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drawings/drawing5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6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7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8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0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1.xml" ContentType="application/vnd.openxmlformats-officedocument.drawing+xml"/>
  <Override PartName="/xl/charts/chart51.xml" ContentType="application/vnd.openxmlformats-officedocument.drawingml.chart+xml"/>
  <Override PartName="/xl/drawings/drawing12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3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14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5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16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RIS/"/>
    </mc:Choice>
  </mc:AlternateContent>
  <xr:revisionPtr revIDLastSave="8" documentId="8_{9F596D81-35FD-453B-99CB-28CC5CA46CDB}" xr6:coauthVersionLast="47" xr6:coauthVersionMax="47" xr10:uidLastSave="{C93F52C2-73AA-44EF-86F4-658E2331B7DB}"/>
  <bookViews>
    <workbookView xWindow="-108" yWindow="-108" windowWidth="23256" windowHeight="12576" tabRatio="863" firstSheet="1" activeTab="1" xr2:uid="{00000000-000D-0000-FFFF-FFFF00000000}"/>
  </bookViews>
  <sheets>
    <sheet name="Ark1" sheetId="43" state="hidden" r:id="rId1"/>
    <sheet name="År" sheetId="2" r:id="rId2"/>
    <sheet name="Å" sheetId="54" r:id="rId3"/>
    <sheet name="Måned" sheetId="35" r:id="rId4"/>
    <sheet name="M" sheetId="58" r:id="rId5"/>
    <sheet name="Uke" sheetId="1" r:id="rId6"/>
    <sheet name="U" sheetId="61" r:id="rId7"/>
    <sheet name="Regioner" sheetId="6" r:id="rId8"/>
    <sheet name="R" sheetId="59" r:id="rId9"/>
    <sheet name="Organisasjon" sheetId="16" r:id="rId10"/>
    <sheet name="O" sheetId="55" r:id="rId11"/>
    <sheet name="Regorg" sheetId="44" r:id="rId12"/>
    <sheet name="RO" sheetId="62" r:id="rId13"/>
    <sheet name="Bedrifter" sheetId="45" r:id="rId14"/>
    <sheet name="B" sheetId="60" r:id="rId15"/>
    <sheet name="Slakteri" sheetId="46" r:id="rId16"/>
    <sheet name="S" sheetId="57" r:id="rId17"/>
    <sheet name="Slakteri per MÅNED" sheetId="68" r:id="rId18"/>
    <sheet name="Klasse" sheetId="48" r:id="rId19"/>
    <sheet name="K" sheetId="63" r:id="rId20"/>
    <sheet name="Kjøtt%" sheetId="49" r:id="rId21"/>
    <sheet name="KJ" sheetId="66" r:id="rId22"/>
    <sheet name="Vektgrupper" sheetId="50" r:id="rId23"/>
    <sheet name="V" sheetId="53" r:id="rId24"/>
    <sheet name="Variant" sheetId="47" r:id="rId25"/>
    <sheet name="Va" sheetId="67" r:id="rId26"/>
    <sheet name="Fylker" sheetId="51" r:id="rId27"/>
    <sheet name="F" sheetId="56" r:id="rId28"/>
    <sheet name="Ark2" sheetId="65" state="hidden" r:id="rId29"/>
    <sheet name="Kommune_nummer" sheetId="64" state="hidden" r:id="rId30"/>
    <sheet name="Variant per måned" sheetId="52" r:id="rId31"/>
    <sheet name="RNR" sheetId="69" r:id="rId32"/>
    <sheet name="VPM graf" sheetId="70" r:id="rId33"/>
  </sheets>
  <externalReferences>
    <externalReference r:id="rId34"/>
  </externalReferences>
  <definedNames>
    <definedName name="__123Graph_ADIAGRAM1" localSheetId="13" hidden="1">Uke!#REF!</definedName>
    <definedName name="__123Graph_ADIAGRAM1" localSheetId="27" hidden="1">Uke!#REF!</definedName>
    <definedName name="__123Graph_ADIAGRAM1" localSheetId="26" hidden="1">Uke!#REF!</definedName>
    <definedName name="__123Graph_ADIAGRAM1" localSheetId="20" hidden="1">Uke!#REF!</definedName>
    <definedName name="__123Graph_ADIAGRAM1" localSheetId="18" hidden="1">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11" hidden="1">Uke!#REF!</definedName>
    <definedName name="__123Graph_ADIAGRAM1" localSheetId="16" hidden="1">Uke!#REF!</definedName>
    <definedName name="__123Graph_ADIAGRAM1" localSheetId="15" hidden="1">Uke!#REF!</definedName>
    <definedName name="__123Graph_ADIAGRAM1" localSheetId="17" hidden="1">[1]Uke!#REF!</definedName>
    <definedName name="__123Graph_ADIAGRAM1" localSheetId="23" hidden="1">Uke!#REF!</definedName>
    <definedName name="__123Graph_ADIAGRAM1" localSheetId="24" hidden="1">Uke!#REF!</definedName>
    <definedName name="__123Graph_ADIAGRAM1" localSheetId="30" hidden="1">Uke!#REF!</definedName>
    <definedName name="__123Graph_ADIAGRAM1" localSheetId="22" hidden="1">Uke!#REF!</definedName>
    <definedName name="__123Graph_ADIAGRAM1" localSheetId="2" hidden="1">Uke!#REF!</definedName>
    <definedName name="__123Graph_ADIAGRAM1" hidden="1">Uke!#REF!</definedName>
    <definedName name="__123Graph_ADIAGRAM2" localSheetId="13" hidden="1">Uke!#REF!</definedName>
    <definedName name="__123Graph_ADIAGRAM2" localSheetId="27" hidden="1">Uke!#REF!</definedName>
    <definedName name="__123Graph_ADIAGRAM2" localSheetId="26" hidden="1">Uke!#REF!</definedName>
    <definedName name="__123Graph_ADIAGRAM2" localSheetId="20" hidden="1">Uke!#REF!</definedName>
    <definedName name="__123Graph_ADIAGRAM2" localSheetId="18" hidden="1">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11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17" hidden="1">[1]Uke!#REF!</definedName>
    <definedName name="__123Graph_ADIAGRAM2" localSheetId="23" hidden="1">Uke!#REF!</definedName>
    <definedName name="__123Graph_ADIAGRAM2" localSheetId="24" hidden="1">Uke!#REF!</definedName>
    <definedName name="__123Graph_ADIAGRAM2" localSheetId="30" hidden="1">Uke!#REF!</definedName>
    <definedName name="__123Graph_ADIAGRAM2" localSheetId="22" hidden="1">Uke!#REF!</definedName>
    <definedName name="__123Graph_ADIAGRAM2" localSheetId="2" hidden="1">Uke!#REF!</definedName>
    <definedName name="__123Graph_ADIAGRAM2" hidden="1">Uke!#REF!</definedName>
    <definedName name="__123Graph_ADIAGRAM3" localSheetId="27" hidden="1">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16" hidden="1">Uke!#REF!</definedName>
    <definedName name="__123Graph_ADIAGRAM3" localSheetId="17" hidden="1">[1]Uke!#REF!</definedName>
    <definedName name="__123Graph_ADIAGRAM3" localSheetId="23" hidden="1">Uke!#REF!</definedName>
    <definedName name="__123Graph_ADIAGRAM3" localSheetId="2" hidden="1">Uke!#REF!</definedName>
    <definedName name="__123Graph_ADIAGRAM3" hidden="1">Uke!#REF!</definedName>
    <definedName name="__123Graph_ADIAGRAM4" localSheetId="13" hidden="1">Uke!#REF!</definedName>
    <definedName name="__123Graph_ADIAGRAM4" localSheetId="27" hidden="1">Uke!#REF!</definedName>
    <definedName name="__123Graph_ADIAGRAM4" localSheetId="26" hidden="1">Uke!#REF!</definedName>
    <definedName name="__123Graph_ADIAGRAM4" localSheetId="20" hidden="1">Uke!#REF!</definedName>
    <definedName name="__123Graph_ADIAGRAM4" localSheetId="18" hidden="1">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11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17" hidden="1">[1]Uke!#REF!</definedName>
    <definedName name="__123Graph_ADIAGRAM4" localSheetId="23" hidden="1">Uke!#REF!</definedName>
    <definedName name="__123Graph_ADIAGRAM4" localSheetId="24" hidden="1">Uke!#REF!</definedName>
    <definedName name="__123Graph_ADIAGRAM4" localSheetId="30" hidden="1">Uke!#REF!</definedName>
    <definedName name="__123Graph_ADIAGRAM4" localSheetId="22" hidden="1">Uke!#REF!</definedName>
    <definedName name="__123Graph_ADIAGRAM4" localSheetId="2" hidden="1">Uke!#REF!</definedName>
    <definedName name="__123Graph_ADIAGRAM4" hidden="1">Uke!#REF!</definedName>
    <definedName name="__123Graph_ADIAGRAM5" localSheetId="13" hidden="1">Uke!#REF!</definedName>
    <definedName name="__123Graph_ADIAGRAM5" localSheetId="27" hidden="1">Uke!#REF!</definedName>
    <definedName name="__123Graph_ADIAGRAM5" localSheetId="26" hidden="1">Uke!#REF!</definedName>
    <definedName name="__123Graph_ADIAGRAM5" localSheetId="20" hidden="1">Uke!#REF!</definedName>
    <definedName name="__123Graph_ADIAGRAM5" localSheetId="18" hidden="1">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11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17" hidden="1">[1]Uke!#REF!</definedName>
    <definedName name="__123Graph_ADIAGRAM5" localSheetId="23" hidden="1">Uke!#REF!</definedName>
    <definedName name="__123Graph_ADIAGRAM5" localSheetId="24" hidden="1">Uke!#REF!</definedName>
    <definedName name="__123Graph_ADIAGRAM5" localSheetId="30" hidden="1">Uke!#REF!</definedName>
    <definedName name="__123Graph_ADIAGRAM5" localSheetId="22" hidden="1">Uke!#REF!</definedName>
    <definedName name="__123Graph_ADIAGRAM5" localSheetId="2" hidden="1">Uke!#REF!</definedName>
    <definedName name="__123Graph_ADIAGRAM5" hidden="1">Uke!#REF!</definedName>
    <definedName name="__123Graph_BDIAGRAM1" localSheetId="13" hidden="1">Uke!#REF!</definedName>
    <definedName name="__123Graph_BDIAGRAM1" localSheetId="27" hidden="1">Uke!#REF!</definedName>
    <definedName name="__123Graph_BDIAGRAM1" localSheetId="26" hidden="1">Uke!#REF!</definedName>
    <definedName name="__123Graph_BDIAGRAM1" localSheetId="20" hidden="1">Uke!#REF!</definedName>
    <definedName name="__123Graph_BDIAGRAM1" localSheetId="18" hidden="1">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11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17" hidden="1">[1]Uke!#REF!</definedName>
    <definedName name="__123Graph_BDIAGRAM1" localSheetId="23" hidden="1">Uke!#REF!</definedName>
    <definedName name="__123Graph_BDIAGRAM1" localSheetId="24" hidden="1">Uke!#REF!</definedName>
    <definedName name="__123Graph_BDIAGRAM1" localSheetId="30" hidden="1">Uke!#REF!</definedName>
    <definedName name="__123Graph_BDIAGRAM1" localSheetId="22" hidden="1">Uke!#REF!</definedName>
    <definedName name="__123Graph_BDIAGRAM1" localSheetId="2" hidden="1">Uke!#REF!</definedName>
    <definedName name="__123Graph_BDIAGRAM1" hidden="1">Uke!#REF!</definedName>
    <definedName name="__123Graph_BDIAGRAM2" localSheetId="13" hidden="1">Uke!#REF!</definedName>
    <definedName name="__123Graph_BDIAGRAM2" localSheetId="27" hidden="1">Uke!#REF!</definedName>
    <definedName name="__123Graph_BDIAGRAM2" localSheetId="26" hidden="1">Uke!#REF!</definedName>
    <definedName name="__123Graph_BDIAGRAM2" localSheetId="20" hidden="1">Uke!#REF!</definedName>
    <definedName name="__123Graph_BDIAGRAM2" localSheetId="18" hidden="1">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11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17" hidden="1">[1]Uke!#REF!</definedName>
    <definedName name="__123Graph_BDIAGRAM2" localSheetId="23" hidden="1">Uke!#REF!</definedName>
    <definedName name="__123Graph_BDIAGRAM2" localSheetId="24" hidden="1">Uke!#REF!</definedName>
    <definedName name="__123Graph_BDIAGRAM2" localSheetId="30" hidden="1">Uke!#REF!</definedName>
    <definedName name="__123Graph_BDIAGRAM2" localSheetId="22" hidden="1">Uke!#REF!</definedName>
    <definedName name="__123Graph_BDIAGRAM2" localSheetId="2" hidden="1">Uke!#REF!</definedName>
    <definedName name="__123Graph_BDIAGRAM2" hidden="1">Uke!#REF!</definedName>
    <definedName name="__123Graph_BDIAGRAM3" localSheetId="27" hidden="1">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16" hidden="1">Uke!#REF!</definedName>
    <definedName name="__123Graph_BDIAGRAM3" localSheetId="17" hidden="1">[1]Uke!#REF!</definedName>
    <definedName name="__123Graph_BDIAGRAM3" localSheetId="23" hidden="1">Uke!#REF!</definedName>
    <definedName name="__123Graph_BDIAGRAM3" localSheetId="2" hidden="1">Uke!#REF!</definedName>
    <definedName name="__123Graph_BDIAGRAM3" hidden="1">Uke!#REF!</definedName>
    <definedName name="__123Graph_BDIAGRAM4" localSheetId="13" hidden="1">Uke!#REF!</definedName>
    <definedName name="__123Graph_BDIAGRAM4" localSheetId="27" hidden="1">Uke!#REF!</definedName>
    <definedName name="__123Graph_BDIAGRAM4" localSheetId="26" hidden="1">Uke!#REF!</definedName>
    <definedName name="__123Graph_BDIAGRAM4" localSheetId="20" hidden="1">Uke!#REF!</definedName>
    <definedName name="__123Graph_BDIAGRAM4" localSheetId="18" hidden="1">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11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17" hidden="1">[1]Uke!#REF!</definedName>
    <definedName name="__123Graph_BDIAGRAM4" localSheetId="23" hidden="1">Uke!#REF!</definedName>
    <definedName name="__123Graph_BDIAGRAM4" localSheetId="24" hidden="1">Uke!#REF!</definedName>
    <definedName name="__123Graph_BDIAGRAM4" localSheetId="30" hidden="1">Uke!#REF!</definedName>
    <definedName name="__123Graph_BDIAGRAM4" localSheetId="22" hidden="1">Uke!#REF!</definedName>
    <definedName name="__123Graph_BDIAGRAM4" localSheetId="2" hidden="1">Uke!#REF!</definedName>
    <definedName name="__123Graph_BDIAGRAM4" hidden="1">Uke!#REF!</definedName>
    <definedName name="__123Graph_CDIAGRAM5" localSheetId="13" hidden="1">Uke!#REF!</definedName>
    <definedName name="__123Graph_CDIAGRAM5" localSheetId="27" hidden="1">Uke!#REF!</definedName>
    <definedName name="__123Graph_CDIAGRAM5" localSheetId="26" hidden="1">Uke!#REF!</definedName>
    <definedName name="__123Graph_CDIAGRAM5" localSheetId="20" hidden="1">Uke!#REF!</definedName>
    <definedName name="__123Graph_CDIAGRAM5" localSheetId="18" hidden="1">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11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17" hidden="1">[1]Uke!#REF!</definedName>
    <definedName name="__123Graph_CDIAGRAM5" localSheetId="23" hidden="1">Uke!#REF!</definedName>
    <definedName name="__123Graph_CDIAGRAM5" localSheetId="24" hidden="1">Uke!#REF!</definedName>
    <definedName name="__123Graph_CDIAGRAM5" localSheetId="30" hidden="1">Uke!#REF!</definedName>
    <definedName name="__123Graph_CDIAGRAM5" localSheetId="22" hidden="1">Uke!#REF!</definedName>
    <definedName name="__123Graph_CDIAGRAM5" localSheetId="2" hidden="1">Uke!#REF!</definedName>
    <definedName name="__123Graph_CDIAGRAM5" hidden="1">Uke!#REF!</definedName>
    <definedName name="__123Graph_XDIAGRAM1" localSheetId="27" hidden="1">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16" hidden="1">Uke!#REF!</definedName>
    <definedName name="__123Graph_XDIAGRAM1" localSheetId="17" hidden="1">[1]Uke!#REF!</definedName>
    <definedName name="__123Graph_XDIAGRAM1" localSheetId="23" hidden="1">Uke!#REF!</definedName>
    <definedName name="__123Graph_XDIAGRAM1" localSheetId="2" hidden="1">Uke!#REF!</definedName>
    <definedName name="__123Graph_XDIAGRAM1" hidden="1">Uke!#REF!</definedName>
    <definedName name="__123Graph_XDIAGRAM2" localSheetId="27" hidden="1">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16" hidden="1">Uke!#REF!</definedName>
    <definedName name="__123Graph_XDIAGRAM2" localSheetId="17" hidden="1">[1]Uke!#REF!</definedName>
    <definedName name="__123Graph_XDIAGRAM2" localSheetId="23" hidden="1">Uke!#REF!</definedName>
    <definedName name="__123Graph_XDIAGRAM2" localSheetId="2" hidden="1">Uke!#REF!</definedName>
    <definedName name="__123Graph_XDIAGRAM2" hidden="1">Uke!#REF!</definedName>
    <definedName name="__123Graph_XDIAGRAM3" localSheetId="27" hidden="1">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16" hidden="1">Uke!#REF!</definedName>
    <definedName name="__123Graph_XDIAGRAM3" localSheetId="17" hidden="1">[1]Uke!#REF!</definedName>
    <definedName name="__123Graph_XDIAGRAM3" localSheetId="23" hidden="1">Uke!#REF!</definedName>
    <definedName name="__123Graph_XDIAGRAM3" localSheetId="2" hidden="1">Uke!#REF!</definedName>
    <definedName name="__123Graph_XDIAGRAM3" hidden="1">Uke!#REF!</definedName>
    <definedName name="__123Graph_XDIAGRAM4" localSheetId="27" hidden="1">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16" hidden="1">Uke!#REF!</definedName>
    <definedName name="__123Graph_XDIAGRAM4" localSheetId="17" hidden="1">[1]Uke!#REF!</definedName>
    <definedName name="__123Graph_XDIAGRAM4" localSheetId="23" hidden="1">Uke!#REF!</definedName>
    <definedName name="__123Graph_XDIAGRAM4" localSheetId="2" hidden="1">Uke!#REF!</definedName>
    <definedName name="__123Graph_XDIAGRAM4" hidden="1">Uke!#REF!</definedName>
    <definedName name="__123Graph_XDIAGRAM5" localSheetId="27" hidden="1">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16" hidden="1">Uke!#REF!</definedName>
    <definedName name="__123Graph_XDIAGRAM5" localSheetId="17" hidden="1">[1]Uke!#REF!</definedName>
    <definedName name="__123Graph_XDIAGRAM5" localSheetId="23" hidden="1">Uke!#REF!</definedName>
    <definedName name="__123Graph_XDIAGRAM5" localSheetId="2" hidden="1">Uke!#REF!</definedName>
    <definedName name="__123Graph_XDIAGRAM5" hidden="1">Uke!#REF!</definedName>
    <definedName name="a" localSheetId="27" hidden="1">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16" hidden="1">Uke!#REF!</definedName>
    <definedName name="a" localSheetId="17" hidden="1">[1]Uke!#REF!</definedName>
    <definedName name="a" localSheetId="23" hidden="1">Uke!#REF!</definedName>
    <definedName name="a" localSheetId="2" hidden="1">Uke!#REF!</definedName>
    <definedName name="a" hidden="1">Uke!#REF!</definedName>
    <definedName name="Ark1">'Ark1'!$A$1:$AC$4736</definedName>
    <definedName name="BBB" localSheetId="27" hidden="1">Uke!#REF!</definedName>
    <definedName name="BBB" localSheetId="26" hidden="1">Uke!#REF!</definedName>
    <definedName name="BBB" localSheetId="20" hidden="1">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16" hidden="1">Uke!#REF!</definedName>
    <definedName name="BBB" localSheetId="17" hidden="1">[1]Uke!#REF!</definedName>
    <definedName name="BBB" localSheetId="23" hidden="1">Uke!#REF!</definedName>
    <definedName name="BBB" localSheetId="30" hidden="1">Uke!#REF!</definedName>
    <definedName name="BBB" localSheetId="22" hidden="1">Uke!#REF!</definedName>
    <definedName name="BBB" localSheetId="2" hidden="1">Uke!#REF!</definedName>
    <definedName name="BBB" hidden="1">Uke!#REF!</definedName>
    <definedName name="BNM" localSheetId="27" hidden="1">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16" hidden="1">Uke!#REF!</definedName>
    <definedName name="BNM" localSheetId="17" hidden="1">[1]Uke!#REF!</definedName>
    <definedName name="BNM" localSheetId="23" hidden="1">Uke!#REF!</definedName>
    <definedName name="BNM" localSheetId="30" hidden="1">Uke!#REF!</definedName>
    <definedName name="BNM" localSheetId="2" hidden="1">Uke!#REF!</definedName>
    <definedName name="BNM" hidden="1">Uke!#REF!</definedName>
    <definedName name="cc" localSheetId="27" hidden="1">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16" hidden="1">Uke!#REF!</definedName>
    <definedName name="cc" localSheetId="17" hidden="1">[1]Uke!#REF!</definedName>
    <definedName name="cc" localSheetId="23" hidden="1">Uke!#REF!</definedName>
    <definedName name="cc" localSheetId="2" hidden="1">Uke!#REF!</definedName>
    <definedName name="cc" hidden="1">Uke!#REF!</definedName>
    <definedName name="CFE" localSheetId="27" hidden="1">Uke!#REF!</definedName>
    <definedName name="CFE" localSheetId="26" hidden="1">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16" hidden="1">Uke!#REF!</definedName>
    <definedName name="CFE" localSheetId="17" hidden="1">[1]Uke!#REF!</definedName>
    <definedName name="CFE" localSheetId="23" hidden="1">Uke!#REF!</definedName>
    <definedName name="CFE" localSheetId="30" hidden="1">Uke!#REF!</definedName>
    <definedName name="CFE" localSheetId="22" hidden="1">Uke!#REF!</definedName>
    <definedName name="CFE" localSheetId="2" hidden="1">Uke!#REF!</definedName>
    <definedName name="CFE" hidden="1">Uke!#REF!</definedName>
    <definedName name="d" localSheetId="27" hidden="1">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16" hidden="1">Uke!#REF!</definedName>
    <definedName name="d" localSheetId="17" hidden="1">[1]Uke!#REF!</definedName>
    <definedName name="d" localSheetId="23" hidden="1">Uke!#REF!</definedName>
    <definedName name="d" localSheetId="2" hidden="1">Uke!#REF!</definedName>
    <definedName name="d" hidden="1">Uke!#REF!</definedName>
    <definedName name="DDD" localSheetId="27" hidden="1">Uke!#REF!</definedName>
    <definedName name="DDD" localSheetId="26" hidden="1">Uke!#REF!</definedName>
    <definedName name="DDD" localSheetId="20" hidden="1">Uke!#REF!</definedName>
    <definedName name="DDD" localSheetId="18" hidden="1">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16" hidden="1">Uke!#REF!</definedName>
    <definedName name="DDD" localSheetId="15" hidden="1">Uke!#REF!</definedName>
    <definedName name="DDD" localSheetId="17" hidden="1">[1]Uke!#REF!</definedName>
    <definedName name="DDD" localSheetId="23" hidden="1">Uke!#REF!</definedName>
    <definedName name="DDD" localSheetId="24" hidden="1">Uke!#REF!</definedName>
    <definedName name="DDD" localSheetId="30" hidden="1">Uke!#REF!</definedName>
    <definedName name="DDD" localSheetId="22" hidden="1">Uke!#REF!</definedName>
    <definedName name="DDD" localSheetId="2" hidden="1">Uke!#REF!</definedName>
    <definedName name="DDD" hidden="1">Uke!#REF!</definedName>
    <definedName name="EEE" localSheetId="27" hidden="1">Uke!#REF!</definedName>
    <definedName name="EEE" localSheetId="26" hidden="1">Uke!#REF!</definedName>
    <definedName name="EEE" localSheetId="20" hidden="1">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16" hidden="1">Uke!#REF!</definedName>
    <definedName name="EEE" localSheetId="17" hidden="1">[1]Uke!#REF!</definedName>
    <definedName name="EEE" localSheetId="23" hidden="1">Uke!#REF!</definedName>
    <definedName name="EEE" localSheetId="30" hidden="1">Uke!#REF!</definedName>
    <definedName name="EEE" localSheetId="22" hidden="1">Uke!#REF!</definedName>
    <definedName name="EEE" localSheetId="2" hidden="1">Uke!#REF!</definedName>
    <definedName name="EEE" hidden="1">Uke!#REF!</definedName>
    <definedName name="f" localSheetId="27" hidden="1">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16" hidden="1">Uke!#REF!</definedName>
    <definedName name="f" localSheetId="17" hidden="1">[1]Uke!#REF!</definedName>
    <definedName name="f" localSheetId="23" hidden="1">Uke!#REF!</definedName>
    <definedName name="f" localSheetId="2" hidden="1">Uke!#REF!</definedName>
    <definedName name="f" hidden="1">Uke!#REF!</definedName>
    <definedName name="FF" localSheetId="27" hidden="1">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16" hidden="1">Uke!#REF!</definedName>
    <definedName name="FF" localSheetId="17" hidden="1">[1]Uke!#REF!</definedName>
    <definedName name="FF" localSheetId="23" hidden="1">Uke!#REF!</definedName>
    <definedName name="FF" localSheetId="2" hidden="1">Uke!#REF!</definedName>
    <definedName name="FF" hidden="1">Uke!#REF!</definedName>
    <definedName name="GGG" localSheetId="27" hidden="1">Uke!#REF!</definedName>
    <definedName name="GGG" localSheetId="26" hidden="1">Uke!#REF!</definedName>
    <definedName name="GGG" localSheetId="20" hidden="1">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16" hidden="1">Uke!#REF!</definedName>
    <definedName name="GGG" localSheetId="17" hidden="1">[1]Uke!#REF!</definedName>
    <definedName name="GGG" localSheetId="23" hidden="1">Uke!#REF!</definedName>
    <definedName name="GGG" localSheetId="30" hidden="1">Uke!#REF!</definedName>
    <definedName name="GGG" localSheetId="22" hidden="1">Uke!#REF!</definedName>
    <definedName name="GGG" localSheetId="2" hidden="1">Uke!#REF!</definedName>
    <definedName name="GGG" hidden="1">Uke!#REF!</definedName>
    <definedName name="GH" localSheetId="27" hidden="1">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16" hidden="1">Uke!#REF!</definedName>
    <definedName name="GH" localSheetId="17" hidden="1">[1]Uke!#REF!</definedName>
    <definedName name="GH" localSheetId="23" hidden="1">Uke!#REF!</definedName>
    <definedName name="GH" localSheetId="2" hidden="1">Uke!#REF!</definedName>
    <definedName name="GH" hidden="1">Uke!#REF!</definedName>
    <definedName name="GI" localSheetId="27" hidden="1">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16" hidden="1">Uke!#REF!</definedName>
    <definedName name="GI" localSheetId="17" hidden="1">[1]Uke!#REF!</definedName>
    <definedName name="GI" localSheetId="23" hidden="1">Uke!#REF!</definedName>
    <definedName name="GI" localSheetId="2" hidden="1">Uke!#REF!</definedName>
    <definedName name="GI" hidden="1">Uke!#REF!</definedName>
    <definedName name="HG" localSheetId="27" hidden="1">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16" hidden="1">Uke!#REF!</definedName>
    <definedName name="HG" localSheetId="17" hidden="1">[1]Uke!#REF!</definedName>
    <definedName name="HG" localSheetId="23" hidden="1">Uke!#REF!</definedName>
    <definedName name="HG" localSheetId="2" hidden="1">Uke!#REF!</definedName>
    <definedName name="HG" hidden="1">Uke!#REF!</definedName>
    <definedName name="HT" localSheetId="27" hidden="1">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16" hidden="1">Uke!#REF!</definedName>
    <definedName name="HT" localSheetId="17" hidden="1">[1]Uke!#REF!</definedName>
    <definedName name="HT" localSheetId="23" hidden="1">Uke!#REF!</definedName>
    <definedName name="HT" localSheetId="2" hidden="1">Uke!#REF!</definedName>
    <definedName name="HT" hidden="1">Uke!#REF!</definedName>
    <definedName name="JHK" localSheetId="27" hidden="1">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16" hidden="1">Uke!#REF!</definedName>
    <definedName name="JHK" localSheetId="17" hidden="1">[1]Uke!#REF!</definedName>
    <definedName name="JHK" localSheetId="23" hidden="1">Uke!#REF!</definedName>
    <definedName name="JHK" localSheetId="2" hidden="1">Uke!#REF!</definedName>
    <definedName name="JHK" hidden="1">Uke!#REF!</definedName>
    <definedName name="JLK" localSheetId="27" hidden="1">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16" hidden="1">Uke!#REF!</definedName>
    <definedName name="JLK" localSheetId="17" hidden="1">[1]Uke!#REF!</definedName>
    <definedName name="JLK" localSheetId="23" hidden="1">Uke!#REF!</definedName>
    <definedName name="JLK" localSheetId="30" hidden="1">Uke!#REF!</definedName>
    <definedName name="JLK" localSheetId="2" hidden="1">Uke!#REF!</definedName>
    <definedName name="JLK" hidden="1">Uke!#REF!</definedName>
    <definedName name="JLKJ" localSheetId="27" hidden="1">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16" hidden="1">Uke!#REF!</definedName>
    <definedName name="JLKJ" localSheetId="17" hidden="1">[1]Uke!#REF!</definedName>
    <definedName name="JLKJ" localSheetId="23" hidden="1">Uke!#REF!</definedName>
    <definedName name="JLKJ" localSheetId="30" hidden="1">Uke!#REF!</definedName>
    <definedName name="JLKJ" localSheetId="2" hidden="1">Uke!#REF!</definedName>
    <definedName name="JLKJ" hidden="1">Uke!#REF!</definedName>
    <definedName name="JLKJLK" localSheetId="27" hidden="1">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16" hidden="1">Uke!#REF!</definedName>
    <definedName name="JLKJLK" localSheetId="17" hidden="1">[1]Uke!#REF!</definedName>
    <definedName name="JLKJLK" localSheetId="23" hidden="1">Uke!#REF!</definedName>
    <definedName name="JLKJLK" localSheetId="2" hidden="1">Uke!#REF!</definedName>
    <definedName name="JLKJLK" hidden="1">Uke!#REF!</definedName>
    <definedName name="KJH" localSheetId="27" hidden="1">Uke!#REF!</definedName>
    <definedName name="KJH" localSheetId="26" hidden="1">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16" hidden="1">Uke!#REF!</definedName>
    <definedName name="KJH" localSheetId="17" hidden="1">[1]Uke!#REF!</definedName>
    <definedName name="KJH" localSheetId="23" hidden="1">Uke!#REF!</definedName>
    <definedName name="KJH" localSheetId="30" hidden="1">Uke!#REF!</definedName>
    <definedName name="KJH" localSheetId="22" hidden="1">Uke!#REF!</definedName>
    <definedName name="KJH" localSheetId="2" hidden="1">Uke!#REF!</definedName>
    <definedName name="KJH" hidden="1">Uke!#REF!</definedName>
    <definedName name="KJHK" localSheetId="27" hidden="1">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16" hidden="1">Uke!#REF!</definedName>
    <definedName name="KJHK" localSheetId="17" hidden="1">[1]Uke!#REF!</definedName>
    <definedName name="KJHK" localSheetId="23" hidden="1">Uke!#REF!</definedName>
    <definedName name="KJHK" localSheetId="2" hidden="1">Uke!#REF!</definedName>
    <definedName name="KJHK" hidden="1">Uke!#REF!</definedName>
    <definedName name="kkk" localSheetId="27" hidden="1">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16" hidden="1">Uke!#REF!</definedName>
    <definedName name="kkk" localSheetId="17" hidden="1">[1]Uke!#REF!</definedName>
    <definedName name="kkk" localSheetId="23" hidden="1">Uke!#REF!</definedName>
    <definedName name="kkk" localSheetId="2" hidden="1">Uke!#REF!</definedName>
    <definedName name="kkk" hidden="1">Uke!#REF!</definedName>
    <definedName name="LKH" localSheetId="27" hidden="1">Uke!#REF!</definedName>
    <definedName name="LKH" localSheetId="26" hidden="1">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16" hidden="1">Uke!#REF!</definedName>
    <definedName name="LKH" localSheetId="17" hidden="1">[1]Uke!#REF!</definedName>
    <definedName name="LKH" localSheetId="23" hidden="1">Uke!#REF!</definedName>
    <definedName name="LKH" localSheetId="30" hidden="1">Uke!#REF!</definedName>
    <definedName name="LKH" localSheetId="22" hidden="1">Uke!#REF!</definedName>
    <definedName name="LKH" localSheetId="2" hidden="1">Uke!#REF!</definedName>
    <definedName name="LKH" hidden="1">Uke!#REF!</definedName>
    <definedName name="lll" localSheetId="27" hidden="1">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16" hidden="1">Uke!#REF!</definedName>
    <definedName name="lll" localSheetId="17" hidden="1">[1]Uke!#REF!</definedName>
    <definedName name="lll" localSheetId="23" hidden="1">Uke!#REF!</definedName>
    <definedName name="lll" localSheetId="2" hidden="1">Uke!#REF!</definedName>
    <definedName name="lll" hidden="1">Uke!#REF!</definedName>
    <definedName name="MM" localSheetId="27" hidden="1">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16" hidden="1">Uke!#REF!</definedName>
    <definedName name="MM" localSheetId="17" hidden="1">[1]Uke!#REF!</definedName>
    <definedName name="MM" localSheetId="23" hidden="1">Uke!#REF!</definedName>
    <definedName name="MM" localSheetId="2" hidden="1">Uke!#REF!</definedName>
    <definedName name="MM" hidden="1">Uke!#REF!</definedName>
    <definedName name="mmm" localSheetId="27" hidden="1">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16" hidden="1">Uke!#REF!</definedName>
    <definedName name="mmm" localSheetId="17" hidden="1">[1]Uke!#REF!</definedName>
    <definedName name="mmm" localSheetId="23" hidden="1">Uke!#REF!</definedName>
    <definedName name="mmm" localSheetId="2" hidden="1">Uke!#REF!</definedName>
    <definedName name="mmm" hidden="1">Uke!#REF!</definedName>
    <definedName name="nn" localSheetId="27" hidden="1">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16" hidden="1">Uke!#REF!</definedName>
    <definedName name="nn" localSheetId="17" hidden="1">[1]Uke!#REF!</definedName>
    <definedName name="nn" localSheetId="23" hidden="1">Uke!#REF!</definedName>
    <definedName name="nn" localSheetId="2" hidden="1">Uke!#REF!</definedName>
    <definedName name="nn" hidden="1">Uke!#REF!</definedName>
    <definedName name="NVN" localSheetId="27" hidden="1">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16" hidden="1">Uke!#REF!</definedName>
    <definedName name="NVN" localSheetId="17" hidden="1">[1]Uke!#REF!</definedName>
    <definedName name="NVN" localSheetId="23" hidden="1">Uke!#REF!</definedName>
    <definedName name="NVN" localSheetId="2" hidden="1">Uke!#REF!</definedName>
    <definedName name="NVN" hidden="1">Uke!#REF!</definedName>
    <definedName name="q" localSheetId="27" hidden="1">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16" hidden="1">Uke!#REF!</definedName>
    <definedName name="q" localSheetId="17" hidden="1">[1]Uke!#REF!</definedName>
    <definedName name="q" localSheetId="23" hidden="1">Uke!#REF!</definedName>
    <definedName name="q" localSheetId="2" hidden="1">Uke!#REF!</definedName>
    <definedName name="q" hidden="1">Uke!#REF!</definedName>
    <definedName name="rr" localSheetId="27" hidden="1">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16" hidden="1">Uke!#REF!</definedName>
    <definedName name="rr" localSheetId="17" hidden="1">[1]Uke!#REF!</definedName>
    <definedName name="rr" localSheetId="23" hidden="1">Uke!#REF!</definedName>
    <definedName name="rr" localSheetId="2" hidden="1">Uke!#REF!</definedName>
    <definedName name="rr" hidden="1">Uke!#REF!</definedName>
    <definedName name="SSS" localSheetId="27" hidden="1">Uke!#REF!</definedName>
    <definedName name="SSS" localSheetId="26" hidden="1">Uke!#REF!</definedName>
    <definedName name="SSS" localSheetId="20" hidden="1">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16" hidden="1">Uke!#REF!</definedName>
    <definedName name="SSS" localSheetId="17" hidden="1">[1]Uke!#REF!</definedName>
    <definedName name="SSS" localSheetId="23" hidden="1">Uke!#REF!</definedName>
    <definedName name="SSS" localSheetId="30" hidden="1">Uke!#REF!</definedName>
    <definedName name="SSS" localSheetId="22" hidden="1">Uke!#REF!</definedName>
    <definedName name="SSS" localSheetId="2" hidden="1">Uke!#REF!</definedName>
    <definedName name="SSS" hidden="1">Uke!#REF!</definedName>
    <definedName name="SSSS" localSheetId="27" hidden="1">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16" hidden="1">Uke!#REF!</definedName>
    <definedName name="SSSS" localSheetId="17" hidden="1">[1]Uke!#REF!</definedName>
    <definedName name="SSSS" localSheetId="23" hidden="1">Uke!#REF!</definedName>
    <definedName name="SSSS" localSheetId="2" hidden="1">Uke!#REF!</definedName>
    <definedName name="SSSS" hidden="1">Uke!#REF!</definedName>
    <definedName name="T" localSheetId="27" hidden="1">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16" hidden="1">Uke!#REF!</definedName>
    <definedName name="T" localSheetId="17" hidden="1">[1]Uke!#REF!</definedName>
    <definedName name="T" localSheetId="23" hidden="1">Uke!#REF!</definedName>
    <definedName name="T" localSheetId="2" hidden="1">Uke!#REF!</definedName>
    <definedName name="T" hidden="1">Uke!#REF!</definedName>
    <definedName name="TT" localSheetId="27" hidden="1">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16" hidden="1">Uke!#REF!</definedName>
    <definedName name="TT" localSheetId="17" hidden="1">[1]Uke!#REF!</definedName>
    <definedName name="TT" localSheetId="23" hidden="1">Uke!#REF!</definedName>
    <definedName name="TT" localSheetId="2" hidden="1">Uke!#REF!</definedName>
    <definedName name="TT" hidden="1">Uke!#REF!</definedName>
    <definedName name="TTT" localSheetId="27" hidden="1">Uke!#REF!</definedName>
    <definedName name="TTT" localSheetId="26" hidden="1">Uke!#REF!</definedName>
    <definedName name="TTT" localSheetId="20" hidden="1">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16" hidden="1">Uke!#REF!</definedName>
    <definedName name="TTT" localSheetId="17" hidden="1">[1]Uke!#REF!</definedName>
    <definedName name="TTT" localSheetId="23" hidden="1">Uke!#REF!</definedName>
    <definedName name="TTT" localSheetId="30" hidden="1">Uke!#REF!</definedName>
    <definedName name="TTT" localSheetId="22" hidden="1">Uke!#REF!</definedName>
    <definedName name="TTT" localSheetId="2" hidden="1">Uke!#REF!</definedName>
    <definedName name="TTT" hidden="1">Uke!#REF!</definedName>
    <definedName name="u" localSheetId="27" hidden="1">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16" hidden="1">Uke!#REF!</definedName>
    <definedName name="u" localSheetId="17" hidden="1">[1]Uke!#REF!</definedName>
    <definedName name="u" localSheetId="23" hidden="1">Uke!#REF!</definedName>
    <definedName name="u" localSheetId="2" hidden="1">Uke!#REF!</definedName>
    <definedName name="u" hidden="1">Uke!#REF!</definedName>
    <definedName name="_xlnm.Print_Area" localSheetId="2">Å!#REF!</definedName>
    <definedName name="_xlnm.Print_Area" localSheetId="1">År!$A$3:$V$36</definedName>
    <definedName name="v" localSheetId="27" hidden="1">Uke!#REF!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16" hidden="1">Uke!#REF!</definedName>
    <definedName name="v" localSheetId="17" hidden="1">[1]Uke!#REF!</definedName>
    <definedName name="v" localSheetId="23" hidden="1">Uke!#REF!</definedName>
    <definedName name="v" localSheetId="2" hidden="1">Uke!#REF!</definedName>
    <definedName name="v" hidden="1">Uke!#REF!</definedName>
    <definedName name="vv" localSheetId="27" hidden="1">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16" hidden="1">Uke!#REF!</definedName>
    <definedName name="vv" localSheetId="17" hidden="1">[1]Uke!#REF!</definedName>
    <definedName name="vv" localSheetId="23" hidden="1">Uke!#REF!</definedName>
    <definedName name="vv" localSheetId="2" hidden="1">Uke!#REF!</definedName>
    <definedName name="vv" hidden="1">Uke!#REF!</definedName>
    <definedName name="VVV" localSheetId="27" hidden="1">Uke!#REF!</definedName>
    <definedName name="VVV" localSheetId="26" hidden="1">Uke!#REF!</definedName>
    <definedName name="VVV" localSheetId="20" hidden="1">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16" hidden="1">Uke!#REF!</definedName>
    <definedName name="VVV" localSheetId="17" hidden="1">[1]Uke!#REF!</definedName>
    <definedName name="VVV" localSheetId="23" hidden="1">Uke!#REF!</definedName>
    <definedName name="VVV" localSheetId="30" hidden="1">Uke!#REF!</definedName>
    <definedName name="VVV" localSheetId="22" hidden="1">Uke!#REF!</definedName>
    <definedName name="VVV" localSheetId="2" hidden="1">Uke!#REF!</definedName>
    <definedName name="VVV" hidden="1">Uke!#REF!</definedName>
    <definedName name="w" localSheetId="27" hidden="1">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16" hidden="1">Uke!#REF!</definedName>
    <definedName name="w" localSheetId="17" hidden="1">[1]Uke!#REF!</definedName>
    <definedName name="w" localSheetId="23" hidden="1">Uke!#REF!</definedName>
    <definedName name="w" localSheetId="2" hidden="1">Uke!#REF!</definedName>
    <definedName name="w" hidden="1">Uke!#REF!</definedName>
    <definedName name="XCV" localSheetId="27" hidden="1">Uke!#REF!</definedName>
    <definedName name="XCV" localSheetId="26" hidden="1">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16" hidden="1">Uke!#REF!</definedName>
    <definedName name="XCV" localSheetId="17" hidden="1">[1]Uke!#REF!</definedName>
    <definedName name="XCV" localSheetId="23" hidden="1">Uke!#REF!</definedName>
    <definedName name="XCV" localSheetId="30" hidden="1">Uke!#REF!</definedName>
    <definedName name="XCV" localSheetId="22" hidden="1">Uke!#REF!</definedName>
    <definedName name="XCV" localSheetId="2" hidden="1">Uke!#REF!</definedName>
    <definedName name="XCV" hidden="1">Uke!#REF!</definedName>
    <definedName name="XGXGF" localSheetId="27" hidden="1">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16" hidden="1">Uke!#REF!</definedName>
    <definedName name="XGXGF" localSheetId="17" hidden="1">[1]Uke!#REF!</definedName>
    <definedName name="XGXGF" localSheetId="23" hidden="1">Uke!#REF!</definedName>
    <definedName name="XGXGF" localSheetId="2" hidden="1">Uke!#REF!</definedName>
    <definedName name="XGXGF" hidden="1">Uke!#REF!</definedName>
    <definedName name="XXX" localSheetId="27" hidden="1">Uke!#REF!</definedName>
    <definedName name="XXX" localSheetId="26" hidden="1">Uke!#REF!</definedName>
    <definedName name="XXX" localSheetId="20" hidden="1">Uke!#REF!</definedName>
    <definedName name="XXX" localSheetId="18" hidden="1">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16" hidden="1">Uke!#REF!</definedName>
    <definedName name="XXX" localSheetId="15" hidden="1">Uke!#REF!</definedName>
    <definedName name="XXX" localSheetId="17" hidden="1">[1]Uke!#REF!</definedName>
    <definedName name="XXX" localSheetId="23" hidden="1">Uke!#REF!</definedName>
    <definedName name="XXX" localSheetId="24" hidden="1">Uke!#REF!</definedName>
    <definedName name="XXX" localSheetId="30" hidden="1">Uke!#REF!</definedName>
    <definedName name="XXX" localSheetId="22" hidden="1">Uke!#REF!</definedName>
    <definedName name="XXX" localSheetId="2" hidden="1">Uke!#REF!</definedName>
    <definedName name="XXX" hidden="1">Uke!#REF!</definedName>
    <definedName name="YUT" localSheetId="27" hidden="1">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16" hidden="1">Uke!#REF!</definedName>
    <definedName name="YUT" localSheetId="17" hidden="1">[1]Uke!#REF!</definedName>
    <definedName name="YUT" localSheetId="23" hidden="1">Uke!#REF!</definedName>
    <definedName name="YUT" localSheetId="30" hidden="1">Uke!#REF!</definedName>
    <definedName name="YUT" localSheetId="2" hidden="1">Uke!#REF!</definedName>
    <definedName name="YUT" hidden="1">Uke!#REF!</definedName>
    <definedName name="YY" localSheetId="27" hidden="1">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16" hidden="1">Uke!#REF!</definedName>
    <definedName name="YY" localSheetId="17" hidden="1">[1]Uke!#REF!</definedName>
    <definedName name="YY" localSheetId="23" hidden="1">Uke!#REF!</definedName>
    <definedName name="YY" localSheetId="2" hidden="1">Uke!#REF!</definedName>
    <definedName name="YY" hidden="1">Uke!#REF!</definedName>
    <definedName name="YYY" localSheetId="27" hidden="1">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16" hidden="1">Uke!#REF!</definedName>
    <definedName name="YYY" localSheetId="17" hidden="1">[1]Uke!#REF!</definedName>
    <definedName name="YYY" localSheetId="23" hidden="1">Uke!#REF!</definedName>
    <definedName name="YYY" localSheetId="2" hidden="1">Uke!#REF!</definedName>
    <definedName name="YYY" hidden="1">Uke!#REF!</definedName>
    <definedName name="YYYY" localSheetId="27" hidden="1">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16" hidden="1">Uke!#REF!</definedName>
    <definedName name="YYYY" localSheetId="17" hidden="1">[1]Uke!#REF!</definedName>
    <definedName name="YYYY" localSheetId="23" hidden="1">Uke!#REF!</definedName>
    <definedName name="YYYY" localSheetId="2" hidden="1">Uke!#REF!</definedName>
    <definedName name="YYYY" hidden="1">Uke!#REF!</definedName>
    <definedName name="zz" localSheetId="27" hidden="1">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16" hidden="1">Uke!#REF!</definedName>
    <definedName name="zz" localSheetId="17" hidden="1">[1]Uke!#REF!</definedName>
    <definedName name="zz" localSheetId="23" hidden="1">Uke!#REF!</definedName>
    <definedName name="zz" localSheetId="2" hidden="1">Uke!#REF!</definedName>
    <definedName name="zz" hidden="1">Uke!#REF!</definedName>
    <definedName name="øøø" localSheetId="27" hidden="1">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16" hidden="1">Uke!#REF!</definedName>
    <definedName name="øøø" localSheetId="17" hidden="1">[1]Uke!#REF!</definedName>
    <definedName name="øøø" localSheetId="23" hidden="1">Uke!#REF!</definedName>
    <definedName name="øøø" localSheetId="2" hidden="1">Uke!#REF!</definedName>
    <definedName name="øøø" hidden="1">Uke!#REF!</definedName>
    <definedName name="aa" localSheetId="27" hidden="1">Uke!#REF!</definedName>
    <definedName name="aa" localSheetId="26" hidden="1">Uke!#REF!</definedName>
    <definedName name="aa" localSheetId="20" hidden="1">Uke!#REF!</definedName>
    <definedName name="aa" localSheetId="18" hidden="1">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16" hidden="1">Uke!#REF!</definedName>
    <definedName name="aa" localSheetId="17" hidden="1">[1]Uke!#REF!</definedName>
    <definedName name="aa" localSheetId="23" hidden="1">Uke!#REF!</definedName>
    <definedName name="aa" localSheetId="24" hidden="1">Uke!#REF!</definedName>
    <definedName name="aa" localSheetId="30" hidden="1">Uke!#REF!</definedName>
    <definedName name="aa" localSheetId="22" hidden="1">Uke!#REF!</definedName>
    <definedName name="aa" localSheetId="2" hidden="1">Uke!#REF!</definedName>
    <definedName name="aa" hidden="1">Uke!#REF!</definedName>
    <definedName name="aaa" localSheetId="27" hidden="1">Uke!#REF!</definedName>
    <definedName name="aaa" localSheetId="26" hidden="1">Uke!#REF!</definedName>
    <definedName name="aaa" localSheetId="20" hidden="1">Uke!#REF!</definedName>
    <definedName name="aaa" localSheetId="18" hidden="1">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16" hidden="1">Uke!#REF!</definedName>
    <definedName name="aaa" localSheetId="17" hidden="1">[1]Uke!#REF!</definedName>
    <definedName name="aaa" localSheetId="23" hidden="1">Uke!#REF!</definedName>
    <definedName name="aaa" localSheetId="30" hidden="1">Uke!#REF!</definedName>
    <definedName name="aaa" localSheetId="22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1" i="52" l="1"/>
  <c r="C11" i="52" s="1"/>
  <c r="D11" i="52"/>
  <c r="E11" i="52"/>
  <c r="F11" i="52" s="1"/>
  <c r="H11" i="52"/>
  <c r="J11" i="52" s="1"/>
  <c r="O11" i="52"/>
  <c r="B12" i="52"/>
  <c r="C12" i="52" s="1"/>
  <c r="D12" i="52"/>
  <c r="E12" i="52"/>
  <c r="F12" i="52" s="1"/>
  <c r="H12" i="52"/>
  <c r="G12" i="52" s="1"/>
  <c r="B14" i="52"/>
  <c r="C14" i="52" s="1"/>
  <c r="D14" i="52"/>
  <c r="E14" i="52"/>
  <c r="F14" i="52" s="1"/>
  <c r="H14" i="52"/>
  <c r="G14" i="52" s="1"/>
  <c r="B15" i="52"/>
  <c r="C15" i="52" s="1"/>
  <c r="D15" i="52"/>
  <c r="E15" i="52"/>
  <c r="F15" i="52" s="1"/>
  <c r="H15" i="52"/>
  <c r="G15" i="52" s="1"/>
  <c r="B16" i="52"/>
  <c r="C16" i="52" s="1"/>
  <c r="D16" i="52"/>
  <c r="E16" i="52"/>
  <c r="F16" i="52" s="1"/>
  <c r="H16" i="52"/>
  <c r="G16" i="52" s="1"/>
  <c r="B18" i="52"/>
  <c r="C18" i="52" s="1"/>
  <c r="D18" i="52"/>
  <c r="E18" i="52"/>
  <c r="F18" i="52" s="1"/>
  <c r="H18" i="52"/>
  <c r="N18" i="52" s="1"/>
  <c r="B19" i="52"/>
  <c r="C19" i="52" s="1"/>
  <c r="D19" i="52"/>
  <c r="E19" i="52"/>
  <c r="F19" i="52" s="1"/>
  <c r="H19" i="52"/>
  <c r="I19" i="52" s="1"/>
  <c r="B20" i="52"/>
  <c r="C20" i="52" s="1"/>
  <c r="D20" i="52"/>
  <c r="E20" i="52"/>
  <c r="F20" i="52" s="1"/>
  <c r="H20" i="52"/>
  <c r="I20" i="52" s="1"/>
  <c r="B22" i="52"/>
  <c r="C22" i="52" s="1"/>
  <c r="D22" i="52"/>
  <c r="E22" i="52"/>
  <c r="F22" i="52" s="1"/>
  <c r="H22" i="52"/>
  <c r="I22" i="52" s="1"/>
  <c r="B23" i="52"/>
  <c r="C23" i="52" s="1"/>
  <c r="D23" i="52"/>
  <c r="E23" i="52"/>
  <c r="F23" i="52" s="1"/>
  <c r="H23" i="52"/>
  <c r="I23" i="52" s="1"/>
  <c r="B24" i="52"/>
  <c r="C24" i="52" s="1"/>
  <c r="D24" i="52"/>
  <c r="E24" i="52"/>
  <c r="F24" i="52" s="1"/>
  <c r="H24" i="52"/>
  <c r="J24" i="52" s="1"/>
  <c r="B26" i="52"/>
  <c r="C26" i="52" s="1"/>
  <c r="D26" i="52"/>
  <c r="E26" i="52"/>
  <c r="F26" i="52" s="1"/>
  <c r="H26" i="52"/>
  <c r="J26" i="52" s="1"/>
  <c r="B27" i="52"/>
  <c r="C27" i="52" s="1"/>
  <c r="D27" i="52"/>
  <c r="E27" i="52"/>
  <c r="F27" i="52" s="1"/>
  <c r="H27" i="52"/>
  <c r="J27" i="52" s="1"/>
  <c r="B28" i="52"/>
  <c r="C28" i="52" s="1"/>
  <c r="D28" i="52"/>
  <c r="E28" i="52"/>
  <c r="F28" i="52" s="1"/>
  <c r="H28" i="52"/>
  <c r="J28" i="52" s="1"/>
  <c r="P28" i="52"/>
  <c r="B30" i="52"/>
  <c r="C30" i="52" s="1"/>
  <c r="D30" i="52"/>
  <c r="E30" i="52"/>
  <c r="F30" i="52" s="1"/>
  <c r="H30" i="52"/>
  <c r="J30" i="52" s="1"/>
  <c r="B31" i="52"/>
  <c r="C31" i="52" s="1"/>
  <c r="D31" i="52"/>
  <c r="E31" i="52"/>
  <c r="F31" i="52" s="1"/>
  <c r="H31" i="52"/>
  <c r="J31" i="52" s="1"/>
  <c r="B32" i="52"/>
  <c r="C32" i="52" s="1"/>
  <c r="D32" i="52"/>
  <c r="E32" i="52"/>
  <c r="F32" i="52" s="1"/>
  <c r="H32" i="52"/>
  <c r="J32" i="52" s="1"/>
  <c r="B31" i="47"/>
  <c r="C31" i="47"/>
  <c r="D31" i="47" s="1"/>
  <c r="E31" i="47"/>
  <c r="G31" i="47"/>
  <c r="I31" i="47"/>
  <c r="J31" i="47"/>
  <c r="K31" i="47"/>
  <c r="L31" i="47"/>
  <c r="M31" i="47"/>
  <c r="O31" i="47"/>
  <c r="P31" i="47"/>
  <c r="Q31" i="47"/>
  <c r="R31" i="47"/>
  <c r="S31" i="47"/>
  <c r="B32" i="47"/>
  <c r="C32" i="47"/>
  <c r="D32" i="47" s="1"/>
  <c r="E32" i="47"/>
  <c r="G32" i="47"/>
  <c r="I32" i="47"/>
  <c r="J32" i="47"/>
  <c r="K32" i="47"/>
  <c r="L32" i="47"/>
  <c r="M32" i="47"/>
  <c r="O32" i="47"/>
  <c r="P32" i="47"/>
  <c r="Q32" i="47"/>
  <c r="R32" i="47"/>
  <c r="S32" i="47"/>
  <c r="B27" i="47"/>
  <c r="C27" i="47"/>
  <c r="D27" i="47" s="1"/>
  <c r="E27" i="47"/>
  <c r="G27" i="47"/>
  <c r="I27" i="47"/>
  <c r="J27" i="47"/>
  <c r="K27" i="47"/>
  <c r="L27" i="47"/>
  <c r="M27" i="47"/>
  <c r="O27" i="47"/>
  <c r="P27" i="47"/>
  <c r="Q27" i="47"/>
  <c r="R27" i="47"/>
  <c r="S27" i="47"/>
  <c r="B28" i="47"/>
  <c r="C28" i="47"/>
  <c r="D28" i="47" s="1"/>
  <c r="E28" i="47"/>
  <c r="G28" i="47"/>
  <c r="T28" i="47" s="1"/>
  <c r="I28" i="47"/>
  <c r="J28" i="47"/>
  <c r="K28" i="47"/>
  <c r="L28" i="47"/>
  <c r="M28" i="47"/>
  <c r="O28" i="47"/>
  <c r="P28" i="47"/>
  <c r="Q28" i="47"/>
  <c r="R28" i="47"/>
  <c r="S28" i="47"/>
  <c r="B23" i="47"/>
  <c r="C23" i="47"/>
  <c r="D23" i="47" s="1"/>
  <c r="E23" i="47"/>
  <c r="G23" i="47"/>
  <c r="I23" i="47"/>
  <c r="J23" i="47"/>
  <c r="K23" i="47"/>
  <c r="L23" i="47"/>
  <c r="M23" i="47"/>
  <c r="O23" i="47"/>
  <c r="P23" i="47"/>
  <c r="Q23" i="47"/>
  <c r="R23" i="47"/>
  <c r="S23" i="47"/>
  <c r="B24" i="47"/>
  <c r="C24" i="47"/>
  <c r="D24" i="47" s="1"/>
  <c r="E24" i="47"/>
  <c r="G24" i="47"/>
  <c r="I24" i="47"/>
  <c r="J24" i="47"/>
  <c r="K24" i="47"/>
  <c r="L24" i="47"/>
  <c r="M24" i="47"/>
  <c r="O24" i="47"/>
  <c r="P24" i="47"/>
  <c r="Q24" i="47"/>
  <c r="R24" i="47"/>
  <c r="S24" i="47"/>
  <c r="B19" i="47"/>
  <c r="C19" i="47"/>
  <c r="D19" i="47" s="1"/>
  <c r="E19" i="47"/>
  <c r="G19" i="47"/>
  <c r="I19" i="47"/>
  <c r="J19" i="47"/>
  <c r="K19" i="47"/>
  <c r="L19" i="47"/>
  <c r="M19" i="47"/>
  <c r="O19" i="47"/>
  <c r="P19" i="47"/>
  <c r="Q19" i="47"/>
  <c r="R19" i="47"/>
  <c r="S19" i="47"/>
  <c r="B20" i="47"/>
  <c r="C20" i="47"/>
  <c r="D20" i="47" s="1"/>
  <c r="E20" i="47"/>
  <c r="G20" i="47"/>
  <c r="I20" i="47"/>
  <c r="J20" i="47"/>
  <c r="K20" i="47"/>
  <c r="L20" i="47"/>
  <c r="M20" i="47"/>
  <c r="O20" i="47"/>
  <c r="P20" i="47"/>
  <c r="Q20" i="47"/>
  <c r="R20" i="47"/>
  <c r="S20" i="47"/>
  <c r="B15" i="47"/>
  <c r="C15" i="47"/>
  <c r="D15" i="47" s="1"/>
  <c r="E15" i="47"/>
  <c r="G15" i="47"/>
  <c r="I15" i="47"/>
  <c r="J15" i="47"/>
  <c r="K15" i="47"/>
  <c r="L15" i="47"/>
  <c r="M15" i="47"/>
  <c r="O15" i="47"/>
  <c r="P15" i="47"/>
  <c r="Q15" i="47"/>
  <c r="R15" i="47"/>
  <c r="S15" i="47"/>
  <c r="B16" i="47"/>
  <c r="C16" i="47"/>
  <c r="D16" i="47" s="1"/>
  <c r="E16" i="47"/>
  <c r="F12" i="47" s="1"/>
  <c r="G16" i="47"/>
  <c r="I16" i="47"/>
  <c r="J16" i="47"/>
  <c r="K16" i="47"/>
  <c r="L16" i="47"/>
  <c r="M16" i="47"/>
  <c r="O16" i="47"/>
  <c r="P16" i="47"/>
  <c r="Q16" i="47"/>
  <c r="R16" i="47"/>
  <c r="S16" i="47"/>
  <c r="B11" i="47"/>
  <c r="C11" i="47"/>
  <c r="D11" i="47" s="1"/>
  <c r="E11" i="47"/>
  <c r="G11" i="47"/>
  <c r="H11" i="47" s="1"/>
  <c r="I11" i="47"/>
  <c r="J11" i="47"/>
  <c r="K11" i="47"/>
  <c r="L11" i="47"/>
  <c r="M11" i="47"/>
  <c r="O11" i="47"/>
  <c r="P11" i="47"/>
  <c r="Q11" i="47"/>
  <c r="R11" i="47"/>
  <c r="S11" i="47"/>
  <c r="B12" i="47"/>
  <c r="C12" i="47"/>
  <c r="D12" i="47" s="1"/>
  <c r="E12" i="47"/>
  <c r="G12" i="47"/>
  <c r="H12" i="47" s="1"/>
  <c r="I12" i="47"/>
  <c r="J12" i="47"/>
  <c r="K12" i="47"/>
  <c r="L12" i="47"/>
  <c r="M12" i="47"/>
  <c r="O12" i="47"/>
  <c r="P12" i="47"/>
  <c r="Q12" i="47"/>
  <c r="R12" i="47"/>
  <c r="S12" i="47"/>
  <c r="P9" i="51"/>
  <c r="P10" i="51"/>
  <c r="P11" i="51"/>
  <c r="P12" i="51"/>
  <c r="P13" i="51"/>
  <c r="P14" i="51"/>
  <c r="P15" i="51"/>
  <c r="P16" i="51"/>
  <c r="P17" i="51"/>
  <c r="P18" i="51"/>
  <c r="P19" i="51"/>
  <c r="P20" i="51"/>
  <c r="P21" i="51"/>
  <c r="P22" i="51"/>
  <c r="P24" i="51"/>
  <c r="P25" i="51"/>
  <c r="P26" i="51"/>
  <c r="P27" i="51"/>
  <c r="P28" i="51"/>
  <c r="P29" i="51"/>
  <c r="P30" i="51"/>
  <c r="P31" i="51"/>
  <c r="P32" i="51"/>
  <c r="P33" i="51"/>
  <c r="P34" i="51"/>
  <c r="P35" i="51"/>
  <c r="P36" i="51"/>
  <c r="P37" i="51"/>
  <c r="P39" i="51"/>
  <c r="P40" i="51"/>
  <c r="P41" i="51"/>
  <c r="P42" i="51"/>
  <c r="P43" i="51"/>
  <c r="P44" i="51"/>
  <c r="Q29" i="51" s="1"/>
  <c r="P45" i="51"/>
  <c r="P46" i="51"/>
  <c r="P47" i="51"/>
  <c r="P48" i="51"/>
  <c r="P49" i="51"/>
  <c r="P50" i="51"/>
  <c r="P51" i="51"/>
  <c r="P52" i="51"/>
  <c r="P54" i="51"/>
  <c r="P55" i="51"/>
  <c r="P56" i="51"/>
  <c r="P57" i="51"/>
  <c r="P58" i="51"/>
  <c r="P59" i="51"/>
  <c r="P60" i="51"/>
  <c r="P61" i="51"/>
  <c r="P62" i="51"/>
  <c r="P63" i="51"/>
  <c r="P65" i="51"/>
  <c r="P66" i="51"/>
  <c r="P67" i="51"/>
  <c r="P68" i="51"/>
  <c r="P69" i="51"/>
  <c r="P70" i="51"/>
  <c r="P71" i="51"/>
  <c r="P72" i="51"/>
  <c r="P73" i="51"/>
  <c r="P74" i="51"/>
  <c r="P76" i="51"/>
  <c r="P77" i="51"/>
  <c r="P78" i="51"/>
  <c r="P79" i="51"/>
  <c r="P80" i="51"/>
  <c r="P81" i="51"/>
  <c r="P82" i="51"/>
  <c r="P83" i="51"/>
  <c r="P84" i="51"/>
  <c r="P85" i="51"/>
  <c r="P87" i="51"/>
  <c r="P88" i="51"/>
  <c r="P89" i="51"/>
  <c r="P90" i="51"/>
  <c r="P91" i="51"/>
  <c r="P92" i="51"/>
  <c r="P93" i="51"/>
  <c r="P94" i="51"/>
  <c r="P95" i="51"/>
  <c r="P96" i="51"/>
  <c r="P98" i="51"/>
  <c r="P99" i="51"/>
  <c r="P100" i="51"/>
  <c r="P101" i="51"/>
  <c r="P102" i="51"/>
  <c r="P103" i="51"/>
  <c r="P104" i="51"/>
  <c r="P105" i="51"/>
  <c r="P106" i="51"/>
  <c r="P107" i="51"/>
  <c r="P109" i="51"/>
  <c r="P110" i="51"/>
  <c r="P111" i="51"/>
  <c r="P112" i="51"/>
  <c r="P113" i="51"/>
  <c r="P114" i="51"/>
  <c r="P115" i="51"/>
  <c r="P116" i="51"/>
  <c r="P117" i="51"/>
  <c r="P118" i="51"/>
  <c r="P120" i="51"/>
  <c r="P121" i="51"/>
  <c r="P122" i="51"/>
  <c r="P123" i="51"/>
  <c r="P124" i="51"/>
  <c r="P125" i="51"/>
  <c r="P126" i="51"/>
  <c r="P127" i="51"/>
  <c r="P128" i="51"/>
  <c r="P129" i="51"/>
  <c r="P130" i="51"/>
  <c r="P131" i="51"/>
  <c r="P132" i="51"/>
  <c r="P133" i="51"/>
  <c r="P134" i="51"/>
  <c r="P135" i="51"/>
  <c r="P136" i="51"/>
  <c r="P137" i="51"/>
  <c r="P138" i="51"/>
  <c r="P139" i="51"/>
  <c r="P140" i="51"/>
  <c r="P141" i="51"/>
  <c r="P142" i="51"/>
  <c r="P143" i="51"/>
  <c r="P144" i="51"/>
  <c r="P145" i="51"/>
  <c r="P146" i="51"/>
  <c r="P147" i="51"/>
  <c r="P148" i="51"/>
  <c r="P149" i="51"/>
  <c r="P150" i="51"/>
  <c r="P151" i="51"/>
  <c r="P152" i="51"/>
  <c r="P153" i="51"/>
  <c r="P154" i="51"/>
  <c r="P155" i="51"/>
  <c r="P156" i="51"/>
  <c r="P157" i="51"/>
  <c r="P158" i="51"/>
  <c r="P159" i="51"/>
  <c r="P160" i="51"/>
  <c r="P161" i="51"/>
  <c r="P162" i="51"/>
  <c r="P163" i="51"/>
  <c r="P164" i="51"/>
  <c r="P165" i="51"/>
  <c r="P166" i="51"/>
  <c r="P167" i="51"/>
  <c r="P168" i="51"/>
  <c r="P169" i="51"/>
  <c r="P171" i="51"/>
  <c r="P172" i="51"/>
  <c r="P173" i="51"/>
  <c r="P174" i="51"/>
  <c r="P175" i="51"/>
  <c r="P176" i="51"/>
  <c r="P177" i="51"/>
  <c r="P178" i="51"/>
  <c r="P179" i="51"/>
  <c r="P180" i="51"/>
  <c r="P182" i="51"/>
  <c r="P183" i="51"/>
  <c r="P184" i="51"/>
  <c r="P185" i="51"/>
  <c r="P186" i="51"/>
  <c r="P187" i="51"/>
  <c r="P188" i="51"/>
  <c r="P189" i="51"/>
  <c r="P190" i="51"/>
  <c r="P191" i="51"/>
  <c r="H25" i="51"/>
  <c r="J25" i="51"/>
  <c r="L25" i="51"/>
  <c r="N25" i="51"/>
  <c r="H26" i="51"/>
  <c r="J26" i="51"/>
  <c r="L26" i="51"/>
  <c r="N26" i="51"/>
  <c r="H27" i="51"/>
  <c r="J27" i="51"/>
  <c r="L27" i="51"/>
  <c r="N27" i="51"/>
  <c r="H28" i="51"/>
  <c r="J28" i="51"/>
  <c r="L28" i="51"/>
  <c r="N28" i="51"/>
  <c r="H29" i="51"/>
  <c r="J29" i="51"/>
  <c r="L29" i="51"/>
  <c r="N29" i="51"/>
  <c r="H30" i="51"/>
  <c r="J30" i="51"/>
  <c r="L30" i="51"/>
  <c r="N30" i="51"/>
  <c r="H31" i="51"/>
  <c r="J31" i="51"/>
  <c r="L31" i="51"/>
  <c r="N31" i="51"/>
  <c r="H32" i="51"/>
  <c r="J32" i="51"/>
  <c r="L32" i="51"/>
  <c r="N32" i="51"/>
  <c r="H33" i="51"/>
  <c r="J33" i="51"/>
  <c r="L33" i="51"/>
  <c r="N33" i="51"/>
  <c r="H34" i="51"/>
  <c r="J34" i="51"/>
  <c r="L34" i="51"/>
  <c r="N34" i="51"/>
  <c r="H35" i="51"/>
  <c r="J35" i="51"/>
  <c r="L35" i="51"/>
  <c r="N35" i="51"/>
  <c r="H36" i="51"/>
  <c r="J36" i="51"/>
  <c r="L36" i="51"/>
  <c r="N36" i="51"/>
  <c r="H37" i="51"/>
  <c r="J37" i="51"/>
  <c r="L37" i="51"/>
  <c r="N37" i="51"/>
  <c r="B40" i="51"/>
  <c r="C40" i="51"/>
  <c r="D40" i="51" s="1"/>
  <c r="E40" i="51"/>
  <c r="F40" i="51"/>
  <c r="H40" i="51"/>
  <c r="J40" i="51"/>
  <c r="L40" i="51"/>
  <c r="N40" i="51"/>
  <c r="R40" i="51"/>
  <c r="S40" i="51"/>
  <c r="T40" i="51"/>
  <c r="V40" i="51"/>
  <c r="W40" i="51"/>
  <c r="B41" i="51"/>
  <c r="C41" i="51"/>
  <c r="D41" i="51" s="1"/>
  <c r="E41" i="51"/>
  <c r="F41" i="51"/>
  <c r="H41" i="51"/>
  <c r="J41" i="51"/>
  <c r="L41" i="51"/>
  <c r="N41" i="51"/>
  <c r="R41" i="51"/>
  <c r="S41" i="51"/>
  <c r="T41" i="51"/>
  <c r="V41" i="51"/>
  <c r="W41" i="51"/>
  <c r="B42" i="51"/>
  <c r="C42" i="51"/>
  <c r="D42" i="51" s="1"/>
  <c r="E42" i="51"/>
  <c r="F42" i="51"/>
  <c r="H42" i="51"/>
  <c r="J42" i="51"/>
  <c r="L42" i="51"/>
  <c r="N42" i="51"/>
  <c r="R42" i="51"/>
  <c r="S42" i="51"/>
  <c r="T42" i="51"/>
  <c r="V42" i="51"/>
  <c r="W42" i="51"/>
  <c r="B43" i="51"/>
  <c r="C43" i="51"/>
  <c r="D43" i="51" s="1"/>
  <c r="E43" i="51"/>
  <c r="F43" i="51"/>
  <c r="H43" i="51"/>
  <c r="J43" i="51"/>
  <c r="L43" i="51"/>
  <c r="N43" i="51"/>
  <c r="O28" i="51" s="1"/>
  <c r="R43" i="51"/>
  <c r="S43" i="51"/>
  <c r="T43" i="51"/>
  <c r="V43" i="51"/>
  <c r="W43" i="51"/>
  <c r="B44" i="51"/>
  <c r="C44" i="51"/>
  <c r="D44" i="51" s="1"/>
  <c r="E44" i="51"/>
  <c r="F44" i="51"/>
  <c r="H44" i="51"/>
  <c r="J44" i="51"/>
  <c r="L44" i="51"/>
  <c r="N44" i="51"/>
  <c r="R44" i="51"/>
  <c r="S44" i="51"/>
  <c r="T44" i="51"/>
  <c r="V44" i="51"/>
  <c r="W44" i="51"/>
  <c r="B45" i="51"/>
  <c r="C45" i="51"/>
  <c r="D45" i="51" s="1"/>
  <c r="E45" i="51"/>
  <c r="F45" i="51"/>
  <c r="H45" i="51"/>
  <c r="J45" i="51"/>
  <c r="L45" i="51"/>
  <c r="N45" i="51"/>
  <c r="R45" i="51"/>
  <c r="S45" i="51"/>
  <c r="T45" i="51"/>
  <c r="V45" i="51"/>
  <c r="W45" i="51"/>
  <c r="B46" i="51"/>
  <c r="C46" i="51"/>
  <c r="D46" i="51" s="1"/>
  <c r="E46" i="51"/>
  <c r="F46" i="51"/>
  <c r="H46" i="51"/>
  <c r="J46" i="51"/>
  <c r="L46" i="51"/>
  <c r="N46" i="51"/>
  <c r="R46" i="51"/>
  <c r="S46" i="51"/>
  <c r="T46" i="51"/>
  <c r="V46" i="51"/>
  <c r="W46" i="51"/>
  <c r="B47" i="51"/>
  <c r="C47" i="51"/>
  <c r="D47" i="51" s="1"/>
  <c r="E47" i="51"/>
  <c r="F47" i="51"/>
  <c r="H47" i="51"/>
  <c r="J47" i="51"/>
  <c r="L47" i="51"/>
  <c r="N47" i="51"/>
  <c r="R47" i="51"/>
  <c r="S47" i="51"/>
  <c r="T47" i="51"/>
  <c r="V47" i="51"/>
  <c r="W47" i="51"/>
  <c r="B48" i="51"/>
  <c r="C48" i="51"/>
  <c r="D48" i="51" s="1"/>
  <c r="E48" i="51"/>
  <c r="F48" i="51"/>
  <c r="H48" i="51"/>
  <c r="J48" i="51"/>
  <c r="L48" i="51"/>
  <c r="N48" i="51"/>
  <c r="R48" i="51"/>
  <c r="S48" i="51"/>
  <c r="T48" i="51"/>
  <c r="V48" i="51"/>
  <c r="W48" i="51"/>
  <c r="B49" i="51"/>
  <c r="C49" i="51"/>
  <c r="D49" i="51" s="1"/>
  <c r="E49" i="51"/>
  <c r="F49" i="51"/>
  <c r="H49" i="51"/>
  <c r="J49" i="51"/>
  <c r="L49" i="51"/>
  <c r="N49" i="51"/>
  <c r="R49" i="51"/>
  <c r="S49" i="51"/>
  <c r="T49" i="51"/>
  <c r="V49" i="51"/>
  <c r="W49" i="51"/>
  <c r="B50" i="51"/>
  <c r="C50" i="51"/>
  <c r="D50" i="51" s="1"/>
  <c r="E50" i="51"/>
  <c r="F50" i="51"/>
  <c r="H50" i="51"/>
  <c r="J50" i="51"/>
  <c r="L50" i="51"/>
  <c r="N50" i="51"/>
  <c r="R50" i="51"/>
  <c r="S50" i="51"/>
  <c r="T50" i="51"/>
  <c r="V50" i="51"/>
  <c r="W50" i="51"/>
  <c r="B51" i="51"/>
  <c r="C51" i="51"/>
  <c r="D51" i="51" s="1"/>
  <c r="E51" i="51"/>
  <c r="F51" i="51"/>
  <c r="H51" i="51"/>
  <c r="J51" i="51"/>
  <c r="L51" i="51"/>
  <c r="N51" i="51"/>
  <c r="R51" i="51"/>
  <c r="S51" i="51"/>
  <c r="T51" i="51"/>
  <c r="V51" i="51"/>
  <c r="W51" i="51"/>
  <c r="B52" i="51"/>
  <c r="C52" i="51"/>
  <c r="D52" i="51" s="1"/>
  <c r="E52" i="51"/>
  <c r="F52" i="51"/>
  <c r="H52" i="51"/>
  <c r="J52" i="51"/>
  <c r="L52" i="51"/>
  <c r="N52" i="51"/>
  <c r="R52" i="51"/>
  <c r="S52" i="51"/>
  <c r="T52" i="51"/>
  <c r="V52" i="51"/>
  <c r="W52" i="51"/>
  <c r="H10" i="51"/>
  <c r="J10" i="51"/>
  <c r="L10" i="51"/>
  <c r="N10" i="51"/>
  <c r="H11" i="51"/>
  <c r="J11" i="51"/>
  <c r="L11" i="51"/>
  <c r="N11" i="51"/>
  <c r="H12" i="51"/>
  <c r="J12" i="51"/>
  <c r="L12" i="51"/>
  <c r="N12" i="51"/>
  <c r="H13" i="51"/>
  <c r="J13" i="51"/>
  <c r="L13" i="51"/>
  <c r="N13" i="51"/>
  <c r="H14" i="51"/>
  <c r="J14" i="51"/>
  <c r="L14" i="51"/>
  <c r="N14" i="51"/>
  <c r="H15" i="51"/>
  <c r="J15" i="51"/>
  <c r="L15" i="51"/>
  <c r="N15" i="51"/>
  <c r="H16" i="51"/>
  <c r="J16" i="51"/>
  <c r="L16" i="51"/>
  <c r="N16" i="51"/>
  <c r="H17" i="51"/>
  <c r="J17" i="51"/>
  <c r="L17" i="51"/>
  <c r="N17" i="51"/>
  <c r="H18" i="51"/>
  <c r="J18" i="51"/>
  <c r="L18" i="51"/>
  <c r="N18" i="51"/>
  <c r="H19" i="51"/>
  <c r="J19" i="51"/>
  <c r="L19" i="51"/>
  <c r="N19" i="51"/>
  <c r="H20" i="51"/>
  <c r="J20" i="51"/>
  <c r="L20" i="51"/>
  <c r="N20" i="51"/>
  <c r="H21" i="51"/>
  <c r="J21" i="51"/>
  <c r="L21" i="51"/>
  <c r="N21" i="51"/>
  <c r="H22" i="51"/>
  <c r="J22" i="51"/>
  <c r="L22" i="51"/>
  <c r="N22" i="51"/>
  <c r="N11" i="47" l="1"/>
  <c r="T16" i="47"/>
  <c r="T24" i="47"/>
  <c r="T32" i="47"/>
  <c r="R15" i="52"/>
  <c r="R14" i="52"/>
  <c r="I31" i="52"/>
  <c r="M14" i="52"/>
  <c r="P15" i="52"/>
  <c r="J14" i="52"/>
  <c r="S11" i="52"/>
  <c r="R11" i="52"/>
  <c r="P11" i="52"/>
  <c r="L11" i="52"/>
  <c r="P23" i="52"/>
  <c r="P14" i="52"/>
  <c r="K11" i="52"/>
  <c r="I27" i="52"/>
  <c r="R18" i="52"/>
  <c r="N16" i="52"/>
  <c r="O15" i="52"/>
  <c r="O14" i="52"/>
  <c r="N11" i="52"/>
  <c r="M16" i="52"/>
  <c r="N14" i="52"/>
  <c r="M11" i="52"/>
  <c r="P32" i="52"/>
  <c r="I32" i="52"/>
  <c r="P26" i="52"/>
  <c r="R16" i="52"/>
  <c r="S14" i="52"/>
  <c r="I26" i="52"/>
  <c r="P16" i="52"/>
  <c r="O16" i="52"/>
  <c r="P20" i="52"/>
  <c r="O12" i="52"/>
  <c r="N12" i="52"/>
  <c r="P12" i="52"/>
  <c r="I28" i="52"/>
  <c r="I24" i="52"/>
  <c r="P18" i="52"/>
  <c r="M12" i="52"/>
  <c r="O18" i="52"/>
  <c r="L12" i="52"/>
  <c r="I30" i="52"/>
  <c r="N15" i="52"/>
  <c r="K12" i="52"/>
  <c r="M15" i="52"/>
  <c r="S12" i="52"/>
  <c r="J12" i="52"/>
  <c r="P31" i="52"/>
  <c r="R12" i="52"/>
  <c r="I12" i="52"/>
  <c r="Q12" i="52" s="1"/>
  <c r="P22" i="52"/>
  <c r="O23" i="52"/>
  <c r="O20" i="52"/>
  <c r="O32" i="52"/>
  <c r="G32" i="52"/>
  <c r="O31" i="52"/>
  <c r="G31" i="52"/>
  <c r="O30" i="52"/>
  <c r="G30" i="52"/>
  <c r="O28" i="52"/>
  <c r="G28" i="52"/>
  <c r="O27" i="52"/>
  <c r="G27" i="52"/>
  <c r="Q27" i="52" s="1"/>
  <c r="O26" i="52"/>
  <c r="G26" i="52"/>
  <c r="O24" i="52"/>
  <c r="G24" i="52"/>
  <c r="N23" i="52"/>
  <c r="N22" i="52"/>
  <c r="N20" i="52"/>
  <c r="N19" i="52"/>
  <c r="M18" i="52"/>
  <c r="L16" i="52"/>
  <c r="L15" i="52"/>
  <c r="L14" i="52"/>
  <c r="I11" i="52"/>
  <c r="G22" i="52"/>
  <c r="Q22" i="52" s="1"/>
  <c r="G19" i="52"/>
  <c r="Q19" i="52" s="1"/>
  <c r="N32" i="52"/>
  <c r="N31" i="52"/>
  <c r="N30" i="52"/>
  <c r="N28" i="52"/>
  <c r="N27" i="52"/>
  <c r="N26" i="52"/>
  <c r="N24" i="52"/>
  <c r="M23" i="52"/>
  <c r="M22" i="52"/>
  <c r="M20" i="52"/>
  <c r="M19" i="52"/>
  <c r="L18" i="52"/>
  <c r="S16" i="52"/>
  <c r="K16" i="52"/>
  <c r="S15" i="52"/>
  <c r="K15" i="52"/>
  <c r="K14" i="52"/>
  <c r="P30" i="52"/>
  <c r="O22" i="52"/>
  <c r="O19" i="52"/>
  <c r="M32" i="52"/>
  <c r="M31" i="52"/>
  <c r="M30" i="52"/>
  <c r="M28" i="52"/>
  <c r="M27" i="52"/>
  <c r="M26" i="52"/>
  <c r="M24" i="52"/>
  <c r="L23" i="52"/>
  <c r="L22" i="52"/>
  <c r="L20" i="52"/>
  <c r="L19" i="52"/>
  <c r="K18" i="52"/>
  <c r="J16" i="52"/>
  <c r="J15" i="52"/>
  <c r="G11" i="52"/>
  <c r="L32" i="52"/>
  <c r="L31" i="52"/>
  <c r="L30" i="52"/>
  <c r="L28" i="52"/>
  <c r="L27" i="52"/>
  <c r="L26" i="52"/>
  <c r="L24" i="52"/>
  <c r="K23" i="52"/>
  <c r="S22" i="52"/>
  <c r="K22" i="52"/>
  <c r="S20" i="52"/>
  <c r="K20" i="52"/>
  <c r="S19" i="52"/>
  <c r="K19" i="52"/>
  <c r="S18" i="52"/>
  <c r="I18" i="52"/>
  <c r="I16" i="52"/>
  <c r="Q16" i="52" s="1"/>
  <c r="I15" i="52"/>
  <c r="Q15" i="52" s="1"/>
  <c r="I14" i="52"/>
  <c r="Q14" i="52" s="1"/>
  <c r="S32" i="52"/>
  <c r="K32" i="52"/>
  <c r="S31" i="52"/>
  <c r="K31" i="52"/>
  <c r="S30" i="52"/>
  <c r="K30" i="52"/>
  <c r="S28" i="52"/>
  <c r="K28" i="52"/>
  <c r="S27" i="52"/>
  <c r="K27" i="52"/>
  <c r="S26" i="52"/>
  <c r="K26" i="52"/>
  <c r="S24" i="52"/>
  <c r="K24" i="52"/>
  <c r="S23" i="52"/>
  <c r="J23" i="52"/>
  <c r="R22" i="52"/>
  <c r="J22" i="52"/>
  <c r="R20" i="52"/>
  <c r="J20" i="52"/>
  <c r="R19" i="52"/>
  <c r="J19" i="52"/>
  <c r="P19" i="52"/>
  <c r="P27" i="52"/>
  <c r="P24" i="52"/>
  <c r="G23" i="52"/>
  <c r="Q23" i="52" s="1"/>
  <c r="G20" i="52"/>
  <c r="Q20" i="52" s="1"/>
  <c r="R32" i="52"/>
  <c r="R31" i="52"/>
  <c r="R30" i="52"/>
  <c r="R28" i="52"/>
  <c r="R27" i="52"/>
  <c r="R26" i="52"/>
  <c r="R24" i="52"/>
  <c r="R23" i="52"/>
  <c r="G18" i="52"/>
  <c r="J18" i="52"/>
  <c r="T19" i="47"/>
  <c r="Q19" i="51"/>
  <c r="Q11" i="51"/>
  <c r="N12" i="47"/>
  <c r="Q21" i="51"/>
  <c r="Q13" i="51"/>
  <c r="F11" i="47"/>
  <c r="T20" i="47"/>
  <c r="T27" i="47"/>
  <c r="T15" i="47"/>
  <c r="T23" i="47"/>
  <c r="T31" i="47"/>
  <c r="T12" i="47"/>
  <c r="T11" i="47"/>
  <c r="Q37" i="51"/>
  <c r="Q20" i="51"/>
  <c r="Q12" i="51"/>
  <c r="Q22" i="51"/>
  <c r="O32" i="51"/>
  <c r="K29" i="51"/>
  <c r="U45" i="51"/>
  <c r="K25" i="51"/>
  <c r="U41" i="51"/>
  <c r="Q33" i="51"/>
  <c r="Q25" i="51"/>
  <c r="Q16" i="51"/>
  <c r="U40" i="51"/>
  <c r="Q26" i="51"/>
  <c r="Q17" i="51"/>
  <c r="Q9" i="51"/>
  <c r="Q14" i="51"/>
  <c r="U47" i="51"/>
  <c r="U50" i="51"/>
  <c r="U48" i="51"/>
  <c r="U44" i="51"/>
  <c r="O27" i="51"/>
  <c r="I26" i="51"/>
  <c r="Q15" i="51"/>
  <c r="K33" i="51"/>
  <c r="K31" i="51"/>
  <c r="U43" i="51"/>
  <c r="Q10" i="51"/>
  <c r="U46" i="51"/>
  <c r="U51" i="51"/>
  <c r="U49" i="51"/>
  <c r="Q18" i="51"/>
  <c r="U52" i="51"/>
  <c r="U42" i="51"/>
  <c r="O29" i="51"/>
  <c r="K37" i="51"/>
  <c r="K35" i="51"/>
  <c r="I28" i="51"/>
  <c r="O36" i="51"/>
  <c r="K27" i="51"/>
  <c r="K36" i="51"/>
  <c r="I36" i="51"/>
  <c r="I34" i="51"/>
  <c r="I32" i="51"/>
  <c r="I30" i="51"/>
  <c r="K34" i="51"/>
  <c r="K32" i="51"/>
  <c r="I29" i="51"/>
  <c r="O25" i="51"/>
  <c r="I31" i="51"/>
  <c r="O26" i="51"/>
  <c r="I33" i="51"/>
  <c r="I37" i="51"/>
  <c r="I35" i="51"/>
  <c r="O30" i="51"/>
  <c r="Q27" i="51"/>
  <c r="O33" i="51"/>
  <c r="O31" i="51"/>
  <c r="Q30" i="51"/>
  <c r="Q28" i="51"/>
  <c r="K26" i="51"/>
  <c r="O37" i="51"/>
  <c r="O34" i="51"/>
  <c r="Q31" i="51"/>
  <c r="O35" i="51"/>
  <c r="Q34" i="51"/>
  <c r="Q32" i="51"/>
  <c r="K30" i="51"/>
  <c r="K28" i="51"/>
  <c r="I25" i="51"/>
  <c r="Q36" i="51"/>
  <c r="Q35" i="51"/>
  <c r="I27" i="51"/>
  <c r="O19" i="51"/>
  <c r="K20" i="51"/>
  <c r="I21" i="51"/>
  <c r="I15" i="51"/>
  <c r="B40" i="48"/>
  <c r="C40" i="48"/>
  <c r="D40" i="48" s="1"/>
  <c r="E40" i="48"/>
  <c r="F40" i="48"/>
  <c r="G40" i="48"/>
  <c r="H40" i="48"/>
  <c r="J40" i="48"/>
  <c r="K40" i="48"/>
  <c r="M40" i="48"/>
  <c r="O40" i="48"/>
  <c r="P40" i="48"/>
  <c r="Q40" i="48"/>
  <c r="B41" i="48"/>
  <c r="C41" i="48"/>
  <c r="D41" i="48" s="1"/>
  <c r="E41" i="48"/>
  <c r="F41" i="48"/>
  <c r="G41" i="48"/>
  <c r="H41" i="48"/>
  <c r="J41" i="48"/>
  <c r="K41" i="48"/>
  <c r="M41" i="48"/>
  <c r="O41" i="48"/>
  <c r="P41" i="48"/>
  <c r="Q41" i="48"/>
  <c r="B42" i="48"/>
  <c r="C42" i="48"/>
  <c r="D42" i="48" s="1"/>
  <c r="E42" i="48"/>
  <c r="F42" i="48"/>
  <c r="G42" i="48"/>
  <c r="H42" i="48"/>
  <c r="J42" i="48"/>
  <c r="K42" i="48"/>
  <c r="M42" i="48"/>
  <c r="O42" i="48"/>
  <c r="P42" i="48"/>
  <c r="Q42" i="48"/>
  <c r="B43" i="48"/>
  <c r="C43" i="48"/>
  <c r="D43" i="48" s="1"/>
  <c r="E43" i="48"/>
  <c r="F43" i="48"/>
  <c r="G43" i="48"/>
  <c r="H43" i="48"/>
  <c r="J43" i="48"/>
  <c r="K43" i="48"/>
  <c r="M43" i="48"/>
  <c r="O43" i="48"/>
  <c r="P43" i="48"/>
  <c r="Q43" i="48"/>
  <c r="B45" i="48"/>
  <c r="C45" i="48"/>
  <c r="E45" i="48"/>
  <c r="F45" i="48"/>
  <c r="G45" i="48"/>
  <c r="H45" i="48"/>
  <c r="J45" i="48"/>
  <c r="K45" i="48"/>
  <c r="M45" i="48"/>
  <c r="O45" i="48"/>
  <c r="P45" i="48"/>
  <c r="Q45" i="48"/>
  <c r="B32" i="48"/>
  <c r="C32" i="48"/>
  <c r="D32" i="48" s="1"/>
  <c r="E32" i="48"/>
  <c r="F32" i="48"/>
  <c r="G32" i="48"/>
  <c r="H32" i="48"/>
  <c r="J32" i="48"/>
  <c r="K32" i="48"/>
  <c r="M32" i="48"/>
  <c r="O32" i="48"/>
  <c r="P32" i="48"/>
  <c r="Q32" i="48"/>
  <c r="B28" i="48"/>
  <c r="C28" i="48"/>
  <c r="D28" i="48" s="1"/>
  <c r="E28" i="48"/>
  <c r="F28" i="48"/>
  <c r="G28" i="48"/>
  <c r="H28" i="48"/>
  <c r="J28" i="48"/>
  <c r="K28" i="48"/>
  <c r="M28" i="48"/>
  <c r="O28" i="48"/>
  <c r="P28" i="48"/>
  <c r="Q28" i="48"/>
  <c r="B30" i="48"/>
  <c r="C30" i="48"/>
  <c r="D30" i="48" s="1"/>
  <c r="E30" i="48"/>
  <c r="F30" i="48"/>
  <c r="G30" i="48"/>
  <c r="H30" i="48"/>
  <c r="J30" i="48"/>
  <c r="K30" i="48"/>
  <c r="M30" i="48"/>
  <c r="O30" i="48"/>
  <c r="P30" i="48"/>
  <c r="Q30" i="48"/>
  <c r="B31" i="48"/>
  <c r="C31" i="48"/>
  <c r="D31" i="48" s="1"/>
  <c r="E31" i="48"/>
  <c r="F31" i="48"/>
  <c r="G31" i="48"/>
  <c r="H31" i="48"/>
  <c r="J31" i="48"/>
  <c r="K31" i="48"/>
  <c r="M31" i="48"/>
  <c r="O31" i="48"/>
  <c r="P31" i="48"/>
  <c r="Q31" i="48"/>
  <c r="B18" i="48"/>
  <c r="C18" i="48"/>
  <c r="D18" i="48" s="1"/>
  <c r="E18" i="48"/>
  <c r="F18" i="48"/>
  <c r="J18" i="48" s="1"/>
  <c r="B19" i="48"/>
  <c r="C19" i="48"/>
  <c r="D19" i="48" s="1"/>
  <c r="E19" i="48"/>
  <c r="F19" i="48"/>
  <c r="I19" i="48" s="1"/>
  <c r="B20" i="48"/>
  <c r="C20" i="48"/>
  <c r="D20" i="48" s="1"/>
  <c r="E20" i="48"/>
  <c r="F20" i="48"/>
  <c r="B30" i="51"/>
  <c r="C30" i="51"/>
  <c r="D30" i="51" s="1"/>
  <c r="E30" i="51"/>
  <c r="F30" i="51"/>
  <c r="G30" i="51" s="1"/>
  <c r="K15" i="51"/>
  <c r="O15" i="51"/>
  <c r="R30" i="51"/>
  <c r="S30" i="51"/>
  <c r="T30" i="51"/>
  <c r="V30" i="51"/>
  <c r="W30" i="51"/>
  <c r="B31" i="51"/>
  <c r="C31" i="51"/>
  <c r="D31" i="51" s="1"/>
  <c r="E31" i="51"/>
  <c r="F31" i="51"/>
  <c r="G31" i="51" s="1"/>
  <c r="I16" i="51"/>
  <c r="K16" i="51"/>
  <c r="O16" i="51"/>
  <c r="R31" i="51"/>
  <c r="S31" i="51"/>
  <c r="T31" i="51"/>
  <c r="V31" i="51"/>
  <c r="W31" i="51"/>
  <c r="B32" i="51"/>
  <c r="C32" i="51"/>
  <c r="D32" i="51" s="1"/>
  <c r="E32" i="51"/>
  <c r="F32" i="51"/>
  <c r="G32" i="51" s="1"/>
  <c r="I17" i="51"/>
  <c r="K17" i="51"/>
  <c r="O17" i="51"/>
  <c r="R32" i="51"/>
  <c r="S32" i="51"/>
  <c r="T32" i="51"/>
  <c r="V32" i="51"/>
  <c r="W32" i="51"/>
  <c r="B33" i="51"/>
  <c r="C33" i="51"/>
  <c r="D33" i="51" s="1"/>
  <c r="E33" i="51"/>
  <c r="F33" i="51"/>
  <c r="G33" i="51" s="1"/>
  <c r="I18" i="51"/>
  <c r="K18" i="51"/>
  <c r="O18" i="51"/>
  <c r="R33" i="51"/>
  <c r="S33" i="51"/>
  <c r="T33" i="51"/>
  <c r="V33" i="51"/>
  <c r="W33" i="51"/>
  <c r="B34" i="51"/>
  <c r="C34" i="51"/>
  <c r="D34" i="51" s="1"/>
  <c r="E34" i="51"/>
  <c r="F34" i="51"/>
  <c r="G34" i="51" s="1"/>
  <c r="I19" i="51"/>
  <c r="K19" i="51"/>
  <c r="R34" i="51"/>
  <c r="S34" i="51"/>
  <c r="T34" i="51"/>
  <c r="V34" i="51"/>
  <c r="W34" i="51"/>
  <c r="B35" i="51"/>
  <c r="C35" i="51"/>
  <c r="D35" i="51" s="1"/>
  <c r="E35" i="51"/>
  <c r="F35" i="51"/>
  <c r="G35" i="51" s="1"/>
  <c r="I20" i="51"/>
  <c r="O20" i="51"/>
  <c r="R35" i="51"/>
  <c r="S35" i="51"/>
  <c r="T35" i="51"/>
  <c r="V35" i="51"/>
  <c r="W35" i="51"/>
  <c r="B36" i="51"/>
  <c r="C36" i="51"/>
  <c r="D36" i="51" s="1"/>
  <c r="E36" i="51"/>
  <c r="F36" i="51"/>
  <c r="G36" i="51" s="1"/>
  <c r="K21" i="51"/>
  <c r="O21" i="51"/>
  <c r="R36" i="51"/>
  <c r="S36" i="51"/>
  <c r="T36" i="51"/>
  <c r="V36" i="51"/>
  <c r="W36" i="51"/>
  <c r="B37" i="51"/>
  <c r="C37" i="51"/>
  <c r="D37" i="51" s="1"/>
  <c r="E37" i="51"/>
  <c r="F37" i="51"/>
  <c r="G37" i="51" s="1"/>
  <c r="R37" i="51"/>
  <c r="S37" i="51"/>
  <c r="T37" i="51"/>
  <c r="V37" i="51"/>
  <c r="W37" i="51"/>
  <c r="B34" i="48"/>
  <c r="C34" i="48"/>
  <c r="D34" i="48" s="1"/>
  <c r="E34" i="48"/>
  <c r="F34" i="48"/>
  <c r="G34" i="48"/>
  <c r="H34" i="48"/>
  <c r="J34" i="48"/>
  <c r="K34" i="48"/>
  <c r="M34" i="48"/>
  <c r="O34" i="48"/>
  <c r="P34" i="48"/>
  <c r="Q34" i="48"/>
  <c r="B35" i="48"/>
  <c r="C35" i="48"/>
  <c r="D35" i="48" s="1"/>
  <c r="E35" i="48"/>
  <c r="F35" i="48"/>
  <c r="G35" i="48"/>
  <c r="H35" i="48"/>
  <c r="J35" i="48"/>
  <c r="K35" i="48"/>
  <c r="M35" i="48"/>
  <c r="O35" i="48"/>
  <c r="P35" i="48"/>
  <c r="Q35" i="48"/>
  <c r="B22" i="48"/>
  <c r="C22" i="48"/>
  <c r="D22" i="48" s="1"/>
  <c r="E22" i="48"/>
  <c r="F22" i="48"/>
  <c r="G22" i="48"/>
  <c r="H22" i="48"/>
  <c r="J22" i="48"/>
  <c r="K22" i="48"/>
  <c r="M22" i="48"/>
  <c r="O22" i="48"/>
  <c r="P22" i="48"/>
  <c r="Q22" i="48"/>
  <c r="B23" i="48"/>
  <c r="C23" i="48"/>
  <c r="D23" i="48" s="1"/>
  <c r="E23" i="48"/>
  <c r="F23" i="48"/>
  <c r="G23" i="48"/>
  <c r="H23" i="48"/>
  <c r="J23" i="48"/>
  <c r="K23" i="48"/>
  <c r="M23" i="48"/>
  <c r="O23" i="48"/>
  <c r="P23" i="48"/>
  <c r="Q23" i="48"/>
  <c r="B15" i="48"/>
  <c r="C15" i="48"/>
  <c r="D15" i="48" s="1"/>
  <c r="E15" i="48"/>
  <c r="F15" i="48"/>
  <c r="G15" i="48" s="1"/>
  <c r="B16" i="48"/>
  <c r="C16" i="48"/>
  <c r="D16" i="48" s="1"/>
  <c r="E16" i="48"/>
  <c r="F16" i="48"/>
  <c r="G16" i="48" s="1"/>
  <c r="B9" i="51"/>
  <c r="C9" i="51"/>
  <c r="D9" i="51" s="1"/>
  <c r="E9" i="51"/>
  <c r="F9" i="51"/>
  <c r="H9" i="51"/>
  <c r="J9" i="51"/>
  <c r="L9" i="51"/>
  <c r="N9" i="51"/>
  <c r="R9" i="51"/>
  <c r="S9" i="51"/>
  <c r="T9" i="51"/>
  <c r="V9" i="51"/>
  <c r="W9" i="51"/>
  <c r="B10" i="51"/>
  <c r="C10" i="51"/>
  <c r="D10" i="51" s="1"/>
  <c r="E10" i="51"/>
  <c r="F10" i="51"/>
  <c r="R10" i="51"/>
  <c r="S10" i="51"/>
  <c r="T10" i="51"/>
  <c r="V10" i="51"/>
  <c r="W10" i="51"/>
  <c r="B16" i="51"/>
  <c r="C16" i="51"/>
  <c r="D16" i="51" s="1"/>
  <c r="E16" i="51"/>
  <c r="F16" i="51"/>
  <c r="R16" i="51"/>
  <c r="S16" i="51"/>
  <c r="T16" i="51"/>
  <c r="V16" i="51"/>
  <c r="W16" i="51"/>
  <c r="B17" i="51"/>
  <c r="C17" i="51"/>
  <c r="D17" i="51" s="1"/>
  <c r="E17" i="51"/>
  <c r="F17" i="51"/>
  <c r="R17" i="51"/>
  <c r="S17" i="51"/>
  <c r="T17" i="51"/>
  <c r="V17" i="51"/>
  <c r="W17" i="51"/>
  <c r="B18" i="51"/>
  <c r="C18" i="51"/>
  <c r="D18" i="51" s="1"/>
  <c r="E18" i="51"/>
  <c r="F18" i="51"/>
  <c r="R18" i="51"/>
  <c r="S18" i="51"/>
  <c r="T18" i="51"/>
  <c r="V18" i="51"/>
  <c r="W18" i="51"/>
  <c r="B19" i="51"/>
  <c r="C19" i="51"/>
  <c r="D19" i="51" s="1"/>
  <c r="E19" i="51"/>
  <c r="F19" i="51"/>
  <c r="R19" i="51"/>
  <c r="S19" i="51"/>
  <c r="T19" i="51"/>
  <c r="V19" i="51"/>
  <c r="W19" i="51"/>
  <c r="B20" i="51"/>
  <c r="C20" i="51"/>
  <c r="D20" i="51" s="1"/>
  <c r="E20" i="51"/>
  <c r="F20" i="51"/>
  <c r="R20" i="51"/>
  <c r="S20" i="51"/>
  <c r="T20" i="51"/>
  <c r="V20" i="51"/>
  <c r="W20" i="51"/>
  <c r="B21" i="51"/>
  <c r="C21" i="51"/>
  <c r="D21" i="51" s="1"/>
  <c r="E21" i="51"/>
  <c r="F21" i="51"/>
  <c r="R21" i="51"/>
  <c r="S21" i="51"/>
  <c r="T21" i="51"/>
  <c r="V21" i="51"/>
  <c r="W21" i="51"/>
  <c r="B22" i="51"/>
  <c r="C22" i="51"/>
  <c r="D22" i="51" s="1"/>
  <c r="E22" i="51"/>
  <c r="F22" i="51"/>
  <c r="R22" i="51"/>
  <c r="S22" i="51"/>
  <c r="T22" i="51"/>
  <c r="V22" i="51"/>
  <c r="W22" i="51"/>
  <c r="Q31" i="52" l="1"/>
  <c r="Q24" i="52"/>
  <c r="Q26" i="52"/>
  <c r="Q30" i="52"/>
  <c r="Q32" i="52"/>
  <c r="Q28" i="52"/>
  <c r="Q18" i="52"/>
  <c r="Q11" i="52"/>
  <c r="R43" i="48"/>
  <c r="R41" i="48"/>
  <c r="K15" i="48"/>
  <c r="R40" i="48"/>
  <c r="H20" i="48"/>
  <c r="I20" i="48" s="1"/>
  <c r="J16" i="48"/>
  <c r="R42" i="48"/>
  <c r="G19" i="51"/>
  <c r="G21" i="51"/>
  <c r="G17" i="51"/>
  <c r="G22" i="51"/>
  <c r="G16" i="51"/>
  <c r="O22" i="51"/>
  <c r="K22" i="51"/>
  <c r="G20" i="51"/>
  <c r="I22" i="51"/>
  <c r="G18" i="51"/>
  <c r="M15" i="48"/>
  <c r="M16" i="48"/>
  <c r="N16" i="48" s="1"/>
  <c r="J15" i="48"/>
  <c r="R32" i="48"/>
  <c r="K16" i="48"/>
  <c r="L16" i="48" s="1"/>
  <c r="R45" i="48"/>
  <c r="R18" i="48"/>
  <c r="R28" i="48"/>
  <c r="M18" i="48"/>
  <c r="K18" i="48"/>
  <c r="Q18" i="48"/>
  <c r="R20" i="48"/>
  <c r="Q20" i="48"/>
  <c r="P18" i="48"/>
  <c r="P20" i="48"/>
  <c r="O18" i="48"/>
  <c r="O20" i="48"/>
  <c r="N18" i="48"/>
  <c r="R31" i="48"/>
  <c r="M20" i="48"/>
  <c r="N20" i="48" s="1"/>
  <c r="R30" i="48"/>
  <c r="J20" i="48"/>
  <c r="K20" i="48"/>
  <c r="L20" i="48" s="1"/>
  <c r="R19" i="48"/>
  <c r="L18" i="48"/>
  <c r="G20" i="48"/>
  <c r="N19" i="48"/>
  <c r="I18" i="48"/>
  <c r="K19" i="48"/>
  <c r="P19" i="48"/>
  <c r="J19" i="48"/>
  <c r="H19" i="48"/>
  <c r="O19" i="48"/>
  <c r="G19" i="48"/>
  <c r="H18" i="48"/>
  <c r="G18" i="48"/>
  <c r="M19" i="48"/>
  <c r="L19" i="48"/>
  <c r="Q19" i="48"/>
  <c r="U33" i="51"/>
  <c r="U35" i="51"/>
  <c r="U34" i="51"/>
  <c r="U30" i="51"/>
  <c r="U36" i="51"/>
  <c r="R34" i="48"/>
  <c r="U32" i="51"/>
  <c r="U31" i="51"/>
  <c r="U37" i="51"/>
  <c r="U19" i="51"/>
  <c r="U16" i="51"/>
  <c r="U9" i="51"/>
  <c r="R35" i="48"/>
  <c r="R23" i="48"/>
  <c r="U21" i="51"/>
  <c r="R15" i="48"/>
  <c r="R16" i="48"/>
  <c r="R22" i="48"/>
  <c r="Q16" i="48"/>
  <c r="Q15" i="48"/>
  <c r="P16" i="48"/>
  <c r="H16" i="48"/>
  <c r="I16" i="48" s="1"/>
  <c r="P15" i="48"/>
  <c r="H15" i="48"/>
  <c r="O16" i="48"/>
  <c r="O15" i="48"/>
  <c r="U10" i="51"/>
  <c r="U20" i="51"/>
  <c r="U22" i="51"/>
  <c r="U17" i="51"/>
  <c r="U18" i="51"/>
  <c r="B34" i="2"/>
  <c r="F34" i="2"/>
  <c r="H34" i="2"/>
  <c r="J34" i="2"/>
  <c r="L34" i="2"/>
  <c r="N34" i="2"/>
  <c r="O34" i="2"/>
  <c r="P34" i="2"/>
  <c r="B35" i="2"/>
  <c r="F35" i="2"/>
  <c r="H35" i="2"/>
  <c r="J35" i="2"/>
  <c r="L35" i="2"/>
  <c r="N35" i="2"/>
  <c r="O35" i="2"/>
  <c r="P35" i="2"/>
  <c r="Q35" i="2" l="1"/>
  <c r="U35" i="2"/>
  <c r="R35" i="2"/>
  <c r="S35" i="2"/>
  <c r="G35" i="2"/>
  <c r="I35" i="2"/>
  <c r="S34" i="2"/>
  <c r="R34" i="2"/>
  <c r="M35" i="2"/>
  <c r="C35" i="2"/>
  <c r="E35" i="2"/>
  <c r="U34" i="2"/>
  <c r="T35" i="2" l="1"/>
  <c r="A31" i="46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30" i="46"/>
  <c r="B49" i="46" l="1"/>
  <c r="C49" i="46"/>
  <c r="D49" i="46"/>
  <c r="E49" i="46" s="1"/>
  <c r="F49" i="46"/>
  <c r="G49" i="46"/>
  <c r="H49" i="46"/>
  <c r="I49" i="46"/>
  <c r="J49" i="46"/>
  <c r="L49" i="46"/>
  <c r="O49" i="46"/>
  <c r="Q49" i="46"/>
  <c r="R49" i="46"/>
  <c r="S49" i="46"/>
  <c r="U49" i="46"/>
  <c r="B50" i="46"/>
  <c r="C50" i="46"/>
  <c r="D50" i="46"/>
  <c r="E50" i="46" s="1"/>
  <c r="F50" i="46"/>
  <c r="G50" i="46"/>
  <c r="H50" i="46"/>
  <c r="I50" i="46"/>
  <c r="J50" i="46"/>
  <c r="L50" i="46"/>
  <c r="O50" i="46"/>
  <c r="Q50" i="46"/>
  <c r="R50" i="46"/>
  <c r="S50" i="46"/>
  <c r="U50" i="46"/>
  <c r="B51" i="46"/>
  <c r="C51" i="46"/>
  <c r="D51" i="46"/>
  <c r="E51" i="46" s="1"/>
  <c r="F51" i="46"/>
  <c r="G51" i="46"/>
  <c r="H51" i="46"/>
  <c r="I51" i="46"/>
  <c r="J51" i="46"/>
  <c r="L51" i="46"/>
  <c r="O51" i="46"/>
  <c r="Q51" i="46"/>
  <c r="R51" i="46"/>
  <c r="S51" i="46"/>
  <c r="U51" i="46"/>
  <c r="B52" i="46"/>
  <c r="C52" i="46"/>
  <c r="D52" i="46"/>
  <c r="E52" i="46" s="1"/>
  <c r="F52" i="46"/>
  <c r="G52" i="46"/>
  <c r="H52" i="46"/>
  <c r="I52" i="46"/>
  <c r="J52" i="46"/>
  <c r="L52" i="46"/>
  <c r="O52" i="46"/>
  <c r="Q52" i="46"/>
  <c r="R52" i="46"/>
  <c r="S52" i="46"/>
  <c r="U52" i="46"/>
  <c r="B53" i="46"/>
  <c r="C53" i="46"/>
  <c r="D53" i="46"/>
  <c r="E53" i="46" s="1"/>
  <c r="F53" i="46"/>
  <c r="G53" i="46"/>
  <c r="H53" i="46"/>
  <c r="I53" i="46"/>
  <c r="J53" i="46"/>
  <c r="L53" i="46"/>
  <c r="O53" i="46"/>
  <c r="Q53" i="46"/>
  <c r="R53" i="46"/>
  <c r="S53" i="46"/>
  <c r="U53" i="46"/>
  <c r="B54" i="46"/>
  <c r="C54" i="46"/>
  <c r="D54" i="46"/>
  <c r="E54" i="46" s="1"/>
  <c r="F54" i="46"/>
  <c r="G54" i="46"/>
  <c r="H54" i="46"/>
  <c r="I54" i="46"/>
  <c r="J54" i="46"/>
  <c r="L54" i="46"/>
  <c r="O54" i="46"/>
  <c r="Q54" i="46"/>
  <c r="R54" i="46"/>
  <c r="S54" i="46"/>
  <c r="U54" i="46"/>
  <c r="B55" i="46"/>
  <c r="C55" i="46"/>
  <c r="D55" i="46"/>
  <c r="E55" i="46" s="1"/>
  <c r="F55" i="46"/>
  <c r="G55" i="46"/>
  <c r="H55" i="46"/>
  <c r="I55" i="46"/>
  <c r="J55" i="46"/>
  <c r="L55" i="46"/>
  <c r="O55" i="46"/>
  <c r="Q55" i="46"/>
  <c r="R55" i="46"/>
  <c r="S55" i="46"/>
  <c r="U55" i="46"/>
  <c r="B56" i="46"/>
  <c r="C56" i="46"/>
  <c r="D56" i="46"/>
  <c r="E56" i="46" s="1"/>
  <c r="F56" i="46"/>
  <c r="G56" i="46"/>
  <c r="H56" i="46"/>
  <c r="I56" i="46"/>
  <c r="J56" i="46"/>
  <c r="L56" i="46"/>
  <c r="O56" i="46"/>
  <c r="Q56" i="46"/>
  <c r="R56" i="46"/>
  <c r="S56" i="46"/>
  <c r="U56" i="46"/>
  <c r="B57" i="46"/>
  <c r="C57" i="46"/>
  <c r="D57" i="46"/>
  <c r="E57" i="46" s="1"/>
  <c r="F57" i="46"/>
  <c r="G57" i="46"/>
  <c r="H57" i="46"/>
  <c r="I57" i="46"/>
  <c r="J57" i="46"/>
  <c r="L57" i="46"/>
  <c r="O57" i="46"/>
  <c r="Q57" i="46"/>
  <c r="R57" i="46"/>
  <c r="S57" i="46"/>
  <c r="U57" i="46"/>
  <c r="B58" i="46"/>
  <c r="C58" i="46"/>
  <c r="D58" i="46"/>
  <c r="E58" i="46" s="1"/>
  <c r="F58" i="46"/>
  <c r="G58" i="46"/>
  <c r="H58" i="46"/>
  <c r="I58" i="46"/>
  <c r="J58" i="46"/>
  <c r="L58" i="46"/>
  <c r="O58" i="46"/>
  <c r="Q58" i="46"/>
  <c r="R58" i="46"/>
  <c r="S58" i="46"/>
  <c r="U58" i="46"/>
  <c r="B59" i="46"/>
  <c r="C59" i="46"/>
  <c r="D59" i="46"/>
  <c r="E59" i="46" s="1"/>
  <c r="F59" i="46"/>
  <c r="G59" i="46"/>
  <c r="H59" i="46"/>
  <c r="I59" i="46"/>
  <c r="J59" i="46"/>
  <c r="L59" i="46"/>
  <c r="O59" i="46"/>
  <c r="Q59" i="46"/>
  <c r="R59" i="46"/>
  <c r="S59" i="46"/>
  <c r="U59" i="46"/>
  <c r="B60" i="46"/>
  <c r="C60" i="46"/>
  <c r="D60" i="46"/>
  <c r="E60" i="46" s="1"/>
  <c r="F60" i="46"/>
  <c r="G60" i="46"/>
  <c r="H60" i="46"/>
  <c r="I60" i="46"/>
  <c r="J60" i="46"/>
  <c r="L60" i="46"/>
  <c r="O60" i="46"/>
  <c r="Q60" i="46"/>
  <c r="R60" i="46"/>
  <c r="S60" i="46"/>
  <c r="U60" i="46"/>
  <c r="B61" i="46"/>
  <c r="C61" i="46"/>
  <c r="D61" i="46"/>
  <c r="E61" i="46" s="1"/>
  <c r="F61" i="46"/>
  <c r="G61" i="46"/>
  <c r="H61" i="46"/>
  <c r="I61" i="46"/>
  <c r="J61" i="46"/>
  <c r="L61" i="46"/>
  <c r="O61" i="46"/>
  <c r="Q61" i="46"/>
  <c r="R61" i="46"/>
  <c r="S61" i="46"/>
  <c r="U61" i="46"/>
  <c r="B62" i="46"/>
  <c r="C62" i="46"/>
  <c r="D62" i="46"/>
  <c r="E62" i="46" s="1"/>
  <c r="F62" i="46"/>
  <c r="G62" i="46"/>
  <c r="H62" i="46"/>
  <c r="I62" i="46"/>
  <c r="J62" i="46"/>
  <c r="L62" i="46"/>
  <c r="O62" i="46"/>
  <c r="Q62" i="46"/>
  <c r="R62" i="46"/>
  <c r="S62" i="46"/>
  <c r="U62" i="46"/>
  <c r="B63" i="46"/>
  <c r="C63" i="46"/>
  <c r="D63" i="46"/>
  <c r="E63" i="46" s="1"/>
  <c r="F63" i="46"/>
  <c r="G63" i="46"/>
  <c r="H63" i="46"/>
  <c r="I63" i="46"/>
  <c r="J63" i="46"/>
  <c r="L63" i="46"/>
  <c r="O63" i="46"/>
  <c r="Q63" i="46"/>
  <c r="R63" i="46"/>
  <c r="S63" i="46"/>
  <c r="U63" i="46"/>
  <c r="B64" i="46"/>
  <c r="C64" i="46"/>
  <c r="D64" i="46"/>
  <c r="E64" i="46" s="1"/>
  <c r="F64" i="46"/>
  <c r="G64" i="46"/>
  <c r="H64" i="46"/>
  <c r="I64" i="46"/>
  <c r="J64" i="46"/>
  <c r="L64" i="46"/>
  <c r="O64" i="46"/>
  <c r="Q64" i="46"/>
  <c r="R64" i="46"/>
  <c r="S64" i="46"/>
  <c r="U64" i="46"/>
  <c r="B65" i="46"/>
  <c r="C65" i="46"/>
  <c r="D65" i="46"/>
  <c r="E65" i="46" s="1"/>
  <c r="F65" i="46"/>
  <c r="G65" i="46"/>
  <c r="H65" i="46"/>
  <c r="I65" i="46"/>
  <c r="J65" i="46"/>
  <c r="L65" i="46"/>
  <c r="O65" i="46"/>
  <c r="Q65" i="46"/>
  <c r="R65" i="46"/>
  <c r="S65" i="46"/>
  <c r="U65" i="46"/>
  <c r="B29" i="46"/>
  <c r="C29" i="46"/>
  <c r="D29" i="46"/>
  <c r="E29" i="46" s="1"/>
  <c r="F29" i="46"/>
  <c r="G29" i="46"/>
  <c r="H29" i="46"/>
  <c r="I29" i="46"/>
  <c r="J29" i="46"/>
  <c r="L29" i="46"/>
  <c r="O29" i="46"/>
  <c r="Q29" i="46"/>
  <c r="R29" i="46"/>
  <c r="S29" i="46"/>
  <c r="U29" i="46"/>
  <c r="B30" i="46"/>
  <c r="C30" i="46"/>
  <c r="D30" i="46"/>
  <c r="E30" i="46" s="1"/>
  <c r="F30" i="46"/>
  <c r="G30" i="46"/>
  <c r="H30" i="46"/>
  <c r="I30" i="46"/>
  <c r="J30" i="46"/>
  <c r="L30" i="46"/>
  <c r="O30" i="46"/>
  <c r="Q30" i="46"/>
  <c r="R30" i="46"/>
  <c r="S30" i="46"/>
  <c r="U30" i="46"/>
  <c r="S12" i="16"/>
  <c r="R12" i="16"/>
  <c r="P12" i="16"/>
  <c r="O12" i="16"/>
  <c r="N12" i="16"/>
  <c r="M12" i="16"/>
  <c r="L12" i="16"/>
  <c r="K12" i="16"/>
  <c r="I12" i="16"/>
  <c r="H12" i="16"/>
  <c r="F12" i="16"/>
  <c r="E12" i="16"/>
  <c r="C12" i="16"/>
  <c r="B12" i="16"/>
  <c r="B71" i="16"/>
  <c r="C71" i="16"/>
  <c r="E71" i="16"/>
  <c r="F71" i="16"/>
  <c r="H71" i="16"/>
  <c r="I71" i="16"/>
  <c r="K71" i="16"/>
  <c r="L71" i="16"/>
  <c r="M71" i="16"/>
  <c r="N71" i="16"/>
  <c r="O71" i="16"/>
  <c r="P71" i="16"/>
  <c r="R71" i="16"/>
  <c r="S71" i="16"/>
  <c r="B72" i="16"/>
  <c r="C72" i="16"/>
  <c r="E72" i="16"/>
  <c r="F72" i="16"/>
  <c r="H72" i="16"/>
  <c r="I72" i="16"/>
  <c r="K72" i="16"/>
  <c r="L72" i="16"/>
  <c r="M72" i="16"/>
  <c r="N72" i="16"/>
  <c r="O72" i="16"/>
  <c r="P72" i="16"/>
  <c r="R72" i="16"/>
  <c r="S72" i="16"/>
  <c r="B73" i="16"/>
  <c r="C73" i="16"/>
  <c r="E73" i="16"/>
  <c r="F73" i="16"/>
  <c r="H73" i="16"/>
  <c r="I73" i="16"/>
  <c r="K73" i="16"/>
  <c r="L73" i="16"/>
  <c r="M73" i="16"/>
  <c r="N73" i="16"/>
  <c r="O73" i="16"/>
  <c r="P73" i="16"/>
  <c r="R73" i="16"/>
  <c r="S73" i="16"/>
  <c r="B74" i="16"/>
  <c r="C74" i="16"/>
  <c r="E74" i="16"/>
  <c r="F74" i="16"/>
  <c r="H74" i="16"/>
  <c r="I74" i="16"/>
  <c r="K74" i="16"/>
  <c r="L74" i="16"/>
  <c r="M74" i="16"/>
  <c r="N74" i="16"/>
  <c r="O74" i="16"/>
  <c r="P74" i="16"/>
  <c r="R74" i="16"/>
  <c r="S74" i="16"/>
  <c r="S11" i="16"/>
  <c r="R11" i="16"/>
  <c r="P11" i="16"/>
  <c r="O11" i="16"/>
  <c r="N11" i="16"/>
  <c r="M11" i="16"/>
  <c r="L11" i="16"/>
  <c r="K11" i="16"/>
  <c r="I11" i="16"/>
  <c r="H11" i="16"/>
  <c r="F11" i="16"/>
  <c r="E11" i="16"/>
  <c r="C11" i="16"/>
  <c r="B11" i="16"/>
  <c r="B44" i="16"/>
  <c r="C44" i="16"/>
  <c r="E44" i="16"/>
  <c r="F44" i="16"/>
  <c r="H44" i="16"/>
  <c r="I44" i="16"/>
  <c r="K44" i="16"/>
  <c r="L44" i="16"/>
  <c r="M44" i="16"/>
  <c r="N44" i="16"/>
  <c r="O44" i="16"/>
  <c r="P44" i="16"/>
  <c r="R44" i="16"/>
  <c r="S44" i="16"/>
  <c r="B45" i="16"/>
  <c r="C45" i="16"/>
  <c r="E45" i="16"/>
  <c r="F45" i="16"/>
  <c r="H45" i="16"/>
  <c r="I45" i="16"/>
  <c r="K45" i="16"/>
  <c r="L45" i="16"/>
  <c r="M45" i="16"/>
  <c r="N45" i="16"/>
  <c r="O45" i="16"/>
  <c r="P45" i="16"/>
  <c r="R45" i="16"/>
  <c r="S45" i="16"/>
  <c r="B33" i="2"/>
  <c r="F33" i="2"/>
  <c r="G34" i="2" s="1"/>
  <c r="H33" i="2"/>
  <c r="I34" i="2" s="1"/>
  <c r="J33" i="2"/>
  <c r="L33" i="2"/>
  <c r="M34" i="2" s="1"/>
  <c r="N33" i="2"/>
  <c r="O33" i="2"/>
  <c r="P33" i="2"/>
  <c r="Q34" i="2" s="1"/>
  <c r="E34" i="2" l="1"/>
  <c r="C34" i="2"/>
  <c r="J74" i="16"/>
  <c r="J12" i="16" s="1"/>
  <c r="J45" i="16"/>
  <c r="J11" i="16" s="1"/>
  <c r="T49" i="46"/>
  <c r="T64" i="46"/>
  <c r="G72" i="16"/>
  <c r="R33" i="2"/>
  <c r="G74" i="16"/>
  <c r="T58" i="46"/>
  <c r="T59" i="46"/>
  <c r="T53" i="46"/>
  <c r="T61" i="46"/>
  <c r="T50" i="46"/>
  <c r="T63" i="46"/>
  <c r="T55" i="46"/>
  <c r="T56" i="46"/>
  <c r="T62" i="46"/>
  <c r="T54" i="46"/>
  <c r="U33" i="2"/>
  <c r="Q71" i="16"/>
  <c r="T65" i="46"/>
  <c r="T57" i="46"/>
  <c r="T51" i="46"/>
  <c r="G73" i="16"/>
  <c r="T30" i="46"/>
  <c r="T60" i="46"/>
  <c r="T52" i="46"/>
  <c r="Q72" i="16"/>
  <c r="G45" i="16"/>
  <c r="Q73" i="16"/>
  <c r="T29" i="46"/>
  <c r="Q74" i="16"/>
  <c r="Q45" i="16"/>
  <c r="Q44" i="16"/>
  <c r="S33" i="2"/>
  <c r="T34" i="2" s="1"/>
  <c r="G14" i="35"/>
  <c r="E14" i="35" s="1"/>
  <c r="S14" i="35"/>
  <c r="U14" i="35" l="1"/>
  <c r="T14" i="35"/>
  <c r="J14" i="35"/>
  <c r="I14" i="35"/>
  <c r="M14" i="35"/>
  <c r="K14" i="35"/>
  <c r="R14" i="35"/>
  <c r="Q14" i="35"/>
  <c r="O14" i="35"/>
  <c r="B69" i="16"/>
  <c r="C69" i="16"/>
  <c r="E69" i="16"/>
  <c r="F69" i="16"/>
  <c r="H69" i="16"/>
  <c r="I69" i="16"/>
  <c r="K69" i="16"/>
  <c r="L69" i="16"/>
  <c r="M69" i="16"/>
  <c r="N69" i="16"/>
  <c r="O69" i="16"/>
  <c r="P69" i="16"/>
  <c r="R69" i="16"/>
  <c r="S69" i="16"/>
  <c r="B70" i="16"/>
  <c r="C70" i="16"/>
  <c r="E70" i="16"/>
  <c r="F70" i="16"/>
  <c r="G71" i="16" s="1"/>
  <c r="H70" i="16"/>
  <c r="I70" i="16"/>
  <c r="K70" i="16"/>
  <c r="L70" i="16"/>
  <c r="M70" i="16"/>
  <c r="N70" i="16"/>
  <c r="O70" i="16"/>
  <c r="P70" i="16"/>
  <c r="R70" i="16"/>
  <c r="S70" i="16"/>
  <c r="B43" i="16"/>
  <c r="C43" i="16"/>
  <c r="E43" i="16"/>
  <c r="F43" i="16"/>
  <c r="G44" i="16" s="1"/>
  <c r="H43" i="16"/>
  <c r="I43" i="16"/>
  <c r="K43" i="16"/>
  <c r="L43" i="16"/>
  <c r="M43" i="16"/>
  <c r="N43" i="16"/>
  <c r="O43" i="16"/>
  <c r="P43" i="16"/>
  <c r="R43" i="16"/>
  <c r="S43" i="16"/>
  <c r="B32" i="2"/>
  <c r="F32" i="2"/>
  <c r="G33" i="2" s="1"/>
  <c r="H32" i="2"/>
  <c r="I33" i="2" s="1"/>
  <c r="J32" i="2"/>
  <c r="L32" i="2"/>
  <c r="M33" i="2" s="1"/>
  <c r="N32" i="2"/>
  <c r="O32" i="2"/>
  <c r="P32" i="2"/>
  <c r="Q33" i="2" l="1"/>
  <c r="E33" i="2"/>
  <c r="C33" i="2"/>
  <c r="U32" i="2"/>
  <c r="G70" i="16"/>
  <c r="Q43" i="16"/>
  <c r="R32" i="2"/>
  <c r="S32" i="2"/>
  <c r="T33" i="2" s="1"/>
  <c r="Q70" i="16"/>
  <c r="Q69" i="16"/>
  <c r="H4" i="68" l="1"/>
  <c r="S2" i="68" l="1"/>
  <c r="W438" i="68"/>
  <c r="H438" i="68"/>
  <c r="G438" i="68"/>
  <c r="E438" i="68"/>
  <c r="C438" i="68"/>
  <c r="B438" i="68"/>
  <c r="W437" i="68"/>
  <c r="H437" i="68"/>
  <c r="T437" i="68" s="1"/>
  <c r="G437" i="68"/>
  <c r="E437" i="68"/>
  <c r="C437" i="68"/>
  <c r="B437" i="68"/>
  <c r="W436" i="68"/>
  <c r="H436" i="68"/>
  <c r="G436" i="68"/>
  <c r="E436" i="68"/>
  <c r="C436" i="68"/>
  <c r="B436" i="68"/>
  <c r="W435" i="68"/>
  <c r="H435" i="68"/>
  <c r="G435" i="68"/>
  <c r="E435" i="68"/>
  <c r="C435" i="68"/>
  <c r="B435" i="68"/>
  <c r="W434" i="68"/>
  <c r="H434" i="68"/>
  <c r="O434" i="68" s="1"/>
  <c r="G434" i="68"/>
  <c r="E434" i="68"/>
  <c r="C434" i="68"/>
  <c r="B434" i="68"/>
  <c r="W433" i="68"/>
  <c r="H433" i="68"/>
  <c r="G433" i="68"/>
  <c r="E433" i="68"/>
  <c r="C433" i="68"/>
  <c r="B433" i="68"/>
  <c r="W432" i="68"/>
  <c r="H432" i="68"/>
  <c r="G432" i="68"/>
  <c r="E432" i="68"/>
  <c r="C432" i="68"/>
  <c r="B432" i="68"/>
  <c r="W431" i="68"/>
  <c r="H431" i="68"/>
  <c r="G431" i="68"/>
  <c r="E431" i="68"/>
  <c r="C431" i="68"/>
  <c r="B431" i="68"/>
  <c r="W430" i="68"/>
  <c r="H430" i="68"/>
  <c r="M430" i="68" s="1"/>
  <c r="G430" i="68"/>
  <c r="E430" i="68"/>
  <c r="C430" i="68"/>
  <c r="B430" i="68"/>
  <c r="W429" i="68"/>
  <c r="H429" i="68"/>
  <c r="G429" i="68"/>
  <c r="E429" i="68"/>
  <c r="C429" i="68"/>
  <c r="B429" i="68"/>
  <c r="W428" i="68"/>
  <c r="H428" i="68"/>
  <c r="S428" i="68" s="1"/>
  <c r="G428" i="68"/>
  <c r="E428" i="68"/>
  <c r="C428" i="68"/>
  <c r="B428" i="68"/>
  <c r="W427" i="68"/>
  <c r="H427" i="68"/>
  <c r="G427" i="68"/>
  <c r="E427" i="68"/>
  <c r="C427" i="68"/>
  <c r="B427" i="68"/>
  <c r="W425" i="68"/>
  <c r="H425" i="68"/>
  <c r="P425" i="68" s="1"/>
  <c r="G425" i="68"/>
  <c r="E425" i="68"/>
  <c r="C425" i="68"/>
  <c r="B425" i="68"/>
  <c r="W424" i="68"/>
  <c r="H424" i="68"/>
  <c r="G424" i="68"/>
  <c r="E424" i="68"/>
  <c r="C424" i="68"/>
  <c r="B424" i="68"/>
  <c r="W423" i="68"/>
  <c r="H423" i="68"/>
  <c r="T423" i="68" s="1"/>
  <c r="G423" i="68"/>
  <c r="E423" i="68"/>
  <c r="C423" i="68"/>
  <c r="B423" i="68"/>
  <c r="W422" i="68"/>
  <c r="H422" i="68"/>
  <c r="G422" i="68"/>
  <c r="E422" i="68"/>
  <c r="C422" i="68"/>
  <c r="B422" i="68"/>
  <c r="W421" i="68"/>
  <c r="H421" i="68"/>
  <c r="G421" i="68"/>
  <c r="E421" i="68"/>
  <c r="C421" i="68"/>
  <c r="B421" i="68"/>
  <c r="W420" i="68"/>
  <c r="H420" i="68"/>
  <c r="R420" i="68" s="1"/>
  <c r="G420" i="68"/>
  <c r="E420" i="68"/>
  <c r="C420" i="68"/>
  <c r="B420" i="68"/>
  <c r="W419" i="68"/>
  <c r="H419" i="68"/>
  <c r="G419" i="68"/>
  <c r="E419" i="68"/>
  <c r="C419" i="68"/>
  <c r="B419" i="68"/>
  <c r="W418" i="68"/>
  <c r="H418" i="68"/>
  <c r="O418" i="68" s="1"/>
  <c r="G418" i="68"/>
  <c r="E418" i="68"/>
  <c r="C418" i="68"/>
  <c r="B418" i="68"/>
  <c r="W417" i="68"/>
  <c r="H417" i="68"/>
  <c r="P417" i="68" s="1"/>
  <c r="G417" i="68"/>
  <c r="E417" i="68"/>
  <c r="C417" i="68"/>
  <c r="B417" i="68"/>
  <c r="W416" i="68"/>
  <c r="H416" i="68"/>
  <c r="O416" i="68" s="1"/>
  <c r="G416" i="68"/>
  <c r="E416" i="68"/>
  <c r="C416" i="68"/>
  <c r="B416" i="68"/>
  <c r="W415" i="68"/>
  <c r="H415" i="68"/>
  <c r="T415" i="68" s="1"/>
  <c r="G415" i="68"/>
  <c r="E415" i="68"/>
  <c r="C415" i="68"/>
  <c r="B415" i="68"/>
  <c r="W414" i="68"/>
  <c r="H414" i="68"/>
  <c r="I414" i="68" s="1"/>
  <c r="N414" i="68" s="1"/>
  <c r="G414" i="68"/>
  <c r="E414" i="68"/>
  <c r="C414" i="68"/>
  <c r="B414" i="68"/>
  <c r="W412" i="68"/>
  <c r="H412" i="68"/>
  <c r="T412" i="68" s="1"/>
  <c r="G412" i="68"/>
  <c r="E412" i="68"/>
  <c r="C412" i="68"/>
  <c r="B412" i="68"/>
  <c r="W411" i="68"/>
  <c r="H411" i="68"/>
  <c r="G411" i="68"/>
  <c r="E411" i="68"/>
  <c r="C411" i="68"/>
  <c r="B411" i="68"/>
  <c r="W410" i="68"/>
  <c r="H410" i="68"/>
  <c r="S410" i="68" s="1"/>
  <c r="G410" i="68"/>
  <c r="E410" i="68"/>
  <c r="C410" i="68"/>
  <c r="B410" i="68"/>
  <c r="W409" i="68"/>
  <c r="H409" i="68"/>
  <c r="P409" i="68" s="1"/>
  <c r="G409" i="68"/>
  <c r="E409" i="68"/>
  <c r="C409" i="68"/>
  <c r="B409" i="68"/>
  <c r="W408" i="68"/>
  <c r="H408" i="68"/>
  <c r="P408" i="68" s="1"/>
  <c r="G408" i="68"/>
  <c r="E408" i="68"/>
  <c r="C408" i="68"/>
  <c r="B408" i="68"/>
  <c r="W407" i="68"/>
  <c r="H407" i="68"/>
  <c r="S407" i="68" s="1"/>
  <c r="G407" i="68"/>
  <c r="E407" i="68"/>
  <c r="C407" i="68"/>
  <c r="B407" i="68"/>
  <c r="W406" i="68"/>
  <c r="H406" i="68"/>
  <c r="G406" i="68"/>
  <c r="E406" i="68"/>
  <c r="C406" i="68"/>
  <c r="B406" i="68"/>
  <c r="W405" i="68"/>
  <c r="H405" i="68"/>
  <c r="S405" i="68" s="1"/>
  <c r="G405" i="68"/>
  <c r="E405" i="68"/>
  <c r="C405" i="68"/>
  <c r="B405" i="68"/>
  <c r="W404" i="68"/>
  <c r="H404" i="68"/>
  <c r="S404" i="68" s="1"/>
  <c r="G404" i="68"/>
  <c r="E404" i="68"/>
  <c r="C404" i="68"/>
  <c r="B404" i="68"/>
  <c r="W403" i="68"/>
  <c r="H403" i="68"/>
  <c r="S403" i="68" s="1"/>
  <c r="G403" i="68"/>
  <c r="E403" i="68"/>
  <c r="C403" i="68"/>
  <c r="B403" i="68"/>
  <c r="W402" i="68"/>
  <c r="H402" i="68"/>
  <c r="S402" i="68" s="1"/>
  <c r="G402" i="68"/>
  <c r="E402" i="68"/>
  <c r="C402" i="68"/>
  <c r="B402" i="68"/>
  <c r="W401" i="68"/>
  <c r="H401" i="68"/>
  <c r="G401" i="68"/>
  <c r="E401" i="68"/>
  <c r="C401" i="68"/>
  <c r="B401" i="68"/>
  <c r="W399" i="68"/>
  <c r="H399" i="68"/>
  <c r="G399" i="68"/>
  <c r="E399" i="68"/>
  <c r="C399" i="68"/>
  <c r="B399" i="68"/>
  <c r="W398" i="68"/>
  <c r="H398" i="68"/>
  <c r="G398" i="68"/>
  <c r="E398" i="68"/>
  <c r="C398" i="68"/>
  <c r="B398" i="68"/>
  <c r="W397" i="68"/>
  <c r="H397" i="68"/>
  <c r="T397" i="68" s="1"/>
  <c r="G397" i="68"/>
  <c r="E397" i="68"/>
  <c r="C397" i="68"/>
  <c r="B397" i="68"/>
  <c r="W396" i="68"/>
  <c r="H396" i="68"/>
  <c r="I396" i="68" s="1"/>
  <c r="N396" i="68" s="1"/>
  <c r="G396" i="68"/>
  <c r="E396" i="68"/>
  <c r="C396" i="68"/>
  <c r="B396" i="68"/>
  <c r="W395" i="68"/>
  <c r="H395" i="68"/>
  <c r="G395" i="68"/>
  <c r="E395" i="68"/>
  <c r="C395" i="68"/>
  <c r="B395" i="68"/>
  <c r="W394" i="68"/>
  <c r="H394" i="68"/>
  <c r="G394" i="68"/>
  <c r="E394" i="68"/>
  <c r="C394" i="68"/>
  <c r="B394" i="68"/>
  <c r="W393" i="68"/>
  <c r="H393" i="68"/>
  <c r="S393" i="68" s="1"/>
  <c r="G393" i="68"/>
  <c r="E393" i="68"/>
  <c r="C393" i="68"/>
  <c r="B393" i="68"/>
  <c r="W392" i="68"/>
  <c r="H392" i="68"/>
  <c r="P392" i="68" s="1"/>
  <c r="G392" i="68"/>
  <c r="E392" i="68"/>
  <c r="C392" i="68"/>
  <c r="B392" i="68"/>
  <c r="W391" i="68"/>
  <c r="H391" i="68"/>
  <c r="M391" i="68" s="1"/>
  <c r="G391" i="68"/>
  <c r="E391" i="68"/>
  <c r="C391" i="68"/>
  <c r="B391" i="68"/>
  <c r="W390" i="68"/>
  <c r="H390" i="68"/>
  <c r="S390" i="68" s="1"/>
  <c r="G390" i="68"/>
  <c r="E390" i="68"/>
  <c r="C390" i="68"/>
  <c r="B390" i="68"/>
  <c r="W389" i="68"/>
  <c r="H389" i="68"/>
  <c r="T389" i="68" s="1"/>
  <c r="G389" i="68"/>
  <c r="E389" i="68"/>
  <c r="C389" i="68"/>
  <c r="B389" i="68"/>
  <c r="W388" i="68"/>
  <c r="H388" i="68"/>
  <c r="G388" i="68"/>
  <c r="E388" i="68"/>
  <c r="C388" i="68"/>
  <c r="B388" i="68"/>
  <c r="W386" i="68"/>
  <c r="H386" i="68"/>
  <c r="I386" i="68" s="1"/>
  <c r="N386" i="68" s="1"/>
  <c r="G386" i="68"/>
  <c r="E386" i="68"/>
  <c r="C386" i="68"/>
  <c r="B386" i="68"/>
  <c r="W385" i="68"/>
  <c r="H385" i="68"/>
  <c r="R385" i="68" s="1"/>
  <c r="G385" i="68"/>
  <c r="E385" i="68"/>
  <c r="C385" i="68"/>
  <c r="B385" i="68"/>
  <c r="W384" i="68"/>
  <c r="H384" i="68"/>
  <c r="S384" i="68" s="1"/>
  <c r="G384" i="68"/>
  <c r="E384" i="68"/>
  <c r="C384" i="68"/>
  <c r="B384" i="68"/>
  <c r="W383" i="68"/>
  <c r="H383" i="68"/>
  <c r="G383" i="68"/>
  <c r="E383" i="68"/>
  <c r="C383" i="68"/>
  <c r="B383" i="68"/>
  <c r="W382" i="68"/>
  <c r="H382" i="68"/>
  <c r="G382" i="68"/>
  <c r="E382" i="68"/>
  <c r="C382" i="68"/>
  <c r="B382" i="68"/>
  <c r="W381" i="68"/>
  <c r="H381" i="68"/>
  <c r="G381" i="68"/>
  <c r="E381" i="68"/>
  <c r="C381" i="68"/>
  <c r="B381" i="68"/>
  <c r="W380" i="68"/>
  <c r="H380" i="68"/>
  <c r="T380" i="68" s="1"/>
  <c r="G380" i="68"/>
  <c r="E380" i="68"/>
  <c r="C380" i="68"/>
  <c r="B380" i="68"/>
  <c r="W379" i="68"/>
  <c r="H379" i="68"/>
  <c r="S379" i="68" s="1"/>
  <c r="G379" i="68"/>
  <c r="E379" i="68"/>
  <c r="C379" i="68"/>
  <c r="B379" i="68"/>
  <c r="W378" i="68"/>
  <c r="H378" i="68"/>
  <c r="T378" i="68" s="1"/>
  <c r="G378" i="68"/>
  <c r="E378" i="68"/>
  <c r="C378" i="68"/>
  <c r="B378" i="68"/>
  <c r="W377" i="68"/>
  <c r="H377" i="68"/>
  <c r="G377" i="68"/>
  <c r="E377" i="68"/>
  <c r="C377" i="68"/>
  <c r="B377" i="68"/>
  <c r="W376" i="68"/>
  <c r="H376" i="68"/>
  <c r="S376" i="68" s="1"/>
  <c r="G376" i="68"/>
  <c r="E376" i="68"/>
  <c r="C376" i="68"/>
  <c r="B376" i="68"/>
  <c r="W375" i="68"/>
  <c r="H375" i="68"/>
  <c r="G375" i="68"/>
  <c r="E375" i="68"/>
  <c r="C375" i="68"/>
  <c r="B375" i="68"/>
  <c r="W373" i="68"/>
  <c r="H373" i="68"/>
  <c r="M373" i="68" s="1"/>
  <c r="G373" i="68"/>
  <c r="E373" i="68"/>
  <c r="C373" i="68"/>
  <c r="B373" i="68"/>
  <c r="W372" i="68"/>
  <c r="H372" i="68"/>
  <c r="O372" i="68" s="1"/>
  <c r="G372" i="68"/>
  <c r="E372" i="68"/>
  <c r="C372" i="68"/>
  <c r="B372" i="68"/>
  <c r="W371" i="68"/>
  <c r="H371" i="68"/>
  <c r="T371" i="68" s="1"/>
  <c r="G371" i="68"/>
  <c r="E371" i="68"/>
  <c r="C371" i="68"/>
  <c r="B371" i="68"/>
  <c r="W370" i="68"/>
  <c r="H370" i="68"/>
  <c r="S370" i="68" s="1"/>
  <c r="G370" i="68"/>
  <c r="E370" i="68"/>
  <c r="C370" i="68"/>
  <c r="B370" i="68"/>
  <c r="W369" i="68"/>
  <c r="H369" i="68"/>
  <c r="G369" i="68"/>
  <c r="E369" i="68"/>
  <c r="C369" i="68"/>
  <c r="B369" i="68"/>
  <c r="W368" i="68"/>
  <c r="H368" i="68"/>
  <c r="G368" i="68"/>
  <c r="E368" i="68"/>
  <c r="C368" i="68"/>
  <c r="B368" i="68"/>
  <c r="W367" i="68"/>
  <c r="H367" i="68"/>
  <c r="G367" i="68"/>
  <c r="E367" i="68"/>
  <c r="C367" i="68"/>
  <c r="B367" i="68"/>
  <c r="W366" i="68"/>
  <c r="H366" i="68"/>
  <c r="G366" i="68"/>
  <c r="E366" i="68"/>
  <c r="C366" i="68"/>
  <c r="B366" i="68"/>
  <c r="W365" i="68"/>
  <c r="H365" i="68"/>
  <c r="M365" i="68" s="1"/>
  <c r="G365" i="68"/>
  <c r="E365" i="68"/>
  <c r="C365" i="68"/>
  <c r="B365" i="68"/>
  <c r="W364" i="68"/>
  <c r="H364" i="68"/>
  <c r="O364" i="68" s="1"/>
  <c r="G364" i="68"/>
  <c r="E364" i="68"/>
  <c r="C364" i="68"/>
  <c r="B364" i="68"/>
  <c r="W363" i="68"/>
  <c r="H363" i="68"/>
  <c r="G363" i="68"/>
  <c r="E363" i="68"/>
  <c r="C363" i="68"/>
  <c r="B363" i="68"/>
  <c r="W362" i="68"/>
  <c r="H362" i="68"/>
  <c r="G362" i="68"/>
  <c r="E362" i="68"/>
  <c r="C362" i="68"/>
  <c r="B362" i="68"/>
  <c r="W360" i="68"/>
  <c r="H360" i="68"/>
  <c r="G360" i="68"/>
  <c r="E360" i="68"/>
  <c r="C360" i="68"/>
  <c r="B360" i="68"/>
  <c r="W359" i="68"/>
  <c r="H359" i="68"/>
  <c r="G359" i="68"/>
  <c r="E359" i="68"/>
  <c r="C359" i="68"/>
  <c r="B359" i="68"/>
  <c r="W358" i="68"/>
  <c r="H358" i="68"/>
  <c r="S358" i="68" s="1"/>
  <c r="G358" i="68"/>
  <c r="E358" i="68"/>
  <c r="C358" i="68"/>
  <c r="B358" i="68"/>
  <c r="W357" i="68"/>
  <c r="H357" i="68"/>
  <c r="M357" i="68" s="1"/>
  <c r="G357" i="68"/>
  <c r="E357" i="68"/>
  <c r="C357" i="68"/>
  <c r="B357" i="68"/>
  <c r="W356" i="68"/>
  <c r="H356" i="68"/>
  <c r="M356" i="68" s="1"/>
  <c r="G356" i="68"/>
  <c r="E356" i="68"/>
  <c r="C356" i="68"/>
  <c r="B356" i="68"/>
  <c r="W355" i="68"/>
  <c r="H355" i="68"/>
  <c r="G355" i="68"/>
  <c r="E355" i="68"/>
  <c r="C355" i="68"/>
  <c r="B355" i="68"/>
  <c r="W354" i="68"/>
  <c r="H354" i="68"/>
  <c r="G354" i="68"/>
  <c r="E354" i="68"/>
  <c r="C354" i="68"/>
  <c r="B354" i="68"/>
  <c r="W353" i="68"/>
  <c r="H353" i="68"/>
  <c r="S353" i="68" s="1"/>
  <c r="G353" i="68"/>
  <c r="E353" i="68"/>
  <c r="C353" i="68"/>
  <c r="B353" i="68"/>
  <c r="W352" i="68"/>
  <c r="H352" i="68"/>
  <c r="G352" i="68"/>
  <c r="E352" i="68"/>
  <c r="C352" i="68"/>
  <c r="B352" i="68"/>
  <c r="W351" i="68"/>
  <c r="H351" i="68"/>
  <c r="O351" i="68" s="1"/>
  <c r="G351" i="68"/>
  <c r="E351" i="68"/>
  <c r="C351" i="68"/>
  <c r="B351" i="68"/>
  <c r="W350" i="68"/>
  <c r="H350" i="68"/>
  <c r="S350" i="68" s="1"/>
  <c r="G350" i="68"/>
  <c r="E350" i="68"/>
  <c r="C350" i="68"/>
  <c r="B350" i="68"/>
  <c r="W349" i="68"/>
  <c r="H349" i="68"/>
  <c r="G349" i="68"/>
  <c r="E349" i="68"/>
  <c r="C349" i="68"/>
  <c r="B349" i="68"/>
  <c r="W347" i="68"/>
  <c r="H347" i="68"/>
  <c r="M347" i="68" s="1"/>
  <c r="G347" i="68"/>
  <c r="E347" i="68"/>
  <c r="C347" i="68"/>
  <c r="B347" i="68"/>
  <c r="W346" i="68"/>
  <c r="H346" i="68"/>
  <c r="R346" i="68" s="1"/>
  <c r="G346" i="68"/>
  <c r="E346" i="68"/>
  <c r="C346" i="68"/>
  <c r="B346" i="68"/>
  <c r="W345" i="68"/>
  <c r="H345" i="68"/>
  <c r="S345" i="68" s="1"/>
  <c r="G345" i="68"/>
  <c r="E345" i="68"/>
  <c r="C345" i="68"/>
  <c r="B345" i="68"/>
  <c r="W344" i="68"/>
  <c r="H344" i="68"/>
  <c r="I344" i="68" s="1"/>
  <c r="N344" i="68" s="1"/>
  <c r="G344" i="68"/>
  <c r="E344" i="68"/>
  <c r="C344" i="68"/>
  <c r="B344" i="68"/>
  <c r="W343" i="68"/>
  <c r="H343" i="68"/>
  <c r="R343" i="68" s="1"/>
  <c r="G343" i="68"/>
  <c r="E343" i="68"/>
  <c r="C343" i="68"/>
  <c r="B343" i="68"/>
  <c r="W342" i="68"/>
  <c r="H342" i="68"/>
  <c r="O342" i="68" s="1"/>
  <c r="G342" i="68"/>
  <c r="E342" i="68"/>
  <c r="C342" i="68"/>
  <c r="B342" i="68"/>
  <c r="W341" i="68"/>
  <c r="H341" i="68"/>
  <c r="M341" i="68" s="1"/>
  <c r="G341" i="68"/>
  <c r="E341" i="68"/>
  <c r="C341" i="68"/>
  <c r="B341" i="68"/>
  <c r="W340" i="68"/>
  <c r="H340" i="68"/>
  <c r="G340" i="68"/>
  <c r="E340" i="68"/>
  <c r="C340" i="68"/>
  <c r="B340" i="68"/>
  <c r="W339" i="68"/>
  <c r="H339" i="68"/>
  <c r="G339" i="68"/>
  <c r="E339" i="68"/>
  <c r="C339" i="68"/>
  <c r="B339" i="68"/>
  <c r="W338" i="68"/>
  <c r="H338" i="68"/>
  <c r="S338" i="68" s="1"/>
  <c r="G338" i="68"/>
  <c r="E338" i="68"/>
  <c r="C338" i="68"/>
  <c r="B338" i="68"/>
  <c r="W337" i="68"/>
  <c r="H337" i="68"/>
  <c r="S337" i="68" s="1"/>
  <c r="G337" i="68"/>
  <c r="E337" i="68"/>
  <c r="C337" i="68"/>
  <c r="B337" i="68"/>
  <c r="W336" i="68"/>
  <c r="H336" i="68"/>
  <c r="T336" i="68" s="1"/>
  <c r="G336" i="68"/>
  <c r="E336" i="68"/>
  <c r="C336" i="68"/>
  <c r="B336" i="68"/>
  <c r="W334" i="68"/>
  <c r="H334" i="68"/>
  <c r="S334" i="68" s="1"/>
  <c r="G334" i="68"/>
  <c r="E334" i="68"/>
  <c r="C334" i="68"/>
  <c r="B334" i="68"/>
  <c r="W333" i="68"/>
  <c r="H333" i="68"/>
  <c r="O333" i="68" s="1"/>
  <c r="G333" i="68"/>
  <c r="E333" i="68"/>
  <c r="C333" i="68"/>
  <c r="B333" i="68"/>
  <c r="W332" i="68"/>
  <c r="H332" i="68"/>
  <c r="M332" i="68" s="1"/>
  <c r="G332" i="68"/>
  <c r="E332" i="68"/>
  <c r="C332" i="68"/>
  <c r="B332" i="68"/>
  <c r="W331" i="68"/>
  <c r="H331" i="68"/>
  <c r="G331" i="68"/>
  <c r="E331" i="68"/>
  <c r="C331" i="68"/>
  <c r="B331" i="68"/>
  <c r="W330" i="68"/>
  <c r="H330" i="68"/>
  <c r="T330" i="68" s="1"/>
  <c r="G330" i="68"/>
  <c r="E330" i="68"/>
  <c r="C330" i="68"/>
  <c r="B330" i="68"/>
  <c r="W329" i="68"/>
  <c r="H329" i="68"/>
  <c r="S329" i="68" s="1"/>
  <c r="G329" i="68"/>
  <c r="E329" i="68"/>
  <c r="C329" i="68"/>
  <c r="B329" i="68"/>
  <c r="W328" i="68"/>
  <c r="H328" i="68"/>
  <c r="S328" i="68" s="1"/>
  <c r="G328" i="68"/>
  <c r="E328" i="68"/>
  <c r="C328" i="68"/>
  <c r="B328" i="68"/>
  <c r="W327" i="68"/>
  <c r="H327" i="68"/>
  <c r="G327" i="68"/>
  <c r="E327" i="68"/>
  <c r="C327" i="68"/>
  <c r="B327" i="68"/>
  <c r="W326" i="68"/>
  <c r="H326" i="68"/>
  <c r="G326" i="68"/>
  <c r="E326" i="68"/>
  <c r="C326" i="68"/>
  <c r="B326" i="68"/>
  <c r="W325" i="68"/>
  <c r="H325" i="68"/>
  <c r="G325" i="68"/>
  <c r="E325" i="68"/>
  <c r="C325" i="68"/>
  <c r="B325" i="68"/>
  <c r="W324" i="68"/>
  <c r="H324" i="68"/>
  <c r="M324" i="68" s="1"/>
  <c r="G324" i="68"/>
  <c r="E324" i="68"/>
  <c r="C324" i="68"/>
  <c r="B324" i="68"/>
  <c r="W323" i="68"/>
  <c r="H323" i="68"/>
  <c r="R323" i="68" s="1"/>
  <c r="G323" i="68"/>
  <c r="E323" i="68"/>
  <c r="C323" i="68"/>
  <c r="B323" i="68"/>
  <c r="W321" i="68"/>
  <c r="H321" i="68"/>
  <c r="G321" i="68"/>
  <c r="E321" i="68"/>
  <c r="C321" i="68"/>
  <c r="B321" i="68"/>
  <c r="W320" i="68"/>
  <c r="H320" i="68"/>
  <c r="G320" i="68"/>
  <c r="E320" i="68"/>
  <c r="C320" i="68"/>
  <c r="B320" i="68"/>
  <c r="W319" i="68"/>
  <c r="H319" i="68"/>
  <c r="G319" i="68"/>
  <c r="E319" i="68"/>
  <c r="C319" i="68"/>
  <c r="B319" i="68"/>
  <c r="W318" i="68"/>
  <c r="H318" i="68"/>
  <c r="G318" i="68"/>
  <c r="E318" i="68"/>
  <c r="C318" i="68"/>
  <c r="B318" i="68"/>
  <c r="W317" i="68"/>
  <c r="H317" i="68"/>
  <c r="G317" i="68"/>
  <c r="E317" i="68"/>
  <c r="C317" i="68"/>
  <c r="B317" i="68"/>
  <c r="W316" i="68"/>
  <c r="H316" i="68"/>
  <c r="G316" i="68"/>
  <c r="E316" i="68"/>
  <c r="C316" i="68"/>
  <c r="B316" i="68"/>
  <c r="W315" i="68"/>
  <c r="H315" i="68"/>
  <c r="O315" i="68" s="1"/>
  <c r="G315" i="68"/>
  <c r="E315" i="68"/>
  <c r="C315" i="68"/>
  <c r="B315" i="68"/>
  <c r="W314" i="68"/>
  <c r="H314" i="68"/>
  <c r="R314" i="68" s="1"/>
  <c r="G314" i="68"/>
  <c r="E314" i="68"/>
  <c r="C314" i="68"/>
  <c r="B314" i="68"/>
  <c r="W313" i="68"/>
  <c r="H313" i="68"/>
  <c r="T313" i="68" s="1"/>
  <c r="G313" i="68"/>
  <c r="E313" i="68"/>
  <c r="C313" i="68"/>
  <c r="B313" i="68"/>
  <c r="W312" i="68"/>
  <c r="H312" i="68"/>
  <c r="S312" i="68" s="1"/>
  <c r="G312" i="68"/>
  <c r="E312" i="68"/>
  <c r="C312" i="68"/>
  <c r="B312" i="68"/>
  <c r="W311" i="68"/>
  <c r="H311" i="68"/>
  <c r="S311" i="68" s="1"/>
  <c r="G311" i="68"/>
  <c r="E311" i="68"/>
  <c r="C311" i="68"/>
  <c r="B311" i="68"/>
  <c r="W310" i="68"/>
  <c r="H310" i="68"/>
  <c r="T310" i="68" s="1"/>
  <c r="G310" i="68"/>
  <c r="E310" i="68"/>
  <c r="C310" i="68"/>
  <c r="B310" i="68"/>
  <c r="W308" i="68"/>
  <c r="H308" i="68"/>
  <c r="S308" i="68" s="1"/>
  <c r="G308" i="68"/>
  <c r="E308" i="68"/>
  <c r="C308" i="68"/>
  <c r="B308" i="68"/>
  <c r="W307" i="68"/>
  <c r="H307" i="68"/>
  <c r="O307" i="68" s="1"/>
  <c r="G307" i="68"/>
  <c r="E307" i="68"/>
  <c r="C307" i="68"/>
  <c r="B307" i="68"/>
  <c r="W306" i="68"/>
  <c r="H306" i="68"/>
  <c r="M306" i="68" s="1"/>
  <c r="G306" i="68"/>
  <c r="E306" i="68"/>
  <c r="C306" i="68"/>
  <c r="B306" i="68"/>
  <c r="W305" i="68"/>
  <c r="H305" i="68"/>
  <c r="M305" i="68" s="1"/>
  <c r="G305" i="68"/>
  <c r="E305" i="68"/>
  <c r="C305" i="68"/>
  <c r="B305" i="68"/>
  <c r="W304" i="68"/>
  <c r="H304" i="68"/>
  <c r="T304" i="68" s="1"/>
  <c r="G304" i="68"/>
  <c r="E304" i="68"/>
  <c r="C304" i="68"/>
  <c r="B304" i="68"/>
  <c r="W303" i="68"/>
  <c r="H303" i="68"/>
  <c r="G303" i="68"/>
  <c r="E303" i="68"/>
  <c r="C303" i="68"/>
  <c r="B303" i="68"/>
  <c r="W302" i="68"/>
  <c r="H302" i="68"/>
  <c r="S302" i="68" s="1"/>
  <c r="G302" i="68"/>
  <c r="E302" i="68"/>
  <c r="C302" i="68"/>
  <c r="B302" i="68"/>
  <c r="W301" i="68"/>
  <c r="H301" i="68"/>
  <c r="G301" i="68"/>
  <c r="E301" i="68"/>
  <c r="C301" i="68"/>
  <c r="B301" i="68"/>
  <c r="W300" i="68"/>
  <c r="H300" i="68"/>
  <c r="S300" i="68" s="1"/>
  <c r="G300" i="68"/>
  <c r="E300" i="68"/>
  <c r="C300" i="68"/>
  <c r="B300" i="68"/>
  <c r="W299" i="68"/>
  <c r="H299" i="68"/>
  <c r="O299" i="68" s="1"/>
  <c r="G299" i="68"/>
  <c r="E299" i="68"/>
  <c r="C299" i="68"/>
  <c r="B299" i="68"/>
  <c r="W298" i="68"/>
  <c r="H298" i="68"/>
  <c r="M298" i="68" s="1"/>
  <c r="G298" i="68"/>
  <c r="E298" i="68"/>
  <c r="C298" i="68"/>
  <c r="B298" i="68"/>
  <c r="W297" i="68"/>
  <c r="H297" i="68"/>
  <c r="M297" i="68" s="1"/>
  <c r="G297" i="68"/>
  <c r="E297" i="68"/>
  <c r="C297" i="68"/>
  <c r="B297" i="68"/>
  <c r="W295" i="68"/>
  <c r="H295" i="68"/>
  <c r="T295" i="68" s="1"/>
  <c r="G295" i="68"/>
  <c r="E295" i="68"/>
  <c r="C295" i="68"/>
  <c r="B295" i="68"/>
  <c r="W294" i="68"/>
  <c r="H294" i="68"/>
  <c r="T294" i="68" s="1"/>
  <c r="G294" i="68"/>
  <c r="E294" i="68"/>
  <c r="C294" i="68"/>
  <c r="B294" i="68"/>
  <c r="W293" i="68"/>
  <c r="H293" i="68"/>
  <c r="S293" i="68" s="1"/>
  <c r="G293" i="68"/>
  <c r="E293" i="68"/>
  <c r="C293" i="68"/>
  <c r="B293" i="68"/>
  <c r="W292" i="68"/>
  <c r="H292" i="68"/>
  <c r="G292" i="68"/>
  <c r="E292" i="68"/>
  <c r="C292" i="68"/>
  <c r="B292" i="68"/>
  <c r="W291" i="68"/>
  <c r="H291" i="68"/>
  <c r="G291" i="68"/>
  <c r="E291" i="68"/>
  <c r="C291" i="68"/>
  <c r="B291" i="68"/>
  <c r="W290" i="68"/>
  <c r="H290" i="68"/>
  <c r="G290" i="68"/>
  <c r="E290" i="68"/>
  <c r="C290" i="68"/>
  <c r="B290" i="68"/>
  <c r="W289" i="68"/>
  <c r="H289" i="68"/>
  <c r="G289" i="68"/>
  <c r="E289" i="68"/>
  <c r="C289" i="68"/>
  <c r="B289" i="68"/>
  <c r="W288" i="68"/>
  <c r="H288" i="68"/>
  <c r="M288" i="68" s="1"/>
  <c r="G288" i="68"/>
  <c r="E288" i="68"/>
  <c r="C288" i="68"/>
  <c r="B288" i="68"/>
  <c r="W287" i="68"/>
  <c r="H287" i="68"/>
  <c r="G287" i="68"/>
  <c r="E287" i="68"/>
  <c r="C287" i="68"/>
  <c r="B287" i="68"/>
  <c r="W286" i="68"/>
  <c r="H286" i="68"/>
  <c r="G286" i="68"/>
  <c r="E286" i="68"/>
  <c r="C286" i="68"/>
  <c r="B286" i="68"/>
  <c r="W285" i="68"/>
  <c r="H285" i="68"/>
  <c r="G285" i="68"/>
  <c r="E285" i="68"/>
  <c r="C285" i="68"/>
  <c r="B285" i="68"/>
  <c r="W284" i="68"/>
  <c r="H284" i="68"/>
  <c r="G284" i="68"/>
  <c r="E284" i="68"/>
  <c r="C284" i="68"/>
  <c r="B284" i="68"/>
  <c r="W282" i="68"/>
  <c r="H282" i="68"/>
  <c r="G282" i="68"/>
  <c r="E282" i="68"/>
  <c r="C282" i="68"/>
  <c r="B282" i="68"/>
  <c r="W281" i="68"/>
  <c r="H281" i="68"/>
  <c r="R281" i="68" s="1"/>
  <c r="G281" i="68"/>
  <c r="E281" i="68"/>
  <c r="C281" i="68"/>
  <c r="B281" i="68"/>
  <c r="W280" i="68"/>
  <c r="H280" i="68"/>
  <c r="G280" i="68"/>
  <c r="E280" i="68"/>
  <c r="C280" i="68"/>
  <c r="B280" i="68"/>
  <c r="W279" i="68"/>
  <c r="H279" i="68"/>
  <c r="T279" i="68" s="1"/>
  <c r="G279" i="68"/>
  <c r="E279" i="68"/>
  <c r="C279" i="68"/>
  <c r="B279" i="68"/>
  <c r="W278" i="68"/>
  <c r="H278" i="68"/>
  <c r="P278" i="68" s="1"/>
  <c r="G278" i="68"/>
  <c r="E278" i="68"/>
  <c r="C278" i="68"/>
  <c r="B278" i="68"/>
  <c r="W277" i="68"/>
  <c r="H277" i="68"/>
  <c r="T277" i="68" s="1"/>
  <c r="G277" i="68"/>
  <c r="E277" i="68"/>
  <c r="C277" i="68"/>
  <c r="B277" i="68"/>
  <c r="W276" i="68"/>
  <c r="H276" i="68"/>
  <c r="G276" i="68"/>
  <c r="E276" i="68"/>
  <c r="C276" i="68"/>
  <c r="B276" i="68"/>
  <c r="W275" i="68"/>
  <c r="H275" i="68"/>
  <c r="S275" i="68" s="1"/>
  <c r="G275" i="68"/>
  <c r="E275" i="68"/>
  <c r="C275" i="68"/>
  <c r="B275" i="68"/>
  <c r="W274" i="68"/>
  <c r="H274" i="68"/>
  <c r="T274" i="68" s="1"/>
  <c r="G274" i="68"/>
  <c r="E274" i="68"/>
  <c r="C274" i="68"/>
  <c r="B274" i="68"/>
  <c r="W273" i="68"/>
  <c r="H273" i="68"/>
  <c r="S273" i="68" s="1"/>
  <c r="G273" i="68"/>
  <c r="E273" i="68"/>
  <c r="C273" i="68"/>
  <c r="B273" i="68"/>
  <c r="W272" i="68"/>
  <c r="H272" i="68"/>
  <c r="G272" i="68"/>
  <c r="E272" i="68"/>
  <c r="C272" i="68"/>
  <c r="B272" i="68"/>
  <c r="W271" i="68"/>
  <c r="H271" i="68"/>
  <c r="M271" i="68" s="1"/>
  <c r="G271" i="68"/>
  <c r="E271" i="68"/>
  <c r="C271" i="68"/>
  <c r="B271" i="68"/>
  <c r="W269" i="68"/>
  <c r="H269" i="68"/>
  <c r="T269" i="68" s="1"/>
  <c r="G269" i="68"/>
  <c r="E269" i="68"/>
  <c r="C269" i="68"/>
  <c r="B269" i="68"/>
  <c r="W268" i="68"/>
  <c r="H268" i="68"/>
  <c r="S268" i="68" s="1"/>
  <c r="G268" i="68"/>
  <c r="E268" i="68"/>
  <c r="C268" i="68"/>
  <c r="B268" i="68"/>
  <c r="W267" i="68"/>
  <c r="H267" i="68"/>
  <c r="G267" i="68"/>
  <c r="E267" i="68"/>
  <c r="C267" i="68"/>
  <c r="B267" i="68"/>
  <c r="W266" i="68"/>
  <c r="H266" i="68"/>
  <c r="G266" i="68"/>
  <c r="E266" i="68"/>
  <c r="C266" i="68"/>
  <c r="B266" i="68"/>
  <c r="W265" i="68"/>
  <c r="H265" i="68"/>
  <c r="G265" i="68"/>
  <c r="E265" i="68"/>
  <c r="C265" i="68"/>
  <c r="B265" i="68"/>
  <c r="W264" i="68"/>
  <c r="H264" i="68"/>
  <c r="G264" i="68"/>
  <c r="E264" i="68"/>
  <c r="C264" i="68"/>
  <c r="B264" i="68"/>
  <c r="W263" i="68"/>
  <c r="H263" i="68"/>
  <c r="M263" i="68" s="1"/>
  <c r="G263" i="68"/>
  <c r="E263" i="68"/>
  <c r="C263" i="68"/>
  <c r="B263" i="68"/>
  <c r="W262" i="68"/>
  <c r="H262" i="68"/>
  <c r="S262" i="68" s="1"/>
  <c r="G262" i="68"/>
  <c r="E262" i="68"/>
  <c r="C262" i="68"/>
  <c r="B262" i="68"/>
  <c r="W261" i="68"/>
  <c r="H261" i="68"/>
  <c r="T261" i="68" s="1"/>
  <c r="G261" i="68"/>
  <c r="E261" i="68"/>
  <c r="C261" i="68"/>
  <c r="B261" i="68"/>
  <c r="W260" i="68"/>
  <c r="H260" i="68"/>
  <c r="S260" i="68" s="1"/>
  <c r="G260" i="68"/>
  <c r="E260" i="68"/>
  <c r="C260" i="68"/>
  <c r="B260" i="68"/>
  <c r="W259" i="68"/>
  <c r="H259" i="68"/>
  <c r="S259" i="68" s="1"/>
  <c r="G259" i="68"/>
  <c r="E259" i="68"/>
  <c r="C259" i="68"/>
  <c r="B259" i="68"/>
  <c r="W258" i="68"/>
  <c r="H258" i="68"/>
  <c r="T258" i="68" s="1"/>
  <c r="G258" i="68"/>
  <c r="E258" i="68"/>
  <c r="C258" i="68"/>
  <c r="B258" i="68"/>
  <c r="W256" i="68"/>
  <c r="H256" i="68"/>
  <c r="P256" i="68" s="1"/>
  <c r="G256" i="68"/>
  <c r="E256" i="68"/>
  <c r="C256" i="68"/>
  <c r="B256" i="68"/>
  <c r="W255" i="68"/>
  <c r="H255" i="68"/>
  <c r="G255" i="68"/>
  <c r="E255" i="68"/>
  <c r="C255" i="68"/>
  <c r="B255" i="68"/>
  <c r="W254" i="68"/>
  <c r="H254" i="68"/>
  <c r="G254" i="68"/>
  <c r="E254" i="68"/>
  <c r="C254" i="68"/>
  <c r="B254" i="68"/>
  <c r="W253" i="68"/>
  <c r="H253" i="68"/>
  <c r="G253" i="68"/>
  <c r="E253" i="68"/>
  <c r="C253" i="68"/>
  <c r="B253" i="68"/>
  <c r="W252" i="68"/>
  <c r="H252" i="68"/>
  <c r="T252" i="68" s="1"/>
  <c r="G252" i="68"/>
  <c r="E252" i="68"/>
  <c r="C252" i="68"/>
  <c r="B252" i="68"/>
  <c r="W251" i="68"/>
  <c r="H251" i="68"/>
  <c r="G251" i="68"/>
  <c r="E251" i="68"/>
  <c r="C251" i="68"/>
  <c r="B251" i="68"/>
  <c r="W250" i="68"/>
  <c r="H250" i="68"/>
  <c r="S250" i="68" s="1"/>
  <c r="G250" i="68"/>
  <c r="E250" i="68"/>
  <c r="C250" i="68"/>
  <c r="B250" i="68"/>
  <c r="W249" i="68"/>
  <c r="H249" i="68"/>
  <c r="M249" i="68" s="1"/>
  <c r="G249" i="68"/>
  <c r="E249" i="68"/>
  <c r="C249" i="68"/>
  <c r="B249" i="68"/>
  <c r="W248" i="68"/>
  <c r="H248" i="68"/>
  <c r="S248" i="68" s="1"/>
  <c r="G248" i="68"/>
  <c r="E248" i="68"/>
  <c r="C248" i="68"/>
  <c r="B248" i="68"/>
  <c r="W247" i="68"/>
  <c r="H247" i="68"/>
  <c r="G247" i="68"/>
  <c r="E247" i="68"/>
  <c r="C247" i="68"/>
  <c r="B247" i="68"/>
  <c r="W246" i="68"/>
  <c r="H246" i="68"/>
  <c r="G246" i="68"/>
  <c r="E246" i="68"/>
  <c r="C246" i="68"/>
  <c r="B246" i="68"/>
  <c r="W245" i="68"/>
  <c r="H245" i="68"/>
  <c r="S245" i="68" s="1"/>
  <c r="G245" i="68"/>
  <c r="E245" i="68"/>
  <c r="C245" i="68"/>
  <c r="B245" i="68"/>
  <c r="W243" i="68"/>
  <c r="H243" i="68"/>
  <c r="T243" i="68" s="1"/>
  <c r="G243" i="68"/>
  <c r="E243" i="68"/>
  <c r="C243" i="68"/>
  <c r="B243" i="68"/>
  <c r="W242" i="68"/>
  <c r="H242" i="68"/>
  <c r="S242" i="68" s="1"/>
  <c r="G242" i="68"/>
  <c r="E242" i="68"/>
  <c r="C242" i="68"/>
  <c r="B242" i="68"/>
  <c r="W241" i="68"/>
  <c r="H241" i="68"/>
  <c r="S241" i="68" s="1"/>
  <c r="G241" i="68"/>
  <c r="E241" i="68"/>
  <c r="C241" i="68"/>
  <c r="B241" i="68"/>
  <c r="W240" i="68"/>
  <c r="H240" i="68"/>
  <c r="M240" i="68" s="1"/>
  <c r="G240" i="68"/>
  <c r="E240" i="68"/>
  <c r="C240" i="68"/>
  <c r="B240" i="68"/>
  <c r="W239" i="68"/>
  <c r="H239" i="68"/>
  <c r="S239" i="68" s="1"/>
  <c r="G239" i="68"/>
  <c r="E239" i="68"/>
  <c r="C239" i="68"/>
  <c r="B239" i="68"/>
  <c r="W238" i="68"/>
  <c r="H238" i="68"/>
  <c r="G238" i="68"/>
  <c r="E238" i="68"/>
  <c r="C238" i="68"/>
  <c r="B238" i="68"/>
  <c r="W237" i="68"/>
  <c r="H237" i="68"/>
  <c r="T237" i="68" s="1"/>
  <c r="G237" i="68"/>
  <c r="E237" i="68"/>
  <c r="C237" i="68"/>
  <c r="B237" i="68"/>
  <c r="W236" i="68"/>
  <c r="H236" i="68"/>
  <c r="S236" i="68" s="1"/>
  <c r="G236" i="68"/>
  <c r="E236" i="68"/>
  <c r="C236" i="68"/>
  <c r="B236" i="68"/>
  <c r="W235" i="68"/>
  <c r="H235" i="68"/>
  <c r="T235" i="68" s="1"/>
  <c r="G235" i="68"/>
  <c r="E235" i="68"/>
  <c r="C235" i="68"/>
  <c r="B235" i="68"/>
  <c r="W234" i="68"/>
  <c r="H234" i="68"/>
  <c r="G234" i="68"/>
  <c r="E234" i="68"/>
  <c r="C234" i="68"/>
  <c r="B234" i="68"/>
  <c r="W233" i="68"/>
  <c r="H233" i="68"/>
  <c r="S233" i="68" s="1"/>
  <c r="G233" i="68"/>
  <c r="E233" i="68"/>
  <c r="C233" i="68"/>
  <c r="B233" i="68"/>
  <c r="W232" i="68"/>
  <c r="H232" i="68"/>
  <c r="G232" i="68"/>
  <c r="E232" i="68"/>
  <c r="C232" i="68"/>
  <c r="B232" i="68"/>
  <c r="W230" i="68"/>
  <c r="H230" i="68"/>
  <c r="S230" i="68" s="1"/>
  <c r="G230" i="68"/>
  <c r="E230" i="68"/>
  <c r="C230" i="68"/>
  <c r="B230" i="68"/>
  <c r="W229" i="68"/>
  <c r="H229" i="68"/>
  <c r="O229" i="68" s="1"/>
  <c r="G229" i="68"/>
  <c r="E229" i="68"/>
  <c r="C229" i="68"/>
  <c r="B229" i="68"/>
  <c r="W228" i="68"/>
  <c r="H228" i="68"/>
  <c r="M228" i="68" s="1"/>
  <c r="G228" i="68"/>
  <c r="E228" i="68"/>
  <c r="C228" i="68"/>
  <c r="B228" i="68"/>
  <c r="W227" i="68"/>
  <c r="H227" i="68"/>
  <c r="S227" i="68" s="1"/>
  <c r="G227" i="68"/>
  <c r="E227" i="68"/>
  <c r="C227" i="68"/>
  <c r="B227" i="68"/>
  <c r="W226" i="68"/>
  <c r="H226" i="68"/>
  <c r="T226" i="68" s="1"/>
  <c r="G226" i="68"/>
  <c r="E226" i="68"/>
  <c r="C226" i="68"/>
  <c r="B226" i="68"/>
  <c r="W225" i="68"/>
  <c r="H225" i="68"/>
  <c r="S225" i="68" s="1"/>
  <c r="G225" i="68"/>
  <c r="E225" i="68"/>
  <c r="C225" i="68"/>
  <c r="B225" i="68"/>
  <c r="W224" i="68"/>
  <c r="H224" i="68"/>
  <c r="S224" i="68" s="1"/>
  <c r="G224" i="68"/>
  <c r="E224" i="68"/>
  <c r="C224" i="68"/>
  <c r="B224" i="68"/>
  <c r="W223" i="68"/>
  <c r="H223" i="68"/>
  <c r="G223" i="68"/>
  <c r="E223" i="68"/>
  <c r="C223" i="68"/>
  <c r="B223" i="68"/>
  <c r="W222" i="68"/>
  <c r="H222" i="68"/>
  <c r="G222" i="68"/>
  <c r="E222" i="68"/>
  <c r="C222" i="68"/>
  <c r="B222" i="68"/>
  <c r="W221" i="68"/>
  <c r="H221" i="68"/>
  <c r="T221" i="68" s="1"/>
  <c r="G221" i="68"/>
  <c r="E221" i="68"/>
  <c r="C221" i="68"/>
  <c r="B221" i="68"/>
  <c r="W220" i="68"/>
  <c r="H220" i="68"/>
  <c r="M220" i="68" s="1"/>
  <c r="G220" i="68"/>
  <c r="E220" i="68"/>
  <c r="C220" i="68"/>
  <c r="B220" i="68"/>
  <c r="W219" i="68"/>
  <c r="H219" i="68"/>
  <c r="O219" i="68" s="1"/>
  <c r="G219" i="68"/>
  <c r="E219" i="68"/>
  <c r="C219" i="68"/>
  <c r="B219" i="68"/>
  <c r="W216" i="68"/>
  <c r="H216" i="68"/>
  <c r="T216" i="68" s="1"/>
  <c r="G216" i="68"/>
  <c r="E216" i="68"/>
  <c r="C216" i="68"/>
  <c r="B216" i="68"/>
  <c r="W215" i="68"/>
  <c r="H215" i="68"/>
  <c r="G215" i="68"/>
  <c r="E215" i="68"/>
  <c r="C215" i="68"/>
  <c r="B215" i="68"/>
  <c r="W214" i="68"/>
  <c r="H214" i="68"/>
  <c r="G214" i="68"/>
  <c r="E214" i="68"/>
  <c r="C214" i="68"/>
  <c r="B214" i="68"/>
  <c r="W213" i="68"/>
  <c r="H213" i="68"/>
  <c r="G213" i="68"/>
  <c r="E213" i="68"/>
  <c r="C213" i="68"/>
  <c r="B213" i="68"/>
  <c r="W212" i="68"/>
  <c r="H212" i="68"/>
  <c r="P212" i="68" s="1"/>
  <c r="G212" i="68"/>
  <c r="E212" i="68"/>
  <c r="C212" i="68"/>
  <c r="B212" i="68"/>
  <c r="W211" i="68"/>
  <c r="H211" i="68"/>
  <c r="G211" i="68"/>
  <c r="E211" i="68"/>
  <c r="C211" i="68"/>
  <c r="B211" i="68"/>
  <c r="W210" i="68"/>
  <c r="H210" i="68"/>
  <c r="G210" i="68"/>
  <c r="E210" i="68"/>
  <c r="C210" i="68"/>
  <c r="B210" i="68"/>
  <c r="W209" i="68"/>
  <c r="H209" i="68"/>
  <c r="O209" i="68" s="1"/>
  <c r="G209" i="68"/>
  <c r="E209" i="68"/>
  <c r="C209" i="68"/>
  <c r="B209" i="68"/>
  <c r="W208" i="68"/>
  <c r="H208" i="68"/>
  <c r="T208" i="68" s="1"/>
  <c r="G208" i="68"/>
  <c r="E208" i="68"/>
  <c r="C208" i="68"/>
  <c r="B208" i="68"/>
  <c r="W207" i="68"/>
  <c r="H207" i="68"/>
  <c r="M207" i="68" s="1"/>
  <c r="G207" i="68"/>
  <c r="E207" i="68"/>
  <c r="C207" i="68"/>
  <c r="B207" i="68"/>
  <c r="W206" i="68"/>
  <c r="H206" i="68"/>
  <c r="S206" i="68" s="1"/>
  <c r="G206" i="68"/>
  <c r="E206" i="68"/>
  <c r="C206" i="68"/>
  <c r="B206" i="68"/>
  <c r="W205" i="68"/>
  <c r="H205" i="68"/>
  <c r="T205" i="68" s="1"/>
  <c r="G205" i="68"/>
  <c r="E205" i="68"/>
  <c r="C205" i="68"/>
  <c r="B205" i="68"/>
  <c r="W203" i="68"/>
  <c r="H203" i="68"/>
  <c r="S203" i="68" s="1"/>
  <c r="G203" i="68"/>
  <c r="E203" i="68"/>
  <c r="C203" i="68"/>
  <c r="B203" i="68"/>
  <c r="W202" i="68"/>
  <c r="H202" i="68"/>
  <c r="G202" i="68"/>
  <c r="E202" i="68"/>
  <c r="C202" i="68"/>
  <c r="B202" i="68"/>
  <c r="W201" i="68"/>
  <c r="H201" i="68"/>
  <c r="R201" i="68" s="1"/>
  <c r="G201" i="68"/>
  <c r="E201" i="68"/>
  <c r="C201" i="68"/>
  <c r="B201" i="68"/>
  <c r="W200" i="68"/>
  <c r="H200" i="68"/>
  <c r="G200" i="68"/>
  <c r="E200" i="68"/>
  <c r="C200" i="68"/>
  <c r="B200" i="68"/>
  <c r="W199" i="68"/>
  <c r="H199" i="68"/>
  <c r="G199" i="68"/>
  <c r="E199" i="68"/>
  <c r="C199" i="68"/>
  <c r="B199" i="68"/>
  <c r="W198" i="68"/>
  <c r="H198" i="68"/>
  <c r="G198" i="68"/>
  <c r="E198" i="68"/>
  <c r="C198" i="68"/>
  <c r="B198" i="68"/>
  <c r="W197" i="68"/>
  <c r="H197" i="68"/>
  <c r="S197" i="68" s="1"/>
  <c r="G197" i="68"/>
  <c r="E197" i="68"/>
  <c r="C197" i="68"/>
  <c r="B197" i="68"/>
  <c r="W196" i="68"/>
  <c r="H196" i="68"/>
  <c r="T196" i="68" s="1"/>
  <c r="G196" i="68"/>
  <c r="E196" i="68"/>
  <c r="C196" i="68"/>
  <c r="B196" i="68"/>
  <c r="W195" i="68"/>
  <c r="H195" i="68"/>
  <c r="G195" i="68"/>
  <c r="E195" i="68"/>
  <c r="C195" i="68"/>
  <c r="B195" i="68"/>
  <c r="W194" i="68"/>
  <c r="H194" i="68"/>
  <c r="T194" i="68" s="1"/>
  <c r="G194" i="68"/>
  <c r="E194" i="68"/>
  <c r="C194" i="68"/>
  <c r="B194" i="68"/>
  <c r="W193" i="68"/>
  <c r="H193" i="68"/>
  <c r="S193" i="68" s="1"/>
  <c r="G193" i="68"/>
  <c r="E193" i="68"/>
  <c r="C193" i="68"/>
  <c r="B193" i="68"/>
  <c r="W192" i="68"/>
  <c r="H192" i="68"/>
  <c r="G192" i="68"/>
  <c r="E192" i="68"/>
  <c r="C192" i="68"/>
  <c r="B192" i="68"/>
  <c r="W190" i="68"/>
  <c r="H190" i="68"/>
  <c r="G190" i="68"/>
  <c r="E190" i="68"/>
  <c r="C190" i="68"/>
  <c r="B190" i="68"/>
  <c r="W189" i="68"/>
  <c r="H189" i="68"/>
  <c r="M189" i="68" s="1"/>
  <c r="G189" i="68"/>
  <c r="E189" i="68"/>
  <c r="C189" i="68"/>
  <c r="B189" i="68"/>
  <c r="W188" i="68"/>
  <c r="H188" i="68"/>
  <c r="S188" i="68" s="1"/>
  <c r="G188" i="68"/>
  <c r="E188" i="68"/>
  <c r="C188" i="68"/>
  <c r="B188" i="68"/>
  <c r="W187" i="68"/>
  <c r="H187" i="68"/>
  <c r="T187" i="68" s="1"/>
  <c r="G187" i="68"/>
  <c r="E187" i="68"/>
  <c r="C187" i="68"/>
  <c r="B187" i="68"/>
  <c r="W186" i="68"/>
  <c r="H186" i="68"/>
  <c r="S186" i="68" s="1"/>
  <c r="G186" i="68"/>
  <c r="E186" i="68"/>
  <c r="C186" i="68"/>
  <c r="B186" i="68"/>
  <c r="W185" i="68"/>
  <c r="H185" i="68"/>
  <c r="S185" i="68" s="1"/>
  <c r="G185" i="68"/>
  <c r="E185" i="68"/>
  <c r="C185" i="68"/>
  <c r="B185" i="68"/>
  <c r="W184" i="68"/>
  <c r="H184" i="68"/>
  <c r="S184" i="68" s="1"/>
  <c r="G184" i="68"/>
  <c r="E184" i="68"/>
  <c r="C184" i="68"/>
  <c r="B184" i="68"/>
  <c r="W183" i="68"/>
  <c r="H183" i="68"/>
  <c r="O183" i="68" s="1"/>
  <c r="G183" i="68"/>
  <c r="E183" i="68"/>
  <c r="C183" i="68"/>
  <c r="B183" i="68"/>
  <c r="W182" i="68"/>
  <c r="H182" i="68"/>
  <c r="S182" i="68" s="1"/>
  <c r="G182" i="68"/>
  <c r="E182" i="68"/>
  <c r="C182" i="68"/>
  <c r="B182" i="68"/>
  <c r="W181" i="68"/>
  <c r="H181" i="68"/>
  <c r="M181" i="68" s="1"/>
  <c r="G181" i="68"/>
  <c r="E181" i="68"/>
  <c r="C181" i="68"/>
  <c r="B181" i="68"/>
  <c r="W180" i="68"/>
  <c r="H180" i="68"/>
  <c r="G180" i="68"/>
  <c r="E180" i="68"/>
  <c r="C180" i="68"/>
  <c r="B180" i="68"/>
  <c r="W179" i="68"/>
  <c r="H179" i="68"/>
  <c r="T179" i="68" s="1"/>
  <c r="G179" i="68"/>
  <c r="E179" i="68"/>
  <c r="C179" i="68"/>
  <c r="B179" i="68"/>
  <c r="W177" i="68"/>
  <c r="H177" i="68"/>
  <c r="S177" i="68" s="1"/>
  <c r="G177" i="68"/>
  <c r="E177" i="68"/>
  <c r="C177" i="68"/>
  <c r="B177" i="68"/>
  <c r="W176" i="68"/>
  <c r="H176" i="68"/>
  <c r="I176" i="68" s="1"/>
  <c r="N176" i="68" s="1"/>
  <c r="G176" i="68"/>
  <c r="E176" i="68"/>
  <c r="C176" i="68"/>
  <c r="B176" i="68"/>
  <c r="W175" i="68"/>
  <c r="H175" i="68"/>
  <c r="R175" i="68" s="1"/>
  <c r="G175" i="68"/>
  <c r="E175" i="68"/>
  <c r="C175" i="68"/>
  <c r="B175" i="68"/>
  <c r="W174" i="68"/>
  <c r="H174" i="68"/>
  <c r="G174" i="68"/>
  <c r="E174" i="68"/>
  <c r="C174" i="68"/>
  <c r="B174" i="68"/>
  <c r="W173" i="68"/>
  <c r="H173" i="68"/>
  <c r="S173" i="68" s="1"/>
  <c r="G173" i="68"/>
  <c r="E173" i="68"/>
  <c r="C173" i="68"/>
  <c r="B173" i="68"/>
  <c r="W172" i="68"/>
  <c r="H172" i="68"/>
  <c r="M172" i="68" s="1"/>
  <c r="G172" i="68"/>
  <c r="E172" i="68"/>
  <c r="C172" i="68"/>
  <c r="B172" i="68"/>
  <c r="W171" i="68"/>
  <c r="H171" i="68"/>
  <c r="S171" i="68" s="1"/>
  <c r="G171" i="68"/>
  <c r="E171" i="68"/>
  <c r="C171" i="68"/>
  <c r="B171" i="68"/>
  <c r="W170" i="68"/>
  <c r="H170" i="68"/>
  <c r="T170" i="68" s="1"/>
  <c r="G170" i="68"/>
  <c r="E170" i="68"/>
  <c r="C170" i="68"/>
  <c r="B170" i="68"/>
  <c r="W169" i="68"/>
  <c r="H169" i="68"/>
  <c r="S169" i="68" s="1"/>
  <c r="G169" i="68"/>
  <c r="E169" i="68"/>
  <c r="C169" i="68"/>
  <c r="B169" i="68"/>
  <c r="W168" i="68"/>
  <c r="H168" i="68"/>
  <c r="S168" i="68" s="1"/>
  <c r="G168" i="68"/>
  <c r="E168" i="68"/>
  <c r="C168" i="68"/>
  <c r="B168" i="68"/>
  <c r="W167" i="68"/>
  <c r="H167" i="68"/>
  <c r="S167" i="68" s="1"/>
  <c r="G167" i="68"/>
  <c r="E167" i="68"/>
  <c r="C167" i="68"/>
  <c r="B167" i="68"/>
  <c r="W166" i="68"/>
  <c r="H166" i="68"/>
  <c r="O166" i="68" s="1"/>
  <c r="G166" i="68"/>
  <c r="E166" i="68"/>
  <c r="C166" i="68"/>
  <c r="B166" i="68"/>
  <c r="W164" i="68"/>
  <c r="H164" i="68"/>
  <c r="G164" i="68"/>
  <c r="E164" i="68"/>
  <c r="C164" i="68"/>
  <c r="B164" i="68"/>
  <c r="W163" i="68"/>
  <c r="H163" i="68"/>
  <c r="G163" i="68"/>
  <c r="E163" i="68"/>
  <c r="C163" i="68"/>
  <c r="B163" i="68"/>
  <c r="W162" i="68"/>
  <c r="H162" i="68"/>
  <c r="G162" i="68"/>
  <c r="E162" i="68"/>
  <c r="C162" i="68"/>
  <c r="B162" i="68"/>
  <c r="W161" i="68"/>
  <c r="H161" i="68"/>
  <c r="T161" i="68" s="1"/>
  <c r="G161" i="68"/>
  <c r="E161" i="68"/>
  <c r="C161" i="68"/>
  <c r="B161" i="68"/>
  <c r="W160" i="68"/>
  <c r="H160" i="68"/>
  <c r="S160" i="68" s="1"/>
  <c r="G160" i="68"/>
  <c r="E160" i="68"/>
  <c r="C160" i="68"/>
  <c r="B160" i="68"/>
  <c r="W159" i="68"/>
  <c r="H159" i="68"/>
  <c r="I159" i="68" s="1"/>
  <c r="N159" i="68" s="1"/>
  <c r="G159" i="68"/>
  <c r="E159" i="68"/>
  <c r="C159" i="68"/>
  <c r="B159" i="68"/>
  <c r="W158" i="68"/>
  <c r="H158" i="68"/>
  <c r="G158" i="68"/>
  <c r="E158" i="68"/>
  <c r="C158" i="68"/>
  <c r="B158" i="68"/>
  <c r="W157" i="68"/>
  <c r="H157" i="68"/>
  <c r="P157" i="68" s="1"/>
  <c r="G157" i="68"/>
  <c r="E157" i="68"/>
  <c r="C157" i="68"/>
  <c r="B157" i="68"/>
  <c r="W156" i="68"/>
  <c r="H156" i="68"/>
  <c r="S156" i="68" s="1"/>
  <c r="G156" i="68"/>
  <c r="E156" i="68"/>
  <c r="C156" i="68"/>
  <c r="B156" i="68"/>
  <c r="W155" i="68"/>
  <c r="H155" i="68"/>
  <c r="M155" i="68" s="1"/>
  <c r="G155" i="68"/>
  <c r="E155" i="68"/>
  <c r="C155" i="68"/>
  <c r="B155" i="68"/>
  <c r="W154" i="68"/>
  <c r="H154" i="68"/>
  <c r="S154" i="68" s="1"/>
  <c r="G154" i="68"/>
  <c r="E154" i="68"/>
  <c r="C154" i="68"/>
  <c r="B154" i="68"/>
  <c r="W153" i="68"/>
  <c r="H153" i="68"/>
  <c r="S153" i="68" s="1"/>
  <c r="G153" i="68"/>
  <c r="E153" i="68"/>
  <c r="C153" i="68"/>
  <c r="B153" i="68"/>
  <c r="W151" i="68"/>
  <c r="H151" i="68"/>
  <c r="G151" i="68"/>
  <c r="E151" i="68"/>
  <c r="C151" i="68"/>
  <c r="B151" i="68"/>
  <c r="W150" i="68"/>
  <c r="H150" i="68"/>
  <c r="T150" i="68" s="1"/>
  <c r="G150" i="68"/>
  <c r="E150" i="68"/>
  <c r="C150" i="68"/>
  <c r="B150" i="68"/>
  <c r="W149" i="68"/>
  <c r="H149" i="68"/>
  <c r="G149" i="68"/>
  <c r="E149" i="68"/>
  <c r="C149" i="68"/>
  <c r="B149" i="68"/>
  <c r="W148" i="68"/>
  <c r="H148" i="68"/>
  <c r="S148" i="68" s="1"/>
  <c r="G148" i="68"/>
  <c r="E148" i="68"/>
  <c r="C148" i="68"/>
  <c r="B148" i="68"/>
  <c r="W147" i="68"/>
  <c r="H147" i="68"/>
  <c r="G147" i="68"/>
  <c r="E147" i="68"/>
  <c r="C147" i="68"/>
  <c r="B147" i="68"/>
  <c r="W146" i="68"/>
  <c r="H146" i="68"/>
  <c r="O146" i="68" s="1"/>
  <c r="G146" i="68"/>
  <c r="E146" i="68"/>
  <c r="C146" i="68"/>
  <c r="B146" i="68"/>
  <c r="W145" i="68"/>
  <c r="H145" i="68"/>
  <c r="P145" i="68" s="1"/>
  <c r="G145" i="68"/>
  <c r="E145" i="68"/>
  <c r="C145" i="68"/>
  <c r="B145" i="68"/>
  <c r="W144" i="68"/>
  <c r="H144" i="68"/>
  <c r="S144" i="68" s="1"/>
  <c r="G144" i="68"/>
  <c r="E144" i="68"/>
  <c r="C144" i="68"/>
  <c r="B144" i="68"/>
  <c r="W143" i="68"/>
  <c r="H143" i="68"/>
  <c r="G143" i="68"/>
  <c r="E143" i="68"/>
  <c r="C143" i="68"/>
  <c r="B143" i="68"/>
  <c r="W142" i="68"/>
  <c r="H142" i="68"/>
  <c r="G142" i="68"/>
  <c r="E142" i="68"/>
  <c r="C142" i="68"/>
  <c r="B142" i="68"/>
  <c r="W141" i="68"/>
  <c r="H141" i="68"/>
  <c r="G141" i="68"/>
  <c r="E141" i="68"/>
  <c r="C141" i="68"/>
  <c r="B141" i="68"/>
  <c r="W140" i="68"/>
  <c r="H140" i="68"/>
  <c r="G140" i="68"/>
  <c r="E140" i="68"/>
  <c r="C140" i="68"/>
  <c r="B140" i="68"/>
  <c r="W138" i="68"/>
  <c r="H138" i="68"/>
  <c r="T138" i="68" s="1"/>
  <c r="G138" i="68"/>
  <c r="E138" i="68"/>
  <c r="C138" i="68"/>
  <c r="B138" i="68"/>
  <c r="W137" i="68"/>
  <c r="H137" i="68"/>
  <c r="T137" i="68" s="1"/>
  <c r="G137" i="68"/>
  <c r="E137" i="68"/>
  <c r="C137" i="68"/>
  <c r="B137" i="68"/>
  <c r="W136" i="68"/>
  <c r="H136" i="68"/>
  <c r="G136" i="68"/>
  <c r="E136" i="68"/>
  <c r="C136" i="68"/>
  <c r="B136" i="68"/>
  <c r="W135" i="68"/>
  <c r="H135" i="68"/>
  <c r="G135" i="68"/>
  <c r="E135" i="68"/>
  <c r="C135" i="68"/>
  <c r="B135" i="68"/>
  <c r="W134" i="68"/>
  <c r="H134" i="68"/>
  <c r="G134" i="68"/>
  <c r="E134" i="68"/>
  <c r="C134" i="68"/>
  <c r="B134" i="68"/>
  <c r="W133" i="68"/>
  <c r="H133" i="68"/>
  <c r="G133" i="68"/>
  <c r="E133" i="68"/>
  <c r="C133" i="68"/>
  <c r="B133" i="68"/>
  <c r="W132" i="68"/>
  <c r="H132" i="68"/>
  <c r="G132" i="68"/>
  <c r="E132" i="68"/>
  <c r="C132" i="68"/>
  <c r="B132" i="68"/>
  <c r="W131" i="68"/>
  <c r="H131" i="68"/>
  <c r="I131" i="68" s="1"/>
  <c r="N131" i="68" s="1"/>
  <c r="G131" i="68"/>
  <c r="E131" i="68"/>
  <c r="C131" i="68"/>
  <c r="B131" i="68"/>
  <c r="W130" i="68"/>
  <c r="H130" i="68"/>
  <c r="T130" i="68" s="1"/>
  <c r="G130" i="68"/>
  <c r="E130" i="68"/>
  <c r="C130" i="68"/>
  <c r="B130" i="68"/>
  <c r="W129" i="68"/>
  <c r="H129" i="68"/>
  <c r="T129" i="68" s="1"/>
  <c r="G129" i="68"/>
  <c r="E129" i="68"/>
  <c r="C129" i="68"/>
  <c r="B129" i="68"/>
  <c r="W128" i="68"/>
  <c r="H128" i="68"/>
  <c r="G128" i="68"/>
  <c r="E128" i="68"/>
  <c r="C128" i="68"/>
  <c r="B128" i="68"/>
  <c r="W127" i="68"/>
  <c r="H127" i="68"/>
  <c r="S127" i="68" s="1"/>
  <c r="G127" i="68"/>
  <c r="E127" i="68"/>
  <c r="C127" i="68"/>
  <c r="B127" i="68"/>
  <c r="W125" i="68"/>
  <c r="H125" i="68"/>
  <c r="S125" i="68" s="1"/>
  <c r="G125" i="68"/>
  <c r="E125" i="68"/>
  <c r="C125" i="68"/>
  <c r="B125" i="68"/>
  <c r="W124" i="68"/>
  <c r="H124" i="68"/>
  <c r="T124" i="68" s="1"/>
  <c r="G124" i="68"/>
  <c r="E124" i="68"/>
  <c r="C124" i="68"/>
  <c r="B124" i="68"/>
  <c r="W123" i="68"/>
  <c r="H123" i="68"/>
  <c r="S123" i="68" s="1"/>
  <c r="G123" i="68"/>
  <c r="E123" i="68"/>
  <c r="C123" i="68"/>
  <c r="B123" i="68"/>
  <c r="W122" i="68"/>
  <c r="H122" i="68"/>
  <c r="M122" i="68" s="1"/>
  <c r="G122" i="68"/>
  <c r="E122" i="68"/>
  <c r="C122" i="68"/>
  <c r="B122" i="68"/>
  <c r="W121" i="68"/>
  <c r="H121" i="68"/>
  <c r="T121" i="68" s="1"/>
  <c r="G121" i="68"/>
  <c r="E121" i="68"/>
  <c r="C121" i="68"/>
  <c r="B121" i="68"/>
  <c r="W120" i="68"/>
  <c r="H120" i="68"/>
  <c r="T120" i="68" s="1"/>
  <c r="G120" i="68"/>
  <c r="E120" i="68"/>
  <c r="C120" i="68"/>
  <c r="B120" i="68"/>
  <c r="W119" i="68"/>
  <c r="H119" i="68"/>
  <c r="S119" i="68" s="1"/>
  <c r="G119" i="68"/>
  <c r="E119" i="68"/>
  <c r="C119" i="68"/>
  <c r="B119" i="68"/>
  <c r="W118" i="68"/>
  <c r="H118" i="68"/>
  <c r="S118" i="68" s="1"/>
  <c r="G118" i="68"/>
  <c r="E118" i="68"/>
  <c r="C118" i="68"/>
  <c r="B118" i="68"/>
  <c r="W117" i="68"/>
  <c r="H117" i="68"/>
  <c r="S117" i="68" s="1"/>
  <c r="G117" i="68"/>
  <c r="E117" i="68"/>
  <c r="C117" i="68"/>
  <c r="B117" i="68"/>
  <c r="W116" i="68"/>
  <c r="H116" i="68"/>
  <c r="T116" i="68" s="1"/>
  <c r="G116" i="68"/>
  <c r="E116" i="68"/>
  <c r="C116" i="68"/>
  <c r="B116" i="68"/>
  <c r="W115" i="68"/>
  <c r="H115" i="68"/>
  <c r="M115" i="68" s="1"/>
  <c r="G115" i="68"/>
  <c r="E115" i="68"/>
  <c r="C115" i="68"/>
  <c r="B115" i="68"/>
  <c r="W114" i="68"/>
  <c r="H114" i="68"/>
  <c r="M114" i="68" s="1"/>
  <c r="G114" i="68"/>
  <c r="E114" i="68"/>
  <c r="C114" i="68"/>
  <c r="B114" i="68"/>
  <c r="W112" i="68"/>
  <c r="H112" i="68"/>
  <c r="T112" i="68" s="1"/>
  <c r="G112" i="68"/>
  <c r="E112" i="68"/>
  <c r="C112" i="68"/>
  <c r="B112" i="68"/>
  <c r="W111" i="68"/>
  <c r="H111" i="68"/>
  <c r="G111" i="68"/>
  <c r="E111" i="68"/>
  <c r="C111" i="68"/>
  <c r="B111" i="68"/>
  <c r="W110" i="68"/>
  <c r="H110" i="68"/>
  <c r="S110" i="68" s="1"/>
  <c r="G110" i="68"/>
  <c r="E110" i="68"/>
  <c r="C110" i="68"/>
  <c r="B110" i="68"/>
  <c r="W109" i="68"/>
  <c r="H109" i="68"/>
  <c r="G109" i="68"/>
  <c r="E109" i="68"/>
  <c r="C109" i="68"/>
  <c r="B109" i="68"/>
  <c r="W108" i="68"/>
  <c r="H108" i="68"/>
  <c r="S108" i="68" s="1"/>
  <c r="G108" i="68"/>
  <c r="E108" i="68"/>
  <c r="C108" i="68"/>
  <c r="B108" i="68"/>
  <c r="W107" i="68"/>
  <c r="H107" i="68"/>
  <c r="G107" i="68"/>
  <c r="E107" i="68"/>
  <c r="C107" i="68"/>
  <c r="B107" i="68"/>
  <c r="W106" i="68"/>
  <c r="H106" i="68"/>
  <c r="S106" i="68" s="1"/>
  <c r="G106" i="68"/>
  <c r="E106" i="68"/>
  <c r="C106" i="68"/>
  <c r="B106" i="68"/>
  <c r="W105" i="68"/>
  <c r="H105" i="68"/>
  <c r="M105" i="68" s="1"/>
  <c r="G105" i="68"/>
  <c r="E105" i="68"/>
  <c r="C105" i="68"/>
  <c r="B105" i="68"/>
  <c r="W104" i="68"/>
  <c r="H104" i="68"/>
  <c r="T104" i="68" s="1"/>
  <c r="G104" i="68"/>
  <c r="E104" i="68"/>
  <c r="C104" i="68"/>
  <c r="B104" i="68"/>
  <c r="W103" i="68"/>
  <c r="H103" i="68"/>
  <c r="T103" i="68" s="1"/>
  <c r="G103" i="68"/>
  <c r="E103" i="68"/>
  <c r="C103" i="68"/>
  <c r="B103" i="68"/>
  <c r="W102" i="68"/>
  <c r="H102" i="68"/>
  <c r="S102" i="68" s="1"/>
  <c r="G102" i="68"/>
  <c r="E102" i="68"/>
  <c r="C102" i="68"/>
  <c r="B102" i="68"/>
  <c r="W101" i="68"/>
  <c r="H101" i="68"/>
  <c r="S101" i="68" s="1"/>
  <c r="G101" i="68"/>
  <c r="E101" i="68"/>
  <c r="C101" i="68"/>
  <c r="B101" i="68"/>
  <c r="W99" i="68"/>
  <c r="H99" i="68"/>
  <c r="S99" i="68" s="1"/>
  <c r="G99" i="68"/>
  <c r="E99" i="68"/>
  <c r="C99" i="68"/>
  <c r="B99" i="68"/>
  <c r="W98" i="68"/>
  <c r="H98" i="68"/>
  <c r="G98" i="68"/>
  <c r="E98" i="68"/>
  <c r="C98" i="68"/>
  <c r="B98" i="68"/>
  <c r="W97" i="68"/>
  <c r="H97" i="68"/>
  <c r="M97" i="68" s="1"/>
  <c r="G97" i="68"/>
  <c r="E97" i="68"/>
  <c r="C97" i="68"/>
  <c r="B97" i="68"/>
  <c r="W96" i="68"/>
  <c r="H96" i="68"/>
  <c r="G96" i="68"/>
  <c r="E96" i="68"/>
  <c r="C96" i="68"/>
  <c r="B96" i="68"/>
  <c r="W95" i="68"/>
  <c r="H95" i="68"/>
  <c r="T95" i="68" s="1"/>
  <c r="G95" i="68"/>
  <c r="E95" i="68"/>
  <c r="C95" i="68"/>
  <c r="B95" i="68"/>
  <c r="W94" i="68"/>
  <c r="H94" i="68"/>
  <c r="T94" i="68" s="1"/>
  <c r="G94" i="68"/>
  <c r="E94" i="68"/>
  <c r="C94" i="68"/>
  <c r="B94" i="68"/>
  <c r="W93" i="68"/>
  <c r="H93" i="68"/>
  <c r="S93" i="68" s="1"/>
  <c r="G93" i="68"/>
  <c r="E93" i="68"/>
  <c r="C93" i="68"/>
  <c r="B93" i="68"/>
  <c r="W92" i="68"/>
  <c r="H92" i="68"/>
  <c r="S92" i="68" s="1"/>
  <c r="G92" i="68"/>
  <c r="E92" i="68"/>
  <c r="C92" i="68"/>
  <c r="B92" i="68"/>
  <c r="W91" i="68"/>
  <c r="H91" i="68"/>
  <c r="S91" i="68" s="1"/>
  <c r="G91" i="68"/>
  <c r="E91" i="68"/>
  <c r="C91" i="68"/>
  <c r="B91" i="68"/>
  <c r="W90" i="68"/>
  <c r="H90" i="68"/>
  <c r="T90" i="68" s="1"/>
  <c r="G90" i="68"/>
  <c r="E90" i="68"/>
  <c r="C90" i="68"/>
  <c r="B90" i="68"/>
  <c r="W89" i="68"/>
  <c r="H89" i="68"/>
  <c r="S89" i="68" s="1"/>
  <c r="G89" i="68"/>
  <c r="E89" i="68"/>
  <c r="C89" i="68"/>
  <c r="B89" i="68"/>
  <c r="W88" i="68"/>
  <c r="H88" i="68"/>
  <c r="G88" i="68"/>
  <c r="E88" i="68"/>
  <c r="C88" i="68"/>
  <c r="B88" i="68"/>
  <c r="W86" i="68"/>
  <c r="H86" i="68"/>
  <c r="T86" i="68" s="1"/>
  <c r="G86" i="68"/>
  <c r="E86" i="68"/>
  <c r="C86" i="68"/>
  <c r="B86" i="68"/>
  <c r="W85" i="68"/>
  <c r="H85" i="68"/>
  <c r="T85" i="68" s="1"/>
  <c r="G85" i="68"/>
  <c r="E85" i="68"/>
  <c r="C85" i="68"/>
  <c r="B85" i="68"/>
  <c r="W84" i="68"/>
  <c r="H84" i="68"/>
  <c r="G84" i="68"/>
  <c r="E84" i="68"/>
  <c r="C84" i="68"/>
  <c r="B84" i="68"/>
  <c r="W83" i="68"/>
  <c r="H83" i="68"/>
  <c r="S83" i="68" s="1"/>
  <c r="G83" i="68"/>
  <c r="E83" i="68"/>
  <c r="C83" i="68"/>
  <c r="B83" i="68"/>
  <c r="W82" i="68"/>
  <c r="H82" i="68"/>
  <c r="S82" i="68" s="1"/>
  <c r="G82" i="68"/>
  <c r="E82" i="68"/>
  <c r="C82" i="68"/>
  <c r="B82" i="68"/>
  <c r="W81" i="68"/>
  <c r="H81" i="68"/>
  <c r="O81" i="68" s="1"/>
  <c r="G81" i="68"/>
  <c r="E81" i="68"/>
  <c r="C81" i="68"/>
  <c r="B81" i="68"/>
  <c r="W80" i="68"/>
  <c r="H80" i="68"/>
  <c r="S80" i="68" s="1"/>
  <c r="G80" i="68"/>
  <c r="E80" i="68"/>
  <c r="C80" i="68"/>
  <c r="B80" i="68"/>
  <c r="W79" i="68"/>
  <c r="H79" i="68"/>
  <c r="M79" i="68" s="1"/>
  <c r="G79" i="68"/>
  <c r="E79" i="68"/>
  <c r="C79" i="68"/>
  <c r="B79" i="68"/>
  <c r="W78" i="68"/>
  <c r="H78" i="68"/>
  <c r="T78" i="68" s="1"/>
  <c r="G78" i="68"/>
  <c r="E78" i="68"/>
  <c r="C78" i="68"/>
  <c r="B78" i="68"/>
  <c r="W77" i="68"/>
  <c r="H77" i="68"/>
  <c r="T77" i="68" s="1"/>
  <c r="G77" i="68"/>
  <c r="E77" i="68"/>
  <c r="C77" i="68"/>
  <c r="B77" i="68"/>
  <c r="W76" i="68"/>
  <c r="H76" i="68"/>
  <c r="S76" i="68" s="1"/>
  <c r="G76" i="68"/>
  <c r="E76" i="68"/>
  <c r="C76" i="68"/>
  <c r="B76" i="68"/>
  <c r="W75" i="68"/>
  <c r="H75" i="68"/>
  <c r="S75" i="68" s="1"/>
  <c r="G75" i="68"/>
  <c r="E75" i="68"/>
  <c r="C75" i="68"/>
  <c r="B75" i="68"/>
  <c r="W73" i="68"/>
  <c r="H73" i="68"/>
  <c r="S73" i="68" s="1"/>
  <c r="G73" i="68"/>
  <c r="E73" i="68"/>
  <c r="C73" i="68"/>
  <c r="B73" i="68"/>
  <c r="W72" i="68"/>
  <c r="H72" i="68"/>
  <c r="M72" i="68" s="1"/>
  <c r="G72" i="68"/>
  <c r="E72" i="68"/>
  <c r="C72" i="68"/>
  <c r="B72" i="68"/>
  <c r="W71" i="68"/>
  <c r="H71" i="68"/>
  <c r="S71" i="68" s="1"/>
  <c r="G71" i="68"/>
  <c r="E71" i="68"/>
  <c r="C71" i="68"/>
  <c r="B71" i="68"/>
  <c r="W70" i="68"/>
  <c r="H70" i="68"/>
  <c r="G70" i="68"/>
  <c r="E70" i="68"/>
  <c r="C70" i="68"/>
  <c r="B70" i="68"/>
  <c r="W69" i="68"/>
  <c r="H69" i="68"/>
  <c r="G69" i="68"/>
  <c r="E69" i="68"/>
  <c r="C69" i="68"/>
  <c r="B69" i="68"/>
  <c r="W68" i="68"/>
  <c r="H68" i="68"/>
  <c r="G68" i="68"/>
  <c r="E68" i="68"/>
  <c r="C68" i="68"/>
  <c r="B68" i="68"/>
  <c r="W67" i="68"/>
  <c r="H67" i="68"/>
  <c r="G67" i="68"/>
  <c r="E67" i="68"/>
  <c r="C67" i="68"/>
  <c r="B67" i="68"/>
  <c r="W66" i="68"/>
  <c r="H66" i="68"/>
  <c r="S66" i="68" s="1"/>
  <c r="G66" i="68"/>
  <c r="E66" i="68"/>
  <c r="C66" i="68"/>
  <c r="B66" i="68"/>
  <c r="W65" i="68"/>
  <c r="H65" i="68"/>
  <c r="S65" i="68" s="1"/>
  <c r="G65" i="68"/>
  <c r="E65" i="68"/>
  <c r="C65" i="68"/>
  <c r="B65" i="68"/>
  <c r="W64" i="68"/>
  <c r="H64" i="68"/>
  <c r="O64" i="68" s="1"/>
  <c r="G64" i="68"/>
  <c r="E64" i="68"/>
  <c r="C64" i="68"/>
  <c r="B64" i="68"/>
  <c r="W63" i="68"/>
  <c r="H63" i="68"/>
  <c r="S63" i="68" s="1"/>
  <c r="G63" i="68"/>
  <c r="E63" i="68"/>
  <c r="C63" i="68"/>
  <c r="B63" i="68"/>
  <c r="W62" i="68"/>
  <c r="H62" i="68"/>
  <c r="M62" i="68" s="1"/>
  <c r="G62" i="68"/>
  <c r="E62" i="68"/>
  <c r="C62" i="68"/>
  <c r="B62" i="68"/>
  <c r="W60" i="68"/>
  <c r="H60" i="68"/>
  <c r="G60" i="68"/>
  <c r="E60" i="68"/>
  <c r="C60" i="68"/>
  <c r="B60" i="68"/>
  <c r="W59" i="68"/>
  <c r="H59" i="68"/>
  <c r="T59" i="68" s="1"/>
  <c r="G59" i="68"/>
  <c r="E59" i="68"/>
  <c r="C59" i="68"/>
  <c r="B59" i="68"/>
  <c r="W58" i="68"/>
  <c r="H58" i="68"/>
  <c r="R58" i="68" s="1"/>
  <c r="G58" i="68"/>
  <c r="E58" i="68"/>
  <c r="C58" i="68"/>
  <c r="B58" i="68"/>
  <c r="W57" i="68"/>
  <c r="H57" i="68"/>
  <c r="S57" i="68" s="1"/>
  <c r="G57" i="68"/>
  <c r="E57" i="68"/>
  <c r="C57" i="68"/>
  <c r="B57" i="68"/>
  <c r="W56" i="68"/>
  <c r="H56" i="68"/>
  <c r="S56" i="68" s="1"/>
  <c r="G56" i="68"/>
  <c r="E56" i="68"/>
  <c r="C56" i="68"/>
  <c r="B56" i="68"/>
  <c r="W55" i="68"/>
  <c r="H55" i="68"/>
  <c r="M55" i="68" s="1"/>
  <c r="G55" i="68"/>
  <c r="E55" i="68"/>
  <c r="C55" i="68"/>
  <c r="B55" i="68"/>
  <c r="W54" i="68"/>
  <c r="H54" i="68"/>
  <c r="S54" i="68" s="1"/>
  <c r="G54" i="68"/>
  <c r="E54" i="68"/>
  <c r="C54" i="68"/>
  <c r="B54" i="68"/>
  <c r="W53" i="68"/>
  <c r="H53" i="68"/>
  <c r="G53" i="68"/>
  <c r="E53" i="68"/>
  <c r="C53" i="68"/>
  <c r="B53" i="68"/>
  <c r="W52" i="68"/>
  <c r="H52" i="68"/>
  <c r="G52" i="68"/>
  <c r="E52" i="68"/>
  <c r="C52" i="68"/>
  <c r="B52" i="68"/>
  <c r="W51" i="68"/>
  <c r="H51" i="68"/>
  <c r="G51" i="68"/>
  <c r="E51" i="68"/>
  <c r="C51" i="68"/>
  <c r="B51" i="68"/>
  <c r="W50" i="68"/>
  <c r="H50" i="68"/>
  <c r="G50" i="68"/>
  <c r="E50" i="68"/>
  <c r="C50" i="68"/>
  <c r="B50" i="68"/>
  <c r="W49" i="68"/>
  <c r="H49" i="68"/>
  <c r="I49" i="68" s="1"/>
  <c r="N49" i="68" s="1"/>
  <c r="G49" i="68"/>
  <c r="E49" i="68"/>
  <c r="C49" i="68"/>
  <c r="B49" i="68"/>
  <c r="W47" i="68"/>
  <c r="H47" i="68"/>
  <c r="R47" i="68" s="1"/>
  <c r="G47" i="68"/>
  <c r="E47" i="68"/>
  <c r="C47" i="68"/>
  <c r="B47" i="68"/>
  <c r="W46" i="68"/>
  <c r="H46" i="68"/>
  <c r="R46" i="68" s="1"/>
  <c r="G46" i="68"/>
  <c r="E46" i="68"/>
  <c r="C46" i="68"/>
  <c r="B46" i="68"/>
  <c r="W45" i="68"/>
  <c r="H45" i="68"/>
  <c r="S45" i="68" s="1"/>
  <c r="G45" i="68"/>
  <c r="E45" i="68"/>
  <c r="C45" i="68"/>
  <c r="B45" i="68"/>
  <c r="W44" i="68"/>
  <c r="H44" i="68"/>
  <c r="P44" i="68" s="1"/>
  <c r="G44" i="68"/>
  <c r="E44" i="68"/>
  <c r="C44" i="68"/>
  <c r="B44" i="68"/>
  <c r="W43" i="68"/>
  <c r="H43" i="68"/>
  <c r="G43" i="68"/>
  <c r="E43" i="68"/>
  <c r="C43" i="68"/>
  <c r="B43" i="68"/>
  <c r="W42" i="68"/>
  <c r="H42" i="68"/>
  <c r="T42" i="68" s="1"/>
  <c r="G42" i="68"/>
  <c r="E42" i="68"/>
  <c r="C42" i="68"/>
  <c r="B42" i="68"/>
  <c r="W41" i="68"/>
  <c r="H41" i="68"/>
  <c r="P41" i="68" s="1"/>
  <c r="G41" i="68"/>
  <c r="E41" i="68"/>
  <c r="C41" i="68"/>
  <c r="B41" i="68"/>
  <c r="W40" i="68"/>
  <c r="H40" i="68"/>
  <c r="O40" i="68" s="1"/>
  <c r="G40" i="68"/>
  <c r="E40" i="68"/>
  <c r="C40" i="68"/>
  <c r="B40" i="68"/>
  <c r="W39" i="68"/>
  <c r="H39" i="68"/>
  <c r="M39" i="68" s="1"/>
  <c r="G39" i="68"/>
  <c r="E39" i="68"/>
  <c r="C39" i="68"/>
  <c r="B39" i="68"/>
  <c r="W38" i="68"/>
  <c r="H38" i="68"/>
  <c r="M38" i="68" s="1"/>
  <c r="G38" i="68"/>
  <c r="E38" i="68"/>
  <c r="C38" i="68"/>
  <c r="B38" i="68"/>
  <c r="W37" i="68"/>
  <c r="H37" i="68"/>
  <c r="S37" i="68" s="1"/>
  <c r="G37" i="68"/>
  <c r="E37" i="68"/>
  <c r="C37" i="68"/>
  <c r="B37" i="68"/>
  <c r="W36" i="68"/>
  <c r="H36" i="68"/>
  <c r="S36" i="68" s="1"/>
  <c r="G36" i="68"/>
  <c r="E36" i="68"/>
  <c r="C36" i="68"/>
  <c r="B36" i="68"/>
  <c r="W34" i="68"/>
  <c r="H34" i="68"/>
  <c r="G34" i="68"/>
  <c r="E34" i="68"/>
  <c r="C34" i="68"/>
  <c r="B34" i="68"/>
  <c r="W33" i="68"/>
  <c r="H33" i="68"/>
  <c r="R33" i="68" s="1"/>
  <c r="G33" i="68"/>
  <c r="E33" i="68"/>
  <c r="C33" i="68"/>
  <c r="B33" i="68"/>
  <c r="W32" i="68"/>
  <c r="H32" i="68"/>
  <c r="P32" i="68" s="1"/>
  <c r="G32" i="68"/>
  <c r="E32" i="68"/>
  <c r="C32" i="68"/>
  <c r="B32" i="68"/>
  <c r="W31" i="68"/>
  <c r="H31" i="68"/>
  <c r="O31" i="68" s="1"/>
  <c r="G31" i="68"/>
  <c r="E31" i="68"/>
  <c r="C31" i="68"/>
  <c r="B31" i="68"/>
  <c r="W30" i="68"/>
  <c r="H30" i="68"/>
  <c r="M30" i="68" s="1"/>
  <c r="G30" i="68"/>
  <c r="E30" i="68"/>
  <c r="C30" i="68"/>
  <c r="B30" i="68"/>
  <c r="W29" i="68"/>
  <c r="H29" i="68"/>
  <c r="G29" i="68"/>
  <c r="E29" i="68"/>
  <c r="C29" i="68"/>
  <c r="B29" i="68"/>
  <c r="W28" i="68"/>
  <c r="H28" i="68"/>
  <c r="S28" i="68" s="1"/>
  <c r="G28" i="68"/>
  <c r="E28" i="68"/>
  <c r="C28" i="68"/>
  <c r="B28" i="68"/>
  <c r="W27" i="68"/>
  <c r="H27" i="68"/>
  <c r="S27" i="68" s="1"/>
  <c r="G27" i="68"/>
  <c r="E27" i="68"/>
  <c r="C27" i="68"/>
  <c r="B27" i="68"/>
  <c r="W26" i="68"/>
  <c r="H26" i="68"/>
  <c r="S26" i="68" s="1"/>
  <c r="G26" i="68"/>
  <c r="E26" i="68"/>
  <c r="C26" i="68"/>
  <c r="B26" i="68"/>
  <c r="W25" i="68"/>
  <c r="H25" i="68"/>
  <c r="R25" i="68" s="1"/>
  <c r="G25" i="68"/>
  <c r="E25" i="68"/>
  <c r="C25" i="68"/>
  <c r="B25" i="68"/>
  <c r="W24" i="68"/>
  <c r="H24" i="68"/>
  <c r="P24" i="68" s="1"/>
  <c r="G24" i="68"/>
  <c r="E24" i="68"/>
  <c r="C24" i="68"/>
  <c r="B24" i="68"/>
  <c r="W23" i="68"/>
  <c r="H23" i="68"/>
  <c r="O23" i="68" s="1"/>
  <c r="G23" i="68"/>
  <c r="E23" i="68"/>
  <c r="C23" i="68"/>
  <c r="B23" i="68"/>
  <c r="W21" i="68"/>
  <c r="H21" i="68"/>
  <c r="M21" i="68" s="1"/>
  <c r="G21" i="68"/>
  <c r="E21" i="68"/>
  <c r="C21" i="68"/>
  <c r="B21" i="68"/>
  <c r="W20" i="68"/>
  <c r="H20" i="68"/>
  <c r="M20" i="68" s="1"/>
  <c r="G20" i="68"/>
  <c r="E20" i="68"/>
  <c r="C20" i="68"/>
  <c r="B20" i="68"/>
  <c r="W19" i="68"/>
  <c r="H19" i="68"/>
  <c r="S19" i="68" s="1"/>
  <c r="G19" i="68"/>
  <c r="E19" i="68"/>
  <c r="C19" i="68"/>
  <c r="B19" i="68"/>
  <c r="W18" i="68"/>
  <c r="H18" i="68"/>
  <c r="S18" i="68" s="1"/>
  <c r="G18" i="68"/>
  <c r="E18" i="68"/>
  <c r="C18" i="68"/>
  <c r="B18" i="68"/>
  <c r="W17" i="68"/>
  <c r="H17" i="68"/>
  <c r="S17" i="68" s="1"/>
  <c r="G17" i="68"/>
  <c r="E17" i="68"/>
  <c r="C17" i="68"/>
  <c r="B17" i="68"/>
  <c r="W16" i="68"/>
  <c r="H16" i="68"/>
  <c r="R16" i="68" s="1"/>
  <c r="G16" i="68"/>
  <c r="E16" i="68"/>
  <c r="C16" i="68"/>
  <c r="B16" i="68"/>
  <c r="W15" i="68"/>
  <c r="H15" i="68"/>
  <c r="P15" i="68" s="1"/>
  <c r="G15" i="68"/>
  <c r="E15" i="68"/>
  <c r="C15" i="68"/>
  <c r="B15" i="68"/>
  <c r="W14" i="68"/>
  <c r="H14" i="68"/>
  <c r="O14" i="68" s="1"/>
  <c r="G14" i="68"/>
  <c r="E14" i="68"/>
  <c r="C14" i="68"/>
  <c r="B14" i="68"/>
  <c r="W13" i="68"/>
  <c r="H13" i="68"/>
  <c r="M13" i="68" s="1"/>
  <c r="G13" i="68"/>
  <c r="E13" i="68"/>
  <c r="C13" i="68"/>
  <c r="B13" i="68"/>
  <c r="W12" i="68"/>
  <c r="H12" i="68"/>
  <c r="M12" i="68" s="1"/>
  <c r="G12" i="68"/>
  <c r="E12" i="68"/>
  <c r="C12" i="68"/>
  <c r="B12" i="68"/>
  <c r="W11" i="68"/>
  <c r="H11" i="68"/>
  <c r="T11" i="68" s="1"/>
  <c r="G11" i="68"/>
  <c r="E11" i="68"/>
  <c r="C11" i="68"/>
  <c r="B11" i="68"/>
  <c r="W10" i="68"/>
  <c r="H10" i="68"/>
  <c r="S10" i="68" s="1"/>
  <c r="G10" i="68"/>
  <c r="E10" i="68"/>
  <c r="C10" i="68"/>
  <c r="B10" i="68"/>
  <c r="D167" i="68"/>
  <c r="D168" i="68" s="1"/>
  <c r="D169" i="68" s="1"/>
  <c r="D170" i="68" s="1"/>
  <c r="D171" i="68" s="1"/>
  <c r="D172" i="68" s="1"/>
  <c r="D173" i="68" s="1"/>
  <c r="D174" i="68" s="1"/>
  <c r="D175" i="68" s="1"/>
  <c r="D176" i="68" s="1"/>
  <c r="D177" i="68" s="1"/>
  <c r="D154" i="68"/>
  <c r="D155" i="68" s="1"/>
  <c r="D156" i="68" s="1"/>
  <c r="D157" i="68" s="1"/>
  <c r="D158" i="68" s="1"/>
  <c r="D159" i="68" s="1"/>
  <c r="D160" i="68" s="1"/>
  <c r="D161" i="68" s="1"/>
  <c r="D162" i="68" s="1"/>
  <c r="D163" i="68" s="1"/>
  <c r="D164" i="68" s="1"/>
  <c r="D141" i="68"/>
  <c r="D142" i="68" s="1"/>
  <c r="D143" i="68" s="1"/>
  <c r="D144" i="68" s="1"/>
  <c r="D145" i="68" s="1"/>
  <c r="D146" i="68" s="1"/>
  <c r="D147" i="68" s="1"/>
  <c r="D148" i="68" s="1"/>
  <c r="D149" i="68" s="1"/>
  <c r="D150" i="68" s="1"/>
  <c r="D151" i="68" s="1"/>
  <c r="D128" i="68"/>
  <c r="D129" i="68" s="1"/>
  <c r="D130" i="68" s="1"/>
  <c r="D131" i="68" s="1"/>
  <c r="D132" i="68" s="1"/>
  <c r="D133" i="68" s="1"/>
  <c r="D134" i="68" s="1"/>
  <c r="D135" i="68" s="1"/>
  <c r="D136" i="68" s="1"/>
  <c r="D137" i="68" s="1"/>
  <c r="D138" i="68" s="1"/>
  <c r="D115" i="68"/>
  <c r="D116" i="68" s="1"/>
  <c r="D117" i="68" s="1"/>
  <c r="D118" i="68" s="1"/>
  <c r="D119" i="68" s="1"/>
  <c r="D120" i="68" s="1"/>
  <c r="D121" i="68" s="1"/>
  <c r="D122" i="68" s="1"/>
  <c r="D123" i="68" s="1"/>
  <c r="D124" i="68" s="1"/>
  <c r="D125" i="68" s="1"/>
  <c r="D102" i="68"/>
  <c r="D103" i="68" s="1"/>
  <c r="D104" i="68" s="1"/>
  <c r="D105" i="68" s="1"/>
  <c r="D106" i="68" s="1"/>
  <c r="D107" i="68" s="1"/>
  <c r="D108" i="68" s="1"/>
  <c r="D109" i="68" s="1"/>
  <c r="D110" i="68" s="1"/>
  <c r="D111" i="68" s="1"/>
  <c r="D112" i="68" s="1"/>
  <c r="D89" i="68"/>
  <c r="D90" i="68" s="1"/>
  <c r="D91" i="68" s="1"/>
  <c r="D92" i="68" s="1"/>
  <c r="D93" i="68" s="1"/>
  <c r="D94" i="68" s="1"/>
  <c r="D95" i="68" s="1"/>
  <c r="D96" i="68" s="1"/>
  <c r="D97" i="68" s="1"/>
  <c r="D98" i="68" s="1"/>
  <c r="D99" i="68" s="1"/>
  <c r="D76" i="68"/>
  <c r="D77" i="68" s="1"/>
  <c r="D78" i="68" s="1"/>
  <c r="D79" i="68" s="1"/>
  <c r="D80" i="68" s="1"/>
  <c r="D81" i="68" s="1"/>
  <c r="D82" i="68" s="1"/>
  <c r="D83" i="68" s="1"/>
  <c r="D84" i="68" s="1"/>
  <c r="D85" i="68" s="1"/>
  <c r="D86" i="68" s="1"/>
  <c r="D63" i="68"/>
  <c r="D64" i="68" s="1"/>
  <c r="D65" i="68" s="1"/>
  <c r="D66" i="68" s="1"/>
  <c r="D67" i="68" s="1"/>
  <c r="D68" i="68" s="1"/>
  <c r="D69" i="68" s="1"/>
  <c r="D70" i="68" s="1"/>
  <c r="D71" i="68" s="1"/>
  <c r="D72" i="68" s="1"/>
  <c r="D73" i="68" s="1"/>
  <c r="D50" i="68"/>
  <c r="D51" i="68" s="1"/>
  <c r="D52" i="68" s="1"/>
  <c r="D53" i="68" s="1"/>
  <c r="D54" i="68" s="1"/>
  <c r="D55" i="68" s="1"/>
  <c r="D56" i="68" s="1"/>
  <c r="D57" i="68" s="1"/>
  <c r="D58" i="68" s="1"/>
  <c r="D59" i="68" s="1"/>
  <c r="D60" i="68" s="1"/>
  <c r="D37" i="68"/>
  <c r="D38" i="68" s="1"/>
  <c r="D39" i="68" s="1"/>
  <c r="D40" i="68" s="1"/>
  <c r="D41" i="68" s="1"/>
  <c r="D42" i="68" s="1"/>
  <c r="D43" i="68" s="1"/>
  <c r="D44" i="68" s="1"/>
  <c r="D45" i="68" s="1"/>
  <c r="D46" i="68" s="1"/>
  <c r="D47" i="68" s="1"/>
  <c r="D24" i="68"/>
  <c r="D25" i="68" s="1"/>
  <c r="D26" i="68" s="1"/>
  <c r="D27" i="68" s="1"/>
  <c r="D28" i="68" s="1"/>
  <c r="D29" i="68" s="1"/>
  <c r="D30" i="68" s="1"/>
  <c r="D31" i="68" s="1"/>
  <c r="D32" i="68" s="1"/>
  <c r="D33" i="68" s="1"/>
  <c r="D34" i="68" s="1"/>
  <c r="D11" i="68"/>
  <c r="D12" i="68" s="1"/>
  <c r="D13" i="68" s="1"/>
  <c r="D14" i="68" s="1"/>
  <c r="D15" i="68" s="1"/>
  <c r="D16" i="68" s="1"/>
  <c r="D17" i="68" s="1"/>
  <c r="D18" i="68" s="1"/>
  <c r="D19" i="68" s="1"/>
  <c r="D20" i="68" s="1"/>
  <c r="M208" i="68" l="1"/>
  <c r="P324" i="68"/>
  <c r="R417" i="68"/>
  <c r="T245" i="68"/>
  <c r="M120" i="68"/>
  <c r="M415" i="68"/>
  <c r="O371" i="68"/>
  <c r="R277" i="68"/>
  <c r="V344" i="68"/>
  <c r="O119" i="68"/>
  <c r="M242" i="68"/>
  <c r="T242" i="68"/>
  <c r="O329" i="68"/>
  <c r="M405" i="68"/>
  <c r="R333" i="68"/>
  <c r="O182" i="68"/>
  <c r="P323" i="68"/>
  <c r="P119" i="68"/>
  <c r="P307" i="68"/>
  <c r="O380" i="68"/>
  <c r="I242" i="68"/>
  <c r="N242" i="68" s="1"/>
  <c r="T404" i="68"/>
  <c r="S409" i="68"/>
  <c r="M268" i="68"/>
  <c r="P330" i="68"/>
  <c r="V386" i="68"/>
  <c r="R184" i="68"/>
  <c r="P295" i="68"/>
  <c r="S343" i="68"/>
  <c r="P110" i="68"/>
  <c r="O105" i="68"/>
  <c r="I106" i="68"/>
  <c r="N106" i="68" s="1"/>
  <c r="R119" i="68"/>
  <c r="M156" i="68"/>
  <c r="P228" i="68"/>
  <c r="R268" i="68"/>
  <c r="O271" i="68"/>
  <c r="I312" i="68"/>
  <c r="N312" i="68" s="1"/>
  <c r="R358" i="68"/>
  <c r="T105" i="68"/>
  <c r="O106" i="68"/>
  <c r="M116" i="68"/>
  <c r="O156" i="68"/>
  <c r="I295" i="68"/>
  <c r="N295" i="68" s="1"/>
  <c r="T312" i="68"/>
  <c r="I405" i="68"/>
  <c r="P156" i="68"/>
  <c r="V49" i="68"/>
  <c r="O63" i="68"/>
  <c r="R94" i="68"/>
  <c r="T154" i="68"/>
  <c r="P183" i="68"/>
  <c r="I240" i="68"/>
  <c r="R242" i="68"/>
  <c r="M295" i="68"/>
  <c r="R376" i="68"/>
  <c r="R403" i="68"/>
  <c r="O405" i="68"/>
  <c r="I416" i="68"/>
  <c r="N416" i="68" s="1"/>
  <c r="P63" i="68"/>
  <c r="I119" i="68"/>
  <c r="N119" i="68" s="1"/>
  <c r="M221" i="68"/>
  <c r="O277" i="68"/>
  <c r="R279" i="68"/>
  <c r="T365" i="68"/>
  <c r="S420" i="68"/>
  <c r="P277" i="68"/>
  <c r="S278" i="68"/>
  <c r="O324" i="68"/>
  <c r="M329" i="68"/>
  <c r="M330" i="68"/>
  <c r="M331" i="68"/>
  <c r="T63" i="68"/>
  <c r="I185" i="68"/>
  <c r="N185" i="68" s="1"/>
  <c r="O227" i="68"/>
  <c r="T271" i="68"/>
  <c r="T293" i="68"/>
  <c r="O295" i="68"/>
  <c r="M311" i="68"/>
  <c r="M312" i="68"/>
  <c r="M313" i="68"/>
  <c r="M314" i="68"/>
  <c r="M364" i="68"/>
  <c r="P393" i="68"/>
  <c r="O423" i="68"/>
  <c r="O173" i="68"/>
  <c r="T185" i="68"/>
  <c r="P313" i="68"/>
  <c r="O314" i="68"/>
  <c r="M14" i="68"/>
  <c r="T76" i="68"/>
  <c r="M90" i="68"/>
  <c r="P314" i="68"/>
  <c r="O408" i="68"/>
  <c r="O90" i="68"/>
  <c r="M121" i="68"/>
  <c r="O122" i="68"/>
  <c r="I123" i="68"/>
  <c r="N123" i="68" s="1"/>
  <c r="R182" i="68"/>
  <c r="I194" i="68"/>
  <c r="N194" i="68" s="1"/>
  <c r="M203" i="68"/>
  <c r="P209" i="68"/>
  <c r="T225" i="68"/>
  <c r="T268" i="68"/>
  <c r="R308" i="68"/>
  <c r="I338" i="68"/>
  <c r="T344" i="68"/>
  <c r="M345" i="68"/>
  <c r="M386" i="68"/>
  <c r="O415" i="68"/>
  <c r="T122" i="68"/>
  <c r="O123" i="68"/>
  <c r="M171" i="68"/>
  <c r="R209" i="68"/>
  <c r="M338" i="68"/>
  <c r="T345" i="68"/>
  <c r="S346" i="68"/>
  <c r="O347" i="68"/>
  <c r="M26" i="68"/>
  <c r="M27" i="68"/>
  <c r="T79" i="68"/>
  <c r="P116" i="68"/>
  <c r="T119" i="68"/>
  <c r="P123" i="68"/>
  <c r="O338" i="68"/>
  <c r="O26" i="68"/>
  <c r="O145" i="68"/>
  <c r="I271" i="68"/>
  <c r="I279" i="68"/>
  <c r="I293" i="68"/>
  <c r="T328" i="68"/>
  <c r="I114" i="68"/>
  <c r="N114" i="68" s="1"/>
  <c r="R137" i="68"/>
  <c r="R193" i="68"/>
  <c r="I249" i="68"/>
  <c r="V249" i="68" s="1"/>
  <c r="M262" i="68"/>
  <c r="O305" i="68"/>
  <c r="P306" i="68"/>
  <c r="M389" i="68"/>
  <c r="I390" i="68"/>
  <c r="N390" i="68" s="1"/>
  <c r="R425" i="68"/>
  <c r="M10" i="68"/>
  <c r="O39" i="68"/>
  <c r="O54" i="68"/>
  <c r="I102" i="68"/>
  <c r="N102" i="68" s="1"/>
  <c r="P106" i="68"/>
  <c r="T114" i="68"/>
  <c r="S176" i="68"/>
  <c r="I177" i="68"/>
  <c r="N177" i="68" s="1"/>
  <c r="P216" i="68"/>
  <c r="M236" i="68"/>
  <c r="O249" i="68"/>
  <c r="I260" i="68"/>
  <c r="T273" i="68"/>
  <c r="M304" i="68"/>
  <c r="P305" i="68"/>
  <c r="P341" i="68"/>
  <c r="M372" i="68"/>
  <c r="O373" i="68"/>
  <c r="O389" i="68"/>
  <c r="O391" i="68"/>
  <c r="I430" i="68"/>
  <c r="I10" i="68"/>
  <c r="N10" i="68" s="1"/>
  <c r="O10" i="68"/>
  <c r="I26" i="68"/>
  <c r="N26" i="68" s="1"/>
  <c r="P54" i="68"/>
  <c r="M71" i="68"/>
  <c r="O80" i="68"/>
  <c r="O102" i="68"/>
  <c r="R106" i="68"/>
  <c r="T176" i="68"/>
  <c r="O236" i="68"/>
  <c r="M237" i="68"/>
  <c r="R260" i="68"/>
  <c r="P370" i="68"/>
  <c r="P373" i="68"/>
  <c r="T390" i="68"/>
  <c r="R391" i="68"/>
  <c r="T430" i="68"/>
  <c r="M28" i="68"/>
  <c r="R54" i="68"/>
  <c r="P71" i="68"/>
  <c r="T80" i="68"/>
  <c r="R102" i="68"/>
  <c r="I110" i="68"/>
  <c r="N110" i="68" s="1"/>
  <c r="O177" i="68"/>
  <c r="I188" i="68"/>
  <c r="N188" i="68" s="1"/>
  <c r="T236" i="68"/>
  <c r="T260" i="68"/>
  <c r="I356" i="68"/>
  <c r="T358" i="68"/>
  <c r="T364" i="68"/>
  <c r="R370" i="68"/>
  <c r="R379" i="68"/>
  <c r="I384" i="68"/>
  <c r="O417" i="68"/>
  <c r="T54" i="68"/>
  <c r="R71" i="68"/>
  <c r="M78" i="68"/>
  <c r="T102" i="68"/>
  <c r="S145" i="68"/>
  <c r="M173" i="68"/>
  <c r="M196" i="68"/>
  <c r="P208" i="68"/>
  <c r="I227" i="68"/>
  <c r="N227" i="68" s="1"/>
  <c r="O356" i="68"/>
  <c r="P384" i="68"/>
  <c r="S385" i="68"/>
  <c r="M438" i="68"/>
  <c r="I13" i="68"/>
  <c r="N13" i="68" s="1"/>
  <c r="P14" i="68"/>
  <c r="M19" i="68"/>
  <c r="P26" i="68"/>
  <c r="R90" i="68"/>
  <c r="T145" i="68"/>
  <c r="O188" i="68"/>
  <c r="I206" i="68"/>
  <c r="P288" i="68"/>
  <c r="M294" i="68"/>
  <c r="I310" i="68"/>
  <c r="O312" i="68"/>
  <c r="R330" i="68"/>
  <c r="R331" i="68"/>
  <c r="M337" i="68"/>
  <c r="S344" i="68"/>
  <c r="I345" i="68"/>
  <c r="N345" i="68" s="1"/>
  <c r="I350" i="68"/>
  <c r="N350" i="68" s="1"/>
  <c r="T356" i="68"/>
  <c r="T384" i="68"/>
  <c r="R18" i="68"/>
  <c r="I36" i="68"/>
  <c r="N36" i="68" s="1"/>
  <c r="I45" i="68"/>
  <c r="N45" i="68" s="1"/>
  <c r="I154" i="68"/>
  <c r="N154" i="68" s="1"/>
  <c r="P155" i="68"/>
  <c r="P166" i="68"/>
  <c r="I171" i="68"/>
  <c r="N171" i="68" s="1"/>
  <c r="P173" i="68"/>
  <c r="T182" i="68"/>
  <c r="R183" i="68"/>
  <c r="T188" i="68"/>
  <c r="T206" i="68"/>
  <c r="I220" i="68"/>
  <c r="M245" i="68"/>
  <c r="P312" i="68"/>
  <c r="P350" i="68"/>
  <c r="I404" i="68"/>
  <c r="S141" i="68"/>
  <c r="R141" i="68"/>
  <c r="I141" i="68"/>
  <c r="N141" i="68" s="1"/>
  <c r="S164" i="68"/>
  <c r="T164" i="68"/>
  <c r="R164" i="68"/>
  <c r="P164" i="68"/>
  <c r="O164" i="68"/>
  <c r="M164" i="68"/>
  <c r="S190" i="68"/>
  <c r="R190" i="68"/>
  <c r="P190" i="68"/>
  <c r="P287" i="68"/>
  <c r="O287" i="68"/>
  <c r="O316" i="68"/>
  <c r="R316" i="68"/>
  <c r="P316" i="68"/>
  <c r="S320" i="68"/>
  <c r="M320" i="68"/>
  <c r="O55" i="68"/>
  <c r="P55" i="68"/>
  <c r="R56" i="68"/>
  <c r="S67" i="68"/>
  <c r="R67" i="68"/>
  <c r="P67" i="68"/>
  <c r="M67" i="68"/>
  <c r="I67" i="68"/>
  <c r="N67" i="68" s="1"/>
  <c r="S151" i="68"/>
  <c r="T151" i="68"/>
  <c r="R151" i="68"/>
  <c r="P151" i="68"/>
  <c r="O151" i="68"/>
  <c r="M151" i="68"/>
  <c r="I151" i="68"/>
  <c r="N151" i="68" s="1"/>
  <c r="I164" i="68"/>
  <c r="N164" i="68" s="1"/>
  <c r="I186" i="68"/>
  <c r="N186" i="68" s="1"/>
  <c r="I189" i="68"/>
  <c r="N189" i="68" s="1"/>
  <c r="M190" i="68"/>
  <c r="I287" i="68"/>
  <c r="N287" i="68" s="1"/>
  <c r="S301" i="68"/>
  <c r="T301" i="68"/>
  <c r="M315" i="68"/>
  <c r="R315" i="68"/>
  <c r="P315" i="68"/>
  <c r="T355" i="68"/>
  <c r="P355" i="68"/>
  <c r="O355" i="68"/>
  <c r="M355" i="68"/>
  <c r="M414" i="68"/>
  <c r="T414" i="68"/>
  <c r="R414" i="68"/>
  <c r="O414" i="68"/>
  <c r="M144" i="68"/>
  <c r="I146" i="68"/>
  <c r="N146" i="68" s="1"/>
  <c r="S162" i="68"/>
  <c r="O162" i="68"/>
  <c r="O247" i="68"/>
  <c r="R247" i="68"/>
  <c r="M247" i="68"/>
  <c r="S367" i="68"/>
  <c r="T367" i="68"/>
  <c r="R367" i="68"/>
  <c r="M367" i="68"/>
  <c r="M382" i="68"/>
  <c r="R382" i="68"/>
  <c r="O433" i="68"/>
  <c r="M433" i="68"/>
  <c r="I96" i="68"/>
  <c r="N96" i="68" s="1"/>
  <c r="S84" i="68"/>
  <c r="T84" i="68"/>
  <c r="R84" i="68"/>
  <c r="O84" i="68"/>
  <c r="M103" i="68"/>
  <c r="S128" i="68"/>
  <c r="T128" i="68"/>
  <c r="R128" i="68"/>
  <c r="P128" i="68"/>
  <c r="O128" i="68"/>
  <c r="T133" i="68"/>
  <c r="P133" i="68"/>
  <c r="O133" i="68"/>
  <c r="I162" i="68"/>
  <c r="S199" i="68"/>
  <c r="T199" i="68"/>
  <c r="R199" i="68"/>
  <c r="P199" i="68"/>
  <c r="O199" i="68"/>
  <c r="M199" i="68"/>
  <c r="T213" i="68"/>
  <c r="M213" i="68"/>
  <c r="M214" i="68"/>
  <c r="S265" i="68"/>
  <c r="P265" i="68"/>
  <c r="S285" i="68"/>
  <c r="T285" i="68"/>
  <c r="I285" i="68"/>
  <c r="N285" i="68" s="1"/>
  <c r="S318" i="68"/>
  <c r="T318" i="68"/>
  <c r="I318" i="68"/>
  <c r="O382" i="68"/>
  <c r="S398" i="68"/>
  <c r="R398" i="68"/>
  <c r="I433" i="68"/>
  <c r="N433" i="68" s="1"/>
  <c r="M140" i="68"/>
  <c r="O140" i="68"/>
  <c r="I140" i="68"/>
  <c r="N140" i="68" s="1"/>
  <c r="M163" i="68"/>
  <c r="I163" i="68"/>
  <c r="N163" i="68" s="1"/>
  <c r="S180" i="68"/>
  <c r="T180" i="68"/>
  <c r="O180" i="68"/>
  <c r="M180" i="68"/>
  <c r="S253" i="68"/>
  <c r="O253" i="68"/>
  <c r="M253" i="68"/>
  <c r="I253" i="68"/>
  <c r="N253" i="68" s="1"/>
  <c r="M422" i="68"/>
  <c r="R422" i="68"/>
  <c r="I422" i="68"/>
  <c r="N422" i="68" s="1"/>
  <c r="S34" i="68"/>
  <c r="T34" i="68"/>
  <c r="I34" i="68"/>
  <c r="N34" i="68" s="1"/>
  <c r="I128" i="68"/>
  <c r="N128" i="68" s="1"/>
  <c r="M133" i="68"/>
  <c r="S175" i="68"/>
  <c r="I199" i="68"/>
  <c r="S212" i="68"/>
  <c r="T212" i="68"/>
  <c r="T406" i="68"/>
  <c r="O406" i="68"/>
  <c r="T432" i="68"/>
  <c r="M432" i="68"/>
  <c r="M96" i="68"/>
  <c r="T96" i="68"/>
  <c r="T107" i="68"/>
  <c r="R107" i="68"/>
  <c r="O107" i="68"/>
  <c r="M107" i="68"/>
  <c r="M266" i="68"/>
  <c r="T266" i="68"/>
  <c r="R266" i="68"/>
  <c r="P266" i="68"/>
  <c r="O266" i="68"/>
  <c r="I266" i="68"/>
  <c r="N266" i="68" s="1"/>
  <c r="T286" i="68"/>
  <c r="M286" i="68"/>
  <c r="T399" i="68"/>
  <c r="P399" i="68"/>
  <c r="M399" i="68"/>
  <c r="M29" i="68"/>
  <c r="T29" i="68"/>
  <c r="O29" i="68"/>
  <c r="P43" i="68"/>
  <c r="M43" i="68"/>
  <c r="R43" i="68"/>
  <c r="O43" i="68"/>
  <c r="I43" i="68"/>
  <c r="N43" i="68" s="1"/>
  <c r="S50" i="68"/>
  <c r="P50" i="68"/>
  <c r="R50" i="68"/>
  <c r="M50" i="68"/>
  <c r="M88" i="68"/>
  <c r="T88" i="68"/>
  <c r="O88" i="68"/>
  <c r="I88" i="68"/>
  <c r="N88" i="68" s="1"/>
  <c r="T111" i="68"/>
  <c r="R111" i="68"/>
  <c r="S132" i="68"/>
  <c r="M132" i="68"/>
  <c r="T142" i="68"/>
  <c r="R142" i="68"/>
  <c r="P142" i="68"/>
  <c r="M142" i="68"/>
  <c r="O174" i="68"/>
  <c r="R174" i="68"/>
  <c r="S251" i="68"/>
  <c r="T251" i="68"/>
  <c r="R251" i="68"/>
  <c r="M251" i="68"/>
  <c r="I251" i="68"/>
  <c r="N251" i="68" s="1"/>
  <c r="R255" i="68"/>
  <c r="S284" i="68"/>
  <c r="T284" i="68"/>
  <c r="I284" i="68"/>
  <c r="N284" i="68" s="1"/>
  <c r="M289" i="68"/>
  <c r="O289" i="68"/>
  <c r="S317" i="68"/>
  <c r="R317" i="68"/>
  <c r="T321" i="68"/>
  <c r="R321" i="68"/>
  <c r="P321" i="68"/>
  <c r="O321" i="68"/>
  <c r="M321" i="68"/>
  <c r="S319" i="68"/>
  <c r="M319" i="68"/>
  <c r="P434" i="68"/>
  <c r="R434" i="68"/>
  <c r="I50" i="68"/>
  <c r="N50" i="68" s="1"/>
  <c r="T98" i="68"/>
  <c r="P98" i="68"/>
  <c r="M98" i="68"/>
  <c r="S109" i="68"/>
  <c r="M131" i="68"/>
  <c r="T131" i="68"/>
  <c r="O192" i="68"/>
  <c r="P192" i="68"/>
  <c r="I211" i="68"/>
  <c r="N211" i="68" s="1"/>
  <c r="P232" i="68"/>
  <c r="T232" i="68"/>
  <c r="R232" i="68"/>
  <c r="O232" i="68"/>
  <c r="I232" i="68"/>
  <c r="N232" i="68" s="1"/>
  <c r="M255" i="68"/>
  <c r="M275" i="68"/>
  <c r="T339" i="68"/>
  <c r="O339" i="68"/>
  <c r="S396" i="68"/>
  <c r="R396" i="68"/>
  <c r="M396" i="68"/>
  <c r="R402" i="68"/>
  <c r="S419" i="68"/>
  <c r="T419" i="68"/>
  <c r="R419" i="68"/>
  <c r="P419" i="68"/>
  <c r="O419" i="68"/>
  <c r="I419" i="68"/>
  <c r="N419" i="68" s="1"/>
  <c r="P249" i="68"/>
  <c r="P338" i="68"/>
  <c r="P347" i="68"/>
  <c r="T350" i="68"/>
  <c r="R405" i="68"/>
  <c r="I62" i="68"/>
  <c r="N62" i="68" s="1"/>
  <c r="M86" i="68"/>
  <c r="I89" i="68"/>
  <c r="I93" i="68"/>
  <c r="N93" i="68" s="1"/>
  <c r="T106" i="68"/>
  <c r="R110" i="68"/>
  <c r="R123" i="68"/>
  <c r="M124" i="68"/>
  <c r="S150" i="68"/>
  <c r="I160" i="68"/>
  <c r="N160" i="68" s="1"/>
  <c r="M169" i="68"/>
  <c r="T171" i="68"/>
  <c r="T173" i="68"/>
  <c r="P177" i="68"/>
  <c r="M179" i="68"/>
  <c r="I181" i="68"/>
  <c r="N181" i="68" s="1"/>
  <c r="P230" i="68"/>
  <c r="R249" i="68"/>
  <c r="R338" i="68"/>
  <c r="T347" i="68"/>
  <c r="M379" i="68"/>
  <c r="M380" i="68"/>
  <c r="O397" i="68"/>
  <c r="T405" i="68"/>
  <c r="T12" i="68"/>
  <c r="O13" i="68"/>
  <c r="M23" i="68"/>
  <c r="T26" i="68"/>
  <c r="R27" i="68"/>
  <c r="M36" i="68"/>
  <c r="I38" i="68"/>
  <c r="V38" i="68" s="1"/>
  <c r="P39" i="68"/>
  <c r="S44" i="68"/>
  <c r="O62" i="68"/>
  <c r="I63" i="68"/>
  <c r="N63" i="68" s="1"/>
  <c r="I76" i="68"/>
  <c r="N76" i="68" s="1"/>
  <c r="O79" i="68"/>
  <c r="I80" i="68"/>
  <c r="N80" i="68" s="1"/>
  <c r="M85" i="68"/>
  <c r="O89" i="68"/>
  <c r="P93" i="68"/>
  <c r="T123" i="68"/>
  <c r="O124" i="68"/>
  <c r="R129" i="68"/>
  <c r="S159" i="68"/>
  <c r="T168" i="68"/>
  <c r="T177" i="68"/>
  <c r="M197" i="68"/>
  <c r="T249" i="68"/>
  <c r="P13" i="68"/>
  <c r="R21" i="68"/>
  <c r="P23" i="68"/>
  <c r="R39" i="68"/>
  <c r="P40" i="68"/>
  <c r="R41" i="68"/>
  <c r="M45" i="68"/>
  <c r="I54" i="68"/>
  <c r="N54" i="68" s="1"/>
  <c r="T62" i="68"/>
  <c r="O76" i="68"/>
  <c r="P89" i="68"/>
  <c r="R93" i="68"/>
  <c r="R124" i="68"/>
  <c r="O181" i="68"/>
  <c r="R13" i="68"/>
  <c r="O20" i="68"/>
  <c r="O36" i="68"/>
  <c r="T39" i="68"/>
  <c r="R40" i="68"/>
  <c r="O45" i="68"/>
  <c r="M54" i="68"/>
  <c r="I58" i="68"/>
  <c r="N58" i="68" s="1"/>
  <c r="R59" i="68"/>
  <c r="P64" i="68"/>
  <c r="I71" i="68"/>
  <c r="N71" i="68" s="1"/>
  <c r="P76" i="68"/>
  <c r="M77" i="68"/>
  <c r="P80" i="68"/>
  <c r="P81" i="68"/>
  <c r="R89" i="68"/>
  <c r="I105" i="68"/>
  <c r="I122" i="68"/>
  <c r="N122" i="68" s="1"/>
  <c r="P148" i="68"/>
  <c r="M154" i="68"/>
  <c r="O155" i="68"/>
  <c r="I156" i="68"/>
  <c r="N156" i="68" s="1"/>
  <c r="R166" i="68"/>
  <c r="P181" i="68"/>
  <c r="I182" i="68"/>
  <c r="N182" i="68" s="1"/>
  <c r="O216" i="68"/>
  <c r="P219" i="68"/>
  <c r="M225" i="68"/>
  <c r="M260" i="68"/>
  <c r="T262" i="68"/>
  <c r="R271" i="68"/>
  <c r="M277" i="68"/>
  <c r="P297" i="68"/>
  <c r="O298" i="68"/>
  <c r="R305" i="68"/>
  <c r="R306" i="68"/>
  <c r="R307" i="68"/>
  <c r="S310" i="68"/>
  <c r="O331" i="68"/>
  <c r="P332" i="68"/>
  <c r="R342" i="68"/>
  <c r="I346" i="68"/>
  <c r="N346" i="68" s="1"/>
  <c r="S357" i="68"/>
  <c r="I373" i="68"/>
  <c r="N373" i="68" s="1"/>
  <c r="P376" i="68"/>
  <c r="P391" i="68"/>
  <c r="S392" i="68"/>
  <c r="R393" i="68"/>
  <c r="I428" i="68"/>
  <c r="R437" i="68"/>
  <c r="T13" i="68"/>
  <c r="P36" i="68"/>
  <c r="P45" i="68"/>
  <c r="T89" i="68"/>
  <c r="T181" i="68"/>
  <c r="R297" i="68"/>
  <c r="P298" i="68"/>
  <c r="P428" i="68"/>
  <c r="I17" i="68"/>
  <c r="N17" i="68" s="1"/>
  <c r="O18" i="68"/>
  <c r="T21" i="68"/>
  <c r="R24" i="68"/>
  <c r="T27" i="68"/>
  <c r="I30" i="68"/>
  <c r="N30" i="68" s="1"/>
  <c r="T44" i="68"/>
  <c r="T51" i="68"/>
  <c r="R51" i="68"/>
  <c r="M51" i="68"/>
  <c r="I57" i="68"/>
  <c r="N57" i="68" s="1"/>
  <c r="S147" i="68"/>
  <c r="T147" i="68"/>
  <c r="R147" i="68"/>
  <c r="P147" i="68"/>
  <c r="O147" i="68"/>
  <c r="M147" i="68"/>
  <c r="I147" i="68"/>
  <c r="S195" i="68"/>
  <c r="T195" i="68"/>
  <c r="R195" i="68"/>
  <c r="P195" i="68"/>
  <c r="O195" i="68"/>
  <c r="M195" i="68"/>
  <c r="I195" i="68"/>
  <c r="N195" i="68" s="1"/>
  <c r="T254" i="68"/>
  <c r="M254" i="68"/>
  <c r="P254" i="68"/>
  <c r="O254" i="68"/>
  <c r="P18" i="68"/>
  <c r="I20" i="68"/>
  <c r="R23" i="68"/>
  <c r="I27" i="68"/>
  <c r="N27" i="68" s="1"/>
  <c r="M40" i="68"/>
  <c r="T246" i="68"/>
  <c r="P246" i="68"/>
  <c r="M246" i="68"/>
  <c r="M17" i="68"/>
  <c r="O30" i="68"/>
  <c r="O200" i="68"/>
  <c r="R200" i="68"/>
  <c r="P200" i="68"/>
  <c r="R15" i="68"/>
  <c r="O17" i="68"/>
  <c r="T18" i="68"/>
  <c r="I21" i="68"/>
  <c r="N21" i="68" s="1"/>
  <c r="P30" i="68"/>
  <c r="M70" i="68"/>
  <c r="T70" i="68"/>
  <c r="O70" i="68"/>
  <c r="O238" i="68"/>
  <c r="R238" i="68"/>
  <c r="M238" i="68"/>
  <c r="T52" i="68"/>
  <c r="M52" i="68"/>
  <c r="P10" i="68"/>
  <c r="I12" i="68"/>
  <c r="R14" i="68"/>
  <c r="P17" i="68"/>
  <c r="I18" i="68"/>
  <c r="T20" i="68"/>
  <c r="R30" i="68"/>
  <c r="M31" i="68"/>
  <c r="M34" i="68"/>
  <c r="R36" i="68"/>
  <c r="M37" i="68"/>
  <c r="S43" i="68"/>
  <c r="I44" i="68"/>
  <c r="N44" i="68" s="1"/>
  <c r="R45" i="68"/>
  <c r="P46" i="68"/>
  <c r="I70" i="68"/>
  <c r="O72" i="68"/>
  <c r="R72" i="68"/>
  <c r="P72" i="68"/>
  <c r="S97" i="68"/>
  <c r="I97" i="68"/>
  <c r="N97" i="68" s="1"/>
  <c r="T97" i="68"/>
  <c r="R97" i="68"/>
  <c r="P97" i="68"/>
  <c r="O97" i="68"/>
  <c r="M104" i="68"/>
  <c r="S215" i="68"/>
  <c r="T215" i="68"/>
  <c r="P215" i="68"/>
  <c r="O215" i="68"/>
  <c r="M215" i="68"/>
  <c r="I215" i="68"/>
  <c r="N215" i="68" s="1"/>
  <c r="S222" i="68"/>
  <c r="P222" i="68"/>
  <c r="R10" i="68"/>
  <c r="M11" i="68"/>
  <c r="T17" i="68"/>
  <c r="O21" i="68"/>
  <c r="O27" i="68"/>
  <c r="T30" i="68"/>
  <c r="P31" i="68"/>
  <c r="R32" i="68"/>
  <c r="O34" i="68"/>
  <c r="T36" i="68"/>
  <c r="O38" i="68"/>
  <c r="I39" i="68"/>
  <c r="T43" i="68"/>
  <c r="T45" i="68"/>
  <c r="M53" i="68"/>
  <c r="T53" i="68"/>
  <c r="O53" i="68"/>
  <c r="T69" i="68"/>
  <c r="M69" i="68"/>
  <c r="S136" i="68"/>
  <c r="T136" i="68"/>
  <c r="R136" i="68"/>
  <c r="P136" i="68"/>
  <c r="O136" i="68"/>
  <c r="I136" i="68"/>
  <c r="M198" i="68"/>
  <c r="T198" i="68"/>
  <c r="P198" i="68"/>
  <c r="O198" i="68"/>
  <c r="I198" i="68"/>
  <c r="N198" i="68" s="1"/>
  <c r="P223" i="68"/>
  <c r="T223" i="68"/>
  <c r="R223" i="68"/>
  <c r="O223" i="68"/>
  <c r="I223" i="68"/>
  <c r="T10" i="68"/>
  <c r="O12" i="68"/>
  <c r="M18" i="68"/>
  <c r="P21" i="68"/>
  <c r="P27" i="68"/>
  <c r="I29" i="68"/>
  <c r="R31" i="68"/>
  <c r="P34" i="68"/>
  <c r="T38" i="68"/>
  <c r="I53" i="68"/>
  <c r="S58" i="68"/>
  <c r="T58" i="68"/>
  <c r="P58" i="68"/>
  <c r="O58" i="68"/>
  <c r="M58" i="68"/>
  <c r="T60" i="68"/>
  <c r="M60" i="68"/>
  <c r="T68" i="68"/>
  <c r="R68" i="68"/>
  <c r="M68" i="68"/>
  <c r="S115" i="68"/>
  <c r="I115" i="68"/>
  <c r="N115" i="68" s="1"/>
  <c r="T115" i="68"/>
  <c r="R115" i="68"/>
  <c r="P115" i="68"/>
  <c r="O115" i="68"/>
  <c r="T50" i="68"/>
  <c r="R55" i="68"/>
  <c r="M63" i="68"/>
  <c r="T67" i="68"/>
  <c r="T71" i="68"/>
  <c r="M76" i="68"/>
  <c r="M80" i="68"/>
  <c r="R85" i="68"/>
  <c r="P90" i="68"/>
  <c r="O93" i="68"/>
  <c r="R103" i="68"/>
  <c r="P107" i="68"/>
  <c r="O110" i="68"/>
  <c r="R120" i="68"/>
  <c r="P124" i="68"/>
  <c r="O132" i="68"/>
  <c r="T140" i="68"/>
  <c r="P146" i="68"/>
  <c r="R156" i="68"/>
  <c r="T159" i="68"/>
  <c r="T162" i="68"/>
  <c r="O169" i="68"/>
  <c r="O172" i="68"/>
  <c r="M177" i="68"/>
  <c r="T190" i="68"/>
  <c r="R192" i="68"/>
  <c r="S194" i="68"/>
  <c r="O197" i="68"/>
  <c r="O203" i="68"/>
  <c r="O207" i="68"/>
  <c r="O214" i="68"/>
  <c r="R216" i="68"/>
  <c r="R219" i="68"/>
  <c r="P220" i="68"/>
  <c r="O221" i="68"/>
  <c r="T381" i="68"/>
  <c r="P381" i="68"/>
  <c r="O381" i="68"/>
  <c r="M381" i="68"/>
  <c r="I381" i="68"/>
  <c r="N381" i="68" s="1"/>
  <c r="P132" i="68"/>
  <c r="M141" i="68"/>
  <c r="S146" i="68"/>
  <c r="O154" i="68"/>
  <c r="I155" i="68"/>
  <c r="N155" i="68" s="1"/>
  <c r="T156" i="68"/>
  <c r="M160" i="68"/>
  <c r="P169" i="68"/>
  <c r="P172" i="68"/>
  <c r="I173" i="68"/>
  <c r="M186" i="68"/>
  <c r="T197" i="68"/>
  <c r="P203" i="68"/>
  <c r="P207" i="68"/>
  <c r="I208" i="68"/>
  <c r="I212" i="68"/>
  <c r="T214" i="68"/>
  <c r="R221" i="68"/>
  <c r="I225" i="68"/>
  <c r="T276" i="68"/>
  <c r="P276" i="68"/>
  <c r="O276" i="68"/>
  <c r="M276" i="68"/>
  <c r="I276" i="68"/>
  <c r="M280" i="68"/>
  <c r="R280" i="68"/>
  <c r="P280" i="68"/>
  <c r="O280" i="68"/>
  <c r="S303" i="68"/>
  <c r="T303" i="68"/>
  <c r="P303" i="68"/>
  <c r="O303" i="68"/>
  <c r="M303" i="68"/>
  <c r="I303" i="68"/>
  <c r="T327" i="68"/>
  <c r="S327" i="68"/>
  <c r="I327" i="68"/>
  <c r="O424" i="68"/>
  <c r="T424" i="68"/>
  <c r="R424" i="68"/>
  <c r="P424" i="68"/>
  <c r="M424" i="68"/>
  <c r="I424" i="68"/>
  <c r="I84" i="68"/>
  <c r="N84" i="68" s="1"/>
  <c r="R132" i="68"/>
  <c r="O141" i="68"/>
  <c r="O160" i="68"/>
  <c r="O163" i="68"/>
  <c r="R169" i="68"/>
  <c r="T172" i="68"/>
  <c r="O186" i="68"/>
  <c r="O189" i="68"/>
  <c r="R203" i="68"/>
  <c r="T207" i="68"/>
  <c r="S234" i="68"/>
  <c r="T234" i="68"/>
  <c r="R234" i="68"/>
  <c r="M234" i="68"/>
  <c r="I234" i="68"/>
  <c r="O290" i="68"/>
  <c r="R290" i="68"/>
  <c r="P290" i="68"/>
  <c r="M431" i="68"/>
  <c r="T431" i="68"/>
  <c r="R431" i="68"/>
  <c r="O431" i="68"/>
  <c r="I431" i="68"/>
  <c r="R63" i="68"/>
  <c r="M64" i="68"/>
  <c r="R76" i="68"/>
  <c r="I79" i="68"/>
  <c r="N79" i="68" s="1"/>
  <c r="R80" i="68"/>
  <c r="M81" i="68"/>
  <c r="M89" i="68"/>
  <c r="T93" i="68"/>
  <c r="M94" i="68"/>
  <c r="M95" i="68"/>
  <c r="O98" i="68"/>
  <c r="M106" i="68"/>
  <c r="T110" i="68"/>
  <c r="M111" i="68"/>
  <c r="M112" i="68"/>
  <c r="O116" i="68"/>
  <c r="M123" i="68"/>
  <c r="M129" i="68"/>
  <c r="M130" i="68"/>
  <c r="T132" i="68"/>
  <c r="P141" i="68"/>
  <c r="M145" i="68"/>
  <c r="P160" i="68"/>
  <c r="P163" i="68"/>
  <c r="T169" i="68"/>
  <c r="M170" i="68"/>
  <c r="R177" i="68"/>
  <c r="I180" i="68"/>
  <c r="N180" i="68" s="1"/>
  <c r="M182" i="68"/>
  <c r="P186" i="68"/>
  <c r="P189" i="68"/>
  <c r="I190" i="68"/>
  <c r="N190" i="68" s="1"/>
  <c r="T203" i="68"/>
  <c r="M205" i="68"/>
  <c r="M206" i="68"/>
  <c r="O208" i="68"/>
  <c r="M212" i="68"/>
  <c r="R225" i="68"/>
  <c r="M227" i="68"/>
  <c r="T229" i="68"/>
  <c r="M229" i="68"/>
  <c r="R229" i="68"/>
  <c r="S326" i="68"/>
  <c r="R326" i="68"/>
  <c r="M340" i="68"/>
  <c r="R340" i="68"/>
  <c r="P340" i="68"/>
  <c r="O340" i="68"/>
  <c r="S388" i="68"/>
  <c r="T388" i="68"/>
  <c r="R388" i="68"/>
  <c r="M388" i="68"/>
  <c r="I388" i="68"/>
  <c r="R160" i="68"/>
  <c r="R186" i="68"/>
  <c r="T189" i="68"/>
  <c r="R264" i="68"/>
  <c r="P264" i="68"/>
  <c r="O264" i="68"/>
  <c r="M264" i="68"/>
  <c r="S362" i="68"/>
  <c r="T362" i="68"/>
  <c r="R362" i="68"/>
  <c r="P362" i="68"/>
  <c r="M362" i="68"/>
  <c r="I362" i="68"/>
  <c r="T429" i="68"/>
  <c r="O50" i="68"/>
  <c r="M59" i="68"/>
  <c r="R64" i="68"/>
  <c r="O67" i="68"/>
  <c r="O71" i="68"/>
  <c r="R77" i="68"/>
  <c r="R81" i="68"/>
  <c r="P84" i="68"/>
  <c r="O96" i="68"/>
  <c r="R98" i="68"/>
  <c r="P102" i="68"/>
  <c r="O114" i="68"/>
  <c r="R116" i="68"/>
  <c r="O131" i="68"/>
  <c r="I132" i="68"/>
  <c r="R133" i="68"/>
  <c r="M137" i="68"/>
  <c r="M138" i="68"/>
  <c r="T141" i="68"/>
  <c r="O142" i="68"/>
  <c r="R145" i="68"/>
  <c r="T160" i="68"/>
  <c r="M161" i="68"/>
  <c r="M162" i="68"/>
  <c r="I169" i="68"/>
  <c r="N169" i="68" s="1"/>
  <c r="O171" i="68"/>
  <c r="I172" i="68"/>
  <c r="R173" i="68"/>
  <c r="P174" i="68"/>
  <c r="P182" i="68"/>
  <c r="T186" i="68"/>
  <c r="M187" i="68"/>
  <c r="M188" i="68"/>
  <c r="O190" i="68"/>
  <c r="I197" i="68"/>
  <c r="N197" i="68" s="1"/>
  <c r="I203" i="68"/>
  <c r="N203" i="68" s="1"/>
  <c r="O206" i="68"/>
  <c r="I207" i="68"/>
  <c r="R208" i="68"/>
  <c r="R212" i="68"/>
  <c r="I214" i="68"/>
  <c r="N214" i="68" s="1"/>
  <c r="M216" i="68"/>
  <c r="K220" i="68"/>
  <c r="T227" i="68"/>
  <c r="S240" i="68"/>
  <c r="T240" i="68"/>
  <c r="R240" i="68"/>
  <c r="P240" i="68"/>
  <c r="O240" i="68"/>
  <c r="T263" i="68"/>
  <c r="P263" i="68"/>
  <c r="O263" i="68"/>
  <c r="S282" i="68"/>
  <c r="R282" i="68"/>
  <c r="O325" i="68"/>
  <c r="R325" i="68"/>
  <c r="P325" i="68"/>
  <c r="S436" i="68"/>
  <c r="T436" i="68"/>
  <c r="R436" i="68"/>
  <c r="P436" i="68"/>
  <c r="O436" i="68"/>
  <c r="I436" i="68"/>
  <c r="N436" i="68" s="1"/>
  <c r="M258" i="68"/>
  <c r="R258" i="68"/>
  <c r="P258" i="68"/>
  <c r="O258" i="68"/>
  <c r="I258" i="68"/>
  <c r="O255" i="68"/>
  <c r="O275" i="68"/>
  <c r="R288" i="68"/>
  <c r="P289" i="68"/>
  <c r="O294" i="68"/>
  <c r="M302" i="68"/>
  <c r="T311" i="68"/>
  <c r="R313" i="68"/>
  <c r="P329" i="68"/>
  <c r="T337" i="68"/>
  <c r="P339" i="68"/>
  <c r="O346" i="68"/>
  <c r="R351" i="68"/>
  <c r="M353" i="68"/>
  <c r="P356" i="68"/>
  <c r="T379" i="68"/>
  <c r="S386" i="68"/>
  <c r="O390" i="68"/>
  <c r="M398" i="68"/>
  <c r="R399" i="68"/>
  <c r="T402" i="68"/>
  <c r="M404" i="68"/>
  <c r="M407" i="68"/>
  <c r="O410" i="68"/>
  <c r="P416" i="68"/>
  <c r="T422" i="68"/>
  <c r="M423" i="68"/>
  <c r="R428" i="68"/>
  <c r="I236" i="68"/>
  <c r="P255" i="68"/>
  <c r="T275" i="68"/>
  <c r="P281" i="68"/>
  <c r="M285" i="68"/>
  <c r="R289" i="68"/>
  <c r="T302" i="68"/>
  <c r="O304" i="68"/>
  <c r="O320" i="68"/>
  <c r="R324" i="68"/>
  <c r="I328" i="68"/>
  <c r="N328" i="68" s="1"/>
  <c r="R329" i="68"/>
  <c r="R339" i="68"/>
  <c r="O341" i="68"/>
  <c r="P342" i="68"/>
  <c r="P346" i="68"/>
  <c r="I347" i="68"/>
  <c r="N347" i="68" s="1"/>
  <c r="S351" i="68"/>
  <c r="P353" i="68"/>
  <c r="I355" i="68"/>
  <c r="R356" i="68"/>
  <c r="I358" i="68"/>
  <c r="N358" i="68" s="1"/>
  <c r="O365" i="68"/>
  <c r="I367" i="68"/>
  <c r="I370" i="68"/>
  <c r="P372" i="68"/>
  <c r="T386" i="68"/>
  <c r="P390" i="68"/>
  <c r="P410" i="68"/>
  <c r="R416" i="68"/>
  <c r="T428" i="68"/>
  <c r="P433" i="68"/>
  <c r="P304" i="68"/>
  <c r="P320" i="68"/>
  <c r="T329" i="68"/>
  <c r="R353" i="68"/>
  <c r="P365" i="68"/>
  <c r="T372" i="68"/>
  <c r="O398" i="68"/>
  <c r="O407" i="68"/>
  <c r="R410" i="68"/>
  <c r="T416" i="68"/>
  <c r="R433" i="68"/>
  <c r="I245" i="68"/>
  <c r="I262" i="68"/>
  <c r="I268" i="68"/>
  <c r="N268" i="68" s="1"/>
  <c r="O286" i="68"/>
  <c r="M287" i="68"/>
  <c r="O297" i="68"/>
  <c r="R304" i="68"/>
  <c r="O306" i="68"/>
  <c r="I319" i="68"/>
  <c r="N319" i="68" s="1"/>
  <c r="T320" i="68"/>
  <c r="M328" i="68"/>
  <c r="I329" i="68"/>
  <c r="N329" i="68" s="1"/>
  <c r="O330" i="68"/>
  <c r="T353" i="68"/>
  <c r="P358" i="68"/>
  <c r="I364" i="68"/>
  <c r="N364" i="68" s="1"/>
  <c r="R365" i="68"/>
  <c r="P367" i="68"/>
  <c r="M370" i="68"/>
  <c r="I376" i="68"/>
  <c r="I379" i="68"/>
  <c r="I393" i="68"/>
  <c r="P398" i="68"/>
  <c r="P407" i="68"/>
  <c r="T410" i="68"/>
  <c r="T433" i="68"/>
  <c r="R407" i="68"/>
  <c r="I273" i="68"/>
  <c r="I275" i="68"/>
  <c r="P299" i="68"/>
  <c r="R300" i="68"/>
  <c r="I301" i="68"/>
  <c r="I304" i="68"/>
  <c r="I311" i="68"/>
  <c r="I320" i="68"/>
  <c r="M323" i="68"/>
  <c r="S336" i="68"/>
  <c r="I337" i="68"/>
  <c r="N337" i="68" s="1"/>
  <c r="T398" i="68"/>
  <c r="I402" i="68"/>
  <c r="N402" i="68" s="1"/>
  <c r="T407" i="68"/>
  <c r="O409" i="68"/>
  <c r="P237" i="68"/>
  <c r="O245" i="68"/>
  <c r="T253" i="68"/>
  <c r="O262" i="68"/>
  <c r="P271" i="68"/>
  <c r="M273" i="68"/>
  <c r="O288" i="68"/>
  <c r="M293" i="68"/>
  <c r="R298" i="68"/>
  <c r="R299" i="68"/>
  <c r="I302" i="68"/>
  <c r="O313" i="68"/>
  <c r="T319" i="68"/>
  <c r="O323" i="68"/>
  <c r="P331" i="68"/>
  <c r="O332" i="68"/>
  <c r="P333" i="68"/>
  <c r="T338" i="68"/>
  <c r="M339" i="68"/>
  <c r="M346" i="68"/>
  <c r="R347" i="68"/>
  <c r="R350" i="68"/>
  <c r="I353" i="68"/>
  <c r="N353" i="68" s="1"/>
  <c r="P364" i="68"/>
  <c r="I365" i="68"/>
  <c r="T370" i="68"/>
  <c r="M371" i="68"/>
  <c r="I372" i="68"/>
  <c r="R373" i="68"/>
  <c r="T376" i="68"/>
  <c r="P382" i="68"/>
  <c r="R384" i="68"/>
  <c r="M390" i="68"/>
  <c r="T393" i="68"/>
  <c r="T396" i="68"/>
  <c r="M397" i="68"/>
  <c r="I398" i="68"/>
  <c r="N398" i="68" s="1"/>
  <c r="O399" i="68"/>
  <c r="P402" i="68"/>
  <c r="M406" i="68"/>
  <c r="I407" i="68"/>
  <c r="N407" i="68" s="1"/>
  <c r="R408" i="68"/>
  <c r="I410" i="68"/>
  <c r="N410" i="68" s="1"/>
  <c r="M416" i="68"/>
  <c r="O422" i="68"/>
  <c r="O425" i="68"/>
  <c r="O428" i="68"/>
  <c r="O432" i="68"/>
  <c r="S15" i="68"/>
  <c r="I25" i="68"/>
  <c r="N25" i="68" s="1"/>
  <c r="S32" i="68"/>
  <c r="S41" i="68"/>
  <c r="O11" i="68"/>
  <c r="P12" i="68"/>
  <c r="S14" i="68"/>
  <c r="I15" i="68"/>
  <c r="N15" i="68" s="1"/>
  <c r="T15" i="68"/>
  <c r="O19" i="68"/>
  <c r="P20" i="68"/>
  <c r="S23" i="68"/>
  <c r="I24" i="68"/>
  <c r="N24" i="68" s="1"/>
  <c r="T24" i="68"/>
  <c r="O28" i="68"/>
  <c r="P29" i="68"/>
  <c r="S31" i="68"/>
  <c r="I32" i="68"/>
  <c r="N32" i="68" s="1"/>
  <c r="T32" i="68"/>
  <c r="O37" i="68"/>
  <c r="P38" i="68"/>
  <c r="S40" i="68"/>
  <c r="I41" i="68"/>
  <c r="N41" i="68" s="1"/>
  <c r="T41" i="68"/>
  <c r="P65" i="68"/>
  <c r="O65" i="68"/>
  <c r="M65" i="68"/>
  <c r="T65" i="68"/>
  <c r="I65" i="68"/>
  <c r="N65" i="68" s="1"/>
  <c r="R66" i="68"/>
  <c r="P66" i="68"/>
  <c r="O66" i="68"/>
  <c r="M66" i="68"/>
  <c r="P73" i="68"/>
  <c r="O73" i="68"/>
  <c r="M73" i="68"/>
  <c r="T73" i="68"/>
  <c r="I73" i="68"/>
  <c r="N73" i="68" s="1"/>
  <c r="R75" i="68"/>
  <c r="P75" i="68"/>
  <c r="O75" i="68"/>
  <c r="M75" i="68"/>
  <c r="P82" i="68"/>
  <c r="O82" i="68"/>
  <c r="M82" i="68"/>
  <c r="T82" i="68"/>
  <c r="I82" i="68"/>
  <c r="N82" i="68" s="1"/>
  <c r="R83" i="68"/>
  <c r="P83" i="68"/>
  <c r="O83" i="68"/>
  <c r="M83" i="68"/>
  <c r="P91" i="68"/>
  <c r="O91" i="68"/>
  <c r="M91" i="68"/>
  <c r="T91" i="68"/>
  <c r="I91" i="68"/>
  <c r="R92" i="68"/>
  <c r="P92" i="68"/>
  <c r="O92" i="68"/>
  <c r="M92" i="68"/>
  <c r="P99" i="68"/>
  <c r="O99" i="68"/>
  <c r="M99" i="68"/>
  <c r="T99" i="68"/>
  <c r="I99" i="68"/>
  <c r="R101" i="68"/>
  <c r="P101" i="68"/>
  <c r="O101" i="68"/>
  <c r="M101" i="68"/>
  <c r="P108" i="68"/>
  <c r="O108" i="68"/>
  <c r="M108" i="68"/>
  <c r="T108" i="68"/>
  <c r="I108" i="68"/>
  <c r="R109" i="68"/>
  <c r="P109" i="68"/>
  <c r="O109" i="68"/>
  <c r="M109" i="68"/>
  <c r="P117" i="68"/>
  <c r="O117" i="68"/>
  <c r="M117" i="68"/>
  <c r="T117" i="68"/>
  <c r="I117" i="68"/>
  <c r="N117" i="68" s="1"/>
  <c r="R118" i="68"/>
  <c r="P118" i="68"/>
  <c r="O118" i="68"/>
  <c r="M118" i="68"/>
  <c r="P125" i="68"/>
  <c r="O125" i="68"/>
  <c r="M125" i="68"/>
  <c r="T125" i="68"/>
  <c r="I125" i="68"/>
  <c r="R127" i="68"/>
  <c r="P127" i="68"/>
  <c r="O127" i="68"/>
  <c r="M127" i="68"/>
  <c r="P134" i="68"/>
  <c r="O134" i="68"/>
  <c r="M134" i="68"/>
  <c r="T134" i="68"/>
  <c r="I134" i="68"/>
  <c r="N134" i="68" s="1"/>
  <c r="R135" i="68"/>
  <c r="P135" i="68"/>
  <c r="O135" i="68"/>
  <c r="M135" i="68"/>
  <c r="S143" i="68"/>
  <c r="R143" i="68"/>
  <c r="P143" i="68"/>
  <c r="O143" i="68"/>
  <c r="M143" i="68"/>
  <c r="I143" i="68"/>
  <c r="P149" i="68"/>
  <c r="M149" i="68"/>
  <c r="T149" i="68"/>
  <c r="S149" i="68"/>
  <c r="R149" i="68"/>
  <c r="O149" i="68"/>
  <c r="I149" i="68"/>
  <c r="N149" i="68" s="1"/>
  <c r="S25" i="68"/>
  <c r="T16" i="68"/>
  <c r="S24" i="68"/>
  <c r="P11" i="68"/>
  <c r="R12" i="68"/>
  <c r="S13" i="68"/>
  <c r="I14" i="68"/>
  <c r="T14" i="68"/>
  <c r="M16" i="68"/>
  <c r="P19" i="68"/>
  <c r="R20" i="68"/>
  <c r="S21" i="68"/>
  <c r="I23" i="68"/>
  <c r="T23" i="68"/>
  <c r="M25" i="68"/>
  <c r="P28" i="68"/>
  <c r="R29" i="68"/>
  <c r="S30" i="68"/>
  <c r="I31" i="68"/>
  <c r="T31" i="68"/>
  <c r="M33" i="68"/>
  <c r="P37" i="68"/>
  <c r="R38" i="68"/>
  <c r="S39" i="68"/>
  <c r="I40" i="68"/>
  <c r="N40" i="68" s="1"/>
  <c r="T40" i="68"/>
  <c r="M42" i="68"/>
  <c r="R44" i="68"/>
  <c r="M44" i="68"/>
  <c r="P56" i="68"/>
  <c r="O56" i="68"/>
  <c r="M56" i="68"/>
  <c r="T56" i="68"/>
  <c r="I56" i="68"/>
  <c r="N56" i="68" s="1"/>
  <c r="R57" i="68"/>
  <c r="P57" i="68"/>
  <c r="O57" i="68"/>
  <c r="M57" i="68"/>
  <c r="R65" i="68"/>
  <c r="I66" i="68"/>
  <c r="N66" i="68" s="1"/>
  <c r="R73" i="68"/>
  <c r="I75" i="68"/>
  <c r="N75" i="68" s="1"/>
  <c r="R82" i="68"/>
  <c r="I83" i="68"/>
  <c r="N83" i="68" s="1"/>
  <c r="R91" i="68"/>
  <c r="I92" i="68"/>
  <c r="N92" i="68" s="1"/>
  <c r="R99" i="68"/>
  <c r="I101" i="68"/>
  <c r="R108" i="68"/>
  <c r="I109" i="68"/>
  <c r="N109" i="68" s="1"/>
  <c r="R117" i="68"/>
  <c r="I118" i="68"/>
  <c r="R125" i="68"/>
  <c r="I127" i="68"/>
  <c r="N127" i="68" s="1"/>
  <c r="R134" i="68"/>
  <c r="I135" i="68"/>
  <c r="T143" i="68"/>
  <c r="R211" i="68"/>
  <c r="P211" i="68"/>
  <c r="O211" i="68"/>
  <c r="M211" i="68"/>
  <c r="T211" i="68"/>
  <c r="S211" i="68"/>
  <c r="S42" i="68"/>
  <c r="T47" i="68"/>
  <c r="I47" i="68"/>
  <c r="P47" i="68"/>
  <c r="O47" i="68"/>
  <c r="R11" i="68"/>
  <c r="S12" i="68"/>
  <c r="M15" i="68"/>
  <c r="R19" i="68"/>
  <c r="S20" i="68"/>
  <c r="M24" i="68"/>
  <c r="R28" i="68"/>
  <c r="S29" i="68"/>
  <c r="M32" i="68"/>
  <c r="R37" i="68"/>
  <c r="S38" i="68"/>
  <c r="M41" i="68"/>
  <c r="S47" i="68"/>
  <c r="R49" i="68"/>
  <c r="P49" i="68"/>
  <c r="O49" i="68"/>
  <c r="M49" i="68"/>
  <c r="S134" i="68"/>
  <c r="S135" i="68"/>
  <c r="P210" i="68"/>
  <c r="O210" i="68"/>
  <c r="M210" i="68"/>
  <c r="T210" i="68"/>
  <c r="I210" i="68"/>
  <c r="S210" i="68"/>
  <c r="T66" i="68"/>
  <c r="T75" i="68"/>
  <c r="T83" i="68"/>
  <c r="T92" i="68"/>
  <c r="T101" i="68"/>
  <c r="T109" i="68"/>
  <c r="T118" i="68"/>
  <c r="T127" i="68"/>
  <c r="T135" i="68"/>
  <c r="R210" i="68"/>
  <c r="S33" i="68"/>
  <c r="T25" i="68"/>
  <c r="I33" i="68"/>
  <c r="I42" i="68"/>
  <c r="N42" i="68" s="1"/>
  <c r="M47" i="68"/>
  <c r="S11" i="68"/>
  <c r="O16" i="68"/>
  <c r="O33" i="68"/>
  <c r="O42" i="68"/>
  <c r="I11" i="68"/>
  <c r="N11" i="68" s="1"/>
  <c r="O15" i="68"/>
  <c r="P16" i="68"/>
  <c r="R17" i="68"/>
  <c r="I19" i="68"/>
  <c r="N19" i="68" s="1"/>
  <c r="T19" i="68"/>
  <c r="O24" i="68"/>
  <c r="P25" i="68"/>
  <c r="R26" i="68"/>
  <c r="I28" i="68"/>
  <c r="N28" i="68" s="1"/>
  <c r="T28" i="68"/>
  <c r="O32" i="68"/>
  <c r="P33" i="68"/>
  <c r="R34" i="68"/>
  <c r="I37" i="68"/>
  <c r="N37" i="68" s="1"/>
  <c r="T37" i="68"/>
  <c r="O41" i="68"/>
  <c r="P42" i="68"/>
  <c r="S49" i="68"/>
  <c r="T57" i="68"/>
  <c r="P158" i="68"/>
  <c r="O158" i="68"/>
  <c r="M158" i="68"/>
  <c r="T158" i="68"/>
  <c r="S158" i="68"/>
  <c r="R158" i="68"/>
  <c r="I158" i="68"/>
  <c r="N158" i="68" s="1"/>
  <c r="R202" i="68"/>
  <c r="P202" i="68"/>
  <c r="O202" i="68"/>
  <c r="M202" i="68"/>
  <c r="T202" i="68"/>
  <c r="S202" i="68"/>
  <c r="S16" i="68"/>
  <c r="I16" i="68"/>
  <c r="N16" i="68" s="1"/>
  <c r="T33" i="68"/>
  <c r="O25" i="68"/>
  <c r="T46" i="68"/>
  <c r="I46" i="68"/>
  <c r="N46" i="68" s="1"/>
  <c r="S46" i="68"/>
  <c r="O46" i="68"/>
  <c r="R42" i="68"/>
  <c r="O44" i="68"/>
  <c r="M46" i="68"/>
  <c r="T49" i="68"/>
  <c r="O157" i="68"/>
  <c r="M157" i="68"/>
  <c r="T157" i="68"/>
  <c r="I157" i="68"/>
  <c r="N157" i="68" s="1"/>
  <c r="S157" i="68"/>
  <c r="R157" i="68"/>
  <c r="P201" i="68"/>
  <c r="O201" i="68"/>
  <c r="M201" i="68"/>
  <c r="T201" i="68"/>
  <c r="I201" i="68"/>
  <c r="S201" i="68"/>
  <c r="I202" i="68"/>
  <c r="O52" i="68"/>
  <c r="P53" i="68"/>
  <c r="S55" i="68"/>
  <c r="O60" i="68"/>
  <c r="P62" i="68"/>
  <c r="S64" i="68"/>
  <c r="O69" i="68"/>
  <c r="P70" i="68"/>
  <c r="S72" i="68"/>
  <c r="O78" i="68"/>
  <c r="P79" i="68"/>
  <c r="S81" i="68"/>
  <c r="M84" i="68"/>
  <c r="O86" i="68"/>
  <c r="P88" i="68"/>
  <c r="S90" i="68"/>
  <c r="M93" i="68"/>
  <c r="O95" i="68"/>
  <c r="P96" i="68"/>
  <c r="S98" i="68"/>
  <c r="M102" i="68"/>
  <c r="O104" i="68"/>
  <c r="P105" i="68"/>
  <c r="S107" i="68"/>
  <c r="M110" i="68"/>
  <c r="O112" i="68"/>
  <c r="P114" i="68"/>
  <c r="S116" i="68"/>
  <c r="M119" i="68"/>
  <c r="O121" i="68"/>
  <c r="P122" i="68"/>
  <c r="S124" i="68"/>
  <c r="M128" i="68"/>
  <c r="O130" i="68"/>
  <c r="P131" i="68"/>
  <c r="S133" i="68"/>
  <c r="M136" i="68"/>
  <c r="O138" i="68"/>
  <c r="P140" i="68"/>
  <c r="S142" i="68"/>
  <c r="P144" i="68"/>
  <c r="R148" i="68"/>
  <c r="O51" i="68"/>
  <c r="P52" i="68"/>
  <c r="R53" i="68"/>
  <c r="I55" i="68"/>
  <c r="N55" i="68" s="1"/>
  <c r="T55" i="68"/>
  <c r="O59" i="68"/>
  <c r="P60" i="68"/>
  <c r="R62" i="68"/>
  <c r="I64" i="68"/>
  <c r="N64" i="68" s="1"/>
  <c r="T64" i="68"/>
  <c r="O68" i="68"/>
  <c r="P69" i="68"/>
  <c r="R70" i="68"/>
  <c r="I72" i="68"/>
  <c r="N72" i="68" s="1"/>
  <c r="T72" i="68"/>
  <c r="O77" i="68"/>
  <c r="P78" i="68"/>
  <c r="R79" i="68"/>
  <c r="I81" i="68"/>
  <c r="N81" i="68" s="1"/>
  <c r="T81" i="68"/>
  <c r="O85" i="68"/>
  <c r="P86" i="68"/>
  <c r="R88" i="68"/>
  <c r="I90" i="68"/>
  <c r="O94" i="68"/>
  <c r="P95" i="68"/>
  <c r="R96" i="68"/>
  <c r="I98" i="68"/>
  <c r="O103" i="68"/>
  <c r="P104" i="68"/>
  <c r="R105" i="68"/>
  <c r="I107" i="68"/>
  <c r="N107" i="68" s="1"/>
  <c r="O111" i="68"/>
  <c r="P112" i="68"/>
  <c r="R114" i="68"/>
  <c r="I116" i="68"/>
  <c r="O120" i="68"/>
  <c r="P121" i="68"/>
  <c r="R122" i="68"/>
  <c r="I124" i="68"/>
  <c r="O129" i="68"/>
  <c r="P130" i="68"/>
  <c r="R131" i="68"/>
  <c r="I133" i="68"/>
  <c r="N133" i="68" s="1"/>
  <c r="O137" i="68"/>
  <c r="P138" i="68"/>
  <c r="R140" i="68"/>
  <c r="I142" i="68"/>
  <c r="N142" i="68" s="1"/>
  <c r="R144" i="68"/>
  <c r="I145" i="68"/>
  <c r="R159" i="68"/>
  <c r="P159" i="68"/>
  <c r="O159" i="68"/>
  <c r="M159" i="68"/>
  <c r="R267" i="68"/>
  <c r="P267" i="68"/>
  <c r="O267" i="68"/>
  <c r="M267" i="68"/>
  <c r="T267" i="68"/>
  <c r="I267" i="68"/>
  <c r="N267" i="68" s="1"/>
  <c r="S267" i="68"/>
  <c r="P51" i="68"/>
  <c r="R52" i="68"/>
  <c r="S53" i="68"/>
  <c r="P59" i="68"/>
  <c r="R60" i="68"/>
  <c r="S62" i="68"/>
  <c r="P68" i="68"/>
  <c r="R69" i="68"/>
  <c r="S70" i="68"/>
  <c r="P77" i="68"/>
  <c r="R78" i="68"/>
  <c r="S79" i="68"/>
  <c r="P85" i="68"/>
  <c r="R86" i="68"/>
  <c r="S88" i="68"/>
  <c r="P94" i="68"/>
  <c r="R95" i="68"/>
  <c r="S96" i="68"/>
  <c r="P103" i="68"/>
  <c r="R104" i="68"/>
  <c r="S105" i="68"/>
  <c r="P111" i="68"/>
  <c r="R112" i="68"/>
  <c r="S114" i="68"/>
  <c r="P120" i="68"/>
  <c r="R121" i="68"/>
  <c r="S122" i="68"/>
  <c r="P129" i="68"/>
  <c r="R130" i="68"/>
  <c r="S131" i="68"/>
  <c r="P137" i="68"/>
  <c r="R138" i="68"/>
  <c r="S140" i="68"/>
  <c r="R150" i="68"/>
  <c r="O150" i="68"/>
  <c r="M150" i="68"/>
  <c r="T153" i="68"/>
  <c r="I153" i="68"/>
  <c r="R153" i="68"/>
  <c r="P153" i="68"/>
  <c r="O153" i="68"/>
  <c r="P167" i="68"/>
  <c r="O167" i="68"/>
  <c r="M167" i="68"/>
  <c r="T167" i="68"/>
  <c r="I167" i="68"/>
  <c r="N167" i="68" s="1"/>
  <c r="R168" i="68"/>
  <c r="P168" i="68"/>
  <c r="O168" i="68"/>
  <c r="M168" i="68"/>
  <c r="S52" i="68"/>
  <c r="S60" i="68"/>
  <c r="S69" i="68"/>
  <c r="S78" i="68"/>
  <c r="S86" i="68"/>
  <c r="S95" i="68"/>
  <c r="S104" i="68"/>
  <c r="S112" i="68"/>
  <c r="S121" i="68"/>
  <c r="S130" i="68"/>
  <c r="S138" i="68"/>
  <c r="I150" i="68"/>
  <c r="R167" i="68"/>
  <c r="I168" i="68"/>
  <c r="N168" i="68" s="1"/>
  <c r="P175" i="68"/>
  <c r="O175" i="68"/>
  <c r="M175" i="68"/>
  <c r="T175" i="68"/>
  <c r="I175" i="68"/>
  <c r="N175" i="68" s="1"/>
  <c r="R176" i="68"/>
  <c r="P176" i="68"/>
  <c r="O176" i="68"/>
  <c r="M176" i="68"/>
  <c r="S51" i="68"/>
  <c r="I52" i="68"/>
  <c r="S59" i="68"/>
  <c r="I60" i="68"/>
  <c r="S68" i="68"/>
  <c r="I69" i="68"/>
  <c r="S77" i="68"/>
  <c r="I78" i="68"/>
  <c r="N78" i="68" s="1"/>
  <c r="S85" i="68"/>
  <c r="I86" i="68"/>
  <c r="S94" i="68"/>
  <c r="I95" i="68"/>
  <c r="S103" i="68"/>
  <c r="I104" i="68"/>
  <c r="N104" i="68" s="1"/>
  <c r="S111" i="68"/>
  <c r="I112" i="68"/>
  <c r="N112" i="68" s="1"/>
  <c r="S120" i="68"/>
  <c r="I121" i="68"/>
  <c r="S129" i="68"/>
  <c r="I130" i="68"/>
  <c r="N130" i="68" s="1"/>
  <c r="S137" i="68"/>
  <c r="I138" i="68"/>
  <c r="N138" i="68" s="1"/>
  <c r="T144" i="68"/>
  <c r="I144" i="68"/>
  <c r="O144" i="68"/>
  <c r="M153" i="68"/>
  <c r="P184" i="68"/>
  <c r="O184" i="68"/>
  <c r="M184" i="68"/>
  <c r="T184" i="68"/>
  <c r="I184" i="68"/>
  <c r="N184" i="68" s="1"/>
  <c r="R185" i="68"/>
  <c r="P185" i="68"/>
  <c r="O185" i="68"/>
  <c r="M185" i="68"/>
  <c r="I51" i="68"/>
  <c r="I59" i="68"/>
  <c r="I68" i="68"/>
  <c r="N68" i="68" s="1"/>
  <c r="I77" i="68"/>
  <c r="I85" i="68"/>
  <c r="I94" i="68"/>
  <c r="N94" i="68" s="1"/>
  <c r="I103" i="68"/>
  <c r="N103" i="68" s="1"/>
  <c r="I111" i="68"/>
  <c r="N111" i="68" s="1"/>
  <c r="I120" i="68"/>
  <c r="N120" i="68" s="1"/>
  <c r="I129" i="68"/>
  <c r="I137" i="68"/>
  <c r="N137" i="68" s="1"/>
  <c r="M146" i="68"/>
  <c r="T146" i="68"/>
  <c r="R146" i="68"/>
  <c r="O148" i="68"/>
  <c r="M148" i="68"/>
  <c r="T148" i="68"/>
  <c r="I148" i="68"/>
  <c r="N148" i="68" s="1"/>
  <c r="P150" i="68"/>
  <c r="P193" i="68"/>
  <c r="O193" i="68"/>
  <c r="M193" i="68"/>
  <c r="T193" i="68"/>
  <c r="I193" i="68"/>
  <c r="N193" i="68" s="1"/>
  <c r="R194" i="68"/>
  <c r="P194" i="68"/>
  <c r="O194" i="68"/>
  <c r="M194" i="68"/>
  <c r="O256" i="68"/>
  <c r="M256" i="68"/>
  <c r="T256" i="68"/>
  <c r="I256" i="68"/>
  <c r="R256" i="68"/>
  <c r="S256" i="68"/>
  <c r="S166" i="68"/>
  <c r="S174" i="68"/>
  <c r="S183" i="68"/>
  <c r="S192" i="68"/>
  <c r="S200" i="68"/>
  <c r="S209" i="68"/>
  <c r="S219" i="68"/>
  <c r="R272" i="68"/>
  <c r="P272" i="68"/>
  <c r="O272" i="68"/>
  <c r="M272" i="68"/>
  <c r="T272" i="68"/>
  <c r="I272" i="68"/>
  <c r="N272" i="68" s="1"/>
  <c r="P154" i="68"/>
  <c r="R155" i="68"/>
  <c r="O161" i="68"/>
  <c r="P162" i="68"/>
  <c r="R163" i="68"/>
  <c r="I166" i="68"/>
  <c r="T166" i="68"/>
  <c r="O170" i="68"/>
  <c r="P171" i="68"/>
  <c r="R172" i="68"/>
  <c r="I174" i="68"/>
  <c r="T174" i="68"/>
  <c r="O179" i="68"/>
  <c r="P180" i="68"/>
  <c r="R181" i="68"/>
  <c r="I183" i="68"/>
  <c r="N183" i="68" s="1"/>
  <c r="T183" i="68"/>
  <c r="O187" i="68"/>
  <c r="P188" i="68"/>
  <c r="R189" i="68"/>
  <c r="I192" i="68"/>
  <c r="N192" i="68" s="1"/>
  <c r="T192" i="68"/>
  <c r="O196" i="68"/>
  <c r="P197" i="68"/>
  <c r="R198" i="68"/>
  <c r="I200" i="68"/>
  <c r="T200" i="68"/>
  <c r="O205" i="68"/>
  <c r="P206" i="68"/>
  <c r="R207" i="68"/>
  <c r="S208" i="68"/>
  <c r="I209" i="68"/>
  <c r="T209" i="68"/>
  <c r="O213" i="68"/>
  <c r="P214" i="68"/>
  <c r="R215" i="68"/>
  <c r="S216" i="68"/>
  <c r="I219" i="68"/>
  <c r="N219" i="68" s="1"/>
  <c r="T219" i="68"/>
  <c r="R241" i="68"/>
  <c r="P241" i="68"/>
  <c r="O241" i="68"/>
  <c r="M241" i="68"/>
  <c r="T241" i="68"/>
  <c r="I241" i="68"/>
  <c r="O248" i="68"/>
  <c r="M248" i="68"/>
  <c r="T248" i="68"/>
  <c r="I248" i="68"/>
  <c r="R248" i="68"/>
  <c r="R259" i="68"/>
  <c r="P259" i="68"/>
  <c r="O259" i="68"/>
  <c r="M259" i="68"/>
  <c r="T259" i="68"/>
  <c r="I259" i="68"/>
  <c r="R154" i="68"/>
  <c r="S155" i="68"/>
  <c r="P161" i="68"/>
  <c r="R162" i="68"/>
  <c r="S163" i="68"/>
  <c r="P170" i="68"/>
  <c r="R171" i="68"/>
  <c r="S172" i="68"/>
  <c r="P179" i="68"/>
  <c r="R180" i="68"/>
  <c r="S181" i="68"/>
  <c r="P187" i="68"/>
  <c r="R188" i="68"/>
  <c r="S189" i="68"/>
  <c r="P196" i="68"/>
  <c r="R197" i="68"/>
  <c r="S198" i="68"/>
  <c r="P205" i="68"/>
  <c r="R206" i="68"/>
  <c r="S207" i="68"/>
  <c r="O212" i="68"/>
  <c r="P213" i="68"/>
  <c r="R214" i="68"/>
  <c r="I216" i="68"/>
  <c r="O222" i="68"/>
  <c r="M222" i="68"/>
  <c r="T222" i="68"/>
  <c r="I222" i="68"/>
  <c r="R222" i="68"/>
  <c r="O230" i="68"/>
  <c r="M230" i="68"/>
  <c r="T230" i="68"/>
  <c r="I230" i="68"/>
  <c r="R230" i="68"/>
  <c r="P248" i="68"/>
  <c r="S272" i="68"/>
  <c r="R369" i="68"/>
  <c r="P369" i="68"/>
  <c r="O369" i="68"/>
  <c r="T369" i="68"/>
  <c r="S369" i="68"/>
  <c r="M369" i="68"/>
  <c r="I369" i="68"/>
  <c r="N369" i="68" s="1"/>
  <c r="T155" i="68"/>
  <c r="R161" i="68"/>
  <c r="T163" i="68"/>
  <c r="M166" i="68"/>
  <c r="R170" i="68"/>
  <c r="M174" i="68"/>
  <c r="R179" i="68"/>
  <c r="M183" i="68"/>
  <c r="R187" i="68"/>
  <c r="M192" i="68"/>
  <c r="R196" i="68"/>
  <c r="M200" i="68"/>
  <c r="R205" i="68"/>
  <c r="M209" i="68"/>
  <c r="R213" i="68"/>
  <c r="S214" i="68"/>
  <c r="M219" i="68"/>
  <c r="O265" i="68"/>
  <c r="M265" i="68"/>
  <c r="T265" i="68"/>
  <c r="I265" i="68"/>
  <c r="R265" i="68"/>
  <c r="O278" i="68"/>
  <c r="M278" i="68"/>
  <c r="T278" i="68"/>
  <c r="I278" i="68"/>
  <c r="R278" i="68"/>
  <c r="R292" i="68"/>
  <c r="P292" i="68"/>
  <c r="O292" i="68"/>
  <c r="M292" i="68"/>
  <c r="T292" i="68"/>
  <c r="S292" i="68"/>
  <c r="I292" i="68"/>
  <c r="N292" i="68" s="1"/>
  <c r="T359" i="68"/>
  <c r="I359" i="68"/>
  <c r="N359" i="68" s="1"/>
  <c r="P359" i="68"/>
  <c r="M359" i="68"/>
  <c r="S359" i="68"/>
  <c r="R359" i="68"/>
  <c r="O359" i="68"/>
  <c r="S161" i="68"/>
  <c r="S170" i="68"/>
  <c r="S179" i="68"/>
  <c r="S187" i="68"/>
  <c r="S196" i="68"/>
  <c r="S205" i="68"/>
  <c r="S213" i="68"/>
  <c r="R224" i="68"/>
  <c r="P224" i="68"/>
  <c r="O224" i="68"/>
  <c r="M224" i="68"/>
  <c r="T224" i="68"/>
  <c r="I224" i="68"/>
  <c r="R233" i="68"/>
  <c r="P233" i="68"/>
  <c r="O233" i="68"/>
  <c r="M233" i="68"/>
  <c r="T233" i="68"/>
  <c r="I233" i="68"/>
  <c r="O239" i="68"/>
  <c r="M239" i="68"/>
  <c r="T239" i="68"/>
  <c r="I239" i="68"/>
  <c r="R239" i="68"/>
  <c r="R250" i="68"/>
  <c r="P250" i="68"/>
  <c r="O250" i="68"/>
  <c r="M250" i="68"/>
  <c r="T250" i="68"/>
  <c r="I250" i="68"/>
  <c r="R375" i="68"/>
  <c r="M375" i="68"/>
  <c r="T375" i="68"/>
  <c r="I375" i="68"/>
  <c r="N375" i="68" s="1"/>
  <c r="S375" i="68"/>
  <c r="P375" i="68"/>
  <c r="O375" i="68"/>
  <c r="I161" i="68"/>
  <c r="I170" i="68"/>
  <c r="I179" i="68"/>
  <c r="N179" i="68" s="1"/>
  <c r="I187" i="68"/>
  <c r="N187" i="68" s="1"/>
  <c r="I196" i="68"/>
  <c r="I205" i="68"/>
  <c r="I213" i="68"/>
  <c r="P239" i="68"/>
  <c r="P291" i="68"/>
  <c r="O291" i="68"/>
  <c r="M291" i="68"/>
  <c r="T291" i="68"/>
  <c r="I291" i="68"/>
  <c r="S291" i="68"/>
  <c r="R291" i="68"/>
  <c r="O220" i="68"/>
  <c r="P221" i="68"/>
  <c r="S223" i="68"/>
  <c r="M226" i="68"/>
  <c r="O228" i="68"/>
  <c r="P229" i="68"/>
  <c r="S232" i="68"/>
  <c r="M235" i="68"/>
  <c r="O237" i="68"/>
  <c r="P238" i="68"/>
  <c r="M243" i="68"/>
  <c r="O246" i="68"/>
  <c r="P247" i="68"/>
  <c r="S249" i="68"/>
  <c r="M252" i="68"/>
  <c r="S258" i="68"/>
  <c r="M261" i="68"/>
  <c r="S266" i="68"/>
  <c r="M269" i="68"/>
  <c r="S271" i="68"/>
  <c r="M274" i="68"/>
  <c r="M279" i="68"/>
  <c r="S279" i="68"/>
  <c r="R349" i="68"/>
  <c r="T349" i="68"/>
  <c r="I349" i="68"/>
  <c r="N349" i="68" s="1"/>
  <c r="S349" i="68"/>
  <c r="P349" i="68"/>
  <c r="O349" i="68"/>
  <c r="M349" i="68"/>
  <c r="T368" i="68"/>
  <c r="I368" i="68"/>
  <c r="P368" i="68"/>
  <c r="O368" i="68"/>
  <c r="M368" i="68"/>
  <c r="S368" i="68"/>
  <c r="R368" i="68"/>
  <c r="R220" i="68"/>
  <c r="S221" i="68"/>
  <c r="O226" i="68"/>
  <c r="P227" i="68"/>
  <c r="R228" i="68"/>
  <c r="S229" i="68"/>
  <c r="O235" i="68"/>
  <c r="P236" i="68"/>
  <c r="R237" i="68"/>
  <c r="S238" i="68"/>
  <c r="O243" i="68"/>
  <c r="P245" i="68"/>
  <c r="R246" i="68"/>
  <c r="S247" i="68"/>
  <c r="O252" i="68"/>
  <c r="P253" i="68"/>
  <c r="R254" i="68"/>
  <c r="S255" i="68"/>
  <c r="O261" i="68"/>
  <c r="P262" i="68"/>
  <c r="R263" i="68"/>
  <c r="S264" i="68"/>
  <c r="O269" i="68"/>
  <c r="O274" i="68"/>
  <c r="P275" i="68"/>
  <c r="R276" i="68"/>
  <c r="S277" i="68"/>
  <c r="R352" i="68"/>
  <c r="O352" i="68"/>
  <c r="T352" i="68"/>
  <c r="S352" i="68"/>
  <c r="P352" i="68"/>
  <c r="M352" i="68"/>
  <c r="R395" i="68"/>
  <c r="P395" i="68"/>
  <c r="O395" i="68"/>
  <c r="T395" i="68"/>
  <c r="S395" i="68"/>
  <c r="M395" i="68"/>
  <c r="I395" i="68"/>
  <c r="N395" i="68" s="1"/>
  <c r="S220" i="68"/>
  <c r="I221" i="68"/>
  <c r="M223" i="68"/>
  <c r="O225" i="68"/>
  <c r="P226" i="68"/>
  <c r="R227" i="68"/>
  <c r="S228" i="68"/>
  <c r="I229" i="68"/>
  <c r="M232" i="68"/>
  <c r="O234" i="68"/>
  <c r="P235" i="68"/>
  <c r="R236" i="68"/>
  <c r="S237" i="68"/>
  <c r="I238" i="68"/>
  <c r="T238" i="68"/>
  <c r="O242" i="68"/>
  <c r="P243" i="68"/>
  <c r="R245" i="68"/>
  <c r="S246" i="68"/>
  <c r="I247" i="68"/>
  <c r="T247" i="68"/>
  <c r="O251" i="68"/>
  <c r="P252" i="68"/>
  <c r="R253" i="68"/>
  <c r="S254" i="68"/>
  <c r="I255" i="68"/>
  <c r="T255" i="68"/>
  <c r="O260" i="68"/>
  <c r="P261" i="68"/>
  <c r="R262" i="68"/>
  <c r="S263" i="68"/>
  <c r="I264" i="68"/>
  <c r="T264" i="68"/>
  <c r="O268" i="68"/>
  <c r="P269" i="68"/>
  <c r="O273" i="68"/>
  <c r="P274" i="68"/>
  <c r="R275" i="68"/>
  <c r="S276" i="68"/>
  <c r="I277" i="68"/>
  <c r="P343" i="68"/>
  <c r="O343" i="68"/>
  <c r="M343" i="68"/>
  <c r="T343" i="68"/>
  <c r="I343" i="68"/>
  <c r="R344" i="68"/>
  <c r="P344" i="68"/>
  <c r="O344" i="68"/>
  <c r="M344" i="68"/>
  <c r="I352" i="68"/>
  <c r="T394" i="68"/>
  <c r="I394" i="68"/>
  <c r="N394" i="68" s="1"/>
  <c r="P394" i="68"/>
  <c r="O394" i="68"/>
  <c r="M394" i="68"/>
  <c r="S394" i="68"/>
  <c r="R394" i="68"/>
  <c r="T220" i="68"/>
  <c r="P225" i="68"/>
  <c r="R226" i="68"/>
  <c r="I228" i="68"/>
  <c r="N228" i="68" s="1"/>
  <c r="T228" i="68"/>
  <c r="P234" i="68"/>
  <c r="R235" i="68"/>
  <c r="I237" i="68"/>
  <c r="P242" i="68"/>
  <c r="R243" i="68"/>
  <c r="I246" i="68"/>
  <c r="P251" i="68"/>
  <c r="R252" i="68"/>
  <c r="I254" i="68"/>
  <c r="P260" i="68"/>
  <c r="R261" i="68"/>
  <c r="I263" i="68"/>
  <c r="P268" i="68"/>
  <c r="R269" i="68"/>
  <c r="P273" i="68"/>
  <c r="R274" i="68"/>
  <c r="O279" i="68"/>
  <c r="P300" i="68"/>
  <c r="O300" i="68"/>
  <c r="M300" i="68"/>
  <c r="T300" i="68"/>
  <c r="I300" i="68"/>
  <c r="R301" i="68"/>
  <c r="P301" i="68"/>
  <c r="O301" i="68"/>
  <c r="M301" i="68"/>
  <c r="P308" i="68"/>
  <c r="O308" i="68"/>
  <c r="M308" i="68"/>
  <c r="T308" i="68"/>
  <c r="I308" i="68"/>
  <c r="N308" i="68" s="1"/>
  <c r="R310" i="68"/>
  <c r="P310" i="68"/>
  <c r="O310" i="68"/>
  <c r="M310" i="68"/>
  <c r="P317" i="68"/>
  <c r="O317" i="68"/>
  <c r="M317" i="68"/>
  <c r="T317" i="68"/>
  <c r="I317" i="68"/>
  <c r="R318" i="68"/>
  <c r="P318" i="68"/>
  <c r="O318" i="68"/>
  <c r="M318" i="68"/>
  <c r="P326" i="68"/>
  <c r="O326" i="68"/>
  <c r="M326" i="68"/>
  <c r="T326" i="68"/>
  <c r="I326" i="68"/>
  <c r="N326" i="68" s="1"/>
  <c r="R327" i="68"/>
  <c r="P327" i="68"/>
  <c r="O327" i="68"/>
  <c r="M327" i="68"/>
  <c r="P334" i="68"/>
  <c r="O334" i="68"/>
  <c r="M334" i="68"/>
  <c r="T334" i="68"/>
  <c r="I334" i="68"/>
  <c r="N334" i="68" s="1"/>
  <c r="R336" i="68"/>
  <c r="P336" i="68"/>
  <c r="O336" i="68"/>
  <c r="M336" i="68"/>
  <c r="S226" i="68"/>
  <c r="S235" i="68"/>
  <c r="S243" i="68"/>
  <c r="S252" i="68"/>
  <c r="S261" i="68"/>
  <c r="S269" i="68"/>
  <c r="R273" i="68"/>
  <c r="S274" i="68"/>
  <c r="P279" i="68"/>
  <c r="R334" i="68"/>
  <c r="I336" i="68"/>
  <c r="T354" i="68"/>
  <c r="I354" i="68"/>
  <c r="R354" i="68"/>
  <c r="P354" i="68"/>
  <c r="S354" i="68"/>
  <c r="O354" i="68"/>
  <c r="M354" i="68"/>
  <c r="R421" i="68"/>
  <c r="P421" i="68"/>
  <c r="O421" i="68"/>
  <c r="T421" i="68"/>
  <c r="S421" i="68"/>
  <c r="M421" i="68"/>
  <c r="I226" i="68"/>
  <c r="I235" i="68"/>
  <c r="I243" i="68"/>
  <c r="I252" i="68"/>
  <c r="I261" i="68"/>
  <c r="I269" i="68"/>
  <c r="I274" i="68"/>
  <c r="O281" i="68"/>
  <c r="M281" i="68"/>
  <c r="T281" i="68"/>
  <c r="I281" i="68"/>
  <c r="S281" i="68"/>
  <c r="P282" i="68"/>
  <c r="O282" i="68"/>
  <c r="M282" i="68"/>
  <c r="T282" i="68"/>
  <c r="I282" i="68"/>
  <c r="R284" i="68"/>
  <c r="P284" i="68"/>
  <c r="O284" i="68"/>
  <c r="M284" i="68"/>
  <c r="I421" i="68"/>
  <c r="S290" i="68"/>
  <c r="S299" i="68"/>
  <c r="S307" i="68"/>
  <c r="S316" i="68"/>
  <c r="S325" i="68"/>
  <c r="R332" i="68"/>
  <c r="S333" i="68"/>
  <c r="R341" i="68"/>
  <c r="S342" i="68"/>
  <c r="R360" i="68"/>
  <c r="O360" i="68"/>
  <c r="T363" i="68"/>
  <c r="I363" i="68"/>
  <c r="R363" i="68"/>
  <c r="P363" i="68"/>
  <c r="R383" i="68"/>
  <c r="M383" i="68"/>
  <c r="T383" i="68"/>
  <c r="I383" i="68"/>
  <c r="R401" i="68"/>
  <c r="M401" i="68"/>
  <c r="T401" i="68"/>
  <c r="I401" i="68"/>
  <c r="N401" i="68" s="1"/>
  <c r="R418" i="68"/>
  <c r="M418" i="68"/>
  <c r="T418" i="68"/>
  <c r="I418" i="68"/>
  <c r="R435" i="68"/>
  <c r="P435" i="68"/>
  <c r="O435" i="68"/>
  <c r="M435" i="68"/>
  <c r="T435" i="68"/>
  <c r="I435" i="68"/>
  <c r="N435" i="68" s="1"/>
  <c r="S280" i="68"/>
  <c r="S289" i="68"/>
  <c r="I290" i="68"/>
  <c r="T290" i="68"/>
  <c r="S298" i="68"/>
  <c r="I299" i="68"/>
  <c r="T299" i="68"/>
  <c r="S306" i="68"/>
  <c r="I307" i="68"/>
  <c r="T307" i="68"/>
  <c r="S315" i="68"/>
  <c r="I316" i="68"/>
  <c r="T316" i="68"/>
  <c r="S324" i="68"/>
  <c r="I325" i="68"/>
  <c r="N325" i="68" s="1"/>
  <c r="T325" i="68"/>
  <c r="S332" i="68"/>
  <c r="I333" i="68"/>
  <c r="T333" i="68"/>
  <c r="S341" i="68"/>
  <c r="I342" i="68"/>
  <c r="T342" i="68"/>
  <c r="R357" i="68"/>
  <c r="T357" i="68"/>
  <c r="I357" i="68"/>
  <c r="I360" i="68"/>
  <c r="N360" i="68" s="1"/>
  <c r="T377" i="68"/>
  <c r="I377" i="68"/>
  <c r="P377" i="68"/>
  <c r="O377" i="68"/>
  <c r="M377" i="68"/>
  <c r="O383" i="68"/>
  <c r="O401" i="68"/>
  <c r="T411" i="68"/>
  <c r="I411" i="68"/>
  <c r="P411" i="68"/>
  <c r="O411" i="68"/>
  <c r="M411" i="68"/>
  <c r="S435" i="68"/>
  <c r="I280" i="68"/>
  <c r="T280" i="68"/>
  <c r="O285" i="68"/>
  <c r="P286" i="68"/>
  <c r="R287" i="68"/>
  <c r="S288" i="68"/>
  <c r="I289" i="68"/>
  <c r="T289" i="68"/>
  <c r="O293" i="68"/>
  <c r="P294" i="68"/>
  <c r="R295" i="68"/>
  <c r="S297" i="68"/>
  <c r="I298" i="68"/>
  <c r="T298" i="68"/>
  <c r="O302" i="68"/>
  <c r="S305" i="68"/>
  <c r="I306" i="68"/>
  <c r="N306" i="68" s="1"/>
  <c r="T306" i="68"/>
  <c r="O311" i="68"/>
  <c r="S314" i="68"/>
  <c r="I315" i="68"/>
  <c r="T315" i="68"/>
  <c r="O319" i="68"/>
  <c r="S323" i="68"/>
  <c r="I324" i="68"/>
  <c r="N324" i="68" s="1"/>
  <c r="T324" i="68"/>
  <c r="O328" i="68"/>
  <c r="S331" i="68"/>
  <c r="I332" i="68"/>
  <c r="T332" i="68"/>
  <c r="O337" i="68"/>
  <c r="S340" i="68"/>
  <c r="I341" i="68"/>
  <c r="N341" i="68" s="1"/>
  <c r="T341" i="68"/>
  <c r="O345" i="68"/>
  <c r="M360" i="68"/>
  <c r="M363" i="68"/>
  <c r="R366" i="68"/>
  <c r="M366" i="68"/>
  <c r="T366" i="68"/>
  <c r="I366" i="68"/>
  <c r="R378" i="68"/>
  <c r="P378" i="68"/>
  <c r="O378" i="68"/>
  <c r="P383" i="68"/>
  <c r="P401" i="68"/>
  <c r="R412" i="68"/>
  <c r="P412" i="68"/>
  <c r="O412" i="68"/>
  <c r="P418" i="68"/>
  <c r="P285" i="68"/>
  <c r="R286" i="68"/>
  <c r="S287" i="68"/>
  <c r="I288" i="68"/>
  <c r="T288" i="68"/>
  <c r="M290" i="68"/>
  <c r="P293" i="68"/>
  <c r="R294" i="68"/>
  <c r="S295" i="68"/>
  <c r="I297" i="68"/>
  <c r="T297" i="68"/>
  <c r="M299" i="68"/>
  <c r="P302" i="68"/>
  <c r="R303" i="68"/>
  <c r="S304" i="68"/>
  <c r="I305" i="68"/>
  <c r="N305" i="68" s="1"/>
  <c r="T305" i="68"/>
  <c r="M307" i="68"/>
  <c r="P311" i="68"/>
  <c r="R312" i="68"/>
  <c r="S313" i="68"/>
  <c r="I314" i="68"/>
  <c r="T314" i="68"/>
  <c r="M316" i="68"/>
  <c r="P319" i="68"/>
  <c r="R320" i="68"/>
  <c r="S321" i="68"/>
  <c r="I323" i="68"/>
  <c r="T323" i="68"/>
  <c r="M325" i="68"/>
  <c r="P328" i="68"/>
  <c r="S330" i="68"/>
  <c r="I331" i="68"/>
  <c r="T331" i="68"/>
  <c r="M333" i="68"/>
  <c r="P337" i="68"/>
  <c r="S339" i="68"/>
  <c r="I340" i="68"/>
  <c r="T340" i="68"/>
  <c r="M342" i="68"/>
  <c r="P345" i="68"/>
  <c r="O357" i="68"/>
  <c r="P360" i="68"/>
  <c r="O363" i="68"/>
  <c r="O366" i="68"/>
  <c r="R377" i="68"/>
  <c r="I378" i="68"/>
  <c r="N378" i="68" s="1"/>
  <c r="S383" i="68"/>
  <c r="T385" i="68"/>
  <c r="I385" i="68"/>
  <c r="P385" i="68"/>
  <c r="O385" i="68"/>
  <c r="M385" i="68"/>
  <c r="R392" i="68"/>
  <c r="M392" i="68"/>
  <c r="T392" i="68"/>
  <c r="I392" i="68"/>
  <c r="S401" i="68"/>
  <c r="T403" i="68"/>
  <c r="I403" i="68"/>
  <c r="N403" i="68" s="1"/>
  <c r="P403" i="68"/>
  <c r="O403" i="68"/>
  <c r="M403" i="68"/>
  <c r="R411" i="68"/>
  <c r="I412" i="68"/>
  <c r="S418" i="68"/>
  <c r="R427" i="68"/>
  <c r="P427" i="68"/>
  <c r="O427" i="68"/>
  <c r="M427" i="68"/>
  <c r="T427" i="68"/>
  <c r="I427" i="68"/>
  <c r="R285" i="68"/>
  <c r="S286" i="68"/>
  <c r="T287" i="68"/>
  <c r="R293" i="68"/>
  <c r="S294" i="68"/>
  <c r="R302" i="68"/>
  <c r="R311" i="68"/>
  <c r="I313" i="68"/>
  <c r="R319" i="68"/>
  <c r="I321" i="68"/>
  <c r="N321" i="68" s="1"/>
  <c r="R328" i="68"/>
  <c r="I330" i="68"/>
  <c r="N330" i="68" s="1"/>
  <c r="R337" i="68"/>
  <c r="I339" i="68"/>
  <c r="R345" i="68"/>
  <c r="T346" i="68"/>
  <c r="T351" i="68"/>
  <c r="I351" i="68"/>
  <c r="N351" i="68" s="1"/>
  <c r="P351" i="68"/>
  <c r="M351" i="68"/>
  <c r="P357" i="68"/>
  <c r="S360" i="68"/>
  <c r="S363" i="68"/>
  <c r="P366" i="68"/>
  <c r="S377" i="68"/>
  <c r="M378" i="68"/>
  <c r="R386" i="68"/>
  <c r="P386" i="68"/>
  <c r="O386" i="68"/>
  <c r="O392" i="68"/>
  <c r="R404" i="68"/>
  <c r="P404" i="68"/>
  <c r="O404" i="68"/>
  <c r="R409" i="68"/>
  <c r="M409" i="68"/>
  <c r="T409" i="68"/>
  <c r="I409" i="68"/>
  <c r="S411" i="68"/>
  <c r="M412" i="68"/>
  <c r="S427" i="68"/>
  <c r="I286" i="68"/>
  <c r="N286" i="68" s="1"/>
  <c r="I294" i="68"/>
  <c r="T360" i="68"/>
  <c r="S366" i="68"/>
  <c r="S378" i="68"/>
  <c r="S412" i="68"/>
  <c r="T420" i="68"/>
  <c r="I420" i="68"/>
  <c r="P420" i="68"/>
  <c r="O420" i="68"/>
  <c r="M420" i="68"/>
  <c r="S347" i="68"/>
  <c r="O353" i="68"/>
  <c r="R355" i="68"/>
  <c r="S356" i="68"/>
  <c r="O362" i="68"/>
  <c r="R364" i="68"/>
  <c r="S365" i="68"/>
  <c r="O370" i="68"/>
  <c r="P371" i="68"/>
  <c r="R372" i="68"/>
  <c r="S373" i="68"/>
  <c r="O379" i="68"/>
  <c r="P380" i="68"/>
  <c r="R381" i="68"/>
  <c r="S382" i="68"/>
  <c r="O388" i="68"/>
  <c r="P389" i="68"/>
  <c r="R390" i="68"/>
  <c r="S391" i="68"/>
  <c r="O396" i="68"/>
  <c r="P397" i="68"/>
  <c r="S399" i="68"/>
  <c r="P406" i="68"/>
  <c r="S408" i="68"/>
  <c r="P415" i="68"/>
  <c r="S417" i="68"/>
  <c r="P423" i="68"/>
  <c r="S425" i="68"/>
  <c r="M429" i="68"/>
  <c r="P432" i="68"/>
  <c r="S434" i="68"/>
  <c r="M437" i="68"/>
  <c r="M350" i="68"/>
  <c r="S355" i="68"/>
  <c r="M358" i="68"/>
  <c r="S364" i="68"/>
  <c r="R371" i="68"/>
  <c r="S372" i="68"/>
  <c r="T373" i="68"/>
  <c r="M376" i="68"/>
  <c r="P379" i="68"/>
  <c r="R380" i="68"/>
  <c r="S381" i="68"/>
  <c r="I382" i="68"/>
  <c r="N382" i="68" s="1"/>
  <c r="T382" i="68"/>
  <c r="M384" i="68"/>
  <c r="P388" i="68"/>
  <c r="R389" i="68"/>
  <c r="I391" i="68"/>
  <c r="N391" i="68" s="1"/>
  <c r="T391" i="68"/>
  <c r="M393" i="68"/>
  <c r="P396" i="68"/>
  <c r="R397" i="68"/>
  <c r="I399" i="68"/>
  <c r="N399" i="68" s="1"/>
  <c r="M402" i="68"/>
  <c r="P405" i="68"/>
  <c r="R406" i="68"/>
  <c r="I408" i="68"/>
  <c r="N408" i="68" s="1"/>
  <c r="T408" i="68"/>
  <c r="M410" i="68"/>
  <c r="P414" i="68"/>
  <c r="R415" i="68"/>
  <c r="S416" i="68"/>
  <c r="I417" i="68"/>
  <c r="N417" i="68" s="1"/>
  <c r="T417" i="68"/>
  <c r="M419" i="68"/>
  <c r="P422" i="68"/>
  <c r="R423" i="68"/>
  <c r="S424" i="68"/>
  <c r="I425" i="68"/>
  <c r="N425" i="68" s="1"/>
  <c r="T425" i="68"/>
  <c r="M428" i="68"/>
  <c r="O430" i="68"/>
  <c r="P431" i="68"/>
  <c r="R432" i="68"/>
  <c r="S433" i="68"/>
  <c r="I434" i="68"/>
  <c r="T434" i="68"/>
  <c r="M436" i="68"/>
  <c r="O438" i="68"/>
  <c r="S371" i="68"/>
  <c r="S380" i="68"/>
  <c r="S389" i="68"/>
  <c r="S397" i="68"/>
  <c r="S406" i="68"/>
  <c r="S415" i="68"/>
  <c r="S423" i="68"/>
  <c r="O429" i="68"/>
  <c r="P430" i="68"/>
  <c r="S432" i="68"/>
  <c r="O437" i="68"/>
  <c r="P438" i="68"/>
  <c r="O350" i="68"/>
  <c r="O358" i="68"/>
  <c r="O367" i="68"/>
  <c r="I371" i="68"/>
  <c r="N371" i="68" s="1"/>
  <c r="O376" i="68"/>
  <c r="I380" i="68"/>
  <c r="N380" i="68" s="1"/>
  <c r="O384" i="68"/>
  <c r="I389" i="68"/>
  <c r="N389" i="68" s="1"/>
  <c r="O393" i="68"/>
  <c r="I397" i="68"/>
  <c r="N397" i="68" s="1"/>
  <c r="O402" i="68"/>
  <c r="I406" i="68"/>
  <c r="N406" i="68" s="1"/>
  <c r="M408" i="68"/>
  <c r="S414" i="68"/>
  <c r="I415" i="68"/>
  <c r="N415" i="68" s="1"/>
  <c r="M417" i="68"/>
  <c r="S422" i="68"/>
  <c r="I423" i="68"/>
  <c r="N423" i="68" s="1"/>
  <c r="M425" i="68"/>
  <c r="P429" i="68"/>
  <c r="R430" i="68"/>
  <c r="S431" i="68"/>
  <c r="I432" i="68"/>
  <c r="M434" i="68"/>
  <c r="P437" i="68"/>
  <c r="R438" i="68"/>
  <c r="R429" i="68"/>
  <c r="S430" i="68"/>
  <c r="S438" i="68"/>
  <c r="S429" i="68"/>
  <c r="S437" i="68"/>
  <c r="I438" i="68"/>
  <c r="T438" i="68"/>
  <c r="I429" i="68"/>
  <c r="I437" i="68"/>
  <c r="T4" i="68"/>
  <c r="V131" i="68"/>
  <c r="V176" i="68"/>
  <c r="V188" i="68"/>
  <c r="V396" i="68"/>
  <c r="V414" i="68"/>
  <c r="V181" i="68" l="1"/>
  <c r="V115" i="68"/>
  <c r="V177" i="68"/>
  <c r="V189" i="68"/>
  <c r="V112" i="68"/>
  <c r="V227" i="68"/>
  <c r="V187" i="68"/>
  <c r="V30" i="68"/>
  <c r="V185" i="68"/>
  <c r="V415" i="68"/>
  <c r="V72" i="68"/>
  <c r="V128" i="68"/>
  <c r="V110" i="68"/>
  <c r="V190" i="68"/>
  <c r="V36" i="68"/>
  <c r="V45" i="68"/>
  <c r="V81" i="68"/>
  <c r="V399" i="68"/>
  <c r="V138" i="68"/>
  <c r="V93" i="68"/>
  <c r="V114" i="68"/>
  <c r="V137" i="68"/>
  <c r="V381" i="68"/>
  <c r="V106" i="68"/>
  <c r="V373" i="68"/>
  <c r="V182" i="68"/>
  <c r="V66" i="68"/>
  <c r="V34" i="68"/>
  <c r="V32" i="68"/>
  <c r="V203" i="68"/>
  <c r="V134" i="68"/>
  <c r="V111" i="68"/>
  <c r="N412" i="68"/>
  <c r="V412" i="68"/>
  <c r="V425" i="68"/>
  <c r="V193" i="68"/>
  <c r="V149" i="68"/>
  <c r="V347" i="68"/>
  <c r="V295" i="68"/>
  <c r="V21" i="68"/>
  <c r="V360" i="68"/>
  <c r="N438" i="68"/>
  <c r="V438" i="68"/>
  <c r="V26" i="68"/>
  <c r="V321" i="68"/>
  <c r="V73" i="68"/>
  <c r="V334" i="68"/>
  <c r="V308" i="68"/>
  <c r="V164" i="68"/>
  <c r="V151" i="68"/>
  <c r="V58" i="68"/>
  <c r="N411" i="68"/>
  <c r="V411" i="68"/>
  <c r="V197" i="68"/>
  <c r="V130" i="68"/>
  <c r="V63" i="68"/>
  <c r="V398" i="68"/>
  <c r="V76" i="68"/>
  <c r="V158" i="68"/>
  <c r="V242" i="68"/>
  <c r="V346" i="68"/>
  <c r="V215" i="68"/>
  <c r="V359" i="68"/>
  <c r="N294" i="68"/>
  <c r="V294" i="68"/>
  <c r="N385" i="68"/>
  <c r="V385" i="68"/>
  <c r="N320" i="68"/>
  <c r="V320" i="68"/>
  <c r="V16" i="68"/>
  <c r="N372" i="68"/>
  <c r="V372" i="68"/>
  <c r="V397" i="68"/>
  <c r="V268" i="68"/>
  <c r="N307" i="68"/>
  <c r="V307" i="68"/>
  <c r="N437" i="68"/>
  <c r="V437" i="68"/>
  <c r="N333" i="68"/>
  <c r="V333" i="68"/>
  <c r="N424" i="68"/>
  <c r="V424" i="68"/>
  <c r="V163" i="68"/>
  <c r="V46" i="68"/>
  <c r="V416" i="68"/>
  <c r="V328" i="68"/>
  <c r="V68" i="68"/>
  <c r="V44" i="68"/>
  <c r="V56" i="68"/>
  <c r="V78" i="68"/>
  <c r="V140" i="68"/>
  <c r="V19" i="68"/>
  <c r="V79" i="68"/>
  <c r="V186" i="68"/>
  <c r="V142" i="68"/>
  <c r="V253" i="68"/>
  <c r="V337" i="68"/>
  <c r="V146" i="68"/>
  <c r="V123" i="68"/>
  <c r="V10" i="68"/>
  <c r="V37" i="68"/>
  <c r="V175" i="68"/>
  <c r="V364" i="68"/>
  <c r="V54" i="68"/>
  <c r="V394" i="68"/>
  <c r="V306" i="68"/>
  <c r="V94" i="68"/>
  <c r="N249" i="68"/>
  <c r="V410" i="68"/>
  <c r="V183" i="68"/>
  <c r="V15" i="68"/>
  <c r="V371" i="68"/>
  <c r="V272" i="68"/>
  <c r="N280" i="68"/>
  <c r="V280" i="68"/>
  <c r="V84" i="68"/>
  <c r="V375" i="68"/>
  <c r="V155" i="68"/>
  <c r="V345" i="68"/>
  <c r="V40" i="68"/>
  <c r="V179" i="68"/>
  <c r="V71" i="68"/>
  <c r="V83" i="68"/>
  <c r="V168" i="68"/>
  <c r="V214" i="68"/>
  <c r="V228" i="68"/>
  <c r="V319" i="68"/>
  <c r="N384" i="68"/>
  <c r="V384" i="68"/>
  <c r="V423" i="68"/>
  <c r="N332" i="68"/>
  <c r="V332" i="68"/>
  <c r="N162" i="68"/>
  <c r="V162" i="68"/>
  <c r="V267" i="68"/>
  <c r="V97" i="68"/>
  <c r="N136" i="68"/>
  <c r="V136" i="68"/>
  <c r="N293" i="68"/>
  <c r="V293" i="68"/>
  <c r="V358" i="68"/>
  <c r="V436" i="68"/>
  <c r="V349" i="68"/>
  <c r="V422" i="68"/>
  <c r="V122" i="68"/>
  <c r="V391" i="68"/>
  <c r="V341" i="68"/>
  <c r="V211" i="68"/>
  <c r="V395" i="68"/>
  <c r="V120" i="68"/>
  <c r="N18" i="68"/>
  <c r="V18" i="68"/>
  <c r="V171" i="68"/>
  <c r="V266" i="68"/>
  <c r="V325" i="68"/>
  <c r="V353" i="68"/>
  <c r="V148" i="68"/>
  <c r="N331" i="68"/>
  <c r="V331" i="68"/>
  <c r="N383" i="68"/>
  <c r="V383" i="68"/>
  <c r="V390" i="68"/>
  <c r="N357" i="68"/>
  <c r="V357" i="68"/>
  <c r="V312" i="68"/>
  <c r="V75" i="68"/>
  <c r="N70" i="68"/>
  <c r="V70" i="68"/>
  <c r="V119" i="68"/>
  <c r="V292" i="68"/>
  <c r="V96" i="68"/>
  <c r="V109" i="68"/>
  <c r="N370" i="68"/>
  <c r="V370" i="68"/>
  <c r="V57" i="68"/>
  <c r="N240" i="68"/>
  <c r="V240" i="68"/>
  <c r="V50" i="68"/>
  <c r="N318" i="68"/>
  <c r="V318" i="68"/>
  <c r="V305" i="68"/>
  <c r="N279" i="68"/>
  <c r="V279" i="68"/>
  <c r="N405" i="68"/>
  <c r="V405" i="68"/>
  <c r="N409" i="68"/>
  <c r="V409" i="68"/>
  <c r="V435" i="68"/>
  <c r="V369" i="68"/>
  <c r="V401" i="68"/>
  <c r="V141" i="68"/>
  <c r="V380" i="68"/>
  <c r="V350" i="68"/>
  <c r="N338" i="68"/>
  <c r="V338" i="68"/>
  <c r="V326" i="68"/>
  <c r="V351" i="68"/>
  <c r="V25" i="68"/>
  <c r="N271" i="68"/>
  <c r="V271" i="68"/>
  <c r="N404" i="68"/>
  <c r="V404" i="68"/>
  <c r="V285" i="68"/>
  <c r="V406" i="68"/>
  <c r="V27" i="68"/>
  <c r="V160" i="68"/>
  <c r="V127" i="68"/>
  <c r="N38" i="68"/>
  <c r="V88" i="68"/>
  <c r="N220" i="68"/>
  <c r="V220" i="68"/>
  <c r="N310" i="68"/>
  <c r="V310" i="68"/>
  <c r="N430" i="68"/>
  <c r="V430" i="68"/>
  <c r="V324" i="68"/>
  <c r="N356" i="68"/>
  <c r="V356" i="68"/>
  <c r="N260" i="68"/>
  <c r="V260" i="68"/>
  <c r="V92" i="68"/>
  <c r="V41" i="68"/>
  <c r="V251" i="68"/>
  <c r="V417" i="68"/>
  <c r="N206" i="68"/>
  <c r="V206" i="68"/>
  <c r="N105" i="68"/>
  <c r="V105" i="68"/>
  <c r="N89" i="68"/>
  <c r="V89" i="68"/>
  <c r="V378" i="68"/>
  <c r="V284" i="68"/>
  <c r="N421" i="68"/>
  <c r="V421" i="68"/>
  <c r="V419" i="68"/>
  <c r="V43" i="68"/>
  <c r="N428" i="68"/>
  <c r="V428" i="68"/>
  <c r="V433" i="68"/>
  <c r="V389" i="68"/>
  <c r="V408" i="68"/>
  <c r="V382" i="68"/>
  <c r="V169" i="68"/>
  <c r="N343" i="68"/>
  <c r="V343" i="68"/>
  <c r="V330" i="68"/>
  <c r="V329" i="68"/>
  <c r="N199" i="68"/>
  <c r="V199" i="68"/>
  <c r="V287" i="68"/>
  <c r="V232" i="68"/>
  <c r="N365" i="68"/>
  <c r="V365" i="68"/>
  <c r="N432" i="68"/>
  <c r="V432" i="68"/>
  <c r="N420" i="68"/>
  <c r="V420" i="68"/>
  <c r="N339" i="68"/>
  <c r="V339" i="68"/>
  <c r="N427" i="68"/>
  <c r="V427" i="68"/>
  <c r="N392" i="68"/>
  <c r="V392" i="68"/>
  <c r="N314" i="68"/>
  <c r="V314" i="68"/>
  <c r="N289" i="68"/>
  <c r="V289" i="68"/>
  <c r="N363" i="68"/>
  <c r="V363" i="68"/>
  <c r="N274" i="68"/>
  <c r="V274" i="68"/>
  <c r="N278" i="68"/>
  <c r="V278" i="68"/>
  <c r="N304" i="68"/>
  <c r="V304" i="68"/>
  <c r="N376" i="68"/>
  <c r="V376" i="68"/>
  <c r="N311" i="68"/>
  <c r="V311" i="68"/>
  <c r="N355" i="68"/>
  <c r="V355" i="68"/>
  <c r="N434" i="68"/>
  <c r="V434" i="68"/>
  <c r="N323" i="68"/>
  <c r="V323" i="68"/>
  <c r="N298" i="68"/>
  <c r="V298" i="68"/>
  <c r="N291" i="68"/>
  <c r="V291" i="68"/>
  <c r="N301" i="68"/>
  <c r="V301" i="68"/>
  <c r="N388" i="68"/>
  <c r="V388" i="68"/>
  <c r="N53" i="68"/>
  <c r="V53" i="68"/>
  <c r="N132" i="68"/>
  <c r="V132" i="68"/>
  <c r="N377" i="68"/>
  <c r="V377" i="68"/>
  <c r="N299" i="68"/>
  <c r="V299" i="68"/>
  <c r="N352" i="68"/>
  <c r="V352" i="68"/>
  <c r="N302" i="68"/>
  <c r="V302" i="68"/>
  <c r="N172" i="68"/>
  <c r="V172" i="68"/>
  <c r="N303" i="68"/>
  <c r="V303" i="68"/>
  <c r="N29" i="68"/>
  <c r="V29" i="68"/>
  <c r="N39" i="68"/>
  <c r="V39" i="68"/>
  <c r="N236" i="68"/>
  <c r="V236" i="68"/>
  <c r="V407" i="68"/>
  <c r="V286" i="68"/>
  <c r="N342" i="68"/>
  <c r="V342" i="68"/>
  <c r="N261" i="68"/>
  <c r="V261" i="68"/>
  <c r="N300" i="68"/>
  <c r="V300" i="68"/>
  <c r="N262" i="68"/>
  <c r="V262" i="68"/>
  <c r="N367" i="68"/>
  <c r="V367" i="68"/>
  <c r="N225" i="68"/>
  <c r="V225" i="68"/>
  <c r="N208" i="68"/>
  <c r="V208" i="68"/>
  <c r="N316" i="68"/>
  <c r="V316" i="68"/>
  <c r="N354" i="68"/>
  <c r="V354" i="68"/>
  <c r="N431" i="68"/>
  <c r="V431" i="68"/>
  <c r="V12" i="68"/>
  <c r="N12" i="68"/>
  <c r="V20" i="68"/>
  <c r="N20" i="68"/>
  <c r="N147" i="68"/>
  <c r="V147" i="68"/>
  <c r="N418" i="68"/>
  <c r="V418" i="68"/>
  <c r="N234" i="68"/>
  <c r="V234" i="68"/>
  <c r="V55" i="68"/>
  <c r="N429" i="68"/>
  <c r="V429" i="68"/>
  <c r="N340" i="68"/>
  <c r="V340" i="68"/>
  <c r="N288" i="68"/>
  <c r="V288" i="68"/>
  <c r="N290" i="68"/>
  <c r="V290" i="68"/>
  <c r="N317" i="68"/>
  <c r="V317" i="68"/>
  <c r="N368" i="68"/>
  <c r="V368" i="68"/>
  <c r="N275" i="68"/>
  <c r="V275" i="68"/>
  <c r="N393" i="68"/>
  <c r="V393" i="68"/>
  <c r="N276" i="68"/>
  <c r="V276" i="68"/>
  <c r="N173" i="68"/>
  <c r="V173" i="68"/>
  <c r="N315" i="68"/>
  <c r="V315" i="68"/>
  <c r="N379" i="68"/>
  <c r="V379" i="68"/>
  <c r="N327" i="68"/>
  <c r="V327" i="68"/>
  <c r="V219" i="68"/>
  <c r="V133" i="68"/>
  <c r="N313" i="68"/>
  <c r="V313" i="68"/>
  <c r="N297" i="68"/>
  <c r="V297" i="68"/>
  <c r="N366" i="68"/>
  <c r="V366" i="68"/>
  <c r="N336" i="68"/>
  <c r="V336" i="68"/>
  <c r="N277" i="68"/>
  <c r="V277" i="68"/>
  <c r="N273" i="68"/>
  <c r="V273" i="68"/>
  <c r="N245" i="68"/>
  <c r="V245" i="68"/>
  <c r="N258" i="68"/>
  <c r="V258" i="68"/>
  <c r="V207" i="68"/>
  <c r="N207" i="68"/>
  <c r="N362" i="68"/>
  <c r="V362" i="68"/>
  <c r="N212" i="68"/>
  <c r="V212" i="68"/>
  <c r="N223" i="68"/>
  <c r="V223" i="68"/>
  <c r="V192" i="68"/>
  <c r="N213" i="68"/>
  <c r="V213" i="68"/>
  <c r="N248" i="68"/>
  <c r="V248" i="68"/>
  <c r="V95" i="68"/>
  <c r="N95" i="68"/>
  <c r="N150" i="68"/>
  <c r="V150" i="68"/>
  <c r="N145" i="68"/>
  <c r="V145" i="68"/>
  <c r="V33" i="68"/>
  <c r="N33" i="68"/>
  <c r="N210" i="68"/>
  <c r="V210" i="68"/>
  <c r="N99" i="68"/>
  <c r="V99" i="68"/>
  <c r="N108" i="68"/>
  <c r="V108" i="68"/>
  <c r="N269" i="68"/>
  <c r="V269" i="68"/>
  <c r="N263" i="68"/>
  <c r="V263" i="68"/>
  <c r="N238" i="68"/>
  <c r="V238" i="68"/>
  <c r="N205" i="68"/>
  <c r="V205" i="68"/>
  <c r="N224" i="68"/>
  <c r="V224" i="68"/>
  <c r="N259" i="68"/>
  <c r="V259" i="68"/>
  <c r="N174" i="68"/>
  <c r="V174" i="68"/>
  <c r="N256" i="68"/>
  <c r="V256" i="68"/>
  <c r="N85" i="68"/>
  <c r="V85" i="68"/>
  <c r="V60" i="68"/>
  <c r="N60" i="68"/>
  <c r="N202" i="68"/>
  <c r="V202" i="68"/>
  <c r="N91" i="68"/>
  <c r="V91" i="68"/>
  <c r="V11" i="68"/>
  <c r="N281" i="68"/>
  <c r="V281" i="68"/>
  <c r="N237" i="68"/>
  <c r="V237" i="68"/>
  <c r="N196" i="68"/>
  <c r="V196" i="68"/>
  <c r="N200" i="68"/>
  <c r="V200" i="68"/>
  <c r="N77" i="68"/>
  <c r="V77" i="68"/>
  <c r="N121" i="68"/>
  <c r="V121" i="68"/>
  <c r="N86" i="68"/>
  <c r="V86" i="68"/>
  <c r="N124" i="68"/>
  <c r="V124" i="68"/>
  <c r="N90" i="68"/>
  <c r="V90" i="68"/>
  <c r="N14" i="68"/>
  <c r="V14" i="68"/>
  <c r="N143" i="68"/>
  <c r="V143" i="68"/>
  <c r="V24" i="68"/>
  <c r="N250" i="68"/>
  <c r="V250" i="68"/>
  <c r="N282" i="68"/>
  <c r="V282" i="68"/>
  <c r="N252" i="68"/>
  <c r="V252" i="68"/>
  <c r="N247" i="68"/>
  <c r="V247" i="68"/>
  <c r="N233" i="68"/>
  <c r="V233" i="68"/>
  <c r="N265" i="68"/>
  <c r="V265" i="68"/>
  <c r="N222" i="68"/>
  <c r="V222" i="68"/>
  <c r="N153" i="68"/>
  <c r="V153" i="68"/>
  <c r="N201" i="68"/>
  <c r="V201" i="68"/>
  <c r="N135" i="68"/>
  <c r="V135" i="68"/>
  <c r="N101" i="68"/>
  <c r="V101" i="68"/>
  <c r="N246" i="68"/>
  <c r="V246" i="68"/>
  <c r="V47" i="68"/>
  <c r="N47" i="68"/>
  <c r="N243" i="68"/>
  <c r="V243" i="68"/>
  <c r="N254" i="68"/>
  <c r="V254" i="68"/>
  <c r="N209" i="68"/>
  <c r="V209" i="68"/>
  <c r="N129" i="68"/>
  <c r="V129" i="68"/>
  <c r="N59" i="68"/>
  <c r="V59" i="68"/>
  <c r="V144" i="68"/>
  <c r="N144" i="68"/>
  <c r="N52" i="68"/>
  <c r="V52" i="68"/>
  <c r="N23" i="68"/>
  <c r="V23" i="68"/>
  <c r="N229" i="68"/>
  <c r="V229" i="68"/>
  <c r="N216" i="68"/>
  <c r="V216" i="68"/>
  <c r="N235" i="68"/>
  <c r="V235" i="68"/>
  <c r="N255" i="68"/>
  <c r="V255" i="68"/>
  <c r="N221" i="68"/>
  <c r="V221" i="68"/>
  <c r="N170" i="68"/>
  <c r="V170" i="68"/>
  <c r="N241" i="68"/>
  <c r="V241" i="68"/>
  <c r="N51" i="68"/>
  <c r="V51" i="68"/>
  <c r="N125" i="68"/>
  <c r="V125" i="68"/>
  <c r="N264" i="68"/>
  <c r="V264" i="68"/>
  <c r="N118" i="68"/>
  <c r="V118" i="68"/>
  <c r="N226" i="68"/>
  <c r="V226" i="68"/>
  <c r="N161" i="68"/>
  <c r="V161" i="68"/>
  <c r="N239" i="68"/>
  <c r="V239" i="68"/>
  <c r="N230" i="68"/>
  <c r="V230" i="68"/>
  <c r="N166" i="68"/>
  <c r="V166" i="68"/>
  <c r="N69" i="68"/>
  <c r="V69" i="68"/>
  <c r="N116" i="68"/>
  <c r="V116" i="68"/>
  <c r="N98" i="68"/>
  <c r="V98" i="68"/>
  <c r="V42" i="68"/>
  <c r="N31" i="68"/>
  <c r="V31" i="68"/>
  <c r="V154" i="68"/>
  <c r="V80" i="68"/>
  <c r="V62" i="68"/>
  <c r="V102" i="68"/>
  <c r="V17" i="68"/>
  <c r="V403" i="68"/>
  <c r="V180" i="68"/>
  <c r="V198" i="68"/>
  <c r="V104" i="68"/>
  <c r="V67" i="68"/>
  <c r="V103" i="68"/>
  <c r="V117" i="68"/>
  <c r="V159" i="68"/>
  <c r="V167" i="68"/>
  <c r="V64" i="68"/>
  <c r="V402" i="68"/>
  <c r="V107" i="68"/>
  <c r="V28" i="68"/>
  <c r="V194" i="68"/>
  <c r="V195" i="68"/>
  <c r="V13" i="68"/>
  <c r="V82" i="68"/>
  <c r="V156" i="68"/>
  <c r="V65" i="68"/>
  <c r="V184" i="68"/>
  <c r="V157" i="68"/>
  <c r="D10" i="52" l="1"/>
  <c r="B66" i="16" l="1"/>
  <c r="C66" i="16"/>
  <c r="E66" i="16"/>
  <c r="F66" i="16"/>
  <c r="H66" i="16"/>
  <c r="I66" i="16"/>
  <c r="K66" i="16"/>
  <c r="L66" i="16"/>
  <c r="M66" i="16"/>
  <c r="N66" i="16"/>
  <c r="O66" i="16"/>
  <c r="P66" i="16"/>
  <c r="R66" i="16"/>
  <c r="S66" i="16"/>
  <c r="B67" i="16"/>
  <c r="C67" i="16"/>
  <c r="E67" i="16"/>
  <c r="F67" i="16"/>
  <c r="H67" i="16"/>
  <c r="I67" i="16"/>
  <c r="K67" i="16"/>
  <c r="L67" i="16"/>
  <c r="M67" i="16"/>
  <c r="N67" i="16"/>
  <c r="O67" i="16"/>
  <c r="P67" i="16"/>
  <c r="R67" i="16"/>
  <c r="S67" i="16"/>
  <c r="B68" i="16"/>
  <c r="C68" i="16"/>
  <c r="E68" i="16"/>
  <c r="F68" i="16"/>
  <c r="G69" i="16" s="1"/>
  <c r="H68" i="16"/>
  <c r="I68" i="16"/>
  <c r="K68" i="16"/>
  <c r="L68" i="16"/>
  <c r="M68" i="16"/>
  <c r="N68" i="16"/>
  <c r="O68" i="16"/>
  <c r="P68" i="16"/>
  <c r="R68" i="16"/>
  <c r="S68" i="16"/>
  <c r="B41" i="16"/>
  <c r="C41" i="16"/>
  <c r="E41" i="16"/>
  <c r="F41" i="16"/>
  <c r="H41" i="16"/>
  <c r="I41" i="16"/>
  <c r="K41" i="16"/>
  <c r="L41" i="16"/>
  <c r="M41" i="16"/>
  <c r="N41" i="16"/>
  <c r="O41" i="16"/>
  <c r="P41" i="16"/>
  <c r="R41" i="16"/>
  <c r="S41" i="16"/>
  <c r="B42" i="16"/>
  <c r="C42" i="16"/>
  <c r="E42" i="16"/>
  <c r="F42" i="16"/>
  <c r="G43" i="16" s="1"/>
  <c r="H42" i="16"/>
  <c r="I42" i="16"/>
  <c r="K42" i="16"/>
  <c r="L42" i="16"/>
  <c r="M42" i="16"/>
  <c r="N42" i="16"/>
  <c r="O42" i="16"/>
  <c r="P42" i="16"/>
  <c r="R42" i="16"/>
  <c r="S42" i="16"/>
  <c r="B31" i="2"/>
  <c r="F31" i="2"/>
  <c r="G32" i="2" s="1"/>
  <c r="H31" i="2"/>
  <c r="I32" i="2" s="1"/>
  <c r="J31" i="2"/>
  <c r="L31" i="2"/>
  <c r="M32" i="2" s="1"/>
  <c r="N31" i="2"/>
  <c r="O31" i="2"/>
  <c r="P31" i="2"/>
  <c r="AP7" i="2"/>
  <c r="AP8" i="2" s="1"/>
  <c r="AP9" i="2" s="1"/>
  <c r="AP10" i="2" s="1"/>
  <c r="AP11" i="2" s="1"/>
  <c r="AP12" i="2" s="1"/>
  <c r="AP13" i="2" s="1"/>
  <c r="AP14" i="2" s="1"/>
  <c r="AP15" i="2" s="1"/>
  <c r="AP16" i="2" s="1"/>
  <c r="AP17" i="2" s="1"/>
  <c r="AP18" i="2" s="1"/>
  <c r="AP19" i="2" s="1"/>
  <c r="AP20" i="2" s="1"/>
  <c r="AP21" i="2" s="1"/>
  <c r="AP22" i="2" s="1"/>
  <c r="AP23" i="2" s="1"/>
  <c r="AP24" i="2" s="1"/>
  <c r="AP25" i="2" s="1"/>
  <c r="AP26" i="2" s="1"/>
  <c r="AP27" i="2" s="1"/>
  <c r="AP28" i="2" s="1"/>
  <c r="AP29" i="2" s="1"/>
  <c r="AP30" i="2" s="1"/>
  <c r="AP31" i="2" s="1"/>
  <c r="Q32" i="2" l="1"/>
  <c r="U31" i="2"/>
  <c r="AP32" i="2"/>
  <c r="C32" i="2"/>
  <c r="E32" i="2"/>
  <c r="M5" i="16"/>
  <c r="AQ7" i="2"/>
  <c r="AQ8" i="2" s="1"/>
  <c r="AQ9" i="2" s="1"/>
  <c r="AQ10" i="2" s="1"/>
  <c r="AQ11" i="2" s="1"/>
  <c r="AQ12" i="2" s="1"/>
  <c r="AQ13" i="2" s="1"/>
  <c r="AQ14" i="2" s="1"/>
  <c r="AQ15" i="2" s="1"/>
  <c r="AQ16" i="2" s="1"/>
  <c r="AQ17" i="2" s="1"/>
  <c r="AQ18" i="2" s="1"/>
  <c r="AQ19" i="2" s="1"/>
  <c r="AQ20" i="2" s="1"/>
  <c r="AQ21" i="2" s="1"/>
  <c r="AQ22" i="2" s="1"/>
  <c r="AQ23" i="2" s="1"/>
  <c r="AQ24" i="2" s="1"/>
  <c r="AQ25" i="2" s="1"/>
  <c r="AQ26" i="2" s="1"/>
  <c r="AQ27" i="2" s="1"/>
  <c r="AQ28" i="2" s="1"/>
  <c r="AQ29" i="2" s="1"/>
  <c r="AQ30" i="2" s="1"/>
  <c r="AQ31" i="2" s="1"/>
  <c r="AQ32" i="2" s="1"/>
  <c r="AQ33" i="2" s="1"/>
  <c r="AQ34" i="2" s="1"/>
  <c r="AQ35" i="2" s="1"/>
  <c r="Q92" i="61"/>
  <c r="G67" i="16"/>
  <c r="AO7" i="2"/>
  <c r="AO8" i="2" s="1"/>
  <c r="AO9" i="2" s="1"/>
  <c r="AO10" i="2" s="1"/>
  <c r="AO11" i="2" s="1"/>
  <c r="AO12" i="2" s="1"/>
  <c r="AO13" i="2" s="1"/>
  <c r="AO14" i="2" s="1"/>
  <c r="AO15" i="2" s="1"/>
  <c r="AO16" i="2" s="1"/>
  <c r="AO17" i="2" s="1"/>
  <c r="AO18" i="2" s="1"/>
  <c r="AO19" i="2" s="1"/>
  <c r="AO20" i="2" s="1"/>
  <c r="AO21" i="2" s="1"/>
  <c r="AO22" i="2" s="1"/>
  <c r="AO23" i="2" s="1"/>
  <c r="AO24" i="2" s="1"/>
  <c r="AO25" i="2" s="1"/>
  <c r="AO26" i="2" s="1"/>
  <c r="AO27" i="2" s="1"/>
  <c r="AO28" i="2" s="1"/>
  <c r="AO29" i="2" s="1"/>
  <c r="AO30" i="2" s="1"/>
  <c r="AO31" i="2" s="1"/>
  <c r="AO32" i="2" s="1"/>
  <c r="AO33" i="2" s="1"/>
  <c r="AO34" i="2" s="1"/>
  <c r="AO35" i="2" s="1"/>
  <c r="P15" i="54"/>
  <c r="Q42" i="16"/>
  <c r="S31" i="2"/>
  <c r="T32" i="2" s="1"/>
  <c r="R31" i="2"/>
  <c r="Q41" i="16"/>
  <c r="G68" i="16"/>
  <c r="Q68" i="16"/>
  <c r="Q67" i="16"/>
  <c r="Q66" i="16"/>
  <c r="G42" i="16"/>
  <c r="B59" i="1"/>
  <c r="C59" i="1"/>
  <c r="E59" i="1"/>
  <c r="H59" i="1"/>
  <c r="I59" i="1"/>
  <c r="B60" i="1"/>
  <c r="C60" i="1"/>
  <c r="E60" i="1"/>
  <c r="D60" i="1" s="1"/>
  <c r="R60" i="1" s="1"/>
  <c r="H60" i="1"/>
  <c r="I60" i="1"/>
  <c r="AP33" i="2" l="1"/>
  <c r="P109" i="54"/>
  <c r="O60" i="1"/>
  <c r="Q60" i="1"/>
  <c r="G60" i="1"/>
  <c r="S60" i="1"/>
  <c r="M60" i="1"/>
  <c r="P60" i="1"/>
  <c r="K60" i="1"/>
  <c r="Q59" i="1"/>
  <c r="M59" i="1"/>
  <c r="D59" i="1"/>
  <c r="R59" i="1" s="1"/>
  <c r="P59" i="1"/>
  <c r="G59" i="1"/>
  <c r="S59" i="1"/>
  <c r="O59" i="1"/>
  <c r="K59" i="1"/>
  <c r="B53" i="1"/>
  <c r="C53" i="1"/>
  <c r="E53" i="1"/>
  <c r="D53" i="1" s="1"/>
  <c r="R53" i="1" s="1"/>
  <c r="H53" i="1"/>
  <c r="I53" i="1"/>
  <c r="B54" i="1"/>
  <c r="C54" i="1"/>
  <c r="E54" i="1"/>
  <c r="D54" i="1" s="1"/>
  <c r="R54" i="1" s="1"/>
  <c r="H54" i="1"/>
  <c r="I54" i="1"/>
  <c r="B55" i="1"/>
  <c r="C55" i="1"/>
  <c r="E55" i="1"/>
  <c r="H55" i="1"/>
  <c r="I55" i="1"/>
  <c r="B56" i="1"/>
  <c r="C56" i="1"/>
  <c r="E56" i="1"/>
  <c r="G56" i="1" s="1"/>
  <c r="H56" i="1"/>
  <c r="I56" i="1"/>
  <c r="B57" i="1"/>
  <c r="C57" i="1"/>
  <c r="E57" i="1"/>
  <c r="H57" i="1"/>
  <c r="I57" i="1"/>
  <c r="B58" i="1"/>
  <c r="C58" i="1"/>
  <c r="E58" i="1"/>
  <c r="G58" i="1" s="1"/>
  <c r="H58" i="1"/>
  <c r="I58" i="1"/>
  <c r="AP34" i="2" l="1"/>
  <c r="AP35" i="2" s="1"/>
  <c r="O77" i="54" s="1"/>
  <c r="M53" i="1"/>
  <c r="T53" i="1" s="1"/>
  <c r="G53" i="1"/>
  <c r="K53" i="1"/>
  <c r="M56" i="1"/>
  <c r="T56" i="1" s="1"/>
  <c r="M58" i="1"/>
  <c r="T58" i="1" s="1"/>
  <c r="P58" i="1"/>
  <c r="M54" i="1"/>
  <c r="T54" i="1" s="1"/>
  <c r="Q56" i="1"/>
  <c r="S53" i="1"/>
  <c r="P56" i="1"/>
  <c r="Q53" i="1"/>
  <c r="T60" i="1"/>
  <c r="T59" i="1"/>
  <c r="Q54" i="1"/>
  <c r="P53" i="1"/>
  <c r="P54" i="1"/>
  <c r="G54" i="1"/>
  <c r="O53" i="1"/>
  <c r="D58" i="1"/>
  <c r="R58" i="1" s="1"/>
  <c r="Q58" i="1"/>
  <c r="D56" i="1"/>
  <c r="R56" i="1" s="1"/>
  <c r="S58" i="1"/>
  <c r="O58" i="1"/>
  <c r="K58" i="1"/>
  <c r="Q57" i="1"/>
  <c r="M57" i="1"/>
  <c r="D57" i="1"/>
  <c r="R57" i="1" s="1"/>
  <c r="S56" i="1"/>
  <c r="O56" i="1"/>
  <c r="K56" i="1"/>
  <c r="Q55" i="1"/>
  <c r="M55" i="1"/>
  <c r="D55" i="1"/>
  <c r="R55" i="1" s="1"/>
  <c r="S54" i="1"/>
  <c r="O54" i="1"/>
  <c r="K54" i="1"/>
  <c r="P57" i="1"/>
  <c r="G57" i="1"/>
  <c r="P55" i="1"/>
  <c r="G55" i="1"/>
  <c r="S57" i="1"/>
  <c r="O57" i="1"/>
  <c r="K57" i="1"/>
  <c r="S55" i="1"/>
  <c r="O55" i="1"/>
  <c r="K55" i="1"/>
  <c r="B52" i="1"/>
  <c r="C52" i="1"/>
  <c r="E52" i="1"/>
  <c r="H52" i="1"/>
  <c r="I52" i="1"/>
  <c r="T57" i="1" l="1"/>
  <c r="T55" i="1"/>
  <c r="Q52" i="1"/>
  <c r="M52" i="1"/>
  <c r="T52" i="1" s="1"/>
  <c r="D52" i="1"/>
  <c r="R52" i="1" s="1"/>
  <c r="P52" i="1"/>
  <c r="G52" i="1"/>
  <c r="S52" i="1"/>
  <c r="O52" i="1"/>
  <c r="K52" i="1"/>
  <c r="B46" i="1" l="1"/>
  <c r="C46" i="1"/>
  <c r="E46" i="1"/>
  <c r="D46" i="1" s="1"/>
  <c r="R46" i="1" s="1"/>
  <c r="H46" i="1"/>
  <c r="I46" i="1"/>
  <c r="B47" i="1"/>
  <c r="C47" i="1"/>
  <c r="E47" i="1"/>
  <c r="H47" i="1"/>
  <c r="I47" i="1"/>
  <c r="B48" i="1"/>
  <c r="C48" i="1"/>
  <c r="E48" i="1"/>
  <c r="D48" i="1" s="1"/>
  <c r="R48" i="1" s="1"/>
  <c r="H48" i="1"/>
  <c r="I48" i="1"/>
  <c r="B49" i="1"/>
  <c r="C49" i="1"/>
  <c r="E49" i="1"/>
  <c r="H49" i="1"/>
  <c r="I49" i="1"/>
  <c r="B50" i="1"/>
  <c r="C50" i="1"/>
  <c r="E50" i="1"/>
  <c r="S50" i="1" s="1"/>
  <c r="H50" i="1"/>
  <c r="I50" i="1"/>
  <c r="B51" i="1"/>
  <c r="C51" i="1"/>
  <c r="E51" i="1"/>
  <c r="H51" i="1"/>
  <c r="I51" i="1"/>
  <c r="P50" i="1" l="1"/>
  <c r="O50" i="1"/>
  <c r="G50" i="1"/>
  <c r="S46" i="1"/>
  <c r="P48" i="1"/>
  <c r="K46" i="1"/>
  <c r="P46" i="1"/>
  <c r="K51" i="1"/>
  <c r="O48" i="1"/>
  <c r="G48" i="1"/>
  <c r="O46" i="1"/>
  <c r="D50" i="1"/>
  <c r="R50" i="1" s="1"/>
  <c r="K50" i="1"/>
  <c r="S48" i="1"/>
  <c r="K48" i="1"/>
  <c r="G46" i="1"/>
  <c r="Q51" i="1"/>
  <c r="M51" i="1"/>
  <c r="T51" i="1" s="1"/>
  <c r="D51" i="1"/>
  <c r="R51" i="1" s="1"/>
  <c r="Q49" i="1"/>
  <c r="M49" i="1"/>
  <c r="T49" i="1" s="1"/>
  <c r="D49" i="1"/>
  <c r="R49" i="1" s="1"/>
  <c r="Q47" i="1"/>
  <c r="M47" i="1"/>
  <c r="T47" i="1" s="1"/>
  <c r="D47" i="1"/>
  <c r="R47" i="1" s="1"/>
  <c r="P51" i="1"/>
  <c r="G51" i="1"/>
  <c r="P49" i="1"/>
  <c r="G49" i="1"/>
  <c r="P47" i="1"/>
  <c r="G47" i="1"/>
  <c r="S51" i="1"/>
  <c r="O51" i="1"/>
  <c r="Q50" i="1"/>
  <c r="M50" i="1"/>
  <c r="S49" i="1"/>
  <c r="O49" i="1"/>
  <c r="K49" i="1"/>
  <c r="Q48" i="1"/>
  <c r="M48" i="1"/>
  <c r="S47" i="1"/>
  <c r="O47" i="1"/>
  <c r="K47" i="1"/>
  <c r="Q46" i="1"/>
  <c r="M46" i="1"/>
  <c r="B10" i="1"/>
  <c r="C10" i="1"/>
  <c r="E10" i="1"/>
  <c r="D10" i="1" s="1"/>
  <c r="H10" i="1"/>
  <c r="I10" i="1"/>
  <c r="B11" i="1"/>
  <c r="C11" i="1"/>
  <c r="E11" i="1"/>
  <c r="D11" i="1" s="1"/>
  <c r="R11" i="1" s="1"/>
  <c r="H11" i="1"/>
  <c r="I11" i="1"/>
  <c r="B12" i="1"/>
  <c r="C12" i="1"/>
  <c r="E12" i="1"/>
  <c r="D12" i="1" s="1"/>
  <c r="R12" i="1" s="1"/>
  <c r="H12" i="1"/>
  <c r="I12" i="1"/>
  <c r="B13" i="1"/>
  <c r="C13" i="1"/>
  <c r="E13" i="1"/>
  <c r="P13" i="1" s="1"/>
  <c r="H13" i="1"/>
  <c r="I13" i="1"/>
  <c r="B14" i="1"/>
  <c r="C14" i="1"/>
  <c r="E14" i="1"/>
  <c r="Q14" i="1" s="1"/>
  <c r="H14" i="1"/>
  <c r="I14" i="1"/>
  <c r="B15" i="1"/>
  <c r="C15" i="1"/>
  <c r="E15" i="1"/>
  <c r="Q15" i="1" s="1"/>
  <c r="H15" i="1"/>
  <c r="I15" i="1"/>
  <c r="B16" i="1"/>
  <c r="C16" i="1"/>
  <c r="E16" i="1"/>
  <c r="D16" i="1" s="1"/>
  <c r="R16" i="1" s="1"/>
  <c r="H16" i="1"/>
  <c r="I16" i="1"/>
  <c r="B17" i="1"/>
  <c r="C17" i="1"/>
  <c r="E17" i="1"/>
  <c r="D17" i="1" s="1"/>
  <c r="R17" i="1" s="1"/>
  <c r="H17" i="1"/>
  <c r="I17" i="1"/>
  <c r="B18" i="1"/>
  <c r="C18" i="1"/>
  <c r="E18" i="1"/>
  <c r="D18" i="1" s="1"/>
  <c r="H18" i="1"/>
  <c r="I18" i="1"/>
  <c r="B19" i="1"/>
  <c r="C19" i="1"/>
  <c r="E19" i="1"/>
  <c r="D19" i="1" s="1"/>
  <c r="R19" i="1" s="1"/>
  <c r="H19" i="1"/>
  <c r="I19" i="1"/>
  <c r="B20" i="1"/>
  <c r="C20" i="1"/>
  <c r="E20" i="1"/>
  <c r="Q20" i="1" s="1"/>
  <c r="H20" i="1"/>
  <c r="I20" i="1"/>
  <c r="B21" i="1"/>
  <c r="C21" i="1"/>
  <c r="E21" i="1"/>
  <c r="D21" i="1" s="1"/>
  <c r="R21" i="1" s="1"/>
  <c r="H21" i="1"/>
  <c r="I21" i="1"/>
  <c r="B22" i="1"/>
  <c r="C22" i="1"/>
  <c r="E22" i="1"/>
  <c r="Q22" i="1" s="1"/>
  <c r="H22" i="1"/>
  <c r="I22" i="1"/>
  <c r="B23" i="1"/>
  <c r="C23" i="1"/>
  <c r="E23" i="1"/>
  <c r="K23" i="1" s="1"/>
  <c r="H23" i="1"/>
  <c r="I23" i="1"/>
  <c r="B24" i="1"/>
  <c r="C24" i="1"/>
  <c r="E24" i="1"/>
  <c r="G24" i="1" s="1"/>
  <c r="H24" i="1"/>
  <c r="I24" i="1"/>
  <c r="B25" i="1"/>
  <c r="C25" i="1"/>
  <c r="E25" i="1"/>
  <c r="G25" i="1" s="1"/>
  <c r="H25" i="1"/>
  <c r="I25" i="1"/>
  <c r="B26" i="1"/>
  <c r="C26" i="1"/>
  <c r="E26" i="1"/>
  <c r="H26" i="1"/>
  <c r="I26" i="1"/>
  <c r="B27" i="1"/>
  <c r="C27" i="1"/>
  <c r="E27" i="1"/>
  <c r="G27" i="1" s="1"/>
  <c r="H27" i="1"/>
  <c r="I27" i="1"/>
  <c r="B28" i="1"/>
  <c r="C28" i="1"/>
  <c r="E28" i="1"/>
  <c r="G28" i="1" s="1"/>
  <c r="H28" i="1"/>
  <c r="I28" i="1"/>
  <c r="B29" i="1"/>
  <c r="C29" i="1"/>
  <c r="E29" i="1"/>
  <c r="G29" i="1" s="1"/>
  <c r="H29" i="1"/>
  <c r="I29" i="1"/>
  <c r="B30" i="1"/>
  <c r="C30" i="1"/>
  <c r="E30" i="1"/>
  <c r="G30" i="1" s="1"/>
  <c r="H30" i="1"/>
  <c r="I30" i="1"/>
  <c r="B31" i="1"/>
  <c r="C31" i="1"/>
  <c r="E31" i="1"/>
  <c r="P31" i="1" s="1"/>
  <c r="H31" i="1"/>
  <c r="I31" i="1"/>
  <c r="B32" i="1"/>
  <c r="C32" i="1"/>
  <c r="E32" i="1"/>
  <c r="G32" i="1" s="1"/>
  <c r="H32" i="1"/>
  <c r="I32" i="1"/>
  <c r="B33" i="1"/>
  <c r="C33" i="1"/>
  <c r="E33" i="1"/>
  <c r="O33" i="1" s="1"/>
  <c r="H33" i="1"/>
  <c r="I33" i="1"/>
  <c r="B34" i="1"/>
  <c r="C34" i="1"/>
  <c r="E34" i="1"/>
  <c r="Q34" i="1" s="1"/>
  <c r="H34" i="1"/>
  <c r="I34" i="1"/>
  <c r="B35" i="1"/>
  <c r="C35" i="1"/>
  <c r="E35" i="1"/>
  <c r="G35" i="1" s="1"/>
  <c r="H35" i="1"/>
  <c r="I35" i="1"/>
  <c r="B36" i="1"/>
  <c r="C36" i="1"/>
  <c r="E36" i="1"/>
  <c r="G36" i="1" s="1"/>
  <c r="H36" i="1"/>
  <c r="I36" i="1"/>
  <c r="B37" i="1"/>
  <c r="C37" i="1"/>
  <c r="E37" i="1"/>
  <c r="D37" i="1" s="1"/>
  <c r="R37" i="1" s="1"/>
  <c r="H37" i="1"/>
  <c r="I37" i="1"/>
  <c r="B38" i="1"/>
  <c r="C38" i="1"/>
  <c r="E38" i="1"/>
  <c r="G38" i="1" s="1"/>
  <c r="H38" i="1"/>
  <c r="I38" i="1"/>
  <c r="B39" i="1"/>
  <c r="C39" i="1"/>
  <c r="E39" i="1"/>
  <c r="G39" i="1" s="1"/>
  <c r="H39" i="1"/>
  <c r="I39" i="1"/>
  <c r="B40" i="1"/>
  <c r="C40" i="1"/>
  <c r="E40" i="1"/>
  <c r="G40" i="1" s="1"/>
  <c r="H40" i="1"/>
  <c r="I40" i="1"/>
  <c r="O19" i="1" l="1"/>
  <c r="M15" i="1"/>
  <c r="T15" i="1" s="1"/>
  <c r="Q12" i="1"/>
  <c r="M37" i="1"/>
  <c r="T37" i="1" s="1"/>
  <c r="T50" i="1"/>
  <c r="T46" i="1"/>
  <c r="T48" i="1"/>
  <c r="S35" i="1"/>
  <c r="S37" i="1"/>
  <c r="P35" i="1"/>
  <c r="Q37" i="1"/>
  <c r="O27" i="1"/>
  <c r="O37" i="1"/>
  <c r="G37" i="1"/>
  <c r="O29" i="1"/>
  <c r="P23" i="1"/>
  <c r="Q16" i="1"/>
  <c r="M39" i="1"/>
  <c r="T39" i="1" s="1"/>
  <c r="M30" i="1"/>
  <c r="T30" i="1" s="1"/>
  <c r="P21" i="1"/>
  <c r="O40" i="1"/>
  <c r="O15" i="1"/>
  <c r="G15" i="1"/>
  <c r="P29" i="1"/>
  <c r="O38" i="1"/>
  <c r="O31" i="1"/>
  <c r="M24" i="1"/>
  <c r="T24" i="1" s="1"/>
  <c r="P19" i="1"/>
  <c r="G19" i="1"/>
  <c r="S15" i="1"/>
  <c r="D15" i="1"/>
  <c r="R15" i="1" s="1"/>
  <c r="K40" i="1"/>
  <c r="M28" i="1"/>
  <c r="T28" i="1" s="1"/>
  <c r="P27" i="1"/>
  <c r="K38" i="1"/>
  <c r="K31" i="1"/>
  <c r="D28" i="1"/>
  <c r="R28" i="1" s="1"/>
  <c r="O25" i="1"/>
  <c r="K21" i="1"/>
  <c r="M16" i="1"/>
  <c r="T16" i="1" s="1"/>
  <c r="O11" i="1"/>
  <c r="S39" i="1"/>
  <c r="Q39" i="1"/>
  <c r="Q36" i="1"/>
  <c r="K35" i="1"/>
  <c r="Q28" i="1"/>
  <c r="P17" i="1"/>
  <c r="M32" i="1"/>
  <c r="T32" i="1" s="1"/>
  <c r="D39" i="1"/>
  <c r="R39" i="1" s="1"/>
  <c r="O39" i="1"/>
  <c r="Q32" i="1"/>
  <c r="P28" i="1"/>
  <c r="Q24" i="1"/>
  <c r="S21" i="1"/>
  <c r="M36" i="1"/>
  <c r="T36" i="1" s="1"/>
  <c r="P36" i="1"/>
  <c r="D36" i="1"/>
  <c r="R36" i="1" s="1"/>
  <c r="O17" i="1"/>
  <c r="O13" i="1"/>
  <c r="D13" i="1"/>
  <c r="R13" i="1" s="1"/>
  <c r="M12" i="1"/>
  <c r="S11" i="1"/>
  <c r="P39" i="1"/>
  <c r="K39" i="1"/>
  <c r="P37" i="1"/>
  <c r="K37" i="1"/>
  <c r="O36" i="1"/>
  <c r="O35" i="1"/>
  <c r="Q30" i="1"/>
  <c r="K29" i="1"/>
  <c r="S27" i="1"/>
  <c r="K27" i="1"/>
  <c r="O23" i="1"/>
  <c r="O21" i="1"/>
  <c r="S19" i="1"/>
  <c r="K19" i="1"/>
  <c r="G17" i="1"/>
  <c r="P15" i="1"/>
  <c r="K15" i="1"/>
  <c r="S13" i="1"/>
  <c r="M13" i="1"/>
  <c r="G13" i="1"/>
  <c r="Q11" i="1"/>
  <c r="G11" i="1"/>
  <c r="M11" i="1"/>
  <c r="S40" i="1"/>
  <c r="S38" i="1"/>
  <c r="S36" i="1"/>
  <c r="G21" i="1"/>
  <c r="S17" i="1"/>
  <c r="K17" i="1"/>
  <c r="Q13" i="1"/>
  <c r="K13" i="1"/>
  <c r="P11" i="1"/>
  <c r="K11" i="1"/>
  <c r="K34" i="1"/>
  <c r="O34" i="1"/>
  <c r="S34" i="1"/>
  <c r="Q26" i="1"/>
  <c r="P26" i="1"/>
  <c r="D26" i="1"/>
  <c r="R26" i="1" s="1"/>
  <c r="S25" i="1"/>
  <c r="K24" i="1"/>
  <c r="O24" i="1"/>
  <c r="S24" i="1"/>
  <c r="D23" i="1"/>
  <c r="R23" i="1" s="1"/>
  <c r="M23" i="1"/>
  <c r="T23" i="1" s="1"/>
  <c r="Q23" i="1"/>
  <c r="K20" i="1"/>
  <c r="O20" i="1"/>
  <c r="S20" i="1"/>
  <c r="G20" i="1"/>
  <c r="P20" i="1"/>
  <c r="M18" i="1"/>
  <c r="K14" i="1"/>
  <c r="O14" i="1"/>
  <c r="S14" i="1"/>
  <c r="G14" i="1"/>
  <c r="P14" i="1"/>
  <c r="M10" i="1"/>
  <c r="T10" i="1" s="1"/>
  <c r="D33" i="1"/>
  <c r="R33" i="1" s="1"/>
  <c r="M33" i="1"/>
  <c r="T33" i="1" s="1"/>
  <c r="Q33" i="1"/>
  <c r="K18" i="1"/>
  <c r="O18" i="1"/>
  <c r="S18" i="1"/>
  <c r="G18" i="1"/>
  <c r="P18" i="1"/>
  <c r="K10" i="1"/>
  <c r="O10" i="1"/>
  <c r="S10" i="1"/>
  <c r="G10" i="1"/>
  <c r="P10" i="1"/>
  <c r="P34" i="1"/>
  <c r="D34" i="1"/>
  <c r="R34" i="1" s="1"/>
  <c r="S33" i="1"/>
  <c r="K32" i="1"/>
  <c r="O32" i="1"/>
  <c r="S32" i="1"/>
  <c r="D31" i="1"/>
  <c r="R31" i="1" s="1"/>
  <c r="M31" i="1"/>
  <c r="T31" i="1" s="1"/>
  <c r="Q31" i="1"/>
  <c r="Q40" i="1"/>
  <c r="M40" i="1"/>
  <c r="T40" i="1" s="1"/>
  <c r="D40" i="1"/>
  <c r="R40" i="1" s="1"/>
  <c r="G33" i="1"/>
  <c r="P32" i="1"/>
  <c r="D32" i="1"/>
  <c r="R32" i="1" s="1"/>
  <c r="K30" i="1"/>
  <c r="O30" i="1"/>
  <c r="S30" i="1"/>
  <c r="D29" i="1"/>
  <c r="R29" i="1" s="1"/>
  <c r="M29" i="1"/>
  <c r="T29" i="1" s="1"/>
  <c r="Q29" i="1"/>
  <c r="P24" i="1"/>
  <c r="D24" i="1"/>
  <c r="R24" i="1" s="1"/>
  <c r="S23" i="1"/>
  <c r="K22" i="1"/>
  <c r="O22" i="1"/>
  <c r="S22" i="1"/>
  <c r="G22" i="1"/>
  <c r="P22" i="1"/>
  <c r="M20" i="1"/>
  <c r="D20" i="1"/>
  <c r="R20" i="1" s="1"/>
  <c r="R18" i="1"/>
  <c r="M14" i="1"/>
  <c r="D14" i="1"/>
  <c r="R14" i="1" s="1"/>
  <c r="R10" i="1"/>
  <c r="K26" i="1"/>
  <c r="O26" i="1"/>
  <c r="S26" i="1"/>
  <c r="D25" i="1"/>
  <c r="R25" i="1" s="1"/>
  <c r="M25" i="1"/>
  <c r="T25" i="1" s="1"/>
  <c r="Q25" i="1"/>
  <c r="Q38" i="1"/>
  <c r="M38" i="1"/>
  <c r="D38" i="1"/>
  <c r="R38" i="1" s="1"/>
  <c r="S31" i="1"/>
  <c r="P40" i="1"/>
  <c r="P38" i="1"/>
  <c r="K36" i="1"/>
  <c r="D35" i="1"/>
  <c r="R35" i="1" s="1"/>
  <c r="M35" i="1"/>
  <c r="Q35" i="1"/>
  <c r="M34" i="1"/>
  <c r="T34" i="1" s="1"/>
  <c r="G34" i="1"/>
  <c r="P33" i="1"/>
  <c r="K33" i="1"/>
  <c r="G31" i="1"/>
  <c r="P30" i="1"/>
  <c r="D30" i="1"/>
  <c r="R30" i="1" s="1"/>
  <c r="S29" i="1"/>
  <c r="K28" i="1"/>
  <c r="O28" i="1"/>
  <c r="S28" i="1"/>
  <c r="D27" i="1"/>
  <c r="R27" i="1" s="1"/>
  <c r="M27" i="1"/>
  <c r="Q27" i="1"/>
  <c r="M26" i="1"/>
  <c r="T26" i="1" s="1"/>
  <c r="G26" i="1"/>
  <c r="P25" i="1"/>
  <c r="K25" i="1"/>
  <c r="G23" i="1"/>
  <c r="M22" i="1"/>
  <c r="D22" i="1"/>
  <c r="R22" i="1" s="1"/>
  <c r="Q18" i="1"/>
  <c r="K16" i="1"/>
  <c r="O16" i="1"/>
  <c r="S16" i="1"/>
  <c r="G16" i="1"/>
  <c r="P16" i="1"/>
  <c r="K12" i="1"/>
  <c r="O12" i="1"/>
  <c r="S12" i="1"/>
  <c r="G12" i="1"/>
  <c r="P12" i="1"/>
  <c r="Q10" i="1"/>
  <c r="Q21" i="1"/>
  <c r="M21" i="1"/>
  <c r="Q19" i="1"/>
  <c r="M19" i="1"/>
  <c r="Q17" i="1"/>
  <c r="M17" i="1"/>
  <c r="T11" i="1" l="1"/>
  <c r="T12" i="1"/>
  <c r="T18" i="1"/>
  <c r="T13" i="1"/>
  <c r="T27" i="1"/>
  <c r="T35" i="1"/>
  <c r="T38" i="1"/>
  <c r="T22" i="1"/>
  <c r="T19" i="1"/>
  <c r="T17" i="1"/>
  <c r="T21" i="1"/>
  <c r="T14" i="1"/>
  <c r="T20" i="1"/>
  <c r="G10" i="46"/>
  <c r="F10" i="46" s="1"/>
  <c r="G11" i="46"/>
  <c r="G12" i="46"/>
  <c r="G13" i="46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F20" i="46" l="1"/>
  <c r="T20" i="46" s="1"/>
  <c r="I27" i="46"/>
  <c r="F26" i="46"/>
  <c r="T26" i="46" s="1"/>
  <c r="L17" i="46"/>
  <c r="F24" i="46"/>
  <c r="T24" i="46" s="1"/>
  <c r="F16" i="46"/>
  <c r="T16" i="46" s="1"/>
  <c r="F12" i="46"/>
  <c r="T12" i="46" s="1"/>
  <c r="H11" i="46"/>
  <c r="F18" i="46"/>
  <c r="T18" i="46" s="1"/>
  <c r="I23" i="46"/>
  <c r="L15" i="46"/>
  <c r="S25" i="46"/>
  <c r="F22" i="46"/>
  <c r="T22" i="46" s="1"/>
  <c r="F14" i="46"/>
  <c r="P14" i="46"/>
  <c r="H14" i="46"/>
  <c r="M14" i="46"/>
  <c r="O19" i="46"/>
  <c r="I21" i="46"/>
  <c r="I13" i="46"/>
  <c r="Q15" i="46"/>
  <c r="I15" i="46"/>
  <c r="L20" i="46"/>
  <c r="S17" i="46"/>
  <c r="Q22" i="46"/>
  <c r="U15" i="46"/>
  <c r="Q17" i="46"/>
  <c r="U16" i="46"/>
  <c r="O17" i="46"/>
  <c r="Q16" i="46"/>
  <c r="S15" i="46"/>
  <c r="Q14" i="46"/>
  <c r="I17" i="46"/>
  <c r="L16" i="46"/>
  <c r="O21" i="46"/>
  <c r="S19" i="46"/>
  <c r="S13" i="46"/>
  <c r="U22" i="46"/>
  <c r="I19" i="46"/>
  <c r="Q13" i="46"/>
  <c r="U10" i="46"/>
  <c r="O23" i="46"/>
  <c r="L14" i="46"/>
  <c r="U27" i="46"/>
  <c r="L23" i="46"/>
  <c r="Q23" i="46"/>
  <c r="S27" i="46"/>
  <c r="U25" i="46"/>
  <c r="U23" i="46"/>
  <c r="O27" i="46"/>
  <c r="I25" i="46"/>
  <c r="S23" i="46"/>
  <c r="Q20" i="46"/>
  <c r="Q19" i="46"/>
  <c r="U17" i="46"/>
  <c r="L12" i="46"/>
  <c r="U24" i="46"/>
  <c r="U18" i="46"/>
  <c r="O13" i="46"/>
  <c r="U12" i="46"/>
  <c r="U11" i="46"/>
  <c r="L11" i="46"/>
  <c r="M11" i="46" s="1"/>
  <c r="Q10" i="46"/>
  <c r="Q11" i="46"/>
  <c r="O11" i="46"/>
  <c r="P11" i="46" s="1"/>
  <c r="O25" i="46"/>
  <c r="Q24" i="46"/>
  <c r="S21" i="46"/>
  <c r="U20" i="46"/>
  <c r="U19" i="46"/>
  <c r="L19" i="46"/>
  <c r="Q18" i="46"/>
  <c r="O15" i="46"/>
  <c r="U14" i="46"/>
  <c r="U13" i="46"/>
  <c r="L13" i="46"/>
  <c r="Q12" i="46"/>
  <c r="S11" i="46"/>
  <c r="I11" i="46"/>
  <c r="L10" i="46"/>
  <c r="L22" i="46"/>
  <c r="Q27" i="46"/>
  <c r="L27" i="46"/>
  <c r="S26" i="46"/>
  <c r="O26" i="46"/>
  <c r="I26" i="46"/>
  <c r="Q25" i="46"/>
  <c r="L25" i="46"/>
  <c r="S24" i="46"/>
  <c r="I24" i="46"/>
  <c r="O22" i="46"/>
  <c r="I22" i="46"/>
  <c r="U21" i="46"/>
  <c r="Q21" i="46"/>
  <c r="L21" i="46"/>
  <c r="S20" i="46"/>
  <c r="O20" i="46"/>
  <c r="I20" i="46"/>
  <c r="S18" i="46"/>
  <c r="O18" i="46"/>
  <c r="I18" i="46"/>
  <c r="S16" i="46"/>
  <c r="O16" i="46"/>
  <c r="I16" i="46"/>
  <c r="S14" i="46"/>
  <c r="O14" i="46"/>
  <c r="I14" i="46"/>
  <c r="S12" i="46"/>
  <c r="O12" i="46"/>
  <c r="I12" i="46"/>
  <c r="S10" i="46"/>
  <c r="O10" i="46"/>
  <c r="I10" i="46"/>
  <c r="U26" i="46"/>
  <c r="Q26" i="46"/>
  <c r="O24" i="46"/>
  <c r="S22" i="46"/>
  <c r="J27" i="46"/>
  <c r="F27" i="46"/>
  <c r="T27" i="46" s="1"/>
  <c r="R26" i="46"/>
  <c r="J25" i="46"/>
  <c r="F25" i="46"/>
  <c r="T25" i="46" s="1"/>
  <c r="R24" i="46"/>
  <c r="J23" i="46"/>
  <c r="F23" i="46"/>
  <c r="T23" i="46" s="1"/>
  <c r="R22" i="46"/>
  <c r="J21" i="46"/>
  <c r="F21" i="46"/>
  <c r="T21" i="46" s="1"/>
  <c r="R20" i="46"/>
  <c r="J19" i="46"/>
  <c r="F19" i="46"/>
  <c r="T19" i="46" s="1"/>
  <c r="R18" i="46"/>
  <c r="J17" i="46"/>
  <c r="F17" i="46"/>
  <c r="T17" i="46" s="1"/>
  <c r="R16" i="46"/>
  <c r="J15" i="46"/>
  <c r="F15" i="46"/>
  <c r="T15" i="46" s="1"/>
  <c r="R14" i="46"/>
  <c r="J13" i="46"/>
  <c r="F13" i="46"/>
  <c r="T13" i="46" s="1"/>
  <c r="R12" i="46"/>
  <c r="J11" i="46"/>
  <c r="F11" i="46"/>
  <c r="T11" i="46" s="1"/>
  <c r="R10" i="46"/>
  <c r="L26" i="46"/>
  <c r="L24" i="46"/>
  <c r="L18" i="46"/>
  <c r="R27" i="46"/>
  <c r="J26" i="46"/>
  <c r="R25" i="46"/>
  <c r="J24" i="46"/>
  <c r="R23" i="46"/>
  <c r="J22" i="46"/>
  <c r="R21" i="46"/>
  <c r="J20" i="46"/>
  <c r="R19" i="46"/>
  <c r="J18" i="46"/>
  <c r="R17" i="46"/>
  <c r="J16" i="46"/>
  <c r="R15" i="46"/>
  <c r="T14" i="46"/>
  <c r="J14" i="46"/>
  <c r="R13" i="46"/>
  <c r="J12" i="46"/>
  <c r="R11" i="46"/>
  <c r="T10" i="46"/>
  <c r="J10" i="46"/>
  <c r="G21" i="44" l="1"/>
  <c r="I21" i="44"/>
  <c r="K21" i="44"/>
  <c r="L21" i="44"/>
  <c r="M21" i="44"/>
  <c r="N21" i="44"/>
  <c r="P21" i="44"/>
  <c r="R21" i="44"/>
  <c r="S21" i="44"/>
  <c r="T21" i="44"/>
  <c r="V21" i="44"/>
  <c r="W21" i="44"/>
  <c r="G22" i="44"/>
  <c r="I22" i="44"/>
  <c r="K22" i="44"/>
  <c r="L22" i="44"/>
  <c r="M22" i="44"/>
  <c r="N22" i="44"/>
  <c r="P22" i="44"/>
  <c r="R22" i="44"/>
  <c r="S22" i="44"/>
  <c r="T22" i="44"/>
  <c r="V22" i="44"/>
  <c r="W22" i="44"/>
  <c r="G23" i="44"/>
  <c r="I23" i="44"/>
  <c r="K23" i="44"/>
  <c r="L23" i="44"/>
  <c r="M23" i="44"/>
  <c r="N23" i="44"/>
  <c r="P23" i="44"/>
  <c r="R23" i="44"/>
  <c r="S23" i="44"/>
  <c r="T23" i="44"/>
  <c r="V23" i="44"/>
  <c r="W23" i="44"/>
  <c r="G24" i="44"/>
  <c r="I24" i="44"/>
  <c r="K24" i="44"/>
  <c r="L24" i="44"/>
  <c r="M24" i="44"/>
  <c r="N24" i="44"/>
  <c r="P24" i="44"/>
  <c r="R24" i="44"/>
  <c r="S24" i="44"/>
  <c r="T24" i="44"/>
  <c r="V24" i="44"/>
  <c r="W24" i="44"/>
  <c r="G25" i="44"/>
  <c r="I25" i="44"/>
  <c r="K25" i="44"/>
  <c r="L25" i="44"/>
  <c r="M25" i="44"/>
  <c r="N25" i="44"/>
  <c r="P25" i="44"/>
  <c r="R25" i="44"/>
  <c r="S25" i="44"/>
  <c r="T25" i="44"/>
  <c r="V25" i="44"/>
  <c r="W25" i="44"/>
  <c r="G26" i="44"/>
  <c r="I26" i="44"/>
  <c r="K26" i="44"/>
  <c r="L26" i="44"/>
  <c r="M26" i="44"/>
  <c r="N26" i="44"/>
  <c r="P26" i="44"/>
  <c r="R26" i="44"/>
  <c r="S26" i="44"/>
  <c r="T26" i="44"/>
  <c r="V26" i="44"/>
  <c r="W26" i="44"/>
  <c r="G27" i="44"/>
  <c r="I27" i="44"/>
  <c r="K27" i="44"/>
  <c r="L27" i="44"/>
  <c r="M27" i="44"/>
  <c r="N27" i="44"/>
  <c r="P27" i="44"/>
  <c r="R27" i="44"/>
  <c r="S27" i="44"/>
  <c r="T27" i="44"/>
  <c r="V27" i="44"/>
  <c r="W27" i="44"/>
  <c r="G28" i="44"/>
  <c r="I28" i="44"/>
  <c r="K28" i="44"/>
  <c r="L28" i="44"/>
  <c r="M28" i="44"/>
  <c r="N28" i="44"/>
  <c r="P28" i="44"/>
  <c r="R28" i="44"/>
  <c r="S28" i="44"/>
  <c r="T28" i="44"/>
  <c r="V28" i="44"/>
  <c r="W28" i="44"/>
  <c r="G29" i="44"/>
  <c r="I29" i="44"/>
  <c r="K29" i="44"/>
  <c r="L29" i="44"/>
  <c r="M29" i="44"/>
  <c r="N29" i="44"/>
  <c r="P29" i="44"/>
  <c r="R29" i="44"/>
  <c r="S29" i="44"/>
  <c r="T29" i="44"/>
  <c r="V29" i="44"/>
  <c r="W29" i="44"/>
  <c r="G30" i="44"/>
  <c r="I30" i="44"/>
  <c r="K30" i="44"/>
  <c r="L30" i="44"/>
  <c r="M30" i="44"/>
  <c r="N30" i="44"/>
  <c r="P30" i="44"/>
  <c r="R30" i="44"/>
  <c r="S30" i="44"/>
  <c r="T30" i="44"/>
  <c r="V30" i="44"/>
  <c r="W30" i="44"/>
  <c r="G31" i="44"/>
  <c r="I31" i="44"/>
  <c r="K31" i="44"/>
  <c r="L31" i="44"/>
  <c r="M31" i="44"/>
  <c r="N31" i="44"/>
  <c r="P31" i="44"/>
  <c r="R31" i="44"/>
  <c r="S31" i="44"/>
  <c r="T31" i="44"/>
  <c r="V31" i="44"/>
  <c r="W31" i="44"/>
  <c r="G32" i="44"/>
  <c r="I32" i="44"/>
  <c r="K32" i="44"/>
  <c r="L32" i="44"/>
  <c r="M32" i="44"/>
  <c r="N32" i="44"/>
  <c r="P32" i="44"/>
  <c r="R32" i="44"/>
  <c r="S32" i="44"/>
  <c r="T32" i="44"/>
  <c r="V32" i="44"/>
  <c r="W32" i="44"/>
  <c r="G33" i="44"/>
  <c r="I33" i="44"/>
  <c r="K33" i="44"/>
  <c r="L33" i="44"/>
  <c r="M33" i="44"/>
  <c r="N33" i="44"/>
  <c r="P33" i="44"/>
  <c r="R33" i="44"/>
  <c r="S33" i="44"/>
  <c r="T33" i="44"/>
  <c r="V33" i="44"/>
  <c r="W33" i="44"/>
  <c r="G34" i="44"/>
  <c r="I34" i="44"/>
  <c r="K34" i="44"/>
  <c r="L34" i="44"/>
  <c r="M34" i="44"/>
  <c r="N34" i="44"/>
  <c r="P34" i="44"/>
  <c r="R34" i="44"/>
  <c r="S34" i="44"/>
  <c r="T34" i="44"/>
  <c r="V34" i="44"/>
  <c r="W34" i="44"/>
  <c r="G35" i="44"/>
  <c r="I35" i="44"/>
  <c r="K35" i="44"/>
  <c r="L35" i="44"/>
  <c r="M35" i="44"/>
  <c r="N35" i="44"/>
  <c r="P35" i="44"/>
  <c r="R35" i="44"/>
  <c r="S35" i="44"/>
  <c r="T35" i="44"/>
  <c r="V35" i="44"/>
  <c r="W35" i="44"/>
  <c r="G36" i="44"/>
  <c r="I36" i="44"/>
  <c r="K36" i="44"/>
  <c r="L36" i="44"/>
  <c r="M36" i="44"/>
  <c r="N36" i="44"/>
  <c r="P36" i="44"/>
  <c r="R36" i="44"/>
  <c r="S36" i="44"/>
  <c r="T36" i="44"/>
  <c r="V36" i="44"/>
  <c r="W36" i="44"/>
  <c r="G37" i="44"/>
  <c r="I37" i="44"/>
  <c r="K37" i="44"/>
  <c r="L37" i="44"/>
  <c r="M37" i="44"/>
  <c r="N37" i="44"/>
  <c r="P37" i="44"/>
  <c r="R37" i="44"/>
  <c r="S37" i="44"/>
  <c r="T37" i="44"/>
  <c r="V37" i="44"/>
  <c r="W37" i="44"/>
  <c r="G38" i="44"/>
  <c r="I38" i="44"/>
  <c r="K38" i="44"/>
  <c r="L38" i="44"/>
  <c r="M38" i="44"/>
  <c r="N38" i="44"/>
  <c r="P38" i="44"/>
  <c r="R38" i="44"/>
  <c r="S38" i="44"/>
  <c r="T38" i="44"/>
  <c r="V38" i="44"/>
  <c r="W38" i="44"/>
  <c r="G39" i="44"/>
  <c r="I39" i="44"/>
  <c r="K39" i="44"/>
  <c r="L39" i="44"/>
  <c r="M39" i="44"/>
  <c r="N39" i="44"/>
  <c r="P39" i="44"/>
  <c r="R39" i="44"/>
  <c r="S39" i="44"/>
  <c r="T39" i="44"/>
  <c r="V39" i="44"/>
  <c r="W39" i="44"/>
  <c r="G40" i="44"/>
  <c r="I40" i="44"/>
  <c r="K40" i="44"/>
  <c r="L40" i="44"/>
  <c r="M40" i="44"/>
  <c r="N40" i="44"/>
  <c r="P40" i="44"/>
  <c r="R40" i="44"/>
  <c r="S40" i="44"/>
  <c r="T40" i="44"/>
  <c r="V40" i="44"/>
  <c r="W40" i="44"/>
  <c r="G41" i="44"/>
  <c r="I41" i="44"/>
  <c r="K41" i="44"/>
  <c r="L41" i="44"/>
  <c r="M41" i="44"/>
  <c r="N41" i="44"/>
  <c r="P41" i="44"/>
  <c r="R41" i="44"/>
  <c r="S41" i="44"/>
  <c r="T41" i="44"/>
  <c r="V41" i="44"/>
  <c r="W41" i="44"/>
  <c r="G42" i="44"/>
  <c r="I42" i="44"/>
  <c r="K42" i="44"/>
  <c r="L42" i="44"/>
  <c r="M42" i="44"/>
  <c r="N42" i="44"/>
  <c r="P42" i="44"/>
  <c r="R42" i="44"/>
  <c r="S42" i="44"/>
  <c r="T42" i="44"/>
  <c r="V42" i="44"/>
  <c r="W42" i="44"/>
  <c r="G43" i="44"/>
  <c r="I43" i="44"/>
  <c r="K43" i="44"/>
  <c r="L43" i="44"/>
  <c r="M43" i="44"/>
  <c r="N43" i="44"/>
  <c r="P43" i="44"/>
  <c r="R43" i="44"/>
  <c r="S43" i="44"/>
  <c r="T43" i="44"/>
  <c r="V43" i="44"/>
  <c r="W43" i="44"/>
  <c r="G44" i="44"/>
  <c r="I44" i="44"/>
  <c r="K44" i="44"/>
  <c r="L44" i="44"/>
  <c r="M44" i="44"/>
  <c r="N44" i="44"/>
  <c r="P44" i="44"/>
  <c r="R44" i="44"/>
  <c r="S44" i="44"/>
  <c r="T44" i="44"/>
  <c r="V44" i="44"/>
  <c r="W44" i="44"/>
  <c r="G45" i="44"/>
  <c r="I45" i="44"/>
  <c r="K45" i="44"/>
  <c r="L45" i="44"/>
  <c r="M45" i="44"/>
  <c r="N45" i="44"/>
  <c r="P45" i="44"/>
  <c r="R45" i="44"/>
  <c r="S45" i="44"/>
  <c r="T45" i="44"/>
  <c r="V45" i="44"/>
  <c r="W45" i="44"/>
  <c r="G46" i="44"/>
  <c r="I46" i="44"/>
  <c r="K46" i="44"/>
  <c r="L46" i="44"/>
  <c r="M46" i="44"/>
  <c r="N46" i="44"/>
  <c r="P46" i="44"/>
  <c r="R46" i="44"/>
  <c r="S46" i="44"/>
  <c r="T46" i="44"/>
  <c r="V46" i="44"/>
  <c r="W46" i="44"/>
  <c r="G47" i="44"/>
  <c r="I47" i="44"/>
  <c r="K47" i="44"/>
  <c r="L47" i="44"/>
  <c r="M47" i="44"/>
  <c r="N47" i="44"/>
  <c r="P47" i="44"/>
  <c r="R47" i="44"/>
  <c r="S47" i="44"/>
  <c r="T47" i="44"/>
  <c r="V47" i="44"/>
  <c r="W47" i="44"/>
  <c r="G48" i="44"/>
  <c r="I48" i="44"/>
  <c r="K48" i="44"/>
  <c r="L48" i="44"/>
  <c r="M48" i="44"/>
  <c r="N48" i="44"/>
  <c r="P48" i="44"/>
  <c r="R48" i="44"/>
  <c r="S48" i="44"/>
  <c r="T48" i="44"/>
  <c r="V48" i="44"/>
  <c r="W48" i="44"/>
  <c r="G49" i="44"/>
  <c r="I49" i="44"/>
  <c r="K49" i="44"/>
  <c r="L49" i="44"/>
  <c r="M49" i="44"/>
  <c r="N49" i="44"/>
  <c r="P49" i="44"/>
  <c r="R49" i="44"/>
  <c r="S49" i="44"/>
  <c r="T49" i="44"/>
  <c r="V49" i="44"/>
  <c r="W49" i="44"/>
  <c r="G50" i="44"/>
  <c r="I50" i="44"/>
  <c r="K50" i="44"/>
  <c r="L50" i="44"/>
  <c r="M50" i="44"/>
  <c r="N50" i="44"/>
  <c r="P50" i="44"/>
  <c r="R50" i="44"/>
  <c r="S50" i="44"/>
  <c r="T50" i="44"/>
  <c r="V50" i="44"/>
  <c r="W50" i="44"/>
  <c r="G51" i="44"/>
  <c r="I51" i="44"/>
  <c r="K51" i="44"/>
  <c r="L51" i="44"/>
  <c r="M51" i="44"/>
  <c r="N51" i="44"/>
  <c r="P51" i="44"/>
  <c r="R51" i="44"/>
  <c r="S51" i="44"/>
  <c r="T51" i="44"/>
  <c r="V51" i="44"/>
  <c r="W51" i="44"/>
  <c r="G52" i="44"/>
  <c r="I52" i="44"/>
  <c r="K52" i="44"/>
  <c r="L52" i="44"/>
  <c r="M52" i="44"/>
  <c r="N52" i="44"/>
  <c r="P52" i="44"/>
  <c r="R52" i="44"/>
  <c r="S52" i="44"/>
  <c r="T52" i="44"/>
  <c r="V52" i="44"/>
  <c r="W52" i="44"/>
  <c r="G53" i="44"/>
  <c r="I53" i="44"/>
  <c r="K53" i="44"/>
  <c r="L53" i="44"/>
  <c r="M53" i="44"/>
  <c r="N53" i="44"/>
  <c r="P53" i="44"/>
  <c r="R53" i="44"/>
  <c r="S53" i="44"/>
  <c r="T53" i="44"/>
  <c r="V53" i="44"/>
  <c r="W53" i="44"/>
  <c r="G54" i="44"/>
  <c r="I54" i="44"/>
  <c r="K54" i="44"/>
  <c r="L54" i="44"/>
  <c r="M54" i="44"/>
  <c r="N54" i="44"/>
  <c r="P54" i="44"/>
  <c r="R54" i="44"/>
  <c r="S54" i="44"/>
  <c r="T54" i="44"/>
  <c r="V54" i="44"/>
  <c r="W54" i="44"/>
  <c r="G55" i="44"/>
  <c r="I55" i="44"/>
  <c r="K55" i="44"/>
  <c r="L55" i="44"/>
  <c r="M55" i="44"/>
  <c r="N55" i="44"/>
  <c r="P55" i="44"/>
  <c r="R55" i="44"/>
  <c r="S55" i="44"/>
  <c r="T55" i="44"/>
  <c r="V55" i="44"/>
  <c r="W55" i="44"/>
  <c r="G56" i="44"/>
  <c r="I56" i="44"/>
  <c r="K56" i="44"/>
  <c r="L56" i="44"/>
  <c r="M56" i="44"/>
  <c r="N56" i="44"/>
  <c r="P56" i="44"/>
  <c r="R56" i="44"/>
  <c r="S56" i="44"/>
  <c r="T56" i="44"/>
  <c r="V56" i="44"/>
  <c r="W56" i="44"/>
  <c r="G57" i="44"/>
  <c r="I57" i="44"/>
  <c r="K57" i="44"/>
  <c r="L57" i="44"/>
  <c r="M57" i="44"/>
  <c r="N57" i="44"/>
  <c r="P57" i="44"/>
  <c r="R57" i="44"/>
  <c r="S57" i="44"/>
  <c r="T57" i="44"/>
  <c r="V57" i="44"/>
  <c r="W57" i="44"/>
  <c r="G58" i="44"/>
  <c r="I58" i="44"/>
  <c r="K58" i="44"/>
  <c r="L58" i="44"/>
  <c r="M58" i="44"/>
  <c r="N58" i="44"/>
  <c r="P58" i="44"/>
  <c r="R58" i="44"/>
  <c r="S58" i="44"/>
  <c r="T58" i="44"/>
  <c r="V58" i="44"/>
  <c r="W58" i="44"/>
  <c r="G59" i="44"/>
  <c r="I59" i="44"/>
  <c r="K59" i="44"/>
  <c r="L59" i="44"/>
  <c r="M59" i="44"/>
  <c r="N59" i="44"/>
  <c r="P59" i="44"/>
  <c r="R59" i="44"/>
  <c r="S59" i="44"/>
  <c r="T59" i="44"/>
  <c r="V59" i="44"/>
  <c r="W59" i="44"/>
  <c r="G60" i="44"/>
  <c r="I60" i="44"/>
  <c r="K60" i="44"/>
  <c r="L60" i="44"/>
  <c r="M60" i="44"/>
  <c r="N60" i="44"/>
  <c r="P60" i="44"/>
  <c r="R60" i="44"/>
  <c r="S60" i="44"/>
  <c r="T60" i="44"/>
  <c r="V60" i="44"/>
  <c r="W60" i="44"/>
  <c r="G61" i="44"/>
  <c r="I61" i="44"/>
  <c r="K61" i="44"/>
  <c r="L61" i="44"/>
  <c r="M61" i="44"/>
  <c r="N61" i="44"/>
  <c r="P61" i="44"/>
  <c r="R61" i="44"/>
  <c r="S61" i="44"/>
  <c r="T61" i="44"/>
  <c r="V61" i="44"/>
  <c r="W61" i="44"/>
  <c r="G62" i="44"/>
  <c r="I62" i="44"/>
  <c r="K62" i="44"/>
  <c r="L62" i="44"/>
  <c r="M62" i="44"/>
  <c r="N62" i="44"/>
  <c r="P62" i="44"/>
  <c r="R62" i="44"/>
  <c r="S62" i="44"/>
  <c r="T62" i="44"/>
  <c r="V62" i="44"/>
  <c r="W62" i="44"/>
  <c r="G63" i="44"/>
  <c r="I63" i="44"/>
  <c r="K63" i="44"/>
  <c r="L63" i="44"/>
  <c r="M63" i="44"/>
  <c r="N63" i="44"/>
  <c r="P63" i="44"/>
  <c r="R63" i="44"/>
  <c r="S63" i="44"/>
  <c r="T63" i="44"/>
  <c r="V63" i="44"/>
  <c r="W63" i="44"/>
  <c r="G64" i="44"/>
  <c r="I64" i="44"/>
  <c r="K64" i="44"/>
  <c r="L64" i="44"/>
  <c r="M64" i="44"/>
  <c r="N64" i="44"/>
  <c r="P64" i="44"/>
  <c r="R64" i="44"/>
  <c r="S64" i="44"/>
  <c r="T64" i="44"/>
  <c r="V64" i="44"/>
  <c r="W64" i="44"/>
  <c r="G65" i="44"/>
  <c r="I65" i="44"/>
  <c r="K65" i="44"/>
  <c r="L65" i="44"/>
  <c r="M65" i="44"/>
  <c r="N65" i="44"/>
  <c r="P65" i="44"/>
  <c r="R65" i="44"/>
  <c r="S65" i="44"/>
  <c r="T65" i="44"/>
  <c r="V65" i="44"/>
  <c r="W65" i="44"/>
  <c r="G66" i="44"/>
  <c r="I66" i="44"/>
  <c r="K66" i="44"/>
  <c r="L66" i="44"/>
  <c r="M66" i="44"/>
  <c r="N66" i="44"/>
  <c r="P66" i="44"/>
  <c r="R66" i="44"/>
  <c r="S66" i="44"/>
  <c r="T66" i="44"/>
  <c r="V66" i="44"/>
  <c r="W66" i="44"/>
  <c r="G67" i="44"/>
  <c r="I67" i="44"/>
  <c r="K67" i="44"/>
  <c r="L67" i="44"/>
  <c r="M67" i="44"/>
  <c r="N67" i="44"/>
  <c r="P67" i="44"/>
  <c r="R67" i="44"/>
  <c r="S67" i="44"/>
  <c r="T67" i="44"/>
  <c r="V67" i="44"/>
  <c r="W67" i="44"/>
  <c r="G68" i="44"/>
  <c r="I68" i="44"/>
  <c r="K68" i="44"/>
  <c r="L68" i="44"/>
  <c r="M68" i="44"/>
  <c r="N68" i="44"/>
  <c r="P68" i="44"/>
  <c r="R68" i="44"/>
  <c r="S68" i="44"/>
  <c r="T68" i="44"/>
  <c r="V68" i="44"/>
  <c r="W68" i="44"/>
  <c r="G69" i="44"/>
  <c r="I69" i="44"/>
  <c r="K69" i="44"/>
  <c r="L69" i="44"/>
  <c r="M69" i="44"/>
  <c r="N69" i="44"/>
  <c r="P69" i="44"/>
  <c r="R69" i="44"/>
  <c r="S69" i="44"/>
  <c r="T69" i="44"/>
  <c r="V69" i="44"/>
  <c r="W69" i="44"/>
  <c r="G70" i="44"/>
  <c r="I70" i="44"/>
  <c r="K70" i="44"/>
  <c r="L70" i="44"/>
  <c r="M70" i="44"/>
  <c r="N70" i="44"/>
  <c r="P70" i="44"/>
  <c r="R70" i="44"/>
  <c r="S70" i="44"/>
  <c r="T70" i="44"/>
  <c r="V70" i="44"/>
  <c r="W70" i="44"/>
  <c r="G71" i="44"/>
  <c r="I71" i="44"/>
  <c r="K71" i="44"/>
  <c r="L71" i="44"/>
  <c r="M71" i="44"/>
  <c r="N71" i="44"/>
  <c r="P71" i="44"/>
  <c r="R71" i="44"/>
  <c r="S71" i="44"/>
  <c r="T71" i="44"/>
  <c r="V71" i="44"/>
  <c r="W71" i="44"/>
  <c r="G72" i="44"/>
  <c r="I72" i="44"/>
  <c r="K72" i="44"/>
  <c r="L72" i="44"/>
  <c r="M72" i="44"/>
  <c r="N72" i="44"/>
  <c r="P72" i="44"/>
  <c r="R72" i="44"/>
  <c r="S72" i="44"/>
  <c r="T72" i="44"/>
  <c r="V72" i="44"/>
  <c r="W72" i="44"/>
  <c r="G73" i="44"/>
  <c r="I73" i="44"/>
  <c r="K73" i="44"/>
  <c r="L73" i="44"/>
  <c r="M73" i="44"/>
  <c r="N73" i="44"/>
  <c r="P73" i="44"/>
  <c r="R73" i="44"/>
  <c r="S73" i="44"/>
  <c r="T73" i="44"/>
  <c r="V73" i="44"/>
  <c r="W73" i="44"/>
  <c r="G74" i="44"/>
  <c r="I74" i="44"/>
  <c r="K74" i="44"/>
  <c r="L74" i="44"/>
  <c r="M74" i="44"/>
  <c r="N74" i="44"/>
  <c r="P74" i="44"/>
  <c r="R74" i="44"/>
  <c r="S74" i="44"/>
  <c r="T74" i="44"/>
  <c r="V74" i="44"/>
  <c r="W74" i="44"/>
  <c r="G75" i="44"/>
  <c r="I75" i="44"/>
  <c r="K75" i="44"/>
  <c r="L75" i="44"/>
  <c r="M75" i="44"/>
  <c r="N75" i="44"/>
  <c r="P75" i="44"/>
  <c r="R75" i="44"/>
  <c r="S75" i="44"/>
  <c r="T75" i="44"/>
  <c r="V75" i="44"/>
  <c r="W75" i="44"/>
  <c r="G76" i="44"/>
  <c r="I76" i="44"/>
  <c r="K76" i="44"/>
  <c r="L76" i="44"/>
  <c r="M76" i="44"/>
  <c r="N76" i="44"/>
  <c r="P76" i="44"/>
  <c r="R76" i="44"/>
  <c r="S76" i="44"/>
  <c r="T76" i="44"/>
  <c r="V76" i="44"/>
  <c r="W76" i="44"/>
  <c r="G77" i="44"/>
  <c r="I77" i="44"/>
  <c r="K77" i="44"/>
  <c r="L77" i="44"/>
  <c r="M77" i="44"/>
  <c r="N77" i="44"/>
  <c r="P77" i="44"/>
  <c r="R77" i="44"/>
  <c r="S77" i="44"/>
  <c r="T77" i="44"/>
  <c r="V77" i="44"/>
  <c r="W77" i="44"/>
  <c r="G78" i="44"/>
  <c r="I78" i="44"/>
  <c r="K78" i="44"/>
  <c r="L78" i="44"/>
  <c r="M78" i="44"/>
  <c r="N78" i="44"/>
  <c r="P78" i="44"/>
  <c r="R78" i="44"/>
  <c r="S78" i="44"/>
  <c r="T78" i="44"/>
  <c r="V78" i="44"/>
  <c r="W78" i="44"/>
  <c r="G79" i="44"/>
  <c r="I79" i="44"/>
  <c r="K79" i="44"/>
  <c r="L79" i="44"/>
  <c r="M79" i="44"/>
  <c r="N79" i="44"/>
  <c r="P79" i="44"/>
  <c r="R79" i="44"/>
  <c r="S79" i="44"/>
  <c r="T79" i="44"/>
  <c r="V79" i="44"/>
  <c r="W79" i="44"/>
  <c r="G80" i="44"/>
  <c r="I80" i="44"/>
  <c r="K80" i="44"/>
  <c r="L80" i="44"/>
  <c r="M80" i="44"/>
  <c r="N80" i="44"/>
  <c r="P80" i="44"/>
  <c r="R80" i="44"/>
  <c r="S80" i="44"/>
  <c r="T80" i="44"/>
  <c r="V80" i="44"/>
  <c r="W80" i="44"/>
  <c r="G81" i="44"/>
  <c r="I81" i="44"/>
  <c r="K81" i="44"/>
  <c r="L81" i="44"/>
  <c r="M81" i="44"/>
  <c r="N81" i="44"/>
  <c r="P81" i="44"/>
  <c r="R81" i="44"/>
  <c r="S81" i="44"/>
  <c r="T81" i="44"/>
  <c r="V81" i="44"/>
  <c r="W81" i="44"/>
  <c r="G82" i="44"/>
  <c r="I82" i="44"/>
  <c r="K82" i="44"/>
  <c r="L82" i="44"/>
  <c r="M82" i="44"/>
  <c r="N82" i="44"/>
  <c r="P82" i="44"/>
  <c r="R82" i="44"/>
  <c r="S82" i="44"/>
  <c r="T82" i="44"/>
  <c r="V82" i="44"/>
  <c r="W82" i="44"/>
  <c r="G83" i="44"/>
  <c r="I83" i="44"/>
  <c r="K83" i="44"/>
  <c r="L83" i="44"/>
  <c r="M83" i="44"/>
  <c r="N83" i="44"/>
  <c r="P83" i="44"/>
  <c r="R83" i="44"/>
  <c r="S83" i="44"/>
  <c r="T83" i="44"/>
  <c r="V83" i="44"/>
  <c r="W83" i="44"/>
  <c r="G84" i="44"/>
  <c r="I84" i="44"/>
  <c r="K84" i="44"/>
  <c r="L84" i="44"/>
  <c r="M84" i="44"/>
  <c r="N84" i="44"/>
  <c r="P84" i="44"/>
  <c r="R84" i="44"/>
  <c r="S84" i="44"/>
  <c r="T84" i="44"/>
  <c r="V84" i="44"/>
  <c r="W84" i="44"/>
  <c r="G85" i="44"/>
  <c r="I85" i="44"/>
  <c r="K85" i="44"/>
  <c r="L85" i="44"/>
  <c r="M85" i="44"/>
  <c r="N85" i="44"/>
  <c r="P85" i="44"/>
  <c r="R85" i="44"/>
  <c r="S85" i="44"/>
  <c r="T85" i="44"/>
  <c r="V85" i="44"/>
  <c r="W85" i="44"/>
  <c r="G86" i="44"/>
  <c r="I86" i="44"/>
  <c r="K86" i="44"/>
  <c r="L86" i="44"/>
  <c r="M86" i="44"/>
  <c r="N86" i="44"/>
  <c r="P86" i="44"/>
  <c r="R86" i="44"/>
  <c r="S86" i="44"/>
  <c r="T86" i="44"/>
  <c r="V86" i="44"/>
  <c r="W86" i="44"/>
  <c r="G87" i="44"/>
  <c r="I87" i="44"/>
  <c r="K87" i="44"/>
  <c r="L87" i="44"/>
  <c r="M87" i="44"/>
  <c r="N87" i="44"/>
  <c r="P87" i="44"/>
  <c r="R87" i="44"/>
  <c r="S87" i="44"/>
  <c r="T87" i="44"/>
  <c r="V87" i="44"/>
  <c r="W87" i="44"/>
  <c r="G88" i="44"/>
  <c r="I88" i="44"/>
  <c r="K88" i="44"/>
  <c r="L88" i="44"/>
  <c r="M88" i="44"/>
  <c r="N88" i="44"/>
  <c r="P88" i="44"/>
  <c r="R88" i="44"/>
  <c r="S88" i="44"/>
  <c r="T88" i="44"/>
  <c r="V88" i="44"/>
  <c r="W88" i="44"/>
  <c r="G89" i="44"/>
  <c r="I89" i="44"/>
  <c r="K89" i="44"/>
  <c r="L89" i="44"/>
  <c r="M89" i="44"/>
  <c r="N89" i="44"/>
  <c r="P89" i="44"/>
  <c r="R89" i="44"/>
  <c r="S89" i="44"/>
  <c r="T89" i="44"/>
  <c r="V89" i="44"/>
  <c r="W89" i="44"/>
  <c r="G90" i="44"/>
  <c r="I90" i="44"/>
  <c r="K90" i="44"/>
  <c r="L90" i="44"/>
  <c r="M90" i="44"/>
  <c r="N90" i="44"/>
  <c r="P90" i="44"/>
  <c r="R90" i="44"/>
  <c r="S90" i="44"/>
  <c r="T90" i="44"/>
  <c r="V90" i="44"/>
  <c r="W90" i="44"/>
  <c r="G91" i="44"/>
  <c r="I91" i="44"/>
  <c r="K91" i="44"/>
  <c r="L91" i="44"/>
  <c r="M91" i="44"/>
  <c r="N91" i="44"/>
  <c r="P91" i="44"/>
  <c r="R91" i="44"/>
  <c r="S91" i="44"/>
  <c r="T91" i="44"/>
  <c r="V91" i="44"/>
  <c r="W91" i="44"/>
  <c r="G92" i="44"/>
  <c r="I92" i="44"/>
  <c r="K92" i="44"/>
  <c r="L92" i="44"/>
  <c r="M92" i="44"/>
  <c r="N92" i="44"/>
  <c r="P92" i="44"/>
  <c r="R92" i="44"/>
  <c r="S92" i="44"/>
  <c r="T92" i="44"/>
  <c r="V92" i="44"/>
  <c r="W92" i="44"/>
  <c r="G93" i="44"/>
  <c r="I93" i="44"/>
  <c r="K93" i="44"/>
  <c r="L93" i="44"/>
  <c r="M93" i="44"/>
  <c r="N93" i="44"/>
  <c r="P93" i="44"/>
  <c r="R93" i="44"/>
  <c r="S93" i="44"/>
  <c r="T93" i="44"/>
  <c r="V93" i="44"/>
  <c r="W93" i="44"/>
  <c r="G94" i="44"/>
  <c r="I94" i="44"/>
  <c r="K94" i="44"/>
  <c r="L94" i="44"/>
  <c r="M94" i="44"/>
  <c r="N94" i="44"/>
  <c r="P94" i="44"/>
  <c r="R94" i="44"/>
  <c r="S94" i="44"/>
  <c r="T94" i="44"/>
  <c r="V94" i="44"/>
  <c r="W94" i="44"/>
  <c r="G95" i="44"/>
  <c r="I95" i="44"/>
  <c r="K95" i="44"/>
  <c r="L95" i="44"/>
  <c r="M95" i="44"/>
  <c r="N95" i="44"/>
  <c r="P95" i="44"/>
  <c r="R95" i="44"/>
  <c r="S95" i="44"/>
  <c r="T95" i="44"/>
  <c r="V95" i="44"/>
  <c r="W95" i="44"/>
  <c r="G96" i="44"/>
  <c r="I96" i="44"/>
  <c r="K96" i="44"/>
  <c r="L96" i="44"/>
  <c r="M96" i="44"/>
  <c r="N96" i="44"/>
  <c r="P96" i="44"/>
  <c r="R96" i="44"/>
  <c r="S96" i="44"/>
  <c r="T96" i="44"/>
  <c r="V96" i="44"/>
  <c r="W96" i="44"/>
  <c r="G97" i="44"/>
  <c r="I97" i="44"/>
  <c r="K97" i="44"/>
  <c r="L97" i="44"/>
  <c r="M97" i="44"/>
  <c r="N97" i="44"/>
  <c r="P97" i="44"/>
  <c r="R97" i="44"/>
  <c r="S97" i="44"/>
  <c r="T97" i="44"/>
  <c r="V97" i="44"/>
  <c r="W97" i="44"/>
  <c r="G98" i="44"/>
  <c r="I98" i="44"/>
  <c r="K98" i="44"/>
  <c r="L98" i="44"/>
  <c r="M98" i="44"/>
  <c r="N98" i="44"/>
  <c r="P98" i="44"/>
  <c r="R98" i="44"/>
  <c r="S98" i="44"/>
  <c r="T98" i="44"/>
  <c r="V98" i="44"/>
  <c r="W98" i="44"/>
  <c r="G99" i="44"/>
  <c r="I99" i="44"/>
  <c r="K99" i="44"/>
  <c r="L99" i="44"/>
  <c r="M99" i="44"/>
  <c r="N99" i="44"/>
  <c r="P99" i="44"/>
  <c r="R99" i="44"/>
  <c r="S99" i="44"/>
  <c r="T99" i="44"/>
  <c r="V99" i="44"/>
  <c r="W99" i="44"/>
  <c r="G100" i="44"/>
  <c r="I100" i="44"/>
  <c r="K100" i="44"/>
  <c r="L100" i="44"/>
  <c r="M100" i="44"/>
  <c r="N100" i="44"/>
  <c r="P100" i="44"/>
  <c r="R100" i="44"/>
  <c r="S100" i="44"/>
  <c r="T100" i="44"/>
  <c r="V100" i="44"/>
  <c r="W100" i="44"/>
  <c r="G101" i="44"/>
  <c r="I101" i="44"/>
  <c r="K101" i="44"/>
  <c r="L101" i="44"/>
  <c r="M101" i="44"/>
  <c r="N101" i="44"/>
  <c r="P101" i="44"/>
  <c r="R101" i="44"/>
  <c r="S101" i="44"/>
  <c r="T101" i="44"/>
  <c r="V101" i="44"/>
  <c r="W101" i="44"/>
  <c r="G102" i="44"/>
  <c r="I102" i="44"/>
  <c r="K102" i="44"/>
  <c r="L102" i="44"/>
  <c r="M102" i="44"/>
  <c r="N102" i="44"/>
  <c r="P102" i="44"/>
  <c r="R102" i="44"/>
  <c r="S102" i="44"/>
  <c r="T102" i="44"/>
  <c r="V102" i="44"/>
  <c r="W102" i="44"/>
  <c r="G103" i="44"/>
  <c r="I103" i="44"/>
  <c r="K103" i="44"/>
  <c r="L103" i="44"/>
  <c r="M103" i="44"/>
  <c r="N103" i="44"/>
  <c r="P103" i="44"/>
  <c r="R103" i="44"/>
  <c r="S103" i="44"/>
  <c r="T103" i="44"/>
  <c r="V103" i="44"/>
  <c r="W103" i="44"/>
  <c r="G104" i="44"/>
  <c r="I104" i="44"/>
  <c r="K104" i="44"/>
  <c r="L104" i="44"/>
  <c r="M104" i="44"/>
  <c r="N104" i="44"/>
  <c r="P104" i="44"/>
  <c r="R104" i="44"/>
  <c r="S104" i="44"/>
  <c r="T104" i="44"/>
  <c r="V104" i="44"/>
  <c r="W104" i="44"/>
  <c r="G105" i="44"/>
  <c r="I105" i="44"/>
  <c r="K105" i="44"/>
  <c r="L105" i="44"/>
  <c r="M105" i="44"/>
  <c r="N105" i="44"/>
  <c r="P105" i="44"/>
  <c r="R105" i="44"/>
  <c r="S105" i="44"/>
  <c r="T105" i="44"/>
  <c r="V105" i="44"/>
  <c r="W105" i="44"/>
  <c r="G106" i="44"/>
  <c r="I106" i="44"/>
  <c r="K106" i="44"/>
  <c r="L106" i="44"/>
  <c r="M106" i="44"/>
  <c r="N106" i="44"/>
  <c r="P106" i="44"/>
  <c r="R106" i="44"/>
  <c r="S106" i="44"/>
  <c r="T106" i="44"/>
  <c r="V106" i="44"/>
  <c r="W106" i="44"/>
  <c r="G107" i="44"/>
  <c r="I107" i="44"/>
  <c r="K107" i="44"/>
  <c r="L107" i="44"/>
  <c r="M107" i="44"/>
  <c r="N107" i="44"/>
  <c r="P107" i="44"/>
  <c r="R107" i="44"/>
  <c r="S107" i="44"/>
  <c r="T107" i="44"/>
  <c r="V107" i="44"/>
  <c r="W107" i="44"/>
  <c r="G108" i="44"/>
  <c r="I108" i="44"/>
  <c r="K108" i="44"/>
  <c r="L108" i="44"/>
  <c r="M108" i="44"/>
  <c r="N108" i="44"/>
  <c r="P108" i="44"/>
  <c r="R108" i="44"/>
  <c r="S108" i="44"/>
  <c r="T108" i="44"/>
  <c r="V108" i="44"/>
  <c r="W108" i="44"/>
  <c r="G109" i="44"/>
  <c r="I109" i="44"/>
  <c r="K109" i="44"/>
  <c r="L109" i="44"/>
  <c r="M109" i="44"/>
  <c r="N109" i="44"/>
  <c r="P109" i="44"/>
  <c r="R109" i="44"/>
  <c r="S109" i="44"/>
  <c r="T109" i="44"/>
  <c r="V109" i="44"/>
  <c r="W109" i="44"/>
  <c r="G110" i="44"/>
  <c r="I110" i="44"/>
  <c r="K110" i="44"/>
  <c r="L110" i="44"/>
  <c r="M110" i="44"/>
  <c r="N110" i="44"/>
  <c r="P110" i="44"/>
  <c r="R110" i="44"/>
  <c r="S110" i="44"/>
  <c r="T110" i="44"/>
  <c r="V110" i="44"/>
  <c r="W110" i="44"/>
  <c r="G111" i="44"/>
  <c r="I111" i="44"/>
  <c r="K111" i="44"/>
  <c r="L111" i="44"/>
  <c r="M111" i="44"/>
  <c r="N111" i="44"/>
  <c r="P111" i="44"/>
  <c r="R111" i="44"/>
  <c r="S111" i="44"/>
  <c r="T111" i="44"/>
  <c r="V111" i="44"/>
  <c r="W111" i="44"/>
  <c r="G112" i="44"/>
  <c r="I112" i="44"/>
  <c r="K112" i="44"/>
  <c r="L112" i="44"/>
  <c r="M112" i="44"/>
  <c r="N112" i="44"/>
  <c r="P112" i="44"/>
  <c r="R112" i="44"/>
  <c r="S112" i="44"/>
  <c r="T112" i="44"/>
  <c r="V112" i="44"/>
  <c r="W112" i="44"/>
  <c r="G113" i="44"/>
  <c r="I113" i="44"/>
  <c r="K113" i="44"/>
  <c r="L113" i="44"/>
  <c r="M113" i="44"/>
  <c r="N113" i="44"/>
  <c r="P113" i="44"/>
  <c r="R113" i="44"/>
  <c r="S113" i="44"/>
  <c r="T113" i="44"/>
  <c r="V113" i="44"/>
  <c r="W113" i="44"/>
  <c r="G114" i="44"/>
  <c r="I114" i="44"/>
  <c r="K114" i="44"/>
  <c r="L114" i="44"/>
  <c r="M114" i="44"/>
  <c r="N114" i="44"/>
  <c r="P114" i="44"/>
  <c r="R114" i="44"/>
  <c r="S114" i="44"/>
  <c r="T114" i="44"/>
  <c r="V114" i="44"/>
  <c r="W114" i="44"/>
  <c r="G115" i="44"/>
  <c r="I115" i="44"/>
  <c r="K115" i="44"/>
  <c r="L115" i="44"/>
  <c r="M115" i="44"/>
  <c r="N115" i="44"/>
  <c r="P115" i="44"/>
  <c r="R115" i="44"/>
  <c r="S115" i="44"/>
  <c r="T115" i="44"/>
  <c r="V115" i="44"/>
  <c r="W115" i="44"/>
  <c r="G116" i="44"/>
  <c r="I116" i="44"/>
  <c r="K116" i="44"/>
  <c r="L116" i="44"/>
  <c r="M116" i="44"/>
  <c r="N116" i="44"/>
  <c r="P116" i="44"/>
  <c r="R116" i="44"/>
  <c r="S116" i="44"/>
  <c r="T116" i="44"/>
  <c r="V116" i="44"/>
  <c r="W116" i="44"/>
  <c r="G117" i="44"/>
  <c r="I117" i="44"/>
  <c r="K117" i="44"/>
  <c r="L117" i="44"/>
  <c r="M117" i="44"/>
  <c r="N117" i="44"/>
  <c r="P117" i="44"/>
  <c r="R117" i="44"/>
  <c r="S117" i="44"/>
  <c r="T117" i="44"/>
  <c r="V117" i="44"/>
  <c r="W117" i="44"/>
  <c r="G118" i="44"/>
  <c r="I118" i="44"/>
  <c r="K118" i="44"/>
  <c r="L118" i="44"/>
  <c r="M118" i="44"/>
  <c r="N118" i="44"/>
  <c r="P118" i="44"/>
  <c r="R118" i="44"/>
  <c r="S118" i="44"/>
  <c r="T118" i="44"/>
  <c r="V118" i="44"/>
  <c r="W118" i="44"/>
  <c r="G119" i="44"/>
  <c r="I119" i="44"/>
  <c r="K119" i="44"/>
  <c r="L119" i="44"/>
  <c r="M119" i="44"/>
  <c r="N119" i="44"/>
  <c r="P119" i="44"/>
  <c r="R119" i="44"/>
  <c r="S119" i="44"/>
  <c r="T119" i="44"/>
  <c r="V119" i="44"/>
  <c r="W119" i="44"/>
  <c r="G120" i="44"/>
  <c r="I120" i="44"/>
  <c r="K120" i="44"/>
  <c r="L120" i="44"/>
  <c r="M120" i="44"/>
  <c r="N120" i="44"/>
  <c r="P120" i="44"/>
  <c r="R120" i="44"/>
  <c r="S120" i="44"/>
  <c r="T120" i="44"/>
  <c r="V120" i="44"/>
  <c r="W120" i="44"/>
  <c r="G121" i="44"/>
  <c r="I121" i="44"/>
  <c r="K121" i="44"/>
  <c r="L121" i="44"/>
  <c r="M121" i="44"/>
  <c r="N121" i="44"/>
  <c r="P121" i="44"/>
  <c r="R121" i="44"/>
  <c r="S121" i="44"/>
  <c r="T121" i="44"/>
  <c r="V121" i="44"/>
  <c r="W121" i="44"/>
  <c r="G122" i="44"/>
  <c r="I122" i="44"/>
  <c r="K122" i="44"/>
  <c r="L122" i="44"/>
  <c r="M122" i="44"/>
  <c r="N122" i="44"/>
  <c r="P122" i="44"/>
  <c r="R122" i="44"/>
  <c r="S122" i="44"/>
  <c r="T122" i="44"/>
  <c r="V122" i="44"/>
  <c r="W122" i="44"/>
  <c r="G123" i="44"/>
  <c r="I123" i="44"/>
  <c r="K123" i="44"/>
  <c r="L123" i="44"/>
  <c r="M123" i="44"/>
  <c r="N123" i="44"/>
  <c r="P123" i="44"/>
  <c r="R123" i="44"/>
  <c r="S123" i="44"/>
  <c r="T123" i="44"/>
  <c r="V123" i="44"/>
  <c r="W123" i="44"/>
  <c r="G124" i="44"/>
  <c r="I124" i="44"/>
  <c r="K124" i="44"/>
  <c r="L124" i="44"/>
  <c r="M124" i="44"/>
  <c r="N124" i="44"/>
  <c r="P124" i="44"/>
  <c r="R124" i="44"/>
  <c r="S124" i="44"/>
  <c r="T124" i="44"/>
  <c r="V124" i="44"/>
  <c r="W124" i="44"/>
  <c r="G125" i="44"/>
  <c r="I125" i="44"/>
  <c r="K125" i="44"/>
  <c r="L125" i="44"/>
  <c r="M125" i="44"/>
  <c r="N125" i="44"/>
  <c r="P125" i="44"/>
  <c r="R125" i="44"/>
  <c r="S125" i="44"/>
  <c r="T125" i="44"/>
  <c r="V125" i="44"/>
  <c r="W125" i="44"/>
  <c r="G126" i="44"/>
  <c r="I126" i="44"/>
  <c r="K126" i="44"/>
  <c r="L126" i="44"/>
  <c r="M126" i="44"/>
  <c r="N126" i="44"/>
  <c r="P126" i="44"/>
  <c r="R126" i="44"/>
  <c r="S126" i="44"/>
  <c r="T126" i="44"/>
  <c r="V126" i="44"/>
  <c r="W126" i="44"/>
  <c r="G127" i="44"/>
  <c r="I127" i="44"/>
  <c r="K127" i="44"/>
  <c r="L127" i="44"/>
  <c r="M127" i="44"/>
  <c r="N127" i="44"/>
  <c r="P127" i="44"/>
  <c r="R127" i="44"/>
  <c r="S127" i="44"/>
  <c r="T127" i="44"/>
  <c r="V127" i="44"/>
  <c r="W127" i="44"/>
  <c r="G128" i="44"/>
  <c r="I128" i="44"/>
  <c r="K128" i="44"/>
  <c r="L128" i="44"/>
  <c r="M128" i="44"/>
  <c r="N128" i="44"/>
  <c r="P128" i="44"/>
  <c r="R128" i="44"/>
  <c r="S128" i="44"/>
  <c r="T128" i="44"/>
  <c r="V128" i="44"/>
  <c r="W128" i="44"/>
  <c r="G129" i="44"/>
  <c r="I129" i="44"/>
  <c r="K129" i="44"/>
  <c r="L129" i="44"/>
  <c r="M129" i="44"/>
  <c r="N129" i="44"/>
  <c r="P129" i="44"/>
  <c r="R129" i="44"/>
  <c r="S129" i="44"/>
  <c r="T129" i="44"/>
  <c r="V129" i="44"/>
  <c r="W129" i="44"/>
  <c r="G130" i="44"/>
  <c r="I130" i="44"/>
  <c r="K130" i="44"/>
  <c r="L130" i="44"/>
  <c r="M130" i="44"/>
  <c r="N130" i="44"/>
  <c r="P130" i="44"/>
  <c r="R130" i="44"/>
  <c r="S130" i="44"/>
  <c r="T130" i="44"/>
  <c r="V130" i="44"/>
  <c r="W130" i="44"/>
  <c r="G131" i="44"/>
  <c r="I131" i="44"/>
  <c r="K131" i="44"/>
  <c r="L131" i="44"/>
  <c r="M131" i="44"/>
  <c r="N131" i="44"/>
  <c r="P131" i="44"/>
  <c r="R131" i="44"/>
  <c r="S131" i="44"/>
  <c r="T131" i="44"/>
  <c r="V131" i="44"/>
  <c r="W131" i="44"/>
  <c r="G132" i="44"/>
  <c r="I132" i="44"/>
  <c r="K132" i="44"/>
  <c r="L132" i="44"/>
  <c r="M132" i="44"/>
  <c r="N132" i="44"/>
  <c r="P132" i="44"/>
  <c r="R132" i="44"/>
  <c r="S132" i="44"/>
  <c r="T132" i="44"/>
  <c r="V132" i="44"/>
  <c r="W132" i="44"/>
  <c r="G133" i="44"/>
  <c r="I133" i="44"/>
  <c r="K133" i="44"/>
  <c r="L133" i="44"/>
  <c r="M133" i="44"/>
  <c r="N133" i="44"/>
  <c r="P133" i="44"/>
  <c r="R133" i="44"/>
  <c r="S133" i="44"/>
  <c r="T133" i="44"/>
  <c r="V133" i="44"/>
  <c r="W133" i="44"/>
  <c r="G134" i="44"/>
  <c r="I134" i="44"/>
  <c r="K134" i="44"/>
  <c r="L134" i="44"/>
  <c r="M134" i="44"/>
  <c r="N134" i="44"/>
  <c r="P134" i="44"/>
  <c r="R134" i="44"/>
  <c r="S134" i="44"/>
  <c r="T134" i="44"/>
  <c r="V134" i="44"/>
  <c r="W134" i="44"/>
  <c r="G135" i="44"/>
  <c r="I135" i="44"/>
  <c r="K135" i="44"/>
  <c r="L135" i="44"/>
  <c r="M135" i="44"/>
  <c r="N135" i="44"/>
  <c r="P135" i="44"/>
  <c r="R135" i="44"/>
  <c r="S135" i="44"/>
  <c r="T135" i="44"/>
  <c r="V135" i="44"/>
  <c r="W135" i="44"/>
  <c r="G136" i="44"/>
  <c r="I136" i="44"/>
  <c r="K136" i="44"/>
  <c r="L136" i="44"/>
  <c r="M136" i="44"/>
  <c r="N136" i="44"/>
  <c r="P136" i="44"/>
  <c r="R136" i="44"/>
  <c r="S136" i="44"/>
  <c r="T136" i="44"/>
  <c r="V136" i="44"/>
  <c r="W136" i="44"/>
  <c r="G137" i="44"/>
  <c r="I137" i="44"/>
  <c r="K137" i="44"/>
  <c r="L137" i="44"/>
  <c r="M137" i="44"/>
  <c r="N137" i="44"/>
  <c r="P137" i="44"/>
  <c r="R137" i="44"/>
  <c r="S137" i="44"/>
  <c r="T137" i="44"/>
  <c r="V137" i="44"/>
  <c r="W137" i="44"/>
  <c r="G138" i="44"/>
  <c r="I138" i="44"/>
  <c r="K138" i="44"/>
  <c r="L138" i="44"/>
  <c r="M138" i="44"/>
  <c r="N138" i="44"/>
  <c r="P138" i="44"/>
  <c r="R138" i="44"/>
  <c r="S138" i="44"/>
  <c r="T138" i="44"/>
  <c r="V138" i="44"/>
  <c r="W138" i="44"/>
  <c r="G139" i="44"/>
  <c r="I139" i="44"/>
  <c r="K139" i="44"/>
  <c r="L139" i="44"/>
  <c r="M139" i="44"/>
  <c r="N139" i="44"/>
  <c r="P139" i="44"/>
  <c r="R139" i="44"/>
  <c r="S139" i="44"/>
  <c r="T139" i="44"/>
  <c r="V139" i="44"/>
  <c r="W139" i="44"/>
  <c r="G140" i="44"/>
  <c r="I140" i="44"/>
  <c r="K140" i="44"/>
  <c r="L140" i="44"/>
  <c r="M140" i="44"/>
  <c r="N140" i="44"/>
  <c r="P140" i="44"/>
  <c r="R140" i="44"/>
  <c r="S140" i="44"/>
  <c r="T140" i="44"/>
  <c r="V140" i="44"/>
  <c r="W140" i="44"/>
  <c r="G141" i="44"/>
  <c r="I141" i="44"/>
  <c r="K141" i="44"/>
  <c r="L141" i="44"/>
  <c r="M141" i="44"/>
  <c r="N141" i="44"/>
  <c r="P141" i="44"/>
  <c r="R141" i="44"/>
  <c r="S141" i="44"/>
  <c r="T141" i="44"/>
  <c r="V141" i="44"/>
  <c r="W141" i="44"/>
  <c r="G142" i="44"/>
  <c r="I142" i="44"/>
  <c r="K142" i="44"/>
  <c r="L142" i="44"/>
  <c r="M142" i="44"/>
  <c r="N142" i="44"/>
  <c r="P142" i="44"/>
  <c r="R142" i="44"/>
  <c r="S142" i="44"/>
  <c r="T142" i="44"/>
  <c r="V142" i="44"/>
  <c r="W142" i="44"/>
  <c r="G143" i="44"/>
  <c r="I143" i="44"/>
  <c r="K143" i="44"/>
  <c r="L143" i="44"/>
  <c r="M143" i="44"/>
  <c r="N143" i="44"/>
  <c r="P143" i="44"/>
  <c r="R143" i="44"/>
  <c r="S143" i="44"/>
  <c r="T143" i="44"/>
  <c r="V143" i="44"/>
  <c r="W143" i="44"/>
  <c r="G144" i="44"/>
  <c r="I144" i="44"/>
  <c r="K144" i="44"/>
  <c r="L144" i="44"/>
  <c r="M144" i="44"/>
  <c r="N144" i="44"/>
  <c r="P144" i="44"/>
  <c r="R144" i="44"/>
  <c r="S144" i="44"/>
  <c r="T144" i="44"/>
  <c r="V144" i="44"/>
  <c r="W144" i="44"/>
  <c r="G145" i="44"/>
  <c r="I145" i="44"/>
  <c r="K145" i="44"/>
  <c r="L145" i="44"/>
  <c r="M145" i="44"/>
  <c r="N145" i="44"/>
  <c r="P145" i="44"/>
  <c r="R145" i="44"/>
  <c r="S145" i="44"/>
  <c r="T145" i="44"/>
  <c r="V145" i="44"/>
  <c r="W145" i="44"/>
  <c r="G146" i="44"/>
  <c r="I146" i="44"/>
  <c r="K146" i="44"/>
  <c r="L146" i="44"/>
  <c r="M146" i="44"/>
  <c r="N146" i="44"/>
  <c r="P146" i="44"/>
  <c r="R146" i="44"/>
  <c r="S146" i="44"/>
  <c r="T146" i="44"/>
  <c r="V146" i="44"/>
  <c r="W146" i="44"/>
  <c r="G147" i="44"/>
  <c r="I147" i="44"/>
  <c r="K147" i="44"/>
  <c r="L147" i="44"/>
  <c r="M147" i="44"/>
  <c r="N147" i="44"/>
  <c r="P147" i="44"/>
  <c r="R147" i="44"/>
  <c r="S147" i="44"/>
  <c r="T147" i="44"/>
  <c r="V147" i="44"/>
  <c r="W147" i="44"/>
  <c r="G148" i="44"/>
  <c r="I148" i="44"/>
  <c r="K148" i="44"/>
  <c r="L148" i="44"/>
  <c r="M148" i="44"/>
  <c r="N148" i="44"/>
  <c r="P148" i="44"/>
  <c r="R148" i="44"/>
  <c r="S148" i="44"/>
  <c r="T148" i="44"/>
  <c r="V148" i="44"/>
  <c r="W148" i="44"/>
  <c r="G149" i="44"/>
  <c r="I149" i="44"/>
  <c r="K149" i="44"/>
  <c r="L149" i="44"/>
  <c r="M149" i="44"/>
  <c r="N149" i="44"/>
  <c r="P149" i="44"/>
  <c r="R149" i="44"/>
  <c r="S149" i="44"/>
  <c r="T149" i="44"/>
  <c r="V149" i="44"/>
  <c r="W149" i="44"/>
  <c r="G150" i="44"/>
  <c r="I150" i="44"/>
  <c r="K150" i="44"/>
  <c r="L150" i="44"/>
  <c r="M150" i="44"/>
  <c r="N150" i="44"/>
  <c r="P150" i="44"/>
  <c r="R150" i="44"/>
  <c r="S150" i="44"/>
  <c r="T150" i="44"/>
  <c r="V150" i="44"/>
  <c r="W150" i="44"/>
  <c r="G151" i="44"/>
  <c r="I151" i="44"/>
  <c r="K151" i="44"/>
  <c r="L151" i="44"/>
  <c r="M151" i="44"/>
  <c r="N151" i="44"/>
  <c r="P151" i="44"/>
  <c r="R151" i="44"/>
  <c r="S151" i="44"/>
  <c r="T151" i="44"/>
  <c r="V151" i="44"/>
  <c r="W151" i="44"/>
  <c r="G152" i="44"/>
  <c r="I152" i="44"/>
  <c r="K152" i="44"/>
  <c r="L152" i="44"/>
  <c r="M152" i="44"/>
  <c r="N152" i="44"/>
  <c r="P152" i="44"/>
  <c r="R152" i="44"/>
  <c r="S152" i="44"/>
  <c r="T152" i="44"/>
  <c r="V152" i="44"/>
  <c r="W152" i="44"/>
  <c r="G153" i="44"/>
  <c r="I153" i="44"/>
  <c r="K153" i="44"/>
  <c r="L153" i="44"/>
  <c r="M153" i="44"/>
  <c r="N153" i="44"/>
  <c r="P153" i="44"/>
  <c r="R153" i="44"/>
  <c r="S153" i="44"/>
  <c r="T153" i="44"/>
  <c r="V153" i="44"/>
  <c r="W153" i="44"/>
  <c r="G154" i="44"/>
  <c r="I154" i="44"/>
  <c r="K154" i="44"/>
  <c r="L154" i="44"/>
  <c r="M154" i="44"/>
  <c r="N154" i="44"/>
  <c r="P154" i="44"/>
  <c r="R154" i="44"/>
  <c r="S154" i="44"/>
  <c r="T154" i="44"/>
  <c r="V154" i="44"/>
  <c r="W154" i="44"/>
  <c r="G155" i="44"/>
  <c r="I155" i="44"/>
  <c r="K155" i="44"/>
  <c r="L155" i="44"/>
  <c r="M155" i="44"/>
  <c r="N155" i="44"/>
  <c r="P155" i="44"/>
  <c r="R155" i="44"/>
  <c r="S155" i="44"/>
  <c r="T155" i="44"/>
  <c r="V155" i="44"/>
  <c r="W155" i="44"/>
  <c r="G156" i="44"/>
  <c r="I156" i="44"/>
  <c r="K156" i="44"/>
  <c r="L156" i="44"/>
  <c r="M156" i="44"/>
  <c r="N156" i="44"/>
  <c r="P156" i="44"/>
  <c r="R156" i="44"/>
  <c r="S156" i="44"/>
  <c r="T156" i="44"/>
  <c r="V156" i="44"/>
  <c r="W156" i="44"/>
  <c r="G157" i="44"/>
  <c r="I157" i="44"/>
  <c r="K157" i="44"/>
  <c r="L157" i="44"/>
  <c r="M157" i="44"/>
  <c r="N157" i="44"/>
  <c r="P157" i="44"/>
  <c r="R157" i="44"/>
  <c r="S157" i="44"/>
  <c r="T157" i="44"/>
  <c r="V157" i="44"/>
  <c r="W157" i="44"/>
  <c r="G158" i="44"/>
  <c r="I158" i="44"/>
  <c r="K158" i="44"/>
  <c r="L158" i="44"/>
  <c r="M158" i="44"/>
  <c r="N158" i="44"/>
  <c r="P158" i="44"/>
  <c r="R158" i="44"/>
  <c r="S158" i="44"/>
  <c r="T158" i="44"/>
  <c r="V158" i="44"/>
  <c r="W158" i="44"/>
  <c r="G159" i="44"/>
  <c r="I159" i="44"/>
  <c r="K159" i="44"/>
  <c r="L159" i="44"/>
  <c r="M159" i="44"/>
  <c r="N159" i="44"/>
  <c r="P159" i="44"/>
  <c r="R159" i="44"/>
  <c r="S159" i="44"/>
  <c r="T159" i="44"/>
  <c r="V159" i="44"/>
  <c r="W159" i="44"/>
  <c r="G160" i="44"/>
  <c r="I160" i="44"/>
  <c r="K160" i="44"/>
  <c r="L160" i="44"/>
  <c r="M160" i="44"/>
  <c r="N160" i="44"/>
  <c r="P160" i="44"/>
  <c r="R160" i="44"/>
  <c r="S160" i="44"/>
  <c r="T160" i="44"/>
  <c r="V160" i="44"/>
  <c r="W160" i="44"/>
  <c r="G161" i="44"/>
  <c r="I161" i="44"/>
  <c r="K161" i="44"/>
  <c r="L161" i="44"/>
  <c r="M161" i="44"/>
  <c r="N161" i="44"/>
  <c r="P161" i="44"/>
  <c r="R161" i="44"/>
  <c r="S161" i="44"/>
  <c r="T161" i="44"/>
  <c r="V161" i="44"/>
  <c r="W161" i="44"/>
  <c r="G162" i="44"/>
  <c r="I162" i="44"/>
  <c r="K162" i="44"/>
  <c r="L162" i="44"/>
  <c r="M162" i="44"/>
  <c r="N162" i="44"/>
  <c r="P162" i="44"/>
  <c r="R162" i="44"/>
  <c r="S162" i="44"/>
  <c r="T162" i="44"/>
  <c r="V162" i="44"/>
  <c r="W162" i="44"/>
  <c r="G163" i="44"/>
  <c r="I163" i="44"/>
  <c r="K163" i="44"/>
  <c r="L163" i="44"/>
  <c r="M163" i="44"/>
  <c r="N163" i="44"/>
  <c r="P163" i="44"/>
  <c r="R163" i="44"/>
  <c r="S163" i="44"/>
  <c r="T163" i="44"/>
  <c r="V163" i="44"/>
  <c r="W163" i="44"/>
  <c r="G164" i="44"/>
  <c r="I164" i="44"/>
  <c r="K164" i="44"/>
  <c r="L164" i="44"/>
  <c r="M164" i="44"/>
  <c r="N164" i="44"/>
  <c r="P164" i="44"/>
  <c r="R164" i="44"/>
  <c r="S164" i="44"/>
  <c r="T164" i="44"/>
  <c r="V164" i="44"/>
  <c r="W164" i="44"/>
  <c r="G165" i="44"/>
  <c r="I165" i="44"/>
  <c r="K165" i="44"/>
  <c r="L165" i="44"/>
  <c r="M165" i="44"/>
  <c r="N165" i="44"/>
  <c r="P165" i="44"/>
  <c r="R165" i="44"/>
  <c r="S165" i="44"/>
  <c r="T165" i="44"/>
  <c r="V165" i="44"/>
  <c r="W165" i="44"/>
  <c r="G166" i="44"/>
  <c r="I166" i="44"/>
  <c r="K166" i="44"/>
  <c r="L166" i="44"/>
  <c r="M166" i="44"/>
  <c r="N166" i="44"/>
  <c r="P166" i="44"/>
  <c r="R166" i="44"/>
  <c r="S166" i="44"/>
  <c r="T166" i="44"/>
  <c r="V166" i="44"/>
  <c r="W166" i="44"/>
  <c r="G167" i="44"/>
  <c r="I167" i="44"/>
  <c r="K167" i="44"/>
  <c r="L167" i="44"/>
  <c r="M167" i="44"/>
  <c r="N167" i="44"/>
  <c r="P167" i="44"/>
  <c r="R167" i="44"/>
  <c r="S167" i="44"/>
  <c r="T167" i="44"/>
  <c r="V167" i="44"/>
  <c r="W167" i="44"/>
  <c r="G168" i="44"/>
  <c r="I168" i="44"/>
  <c r="K168" i="44"/>
  <c r="L168" i="44"/>
  <c r="M168" i="44"/>
  <c r="N168" i="44"/>
  <c r="P168" i="44"/>
  <c r="R168" i="44"/>
  <c r="S168" i="44"/>
  <c r="T168" i="44"/>
  <c r="V168" i="44"/>
  <c r="W168" i="44"/>
  <c r="G169" i="44"/>
  <c r="I169" i="44"/>
  <c r="K169" i="44"/>
  <c r="L169" i="44"/>
  <c r="M169" i="44"/>
  <c r="N169" i="44"/>
  <c r="P169" i="44"/>
  <c r="R169" i="44"/>
  <c r="S169" i="44"/>
  <c r="T169" i="44"/>
  <c r="V169" i="44"/>
  <c r="W169" i="44"/>
  <c r="G170" i="44"/>
  <c r="I170" i="44"/>
  <c r="K170" i="44"/>
  <c r="L170" i="44"/>
  <c r="M170" i="44"/>
  <c r="N170" i="44"/>
  <c r="P170" i="44"/>
  <c r="R170" i="44"/>
  <c r="S170" i="44"/>
  <c r="T170" i="44"/>
  <c r="V170" i="44"/>
  <c r="W170" i="44"/>
  <c r="G171" i="44"/>
  <c r="I171" i="44"/>
  <c r="K171" i="44"/>
  <c r="L171" i="44"/>
  <c r="M171" i="44"/>
  <c r="N171" i="44"/>
  <c r="P171" i="44"/>
  <c r="R171" i="44"/>
  <c r="S171" i="44"/>
  <c r="T171" i="44"/>
  <c r="V171" i="44"/>
  <c r="W171" i="44"/>
  <c r="G172" i="44"/>
  <c r="I172" i="44"/>
  <c r="K172" i="44"/>
  <c r="L172" i="44"/>
  <c r="M172" i="44"/>
  <c r="N172" i="44"/>
  <c r="P172" i="44"/>
  <c r="R172" i="44"/>
  <c r="S172" i="44"/>
  <c r="T172" i="44"/>
  <c r="V172" i="44"/>
  <c r="W172" i="44"/>
  <c r="G173" i="44"/>
  <c r="I173" i="44"/>
  <c r="K173" i="44"/>
  <c r="L173" i="44"/>
  <c r="M173" i="44"/>
  <c r="N173" i="44"/>
  <c r="P173" i="44"/>
  <c r="R173" i="44"/>
  <c r="S173" i="44"/>
  <c r="T173" i="44"/>
  <c r="V173" i="44"/>
  <c r="W173" i="44"/>
  <c r="G174" i="44"/>
  <c r="I174" i="44"/>
  <c r="K174" i="44"/>
  <c r="L174" i="44"/>
  <c r="M174" i="44"/>
  <c r="N174" i="44"/>
  <c r="P174" i="44"/>
  <c r="R174" i="44"/>
  <c r="S174" i="44"/>
  <c r="T174" i="44"/>
  <c r="V174" i="44"/>
  <c r="W174" i="44"/>
  <c r="G175" i="44"/>
  <c r="I175" i="44"/>
  <c r="K175" i="44"/>
  <c r="L175" i="44"/>
  <c r="M175" i="44"/>
  <c r="N175" i="44"/>
  <c r="P175" i="44"/>
  <c r="R175" i="44"/>
  <c r="S175" i="44"/>
  <c r="T175" i="44"/>
  <c r="V175" i="44"/>
  <c r="W175" i="44"/>
  <c r="G176" i="44"/>
  <c r="I176" i="44"/>
  <c r="K176" i="44"/>
  <c r="L176" i="44"/>
  <c r="M176" i="44"/>
  <c r="N176" i="44"/>
  <c r="P176" i="44"/>
  <c r="R176" i="44"/>
  <c r="S176" i="44"/>
  <c r="T176" i="44"/>
  <c r="V176" i="44"/>
  <c r="W176" i="44"/>
  <c r="G177" i="44"/>
  <c r="I177" i="44"/>
  <c r="K177" i="44"/>
  <c r="L177" i="44"/>
  <c r="M177" i="44"/>
  <c r="N177" i="44"/>
  <c r="P177" i="44"/>
  <c r="R177" i="44"/>
  <c r="S177" i="44"/>
  <c r="T177" i="44"/>
  <c r="V177" i="44"/>
  <c r="W177" i="44"/>
  <c r="G178" i="44"/>
  <c r="I178" i="44"/>
  <c r="K178" i="44"/>
  <c r="L178" i="44"/>
  <c r="M178" i="44"/>
  <c r="N178" i="44"/>
  <c r="P178" i="44"/>
  <c r="R178" i="44"/>
  <c r="S178" i="44"/>
  <c r="T178" i="44"/>
  <c r="V178" i="44"/>
  <c r="W178" i="44"/>
  <c r="G179" i="44"/>
  <c r="I179" i="44"/>
  <c r="K179" i="44"/>
  <c r="L179" i="44"/>
  <c r="M179" i="44"/>
  <c r="N179" i="44"/>
  <c r="P179" i="44"/>
  <c r="R179" i="44"/>
  <c r="S179" i="44"/>
  <c r="T179" i="44"/>
  <c r="V179" i="44"/>
  <c r="W179" i="44"/>
  <c r="B21" i="44"/>
  <c r="C21" i="44"/>
  <c r="B22" i="44"/>
  <c r="C22" i="44"/>
  <c r="B23" i="44"/>
  <c r="C23" i="44"/>
  <c r="B24" i="44"/>
  <c r="C24" i="44"/>
  <c r="B25" i="44"/>
  <c r="C25" i="44"/>
  <c r="B26" i="44"/>
  <c r="C26" i="44"/>
  <c r="B27" i="44"/>
  <c r="C27" i="44"/>
  <c r="B28" i="44"/>
  <c r="C28" i="44"/>
  <c r="B29" i="44"/>
  <c r="C29" i="44"/>
  <c r="B30" i="44"/>
  <c r="C30" i="44"/>
  <c r="B31" i="44"/>
  <c r="C31" i="44"/>
  <c r="B32" i="44"/>
  <c r="C32" i="44"/>
  <c r="B33" i="44"/>
  <c r="C33" i="44"/>
  <c r="B34" i="44"/>
  <c r="C34" i="44"/>
  <c r="B35" i="44"/>
  <c r="C35" i="44"/>
  <c r="B36" i="44"/>
  <c r="C36" i="44"/>
  <c r="B37" i="44"/>
  <c r="C37" i="44"/>
  <c r="B38" i="44"/>
  <c r="C38" i="44"/>
  <c r="B39" i="44"/>
  <c r="C39" i="44"/>
  <c r="B40" i="44"/>
  <c r="C40" i="44"/>
  <c r="B41" i="44"/>
  <c r="C41" i="44"/>
  <c r="B42" i="44"/>
  <c r="C42" i="44"/>
  <c r="B43" i="44"/>
  <c r="C43" i="44"/>
  <c r="B44" i="44"/>
  <c r="C44" i="44"/>
  <c r="B45" i="44"/>
  <c r="C45" i="44"/>
  <c r="B46" i="44"/>
  <c r="C46" i="44"/>
  <c r="B47" i="44"/>
  <c r="C47" i="44"/>
  <c r="B48" i="44"/>
  <c r="C48" i="44"/>
  <c r="B49" i="44"/>
  <c r="C49" i="44"/>
  <c r="B50" i="44"/>
  <c r="C50" i="44"/>
  <c r="B51" i="44"/>
  <c r="C51" i="44"/>
  <c r="B52" i="44"/>
  <c r="C52" i="44"/>
  <c r="B53" i="44"/>
  <c r="C53" i="44"/>
  <c r="B54" i="44"/>
  <c r="C54" i="44"/>
  <c r="B55" i="44"/>
  <c r="C55" i="44"/>
  <c r="B56" i="44"/>
  <c r="C56" i="44"/>
  <c r="B57" i="44"/>
  <c r="C57" i="44"/>
  <c r="B58" i="44"/>
  <c r="C58" i="44"/>
  <c r="B59" i="44"/>
  <c r="C59" i="44"/>
  <c r="B60" i="44"/>
  <c r="C60" i="44"/>
  <c r="B61" i="44"/>
  <c r="C61" i="44"/>
  <c r="B62" i="44"/>
  <c r="C62" i="44"/>
  <c r="B63" i="44"/>
  <c r="C63" i="44"/>
  <c r="B64" i="44"/>
  <c r="C64" i="44"/>
  <c r="B65" i="44"/>
  <c r="C65" i="44"/>
  <c r="B66" i="44"/>
  <c r="C66" i="44"/>
  <c r="B67" i="44"/>
  <c r="C67" i="44"/>
  <c r="B68" i="44"/>
  <c r="C68" i="44"/>
  <c r="B69" i="44"/>
  <c r="C69" i="44"/>
  <c r="B70" i="44"/>
  <c r="C70" i="44"/>
  <c r="B71" i="44"/>
  <c r="C71" i="44"/>
  <c r="B72" i="44"/>
  <c r="C72" i="44"/>
  <c r="B73" i="44"/>
  <c r="C73" i="44"/>
  <c r="B74" i="44"/>
  <c r="C74" i="44"/>
  <c r="B75" i="44"/>
  <c r="C75" i="44"/>
  <c r="B76" i="44"/>
  <c r="C76" i="44"/>
  <c r="B77" i="44"/>
  <c r="C77" i="44"/>
  <c r="B78" i="44"/>
  <c r="C78" i="44"/>
  <c r="B79" i="44"/>
  <c r="C79" i="44"/>
  <c r="B80" i="44"/>
  <c r="C80" i="44"/>
  <c r="B81" i="44"/>
  <c r="C81" i="44"/>
  <c r="B82" i="44"/>
  <c r="C82" i="44"/>
  <c r="B83" i="44"/>
  <c r="C83" i="44"/>
  <c r="B84" i="44"/>
  <c r="C84" i="44"/>
  <c r="B85" i="44"/>
  <c r="C85" i="44"/>
  <c r="B86" i="44"/>
  <c r="C86" i="44"/>
  <c r="B87" i="44"/>
  <c r="C87" i="44"/>
  <c r="B88" i="44"/>
  <c r="C88" i="44"/>
  <c r="B89" i="44"/>
  <c r="C89" i="44"/>
  <c r="B90" i="44"/>
  <c r="C90" i="44"/>
  <c r="B91" i="44"/>
  <c r="C91" i="44"/>
  <c r="B92" i="44"/>
  <c r="C92" i="44"/>
  <c r="B93" i="44"/>
  <c r="C93" i="44"/>
  <c r="B94" i="44"/>
  <c r="C94" i="44"/>
  <c r="B95" i="44"/>
  <c r="C95" i="44"/>
  <c r="B96" i="44"/>
  <c r="C96" i="44"/>
  <c r="B97" i="44"/>
  <c r="C97" i="44"/>
  <c r="B98" i="44"/>
  <c r="C98" i="44"/>
  <c r="B99" i="44"/>
  <c r="C99" i="44"/>
  <c r="B100" i="44"/>
  <c r="C100" i="44"/>
  <c r="B101" i="44"/>
  <c r="C101" i="44"/>
  <c r="B102" i="44"/>
  <c r="C102" i="44"/>
  <c r="B103" i="44"/>
  <c r="C103" i="44"/>
  <c r="B104" i="44"/>
  <c r="C104" i="44"/>
  <c r="B105" i="44"/>
  <c r="C105" i="44"/>
  <c r="B106" i="44"/>
  <c r="C106" i="44"/>
  <c r="B107" i="44"/>
  <c r="C107" i="44"/>
  <c r="B108" i="44"/>
  <c r="C108" i="44"/>
  <c r="B109" i="44"/>
  <c r="C109" i="44"/>
  <c r="B110" i="44"/>
  <c r="C110" i="44"/>
  <c r="B111" i="44"/>
  <c r="C111" i="44"/>
  <c r="B112" i="44"/>
  <c r="C112" i="44"/>
  <c r="B113" i="44"/>
  <c r="C113" i="44"/>
  <c r="B114" i="44"/>
  <c r="C114" i="44"/>
  <c r="B115" i="44"/>
  <c r="C115" i="44"/>
  <c r="B116" i="44"/>
  <c r="C116" i="44"/>
  <c r="B117" i="44"/>
  <c r="C117" i="44"/>
  <c r="B118" i="44"/>
  <c r="C118" i="44"/>
  <c r="B119" i="44"/>
  <c r="C119" i="44"/>
  <c r="B120" i="44"/>
  <c r="C120" i="44"/>
  <c r="B121" i="44"/>
  <c r="C121" i="44"/>
  <c r="B122" i="44"/>
  <c r="C122" i="44"/>
  <c r="B123" i="44"/>
  <c r="C123" i="44"/>
  <c r="B124" i="44"/>
  <c r="C124" i="44"/>
  <c r="B125" i="44"/>
  <c r="C125" i="44"/>
  <c r="B126" i="44"/>
  <c r="C126" i="44"/>
  <c r="B127" i="44"/>
  <c r="C127" i="44"/>
  <c r="B128" i="44"/>
  <c r="C128" i="44"/>
  <c r="B129" i="44"/>
  <c r="C129" i="44"/>
  <c r="B130" i="44"/>
  <c r="C130" i="44"/>
  <c r="B131" i="44"/>
  <c r="C131" i="44"/>
  <c r="B132" i="44"/>
  <c r="C132" i="44"/>
  <c r="B133" i="44"/>
  <c r="C133" i="44"/>
  <c r="B134" i="44"/>
  <c r="C134" i="44"/>
  <c r="B135" i="44"/>
  <c r="C135" i="44"/>
  <c r="B136" i="44"/>
  <c r="C136" i="44"/>
  <c r="B137" i="44"/>
  <c r="C137" i="44"/>
  <c r="B138" i="44"/>
  <c r="C138" i="44"/>
  <c r="B139" i="44"/>
  <c r="C139" i="44"/>
  <c r="B140" i="44"/>
  <c r="C140" i="44"/>
  <c r="B141" i="44"/>
  <c r="C141" i="44"/>
  <c r="B142" i="44"/>
  <c r="C142" i="44"/>
  <c r="B143" i="44"/>
  <c r="C143" i="44"/>
  <c r="B144" i="44"/>
  <c r="C144" i="44"/>
  <c r="B145" i="44"/>
  <c r="C145" i="44"/>
  <c r="B146" i="44"/>
  <c r="C146" i="44"/>
  <c r="B147" i="44"/>
  <c r="C147" i="44"/>
  <c r="B148" i="44"/>
  <c r="C148" i="44"/>
  <c r="B149" i="44"/>
  <c r="C149" i="44"/>
  <c r="B150" i="44"/>
  <c r="C150" i="44"/>
  <c r="B151" i="44"/>
  <c r="C151" i="44"/>
  <c r="B152" i="44"/>
  <c r="C152" i="44"/>
  <c r="B153" i="44"/>
  <c r="C153" i="44"/>
  <c r="B154" i="44"/>
  <c r="C154" i="44"/>
  <c r="B155" i="44"/>
  <c r="C155" i="44"/>
  <c r="B156" i="44"/>
  <c r="C156" i="44"/>
  <c r="B157" i="44"/>
  <c r="C157" i="44"/>
  <c r="B158" i="44"/>
  <c r="C158" i="44"/>
  <c r="B159" i="44"/>
  <c r="C159" i="44"/>
  <c r="B160" i="44"/>
  <c r="C160" i="44"/>
  <c r="B161" i="44"/>
  <c r="C161" i="44"/>
  <c r="B162" i="44"/>
  <c r="C162" i="44"/>
  <c r="B163" i="44"/>
  <c r="C163" i="44"/>
  <c r="B164" i="44"/>
  <c r="C164" i="44"/>
  <c r="B165" i="44"/>
  <c r="C165" i="44"/>
  <c r="B166" i="44"/>
  <c r="C166" i="44"/>
  <c r="B167" i="44"/>
  <c r="C167" i="44"/>
  <c r="B168" i="44"/>
  <c r="C168" i="44"/>
  <c r="B169" i="44"/>
  <c r="C169" i="44"/>
  <c r="B170" i="44"/>
  <c r="C170" i="44"/>
  <c r="B171" i="44"/>
  <c r="C171" i="44"/>
  <c r="B172" i="44"/>
  <c r="C172" i="44"/>
  <c r="B173" i="44"/>
  <c r="C173" i="44"/>
  <c r="B174" i="44"/>
  <c r="C174" i="44"/>
  <c r="B175" i="44"/>
  <c r="C175" i="44"/>
  <c r="B176" i="44"/>
  <c r="C176" i="44"/>
  <c r="B177" i="44"/>
  <c r="C177" i="44"/>
  <c r="B178" i="44"/>
  <c r="C178" i="44"/>
  <c r="B179" i="44"/>
  <c r="C179" i="44"/>
  <c r="W20" i="44"/>
  <c r="V20" i="44"/>
  <c r="T20" i="44"/>
  <c r="S20" i="44"/>
  <c r="R20" i="44"/>
  <c r="P20" i="44"/>
  <c r="N20" i="44"/>
  <c r="M20" i="44"/>
  <c r="L20" i="44"/>
  <c r="K20" i="44"/>
  <c r="I20" i="44"/>
  <c r="G20" i="44"/>
  <c r="C20" i="44"/>
  <c r="B20" i="44"/>
  <c r="G12" i="44"/>
  <c r="H12" i="44" s="1"/>
  <c r="I12" i="44"/>
  <c r="K12" i="44"/>
  <c r="L12" i="44"/>
  <c r="M12" i="44"/>
  <c r="N12" i="44"/>
  <c r="P12" i="44"/>
  <c r="R12" i="44"/>
  <c r="S12" i="44"/>
  <c r="T12" i="44"/>
  <c r="V12" i="44"/>
  <c r="W12" i="44"/>
  <c r="G13" i="44"/>
  <c r="I13" i="44"/>
  <c r="K13" i="44"/>
  <c r="L13" i="44"/>
  <c r="M13" i="44"/>
  <c r="N13" i="44"/>
  <c r="P13" i="44"/>
  <c r="R13" i="44"/>
  <c r="S13" i="44"/>
  <c r="T13" i="44"/>
  <c r="V13" i="44"/>
  <c r="W13" i="44"/>
  <c r="G14" i="44"/>
  <c r="I14" i="44"/>
  <c r="K14" i="44"/>
  <c r="L14" i="44"/>
  <c r="M14" i="44"/>
  <c r="N14" i="44"/>
  <c r="P14" i="44"/>
  <c r="R14" i="44"/>
  <c r="S14" i="44"/>
  <c r="T14" i="44"/>
  <c r="V14" i="44"/>
  <c r="W14" i="44"/>
  <c r="G15" i="44"/>
  <c r="I15" i="44"/>
  <c r="K15" i="44"/>
  <c r="L15" i="44"/>
  <c r="M15" i="44"/>
  <c r="N15" i="44"/>
  <c r="P15" i="44"/>
  <c r="R15" i="44"/>
  <c r="S15" i="44"/>
  <c r="T15" i="44"/>
  <c r="V15" i="44"/>
  <c r="W15" i="44"/>
  <c r="G16" i="44"/>
  <c r="I16" i="44"/>
  <c r="K16" i="44"/>
  <c r="L16" i="44"/>
  <c r="M16" i="44"/>
  <c r="N16" i="44"/>
  <c r="P16" i="44"/>
  <c r="R16" i="44"/>
  <c r="S16" i="44"/>
  <c r="T16" i="44"/>
  <c r="V16" i="44"/>
  <c r="W16" i="44"/>
  <c r="G17" i="44"/>
  <c r="I17" i="44"/>
  <c r="K17" i="44"/>
  <c r="L17" i="44"/>
  <c r="M17" i="44"/>
  <c r="N17" i="44"/>
  <c r="P17" i="44"/>
  <c r="R17" i="44"/>
  <c r="S17" i="44"/>
  <c r="T17" i="44"/>
  <c r="V17" i="44"/>
  <c r="W17" i="44"/>
  <c r="G18" i="44"/>
  <c r="I18" i="44"/>
  <c r="K18" i="44"/>
  <c r="L18" i="44"/>
  <c r="M18" i="44"/>
  <c r="N18" i="44"/>
  <c r="P18" i="44"/>
  <c r="R18" i="44"/>
  <c r="S18" i="44"/>
  <c r="T18" i="44"/>
  <c r="V18" i="44"/>
  <c r="W18" i="44"/>
  <c r="B12" i="44"/>
  <c r="C12" i="44"/>
  <c r="B13" i="44"/>
  <c r="C13" i="44"/>
  <c r="B14" i="44"/>
  <c r="C14" i="44"/>
  <c r="B15" i="44"/>
  <c r="C15" i="44"/>
  <c r="B16" i="44"/>
  <c r="C16" i="44"/>
  <c r="B17" i="44"/>
  <c r="C17" i="44"/>
  <c r="B18" i="44"/>
  <c r="C18" i="44"/>
  <c r="W11" i="44"/>
  <c r="V11" i="44"/>
  <c r="T11" i="44"/>
  <c r="S11" i="44"/>
  <c r="R11" i="44"/>
  <c r="P11" i="44"/>
  <c r="N11" i="44"/>
  <c r="M11" i="44"/>
  <c r="L11" i="44"/>
  <c r="K11" i="44"/>
  <c r="I11" i="44"/>
  <c r="G11" i="44"/>
  <c r="C11" i="44"/>
  <c r="B11" i="44"/>
  <c r="B63" i="16"/>
  <c r="C63" i="16"/>
  <c r="E63" i="16"/>
  <c r="F63" i="16"/>
  <c r="H63" i="16"/>
  <c r="I63" i="16"/>
  <c r="K63" i="16"/>
  <c r="L63" i="16"/>
  <c r="M63" i="16"/>
  <c r="N63" i="16"/>
  <c r="O63" i="16"/>
  <c r="P63" i="16"/>
  <c r="R63" i="16"/>
  <c r="S63" i="16"/>
  <c r="B64" i="16"/>
  <c r="C64" i="16"/>
  <c r="E64" i="16"/>
  <c r="F64" i="16"/>
  <c r="H64" i="16"/>
  <c r="I64" i="16"/>
  <c r="K64" i="16"/>
  <c r="L64" i="16"/>
  <c r="M64" i="16"/>
  <c r="N64" i="16"/>
  <c r="O64" i="16"/>
  <c r="P64" i="16"/>
  <c r="R64" i="16"/>
  <c r="S64" i="16"/>
  <c r="B65" i="16"/>
  <c r="C65" i="16"/>
  <c r="E65" i="16"/>
  <c r="F65" i="16"/>
  <c r="G66" i="16" s="1"/>
  <c r="H65" i="16"/>
  <c r="I65" i="16"/>
  <c r="K65" i="16"/>
  <c r="L65" i="16"/>
  <c r="M65" i="16"/>
  <c r="N65" i="16"/>
  <c r="O65" i="16"/>
  <c r="P65" i="16"/>
  <c r="R65" i="16"/>
  <c r="S65" i="16"/>
  <c r="B30" i="2"/>
  <c r="F30" i="2"/>
  <c r="G31" i="2" s="1"/>
  <c r="H30" i="2"/>
  <c r="I31" i="2" s="1"/>
  <c r="J30" i="2"/>
  <c r="L30" i="2"/>
  <c r="M31" i="2" s="1"/>
  <c r="N30" i="2"/>
  <c r="O30" i="2"/>
  <c r="P30" i="2"/>
  <c r="Q31" i="2" l="1"/>
  <c r="U30" i="2"/>
  <c r="C31" i="2"/>
  <c r="E31" i="2"/>
  <c r="U21" i="44"/>
  <c r="J12" i="44"/>
  <c r="O12" i="44"/>
  <c r="H17" i="44"/>
  <c r="H15" i="44"/>
  <c r="H13" i="44"/>
  <c r="U47" i="44"/>
  <c r="U45" i="44"/>
  <c r="U43" i="44"/>
  <c r="U35" i="44"/>
  <c r="U34" i="44"/>
  <c r="U32" i="44"/>
  <c r="U29" i="44"/>
  <c r="U28" i="44"/>
  <c r="U27" i="44"/>
  <c r="U24" i="44"/>
  <c r="U23" i="44"/>
  <c r="U22" i="44"/>
  <c r="U89" i="44"/>
  <c r="U12" i="44"/>
  <c r="U179" i="44"/>
  <c r="U177" i="44"/>
  <c r="U173" i="44"/>
  <c r="U157" i="44"/>
  <c r="U156" i="44"/>
  <c r="U155" i="44"/>
  <c r="U146" i="44"/>
  <c r="U97" i="44"/>
  <c r="U95" i="44"/>
  <c r="U93" i="44"/>
  <c r="U162" i="44"/>
  <c r="U130" i="44"/>
  <c r="U18" i="44"/>
  <c r="U172" i="44"/>
  <c r="U171" i="44"/>
  <c r="U169" i="44"/>
  <c r="U90" i="44"/>
  <c r="G65" i="16"/>
  <c r="Q18" i="44"/>
  <c r="Q17" i="44"/>
  <c r="Q16" i="44"/>
  <c r="Q15" i="44"/>
  <c r="Q14" i="44"/>
  <c r="Q13" i="44"/>
  <c r="J18" i="44"/>
  <c r="J15" i="44"/>
  <c r="U39" i="44"/>
  <c r="U129" i="44"/>
  <c r="U128" i="44"/>
  <c r="U121" i="44"/>
  <c r="U120" i="44"/>
  <c r="U116" i="44"/>
  <c r="U86" i="44"/>
  <c r="U82" i="44"/>
  <c r="U78" i="44"/>
  <c r="U77" i="44"/>
  <c r="U74" i="44"/>
  <c r="U58" i="44"/>
  <c r="U57" i="44"/>
  <c r="U50" i="44"/>
  <c r="U49" i="44"/>
  <c r="U48" i="44"/>
  <c r="U174" i="44"/>
  <c r="O14" i="44"/>
  <c r="G64" i="16"/>
  <c r="O18" i="44"/>
  <c r="U165" i="44"/>
  <c r="U153" i="44"/>
  <c r="U150" i="44"/>
  <c r="U149" i="44"/>
  <c r="U148" i="44"/>
  <c r="U147" i="44"/>
  <c r="U72" i="44"/>
  <c r="U66" i="44"/>
  <c r="U64" i="44"/>
  <c r="U44" i="44"/>
  <c r="Q63" i="16"/>
  <c r="O17" i="44"/>
  <c r="J17" i="44"/>
  <c r="O16" i="44"/>
  <c r="J16" i="44"/>
  <c r="O15" i="44"/>
  <c r="U145" i="44"/>
  <c r="U144" i="44"/>
  <c r="U142" i="44"/>
  <c r="U138" i="44"/>
  <c r="U134" i="44"/>
  <c r="U133" i="44"/>
  <c r="U131" i="44"/>
  <c r="U122" i="44"/>
  <c r="U110" i="44"/>
  <c r="U106" i="44"/>
  <c r="U102" i="44"/>
  <c r="U98" i="44"/>
  <c r="U41" i="44"/>
  <c r="U40" i="44"/>
  <c r="U38" i="44"/>
  <c r="U37" i="44"/>
  <c r="U36" i="44"/>
  <c r="H16" i="44"/>
  <c r="U154" i="44"/>
  <c r="U108" i="44"/>
  <c r="U104" i="44"/>
  <c r="U100" i="44"/>
  <c r="U56" i="44"/>
  <c r="U54" i="44"/>
  <c r="U52" i="44"/>
  <c r="Q65" i="16"/>
  <c r="Q64" i="16"/>
  <c r="J14" i="44"/>
  <c r="U13" i="44"/>
  <c r="U178" i="44"/>
  <c r="U166" i="44"/>
  <c r="U126" i="44"/>
  <c r="U125" i="44"/>
  <c r="U123" i="44"/>
  <c r="U94" i="44"/>
  <c r="U92" i="44"/>
  <c r="U75" i="44"/>
  <c r="U46" i="44"/>
  <c r="U33" i="44"/>
  <c r="U31" i="44"/>
  <c r="U14" i="44"/>
  <c r="O13" i="44"/>
  <c r="J13" i="44"/>
  <c r="Q12" i="44"/>
  <c r="U170" i="44"/>
  <c r="U164" i="44"/>
  <c r="U163" i="44"/>
  <c r="U161" i="44"/>
  <c r="U158" i="44"/>
  <c r="U118" i="44"/>
  <c r="U114" i="44"/>
  <c r="U113" i="44"/>
  <c r="U111" i="44"/>
  <c r="U84" i="44"/>
  <c r="U80" i="44"/>
  <c r="U70" i="44"/>
  <c r="U69" i="44"/>
  <c r="U68" i="44"/>
  <c r="U62" i="44"/>
  <c r="U61" i="44"/>
  <c r="U59" i="44"/>
  <c r="U42" i="44"/>
  <c r="U26" i="44"/>
  <c r="U25" i="44"/>
  <c r="U143" i="44"/>
  <c r="U132" i="44"/>
  <c r="U124" i="44"/>
  <c r="U112" i="44"/>
  <c r="U109" i="44"/>
  <c r="U107" i="44"/>
  <c r="U87" i="44"/>
  <c r="U76" i="44"/>
  <c r="U73" i="44"/>
  <c r="U71" i="44"/>
  <c r="U60" i="44"/>
  <c r="U55" i="44"/>
  <c r="H18" i="44"/>
  <c r="U17" i="44"/>
  <c r="U16" i="44"/>
  <c r="U141" i="44"/>
  <c r="U140" i="44"/>
  <c r="U139" i="44"/>
  <c r="U127" i="44"/>
  <c r="U119" i="44"/>
  <c r="U105" i="44"/>
  <c r="U103" i="44"/>
  <c r="U96" i="44"/>
  <c r="U88" i="44"/>
  <c r="U85" i="44"/>
  <c r="U83" i="44"/>
  <c r="U67" i="44"/>
  <c r="U53" i="44"/>
  <c r="U51" i="44"/>
  <c r="H14" i="44"/>
  <c r="U176" i="44"/>
  <c r="U175" i="44"/>
  <c r="U168" i="44"/>
  <c r="U167" i="44"/>
  <c r="U160" i="44"/>
  <c r="U159" i="44"/>
  <c r="U152" i="44"/>
  <c r="U151" i="44"/>
  <c r="U137" i="44"/>
  <c r="U136" i="44"/>
  <c r="U135" i="44"/>
  <c r="U117" i="44"/>
  <c r="U115" i="44"/>
  <c r="U101" i="44"/>
  <c r="U99" i="44"/>
  <c r="U91" i="44"/>
  <c r="U81" i="44"/>
  <c r="U79" i="44"/>
  <c r="U65" i="44"/>
  <c r="U63" i="44"/>
  <c r="U30" i="44"/>
  <c r="U15" i="44"/>
  <c r="S30" i="2"/>
  <c r="T31" i="2" s="1"/>
  <c r="R30" i="2"/>
  <c r="B220" i="1" l="1"/>
  <c r="C220" i="1"/>
  <c r="D220" i="1"/>
  <c r="E220" i="1"/>
  <c r="G220" i="1"/>
  <c r="H220" i="1"/>
  <c r="I220" i="1"/>
  <c r="K220" i="1"/>
  <c r="M220" i="1"/>
  <c r="O220" i="1"/>
  <c r="P220" i="1"/>
  <c r="Q220" i="1"/>
  <c r="S220" i="1"/>
  <c r="B118" i="1"/>
  <c r="C118" i="1"/>
  <c r="D118" i="1"/>
  <c r="E118" i="1"/>
  <c r="G118" i="1"/>
  <c r="H118" i="1"/>
  <c r="I118" i="1"/>
  <c r="K118" i="1"/>
  <c r="M118" i="1"/>
  <c r="O118" i="1"/>
  <c r="P118" i="1"/>
  <c r="Q118" i="1"/>
  <c r="S118" i="1"/>
  <c r="B119" i="1"/>
  <c r="C119" i="1"/>
  <c r="D119" i="1"/>
  <c r="E119" i="1"/>
  <c r="G119" i="1"/>
  <c r="H119" i="1"/>
  <c r="I119" i="1"/>
  <c r="K119" i="1"/>
  <c r="M119" i="1"/>
  <c r="O119" i="1"/>
  <c r="P119" i="1"/>
  <c r="Q119" i="1"/>
  <c r="S119" i="1"/>
  <c r="B120" i="1"/>
  <c r="C120" i="1"/>
  <c r="D120" i="1"/>
  <c r="E120" i="1"/>
  <c r="G120" i="1"/>
  <c r="H120" i="1"/>
  <c r="I120" i="1"/>
  <c r="K120" i="1"/>
  <c r="M120" i="1"/>
  <c r="O120" i="1"/>
  <c r="P120" i="1"/>
  <c r="Q120" i="1"/>
  <c r="S120" i="1"/>
  <c r="B121" i="1"/>
  <c r="C121" i="1"/>
  <c r="D121" i="1"/>
  <c r="E121" i="1"/>
  <c r="G121" i="1"/>
  <c r="H121" i="1"/>
  <c r="I121" i="1"/>
  <c r="K121" i="1"/>
  <c r="M121" i="1"/>
  <c r="O121" i="1"/>
  <c r="P121" i="1"/>
  <c r="Q121" i="1"/>
  <c r="S121" i="1"/>
  <c r="B122" i="1"/>
  <c r="C122" i="1"/>
  <c r="D122" i="1"/>
  <c r="E122" i="1"/>
  <c r="G122" i="1"/>
  <c r="H122" i="1"/>
  <c r="I122" i="1"/>
  <c r="K122" i="1"/>
  <c r="M122" i="1"/>
  <c r="O122" i="1"/>
  <c r="P122" i="1"/>
  <c r="Q122" i="1"/>
  <c r="S122" i="1"/>
  <c r="B123" i="1"/>
  <c r="C123" i="1"/>
  <c r="D123" i="1"/>
  <c r="E123" i="1"/>
  <c r="G123" i="1"/>
  <c r="H123" i="1"/>
  <c r="I123" i="1"/>
  <c r="K123" i="1"/>
  <c r="M123" i="1"/>
  <c r="O123" i="1"/>
  <c r="P123" i="1"/>
  <c r="Q123" i="1"/>
  <c r="S123" i="1"/>
  <c r="B124" i="1"/>
  <c r="C124" i="1"/>
  <c r="D124" i="1"/>
  <c r="E124" i="1"/>
  <c r="G124" i="1"/>
  <c r="H124" i="1"/>
  <c r="I124" i="1"/>
  <c r="K124" i="1"/>
  <c r="M124" i="1"/>
  <c r="O124" i="1"/>
  <c r="P124" i="1"/>
  <c r="Q124" i="1"/>
  <c r="S124" i="1"/>
  <c r="B125" i="1"/>
  <c r="C125" i="1"/>
  <c r="D125" i="1"/>
  <c r="E125" i="1"/>
  <c r="G125" i="1"/>
  <c r="H125" i="1"/>
  <c r="I125" i="1"/>
  <c r="K125" i="1"/>
  <c r="M125" i="1"/>
  <c r="O125" i="1"/>
  <c r="P125" i="1"/>
  <c r="Q125" i="1"/>
  <c r="S125" i="1"/>
  <c r="B126" i="1"/>
  <c r="C126" i="1"/>
  <c r="D126" i="1"/>
  <c r="E126" i="1"/>
  <c r="G126" i="1"/>
  <c r="H126" i="1"/>
  <c r="I126" i="1"/>
  <c r="K126" i="1"/>
  <c r="M126" i="1"/>
  <c r="O126" i="1"/>
  <c r="P126" i="1"/>
  <c r="Q126" i="1"/>
  <c r="S126" i="1"/>
  <c r="B127" i="1"/>
  <c r="C127" i="1"/>
  <c r="D127" i="1"/>
  <c r="E127" i="1"/>
  <c r="G127" i="1"/>
  <c r="H127" i="1"/>
  <c r="I127" i="1"/>
  <c r="K127" i="1"/>
  <c r="M127" i="1"/>
  <c r="O127" i="1"/>
  <c r="P127" i="1"/>
  <c r="Q127" i="1"/>
  <c r="S127" i="1"/>
  <c r="B128" i="1"/>
  <c r="C128" i="1"/>
  <c r="D128" i="1"/>
  <c r="E128" i="1"/>
  <c r="G128" i="1"/>
  <c r="H128" i="1"/>
  <c r="I128" i="1"/>
  <c r="K128" i="1"/>
  <c r="M128" i="1"/>
  <c r="O128" i="1"/>
  <c r="P128" i="1"/>
  <c r="Q128" i="1"/>
  <c r="S128" i="1"/>
  <c r="B129" i="1"/>
  <c r="C129" i="1"/>
  <c r="D129" i="1"/>
  <c r="E129" i="1"/>
  <c r="G129" i="1"/>
  <c r="H129" i="1"/>
  <c r="I129" i="1"/>
  <c r="K129" i="1"/>
  <c r="M129" i="1"/>
  <c r="O129" i="1"/>
  <c r="P129" i="1"/>
  <c r="Q129" i="1"/>
  <c r="S129" i="1"/>
  <c r="B130" i="1"/>
  <c r="C130" i="1"/>
  <c r="D130" i="1"/>
  <c r="E130" i="1"/>
  <c r="G130" i="1"/>
  <c r="H130" i="1"/>
  <c r="I130" i="1"/>
  <c r="K130" i="1"/>
  <c r="M130" i="1"/>
  <c r="O130" i="1"/>
  <c r="P130" i="1"/>
  <c r="Q130" i="1"/>
  <c r="S130" i="1"/>
  <c r="B131" i="1"/>
  <c r="C131" i="1"/>
  <c r="D131" i="1"/>
  <c r="E131" i="1"/>
  <c r="G131" i="1"/>
  <c r="H131" i="1"/>
  <c r="I131" i="1"/>
  <c r="K131" i="1"/>
  <c r="M131" i="1"/>
  <c r="O131" i="1"/>
  <c r="P131" i="1"/>
  <c r="Q131" i="1"/>
  <c r="S131" i="1"/>
  <c r="B132" i="1"/>
  <c r="C132" i="1"/>
  <c r="D132" i="1"/>
  <c r="E132" i="1"/>
  <c r="G132" i="1"/>
  <c r="H132" i="1"/>
  <c r="I132" i="1"/>
  <c r="K132" i="1"/>
  <c r="M132" i="1"/>
  <c r="O132" i="1"/>
  <c r="P132" i="1"/>
  <c r="Q132" i="1"/>
  <c r="S132" i="1"/>
  <c r="B133" i="1"/>
  <c r="C133" i="1"/>
  <c r="D133" i="1"/>
  <c r="E133" i="1"/>
  <c r="G133" i="1"/>
  <c r="H133" i="1"/>
  <c r="I133" i="1"/>
  <c r="K133" i="1"/>
  <c r="M133" i="1"/>
  <c r="O133" i="1"/>
  <c r="P133" i="1"/>
  <c r="Q133" i="1"/>
  <c r="S133" i="1"/>
  <c r="B134" i="1"/>
  <c r="C134" i="1"/>
  <c r="D134" i="1"/>
  <c r="E134" i="1"/>
  <c r="G134" i="1"/>
  <c r="H134" i="1"/>
  <c r="I134" i="1"/>
  <c r="K134" i="1"/>
  <c r="M134" i="1"/>
  <c r="O134" i="1"/>
  <c r="P134" i="1"/>
  <c r="Q134" i="1"/>
  <c r="S134" i="1"/>
  <c r="B135" i="1"/>
  <c r="C135" i="1"/>
  <c r="D135" i="1"/>
  <c r="E135" i="1"/>
  <c r="G135" i="1"/>
  <c r="H135" i="1"/>
  <c r="I135" i="1"/>
  <c r="K135" i="1"/>
  <c r="M135" i="1"/>
  <c r="O135" i="1"/>
  <c r="P135" i="1"/>
  <c r="Q135" i="1"/>
  <c r="S135" i="1"/>
  <c r="B136" i="1"/>
  <c r="C136" i="1"/>
  <c r="D136" i="1"/>
  <c r="E136" i="1"/>
  <c r="G136" i="1"/>
  <c r="H136" i="1"/>
  <c r="I136" i="1"/>
  <c r="K136" i="1"/>
  <c r="M136" i="1"/>
  <c r="O136" i="1"/>
  <c r="P136" i="1"/>
  <c r="Q136" i="1"/>
  <c r="S136" i="1"/>
  <c r="B137" i="1"/>
  <c r="C137" i="1"/>
  <c r="D137" i="1"/>
  <c r="E137" i="1"/>
  <c r="G137" i="1"/>
  <c r="H137" i="1"/>
  <c r="I137" i="1"/>
  <c r="K137" i="1"/>
  <c r="M137" i="1"/>
  <c r="O137" i="1"/>
  <c r="P137" i="1"/>
  <c r="Q137" i="1"/>
  <c r="S137" i="1"/>
  <c r="B138" i="1"/>
  <c r="C138" i="1"/>
  <c r="D138" i="1"/>
  <c r="E138" i="1"/>
  <c r="G138" i="1"/>
  <c r="H138" i="1"/>
  <c r="I138" i="1"/>
  <c r="K138" i="1"/>
  <c r="M138" i="1"/>
  <c r="O138" i="1"/>
  <c r="P138" i="1"/>
  <c r="Q138" i="1"/>
  <c r="S138" i="1"/>
  <c r="B139" i="1"/>
  <c r="C139" i="1"/>
  <c r="D139" i="1"/>
  <c r="E139" i="1"/>
  <c r="G139" i="1"/>
  <c r="H139" i="1"/>
  <c r="I139" i="1"/>
  <c r="K139" i="1"/>
  <c r="M139" i="1"/>
  <c r="O139" i="1"/>
  <c r="P139" i="1"/>
  <c r="Q139" i="1"/>
  <c r="S139" i="1"/>
  <c r="B140" i="1"/>
  <c r="C140" i="1"/>
  <c r="D140" i="1"/>
  <c r="E140" i="1"/>
  <c r="G140" i="1"/>
  <c r="H140" i="1"/>
  <c r="I140" i="1"/>
  <c r="K140" i="1"/>
  <c r="M140" i="1"/>
  <c r="O140" i="1"/>
  <c r="P140" i="1"/>
  <c r="Q140" i="1"/>
  <c r="S140" i="1"/>
  <c r="B141" i="1"/>
  <c r="C141" i="1"/>
  <c r="D141" i="1"/>
  <c r="E141" i="1"/>
  <c r="G141" i="1"/>
  <c r="H141" i="1"/>
  <c r="I141" i="1"/>
  <c r="K141" i="1"/>
  <c r="M141" i="1"/>
  <c r="O141" i="1"/>
  <c r="P141" i="1"/>
  <c r="Q141" i="1"/>
  <c r="S141" i="1"/>
  <c r="B142" i="1"/>
  <c r="C142" i="1"/>
  <c r="D142" i="1"/>
  <c r="E142" i="1"/>
  <c r="G142" i="1"/>
  <c r="H142" i="1"/>
  <c r="I142" i="1"/>
  <c r="K142" i="1"/>
  <c r="M142" i="1"/>
  <c r="O142" i="1"/>
  <c r="P142" i="1"/>
  <c r="Q142" i="1"/>
  <c r="S142" i="1"/>
  <c r="B143" i="1"/>
  <c r="C143" i="1"/>
  <c r="D143" i="1"/>
  <c r="E143" i="1"/>
  <c r="G143" i="1"/>
  <c r="H143" i="1"/>
  <c r="I143" i="1"/>
  <c r="K143" i="1"/>
  <c r="M143" i="1"/>
  <c r="O143" i="1"/>
  <c r="P143" i="1"/>
  <c r="Q143" i="1"/>
  <c r="S143" i="1"/>
  <c r="B144" i="1"/>
  <c r="C144" i="1"/>
  <c r="D144" i="1"/>
  <c r="E144" i="1"/>
  <c r="G144" i="1"/>
  <c r="H144" i="1"/>
  <c r="I144" i="1"/>
  <c r="K144" i="1"/>
  <c r="M144" i="1"/>
  <c r="O144" i="1"/>
  <c r="P144" i="1"/>
  <c r="Q144" i="1"/>
  <c r="S144" i="1"/>
  <c r="B145" i="1"/>
  <c r="C145" i="1"/>
  <c r="D145" i="1"/>
  <c r="E145" i="1"/>
  <c r="G145" i="1"/>
  <c r="H145" i="1"/>
  <c r="I145" i="1"/>
  <c r="K145" i="1"/>
  <c r="M145" i="1"/>
  <c r="O145" i="1"/>
  <c r="P145" i="1"/>
  <c r="Q145" i="1"/>
  <c r="S145" i="1"/>
  <c r="B146" i="1"/>
  <c r="C146" i="1"/>
  <c r="D146" i="1"/>
  <c r="E146" i="1"/>
  <c r="G146" i="1"/>
  <c r="H146" i="1"/>
  <c r="I146" i="1"/>
  <c r="K146" i="1"/>
  <c r="M146" i="1"/>
  <c r="O146" i="1"/>
  <c r="P146" i="1"/>
  <c r="Q146" i="1"/>
  <c r="S146" i="1"/>
  <c r="B147" i="1"/>
  <c r="C147" i="1"/>
  <c r="D147" i="1"/>
  <c r="E147" i="1"/>
  <c r="G147" i="1"/>
  <c r="H147" i="1"/>
  <c r="I147" i="1"/>
  <c r="K147" i="1"/>
  <c r="M147" i="1"/>
  <c r="O147" i="1"/>
  <c r="P147" i="1"/>
  <c r="Q147" i="1"/>
  <c r="S147" i="1"/>
  <c r="B148" i="1"/>
  <c r="C148" i="1"/>
  <c r="D148" i="1"/>
  <c r="E148" i="1"/>
  <c r="G148" i="1"/>
  <c r="H148" i="1"/>
  <c r="I148" i="1"/>
  <c r="K148" i="1"/>
  <c r="M148" i="1"/>
  <c r="O148" i="1"/>
  <c r="P148" i="1"/>
  <c r="Q148" i="1"/>
  <c r="S148" i="1"/>
  <c r="B149" i="1"/>
  <c r="C149" i="1"/>
  <c r="D149" i="1"/>
  <c r="E149" i="1"/>
  <c r="G149" i="1"/>
  <c r="H149" i="1"/>
  <c r="I149" i="1"/>
  <c r="K149" i="1"/>
  <c r="M149" i="1"/>
  <c r="O149" i="1"/>
  <c r="P149" i="1"/>
  <c r="Q149" i="1"/>
  <c r="S149" i="1"/>
  <c r="B150" i="1"/>
  <c r="C150" i="1"/>
  <c r="D150" i="1"/>
  <c r="E150" i="1"/>
  <c r="G150" i="1"/>
  <c r="H150" i="1"/>
  <c r="I150" i="1"/>
  <c r="K150" i="1"/>
  <c r="M150" i="1"/>
  <c r="O150" i="1"/>
  <c r="P150" i="1"/>
  <c r="Q150" i="1"/>
  <c r="S150" i="1"/>
  <c r="B151" i="1"/>
  <c r="C151" i="1"/>
  <c r="D151" i="1"/>
  <c r="E151" i="1"/>
  <c r="G151" i="1"/>
  <c r="H151" i="1"/>
  <c r="I151" i="1"/>
  <c r="K151" i="1"/>
  <c r="M151" i="1"/>
  <c r="O151" i="1"/>
  <c r="P151" i="1"/>
  <c r="Q151" i="1"/>
  <c r="S151" i="1"/>
  <c r="B152" i="1"/>
  <c r="C152" i="1"/>
  <c r="D152" i="1"/>
  <c r="E152" i="1"/>
  <c r="G152" i="1"/>
  <c r="H152" i="1"/>
  <c r="I152" i="1"/>
  <c r="K152" i="1"/>
  <c r="M152" i="1"/>
  <c r="O152" i="1"/>
  <c r="P152" i="1"/>
  <c r="Q152" i="1"/>
  <c r="S152" i="1"/>
  <c r="B153" i="1"/>
  <c r="C153" i="1"/>
  <c r="D153" i="1"/>
  <c r="E153" i="1"/>
  <c r="G153" i="1"/>
  <c r="H153" i="1"/>
  <c r="I153" i="1"/>
  <c r="K153" i="1"/>
  <c r="M153" i="1"/>
  <c r="O153" i="1"/>
  <c r="P153" i="1"/>
  <c r="Q153" i="1"/>
  <c r="S153" i="1"/>
  <c r="B154" i="1"/>
  <c r="C154" i="1"/>
  <c r="D154" i="1"/>
  <c r="E154" i="1"/>
  <c r="G154" i="1"/>
  <c r="H154" i="1"/>
  <c r="I154" i="1"/>
  <c r="K154" i="1"/>
  <c r="M154" i="1"/>
  <c r="O154" i="1"/>
  <c r="P154" i="1"/>
  <c r="Q154" i="1"/>
  <c r="S154" i="1"/>
  <c r="B155" i="1"/>
  <c r="C155" i="1"/>
  <c r="D155" i="1"/>
  <c r="E155" i="1"/>
  <c r="G155" i="1"/>
  <c r="H155" i="1"/>
  <c r="I155" i="1"/>
  <c r="K155" i="1"/>
  <c r="M155" i="1"/>
  <c r="O155" i="1"/>
  <c r="P155" i="1"/>
  <c r="Q155" i="1"/>
  <c r="S155" i="1"/>
  <c r="B156" i="1"/>
  <c r="C156" i="1"/>
  <c r="D156" i="1"/>
  <c r="E156" i="1"/>
  <c r="G156" i="1"/>
  <c r="H156" i="1"/>
  <c r="I156" i="1"/>
  <c r="K156" i="1"/>
  <c r="M156" i="1"/>
  <c r="O156" i="1"/>
  <c r="P156" i="1"/>
  <c r="Q156" i="1"/>
  <c r="S156" i="1"/>
  <c r="B157" i="1"/>
  <c r="C157" i="1"/>
  <c r="D157" i="1"/>
  <c r="E157" i="1"/>
  <c r="G157" i="1"/>
  <c r="H157" i="1"/>
  <c r="I157" i="1"/>
  <c r="K157" i="1"/>
  <c r="M157" i="1"/>
  <c r="O157" i="1"/>
  <c r="P157" i="1"/>
  <c r="Q157" i="1"/>
  <c r="S157" i="1"/>
  <c r="B158" i="1"/>
  <c r="C158" i="1"/>
  <c r="D158" i="1"/>
  <c r="E158" i="1"/>
  <c r="G158" i="1"/>
  <c r="H158" i="1"/>
  <c r="I158" i="1"/>
  <c r="K158" i="1"/>
  <c r="M158" i="1"/>
  <c r="O158" i="1"/>
  <c r="P158" i="1"/>
  <c r="Q158" i="1"/>
  <c r="S158" i="1"/>
  <c r="B159" i="1"/>
  <c r="C159" i="1"/>
  <c r="D159" i="1"/>
  <c r="E159" i="1"/>
  <c r="G159" i="1"/>
  <c r="H159" i="1"/>
  <c r="I159" i="1"/>
  <c r="K159" i="1"/>
  <c r="M159" i="1"/>
  <c r="O159" i="1"/>
  <c r="P159" i="1"/>
  <c r="Q159" i="1"/>
  <c r="S159" i="1"/>
  <c r="B160" i="1"/>
  <c r="C160" i="1"/>
  <c r="D160" i="1"/>
  <c r="E160" i="1"/>
  <c r="G160" i="1"/>
  <c r="H160" i="1"/>
  <c r="I160" i="1"/>
  <c r="K160" i="1"/>
  <c r="M160" i="1"/>
  <c r="O160" i="1"/>
  <c r="P160" i="1"/>
  <c r="Q160" i="1"/>
  <c r="S160" i="1"/>
  <c r="B161" i="1"/>
  <c r="C161" i="1"/>
  <c r="D161" i="1"/>
  <c r="E161" i="1"/>
  <c r="G161" i="1"/>
  <c r="H161" i="1"/>
  <c r="I161" i="1"/>
  <c r="K161" i="1"/>
  <c r="M161" i="1"/>
  <c r="O161" i="1"/>
  <c r="P161" i="1"/>
  <c r="Q161" i="1"/>
  <c r="S161" i="1"/>
  <c r="B162" i="1"/>
  <c r="C162" i="1"/>
  <c r="D162" i="1"/>
  <c r="E162" i="1"/>
  <c r="G162" i="1"/>
  <c r="H162" i="1"/>
  <c r="I162" i="1"/>
  <c r="K162" i="1"/>
  <c r="M162" i="1"/>
  <c r="O162" i="1"/>
  <c r="P162" i="1"/>
  <c r="Q162" i="1"/>
  <c r="S162" i="1"/>
  <c r="B163" i="1"/>
  <c r="C163" i="1"/>
  <c r="D163" i="1"/>
  <c r="E163" i="1"/>
  <c r="G163" i="1"/>
  <c r="H163" i="1"/>
  <c r="I163" i="1"/>
  <c r="K163" i="1"/>
  <c r="M163" i="1"/>
  <c r="O163" i="1"/>
  <c r="P163" i="1"/>
  <c r="Q163" i="1"/>
  <c r="S163" i="1"/>
  <c r="B164" i="1"/>
  <c r="C164" i="1"/>
  <c r="D164" i="1"/>
  <c r="E164" i="1"/>
  <c r="G164" i="1"/>
  <c r="H164" i="1"/>
  <c r="I164" i="1"/>
  <c r="K164" i="1"/>
  <c r="M164" i="1"/>
  <c r="O164" i="1"/>
  <c r="P164" i="1"/>
  <c r="Q164" i="1"/>
  <c r="S164" i="1"/>
  <c r="B165" i="1"/>
  <c r="C165" i="1"/>
  <c r="D165" i="1"/>
  <c r="E165" i="1"/>
  <c r="G165" i="1"/>
  <c r="H165" i="1"/>
  <c r="I165" i="1"/>
  <c r="K165" i="1"/>
  <c r="M165" i="1"/>
  <c r="O165" i="1"/>
  <c r="P165" i="1"/>
  <c r="Q165" i="1"/>
  <c r="S165" i="1"/>
  <c r="B166" i="1"/>
  <c r="C166" i="1"/>
  <c r="D166" i="1"/>
  <c r="E166" i="1"/>
  <c r="G166" i="1"/>
  <c r="H166" i="1"/>
  <c r="I166" i="1"/>
  <c r="K166" i="1"/>
  <c r="M166" i="1"/>
  <c r="O166" i="1"/>
  <c r="P166" i="1"/>
  <c r="Q166" i="1"/>
  <c r="S166" i="1"/>
  <c r="B167" i="1"/>
  <c r="C167" i="1"/>
  <c r="D167" i="1"/>
  <c r="E167" i="1"/>
  <c r="G167" i="1"/>
  <c r="H167" i="1"/>
  <c r="I167" i="1"/>
  <c r="K167" i="1"/>
  <c r="M167" i="1"/>
  <c r="O167" i="1"/>
  <c r="P167" i="1"/>
  <c r="Q167" i="1"/>
  <c r="S167" i="1"/>
  <c r="B168" i="1"/>
  <c r="C168" i="1"/>
  <c r="D168" i="1"/>
  <c r="E168" i="1"/>
  <c r="G168" i="1"/>
  <c r="H168" i="1"/>
  <c r="I168" i="1"/>
  <c r="K168" i="1"/>
  <c r="M168" i="1"/>
  <c r="O168" i="1"/>
  <c r="P168" i="1"/>
  <c r="Q168" i="1"/>
  <c r="S168" i="1"/>
  <c r="B169" i="1"/>
  <c r="C169" i="1"/>
  <c r="D169" i="1"/>
  <c r="E169" i="1"/>
  <c r="G169" i="1"/>
  <c r="H169" i="1"/>
  <c r="I169" i="1"/>
  <c r="K169" i="1"/>
  <c r="M169" i="1"/>
  <c r="O169" i="1"/>
  <c r="P169" i="1"/>
  <c r="Q169" i="1"/>
  <c r="S169" i="1"/>
  <c r="B170" i="1"/>
  <c r="C170" i="1"/>
  <c r="D170" i="1"/>
  <c r="E170" i="1"/>
  <c r="G170" i="1"/>
  <c r="H170" i="1"/>
  <c r="I170" i="1"/>
  <c r="K170" i="1"/>
  <c r="M170" i="1"/>
  <c r="O170" i="1"/>
  <c r="P170" i="1"/>
  <c r="Q170" i="1"/>
  <c r="S170" i="1"/>
  <c r="B171" i="1"/>
  <c r="C171" i="1"/>
  <c r="D171" i="1"/>
  <c r="E171" i="1"/>
  <c r="G171" i="1"/>
  <c r="H171" i="1"/>
  <c r="I171" i="1"/>
  <c r="K171" i="1"/>
  <c r="M171" i="1"/>
  <c r="O171" i="1"/>
  <c r="P171" i="1"/>
  <c r="Q171" i="1"/>
  <c r="S171" i="1"/>
  <c r="B172" i="1"/>
  <c r="C172" i="1"/>
  <c r="D172" i="1"/>
  <c r="E172" i="1"/>
  <c r="G172" i="1"/>
  <c r="H172" i="1"/>
  <c r="I172" i="1"/>
  <c r="K172" i="1"/>
  <c r="M172" i="1"/>
  <c r="O172" i="1"/>
  <c r="P172" i="1"/>
  <c r="Q172" i="1"/>
  <c r="S172" i="1"/>
  <c r="B173" i="1"/>
  <c r="C173" i="1"/>
  <c r="D173" i="1"/>
  <c r="E173" i="1"/>
  <c r="G173" i="1"/>
  <c r="H173" i="1"/>
  <c r="I173" i="1"/>
  <c r="K173" i="1"/>
  <c r="M173" i="1"/>
  <c r="O173" i="1"/>
  <c r="P173" i="1"/>
  <c r="Q173" i="1"/>
  <c r="S173" i="1"/>
  <c r="B174" i="1"/>
  <c r="C174" i="1"/>
  <c r="D174" i="1"/>
  <c r="E174" i="1"/>
  <c r="G174" i="1"/>
  <c r="H174" i="1"/>
  <c r="I174" i="1"/>
  <c r="K174" i="1"/>
  <c r="M174" i="1"/>
  <c r="O174" i="1"/>
  <c r="P174" i="1"/>
  <c r="Q174" i="1"/>
  <c r="S174" i="1"/>
  <c r="B175" i="1"/>
  <c r="C175" i="1"/>
  <c r="D175" i="1"/>
  <c r="E175" i="1"/>
  <c r="G175" i="1"/>
  <c r="H175" i="1"/>
  <c r="I175" i="1"/>
  <c r="K175" i="1"/>
  <c r="M175" i="1"/>
  <c r="O175" i="1"/>
  <c r="P175" i="1"/>
  <c r="Q175" i="1"/>
  <c r="S175" i="1"/>
  <c r="B176" i="1"/>
  <c r="C176" i="1"/>
  <c r="D176" i="1"/>
  <c r="E176" i="1"/>
  <c r="G176" i="1"/>
  <c r="H176" i="1"/>
  <c r="I176" i="1"/>
  <c r="K176" i="1"/>
  <c r="M176" i="1"/>
  <c r="O176" i="1"/>
  <c r="P176" i="1"/>
  <c r="Q176" i="1"/>
  <c r="S176" i="1"/>
  <c r="B177" i="1"/>
  <c r="C177" i="1"/>
  <c r="D177" i="1"/>
  <c r="E177" i="1"/>
  <c r="G177" i="1"/>
  <c r="H177" i="1"/>
  <c r="I177" i="1"/>
  <c r="K177" i="1"/>
  <c r="M177" i="1"/>
  <c r="O177" i="1"/>
  <c r="P177" i="1"/>
  <c r="Q177" i="1"/>
  <c r="S177" i="1"/>
  <c r="B178" i="1"/>
  <c r="C178" i="1"/>
  <c r="D178" i="1"/>
  <c r="E178" i="1"/>
  <c r="G178" i="1"/>
  <c r="H178" i="1"/>
  <c r="I178" i="1"/>
  <c r="K178" i="1"/>
  <c r="M178" i="1"/>
  <c r="O178" i="1"/>
  <c r="P178" i="1"/>
  <c r="Q178" i="1"/>
  <c r="S178" i="1"/>
  <c r="B179" i="1"/>
  <c r="C179" i="1"/>
  <c r="D179" i="1"/>
  <c r="E179" i="1"/>
  <c r="G179" i="1"/>
  <c r="H179" i="1"/>
  <c r="I179" i="1"/>
  <c r="K179" i="1"/>
  <c r="M179" i="1"/>
  <c r="O179" i="1"/>
  <c r="P179" i="1"/>
  <c r="Q179" i="1"/>
  <c r="S179" i="1"/>
  <c r="B180" i="1"/>
  <c r="C180" i="1"/>
  <c r="D180" i="1"/>
  <c r="E180" i="1"/>
  <c r="G180" i="1"/>
  <c r="H180" i="1"/>
  <c r="I180" i="1"/>
  <c r="K180" i="1"/>
  <c r="M180" i="1"/>
  <c r="O180" i="1"/>
  <c r="P180" i="1"/>
  <c r="Q180" i="1"/>
  <c r="S180" i="1"/>
  <c r="B181" i="1"/>
  <c r="C181" i="1"/>
  <c r="D181" i="1"/>
  <c r="E181" i="1"/>
  <c r="G181" i="1"/>
  <c r="H181" i="1"/>
  <c r="I181" i="1"/>
  <c r="K181" i="1"/>
  <c r="M181" i="1"/>
  <c r="O181" i="1"/>
  <c r="P181" i="1"/>
  <c r="Q181" i="1"/>
  <c r="S181" i="1"/>
  <c r="B182" i="1"/>
  <c r="C182" i="1"/>
  <c r="D182" i="1"/>
  <c r="E182" i="1"/>
  <c r="G182" i="1"/>
  <c r="H182" i="1"/>
  <c r="I182" i="1"/>
  <c r="K182" i="1"/>
  <c r="M182" i="1"/>
  <c r="O182" i="1"/>
  <c r="P182" i="1"/>
  <c r="Q182" i="1"/>
  <c r="S182" i="1"/>
  <c r="B183" i="1"/>
  <c r="C183" i="1"/>
  <c r="D183" i="1"/>
  <c r="E183" i="1"/>
  <c r="G183" i="1"/>
  <c r="H183" i="1"/>
  <c r="I183" i="1"/>
  <c r="K183" i="1"/>
  <c r="M183" i="1"/>
  <c r="O183" i="1"/>
  <c r="P183" i="1"/>
  <c r="Q183" i="1"/>
  <c r="S183" i="1"/>
  <c r="B184" i="1"/>
  <c r="C184" i="1"/>
  <c r="D184" i="1"/>
  <c r="E184" i="1"/>
  <c r="G184" i="1"/>
  <c r="H184" i="1"/>
  <c r="I184" i="1"/>
  <c r="K184" i="1"/>
  <c r="M184" i="1"/>
  <c r="O184" i="1"/>
  <c r="P184" i="1"/>
  <c r="Q184" i="1"/>
  <c r="S184" i="1"/>
  <c r="B185" i="1"/>
  <c r="C185" i="1"/>
  <c r="D185" i="1"/>
  <c r="E185" i="1"/>
  <c r="G185" i="1"/>
  <c r="H185" i="1"/>
  <c r="I185" i="1"/>
  <c r="K185" i="1"/>
  <c r="M185" i="1"/>
  <c r="O185" i="1"/>
  <c r="P185" i="1"/>
  <c r="Q185" i="1"/>
  <c r="S185" i="1"/>
  <c r="B186" i="1"/>
  <c r="C186" i="1"/>
  <c r="D186" i="1"/>
  <c r="E186" i="1"/>
  <c r="G186" i="1"/>
  <c r="H186" i="1"/>
  <c r="I186" i="1"/>
  <c r="K186" i="1"/>
  <c r="M186" i="1"/>
  <c r="O186" i="1"/>
  <c r="P186" i="1"/>
  <c r="Q186" i="1"/>
  <c r="S186" i="1"/>
  <c r="B187" i="1"/>
  <c r="C187" i="1"/>
  <c r="D187" i="1"/>
  <c r="E187" i="1"/>
  <c r="G187" i="1"/>
  <c r="H187" i="1"/>
  <c r="I187" i="1"/>
  <c r="K187" i="1"/>
  <c r="M187" i="1"/>
  <c r="O187" i="1"/>
  <c r="P187" i="1"/>
  <c r="Q187" i="1"/>
  <c r="S187" i="1"/>
  <c r="B188" i="1"/>
  <c r="C188" i="1"/>
  <c r="D188" i="1"/>
  <c r="E188" i="1"/>
  <c r="G188" i="1"/>
  <c r="H188" i="1"/>
  <c r="I188" i="1"/>
  <c r="K188" i="1"/>
  <c r="M188" i="1"/>
  <c r="O188" i="1"/>
  <c r="P188" i="1"/>
  <c r="Q188" i="1"/>
  <c r="S188" i="1"/>
  <c r="B189" i="1"/>
  <c r="C189" i="1"/>
  <c r="D189" i="1"/>
  <c r="E189" i="1"/>
  <c r="G189" i="1"/>
  <c r="H189" i="1"/>
  <c r="I189" i="1"/>
  <c r="K189" i="1"/>
  <c r="M189" i="1"/>
  <c r="O189" i="1"/>
  <c r="P189" i="1"/>
  <c r="Q189" i="1"/>
  <c r="S189" i="1"/>
  <c r="B190" i="1"/>
  <c r="C190" i="1"/>
  <c r="D190" i="1"/>
  <c r="E190" i="1"/>
  <c r="G190" i="1"/>
  <c r="H190" i="1"/>
  <c r="I190" i="1"/>
  <c r="K190" i="1"/>
  <c r="M190" i="1"/>
  <c r="O190" i="1"/>
  <c r="P190" i="1"/>
  <c r="Q190" i="1"/>
  <c r="S190" i="1"/>
  <c r="B191" i="1"/>
  <c r="C191" i="1"/>
  <c r="D191" i="1"/>
  <c r="E191" i="1"/>
  <c r="G191" i="1"/>
  <c r="H191" i="1"/>
  <c r="I191" i="1"/>
  <c r="K191" i="1"/>
  <c r="M191" i="1"/>
  <c r="O191" i="1"/>
  <c r="P191" i="1"/>
  <c r="Q191" i="1"/>
  <c r="S191" i="1"/>
  <c r="B192" i="1"/>
  <c r="C192" i="1"/>
  <c r="D192" i="1"/>
  <c r="E192" i="1"/>
  <c r="G192" i="1"/>
  <c r="H192" i="1"/>
  <c r="I192" i="1"/>
  <c r="K192" i="1"/>
  <c r="M192" i="1"/>
  <c r="O192" i="1"/>
  <c r="P192" i="1"/>
  <c r="Q192" i="1"/>
  <c r="S192" i="1"/>
  <c r="B193" i="1"/>
  <c r="C193" i="1"/>
  <c r="D193" i="1"/>
  <c r="E193" i="1"/>
  <c r="G193" i="1"/>
  <c r="H193" i="1"/>
  <c r="I193" i="1"/>
  <c r="K193" i="1"/>
  <c r="M193" i="1"/>
  <c r="O193" i="1"/>
  <c r="P193" i="1"/>
  <c r="Q193" i="1"/>
  <c r="S193" i="1"/>
  <c r="B194" i="1"/>
  <c r="C194" i="1"/>
  <c r="D194" i="1"/>
  <c r="E194" i="1"/>
  <c r="G194" i="1"/>
  <c r="H194" i="1"/>
  <c r="I194" i="1"/>
  <c r="K194" i="1"/>
  <c r="M194" i="1"/>
  <c r="O194" i="1"/>
  <c r="P194" i="1"/>
  <c r="Q194" i="1"/>
  <c r="S194" i="1"/>
  <c r="B195" i="1"/>
  <c r="C195" i="1"/>
  <c r="D195" i="1"/>
  <c r="E195" i="1"/>
  <c r="G195" i="1"/>
  <c r="H195" i="1"/>
  <c r="I195" i="1"/>
  <c r="K195" i="1"/>
  <c r="M195" i="1"/>
  <c r="O195" i="1"/>
  <c r="P195" i="1"/>
  <c r="Q195" i="1"/>
  <c r="S195" i="1"/>
  <c r="B196" i="1"/>
  <c r="C196" i="1"/>
  <c r="D196" i="1"/>
  <c r="E196" i="1"/>
  <c r="G196" i="1"/>
  <c r="H196" i="1"/>
  <c r="I196" i="1"/>
  <c r="K196" i="1"/>
  <c r="M196" i="1"/>
  <c r="O196" i="1"/>
  <c r="P196" i="1"/>
  <c r="Q196" i="1"/>
  <c r="S196" i="1"/>
  <c r="B197" i="1"/>
  <c r="C197" i="1"/>
  <c r="D197" i="1"/>
  <c r="E197" i="1"/>
  <c r="G197" i="1"/>
  <c r="H197" i="1"/>
  <c r="I197" i="1"/>
  <c r="K197" i="1"/>
  <c r="M197" i="1"/>
  <c r="O197" i="1"/>
  <c r="P197" i="1"/>
  <c r="Q197" i="1"/>
  <c r="S197" i="1"/>
  <c r="B198" i="1"/>
  <c r="C198" i="1"/>
  <c r="D198" i="1"/>
  <c r="E198" i="1"/>
  <c r="G198" i="1"/>
  <c r="H198" i="1"/>
  <c r="I198" i="1"/>
  <c r="K198" i="1"/>
  <c r="M198" i="1"/>
  <c r="O198" i="1"/>
  <c r="P198" i="1"/>
  <c r="Q198" i="1"/>
  <c r="S198" i="1"/>
  <c r="B199" i="1"/>
  <c r="C199" i="1"/>
  <c r="D199" i="1"/>
  <c r="E199" i="1"/>
  <c r="G199" i="1"/>
  <c r="H199" i="1"/>
  <c r="I199" i="1"/>
  <c r="K199" i="1"/>
  <c r="M199" i="1"/>
  <c r="O199" i="1"/>
  <c r="P199" i="1"/>
  <c r="Q199" i="1"/>
  <c r="S199" i="1"/>
  <c r="B200" i="1"/>
  <c r="C200" i="1"/>
  <c r="D200" i="1"/>
  <c r="E200" i="1"/>
  <c r="G200" i="1"/>
  <c r="H200" i="1"/>
  <c r="I200" i="1"/>
  <c r="K200" i="1"/>
  <c r="M200" i="1"/>
  <c r="O200" i="1"/>
  <c r="P200" i="1"/>
  <c r="Q200" i="1"/>
  <c r="S200" i="1"/>
  <c r="B201" i="1"/>
  <c r="C201" i="1"/>
  <c r="D201" i="1"/>
  <c r="E201" i="1"/>
  <c r="G201" i="1"/>
  <c r="H201" i="1"/>
  <c r="I201" i="1"/>
  <c r="K201" i="1"/>
  <c r="M201" i="1"/>
  <c r="O201" i="1"/>
  <c r="P201" i="1"/>
  <c r="Q201" i="1"/>
  <c r="S201" i="1"/>
  <c r="B202" i="1"/>
  <c r="C202" i="1"/>
  <c r="D202" i="1"/>
  <c r="E202" i="1"/>
  <c r="G202" i="1"/>
  <c r="H202" i="1"/>
  <c r="I202" i="1"/>
  <c r="K202" i="1"/>
  <c r="M202" i="1"/>
  <c r="O202" i="1"/>
  <c r="P202" i="1"/>
  <c r="Q202" i="1"/>
  <c r="S202" i="1"/>
  <c r="B203" i="1"/>
  <c r="C203" i="1"/>
  <c r="D203" i="1"/>
  <c r="E203" i="1"/>
  <c r="G203" i="1"/>
  <c r="H203" i="1"/>
  <c r="I203" i="1"/>
  <c r="K203" i="1"/>
  <c r="M203" i="1"/>
  <c r="O203" i="1"/>
  <c r="P203" i="1"/>
  <c r="Q203" i="1"/>
  <c r="S203" i="1"/>
  <c r="B204" i="1"/>
  <c r="C204" i="1"/>
  <c r="D204" i="1"/>
  <c r="E204" i="1"/>
  <c r="G204" i="1"/>
  <c r="H204" i="1"/>
  <c r="I204" i="1"/>
  <c r="K204" i="1"/>
  <c r="M204" i="1"/>
  <c r="O204" i="1"/>
  <c r="P204" i="1"/>
  <c r="Q204" i="1"/>
  <c r="S204" i="1"/>
  <c r="B205" i="1"/>
  <c r="C205" i="1"/>
  <c r="D205" i="1"/>
  <c r="E205" i="1"/>
  <c r="G205" i="1"/>
  <c r="H205" i="1"/>
  <c r="I205" i="1"/>
  <c r="K205" i="1"/>
  <c r="M205" i="1"/>
  <c r="O205" i="1"/>
  <c r="P205" i="1"/>
  <c r="Q205" i="1"/>
  <c r="S205" i="1"/>
  <c r="B206" i="1"/>
  <c r="C206" i="1"/>
  <c r="D206" i="1"/>
  <c r="E206" i="1"/>
  <c r="G206" i="1"/>
  <c r="H206" i="1"/>
  <c r="I206" i="1"/>
  <c r="K206" i="1"/>
  <c r="M206" i="1"/>
  <c r="O206" i="1"/>
  <c r="P206" i="1"/>
  <c r="Q206" i="1"/>
  <c r="S206" i="1"/>
  <c r="B207" i="1"/>
  <c r="C207" i="1"/>
  <c r="D207" i="1"/>
  <c r="E207" i="1"/>
  <c r="G207" i="1"/>
  <c r="H207" i="1"/>
  <c r="I207" i="1"/>
  <c r="K207" i="1"/>
  <c r="M207" i="1"/>
  <c r="O207" i="1"/>
  <c r="P207" i="1"/>
  <c r="Q207" i="1"/>
  <c r="S207" i="1"/>
  <c r="B208" i="1"/>
  <c r="C208" i="1"/>
  <c r="D208" i="1"/>
  <c r="E208" i="1"/>
  <c r="G208" i="1"/>
  <c r="H208" i="1"/>
  <c r="I208" i="1"/>
  <c r="K208" i="1"/>
  <c r="M208" i="1"/>
  <c r="O208" i="1"/>
  <c r="P208" i="1"/>
  <c r="Q208" i="1"/>
  <c r="S208" i="1"/>
  <c r="B209" i="1"/>
  <c r="C209" i="1"/>
  <c r="D209" i="1"/>
  <c r="E209" i="1"/>
  <c r="G209" i="1"/>
  <c r="H209" i="1"/>
  <c r="I209" i="1"/>
  <c r="K209" i="1"/>
  <c r="M209" i="1"/>
  <c r="O209" i="1"/>
  <c r="P209" i="1"/>
  <c r="Q209" i="1"/>
  <c r="S209" i="1"/>
  <c r="B210" i="1"/>
  <c r="C210" i="1"/>
  <c r="D210" i="1"/>
  <c r="E210" i="1"/>
  <c r="G210" i="1"/>
  <c r="H210" i="1"/>
  <c r="I210" i="1"/>
  <c r="K210" i="1"/>
  <c r="M210" i="1"/>
  <c r="O210" i="1"/>
  <c r="P210" i="1"/>
  <c r="Q210" i="1"/>
  <c r="S210" i="1"/>
  <c r="B211" i="1"/>
  <c r="C211" i="1"/>
  <c r="D211" i="1"/>
  <c r="E211" i="1"/>
  <c r="G211" i="1"/>
  <c r="H211" i="1"/>
  <c r="I211" i="1"/>
  <c r="K211" i="1"/>
  <c r="M211" i="1"/>
  <c r="O211" i="1"/>
  <c r="P211" i="1"/>
  <c r="Q211" i="1"/>
  <c r="S211" i="1"/>
  <c r="B212" i="1"/>
  <c r="C212" i="1"/>
  <c r="D212" i="1"/>
  <c r="E212" i="1"/>
  <c r="G212" i="1"/>
  <c r="H212" i="1"/>
  <c r="I212" i="1"/>
  <c r="K212" i="1"/>
  <c r="M212" i="1"/>
  <c r="O212" i="1"/>
  <c r="P212" i="1"/>
  <c r="Q212" i="1"/>
  <c r="S212" i="1"/>
  <c r="B213" i="1"/>
  <c r="C213" i="1"/>
  <c r="D213" i="1"/>
  <c r="E213" i="1"/>
  <c r="G213" i="1"/>
  <c r="H213" i="1"/>
  <c r="I213" i="1"/>
  <c r="K213" i="1"/>
  <c r="M213" i="1"/>
  <c r="O213" i="1"/>
  <c r="P213" i="1"/>
  <c r="Q213" i="1"/>
  <c r="S213" i="1"/>
  <c r="B214" i="1"/>
  <c r="C214" i="1"/>
  <c r="D214" i="1"/>
  <c r="E214" i="1"/>
  <c r="G214" i="1"/>
  <c r="H214" i="1"/>
  <c r="I214" i="1"/>
  <c r="K214" i="1"/>
  <c r="M214" i="1"/>
  <c r="O214" i="1"/>
  <c r="P214" i="1"/>
  <c r="Q214" i="1"/>
  <c r="S214" i="1"/>
  <c r="B215" i="1"/>
  <c r="C215" i="1"/>
  <c r="D215" i="1"/>
  <c r="E215" i="1"/>
  <c r="G215" i="1"/>
  <c r="H215" i="1"/>
  <c r="I215" i="1"/>
  <c r="K215" i="1"/>
  <c r="M215" i="1"/>
  <c r="O215" i="1"/>
  <c r="P215" i="1"/>
  <c r="Q215" i="1"/>
  <c r="S215" i="1"/>
  <c r="B216" i="1"/>
  <c r="C216" i="1"/>
  <c r="D216" i="1"/>
  <c r="E216" i="1"/>
  <c r="G216" i="1"/>
  <c r="H216" i="1"/>
  <c r="I216" i="1"/>
  <c r="K216" i="1"/>
  <c r="M216" i="1"/>
  <c r="O216" i="1"/>
  <c r="P216" i="1"/>
  <c r="Q216" i="1"/>
  <c r="S216" i="1"/>
  <c r="B217" i="1"/>
  <c r="C217" i="1"/>
  <c r="D217" i="1"/>
  <c r="E217" i="1"/>
  <c r="G217" i="1"/>
  <c r="H217" i="1"/>
  <c r="I217" i="1"/>
  <c r="K217" i="1"/>
  <c r="M217" i="1"/>
  <c r="O217" i="1"/>
  <c r="P217" i="1"/>
  <c r="Q217" i="1"/>
  <c r="S217" i="1"/>
  <c r="B218" i="1"/>
  <c r="C218" i="1"/>
  <c r="D218" i="1"/>
  <c r="E218" i="1"/>
  <c r="G218" i="1"/>
  <c r="H218" i="1"/>
  <c r="I218" i="1"/>
  <c r="K218" i="1"/>
  <c r="M218" i="1"/>
  <c r="O218" i="1"/>
  <c r="P218" i="1"/>
  <c r="Q218" i="1"/>
  <c r="S218" i="1"/>
  <c r="B219" i="1"/>
  <c r="C219" i="1"/>
  <c r="D219" i="1"/>
  <c r="E219" i="1"/>
  <c r="G219" i="1"/>
  <c r="H219" i="1"/>
  <c r="I219" i="1"/>
  <c r="K219" i="1"/>
  <c r="M219" i="1"/>
  <c r="O219" i="1"/>
  <c r="P219" i="1"/>
  <c r="Q219" i="1"/>
  <c r="S219" i="1"/>
  <c r="S117" i="1"/>
  <c r="Q117" i="1"/>
  <c r="P117" i="1"/>
  <c r="O117" i="1"/>
  <c r="M117" i="1"/>
  <c r="K117" i="1"/>
  <c r="I117" i="1"/>
  <c r="H117" i="1"/>
  <c r="G117" i="1"/>
  <c r="E117" i="1"/>
  <c r="D117" i="1"/>
  <c r="C117" i="1"/>
  <c r="B117" i="1"/>
  <c r="B115" i="1"/>
  <c r="C115" i="1"/>
  <c r="D115" i="1"/>
  <c r="E115" i="1"/>
  <c r="G115" i="1"/>
  <c r="H115" i="1"/>
  <c r="I115" i="1"/>
  <c r="K115" i="1"/>
  <c r="M115" i="1"/>
  <c r="O115" i="1"/>
  <c r="P115" i="1"/>
  <c r="Q115" i="1"/>
  <c r="S115" i="1"/>
  <c r="B65" i="1"/>
  <c r="C65" i="1"/>
  <c r="D65" i="1"/>
  <c r="E65" i="1"/>
  <c r="F11" i="1" s="1"/>
  <c r="G65" i="1"/>
  <c r="H65" i="1"/>
  <c r="I65" i="1"/>
  <c r="K65" i="1"/>
  <c r="L11" i="1" s="1"/>
  <c r="M65" i="1"/>
  <c r="N11" i="1" s="1"/>
  <c r="O65" i="1"/>
  <c r="P65" i="1"/>
  <c r="Q65" i="1"/>
  <c r="S65" i="1"/>
  <c r="B66" i="1"/>
  <c r="C66" i="1"/>
  <c r="D66" i="1"/>
  <c r="E66" i="1"/>
  <c r="F12" i="1" s="1"/>
  <c r="G66" i="1"/>
  <c r="H66" i="1"/>
  <c r="I66" i="1"/>
  <c r="K66" i="1"/>
  <c r="L12" i="1" s="1"/>
  <c r="M66" i="1"/>
  <c r="N12" i="1" s="1"/>
  <c r="O66" i="1"/>
  <c r="P66" i="1"/>
  <c r="Q66" i="1"/>
  <c r="S66" i="1"/>
  <c r="B67" i="1"/>
  <c r="C67" i="1"/>
  <c r="D67" i="1"/>
  <c r="E67" i="1"/>
  <c r="F13" i="1" s="1"/>
  <c r="G67" i="1"/>
  <c r="H67" i="1"/>
  <c r="I67" i="1"/>
  <c r="K67" i="1"/>
  <c r="L13" i="1" s="1"/>
  <c r="M67" i="1"/>
  <c r="N13" i="1" s="1"/>
  <c r="O67" i="1"/>
  <c r="P67" i="1"/>
  <c r="Q67" i="1"/>
  <c r="S67" i="1"/>
  <c r="B68" i="1"/>
  <c r="C68" i="1"/>
  <c r="D68" i="1"/>
  <c r="E68" i="1"/>
  <c r="F14" i="1" s="1"/>
  <c r="G68" i="1"/>
  <c r="H68" i="1"/>
  <c r="I68" i="1"/>
  <c r="K68" i="1"/>
  <c r="L14" i="1" s="1"/>
  <c r="M68" i="1"/>
  <c r="N14" i="1" s="1"/>
  <c r="O68" i="1"/>
  <c r="P68" i="1"/>
  <c r="Q68" i="1"/>
  <c r="S68" i="1"/>
  <c r="B69" i="1"/>
  <c r="C69" i="1"/>
  <c r="D69" i="1"/>
  <c r="E69" i="1"/>
  <c r="F15" i="1" s="1"/>
  <c r="G69" i="1"/>
  <c r="H69" i="1"/>
  <c r="I69" i="1"/>
  <c r="K69" i="1"/>
  <c r="L15" i="1" s="1"/>
  <c r="M69" i="1"/>
  <c r="N15" i="1" s="1"/>
  <c r="O69" i="1"/>
  <c r="P69" i="1"/>
  <c r="Q69" i="1"/>
  <c r="S69" i="1"/>
  <c r="B70" i="1"/>
  <c r="C70" i="1"/>
  <c r="D70" i="1"/>
  <c r="E70" i="1"/>
  <c r="F16" i="1" s="1"/>
  <c r="G70" i="1"/>
  <c r="H70" i="1"/>
  <c r="I70" i="1"/>
  <c r="K70" i="1"/>
  <c r="L16" i="1" s="1"/>
  <c r="M70" i="1"/>
  <c r="N16" i="1" s="1"/>
  <c r="O70" i="1"/>
  <c r="P70" i="1"/>
  <c r="Q70" i="1"/>
  <c r="S70" i="1"/>
  <c r="B71" i="1"/>
  <c r="C71" i="1"/>
  <c r="D71" i="1"/>
  <c r="E71" i="1"/>
  <c r="F17" i="1" s="1"/>
  <c r="G71" i="1"/>
  <c r="H71" i="1"/>
  <c r="I71" i="1"/>
  <c r="K71" i="1"/>
  <c r="L17" i="1" s="1"/>
  <c r="M71" i="1"/>
  <c r="N17" i="1" s="1"/>
  <c r="O71" i="1"/>
  <c r="P71" i="1"/>
  <c r="Q71" i="1"/>
  <c r="S71" i="1"/>
  <c r="B72" i="1"/>
  <c r="C72" i="1"/>
  <c r="D72" i="1"/>
  <c r="E72" i="1"/>
  <c r="F18" i="1" s="1"/>
  <c r="G72" i="1"/>
  <c r="H72" i="1"/>
  <c r="I72" i="1"/>
  <c r="K72" i="1"/>
  <c r="L18" i="1" s="1"/>
  <c r="M72" i="1"/>
  <c r="N18" i="1" s="1"/>
  <c r="O72" i="1"/>
  <c r="P72" i="1"/>
  <c r="Q72" i="1"/>
  <c r="S72" i="1"/>
  <c r="B73" i="1"/>
  <c r="C73" i="1"/>
  <c r="D73" i="1"/>
  <c r="E73" i="1"/>
  <c r="F19" i="1" s="1"/>
  <c r="G73" i="1"/>
  <c r="H73" i="1"/>
  <c r="I73" i="1"/>
  <c r="K73" i="1"/>
  <c r="L19" i="1" s="1"/>
  <c r="M73" i="1"/>
  <c r="N19" i="1" s="1"/>
  <c r="O73" i="1"/>
  <c r="P73" i="1"/>
  <c r="Q73" i="1"/>
  <c r="S73" i="1"/>
  <c r="B74" i="1"/>
  <c r="C74" i="1"/>
  <c r="D74" i="1"/>
  <c r="E74" i="1"/>
  <c r="F20" i="1" s="1"/>
  <c r="G74" i="1"/>
  <c r="H74" i="1"/>
  <c r="I74" i="1"/>
  <c r="K74" i="1"/>
  <c r="L20" i="1" s="1"/>
  <c r="M74" i="1"/>
  <c r="N20" i="1" s="1"/>
  <c r="O74" i="1"/>
  <c r="P74" i="1"/>
  <c r="Q74" i="1"/>
  <c r="S74" i="1"/>
  <c r="B75" i="1"/>
  <c r="C75" i="1"/>
  <c r="D75" i="1"/>
  <c r="E75" i="1"/>
  <c r="F21" i="1" s="1"/>
  <c r="G75" i="1"/>
  <c r="H75" i="1"/>
  <c r="I75" i="1"/>
  <c r="K75" i="1"/>
  <c r="L21" i="1" s="1"/>
  <c r="M75" i="1"/>
  <c r="N21" i="1" s="1"/>
  <c r="O75" i="1"/>
  <c r="P75" i="1"/>
  <c r="Q75" i="1"/>
  <c r="S75" i="1"/>
  <c r="B76" i="1"/>
  <c r="C76" i="1"/>
  <c r="D76" i="1"/>
  <c r="E76" i="1"/>
  <c r="F22" i="1" s="1"/>
  <c r="G76" i="1"/>
  <c r="H76" i="1"/>
  <c r="I76" i="1"/>
  <c r="K76" i="1"/>
  <c r="L22" i="1" s="1"/>
  <c r="M76" i="1"/>
  <c r="N22" i="1" s="1"/>
  <c r="O76" i="1"/>
  <c r="P76" i="1"/>
  <c r="Q76" i="1"/>
  <c r="S76" i="1"/>
  <c r="B77" i="1"/>
  <c r="C77" i="1"/>
  <c r="D77" i="1"/>
  <c r="E77" i="1"/>
  <c r="F23" i="1" s="1"/>
  <c r="G77" i="1"/>
  <c r="H77" i="1"/>
  <c r="I77" i="1"/>
  <c r="K77" i="1"/>
  <c r="L23" i="1" s="1"/>
  <c r="M77" i="1"/>
  <c r="N23" i="1" s="1"/>
  <c r="O77" i="1"/>
  <c r="P77" i="1"/>
  <c r="Q77" i="1"/>
  <c r="S77" i="1"/>
  <c r="B78" i="1"/>
  <c r="C78" i="1"/>
  <c r="D78" i="1"/>
  <c r="E78" i="1"/>
  <c r="F24" i="1" s="1"/>
  <c r="G78" i="1"/>
  <c r="H78" i="1"/>
  <c r="I78" i="1"/>
  <c r="K78" i="1"/>
  <c r="L24" i="1" s="1"/>
  <c r="M78" i="1"/>
  <c r="N24" i="1" s="1"/>
  <c r="O78" i="1"/>
  <c r="P78" i="1"/>
  <c r="Q78" i="1"/>
  <c r="S78" i="1"/>
  <c r="B79" i="1"/>
  <c r="C79" i="1"/>
  <c r="D79" i="1"/>
  <c r="E79" i="1"/>
  <c r="F25" i="1" s="1"/>
  <c r="G79" i="1"/>
  <c r="H79" i="1"/>
  <c r="I79" i="1"/>
  <c r="K79" i="1"/>
  <c r="L25" i="1" s="1"/>
  <c r="M79" i="1"/>
  <c r="N25" i="1" s="1"/>
  <c r="O79" i="1"/>
  <c r="P79" i="1"/>
  <c r="Q79" i="1"/>
  <c r="S79" i="1"/>
  <c r="B80" i="1"/>
  <c r="C80" i="1"/>
  <c r="D80" i="1"/>
  <c r="E80" i="1"/>
  <c r="F26" i="1" s="1"/>
  <c r="G80" i="1"/>
  <c r="H80" i="1"/>
  <c r="I80" i="1"/>
  <c r="K80" i="1"/>
  <c r="L26" i="1" s="1"/>
  <c r="M80" i="1"/>
  <c r="N26" i="1" s="1"/>
  <c r="O80" i="1"/>
  <c r="P80" i="1"/>
  <c r="Q80" i="1"/>
  <c r="S80" i="1"/>
  <c r="B81" i="1"/>
  <c r="C81" i="1"/>
  <c r="D81" i="1"/>
  <c r="E81" i="1"/>
  <c r="F27" i="1" s="1"/>
  <c r="G81" i="1"/>
  <c r="H81" i="1"/>
  <c r="I81" i="1"/>
  <c r="K81" i="1"/>
  <c r="L27" i="1" s="1"/>
  <c r="M81" i="1"/>
  <c r="N27" i="1" s="1"/>
  <c r="O81" i="1"/>
  <c r="P81" i="1"/>
  <c r="Q81" i="1"/>
  <c r="S81" i="1"/>
  <c r="B82" i="1"/>
  <c r="C82" i="1"/>
  <c r="D82" i="1"/>
  <c r="E82" i="1"/>
  <c r="F28" i="1" s="1"/>
  <c r="G82" i="1"/>
  <c r="H82" i="1"/>
  <c r="I82" i="1"/>
  <c r="K82" i="1"/>
  <c r="L28" i="1" s="1"/>
  <c r="M82" i="1"/>
  <c r="N28" i="1" s="1"/>
  <c r="O82" i="1"/>
  <c r="P82" i="1"/>
  <c r="Q82" i="1"/>
  <c r="S82" i="1"/>
  <c r="B83" i="1"/>
  <c r="C83" i="1"/>
  <c r="D83" i="1"/>
  <c r="E83" i="1"/>
  <c r="F29" i="1" s="1"/>
  <c r="G83" i="1"/>
  <c r="H83" i="1"/>
  <c r="I83" i="1"/>
  <c r="K83" i="1"/>
  <c r="L29" i="1" s="1"/>
  <c r="M83" i="1"/>
  <c r="N29" i="1" s="1"/>
  <c r="O83" i="1"/>
  <c r="P83" i="1"/>
  <c r="Q83" i="1"/>
  <c r="S83" i="1"/>
  <c r="B84" i="1"/>
  <c r="C84" i="1"/>
  <c r="D84" i="1"/>
  <c r="E84" i="1"/>
  <c r="F30" i="1" s="1"/>
  <c r="G84" i="1"/>
  <c r="H84" i="1"/>
  <c r="I84" i="1"/>
  <c r="K84" i="1"/>
  <c r="L30" i="1" s="1"/>
  <c r="M84" i="1"/>
  <c r="N30" i="1" s="1"/>
  <c r="O84" i="1"/>
  <c r="P84" i="1"/>
  <c r="Q84" i="1"/>
  <c r="S84" i="1"/>
  <c r="B85" i="1"/>
  <c r="C85" i="1"/>
  <c r="D85" i="1"/>
  <c r="E85" i="1"/>
  <c r="F31" i="1" s="1"/>
  <c r="G85" i="1"/>
  <c r="H85" i="1"/>
  <c r="I85" i="1"/>
  <c r="K85" i="1"/>
  <c r="L31" i="1" s="1"/>
  <c r="M85" i="1"/>
  <c r="N31" i="1" s="1"/>
  <c r="O85" i="1"/>
  <c r="P85" i="1"/>
  <c r="Q85" i="1"/>
  <c r="S85" i="1"/>
  <c r="B86" i="1"/>
  <c r="C86" i="1"/>
  <c r="D86" i="1"/>
  <c r="E86" i="1"/>
  <c r="F32" i="1" s="1"/>
  <c r="G86" i="1"/>
  <c r="H86" i="1"/>
  <c r="I86" i="1"/>
  <c r="K86" i="1"/>
  <c r="L32" i="1" s="1"/>
  <c r="M86" i="1"/>
  <c r="N32" i="1" s="1"/>
  <c r="O86" i="1"/>
  <c r="P86" i="1"/>
  <c r="Q86" i="1"/>
  <c r="S86" i="1"/>
  <c r="B87" i="1"/>
  <c r="C87" i="1"/>
  <c r="D87" i="1"/>
  <c r="E87" i="1"/>
  <c r="F33" i="1" s="1"/>
  <c r="G87" i="1"/>
  <c r="H87" i="1"/>
  <c r="I87" i="1"/>
  <c r="K87" i="1"/>
  <c r="L33" i="1" s="1"/>
  <c r="M87" i="1"/>
  <c r="N33" i="1" s="1"/>
  <c r="O87" i="1"/>
  <c r="P87" i="1"/>
  <c r="Q87" i="1"/>
  <c r="S87" i="1"/>
  <c r="B88" i="1"/>
  <c r="C88" i="1"/>
  <c r="D88" i="1"/>
  <c r="E88" i="1"/>
  <c r="F34" i="1" s="1"/>
  <c r="G88" i="1"/>
  <c r="H88" i="1"/>
  <c r="I88" i="1"/>
  <c r="K88" i="1"/>
  <c r="L34" i="1" s="1"/>
  <c r="M88" i="1"/>
  <c r="N34" i="1" s="1"/>
  <c r="O88" i="1"/>
  <c r="P88" i="1"/>
  <c r="Q88" i="1"/>
  <c r="S88" i="1"/>
  <c r="B89" i="1"/>
  <c r="C89" i="1"/>
  <c r="D89" i="1"/>
  <c r="E89" i="1"/>
  <c r="F35" i="1" s="1"/>
  <c r="G89" i="1"/>
  <c r="H89" i="1"/>
  <c r="I89" i="1"/>
  <c r="K89" i="1"/>
  <c r="L35" i="1" s="1"/>
  <c r="M89" i="1"/>
  <c r="N35" i="1" s="1"/>
  <c r="O89" i="1"/>
  <c r="P89" i="1"/>
  <c r="Q89" i="1"/>
  <c r="S89" i="1"/>
  <c r="B90" i="1"/>
  <c r="C90" i="1"/>
  <c r="D90" i="1"/>
  <c r="E90" i="1"/>
  <c r="F36" i="1" s="1"/>
  <c r="G90" i="1"/>
  <c r="H90" i="1"/>
  <c r="I90" i="1"/>
  <c r="K90" i="1"/>
  <c r="L36" i="1" s="1"/>
  <c r="M90" i="1"/>
  <c r="N36" i="1" s="1"/>
  <c r="O90" i="1"/>
  <c r="P90" i="1"/>
  <c r="Q90" i="1"/>
  <c r="S90" i="1"/>
  <c r="B91" i="1"/>
  <c r="C91" i="1"/>
  <c r="D91" i="1"/>
  <c r="E91" i="1"/>
  <c r="F37" i="1" s="1"/>
  <c r="G91" i="1"/>
  <c r="H91" i="1"/>
  <c r="I91" i="1"/>
  <c r="K91" i="1"/>
  <c r="L37" i="1" s="1"/>
  <c r="M91" i="1"/>
  <c r="N37" i="1" s="1"/>
  <c r="O91" i="1"/>
  <c r="P91" i="1"/>
  <c r="Q91" i="1"/>
  <c r="S91" i="1"/>
  <c r="B92" i="1"/>
  <c r="C92" i="1"/>
  <c r="D92" i="1"/>
  <c r="E92" i="1"/>
  <c r="F38" i="1" s="1"/>
  <c r="G92" i="1"/>
  <c r="H92" i="1"/>
  <c r="I92" i="1"/>
  <c r="K92" i="1"/>
  <c r="L38" i="1" s="1"/>
  <c r="M92" i="1"/>
  <c r="N38" i="1" s="1"/>
  <c r="O92" i="1"/>
  <c r="P92" i="1"/>
  <c r="Q92" i="1"/>
  <c r="S92" i="1"/>
  <c r="B93" i="1"/>
  <c r="C93" i="1"/>
  <c r="D93" i="1"/>
  <c r="E93" i="1"/>
  <c r="F39" i="1" s="1"/>
  <c r="G93" i="1"/>
  <c r="H93" i="1"/>
  <c r="I93" i="1"/>
  <c r="K93" i="1"/>
  <c r="L39" i="1" s="1"/>
  <c r="M93" i="1"/>
  <c r="N39" i="1" s="1"/>
  <c r="O93" i="1"/>
  <c r="P93" i="1"/>
  <c r="Q93" i="1"/>
  <c r="S93" i="1"/>
  <c r="B94" i="1"/>
  <c r="C94" i="1"/>
  <c r="D94" i="1"/>
  <c r="E94" i="1"/>
  <c r="F40" i="1" s="1"/>
  <c r="G94" i="1"/>
  <c r="H94" i="1"/>
  <c r="I94" i="1"/>
  <c r="K94" i="1"/>
  <c r="L40" i="1" s="1"/>
  <c r="M94" i="1"/>
  <c r="N40" i="1" s="1"/>
  <c r="O94" i="1"/>
  <c r="P94" i="1"/>
  <c r="Q94" i="1"/>
  <c r="S94" i="1"/>
  <c r="B95" i="1"/>
  <c r="C95" i="1"/>
  <c r="D95" i="1"/>
  <c r="E95" i="1"/>
  <c r="G95" i="1"/>
  <c r="H95" i="1"/>
  <c r="I95" i="1"/>
  <c r="K95" i="1"/>
  <c r="M95" i="1"/>
  <c r="O95" i="1"/>
  <c r="P95" i="1"/>
  <c r="Q95" i="1"/>
  <c r="S95" i="1"/>
  <c r="B96" i="1"/>
  <c r="C96" i="1"/>
  <c r="D96" i="1"/>
  <c r="E96" i="1"/>
  <c r="G96" i="1"/>
  <c r="H96" i="1"/>
  <c r="I96" i="1"/>
  <c r="K96" i="1"/>
  <c r="M96" i="1"/>
  <c r="O96" i="1"/>
  <c r="P96" i="1"/>
  <c r="Q96" i="1"/>
  <c r="S96" i="1"/>
  <c r="B97" i="1"/>
  <c r="C97" i="1"/>
  <c r="D97" i="1"/>
  <c r="E97" i="1"/>
  <c r="G97" i="1"/>
  <c r="H97" i="1"/>
  <c r="I97" i="1"/>
  <c r="K97" i="1"/>
  <c r="M97" i="1"/>
  <c r="O97" i="1"/>
  <c r="P97" i="1"/>
  <c r="Q97" i="1"/>
  <c r="S97" i="1"/>
  <c r="B98" i="1"/>
  <c r="C98" i="1"/>
  <c r="D98" i="1"/>
  <c r="E98" i="1"/>
  <c r="G98" i="1"/>
  <c r="H98" i="1"/>
  <c r="I98" i="1"/>
  <c r="K98" i="1"/>
  <c r="M98" i="1"/>
  <c r="O98" i="1"/>
  <c r="P98" i="1"/>
  <c r="Q98" i="1"/>
  <c r="S98" i="1"/>
  <c r="B99" i="1"/>
  <c r="C99" i="1"/>
  <c r="D99" i="1"/>
  <c r="E99" i="1"/>
  <c r="G99" i="1"/>
  <c r="H99" i="1"/>
  <c r="I99" i="1"/>
  <c r="K99" i="1"/>
  <c r="M99" i="1"/>
  <c r="O99" i="1"/>
  <c r="P99" i="1"/>
  <c r="Q99" i="1"/>
  <c r="S99" i="1"/>
  <c r="B100" i="1"/>
  <c r="C100" i="1"/>
  <c r="D100" i="1"/>
  <c r="E100" i="1"/>
  <c r="F46" i="1" s="1"/>
  <c r="G100" i="1"/>
  <c r="H100" i="1"/>
  <c r="I100" i="1"/>
  <c r="K100" i="1"/>
  <c r="L46" i="1" s="1"/>
  <c r="M100" i="1"/>
  <c r="N46" i="1" s="1"/>
  <c r="O100" i="1"/>
  <c r="P100" i="1"/>
  <c r="Q100" i="1"/>
  <c r="S100" i="1"/>
  <c r="B101" i="1"/>
  <c r="C101" i="1"/>
  <c r="D101" i="1"/>
  <c r="E101" i="1"/>
  <c r="F47" i="1" s="1"/>
  <c r="G101" i="1"/>
  <c r="H101" i="1"/>
  <c r="I101" i="1"/>
  <c r="K101" i="1"/>
  <c r="L47" i="1" s="1"/>
  <c r="M101" i="1"/>
  <c r="N47" i="1" s="1"/>
  <c r="O101" i="1"/>
  <c r="P101" i="1"/>
  <c r="Q101" i="1"/>
  <c r="S101" i="1"/>
  <c r="B102" i="1"/>
  <c r="C102" i="1"/>
  <c r="D102" i="1"/>
  <c r="E102" i="1"/>
  <c r="F48" i="1" s="1"/>
  <c r="G102" i="1"/>
  <c r="H102" i="1"/>
  <c r="I102" i="1"/>
  <c r="K102" i="1"/>
  <c r="L48" i="1" s="1"/>
  <c r="M102" i="1"/>
  <c r="N48" i="1" s="1"/>
  <c r="O102" i="1"/>
  <c r="P102" i="1"/>
  <c r="Q102" i="1"/>
  <c r="S102" i="1"/>
  <c r="B103" i="1"/>
  <c r="C103" i="1"/>
  <c r="D103" i="1"/>
  <c r="E103" i="1"/>
  <c r="F49" i="1" s="1"/>
  <c r="G103" i="1"/>
  <c r="H103" i="1"/>
  <c r="I103" i="1"/>
  <c r="K103" i="1"/>
  <c r="L49" i="1" s="1"/>
  <c r="M103" i="1"/>
  <c r="N49" i="1" s="1"/>
  <c r="O103" i="1"/>
  <c r="P103" i="1"/>
  <c r="Q103" i="1"/>
  <c r="S103" i="1"/>
  <c r="B104" i="1"/>
  <c r="C104" i="1"/>
  <c r="D104" i="1"/>
  <c r="E104" i="1"/>
  <c r="F50" i="1" s="1"/>
  <c r="G104" i="1"/>
  <c r="H104" i="1"/>
  <c r="I104" i="1"/>
  <c r="K104" i="1"/>
  <c r="L50" i="1" s="1"/>
  <c r="M104" i="1"/>
  <c r="N50" i="1" s="1"/>
  <c r="O104" i="1"/>
  <c r="P104" i="1"/>
  <c r="Q104" i="1"/>
  <c r="S104" i="1"/>
  <c r="B105" i="1"/>
  <c r="C105" i="1"/>
  <c r="D105" i="1"/>
  <c r="E105" i="1"/>
  <c r="F51" i="1" s="1"/>
  <c r="G105" i="1"/>
  <c r="H105" i="1"/>
  <c r="I105" i="1"/>
  <c r="K105" i="1"/>
  <c r="L51" i="1" s="1"/>
  <c r="M105" i="1"/>
  <c r="N51" i="1" s="1"/>
  <c r="O105" i="1"/>
  <c r="P105" i="1"/>
  <c r="Q105" i="1"/>
  <c r="S105" i="1"/>
  <c r="B106" i="1"/>
  <c r="C106" i="1"/>
  <c r="D106" i="1"/>
  <c r="E106" i="1"/>
  <c r="F52" i="1" s="1"/>
  <c r="G106" i="1"/>
  <c r="H106" i="1"/>
  <c r="I106" i="1"/>
  <c r="K106" i="1"/>
  <c r="L52" i="1" s="1"/>
  <c r="M106" i="1"/>
  <c r="N52" i="1" s="1"/>
  <c r="O106" i="1"/>
  <c r="P106" i="1"/>
  <c r="Q106" i="1"/>
  <c r="S106" i="1"/>
  <c r="B107" i="1"/>
  <c r="C107" i="1"/>
  <c r="D107" i="1"/>
  <c r="E107" i="1"/>
  <c r="F53" i="1" s="1"/>
  <c r="G107" i="1"/>
  <c r="H107" i="1"/>
  <c r="I107" i="1"/>
  <c r="K107" i="1"/>
  <c r="L53" i="1" s="1"/>
  <c r="M107" i="1"/>
  <c r="N53" i="1" s="1"/>
  <c r="O107" i="1"/>
  <c r="P107" i="1"/>
  <c r="Q107" i="1"/>
  <c r="S107" i="1"/>
  <c r="B108" i="1"/>
  <c r="C108" i="1"/>
  <c r="D108" i="1"/>
  <c r="E108" i="1"/>
  <c r="F54" i="1" s="1"/>
  <c r="G108" i="1"/>
  <c r="H108" i="1"/>
  <c r="I108" i="1"/>
  <c r="K108" i="1"/>
  <c r="L54" i="1" s="1"/>
  <c r="M108" i="1"/>
  <c r="N54" i="1" s="1"/>
  <c r="O108" i="1"/>
  <c r="P108" i="1"/>
  <c r="Q108" i="1"/>
  <c r="S108" i="1"/>
  <c r="B109" i="1"/>
  <c r="C109" i="1"/>
  <c r="D109" i="1"/>
  <c r="E109" i="1"/>
  <c r="F55" i="1" s="1"/>
  <c r="G109" i="1"/>
  <c r="H109" i="1"/>
  <c r="I109" i="1"/>
  <c r="K109" i="1"/>
  <c r="L55" i="1" s="1"/>
  <c r="M109" i="1"/>
  <c r="N55" i="1" s="1"/>
  <c r="O109" i="1"/>
  <c r="P109" i="1"/>
  <c r="Q109" i="1"/>
  <c r="S109" i="1"/>
  <c r="B110" i="1"/>
  <c r="C110" i="1"/>
  <c r="D110" i="1"/>
  <c r="E110" i="1"/>
  <c r="F56" i="1" s="1"/>
  <c r="G110" i="1"/>
  <c r="H110" i="1"/>
  <c r="I110" i="1"/>
  <c r="K110" i="1"/>
  <c r="L56" i="1" s="1"/>
  <c r="M110" i="1"/>
  <c r="N56" i="1" s="1"/>
  <c r="O110" i="1"/>
  <c r="P110" i="1"/>
  <c r="Q110" i="1"/>
  <c r="S110" i="1"/>
  <c r="B111" i="1"/>
  <c r="C111" i="1"/>
  <c r="D111" i="1"/>
  <c r="E111" i="1"/>
  <c r="F57" i="1" s="1"/>
  <c r="G111" i="1"/>
  <c r="H111" i="1"/>
  <c r="I111" i="1"/>
  <c r="K111" i="1"/>
  <c r="L57" i="1" s="1"/>
  <c r="M111" i="1"/>
  <c r="N57" i="1" s="1"/>
  <c r="O111" i="1"/>
  <c r="P111" i="1"/>
  <c r="Q111" i="1"/>
  <c r="S111" i="1"/>
  <c r="B112" i="1"/>
  <c r="C112" i="1"/>
  <c r="D112" i="1"/>
  <c r="E112" i="1"/>
  <c r="F58" i="1" s="1"/>
  <c r="G112" i="1"/>
  <c r="H112" i="1"/>
  <c r="I112" i="1"/>
  <c r="K112" i="1"/>
  <c r="L58" i="1" s="1"/>
  <c r="M112" i="1"/>
  <c r="N58" i="1" s="1"/>
  <c r="O112" i="1"/>
  <c r="P112" i="1"/>
  <c r="Q112" i="1"/>
  <c r="S112" i="1"/>
  <c r="B113" i="1"/>
  <c r="C113" i="1"/>
  <c r="D113" i="1"/>
  <c r="E113" i="1"/>
  <c r="F59" i="1" s="1"/>
  <c r="G113" i="1"/>
  <c r="H113" i="1"/>
  <c r="I113" i="1"/>
  <c r="K113" i="1"/>
  <c r="L59" i="1" s="1"/>
  <c r="M113" i="1"/>
  <c r="N59" i="1" s="1"/>
  <c r="O113" i="1"/>
  <c r="P113" i="1"/>
  <c r="Q113" i="1"/>
  <c r="S113" i="1"/>
  <c r="B114" i="1"/>
  <c r="C114" i="1"/>
  <c r="D114" i="1"/>
  <c r="E114" i="1"/>
  <c r="F60" i="1" s="1"/>
  <c r="G114" i="1"/>
  <c r="H114" i="1"/>
  <c r="I114" i="1"/>
  <c r="K114" i="1"/>
  <c r="L60" i="1" s="1"/>
  <c r="M114" i="1"/>
  <c r="N60" i="1" s="1"/>
  <c r="O114" i="1"/>
  <c r="P114" i="1"/>
  <c r="Q114" i="1"/>
  <c r="S114" i="1"/>
  <c r="S64" i="1"/>
  <c r="Q64" i="1"/>
  <c r="P64" i="1"/>
  <c r="O64" i="1"/>
  <c r="M64" i="1"/>
  <c r="N10" i="1" s="1"/>
  <c r="K64" i="1"/>
  <c r="L10" i="1" s="1"/>
  <c r="I64" i="1"/>
  <c r="H64" i="1"/>
  <c r="G64" i="1"/>
  <c r="E64" i="1"/>
  <c r="F10" i="1" s="1"/>
  <c r="D64" i="1"/>
  <c r="C64" i="1"/>
  <c r="B64" i="1"/>
  <c r="B41" i="1"/>
  <c r="C41" i="1"/>
  <c r="E41" i="1"/>
  <c r="S41" i="1" s="1"/>
  <c r="H41" i="1"/>
  <c r="I41" i="1"/>
  <c r="B42" i="1"/>
  <c r="C42" i="1"/>
  <c r="E42" i="1"/>
  <c r="H42" i="1"/>
  <c r="I42" i="1"/>
  <c r="B43" i="1"/>
  <c r="C43" i="1"/>
  <c r="E43" i="1"/>
  <c r="G43" i="1" s="1"/>
  <c r="H43" i="1"/>
  <c r="I43" i="1"/>
  <c r="B44" i="1"/>
  <c r="C44" i="1"/>
  <c r="E44" i="1"/>
  <c r="D44" i="1" s="1"/>
  <c r="H44" i="1"/>
  <c r="I44" i="1"/>
  <c r="B45" i="1"/>
  <c r="C45" i="1"/>
  <c r="E45" i="1"/>
  <c r="H45" i="1"/>
  <c r="I45" i="1"/>
  <c r="B61" i="1"/>
  <c r="C61" i="1"/>
  <c r="E61" i="1"/>
  <c r="K61" i="1" s="1"/>
  <c r="H61" i="1"/>
  <c r="I61" i="1"/>
  <c r="R220" i="1" l="1"/>
  <c r="R143" i="1"/>
  <c r="R127" i="1"/>
  <c r="R163" i="1"/>
  <c r="R151" i="1"/>
  <c r="R147" i="1"/>
  <c r="R74" i="1"/>
  <c r="R88" i="1"/>
  <c r="R80" i="1"/>
  <c r="R181" i="1"/>
  <c r="R213" i="1"/>
  <c r="R209" i="1"/>
  <c r="R197" i="1"/>
  <c r="R189" i="1"/>
  <c r="R165" i="1"/>
  <c r="R67" i="1"/>
  <c r="R134" i="1"/>
  <c r="R111" i="1"/>
  <c r="R95" i="1"/>
  <c r="R216" i="1"/>
  <c r="R157" i="1"/>
  <c r="R91" i="1"/>
  <c r="R167" i="1"/>
  <c r="R135" i="1"/>
  <c r="S61" i="1"/>
  <c r="R171" i="1"/>
  <c r="R104" i="1"/>
  <c r="R85" i="1"/>
  <c r="R207" i="1"/>
  <c r="R123" i="1"/>
  <c r="R119" i="1"/>
  <c r="R192" i="1"/>
  <c r="R184" i="1"/>
  <c r="R173" i="1"/>
  <c r="R169" i="1"/>
  <c r="R158" i="1"/>
  <c r="R155" i="1"/>
  <c r="R146" i="1"/>
  <c r="R66" i="1"/>
  <c r="R215" i="1"/>
  <c r="R131" i="1"/>
  <c r="R90" i="1"/>
  <c r="R76" i="1"/>
  <c r="R72" i="1"/>
  <c r="R115" i="1"/>
  <c r="R217" i="1"/>
  <c r="R210" i="1"/>
  <c r="R206" i="1"/>
  <c r="R202" i="1"/>
  <c r="R198" i="1"/>
  <c r="R195" i="1"/>
  <c r="R187" i="1"/>
  <c r="R183" i="1"/>
  <c r="R179" i="1"/>
  <c r="R152" i="1"/>
  <c r="R149" i="1"/>
  <c r="R145" i="1"/>
  <c r="R141" i="1"/>
  <c r="R137" i="1"/>
  <c r="R129" i="1"/>
  <c r="K44" i="1"/>
  <c r="L44" i="1" s="1"/>
  <c r="Q42" i="1"/>
  <c r="R100" i="1"/>
  <c r="R96" i="1"/>
  <c r="R92" i="1"/>
  <c r="R203" i="1"/>
  <c r="R199" i="1"/>
  <c r="R175" i="1"/>
  <c r="R159" i="1"/>
  <c r="R153" i="1"/>
  <c r="R133" i="1"/>
  <c r="R109" i="1"/>
  <c r="R98" i="1"/>
  <c r="R77" i="1"/>
  <c r="R219" i="1"/>
  <c r="R205" i="1"/>
  <c r="R201" i="1"/>
  <c r="R177" i="1"/>
  <c r="R161" i="1"/>
  <c r="R139" i="1"/>
  <c r="R132" i="1"/>
  <c r="R122" i="1"/>
  <c r="R118" i="1"/>
  <c r="R101" i="1"/>
  <c r="R93" i="1"/>
  <c r="R87" i="1"/>
  <c r="R211" i="1"/>
  <c r="R200" i="1"/>
  <c r="R186" i="1"/>
  <c r="R182" i="1"/>
  <c r="R176" i="1"/>
  <c r="R170" i="1"/>
  <c r="R166" i="1"/>
  <c r="R160" i="1"/>
  <c r="R154" i="1"/>
  <c r="R138" i="1"/>
  <c r="R125" i="1"/>
  <c r="R121" i="1"/>
  <c r="P44" i="1"/>
  <c r="K43" i="1"/>
  <c r="L43" i="1" s="1"/>
  <c r="P42" i="1"/>
  <c r="K41" i="1"/>
  <c r="L41" i="1" s="1"/>
  <c r="O44" i="1"/>
  <c r="F44" i="1"/>
  <c r="S43" i="1"/>
  <c r="R112" i="1"/>
  <c r="R108" i="1"/>
  <c r="R107" i="1"/>
  <c r="R84" i="1"/>
  <c r="R83" i="1"/>
  <c r="R194" i="1"/>
  <c r="R191" i="1"/>
  <c r="R190" i="1"/>
  <c r="R185" i="1"/>
  <c r="O43" i="1"/>
  <c r="R114" i="1"/>
  <c r="R106" i="1"/>
  <c r="R103" i="1"/>
  <c r="R99" i="1"/>
  <c r="R82" i="1"/>
  <c r="R79" i="1"/>
  <c r="R75" i="1"/>
  <c r="R69" i="1"/>
  <c r="R218" i="1"/>
  <c r="R208" i="1"/>
  <c r="R193" i="1"/>
  <c r="R180" i="1"/>
  <c r="R172" i="1"/>
  <c r="R164" i="1"/>
  <c r="R150" i="1"/>
  <c r="R142" i="1"/>
  <c r="R136" i="1"/>
  <c r="R128" i="1"/>
  <c r="R214" i="1"/>
  <c r="R174" i="1"/>
  <c r="R126" i="1"/>
  <c r="R168" i="1"/>
  <c r="R144" i="1"/>
  <c r="R120" i="1"/>
  <c r="S44" i="1"/>
  <c r="F43" i="1"/>
  <c r="R178" i="1"/>
  <c r="R162" i="1"/>
  <c r="R130" i="1"/>
  <c r="R44" i="1"/>
  <c r="G44" i="1"/>
  <c r="R102" i="1"/>
  <c r="R86" i="1"/>
  <c r="R70" i="1"/>
  <c r="R212" i="1"/>
  <c r="R204" i="1"/>
  <c r="R196" i="1"/>
  <c r="R188" i="1"/>
  <c r="R156" i="1"/>
  <c r="R148" i="1"/>
  <c r="R140" i="1"/>
  <c r="R124" i="1"/>
  <c r="G45" i="1"/>
  <c r="O45" i="1"/>
  <c r="G61" i="1"/>
  <c r="F61" i="1"/>
  <c r="O61" i="1"/>
  <c r="S45" i="1"/>
  <c r="F42" i="1"/>
  <c r="G42" i="1"/>
  <c r="O42" i="1"/>
  <c r="S42" i="1"/>
  <c r="K45" i="1"/>
  <c r="L45" i="1" s="1"/>
  <c r="F45" i="1"/>
  <c r="M42" i="1"/>
  <c r="T42" i="1" s="1"/>
  <c r="D42" i="1"/>
  <c r="R42" i="1" s="1"/>
  <c r="G41" i="1"/>
  <c r="F41" i="1"/>
  <c r="O41" i="1"/>
  <c r="R110" i="1"/>
  <c r="R94" i="1"/>
  <c r="R78" i="1"/>
  <c r="R68" i="1"/>
  <c r="R71" i="1"/>
  <c r="Q44" i="1"/>
  <c r="M44" i="1"/>
  <c r="N44" i="1" s="1"/>
  <c r="R113" i="1"/>
  <c r="R105" i="1"/>
  <c r="R97" i="1"/>
  <c r="R89" i="1"/>
  <c r="R81" i="1"/>
  <c r="R73" i="1"/>
  <c r="R65" i="1"/>
  <c r="L61" i="1"/>
  <c r="Q61" i="1"/>
  <c r="M61" i="1"/>
  <c r="N61" i="1" s="1"/>
  <c r="D61" i="1"/>
  <c r="R61" i="1" s="1"/>
  <c r="Q45" i="1"/>
  <c r="M45" i="1"/>
  <c r="N45" i="1" s="1"/>
  <c r="D45" i="1"/>
  <c r="R45" i="1" s="1"/>
  <c r="Q43" i="1"/>
  <c r="M43" i="1"/>
  <c r="N43" i="1" s="1"/>
  <c r="D43" i="1"/>
  <c r="R43" i="1" s="1"/>
  <c r="K42" i="1"/>
  <c r="L42" i="1" s="1"/>
  <c r="Q41" i="1"/>
  <c r="M41" i="1"/>
  <c r="T41" i="1" s="1"/>
  <c r="D41" i="1"/>
  <c r="R41" i="1" s="1"/>
  <c r="P61" i="1"/>
  <c r="P45" i="1"/>
  <c r="P43" i="1"/>
  <c r="P41" i="1"/>
  <c r="B40" i="16"/>
  <c r="C40" i="16"/>
  <c r="E40" i="16"/>
  <c r="F40" i="16"/>
  <c r="G41" i="16" s="1"/>
  <c r="H40" i="16"/>
  <c r="I40" i="16"/>
  <c r="K40" i="16"/>
  <c r="L40" i="16"/>
  <c r="M40" i="16"/>
  <c r="N40" i="16"/>
  <c r="O40" i="16"/>
  <c r="P40" i="16"/>
  <c r="R40" i="16"/>
  <c r="S40" i="16"/>
  <c r="B29" i="2"/>
  <c r="F29" i="2"/>
  <c r="G30" i="2" s="1"/>
  <c r="H29" i="2"/>
  <c r="I30" i="2" s="1"/>
  <c r="J29" i="2"/>
  <c r="L29" i="2"/>
  <c r="M30" i="2" s="1"/>
  <c r="N29" i="2"/>
  <c r="O29" i="2"/>
  <c r="P29" i="2"/>
  <c r="Q30" i="2" l="1"/>
  <c r="U29" i="2"/>
  <c r="E30" i="2"/>
  <c r="C30" i="2"/>
  <c r="T61" i="1"/>
  <c r="T45" i="1"/>
  <c r="T44" i="1"/>
  <c r="T43" i="1"/>
  <c r="N41" i="1"/>
  <c r="N42" i="1"/>
  <c r="R29" i="2"/>
  <c r="G12" i="16"/>
  <c r="S29" i="2"/>
  <c r="T30" i="2" s="1"/>
  <c r="G11" i="16"/>
  <c r="Q40" i="16"/>
  <c r="D21" i="44"/>
  <c r="D29" i="44" s="1"/>
  <c r="D37" i="44" s="1"/>
  <c r="D45" i="44" s="1"/>
  <c r="D53" i="44" s="1"/>
  <c r="D61" i="44" s="1"/>
  <c r="D22" i="44"/>
  <c r="D30" i="44" s="1"/>
  <c r="D38" i="44" s="1"/>
  <c r="D46" i="44" s="1"/>
  <c r="D54" i="44" s="1"/>
  <c r="D62" i="44" s="1"/>
  <c r="D23" i="44"/>
  <c r="D31" i="44" s="1"/>
  <c r="D39" i="44" s="1"/>
  <c r="D47" i="44" s="1"/>
  <c r="D55" i="44" s="1"/>
  <c r="D63" i="44" s="1"/>
  <c r="D24" i="44"/>
  <c r="D32" i="44" s="1"/>
  <c r="D40" i="44" s="1"/>
  <c r="D48" i="44" s="1"/>
  <c r="D56" i="44" s="1"/>
  <c r="D64" i="44" s="1"/>
  <c r="D25" i="44"/>
  <c r="D33" i="44" s="1"/>
  <c r="D41" i="44" s="1"/>
  <c r="D49" i="44" s="1"/>
  <c r="D57" i="44" s="1"/>
  <c r="D65" i="44" s="1"/>
  <c r="D26" i="44"/>
  <c r="D34" i="44" s="1"/>
  <c r="D42" i="44" s="1"/>
  <c r="D50" i="44" s="1"/>
  <c r="D58" i="44" s="1"/>
  <c r="D66" i="44" s="1"/>
  <c r="D27" i="44"/>
  <c r="D35" i="44" s="1"/>
  <c r="D43" i="44" s="1"/>
  <c r="D51" i="44" s="1"/>
  <c r="D59" i="44" s="1"/>
  <c r="D67" i="44" s="1"/>
  <c r="D20" i="44"/>
  <c r="D28" i="44" s="1"/>
  <c r="D36" i="44" s="1"/>
  <c r="D44" i="44" s="1"/>
  <c r="D52" i="44" s="1"/>
  <c r="D60" i="44" s="1"/>
  <c r="D17" i="6" l="1"/>
  <c r="D22" i="6" s="1"/>
  <c r="D27" i="6" s="1"/>
  <c r="D18" i="6"/>
  <c r="D23" i="6" s="1"/>
  <c r="D28" i="6" s="1"/>
  <c r="D19" i="6"/>
  <c r="D24" i="6" s="1"/>
  <c r="D29" i="6" s="1"/>
  <c r="D16" i="6"/>
  <c r="D21" i="6" s="1"/>
  <c r="D26" i="6" s="1"/>
  <c r="B38" i="46" l="1"/>
  <c r="C38" i="46"/>
  <c r="D38" i="46"/>
  <c r="E38" i="46" s="1"/>
  <c r="F38" i="46"/>
  <c r="G38" i="46"/>
  <c r="H19" i="46" s="1"/>
  <c r="H38" i="46"/>
  <c r="I38" i="46"/>
  <c r="J38" i="46"/>
  <c r="L38" i="46"/>
  <c r="M19" i="46" s="1"/>
  <c r="O38" i="46"/>
  <c r="P19" i="46" s="1"/>
  <c r="Q38" i="46"/>
  <c r="R38" i="46"/>
  <c r="S38" i="46"/>
  <c r="U38" i="46"/>
  <c r="B39" i="46"/>
  <c r="C39" i="46"/>
  <c r="D39" i="46"/>
  <c r="E39" i="46" s="1"/>
  <c r="F39" i="46"/>
  <c r="G39" i="46"/>
  <c r="H20" i="46" s="1"/>
  <c r="H39" i="46"/>
  <c r="I39" i="46"/>
  <c r="J39" i="46"/>
  <c r="L39" i="46"/>
  <c r="M20" i="46" s="1"/>
  <c r="O39" i="46"/>
  <c r="P20" i="46" s="1"/>
  <c r="Q39" i="46"/>
  <c r="R39" i="46"/>
  <c r="S39" i="46"/>
  <c r="U39" i="46"/>
  <c r="B40" i="46"/>
  <c r="C40" i="46"/>
  <c r="D40" i="46"/>
  <c r="E40" i="46" s="1"/>
  <c r="F40" i="46"/>
  <c r="G40" i="46"/>
  <c r="H21" i="46" s="1"/>
  <c r="H40" i="46"/>
  <c r="I40" i="46"/>
  <c r="J40" i="46"/>
  <c r="L40" i="46"/>
  <c r="M21" i="46" s="1"/>
  <c r="O40" i="46"/>
  <c r="P21" i="46" s="1"/>
  <c r="Q40" i="46"/>
  <c r="R40" i="46"/>
  <c r="S40" i="46"/>
  <c r="U40" i="46"/>
  <c r="B41" i="46"/>
  <c r="C41" i="46"/>
  <c r="D41" i="46"/>
  <c r="E41" i="46" s="1"/>
  <c r="F41" i="46"/>
  <c r="G41" i="46"/>
  <c r="H22" i="46" s="1"/>
  <c r="H41" i="46"/>
  <c r="I41" i="46"/>
  <c r="J41" i="46"/>
  <c r="L41" i="46"/>
  <c r="M22" i="46" s="1"/>
  <c r="O41" i="46"/>
  <c r="P22" i="46" s="1"/>
  <c r="Q41" i="46"/>
  <c r="R41" i="46"/>
  <c r="S41" i="46"/>
  <c r="U41" i="46"/>
  <c r="B42" i="46"/>
  <c r="C42" i="46"/>
  <c r="D42" i="46"/>
  <c r="E42" i="46" s="1"/>
  <c r="F42" i="46"/>
  <c r="G42" i="46"/>
  <c r="H23" i="46" s="1"/>
  <c r="H42" i="46"/>
  <c r="I42" i="46"/>
  <c r="J42" i="46"/>
  <c r="L42" i="46"/>
  <c r="M23" i="46" s="1"/>
  <c r="O42" i="46"/>
  <c r="P23" i="46" s="1"/>
  <c r="Q42" i="46"/>
  <c r="R42" i="46"/>
  <c r="S42" i="46"/>
  <c r="U42" i="46"/>
  <c r="B43" i="46"/>
  <c r="C43" i="46"/>
  <c r="D43" i="46"/>
  <c r="E43" i="46" s="1"/>
  <c r="F43" i="46"/>
  <c r="G43" i="46"/>
  <c r="H24" i="46" s="1"/>
  <c r="H43" i="46"/>
  <c r="I43" i="46"/>
  <c r="J43" i="46"/>
  <c r="L43" i="46"/>
  <c r="M24" i="46" s="1"/>
  <c r="O43" i="46"/>
  <c r="P24" i="46" s="1"/>
  <c r="Q43" i="46"/>
  <c r="R43" i="46"/>
  <c r="S43" i="46"/>
  <c r="U43" i="46"/>
  <c r="B44" i="46"/>
  <c r="C44" i="46"/>
  <c r="D44" i="46"/>
  <c r="E44" i="46" s="1"/>
  <c r="F44" i="46"/>
  <c r="G44" i="46"/>
  <c r="H25" i="46" s="1"/>
  <c r="H44" i="46"/>
  <c r="I44" i="46"/>
  <c r="J44" i="46"/>
  <c r="L44" i="46"/>
  <c r="M25" i="46" s="1"/>
  <c r="O44" i="46"/>
  <c r="P25" i="46" s="1"/>
  <c r="Q44" i="46"/>
  <c r="R44" i="46"/>
  <c r="S44" i="46"/>
  <c r="U44" i="46"/>
  <c r="B45" i="46"/>
  <c r="C45" i="46"/>
  <c r="D45" i="46"/>
  <c r="E45" i="46" s="1"/>
  <c r="F45" i="46"/>
  <c r="G45" i="46"/>
  <c r="H26" i="46" s="1"/>
  <c r="H45" i="46"/>
  <c r="I45" i="46"/>
  <c r="J45" i="46"/>
  <c r="L45" i="46"/>
  <c r="M26" i="46" s="1"/>
  <c r="O45" i="46"/>
  <c r="P26" i="46" s="1"/>
  <c r="Q45" i="46"/>
  <c r="R45" i="46"/>
  <c r="S45" i="46"/>
  <c r="U45" i="46"/>
  <c r="B46" i="46"/>
  <c r="C46" i="46"/>
  <c r="D46" i="46"/>
  <c r="E46" i="46" s="1"/>
  <c r="F46" i="46"/>
  <c r="G46" i="46"/>
  <c r="H27" i="46" s="1"/>
  <c r="H46" i="46"/>
  <c r="I46" i="46"/>
  <c r="J46" i="46"/>
  <c r="L46" i="46"/>
  <c r="M27" i="46" s="1"/>
  <c r="O46" i="46"/>
  <c r="P27" i="46" s="1"/>
  <c r="Q46" i="46"/>
  <c r="R46" i="46"/>
  <c r="S46" i="46"/>
  <c r="U46" i="46"/>
  <c r="B48" i="46"/>
  <c r="C48" i="46"/>
  <c r="D48" i="46"/>
  <c r="E48" i="46" s="1"/>
  <c r="F48" i="46"/>
  <c r="G48" i="46"/>
  <c r="H48" i="46"/>
  <c r="I48" i="46"/>
  <c r="J48" i="46"/>
  <c r="L48" i="46"/>
  <c r="O48" i="46"/>
  <c r="Q48" i="46"/>
  <c r="R48" i="46"/>
  <c r="S48" i="46"/>
  <c r="U48" i="46"/>
  <c r="T38" i="46" l="1"/>
  <c r="T46" i="46"/>
  <c r="T42" i="46"/>
  <c r="T41" i="46"/>
  <c r="T40" i="46"/>
  <c r="T39" i="46"/>
  <c r="T45" i="46"/>
  <c r="T48" i="46"/>
  <c r="T44" i="46"/>
  <c r="T43" i="46"/>
  <c r="P2" i="6"/>
  <c r="P28" i="2" l="1"/>
  <c r="W191" i="51"/>
  <c r="V191" i="51"/>
  <c r="T191" i="51"/>
  <c r="S191" i="51"/>
  <c r="R191" i="51"/>
  <c r="N191" i="51"/>
  <c r="L191" i="51"/>
  <c r="J191" i="51"/>
  <c r="H191" i="51"/>
  <c r="F191" i="51"/>
  <c r="E191" i="51"/>
  <c r="C191" i="51"/>
  <c r="D191" i="51" s="1"/>
  <c r="B191" i="51"/>
  <c r="W190" i="51"/>
  <c r="V190" i="51"/>
  <c r="T190" i="51"/>
  <c r="S190" i="51"/>
  <c r="R190" i="51"/>
  <c r="N190" i="51"/>
  <c r="L190" i="51"/>
  <c r="J190" i="51"/>
  <c r="H190" i="51"/>
  <c r="F190" i="51"/>
  <c r="E190" i="51"/>
  <c r="C190" i="51"/>
  <c r="D190" i="51" s="1"/>
  <c r="B190" i="51"/>
  <c r="W189" i="51"/>
  <c r="V189" i="51"/>
  <c r="T189" i="51"/>
  <c r="S189" i="51"/>
  <c r="R189" i="51"/>
  <c r="N189" i="51"/>
  <c r="L189" i="51"/>
  <c r="J189" i="51"/>
  <c r="H189" i="51"/>
  <c r="F189" i="51"/>
  <c r="E189" i="51"/>
  <c r="C189" i="51"/>
  <c r="D189" i="51" s="1"/>
  <c r="B189" i="51"/>
  <c r="W188" i="51"/>
  <c r="V188" i="51"/>
  <c r="T188" i="51"/>
  <c r="S188" i="51"/>
  <c r="R188" i="51"/>
  <c r="N188" i="51"/>
  <c r="L188" i="51"/>
  <c r="J188" i="51"/>
  <c r="H188" i="51"/>
  <c r="F188" i="51"/>
  <c r="E188" i="51"/>
  <c r="C188" i="51"/>
  <c r="D188" i="51" s="1"/>
  <c r="B188" i="51"/>
  <c r="W187" i="51"/>
  <c r="V187" i="51"/>
  <c r="T187" i="51"/>
  <c r="S187" i="51"/>
  <c r="R187" i="51"/>
  <c r="N187" i="51"/>
  <c r="L187" i="51"/>
  <c r="J187" i="51"/>
  <c r="H187" i="51"/>
  <c r="F187" i="51"/>
  <c r="E187" i="51"/>
  <c r="C187" i="51"/>
  <c r="D187" i="51" s="1"/>
  <c r="B187" i="51"/>
  <c r="W186" i="51"/>
  <c r="V186" i="51"/>
  <c r="T186" i="51"/>
  <c r="S186" i="51"/>
  <c r="R186" i="51"/>
  <c r="N186" i="51"/>
  <c r="L186" i="51"/>
  <c r="J186" i="51"/>
  <c r="H186" i="51"/>
  <c r="F186" i="51"/>
  <c r="E186" i="51"/>
  <c r="C186" i="51"/>
  <c r="D186" i="51" s="1"/>
  <c r="B186" i="51"/>
  <c r="W185" i="51"/>
  <c r="V185" i="51"/>
  <c r="T185" i="51"/>
  <c r="S185" i="51"/>
  <c r="R185" i="51"/>
  <c r="N185" i="51"/>
  <c r="L185" i="51"/>
  <c r="J185" i="51"/>
  <c r="H185" i="51"/>
  <c r="F185" i="51"/>
  <c r="E185" i="51"/>
  <c r="C185" i="51"/>
  <c r="D185" i="51" s="1"/>
  <c r="B185" i="51"/>
  <c r="W184" i="51"/>
  <c r="V184" i="51"/>
  <c r="T184" i="51"/>
  <c r="S184" i="51"/>
  <c r="R184" i="51"/>
  <c r="N184" i="51"/>
  <c r="L184" i="51"/>
  <c r="J184" i="51"/>
  <c r="H184" i="51"/>
  <c r="F184" i="51"/>
  <c r="E184" i="51"/>
  <c r="C184" i="51"/>
  <c r="D184" i="51" s="1"/>
  <c r="B184" i="51"/>
  <c r="W183" i="51"/>
  <c r="V183" i="51"/>
  <c r="T183" i="51"/>
  <c r="S183" i="51"/>
  <c r="R183" i="51"/>
  <c r="N183" i="51"/>
  <c r="L183" i="51"/>
  <c r="J183" i="51"/>
  <c r="H183" i="51"/>
  <c r="F183" i="51"/>
  <c r="E183" i="51"/>
  <c r="C183" i="51"/>
  <c r="D183" i="51" s="1"/>
  <c r="B183" i="51"/>
  <c r="W182" i="51"/>
  <c r="V182" i="51"/>
  <c r="T182" i="51"/>
  <c r="S182" i="51"/>
  <c r="R182" i="51"/>
  <c r="N182" i="51"/>
  <c r="L182" i="51"/>
  <c r="J182" i="51"/>
  <c r="H182" i="51"/>
  <c r="F182" i="51"/>
  <c r="E182" i="51"/>
  <c r="C182" i="51"/>
  <c r="D182" i="51" s="1"/>
  <c r="B182" i="51"/>
  <c r="W180" i="51"/>
  <c r="V180" i="51"/>
  <c r="T180" i="51"/>
  <c r="S180" i="51"/>
  <c r="R180" i="51"/>
  <c r="N180" i="51"/>
  <c r="L180" i="51"/>
  <c r="J180" i="51"/>
  <c r="H180" i="51"/>
  <c r="F180" i="51"/>
  <c r="E180" i="51"/>
  <c r="C180" i="51"/>
  <c r="D180" i="51" s="1"/>
  <c r="B180" i="51"/>
  <c r="W179" i="51"/>
  <c r="V179" i="51"/>
  <c r="T179" i="51"/>
  <c r="S179" i="51"/>
  <c r="R179" i="51"/>
  <c r="N179" i="51"/>
  <c r="L179" i="51"/>
  <c r="J179" i="51"/>
  <c r="H179" i="51"/>
  <c r="F179" i="51"/>
  <c r="E179" i="51"/>
  <c r="C179" i="51"/>
  <c r="D179" i="51" s="1"/>
  <c r="B179" i="51"/>
  <c r="W178" i="51"/>
  <c r="V178" i="51"/>
  <c r="T178" i="51"/>
  <c r="S178" i="51"/>
  <c r="R178" i="51"/>
  <c r="N178" i="51"/>
  <c r="L178" i="51"/>
  <c r="J178" i="51"/>
  <c r="H178" i="51"/>
  <c r="F178" i="51"/>
  <c r="E178" i="51"/>
  <c r="C178" i="51"/>
  <c r="D178" i="51" s="1"/>
  <c r="B178" i="51"/>
  <c r="W177" i="51"/>
  <c r="V177" i="51"/>
  <c r="T177" i="51"/>
  <c r="S177" i="51"/>
  <c r="R177" i="51"/>
  <c r="N177" i="51"/>
  <c r="L177" i="51"/>
  <c r="J177" i="51"/>
  <c r="H177" i="51"/>
  <c r="F177" i="51"/>
  <c r="E177" i="51"/>
  <c r="C177" i="51"/>
  <c r="D177" i="51" s="1"/>
  <c r="B177" i="51"/>
  <c r="W176" i="51"/>
  <c r="V176" i="51"/>
  <c r="T176" i="51"/>
  <c r="S176" i="51"/>
  <c r="R176" i="51"/>
  <c r="N176" i="51"/>
  <c r="L176" i="51"/>
  <c r="J176" i="51"/>
  <c r="H176" i="51"/>
  <c r="F176" i="51"/>
  <c r="E176" i="51"/>
  <c r="C176" i="51"/>
  <c r="D176" i="51" s="1"/>
  <c r="B176" i="51"/>
  <c r="W175" i="51"/>
  <c r="V175" i="51"/>
  <c r="T175" i="51"/>
  <c r="S175" i="51"/>
  <c r="R175" i="51"/>
  <c r="N175" i="51"/>
  <c r="L175" i="51"/>
  <c r="J175" i="51"/>
  <c r="H175" i="51"/>
  <c r="F175" i="51"/>
  <c r="E175" i="51"/>
  <c r="C175" i="51"/>
  <c r="D175" i="51" s="1"/>
  <c r="B175" i="51"/>
  <c r="W174" i="51"/>
  <c r="V174" i="51"/>
  <c r="T174" i="51"/>
  <c r="S174" i="51"/>
  <c r="R174" i="51"/>
  <c r="N174" i="51"/>
  <c r="L174" i="51"/>
  <c r="J174" i="51"/>
  <c r="H174" i="51"/>
  <c r="F174" i="51"/>
  <c r="E174" i="51"/>
  <c r="C174" i="51"/>
  <c r="D174" i="51" s="1"/>
  <c r="B174" i="51"/>
  <c r="W173" i="51"/>
  <c r="V173" i="51"/>
  <c r="T173" i="51"/>
  <c r="S173" i="51"/>
  <c r="R173" i="51"/>
  <c r="N173" i="51"/>
  <c r="L173" i="51"/>
  <c r="J173" i="51"/>
  <c r="H173" i="51"/>
  <c r="F173" i="51"/>
  <c r="E173" i="51"/>
  <c r="C173" i="51"/>
  <c r="D173" i="51" s="1"/>
  <c r="B173" i="51"/>
  <c r="W172" i="51"/>
  <c r="V172" i="51"/>
  <c r="T172" i="51"/>
  <c r="S172" i="51"/>
  <c r="R172" i="51"/>
  <c r="N172" i="51"/>
  <c r="L172" i="51"/>
  <c r="J172" i="51"/>
  <c r="H172" i="51"/>
  <c r="F172" i="51"/>
  <c r="E172" i="51"/>
  <c r="C172" i="51"/>
  <c r="D172" i="51" s="1"/>
  <c r="B172" i="51"/>
  <c r="W171" i="51"/>
  <c r="V171" i="51"/>
  <c r="T171" i="51"/>
  <c r="S171" i="51"/>
  <c r="R171" i="51"/>
  <c r="N171" i="51"/>
  <c r="L171" i="51"/>
  <c r="J171" i="51"/>
  <c r="H171" i="51"/>
  <c r="F171" i="51"/>
  <c r="E171" i="51"/>
  <c r="C171" i="51"/>
  <c r="D171" i="51" s="1"/>
  <c r="B171" i="51"/>
  <c r="W169" i="51"/>
  <c r="V169" i="51"/>
  <c r="T169" i="51"/>
  <c r="S169" i="51"/>
  <c r="R169" i="51"/>
  <c r="N169" i="51"/>
  <c r="L169" i="51"/>
  <c r="J169" i="51"/>
  <c r="H169" i="51"/>
  <c r="F169" i="51"/>
  <c r="E169" i="51"/>
  <c r="C169" i="51"/>
  <c r="D169" i="51" s="1"/>
  <c r="B169" i="51"/>
  <c r="W168" i="51"/>
  <c r="V168" i="51"/>
  <c r="T168" i="51"/>
  <c r="S168" i="51"/>
  <c r="R168" i="51"/>
  <c r="N168" i="51"/>
  <c r="L168" i="51"/>
  <c r="J168" i="51"/>
  <c r="H168" i="51"/>
  <c r="F168" i="51"/>
  <c r="E168" i="51"/>
  <c r="C168" i="51"/>
  <c r="D168" i="51" s="1"/>
  <c r="B168" i="51"/>
  <c r="W167" i="51"/>
  <c r="V167" i="51"/>
  <c r="T167" i="51"/>
  <c r="S167" i="51"/>
  <c r="R167" i="51"/>
  <c r="N167" i="51"/>
  <c r="L167" i="51"/>
  <c r="J167" i="51"/>
  <c r="H167" i="51"/>
  <c r="F167" i="51"/>
  <c r="E167" i="51"/>
  <c r="C167" i="51"/>
  <c r="D167" i="51" s="1"/>
  <c r="B167" i="51"/>
  <c r="W166" i="51"/>
  <c r="V166" i="51"/>
  <c r="T166" i="51"/>
  <c r="S166" i="51"/>
  <c r="R166" i="51"/>
  <c r="N166" i="51"/>
  <c r="L166" i="51"/>
  <c r="J166" i="51"/>
  <c r="H166" i="51"/>
  <c r="F166" i="51"/>
  <c r="E166" i="51"/>
  <c r="C166" i="51"/>
  <c r="D166" i="51" s="1"/>
  <c r="B166" i="51"/>
  <c r="W165" i="51"/>
  <c r="V165" i="51"/>
  <c r="T165" i="51"/>
  <c r="S165" i="51"/>
  <c r="R165" i="51"/>
  <c r="N165" i="51"/>
  <c r="L165" i="51"/>
  <c r="J165" i="51"/>
  <c r="H165" i="51"/>
  <c r="F165" i="51"/>
  <c r="E165" i="51"/>
  <c r="C165" i="51"/>
  <c r="D165" i="51" s="1"/>
  <c r="B165" i="51"/>
  <c r="W164" i="51"/>
  <c r="V164" i="51"/>
  <c r="T164" i="51"/>
  <c r="S164" i="51"/>
  <c r="R164" i="51"/>
  <c r="N164" i="51"/>
  <c r="L164" i="51"/>
  <c r="J164" i="51"/>
  <c r="H164" i="51"/>
  <c r="F164" i="51"/>
  <c r="E164" i="51"/>
  <c r="C164" i="51"/>
  <c r="D164" i="51" s="1"/>
  <c r="B164" i="51"/>
  <c r="W163" i="51"/>
  <c r="V163" i="51"/>
  <c r="T163" i="51"/>
  <c r="S163" i="51"/>
  <c r="R163" i="51"/>
  <c r="N163" i="51"/>
  <c r="L163" i="51"/>
  <c r="J163" i="51"/>
  <c r="H163" i="51"/>
  <c r="F163" i="51"/>
  <c r="E163" i="51"/>
  <c r="C163" i="51"/>
  <c r="D163" i="51" s="1"/>
  <c r="B163" i="51"/>
  <c r="W162" i="51"/>
  <c r="V162" i="51"/>
  <c r="T162" i="51"/>
  <c r="S162" i="51"/>
  <c r="R162" i="51"/>
  <c r="N162" i="51"/>
  <c r="L162" i="51"/>
  <c r="J162" i="51"/>
  <c r="H162" i="51"/>
  <c r="F162" i="51"/>
  <c r="E162" i="51"/>
  <c r="C162" i="51"/>
  <c r="D162" i="51" s="1"/>
  <c r="B162" i="51"/>
  <c r="W161" i="51"/>
  <c r="V161" i="51"/>
  <c r="T161" i="51"/>
  <c r="S161" i="51"/>
  <c r="R161" i="51"/>
  <c r="N161" i="51"/>
  <c r="L161" i="51"/>
  <c r="J161" i="51"/>
  <c r="H161" i="51"/>
  <c r="F161" i="51"/>
  <c r="E161" i="51"/>
  <c r="C161" i="51"/>
  <c r="D161" i="51" s="1"/>
  <c r="B161" i="51"/>
  <c r="W160" i="51"/>
  <c r="V160" i="51"/>
  <c r="T160" i="51"/>
  <c r="S160" i="51"/>
  <c r="R160" i="51"/>
  <c r="N160" i="51"/>
  <c r="L160" i="51"/>
  <c r="J160" i="51"/>
  <c r="H160" i="51"/>
  <c r="F160" i="51"/>
  <c r="E160" i="51"/>
  <c r="C160" i="51"/>
  <c r="D160" i="51" s="1"/>
  <c r="B160" i="51"/>
  <c r="W159" i="51"/>
  <c r="V159" i="51"/>
  <c r="T159" i="51"/>
  <c r="S159" i="51"/>
  <c r="R159" i="51"/>
  <c r="N159" i="51"/>
  <c r="L159" i="51"/>
  <c r="J159" i="51"/>
  <c r="H159" i="51"/>
  <c r="F159" i="51"/>
  <c r="E159" i="51"/>
  <c r="C159" i="51"/>
  <c r="D159" i="51" s="1"/>
  <c r="B159" i="51"/>
  <c r="W158" i="51"/>
  <c r="V158" i="51"/>
  <c r="T158" i="51"/>
  <c r="S158" i="51"/>
  <c r="R158" i="51"/>
  <c r="N158" i="51"/>
  <c r="L158" i="51"/>
  <c r="J158" i="51"/>
  <c r="H158" i="51"/>
  <c r="F158" i="51"/>
  <c r="E158" i="51"/>
  <c r="C158" i="51"/>
  <c r="D158" i="51" s="1"/>
  <c r="B158" i="51"/>
  <c r="W157" i="51"/>
  <c r="V157" i="51"/>
  <c r="T157" i="51"/>
  <c r="S157" i="51"/>
  <c r="R157" i="51"/>
  <c r="N157" i="51"/>
  <c r="L157" i="51"/>
  <c r="J157" i="51"/>
  <c r="H157" i="51"/>
  <c r="F157" i="51"/>
  <c r="E157" i="51"/>
  <c r="C157" i="51"/>
  <c r="D157" i="51" s="1"/>
  <c r="B157" i="51"/>
  <c r="W156" i="51"/>
  <c r="V156" i="51"/>
  <c r="T156" i="51"/>
  <c r="S156" i="51"/>
  <c r="R156" i="51"/>
  <c r="N156" i="51"/>
  <c r="L156" i="51"/>
  <c r="J156" i="51"/>
  <c r="H156" i="51"/>
  <c r="F156" i="51"/>
  <c r="E156" i="51"/>
  <c r="C156" i="51"/>
  <c r="D156" i="51" s="1"/>
  <c r="B156" i="51"/>
  <c r="W155" i="51"/>
  <c r="V155" i="51"/>
  <c r="T155" i="51"/>
  <c r="S155" i="51"/>
  <c r="R155" i="51"/>
  <c r="N155" i="51"/>
  <c r="L155" i="51"/>
  <c r="J155" i="51"/>
  <c r="H155" i="51"/>
  <c r="F155" i="51"/>
  <c r="E155" i="51"/>
  <c r="C155" i="51"/>
  <c r="D155" i="51" s="1"/>
  <c r="B155" i="51"/>
  <c r="W154" i="51"/>
  <c r="V154" i="51"/>
  <c r="T154" i="51"/>
  <c r="S154" i="51"/>
  <c r="R154" i="51"/>
  <c r="N154" i="51"/>
  <c r="L154" i="51"/>
  <c r="J154" i="51"/>
  <c r="H154" i="51"/>
  <c r="F154" i="51"/>
  <c r="E154" i="51"/>
  <c r="C154" i="51"/>
  <c r="D154" i="51" s="1"/>
  <c r="B154" i="51"/>
  <c r="W153" i="51"/>
  <c r="V153" i="51"/>
  <c r="T153" i="51"/>
  <c r="S153" i="51"/>
  <c r="R153" i="51"/>
  <c r="N153" i="51"/>
  <c r="L153" i="51"/>
  <c r="J153" i="51"/>
  <c r="H153" i="51"/>
  <c r="F153" i="51"/>
  <c r="E153" i="51"/>
  <c r="C153" i="51"/>
  <c r="D153" i="51" s="1"/>
  <c r="B153" i="51"/>
  <c r="W152" i="51"/>
  <c r="V152" i="51"/>
  <c r="T152" i="51"/>
  <c r="S152" i="51"/>
  <c r="R152" i="51"/>
  <c r="N152" i="51"/>
  <c r="L152" i="51"/>
  <c r="J152" i="51"/>
  <c r="H152" i="51"/>
  <c r="F152" i="51"/>
  <c r="E152" i="51"/>
  <c r="C152" i="51"/>
  <c r="D152" i="51" s="1"/>
  <c r="B152" i="51"/>
  <c r="W151" i="51"/>
  <c r="V151" i="51"/>
  <c r="T151" i="51"/>
  <c r="S151" i="51"/>
  <c r="R151" i="51"/>
  <c r="N151" i="51"/>
  <c r="L151" i="51"/>
  <c r="J151" i="51"/>
  <c r="H151" i="51"/>
  <c r="F151" i="51"/>
  <c r="E151" i="51"/>
  <c r="C151" i="51"/>
  <c r="D151" i="51" s="1"/>
  <c r="B151" i="51"/>
  <c r="W150" i="51"/>
  <c r="V150" i="51"/>
  <c r="T150" i="51"/>
  <c r="S150" i="51"/>
  <c r="R150" i="51"/>
  <c r="N150" i="51"/>
  <c r="L150" i="51"/>
  <c r="J150" i="51"/>
  <c r="H150" i="51"/>
  <c r="F150" i="51"/>
  <c r="E150" i="51"/>
  <c r="C150" i="51"/>
  <c r="D150" i="51" s="1"/>
  <c r="B150" i="51"/>
  <c r="W149" i="51"/>
  <c r="V149" i="51"/>
  <c r="T149" i="51"/>
  <c r="S149" i="51"/>
  <c r="R149" i="51"/>
  <c r="N149" i="51"/>
  <c r="L149" i="51"/>
  <c r="J149" i="51"/>
  <c r="H149" i="51"/>
  <c r="F149" i="51"/>
  <c r="E149" i="51"/>
  <c r="C149" i="51"/>
  <c r="D149" i="51" s="1"/>
  <c r="B149" i="51"/>
  <c r="W148" i="51"/>
  <c r="V148" i="51"/>
  <c r="T148" i="51"/>
  <c r="S148" i="51"/>
  <c r="R148" i="51"/>
  <c r="N148" i="51"/>
  <c r="L148" i="51"/>
  <c r="J148" i="51"/>
  <c r="H148" i="51"/>
  <c r="F148" i="51"/>
  <c r="E148" i="51"/>
  <c r="C148" i="51"/>
  <c r="D148" i="51" s="1"/>
  <c r="B148" i="51"/>
  <c r="W147" i="51"/>
  <c r="V147" i="51"/>
  <c r="T147" i="51"/>
  <c r="S147" i="51"/>
  <c r="R147" i="51"/>
  <c r="N147" i="51"/>
  <c r="L147" i="51"/>
  <c r="J147" i="51"/>
  <c r="H147" i="51"/>
  <c r="F147" i="51"/>
  <c r="E147" i="51"/>
  <c r="C147" i="51"/>
  <c r="D147" i="51" s="1"/>
  <c r="B147" i="51"/>
  <c r="W146" i="51"/>
  <c r="V146" i="51"/>
  <c r="T146" i="51"/>
  <c r="S146" i="51"/>
  <c r="R146" i="51"/>
  <c r="N146" i="51"/>
  <c r="L146" i="51"/>
  <c r="J146" i="51"/>
  <c r="H146" i="51"/>
  <c r="F146" i="51"/>
  <c r="E146" i="51"/>
  <c r="C146" i="51"/>
  <c r="D146" i="51" s="1"/>
  <c r="B146" i="51"/>
  <c r="W145" i="51"/>
  <c r="V145" i="51"/>
  <c r="T145" i="51"/>
  <c r="S145" i="51"/>
  <c r="R145" i="51"/>
  <c r="N145" i="51"/>
  <c r="L145" i="51"/>
  <c r="J145" i="51"/>
  <c r="H145" i="51"/>
  <c r="F145" i="51"/>
  <c r="E145" i="51"/>
  <c r="C145" i="51"/>
  <c r="D145" i="51" s="1"/>
  <c r="B145" i="51"/>
  <c r="W144" i="51"/>
  <c r="V144" i="51"/>
  <c r="T144" i="51"/>
  <c r="S144" i="51"/>
  <c r="R144" i="51"/>
  <c r="N144" i="51"/>
  <c r="L144" i="51"/>
  <c r="J144" i="51"/>
  <c r="H144" i="51"/>
  <c r="F144" i="51"/>
  <c r="E144" i="51"/>
  <c r="C144" i="51"/>
  <c r="D144" i="51" s="1"/>
  <c r="B144" i="51"/>
  <c r="W143" i="51"/>
  <c r="V143" i="51"/>
  <c r="T143" i="51"/>
  <c r="S143" i="51"/>
  <c r="R143" i="51"/>
  <c r="N143" i="51"/>
  <c r="L143" i="51"/>
  <c r="J143" i="51"/>
  <c r="H143" i="51"/>
  <c r="F143" i="51"/>
  <c r="E143" i="51"/>
  <c r="C143" i="51"/>
  <c r="D143" i="51" s="1"/>
  <c r="B143" i="51"/>
  <c r="W142" i="51"/>
  <c r="V142" i="51"/>
  <c r="T142" i="51"/>
  <c r="S142" i="51"/>
  <c r="R142" i="51"/>
  <c r="N142" i="51"/>
  <c r="L142" i="51"/>
  <c r="J142" i="51"/>
  <c r="H142" i="51"/>
  <c r="F142" i="51"/>
  <c r="E142" i="51"/>
  <c r="C142" i="51"/>
  <c r="D142" i="51" s="1"/>
  <c r="B142" i="51"/>
  <c r="W141" i="51"/>
  <c r="V141" i="51"/>
  <c r="T141" i="51"/>
  <c r="S141" i="51"/>
  <c r="R141" i="51"/>
  <c r="N141" i="51"/>
  <c r="L141" i="51"/>
  <c r="J141" i="51"/>
  <c r="H141" i="51"/>
  <c r="F141" i="51"/>
  <c r="E141" i="51"/>
  <c r="C141" i="51"/>
  <c r="D141" i="51" s="1"/>
  <c r="B141" i="51"/>
  <c r="W140" i="51"/>
  <c r="V140" i="51"/>
  <c r="T140" i="51"/>
  <c r="S140" i="51"/>
  <c r="R140" i="51"/>
  <c r="N140" i="51"/>
  <c r="L140" i="51"/>
  <c r="J140" i="51"/>
  <c r="H140" i="51"/>
  <c r="F140" i="51"/>
  <c r="E140" i="51"/>
  <c r="C140" i="51"/>
  <c r="D140" i="51" s="1"/>
  <c r="B140" i="51"/>
  <c r="W139" i="51"/>
  <c r="V139" i="51"/>
  <c r="T139" i="51"/>
  <c r="S139" i="51"/>
  <c r="R139" i="51"/>
  <c r="N139" i="51"/>
  <c r="L139" i="51"/>
  <c r="J139" i="51"/>
  <c r="H139" i="51"/>
  <c r="F139" i="51"/>
  <c r="E139" i="51"/>
  <c r="C139" i="51"/>
  <c r="D139" i="51" s="1"/>
  <c r="B139" i="51"/>
  <c r="W138" i="51"/>
  <c r="V138" i="51"/>
  <c r="T138" i="51"/>
  <c r="S138" i="51"/>
  <c r="R138" i="51"/>
  <c r="N138" i="51"/>
  <c r="L138" i="51"/>
  <c r="J138" i="51"/>
  <c r="H138" i="51"/>
  <c r="F138" i="51"/>
  <c r="E138" i="51"/>
  <c r="C138" i="51"/>
  <c r="D138" i="51" s="1"/>
  <c r="B138" i="51"/>
  <c r="W137" i="51"/>
  <c r="V137" i="51"/>
  <c r="T137" i="51"/>
  <c r="S137" i="51"/>
  <c r="R137" i="51"/>
  <c r="N137" i="51"/>
  <c r="L137" i="51"/>
  <c r="J137" i="51"/>
  <c r="H137" i="51"/>
  <c r="F137" i="51"/>
  <c r="E137" i="51"/>
  <c r="C137" i="51"/>
  <c r="D137" i="51" s="1"/>
  <c r="B137" i="51"/>
  <c r="W136" i="51"/>
  <c r="V136" i="51"/>
  <c r="T136" i="51"/>
  <c r="S136" i="51"/>
  <c r="R136" i="51"/>
  <c r="N136" i="51"/>
  <c r="L136" i="51"/>
  <c r="J136" i="51"/>
  <c r="H136" i="51"/>
  <c r="F136" i="51"/>
  <c r="E136" i="51"/>
  <c r="C136" i="51"/>
  <c r="D136" i="51" s="1"/>
  <c r="B136" i="51"/>
  <c r="W135" i="51"/>
  <c r="V135" i="51"/>
  <c r="T135" i="51"/>
  <c r="S135" i="51"/>
  <c r="R135" i="51"/>
  <c r="N135" i="51"/>
  <c r="L135" i="51"/>
  <c r="J135" i="51"/>
  <c r="H135" i="51"/>
  <c r="F135" i="51"/>
  <c r="E135" i="51"/>
  <c r="C135" i="51"/>
  <c r="D135" i="51" s="1"/>
  <c r="B135" i="51"/>
  <c r="W134" i="51"/>
  <c r="V134" i="51"/>
  <c r="T134" i="51"/>
  <c r="S134" i="51"/>
  <c r="R134" i="51"/>
  <c r="N134" i="51"/>
  <c r="L134" i="51"/>
  <c r="J134" i="51"/>
  <c r="H134" i="51"/>
  <c r="F134" i="51"/>
  <c r="E134" i="51"/>
  <c r="C134" i="51"/>
  <c r="D134" i="51" s="1"/>
  <c r="B134" i="51"/>
  <c r="W133" i="51"/>
  <c r="V133" i="51"/>
  <c r="T133" i="51"/>
  <c r="S133" i="51"/>
  <c r="R133" i="51"/>
  <c r="N133" i="51"/>
  <c r="L133" i="51"/>
  <c r="J133" i="51"/>
  <c r="H133" i="51"/>
  <c r="F133" i="51"/>
  <c r="E133" i="51"/>
  <c r="C133" i="51"/>
  <c r="D133" i="51" s="1"/>
  <c r="B133" i="51"/>
  <c r="W132" i="51"/>
  <c r="V132" i="51"/>
  <c r="T132" i="51"/>
  <c r="S132" i="51"/>
  <c r="R132" i="51"/>
  <c r="N132" i="51"/>
  <c r="L132" i="51"/>
  <c r="J132" i="51"/>
  <c r="H132" i="51"/>
  <c r="F132" i="51"/>
  <c r="E132" i="51"/>
  <c r="C132" i="51"/>
  <c r="D132" i="51" s="1"/>
  <c r="B132" i="51"/>
  <c r="W131" i="51"/>
  <c r="V131" i="51"/>
  <c r="T131" i="51"/>
  <c r="S131" i="51"/>
  <c r="R131" i="51"/>
  <c r="N131" i="51"/>
  <c r="L131" i="51"/>
  <c r="J131" i="51"/>
  <c r="H131" i="51"/>
  <c r="F131" i="51"/>
  <c r="E131" i="51"/>
  <c r="C131" i="51"/>
  <c r="D131" i="51" s="1"/>
  <c r="B131" i="51"/>
  <c r="W130" i="51"/>
  <c r="V130" i="51"/>
  <c r="T130" i="51"/>
  <c r="S130" i="51"/>
  <c r="R130" i="51"/>
  <c r="N130" i="51"/>
  <c r="L130" i="51"/>
  <c r="J130" i="51"/>
  <c r="H130" i="51"/>
  <c r="F130" i="51"/>
  <c r="E130" i="51"/>
  <c r="C130" i="51"/>
  <c r="D130" i="51" s="1"/>
  <c r="B130" i="51"/>
  <c r="W129" i="51"/>
  <c r="V129" i="51"/>
  <c r="T129" i="51"/>
  <c r="S129" i="51"/>
  <c r="R129" i="51"/>
  <c r="N129" i="51"/>
  <c r="L129" i="51"/>
  <c r="J129" i="51"/>
  <c r="H129" i="51"/>
  <c r="F129" i="51"/>
  <c r="E129" i="51"/>
  <c r="C129" i="51"/>
  <c r="D129" i="51" s="1"/>
  <c r="B129" i="51"/>
  <c r="W128" i="51"/>
  <c r="V128" i="51"/>
  <c r="T128" i="51"/>
  <c r="S128" i="51"/>
  <c r="R128" i="51"/>
  <c r="N128" i="51"/>
  <c r="L128" i="51"/>
  <c r="J128" i="51"/>
  <c r="H128" i="51"/>
  <c r="F128" i="51"/>
  <c r="E128" i="51"/>
  <c r="C128" i="51"/>
  <c r="D128" i="51" s="1"/>
  <c r="B128" i="51"/>
  <c r="W127" i="51"/>
  <c r="V127" i="51"/>
  <c r="T127" i="51"/>
  <c r="S127" i="51"/>
  <c r="R127" i="51"/>
  <c r="N127" i="51"/>
  <c r="L127" i="51"/>
  <c r="J127" i="51"/>
  <c r="H127" i="51"/>
  <c r="F127" i="51"/>
  <c r="E127" i="51"/>
  <c r="C127" i="51"/>
  <c r="D127" i="51" s="1"/>
  <c r="B127" i="51"/>
  <c r="W126" i="51"/>
  <c r="V126" i="51"/>
  <c r="T126" i="51"/>
  <c r="S126" i="51"/>
  <c r="R126" i="51"/>
  <c r="N126" i="51"/>
  <c r="L126" i="51"/>
  <c r="J126" i="51"/>
  <c r="H126" i="51"/>
  <c r="F126" i="51"/>
  <c r="E126" i="51"/>
  <c r="C126" i="51"/>
  <c r="D126" i="51" s="1"/>
  <c r="B126" i="51"/>
  <c r="W125" i="51"/>
  <c r="V125" i="51"/>
  <c r="T125" i="51"/>
  <c r="S125" i="51"/>
  <c r="R125" i="51"/>
  <c r="N125" i="51"/>
  <c r="L125" i="51"/>
  <c r="J125" i="51"/>
  <c r="H125" i="51"/>
  <c r="F125" i="51"/>
  <c r="E125" i="51"/>
  <c r="C125" i="51"/>
  <c r="D125" i="51" s="1"/>
  <c r="B125" i="51"/>
  <c r="W124" i="51"/>
  <c r="V124" i="51"/>
  <c r="T124" i="51"/>
  <c r="S124" i="51"/>
  <c r="R124" i="51"/>
  <c r="N124" i="51"/>
  <c r="L124" i="51"/>
  <c r="J124" i="51"/>
  <c r="H124" i="51"/>
  <c r="F124" i="51"/>
  <c r="E124" i="51"/>
  <c r="C124" i="51"/>
  <c r="D124" i="51" s="1"/>
  <c r="B124" i="51"/>
  <c r="W123" i="51"/>
  <c r="V123" i="51"/>
  <c r="T123" i="51"/>
  <c r="S123" i="51"/>
  <c r="R123" i="51"/>
  <c r="N123" i="51"/>
  <c r="L123" i="51"/>
  <c r="J123" i="51"/>
  <c r="H123" i="51"/>
  <c r="F123" i="51"/>
  <c r="E123" i="51"/>
  <c r="C123" i="51"/>
  <c r="D123" i="51" s="1"/>
  <c r="B123" i="51"/>
  <c r="W122" i="51"/>
  <c r="V122" i="51"/>
  <c r="T122" i="51"/>
  <c r="S122" i="51"/>
  <c r="R122" i="51"/>
  <c r="N122" i="51"/>
  <c r="L122" i="51"/>
  <c r="J122" i="51"/>
  <c r="H122" i="51"/>
  <c r="F122" i="51"/>
  <c r="E122" i="51"/>
  <c r="C122" i="51"/>
  <c r="D122" i="51" s="1"/>
  <c r="B122" i="51"/>
  <c r="W121" i="51"/>
  <c r="V121" i="51"/>
  <c r="T121" i="51"/>
  <c r="S121" i="51"/>
  <c r="R121" i="51"/>
  <c r="N121" i="51"/>
  <c r="L121" i="51"/>
  <c r="J121" i="51"/>
  <c r="H121" i="51"/>
  <c r="F121" i="51"/>
  <c r="E121" i="51"/>
  <c r="C121" i="51"/>
  <c r="D121" i="51" s="1"/>
  <c r="B121" i="51"/>
  <c r="W120" i="51"/>
  <c r="V120" i="51"/>
  <c r="T120" i="51"/>
  <c r="S120" i="51"/>
  <c r="R120" i="51"/>
  <c r="N120" i="51"/>
  <c r="L120" i="51"/>
  <c r="J120" i="51"/>
  <c r="H120" i="51"/>
  <c r="F120" i="51"/>
  <c r="E120" i="51"/>
  <c r="C120" i="51"/>
  <c r="D120" i="51" s="1"/>
  <c r="B120" i="51"/>
  <c r="W118" i="51"/>
  <c r="V118" i="51"/>
  <c r="T118" i="51"/>
  <c r="S118" i="51"/>
  <c r="R118" i="51"/>
  <c r="N118" i="51"/>
  <c r="L118" i="51"/>
  <c r="J118" i="51"/>
  <c r="H118" i="51"/>
  <c r="F118" i="51"/>
  <c r="E118" i="51"/>
  <c r="C118" i="51"/>
  <c r="D118" i="51" s="1"/>
  <c r="B118" i="51"/>
  <c r="W117" i="51"/>
  <c r="V117" i="51"/>
  <c r="T117" i="51"/>
  <c r="S117" i="51"/>
  <c r="R117" i="51"/>
  <c r="N117" i="51"/>
  <c r="L117" i="51"/>
  <c r="J117" i="51"/>
  <c r="H117" i="51"/>
  <c r="F117" i="51"/>
  <c r="E117" i="51"/>
  <c r="C117" i="51"/>
  <c r="D117" i="51" s="1"/>
  <c r="B117" i="51"/>
  <c r="W116" i="51"/>
  <c r="V116" i="51"/>
  <c r="T116" i="51"/>
  <c r="S116" i="51"/>
  <c r="R116" i="51"/>
  <c r="N116" i="51"/>
  <c r="L116" i="51"/>
  <c r="J116" i="51"/>
  <c r="H116" i="51"/>
  <c r="F116" i="51"/>
  <c r="E116" i="51"/>
  <c r="C116" i="51"/>
  <c r="D116" i="51" s="1"/>
  <c r="B116" i="51"/>
  <c r="W115" i="51"/>
  <c r="V115" i="51"/>
  <c r="T115" i="51"/>
  <c r="S115" i="51"/>
  <c r="R115" i="51"/>
  <c r="N115" i="51"/>
  <c r="L115" i="51"/>
  <c r="J115" i="51"/>
  <c r="H115" i="51"/>
  <c r="F115" i="51"/>
  <c r="E115" i="51"/>
  <c r="C115" i="51"/>
  <c r="D115" i="51" s="1"/>
  <c r="B115" i="51"/>
  <c r="W114" i="51"/>
  <c r="V114" i="51"/>
  <c r="T114" i="51"/>
  <c r="S114" i="51"/>
  <c r="R114" i="51"/>
  <c r="N114" i="51"/>
  <c r="L114" i="51"/>
  <c r="J114" i="51"/>
  <c r="H114" i="51"/>
  <c r="F114" i="51"/>
  <c r="E114" i="51"/>
  <c r="C114" i="51"/>
  <c r="D114" i="51" s="1"/>
  <c r="B114" i="51"/>
  <c r="W113" i="51"/>
  <c r="V113" i="51"/>
  <c r="T113" i="51"/>
  <c r="S113" i="51"/>
  <c r="R113" i="51"/>
  <c r="N113" i="51"/>
  <c r="L113" i="51"/>
  <c r="J113" i="51"/>
  <c r="H113" i="51"/>
  <c r="F113" i="51"/>
  <c r="E113" i="51"/>
  <c r="C113" i="51"/>
  <c r="D113" i="51" s="1"/>
  <c r="B113" i="51"/>
  <c r="W112" i="51"/>
  <c r="V112" i="51"/>
  <c r="T112" i="51"/>
  <c r="S112" i="51"/>
  <c r="R112" i="51"/>
  <c r="N112" i="51"/>
  <c r="L112" i="51"/>
  <c r="J112" i="51"/>
  <c r="H112" i="51"/>
  <c r="F112" i="51"/>
  <c r="E112" i="51"/>
  <c r="C112" i="51"/>
  <c r="D112" i="51" s="1"/>
  <c r="B112" i="51"/>
  <c r="W111" i="51"/>
  <c r="V111" i="51"/>
  <c r="T111" i="51"/>
  <c r="S111" i="51"/>
  <c r="R111" i="51"/>
  <c r="N111" i="51"/>
  <c r="L111" i="51"/>
  <c r="J111" i="51"/>
  <c r="H111" i="51"/>
  <c r="F111" i="51"/>
  <c r="E111" i="51"/>
  <c r="C111" i="51"/>
  <c r="D111" i="51" s="1"/>
  <c r="B111" i="51"/>
  <c r="W110" i="51"/>
  <c r="V110" i="51"/>
  <c r="T110" i="51"/>
  <c r="S110" i="51"/>
  <c r="R110" i="51"/>
  <c r="N110" i="51"/>
  <c r="L110" i="51"/>
  <c r="J110" i="51"/>
  <c r="H110" i="51"/>
  <c r="F110" i="51"/>
  <c r="E110" i="51"/>
  <c r="C110" i="51"/>
  <c r="D110" i="51" s="1"/>
  <c r="B110" i="51"/>
  <c r="W109" i="51"/>
  <c r="V109" i="51"/>
  <c r="T109" i="51"/>
  <c r="S109" i="51"/>
  <c r="R109" i="51"/>
  <c r="N109" i="51"/>
  <c r="L109" i="51"/>
  <c r="J109" i="51"/>
  <c r="H109" i="51"/>
  <c r="F109" i="51"/>
  <c r="E109" i="51"/>
  <c r="C109" i="51"/>
  <c r="D109" i="51" s="1"/>
  <c r="B109" i="51"/>
  <c r="W107" i="51"/>
  <c r="V107" i="51"/>
  <c r="T107" i="51"/>
  <c r="S107" i="51"/>
  <c r="R107" i="51"/>
  <c r="N107" i="51"/>
  <c r="L107" i="51"/>
  <c r="J107" i="51"/>
  <c r="H107" i="51"/>
  <c r="F107" i="51"/>
  <c r="E107" i="51"/>
  <c r="C107" i="51"/>
  <c r="D107" i="51" s="1"/>
  <c r="B107" i="51"/>
  <c r="W106" i="51"/>
  <c r="V106" i="51"/>
  <c r="T106" i="51"/>
  <c r="S106" i="51"/>
  <c r="R106" i="51"/>
  <c r="N106" i="51"/>
  <c r="L106" i="51"/>
  <c r="J106" i="51"/>
  <c r="H106" i="51"/>
  <c r="F106" i="51"/>
  <c r="E106" i="51"/>
  <c r="C106" i="51"/>
  <c r="D106" i="51" s="1"/>
  <c r="B106" i="51"/>
  <c r="W105" i="51"/>
  <c r="V105" i="51"/>
  <c r="T105" i="51"/>
  <c r="S105" i="51"/>
  <c r="R105" i="51"/>
  <c r="N105" i="51"/>
  <c r="L105" i="51"/>
  <c r="J105" i="51"/>
  <c r="H105" i="51"/>
  <c r="F105" i="51"/>
  <c r="E105" i="51"/>
  <c r="C105" i="51"/>
  <c r="D105" i="51" s="1"/>
  <c r="B105" i="51"/>
  <c r="W104" i="51"/>
  <c r="V104" i="51"/>
  <c r="T104" i="51"/>
  <c r="S104" i="51"/>
  <c r="R104" i="51"/>
  <c r="N104" i="51"/>
  <c r="L104" i="51"/>
  <c r="J104" i="51"/>
  <c r="H104" i="51"/>
  <c r="F104" i="51"/>
  <c r="E104" i="51"/>
  <c r="C104" i="51"/>
  <c r="D104" i="51" s="1"/>
  <c r="B104" i="51"/>
  <c r="W103" i="51"/>
  <c r="V103" i="51"/>
  <c r="T103" i="51"/>
  <c r="S103" i="51"/>
  <c r="R103" i="51"/>
  <c r="N103" i="51"/>
  <c r="L103" i="51"/>
  <c r="J103" i="51"/>
  <c r="H103" i="51"/>
  <c r="F103" i="51"/>
  <c r="E103" i="51"/>
  <c r="C103" i="51"/>
  <c r="D103" i="51" s="1"/>
  <c r="B103" i="51"/>
  <c r="W102" i="51"/>
  <c r="V102" i="51"/>
  <c r="T102" i="51"/>
  <c r="S102" i="51"/>
  <c r="R102" i="51"/>
  <c r="N102" i="51"/>
  <c r="L102" i="51"/>
  <c r="J102" i="51"/>
  <c r="H102" i="51"/>
  <c r="F102" i="51"/>
  <c r="E102" i="51"/>
  <c r="C102" i="51"/>
  <c r="D102" i="51" s="1"/>
  <c r="B102" i="51"/>
  <c r="W101" i="51"/>
  <c r="V101" i="51"/>
  <c r="T101" i="51"/>
  <c r="S101" i="51"/>
  <c r="R101" i="51"/>
  <c r="N101" i="51"/>
  <c r="L101" i="51"/>
  <c r="J101" i="51"/>
  <c r="H101" i="51"/>
  <c r="F101" i="51"/>
  <c r="E101" i="51"/>
  <c r="C101" i="51"/>
  <c r="D101" i="51" s="1"/>
  <c r="B101" i="51"/>
  <c r="W100" i="51"/>
  <c r="V100" i="51"/>
  <c r="T100" i="51"/>
  <c r="S100" i="51"/>
  <c r="R100" i="51"/>
  <c r="N100" i="51"/>
  <c r="L100" i="51"/>
  <c r="J100" i="51"/>
  <c r="H100" i="51"/>
  <c r="F100" i="51"/>
  <c r="E100" i="51"/>
  <c r="C100" i="51"/>
  <c r="D100" i="51" s="1"/>
  <c r="B100" i="51"/>
  <c r="W99" i="51"/>
  <c r="V99" i="51"/>
  <c r="T99" i="51"/>
  <c r="S99" i="51"/>
  <c r="R99" i="51"/>
  <c r="N99" i="51"/>
  <c r="L99" i="51"/>
  <c r="J99" i="51"/>
  <c r="H99" i="51"/>
  <c r="F99" i="51"/>
  <c r="E99" i="51"/>
  <c r="C99" i="51"/>
  <c r="D99" i="51" s="1"/>
  <c r="B99" i="51"/>
  <c r="W98" i="51"/>
  <c r="V98" i="51"/>
  <c r="T98" i="51"/>
  <c r="S98" i="51"/>
  <c r="R98" i="51"/>
  <c r="N98" i="51"/>
  <c r="L98" i="51"/>
  <c r="J98" i="51"/>
  <c r="H98" i="51"/>
  <c r="F98" i="51"/>
  <c r="E98" i="51"/>
  <c r="C98" i="51"/>
  <c r="D98" i="51" s="1"/>
  <c r="B98" i="51"/>
  <c r="W96" i="51"/>
  <c r="V96" i="51"/>
  <c r="T96" i="51"/>
  <c r="S96" i="51"/>
  <c r="R96" i="51"/>
  <c r="N96" i="51"/>
  <c r="L96" i="51"/>
  <c r="J96" i="51"/>
  <c r="H96" i="51"/>
  <c r="F96" i="51"/>
  <c r="E96" i="51"/>
  <c r="C96" i="51"/>
  <c r="D96" i="51" s="1"/>
  <c r="B96" i="51"/>
  <c r="W95" i="51"/>
  <c r="V95" i="51"/>
  <c r="T95" i="51"/>
  <c r="S95" i="51"/>
  <c r="R95" i="51"/>
  <c r="N95" i="51"/>
  <c r="L95" i="51"/>
  <c r="J95" i="51"/>
  <c r="H95" i="51"/>
  <c r="F95" i="51"/>
  <c r="E95" i="51"/>
  <c r="C95" i="51"/>
  <c r="D95" i="51" s="1"/>
  <c r="B95" i="51"/>
  <c r="W94" i="51"/>
  <c r="V94" i="51"/>
  <c r="T94" i="51"/>
  <c r="S94" i="51"/>
  <c r="R94" i="51"/>
  <c r="N94" i="51"/>
  <c r="L94" i="51"/>
  <c r="J94" i="51"/>
  <c r="H94" i="51"/>
  <c r="F94" i="51"/>
  <c r="E94" i="51"/>
  <c r="C94" i="51"/>
  <c r="D94" i="51" s="1"/>
  <c r="B94" i="51"/>
  <c r="W93" i="51"/>
  <c r="V93" i="51"/>
  <c r="T93" i="51"/>
  <c r="S93" i="51"/>
  <c r="R93" i="51"/>
  <c r="N93" i="51"/>
  <c r="L93" i="51"/>
  <c r="J93" i="51"/>
  <c r="H93" i="51"/>
  <c r="F93" i="51"/>
  <c r="E93" i="51"/>
  <c r="C93" i="51"/>
  <c r="D93" i="51" s="1"/>
  <c r="B93" i="51"/>
  <c r="W92" i="51"/>
  <c r="V92" i="51"/>
  <c r="T92" i="51"/>
  <c r="S92" i="51"/>
  <c r="R92" i="51"/>
  <c r="N92" i="51"/>
  <c r="L92" i="51"/>
  <c r="J92" i="51"/>
  <c r="H92" i="51"/>
  <c r="F92" i="51"/>
  <c r="E92" i="51"/>
  <c r="C92" i="51"/>
  <c r="D92" i="51" s="1"/>
  <c r="B92" i="51"/>
  <c r="W91" i="51"/>
  <c r="V91" i="51"/>
  <c r="T91" i="51"/>
  <c r="S91" i="51"/>
  <c r="R91" i="51"/>
  <c r="N91" i="51"/>
  <c r="L91" i="51"/>
  <c r="J91" i="51"/>
  <c r="H91" i="51"/>
  <c r="F91" i="51"/>
  <c r="E91" i="51"/>
  <c r="C91" i="51"/>
  <c r="D91" i="51" s="1"/>
  <c r="B91" i="51"/>
  <c r="W90" i="51"/>
  <c r="V90" i="51"/>
  <c r="T90" i="51"/>
  <c r="S90" i="51"/>
  <c r="R90" i="51"/>
  <c r="N90" i="51"/>
  <c r="L90" i="51"/>
  <c r="J90" i="51"/>
  <c r="H90" i="51"/>
  <c r="F90" i="51"/>
  <c r="E90" i="51"/>
  <c r="C90" i="51"/>
  <c r="D90" i="51" s="1"/>
  <c r="B90" i="51"/>
  <c r="W89" i="51"/>
  <c r="V89" i="51"/>
  <c r="T89" i="51"/>
  <c r="S89" i="51"/>
  <c r="R89" i="51"/>
  <c r="N89" i="51"/>
  <c r="L89" i="51"/>
  <c r="J89" i="51"/>
  <c r="H89" i="51"/>
  <c r="F89" i="51"/>
  <c r="E89" i="51"/>
  <c r="C89" i="51"/>
  <c r="D89" i="51" s="1"/>
  <c r="B89" i="51"/>
  <c r="W88" i="51"/>
  <c r="V88" i="51"/>
  <c r="T88" i="51"/>
  <c r="S88" i="51"/>
  <c r="R88" i="51"/>
  <c r="N88" i="51"/>
  <c r="L88" i="51"/>
  <c r="J88" i="51"/>
  <c r="H88" i="51"/>
  <c r="F88" i="51"/>
  <c r="E88" i="51"/>
  <c r="C88" i="51"/>
  <c r="D88" i="51" s="1"/>
  <c r="B88" i="51"/>
  <c r="W87" i="51"/>
  <c r="V87" i="51"/>
  <c r="T87" i="51"/>
  <c r="S87" i="51"/>
  <c r="R87" i="51"/>
  <c r="N87" i="51"/>
  <c r="L87" i="51"/>
  <c r="J87" i="51"/>
  <c r="H87" i="51"/>
  <c r="F87" i="51"/>
  <c r="E87" i="51"/>
  <c r="C87" i="51"/>
  <c r="D87" i="51" s="1"/>
  <c r="B87" i="51"/>
  <c r="W85" i="51"/>
  <c r="V85" i="51"/>
  <c r="T85" i="51"/>
  <c r="S85" i="51"/>
  <c r="R85" i="51"/>
  <c r="N85" i="51"/>
  <c r="L85" i="51"/>
  <c r="J85" i="51"/>
  <c r="H85" i="51"/>
  <c r="F85" i="51"/>
  <c r="E85" i="51"/>
  <c r="C85" i="51"/>
  <c r="D85" i="51" s="1"/>
  <c r="B85" i="51"/>
  <c r="W84" i="51"/>
  <c r="V84" i="51"/>
  <c r="T84" i="51"/>
  <c r="S84" i="51"/>
  <c r="R84" i="51"/>
  <c r="N84" i="51"/>
  <c r="L84" i="51"/>
  <c r="J84" i="51"/>
  <c r="H84" i="51"/>
  <c r="F84" i="51"/>
  <c r="E84" i="51"/>
  <c r="C84" i="51"/>
  <c r="D84" i="51" s="1"/>
  <c r="B84" i="51"/>
  <c r="W83" i="51"/>
  <c r="V83" i="51"/>
  <c r="T83" i="51"/>
  <c r="S83" i="51"/>
  <c r="R83" i="51"/>
  <c r="N83" i="51"/>
  <c r="L83" i="51"/>
  <c r="J83" i="51"/>
  <c r="H83" i="51"/>
  <c r="F83" i="51"/>
  <c r="E83" i="51"/>
  <c r="C83" i="51"/>
  <c r="D83" i="51" s="1"/>
  <c r="B83" i="51"/>
  <c r="W82" i="51"/>
  <c r="V82" i="51"/>
  <c r="T82" i="51"/>
  <c r="S82" i="51"/>
  <c r="R82" i="51"/>
  <c r="N82" i="51"/>
  <c r="L82" i="51"/>
  <c r="J82" i="51"/>
  <c r="H82" i="51"/>
  <c r="F82" i="51"/>
  <c r="E82" i="51"/>
  <c r="C82" i="51"/>
  <c r="D82" i="51" s="1"/>
  <c r="B82" i="51"/>
  <c r="W81" i="51"/>
  <c r="V81" i="51"/>
  <c r="T81" i="51"/>
  <c r="S81" i="51"/>
  <c r="R81" i="51"/>
  <c r="N81" i="51"/>
  <c r="L81" i="51"/>
  <c r="J81" i="51"/>
  <c r="H81" i="51"/>
  <c r="F81" i="51"/>
  <c r="E81" i="51"/>
  <c r="C81" i="51"/>
  <c r="D81" i="51" s="1"/>
  <c r="B81" i="51"/>
  <c r="W80" i="51"/>
  <c r="V80" i="51"/>
  <c r="T80" i="51"/>
  <c r="S80" i="51"/>
  <c r="R80" i="51"/>
  <c r="N80" i="51"/>
  <c r="L80" i="51"/>
  <c r="J80" i="51"/>
  <c r="H80" i="51"/>
  <c r="F80" i="51"/>
  <c r="E80" i="51"/>
  <c r="C80" i="51"/>
  <c r="D80" i="51" s="1"/>
  <c r="B80" i="51"/>
  <c r="W79" i="51"/>
  <c r="V79" i="51"/>
  <c r="T79" i="51"/>
  <c r="S79" i="51"/>
  <c r="R79" i="51"/>
  <c r="N79" i="51"/>
  <c r="L79" i="51"/>
  <c r="J79" i="51"/>
  <c r="H79" i="51"/>
  <c r="F79" i="51"/>
  <c r="E79" i="51"/>
  <c r="C79" i="51"/>
  <c r="D79" i="51" s="1"/>
  <c r="B79" i="51"/>
  <c r="W78" i="51"/>
  <c r="V78" i="51"/>
  <c r="T78" i="51"/>
  <c r="S78" i="51"/>
  <c r="R78" i="51"/>
  <c r="N78" i="51"/>
  <c r="L78" i="51"/>
  <c r="J78" i="51"/>
  <c r="H78" i="51"/>
  <c r="F78" i="51"/>
  <c r="E78" i="51"/>
  <c r="C78" i="51"/>
  <c r="D78" i="51" s="1"/>
  <c r="B78" i="51"/>
  <c r="W77" i="51"/>
  <c r="V77" i="51"/>
  <c r="T77" i="51"/>
  <c r="S77" i="51"/>
  <c r="R77" i="51"/>
  <c r="N77" i="51"/>
  <c r="L77" i="51"/>
  <c r="J77" i="51"/>
  <c r="H77" i="51"/>
  <c r="F77" i="51"/>
  <c r="E77" i="51"/>
  <c r="C77" i="51"/>
  <c r="D77" i="51" s="1"/>
  <c r="B77" i="51"/>
  <c r="W76" i="51"/>
  <c r="V76" i="51"/>
  <c r="T76" i="51"/>
  <c r="S76" i="51"/>
  <c r="R76" i="51"/>
  <c r="N76" i="51"/>
  <c r="L76" i="51"/>
  <c r="J76" i="51"/>
  <c r="H76" i="51"/>
  <c r="F76" i="51"/>
  <c r="E76" i="51"/>
  <c r="C76" i="51"/>
  <c r="D76" i="51" s="1"/>
  <c r="B76" i="51"/>
  <c r="W74" i="51"/>
  <c r="V74" i="51"/>
  <c r="T74" i="51"/>
  <c r="S74" i="51"/>
  <c r="R74" i="51"/>
  <c r="N74" i="51"/>
  <c r="L74" i="51"/>
  <c r="J74" i="51"/>
  <c r="H74" i="51"/>
  <c r="F74" i="51"/>
  <c r="E74" i="51"/>
  <c r="C74" i="51"/>
  <c r="D74" i="51" s="1"/>
  <c r="B74" i="51"/>
  <c r="W73" i="51"/>
  <c r="V73" i="51"/>
  <c r="T73" i="51"/>
  <c r="S73" i="51"/>
  <c r="R73" i="51"/>
  <c r="N73" i="51"/>
  <c r="L73" i="51"/>
  <c r="J73" i="51"/>
  <c r="H73" i="51"/>
  <c r="F73" i="51"/>
  <c r="E73" i="51"/>
  <c r="C73" i="51"/>
  <c r="D73" i="51" s="1"/>
  <c r="B73" i="51"/>
  <c r="W72" i="51"/>
  <c r="V72" i="51"/>
  <c r="T72" i="51"/>
  <c r="S72" i="51"/>
  <c r="R72" i="51"/>
  <c r="N72" i="51"/>
  <c r="L72" i="51"/>
  <c r="J72" i="51"/>
  <c r="H72" i="51"/>
  <c r="F72" i="51"/>
  <c r="E72" i="51"/>
  <c r="C72" i="51"/>
  <c r="D72" i="51" s="1"/>
  <c r="B72" i="51"/>
  <c r="W71" i="51"/>
  <c r="V71" i="51"/>
  <c r="T71" i="51"/>
  <c r="S71" i="51"/>
  <c r="R71" i="51"/>
  <c r="N71" i="51"/>
  <c r="L71" i="51"/>
  <c r="J71" i="51"/>
  <c r="H71" i="51"/>
  <c r="F71" i="51"/>
  <c r="E71" i="51"/>
  <c r="C71" i="51"/>
  <c r="D71" i="51" s="1"/>
  <c r="B71" i="51"/>
  <c r="W70" i="51"/>
  <c r="V70" i="51"/>
  <c r="T70" i="51"/>
  <c r="S70" i="51"/>
  <c r="R70" i="51"/>
  <c r="N70" i="51"/>
  <c r="L70" i="51"/>
  <c r="J70" i="51"/>
  <c r="H70" i="51"/>
  <c r="F70" i="51"/>
  <c r="E70" i="51"/>
  <c r="C70" i="51"/>
  <c r="D70" i="51" s="1"/>
  <c r="B70" i="51"/>
  <c r="W69" i="51"/>
  <c r="V69" i="51"/>
  <c r="T69" i="51"/>
  <c r="S69" i="51"/>
  <c r="R69" i="51"/>
  <c r="N69" i="51"/>
  <c r="L69" i="51"/>
  <c r="J69" i="51"/>
  <c r="H69" i="51"/>
  <c r="F69" i="51"/>
  <c r="E69" i="51"/>
  <c r="C69" i="51"/>
  <c r="D69" i="51" s="1"/>
  <c r="B69" i="51"/>
  <c r="W68" i="51"/>
  <c r="V68" i="51"/>
  <c r="T68" i="51"/>
  <c r="S68" i="51"/>
  <c r="R68" i="51"/>
  <c r="N68" i="51"/>
  <c r="L68" i="51"/>
  <c r="J68" i="51"/>
  <c r="H68" i="51"/>
  <c r="F68" i="51"/>
  <c r="E68" i="51"/>
  <c r="C68" i="51"/>
  <c r="D68" i="51" s="1"/>
  <c r="B68" i="51"/>
  <c r="W67" i="51"/>
  <c r="V67" i="51"/>
  <c r="T67" i="51"/>
  <c r="S67" i="51"/>
  <c r="R67" i="51"/>
  <c r="N67" i="51"/>
  <c r="L67" i="51"/>
  <c r="J67" i="51"/>
  <c r="H67" i="51"/>
  <c r="F67" i="51"/>
  <c r="E67" i="51"/>
  <c r="C67" i="51"/>
  <c r="D67" i="51" s="1"/>
  <c r="B67" i="51"/>
  <c r="W66" i="51"/>
  <c r="V66" i="51"/>
  <c r="T66" i="51"/>
  <c r="S66" i="51"/>
  <c r="R66" i="51"/>
  <c r="N66" i="51"/>
  <c r="L66" i="51"/>
  <c r="J66" i="51"/>
  <c r="H66" i="51"/>
  <c r="F66" i="51"/>
  <c r="E66" i="51"/>
  <c r="C66" i="51"/>
  <c r="D66" i="51" s="1"/>
  <c r="B66" i="51"/>
  <c r="W65" i="51"/>
  <c r="V65" i="51"/>
  <c r="T65" i="51"/>
  <c r="S65" i="51"/>
  <c r="R65" i="51"/>
  <c r="N65" i="51"/>
  <c r="L65" i="51"/>
  <c r="J65" i="51"/>
  <c r="H65" i="51"/>
  <c r="F65" i="51"/>
  <c r="E65" i="51"/>
  <c r="C65" i="51"/>
  <c r="D65" i="51" s="1"/>
  <c r="B65" i="51"/>
  <c r="W63" i="51"/>
  <c r="V63" i="51"/>
  <c r="T63" i="51"/>
  <c r="S63" i="51"/>
  <c r="R63" i="51"/>
  <c r="N63" i="51"/>
  <c r="L63" i="51"/>
  <c r="J63" i="51"/>
  <c r="H63" i="51"/>
  <c r="F63" i="51"/>
  <c r="E63" i="51"/>
  <c r="C63" i="51"/>
  <c r="D63" i="51" s="1"/>
  <c r="B63" i="51"/>
  <c r="W62" i="51"/>
  <c r="V62" i="51"/>
  <c r="T62" i="51"/>
  <c r="S62" i="51"/>
  <c r="R62" i="51"/>
  <c r="N62" i="51"/>
  <c r="L62" i="51"/>
  <c r="J62" i="51"/>
  <c r="H62" i="51"/>
  <c r="F62" i="51"/>
  <c r="E62" i="51"/>
  <c r="C62" i="51"/>
  <c r="D62" i="51" s="1"/>
  <c r="B62" i="51"/>
  <c r="W61" i="51"/>
  <c r="V61" i="51"/>
  <c r="T61" i="51"/>
  <c r="S61" i="51"/>
  <c r="R61" i="51"/>
  <c r="N61" i="51"/>
  <c r="L61" i="51"/>
  <c r="J61" i="51"/>
  <c r="H61" i="51"/>
  <c r="F61" i="51"/>
  <c r="E61" i="51"/>
  <c r="C61" i="51"/>
  <c r="D61" i="51" s="1"/>
  <c r="B61" i="51"/>
  <c r="W60" i="51"/>
  <c r="V60" i="51"/>
  <c r="T60" i="51"/>
  <c r="S60" i="51"/>
  <c r="R60" i="51"/>
  <c r="N60" i="51"/>
  <c r="L60" i="51"/>
  <c r="J60" i="51"/>
  <c r="H60" i="51"/>
  <c r="F60" i="51"/>
  <c r="E60" i="51"/>
  <c r="C60" i="51"/>
  <c r="D60" i="51" s="1"/>
  <c r="B60" i="51"/>
  <c r="W59" i="51"/>
  <c r="V59" i="51"/>
  <c r="T59" i="51"/>
  <c r="S59" i="51"/>
  <c r="R59" i="51"/>
  <c r="N59" i="51"/>
  <c r="L59" i="51"/>
  <c r="J59" i="51"/>
  <c r="H59" i="51"/>
  <c r="F59" i="51"/>
  <c r="E59" i="51"/>
  <c r="C59" i="51"/>
  <c r="D59" i="51" s="1"/>
  <c r="B59" i="51"/>
  <c r="W58" i="51"/>
  <c r="V58" i="51"/>
  <c r="T58" i="51"/>
  <c r="S58" i="51"/>
  <c r="R58" i="51"/>
  <c r="N58" i="51"/>
  <c r="L58" i="51"/>
  <c r="J58" i="51"/>
  <c r="H58" i="51"/>
  <c r="F58" i="51"/>
  <c r="E58" i="51"/>
  <c r="C58" i="51"/>
  <c r="D58" i="51" s="1"/>
  <c r="B58" i="51"/>
  <c r="W57" i="51"/>
  <c r="V57" i="51"/>
  <c r="T57" i="51"/>
  <c r="S57" i="51"/>
  <c r="R57" i="51"/>
  <c r="N57" i="51"/>
  <c r="L57" i="51"/>
  <c r="J57" i="51"/>
  <c r="H57" i="51"/>
  <c r="F57" i="51"/>
  <c r="E57" i="51"/>
  <c r="C57" i="51"/>
  <c r="D57" i="51" s="1"/>
  <c r="B57" i="51"/>
  <c r="W56" i="51"/>
  <c r="V56" i="51"/>
  <c r="T56" i="51"/>
  <c r="S56" i="51"/>
  <c r="R56" i="51"/>
  <c r="N56" i="51"/>
  <c r="L56" i="51"/>
  <c r="J56" i="51"/>
  <c r="H56" i="51"/>
  <c r="F56" i="51"/>
  <c r="E56" i="51"/>
  <c r="C56" i="51"/>
  <c r="D56" i="51" s="1"/>
  <c r="B56" i="51"/>
  <c r="W55" i="51"/>
  <c r="V55" i="51"/>
  <c r="T55" i="51"/>
  <c r="S55" i="51"/>
  <c r="R55" i="51"/>
  <c r="N55" i="51"/>
  <c r="L55" i="51"/>
  <c r="J55" i="51"/>
  <c r="H55" i="51"/>
  <c r="F55" i="51"/>
  <c r="E55" i="51"/>
  <c r="C55" i="51"/>
  <c r="D55" i="51" s="1"/>
  <c r="B55" i="51"/>
  <c r="W54" i="51"/>
  <c r="V54" i="51"/>
  <c r="T54" i="51"/>
  <c r="S54" i="51"/>
  <c r="R54" i="51"/>
  <c r="N54" i="51"/>
  <c r="L54" i="51"/>
  <c r="J54" i="51"/>
  <c r="H54" i="51"/>
  <c r="F54" i="51"/>
  <c r="E54" i="51"/>
  <c r="C54" i="51"/>
  <c r="D54" i="51" s="1"/>
  <c r="B54" i="51"/>
  <c r="W39" i="51"/>
  <c r="V39" i="51"/>
  <c r="T39" i="51"/>
  <c r="S39" i="51"/>
  <c r="R39" i="51"/>
  <c r="N39" i="51"/>
  <c r="L39" i="51"/>
  <c r="J39" i="51"/>
  <c r="H39" i="51"/>
  <c r="F39" i="51"/>
  <c r="E39" i="51"/>
  <c r="C39" i="51"/>
  <c r="D39" i="51" s="1"/>
  <c r="B39" i="51"/>
  <c r="B61" i="16"/>
  <c r="C61" i="16"/>
  <c r="E61" i="16"/>
  <c r="F61" i="16"/>
  <c r="H61" i="16"/>
  <c r="I61" i="16"/>
  <c r="K61" i="16"/>
  <c r="L61" i="16"/>
  <c r="M61" i="16"/>
  <c r="N61" i="16"/>
  <c r="O61" i="16"/>
  <c r="P61" i="16"/>
  <c r="R61" i="16"/>
  <c r="S61" i="16"/>
  <c r="B62" i="16"/>
  <c r="C62" i="16"/>
  <c r="E62" i="16"/>
  <c r="F62" i="16"/>
  <c r="G63" i="16" s="1"/>
  <c r="H62" i="16"/>
  <c r="I62" i="16"/>
  <c r="K62" i="16"/>
  <c r="L62" i="16"/>
  <c r="M62" i="16"/>
  <c r="N62" i="16"/>
  <c r="O62" i="16"/>
  <c r="P62" i="16"/>
  <c r="R62" i="16"/>
  <c r="S62" i="16"/>
  <c r="B60" i="16"/>
  <c r="C60" i="16"/>
  <c r="E60" i="16"/>
  <c r="F60" i="16"/>
  <c r="H60" i="16"/>
  <c r="I60" i="16"/>
  <c r="K60" i="16"/>
  <c r="L60" i="16"/>
  <c r="M60" i="16"/>
  <c r="N60" i="16"/>
  <c r="O60" i="16"/>
  <c r="P60" i="16"/>
  <c r="R60" i="16"/>
  <c r="S60" i="16"/>
  <c r="B38" i="16"/>
  <c r="C38" i="16"/>
  <c r="E38" i="16"/>
  <c r="F38" i="16"/>
  <c r="H38" i="16"/>
  <c r="I38" i="16"/>
  <c r="K38" i="16"/>
  <c r="L38" i="16"/>
  <c r="M38" i="16"/>
  <c r="N38" i="16"/>
  <c r="O38" i="16"/>
  <c r="P38" i="16"/>
  <c r="R38" i="16"/>
  <c r="S38" i="16"/>
  <c r="B39" i="16"/>
  <c r="C39" i="16"/>
  <c r="E39" i="16"/>
  <c r="F39" i="16"/>
  <c r="G40" i="16" s="1"/>
  <c r="H39" i="16"/>
  <c r="I39" i="16"/>
  <c r="K39" i="16"/>
  <c r="L39" i="16"/>
  <c r="M39" i="16"/>
  <c r="N39" i="16"/>
  <c r="O39" i="16"/>
  <c r="P39" i="16"/>
  <c r="R39" i="16"/>
  <c r="S39" i="16"/>
  <c r="B28" i="2"/>
  <c r="F28" i="2"/>
  <c r="G29" i="2" s="1"/>
  <c r="H28" i="2"/>
  <c r="I29" i="2" s="1"/>
  <c r="J28" i="2"/>
  <c r="L28" i="2"/>
  <c r="M29" i="2" s="1"/>
  <c r="N28" i="2"/>
  <c r="O28" i="2"/>
  <c r="Q29" i="2" l="1"/>
  <c r="U28" i="2"/>
  <c r="E29" i="2"/>
  <c r="C29" i="2"/>
  <c r="Q11" i="16"/>
  <c r="Q62" i="16"/>
  <c r="G62" i="16"/>
  <c r="R28" i="2"/>
  <c r="U111" i="51"/>
  <c r="U113" i="51"/>
  <c r="U120" i="51"/>
  <c r="U122" i="51"/>
  <c r="U124" i="51"/>
  <c r="U160" i="51"/>
  <c r="U186" i="51"/>
  <c r="U58" i="51"/>
  <c r="U60" i="51"/>
  <c r="U62" i="51"/>
  <c r="U100" i="51"/>
  <c r="U102" i="51"/>
  <c r="U115" i="51"/>
  <c r="U137" i="51"/>
  <c r="U145" i="51"/>
  <c r="U174" i="51"/>
  <c r="U178" i="51"/>
  <c r="U183" i="51"/>
  <c r="U187" i="51"/>
  <c r="U189" i="51"/>
  <c r="U191" i="51"/>
  <c r="U188" i="51"/>
  <c r="U190" i="51"/>
  <c r="U153" i="51"/>
  <c r="U155" i="51"/>
  <c r="U161" i="51"/>
  <c r="U165" i="51"/>
  <c r="U167" i="51"/>
  <c r="U172" i="51"/>
  <c r="U176" i="51"/>
  <c r="U180" i="51"/>
  <c r="U185" i="51"/>
  <c r="U134" i="51"/>
  <c r="U136" i="51"/>
  <c r="U142" i="51"/>
  <c r="U144" i="51"/>
  <c r="U162" i="51"/>
  <c r="U166" i="51"/>
  <c r="U168" i="51"/>
  <c r="U171" i="51"/>
  <c r="U173" i="51"/>
  <c r="U177" i="51"/>
  <c r="U182" i="51"/>
  <c r="U184" i="51"/>
  <c r="U179" i="51"/>
  <c r="U146" i="51"/>
  <c r="U150" i="51"/>
  <c r="U152" i="51"/>
  <c r="U164" i="51"/>
  <c r="U133" i="51"/>
  <c r="U139" i="51"/>
  <c r="U141" i="51"/>
  <c r="U147" i="51"/>
  <c r="U157" i="51"/>
  <c r="U163" i="51"/>
  <c r="U169" i="51"/>
  <c r="U175" i="51"/>
  <c r="U112" i="51"/>
  <c r="U114" i="51"/>
  <c r="U116" i="51"/>
  <c r="U121" i="51"/>
  <c r="U125" i="51"/>
  <c r="U127" i="51"/>
  <c r="U129" i="51"/>
  <c r="U138" i="51"/>
  <c r="U149" i="51"/>
  <c r="U151" i="51"/>
  <c r="U159" i="51"/>
  <c r="U79" i="51"/>
  <c r="U154" i="51"/>
  <c r="U156" i="51"/>
  <c r="U158" i="51"/>
  <c r="U81" i="51"/>
  <c r="U85" i="51"/>
  <c r="U88" i="51"/>
  <c r="U101" i="51"/>
  <c r="U103" i="51"/>
  <c r="U105" i="51"/>
  <c r="U128" i="51"/>
  <c r="U130" i="51"/>
  <c r="U132" i="51"/>
  <c r="U135" i="51"/>
  <c r="U140" i="51"/>
  <c r="U143" i="51"/>
  <c r="U148" i="51"/>
  <c r="U98" i="51"/>
  <c r="U57" i="51"/>
  <c r="U66" i="51"/>
  <c r="U70" i="51"/>
  <c r="U72" i="51"/>
  <c r="U74" i="51"/>
  <c r="U77" i="51"/>
  <c r="U107" i="51"/>
  <c r="U110" i="51"/>
  <c r="U117" i="51"/>
  <c r="U123" i="51"/>
  <c r="U126" i="51"/>
  <c r="U131" i="51"/>
  <c r="U65" i="51"/>
  <c r="U67" i="51"/>
  <c r="U69" i="51"/>
  <c r="U71" i="51"/>
  <c r="U73" i="51"/>
  <c r="U76" i="51"/>
  <c r="U78" i="51"/>
  <c r="U90" i="51"/>
  <c r="U96" i="51"/>
  <c r="U106" i="51"/>
  <c r="U109" i="51"/>
  <c r="U118" i="51"/>
  <c r="U80" i="51"/>
  <c r="U82" i="51"/>
  <c r="U84" i="51"/>
  <c r="U87" i="51"/>
  <c r="U83" i="51"/>
  <c r="U89" i="51"/>
  <c r="U91" i="51"/>
  <c r="U95" i="51"/>
  <c r="U99" i="51"/>
  <c r="U104" i="51"/>
  <c r="U92" i="51"/>
  <c r="U94" i="51"/>
  <c r="U93" i="51"/>
  <c r="U59" i="51"/>
  <c r="U61" i="51"/>
  <c r="U63" i="51"/>
  <c r="U68" i="51"/>
  <c r="U54" i="51"/>
  <c r="U56" i="51"/>
  <c r="U39" i="51"/>
  <c r="U55" i="51"/>
  <c r="S28" i="2"/>
  <c r="T29" i="2" s="1"/>
  <c r="G61" i="16"/>
  <c r="Q60" i="16"/>
  <c r="Q12" i="16"/>
  <c r="Q61" i="16"/>
  <c r="G39" i="16"/>
  <c r="Q39" i="16"/>
  <c r="Q38" i="16"/>
  <c r="AS389" i="53" l="1"/>
  <c r="AR389" i="53"/>
  <c r="AQ389" i="53"/>
  <c r="AP389" i="53"/>
  <c r="AO389" i="53"/>
  <c r="AN389" i="53"/>
  <c r="AM389" i="53"/>
  <c r="AK389" i="53"/>
  <c r="AJ389" i="53"/>
  <c r="AS388" i="53"/>
  <c r="AR388" i="53"/>
  <c r="AQ388" i="53"/>
  <c r="AP388" i="53"/>
  <c r="AO388" i="53"/>
  <c r="AN388" i="53"/>
  <c r="AM388" i="53"/>
  <c r="AK388" i="53"/>
  <c r="AJ388" i="53"/>
  <c r="AS387" i="53"/>
  <c r="AR387" i="53"/>
  <c r="AQ387" i="53"/>
  <c r="AP387" i="53"/>
  <c r="AO387" i="53"/>
  <c r="AN387" i="53"/>
  <c r="AM387" i="53"/>
  <c r="AK387" i="53"/>
  <c r="AJ387" i="53"/>
  <c r="AS386" i="53"/>
  <c r="AR386" i="53"/>
  <c r="AQ386" i="53"/>
  <c r="AP386" i="53"/>
  <c r="AO386" i="53"/>
  <c r="AN386" i="53"/>
  <c r="AM386" i="53"/>
  <c r="AK386" i="53"/>
  <c r="AJ386" i="53"/>
  <c r="AS385" i="53"/>
  <c r="AR385" i="53"/>
  <c r="AQ385" i="53"/>
  <c r="AP385" i="53"/>
  <c r="AO385" i="53"/>
  <c r="AN385" i="53"/>
  <c r="AM385" i="53"/>
  <c r="AK385" i="53"/>
  <c r="AJ385" i="53"/>
  <c r="AS384" i="53"/>
  <c r="AR384" i="53"/>
  <c r="AQ384" i="53"/>
  <c r="AP384" i="53"/>
  <c r="AO384" i="53"/>
  <c r="AN384" i="53"/>
  <c r="AM384" i="53"/>
  <c r="AK384" i="53"/>
  <c r="AJ384" i="53"/>
  <c r="AS383" i="53"/>
  <c r="AR383" i="53"/>
  <c r="AQ383" i="53"/>
  <c r="AP383" i="53"/>
  <c r="AO383" i="53"/>
  <c r="AN383" i="53"/>
  <c r="AM383" i="53"/>
  <c r="AK383" i="53"/>
  <c r="AJ383" i="53"/>
  <c r="AS382" i="53"/>
  <c r="AR382" i="53"/>
  <c r="AQ382" i="53"/>
  <c r="AP382" i="53"/>
  <c r="AO382" i="53"/>
  <c r="AN382" i="53"/>
  <c r="AM382" i="53"/>
  <c r="AK382" i="53"/>
  <c r="AJ382" i="53"/>
  <c r="AS381" i="53"/>
  <c r="AR381" i="53"/>
  <c r="AQ381" i="53"/>
  <c r="AP381" i="53"/>
  <c r="AO381" i="53"/>
  <c r="AN381" i="53"/>
  <c r="AM381" i="53"/>
  <c r="AK381" i="53"/>
  <c r="AJ381" i="53"/>
  <c r="AS380" i="53"/>
  <c r="AR380" i="53"/>
  <c r="AQ380" i="53"/>
  <c r="AP380" i="53"/>
  <c r="AO380" i="53"/>
  <c r="AN380" i="53"/>
  <c r="AM380" i="53"/>
  <c r="AK380" i="53"/>
  <c r="AJ380" i="53"/>
  <c r="AS379" i="53"/>
  <c r="AR379" i="53"/>
  <c r="AQ379" i="53"/>
  <c r="AP379" i="53"/>
  <c r="AO379" i="53"/>
  <c r="AN379" i="53"/>
  <c r="AM379" i="53"/>
  <c r="AK379" i="53"/>
  <c r="AJ379" i="53"/>
  <c r="AS378" i="53"/>
  <c r="AR378" i="53"/>
  <c r="AQ378" i="53"/>
  <c r="AP378" i="53"/>
  <c r="AO378" i="53"/>
  <c r="AN378" i="53"/>
  <c r="AM378" i="53"/>
  <c r="AK378" i="53"/>
  <c r="AJ378" i="53"/>
  <c r="AS377" i="53"/>
  <c r="AR377" i="53"/>
  <c r="AQ377" i="53"/>
  <c r="AP377" i="53"/>
  <c r="AO377" i="53"/>
  <c r="AN377" i="53"/>
  <c r="AM377" i="53"/>
  <c r="AK377" i="53"/>
  <c r="AJ377" i="53"/>
  <c r="AS376" i="53"/>
  <c r="AR376" i="53"/>
  <c r="AQ376" i="53"/>
  <c r="AP376" i="53"/>
  <c r="AO376" i="53"/>
  <c r="AN376" i="53"/>
  <c r="AM376" i="53"/>
  <c r="AK376" i="53"/>
  <c r="AJ376" i="53"/>
  <c r="AS375" i="53"/>
  <c r="AR375" i="53"/>
  <c r="AQ375" i="53"/>
  <c r="AP375" i="53"/>
  <c r="AO375" i="53"/>
  <c r="AN375" i="53"/>
  <c r="AM375" i="53"/>
  <c r="AK375" i="53"/>
  <c r="AJ375" i="53"/>
  <c r="AS374" i="53"/>
  <c r="AR374" i="53"/>
  <c r="AQ374" i="53"/>
  <c r="AP374" i="53"/>
  <c r="AO374" i="53"/>
  <c r="AN374" i="53"/>
  <c r="AM374" i="53"/>
  <c r="AK374" i="53"/>
  <c r="AJ374" i="53"/>
  <c r="AS373" i="53"/>
  <c r="AR373" i="53"/>
  <c r="AQ373" i="53"/>
  <c r="AP373" i="53"/>
  <c r="AO373" i="53"/>
  <c r="AN373" i="53"/>
  <c r="AM373" i="53"/>
  <c r="AK373" i="53"/>
  <c r="AJ373" i="53"/>
  <c r="AS372" i="53"/>
  <c r="AR372" i="53"/>
  <c r="AQ372" i="53"/>
  <c r="AP372" i="53"/>
  <c r="AO372" i="53"/>
  <c r="AN372" i="53"/>
  <c r="AM372" i="53"/>
  <c r="AK372" i="53"/>
  <c r="AJ372" i="53"/>
  <c r="AS371" i="53"/>
  <c r="AR371" i="53"/>
  <c r="AQ371" i="53"/>
  <c r="AP371" i="53"/>
  <c r="AO371" i="53"/>
  <c r="AN371" i="53"/>
  <c r="AM371" i="53"/>
  <c r="AK371" i="53"/>
  <c r="AJ371" i="53"/>
  <c r="AS370" i="53"/>
  <c r="AR370" i="53"/>
  <c r="AQ370" i="53"/>
  <c r="AP370" i="53"/>
  <c r="AO370" i="53"/>
  <c r="AN370" i="53"/>
  <c r="AM370" i="53"/>
  <c r="AK370" i="53"/>
  <c r="AJ370" i="53"/>
  <c r="AS369" i="53"/>
  <c r="AR369" i="53"/>
  <c r="AQ369" i="53"/>
  <c r="AP369" i="53"/>
  <c r="AO369" i="53"/>
  <c r="AN369" i="53"/>
  <c r="AM369" i="53"/>
  <c r="AK369" i="53"/>
  <c r="AJ369" i="53"/>
  <c r="AS368" i="53"/>
  <c r="AR368" i="53"/>
  <c r="AQ368" i="53"/>
  <c r="AP368" i="53"/>
  <c r="AO368" i="53"/>
  <c r="AN368" i="53"/>
  <c r="AM368" i="53"/>
  <c r="AK368" i="53"/>
  <c r="AJ368" i="53"/>
  <c r="AS367" i="53"/>
  <c r="AR367" i="53"/>
  <c r="AQ367" i="53"/>
  <c r="AP367" i="53"/>
  <c r="AO367" i="53"/>
  <c r="AN367" i="53"/>
  <c r="AM367" i="53"/>
  <c r="AK367" i="53"/>
  <c r="AJ367" i="53"/>
  <c r="AS366" i="53"/>
  <c r="AR366" i="53"/>
  <c r="AQ366" i="53"/>
  <c r="AP366" i="53"/>
  <c r="AO366" i="53"/>
  <c r="AN366" i="53"/>
  <c r="AM366" i="53"/>
  <c r="AK366" i="53"/>
  <c r="AJ366" i="53"/>
  <c r="AS365" i="53"/>
  <c r="AR365" i="53"/>
  <c r="AQ365" i="53"/>
  <c r="AP365" i="53"/>
  <c r="AO365" i="53"/>
  <c r="AN365" i="53"/>
  <c r="AM365" i="53"/>
  <c r="AK365" i="53"/>
  <c r="AJ365" i="53"/>
  <c r="AS364" i="53"/>
  <c r="AR364" i="53"/>
  <c r="AQ364" i="53"/>
  <c r="AP364" i="53"/>
  <c r="AO364" i="53"/>
  <c r="AN364" i="53"/>
  <c r="AM364" i="53"/>
  <c r="AK364" i="53"/>
  <c r="AJ364" i="53"/>
  <c r="AS363" i="53"/>
  <c r="AR363" i="53"/>
  <c r="AQ363" i="53"/>
  <c r="AP363" i="53"/>
  <c r="AO363" i="53"/>
  <c r="AN363" i="53"/>
  <c r="AM363" i="53"/>
  <c r="AK363" i="53"/>
  <c r="AJ363" i="53"/>
  <c r="AS362" i="53"/>
  <c r="AR362" i="53"/>
  <c r="AQ362" i="53"/>
  <c r="AP362" i="53"/>
  <c r="AO362" i="53"/>
  <c r="AN362" i="53"/>
  <c r="AM362" i="53"/>
  <c r="AK362" i="53"/>
  <c r="AJ362" i="53"/>
  <c r="AS361" i="53"/>
  <c r="AR361" i="53"/>
  <c r="AQ361" i="53"/>
  <c r="AP361" i="53"/>
  <c r="AO361" i="53"/>
  <c r="AN361" i="53"/>
  <c r="AM361" i="53"/>
  <c r="AK361" i="53"/>
  <c r="AJ361" i="53"/>
  <c r="AS360" i="53"/>
  <c r="AR360" i="53"/>
  <c r="AQ360" i="53"/>
  <c r="AP360" i="53"/>
  <c r="AO360" i="53"/>
  <c r="AN360" i="53"/>
  <c r="AM360" i="53"/>
  <c r="AK360" i="53"/>
  <c r="AJ360" i="53"/>
  <c r="AS359" i="53"/>
  <c r="AR359" i="53"/>
  <c r="AQ359" i="53"/>
  <c r="AP359" i="53"/>
  <c r="AO359" i="53"/>
  <c r="AN359" i="53"/>
  <c r="AM359" i="53"/>
  <c r="AK359" i="53"/>
  <c r="AJ359" i="53"/>
  <c r="AS358" i="53"/>
  <c r="AR358" i="53"/>
  <c r="AQ358" i="53"/>
  <c r="AP358" i="53"/>
  <c r="AO358" i="53"/>
  <c r="AN358" i="53"/>
  <c r="AM358" i="53"/>
  <c r="AK358" i="53"/>
  <c r="AJ358" i="53"/>
  <c r="AS357" i="53"/>
  <c r="AR357" i="53"/>
  <c r="AQ357" i="53"/>
  <c r="AP357" i="53"/>
  <c r="AO357" i="53"/>
  <c r="AN357" i="53"/>
  <c r="AM357" i="53"/>
  <c r="AK357" i="53"/>
  <c r="AJ357" i="53"/>
  <c r="AS356" i="53"/>
  <c r="AR356" i="53"/>
  <c r="AQ356" i="53"/>
  <c r="AP356" i="53"/>
  <c r="AO356" i="53"/>
  <c r="AN356" i="53"/>
  <c r="AM356" i="53"/>
  <c r="AK356" i="53"/>
  <c r="AJ356" i="53"/>
  <c r="AS355" i="53"/>
  <c r="AR355" i="53"/>
  <c r="AQ355" i="53"/>
  <c r="AP355" i="53"/>
  <c r="AO355" i="53"/>
  <c r="AN355" i="53"/>
  <c r="AM355" i="53"/>
  <c r="AK355" i="53"/>
  <c r="AJ355" i="53"/>
  <c r="AS354" i="53"/>
  <c r="AR354" i="53"/>
  <c r="AQ354" i="53"/>
  <c r="AP354" i="53"/>
  <c r="AO354" i="53"/>
  <c r="AN354" i="53"/>
  <c r="AM354" i="53"/>
  <c r="AK354" i="53"/>
  <c r="AJ354" i="53"/>
  <c r="AS353" i="53"/>
  <c r="AR353" i="53"/>
  <c r="AQ353" i="53"/>
  <c r="AP353" i="53"/>
  <c r="AO353" i="53"/>
  <c r="AN353" i="53"/>
  <c r="AM353" i="53"/>
  <c r="AK353" i="53"/>
  <c r="AJ353" i="53"/>
  <c r="AS352" i="53"/>
  <c r="AR352" i="53"/>
  <c r="AQ352" i="53"/>
  <c r="AP352" i="53"/>
  <c r="AO352" i="53"/>
  <c r="AN352" i="53"/>
  <c r="AM352" i="53"/>
  <c r="AK352" i="53"/>
  <c r="AJ352" i="53"/>
  <c r="AS351" i="53"/>
  <c r="AR351" i="53"/>
  <c r="AQ351" i="53"/>
  <c r="AP351" i="53"/>
  <c r="AO351" i="53"/>
  <c r="AN351" i="53"/>
  <c r="AM351" i="53"/>
  <c r="AK351" i="53"/>
  <c r="AJ351" i="53"/>
  <c r="AS350" i="53"/>
  <c r="AR350" i="53"/>
  <c r="AQ350" i="53"/>
  <c r="AP350" i="53"/>
  <c r="AO350" i="53"/>
  <c r="AN350" i="53"/>
  <c r="AM350" i="53"/>
  <c r="AK350" i="53"/>
  <c r="AJ350" i="53"/>
  <c r="AS349" i="53"/>
  <c r="AR349" i="53"/>
  <c r="AQ349" i="53"/>
  <c r="AP349" i="53"/>
  <c r="AO349" i="53"/>
  <c r="AN349" i="53"/>
  <c r="AM349" i="53"/>
  <c r="AK349" i="53"/>
  <c r="AJ349" i="53"/>
  <c r="AS348" i="53"/>
  <c r="AR348" i="53"/>
  <c r="AQ348" i="53"/>
  <c r="AP348" i="53"/>
  <c r="AO348" i="53"/>
  <c r="AN348" i="53"/>
  <c r="AM348" i="53"/>
  <c r="AK348" i="53"/>
  <c r="AJ348" i="53"/>
  <c r="AS347" i="53"/>
  <c r="AR347" i="53"/>
  <c r="AQ347" i="53"/>
  <c r="AP347" i="53"/>
  <c r="AO347" i="53"/>
  <c r="AN347" i="53"/>
  <c r="AM347" i="53"/>
  <c r="AK347" i="53"/>
  <c r="AJ347" i="53"/>
  <c r="AS346" i="53"/>
  <c r="AR346" i="53"/>
  <c r="AQ346" i="53"/>
  <c r="AP346" i="53"/>
  <c r="AO346" i="53"/>
  <c r="AN346" i="53"/>
  <c r="AM346" i="53"/>
  <c r="AK346" i="53"/>
  <c r="AJ346" i="53"/>
  <c r="AS345" i="53"/>
  <c r="AR345" i="53"/>
  <c r="AQ345" i="53"/>
  <c r="AP345" i="53"/>
  <c r="AO345" i="53"/>
  <c r="AN345" i="53"/>
  <c r="AM345" i="53"/>
  <c r="AK345" i="53"/>
  <c r="AJ345" i="53"/>
  <c r="AS344" i="53"/>
  <c r="AR344" i="53"/>
  <c r="AQ344" i="53"/>
  <c r="AP344" i="53"/>
  <c r="AO344" i="53"/>
  <c r="AN344" i="53"/>
  <c r="AM344" i="53"/>
  <c r="AK344" i="53"/>
  <c r="AJ344" i="53"/>
  <c r="AS343" i="53"/>
  <c r="AR343" i="53"/>
  <c r="AQ343" i="53"/>
  <c r="AP343" i="53"/>
  <c r="AO343" i="53"/>
  <c r="AN343" i="53"/>
  <c r="AM343" i="53"/>
  <c r="AK343" i="53"/>
  <c r="AJ343" i="53"/>
  <c r="AS342" i="53"/>
  <c r="AR342" i="53"/>
  <c r="AQ342" i="53"/>
  <c r="AP342" i="53"/>
  <c r="AO342" i="53"/>
  <c r="AN342" i="53"/>
  <c r="AM342" i="53"/>
  <c r="AK342" i="53"/>
  <c r="AJ342" i="53"/>
  <c r="AS341" i="53"/>
  <c r="AR341" i="53"/>
  <c r="AQ341" i="53"/>
  <c r="AP341" i="53"/>
  <c r="AO341" i="53"/>
  <c r="AN341" i="53"/>
  <c r="AM341" i="53"/>
  <c r="AK341" i="53"/>
  <c r="AJ341" i="53"/>
  <c r="AS340" i="53"/>
  <c r="AR340" i="53"/>
  <c r="AQ340" i="53"/>
  <c r="AP340" i="53"/>
  <c r="AO340" i="53"/>
  <c r="AN340" i="53"/>
  <c r="AM340" i="53"/>
  <c r="AK340" i="53"/>
  <c r="AJ340" i="53"/>
  <c r="AS339" i="53"/>
  <c r="AR339" i="53"/>
  <c r="AQ339" i="53"/>
  <c r="AP339" i="53"/>
  <c r="AO339" i="53"/>
  <c r="AN339" i="53"/>
  <c r="AM339" i="53"/>
  <c r="AK339" i="53"/>
  <c r="AJ339" i="53"/>
  <c r="AS338" i="53"/>
  <c r="AR338" i="53"/>
  <c r="AQ338" i="53"/>
  <c r="AP338" i="53"/>
  <c r="AO338" i="53"/>
  <c r="AN338" i="53"/>
  <c r="AM338" i="53"/>
  <c r="AK338" i="53"/>
  <c r="AJ338" i="53"/>
  <c r="AS337" i="53"/>
  <c r="AR337" i="53"/>
  <c r="AQ337" i="53"/>
  <c r="AP337" i="53"/>
  <c r="AO337" i="53"/>
  <c r="AN337" i="53"/>
  <c r="AM337" i="53"/>
  <c r="AK337" i="53"/>
  <c r="AJ337" i="53"/>
  <c r="AS336" i="53"/>
  <c r="AR336" i="53"/>
  <c r="AQ336" i="53"/>
  <c r="AP336" i="53"/>
  <c r="AO336" i="53"/>
  <c r="AN336" i="53"/>
  <c r="AM336" i="53"/>
  <c r="AK336" i="53"/>
  <c r="AJ336" i="53"/>
  <c r="AS335" i="53"/>
  <c r="AR335" i="53"/>
  <c r="AQ335" i="53"/>
  <c r="AP335" i="53"/>
  <c r="AO335" i="53"/>
  <c r="AN335" i="53"/>
  <c r="AM335" i="53"/>
  <c r="AK335" i="53"/>
  <c r="AJ335" i="53"/>
  <c r="AS334" i="53"/>
  <c r="AR334" i="53"/>
  <c r="AQ334" i="53"/>
  <c r="AP334" i="53"/>
  <c r="AO334" i="53"/>
  <c r="AN334" i="53"/>
  <c r="AM334" i="53"/>
  <c r="AK334" i="53"/>
  <c r="AJ334" i="53"/>
  <c r="AS333" i="53"/>
  <c r="AR333" i="53"/>
  <c r="AQ333" i="53"/>
  <c r="AP333" i="53"/>
  <c r="AO333" i="53"/>
  <c r="AN333" i="53"/>
  <c r="AM333" i="53"/>
  <c r="AK333" i="53"/>
  <c r="AJ333" i="53"/>
  <c r="AS332" i="53"/>
  <c r="AR332" i="53"/>
  <c r="AQ332" i="53"/>
  <c r="AP332" i="53"/>
  <c r="AO332" i="53"/>
  <c r="AN332" i="53"/>
  <c r="AM332" i="53"/>
  <c r="AK332" i="53"/>
  <c r="AJ332" i="53"/>
  <c r="AS331" i="53"/>
  <c r="AR331" i="53"/>
  <c r="AQ331" i="53"/>
  <c r="AP331" i="53"/>
  <c r="AO331" i="53"/>
  <c r="AN331" i="53"/>
  <c r="AM331" i="53"/>
  <c r="AK331" i="53"/>
  <c r="AJ331" i="53"/>
  <c r="AS330" i="53"/>
  <c r="AR330" i="53"/>
  <c r="AQ330" i="53"/>
  <c r="AP330" i="53"/>
  <c r="AO330" i="53"/>
  <c r="AN330" i="53"/>
  <c r="AM330" i="53"/>
  <c r="AK330" i="53"/>
  <c r="AJ330" i="53"/>
  <c r="AS329" i="53"/>
  <c r="AR329" i="53"/>
  <c r="AQ329" i="53"/>
  <c r="AP329" i="53"/>
  <c r="AO329" i="53"/>
  <c r="AN329" i="53"/>
  <c r="AM329" i="53"/>
  <c r="AK329" i="53"/>
  <c r="AJ329" i="53"/>
  <c r="AS328" i="53"/>
  <c r="AR328" i="53"/>
  <c r="AQ328" i="53"/>
  <c r="AP328" i="53"/>
  <c r="AO328" i="53"/>
  <c r="AN328" i="53"/>
  <c r="AM328" i="53"/>
  <c r="AK328" i="53"/>
  <c r="AJ328" i="53"/>
  <c r="AS327" i="53"/>
  <c r="AR327" i="53"/>
  <c r="AQ327" i="53"/>
  <c r="AP327" i="53"/>
  <c r="AO327" i="53"/>
  <c r="AN327" i="53"/>
  <c r="AM327" i="53"/>
  <c r="AK327" i="53"/>
  <c r="AJ327" i="53"/>
  <c r="AS326" i="53"/>
  <c r="AR326" i="53"/>
  <c r="AQ326" i="53"/>
  <c r="AP326" i="53"/>
  <c r="AO326" i="53"/>
  <c r="AN326" i="53"/>
  <c r="AM326" i="53"/>
  <c r="AK326" i="53"/>
  <c r="AJ326" i="53"/>
  <c r="AS325" i="53"/>
  <c r="AR325" i="53"/>
  <c r="AQ325" i="53"/>
  <c r="AP325" i="53"/>
  <c r="AO325" i="53"/>
  <c r="AN325" i="53"/>
  <c r="AM325" i="53"/>
  <c r="AK325" i="53"/>
  <c r="AJ325" i="53"/>
  <c r="AS324" i="53"/>
  <c r="AR324" i="53"/>
  <c r="AQ324" i="53"/>
  <c r="AP324" i="53"/>
  <c r="AO324" i="53"/>
  <c r="AN324" i="53"/>
  <c r="AM324" i="53"/>
  <c r="AK324" i="53"/>
  <c r="AJ324" i="53"/>
  <c r="AS323" i="53"/>
  <c r="AR323" i="53"/>
  <c r="AQ323" i="53"/>
  <c r="AP323" i="53"/>
  <c r="AO323" i="53"/>
  <c r="AN323" i="53"/>
  <c r="AM323" i="53"/>
  <c r="AK323" i="53"/>
  <c r="AJ323" i="53"/>
  <c r="AS322" i="53"/>
  <c r="AR322" i="53"/>
  <c r="AQ322" i="53"/>
  <c r="AP322" i="53"/>
  <c r="AO322" i="53"/>
  <c r="AN322" i="53"/>
  <c r="AM322" i="53"/>
  <c r="AK322" i="53"/>
  <c r="AJ322" i="53"/>
  <c r="AS321" i="53"/>
  <c r="AR321" i="53"/>
  <c r="AQ321" i="53"/>
  <c r="AP321" i="53"/>
  <c r="AO321" i="53"/>
  <c r="AN321" i="53"/>
  <c r="AM321" i="53"/>
  <c r="AK321" i="53"/>
  <c r="AJ321" i="53"/>
  <c r="AS320" i="53"/>
  <c r="AR320" i="53"/>
  <c r="AQ320" i="53"/>
  <c r="AP320" i="53"/>
  <c r="AO320" i="53"/>
  <c r="AN320" i="53"/>
  <c r="AM320" i="53"/>
  <c r="AK320" i="53"/>
  <c r="AJ320" i="53"/>
  <c r="AS319" i="53"/>
  <c r="AR319" i="53"/>
  <c r="AQ319" i="53"/>
  <c r="AP319" i="53"/>
  <c r="AO319" i="53"/>
  <c r="AN319" i="53"/>
  <c r="AM319" i="53"/>
  <c r="AK319" i="53"/>
  <c r="AJ319" i="53"/>
  <c r="AS318" i="53"/>
  <c r="AR318" i="53"/>
  <c r="AQ318" i="53"/>
  <c r="AP318" i="53"/>
  <c r="AO318" i="53"/>
  <c r="AN318" i="53"/>
  <c r="AM318" i="53"/>
  <c r="AK318" i="53"/>
  <c r="AJ318" i="53"/>
  <c r="AS317" i="53"/>
  <c r="AR317" i="53"/>
  <c r="AQ317" i="53"/>
  <c r="AP317" i="53"/>
  <c r="AO317" i="53"/>
  <c r="AN317" i="53"/>
  <c r="AM317" i="53"/>
  <c r="AK317" i="53"/>
  <c r="AJ317" i="53"/>
  <c r="AS316" i="53"/>
  <c r="AR316" i="53"/>
  <c r="AQ316" i="53"/>
  <c r="AP316" i="53"/>
  <c r="AO316" i="53"/>
  <c r="AN316" i="53"/>
  <c r="AM316" i="53"/>
  <c r="AK316" i="53"/>
  <c r="AJ316" i="53"/>
  <c r="AS315" i="53"/>
  <c r="AR315" i="53"/>
  <c r="AQ315" i="53"/>
  <c r="AP315" i="53"/>
  <c r="AO315" i="53"/>
  <c r="AN315" i="53"/>
  <c r="AM315" i="53"/>
  <c r="AK315" i="53"/>
  <c r="AJ315" i="53"/>
  <c r="AS314" i="53"/>
  <c r="AR314" i="53"/>
  <c r="AQ314" i="53"/>
  <c r="AP314" i="53"/>
  <c r="AO314" i="53"/>
  <c r="AN314" i="53"/>
  <c r="AM314" i="53"/>
  <c r="AK314" i="53"/>
  <c r="AJ314" i="53"/>
  <c r="AS313" i="53"/>
  <c r="AR313" i="53"/>
  <c r="AQ313" i="53"/>
  <c r="AP313" i="53"/>
  <c r="AO313" i="53"/>
  <c r="AN313" i="53"/>
  <c r="AM313" i="53"/>
  <c r="AK313" i="53"/>
  <c r="AJ313" i="53"/>
  <c r="AS312" i="53"/>
  <c r="AR312" i="53"/>
  <c r="AQ312" i="53"/>
  <c r="AP312" i="53"/>
  <c r="AO312" i="53"/>
  <c r="AN312" i="53"/>
  <c r="AM312" i="53"/>
  <c r="AK312" i="53"/>
  <c r="AJ312" i="53"/>
  <c r="AS311" i="53"/>
  <c r="AR311" i="53"/>
  <c r="AQ311" i="53"/>
  <c r="AP311" i="53"/>
  <c r="AO311" i="53"/>
  <c r="AN311" i="53"/>
  <c r="AM311" i="53"/>
  <c r="AK311" i="53"/>
  <c r="AJ311" i="53"/>
  <c r="AS310" i="53"/>
  <c r="AR310" i="53"/>
  <c r="AQ310" i="53"/>
  <c r="AP310" i="53"/>
  <c r="AO310" i="53"/>
  <c r="AN310" i="53"/>
  <c r="AM310" i="53"/>
  <c r="AK310" i="53"/>
  <c r="AJ310" i="53"/>
  <c r="AS309" i="53"/>
  <c r="AR309" i="53"/>
  <c r="AQ309" i="53"/>
  <c r="AP309" i="53"/>
  <c r="AO309" i="53"/>
  <c r="AN309" i="53"/>
  <c r="AM309" i="53"/>
  <c r="AK309" i="53"/>
  <c r="AJ309" i="53"/>
  <c r="AS308" i="53"/>
  <c r="AR308" i="53"/>
  <c r="AQ308" i="53"/>
  <c r="AP308" i="53"/>
  <c r="AO308" i="53"/>
  <c r="AN308" i="53"/>
  <c r="AM308" i="53"/>
  <c r="AK308" i="53"/>
  <c r="AJ308" i="53"/>
  <c r="AS307" i="53"/>
  <c r="AR307" i="53"/>
  <c r="AQ307" i="53"/>
  <c r="AP307" i="53"/>
  <c r="AO307" i="53"/>
  <c r="AN307" i="53"/>
  <c r="AM307" i="53"/>
  <c r="AK307" i="53"/>
  <c r="AJ307" i="53"/>
  <c r="AS306" i="53"/>
  <c r="AR306" i="53"/>
  <c r="AQ306" i="53"/>
  <c r="AP306" i="53"/>
  <c r="AO306" i="53"/>
  <c r="AN306" i="53"/>
  <c r="AM306" i="53"/>
  <c r="AK306" i="53"/>
  <c r="AJ306" i="53"/>
  <c r="AS305" i="53"/>
  <c r="AR305" i="53"/>
  <c r="AQ305" i="53"/>
  <c r="AP305" i="53"/>
  <c r="AO305" i="53"/>
  <c r="AN305" i="53"/>
  <c r="AM305" i="53"/>
  <c r="AK305" i="53"/>
  <c r="AJ305" i="53"/>
  <c r="AS304" i="53"/>
  <c r="AR304" i="53"/>
  <c r="AQ304" i="53"/>
  <c r="AP304" i="53"/>
  <c r="AO304" i="53"/>
  <c r="AN304" i="53"/>
  <c r="AM304" i="53"/>
  <c r="AK304" i="53"/>
  <c r="AJ304" i="53"/>
  <c r="AS303" i="53"/>
  <c r="AR303" i="53"/>
  <c r="AQ303" i="53"/>
  <c r="AP303" i="53"/>
  <c r="AO303" i="53"/>
  <c r="AN303" i="53"/>
  <c r="AM303" i="53"/>
  <c r="AK303" i="53"/>
  <c r="AJ303" i="53"/>
  <c r="AS302" i="53"/>
  <c r="AR302" i="53"/>
  <c r="AQ302" i="53"/>
  <c r="AP302" i="53"/>
  <c r="AO302" i="53"/>
  <c r="AN302" i="53"/>
  <c r="AM302" i="53"/>
  <c r="AK302" i="53"/>
  <c r="AJ302" i="53"/>
  <c r="AS301" i="53"/>
  <c r="AR301" i="53"/>
  <c r="AQ301" i="53"/>
  <c r="AP301" i="53"/>
  <c r="AO301" i="53"/>
  <c r="AN301" i="53"/>
  <c r="AM301" i="53"/>
  <c r="AK301" i="53"/>
  <c r="AJ301" i="53"/>
  <c r="AS300" i="53"/>
  <c r="AR300" i="53"/>
  <c r="AQ300" i="53"/>
  <c r="AP300" i="53"/>
  <c r="AO300" i="53"/>
  <c r="AN300" i="53"/>
  <c r="AM300" i="53"/>
  <c r="AK300" i="53"/>
  <c r="AJ300" i="53"/>
  <c r="AS299" i="53"/>
  <c r="AR299" i="53"/>
  <c r="AQ299" i="53"/>
  <c r="AP299" i="53"/>
  <c r="AO299" i="53"/>
  <c r="AN299" i="53"/>
  <c r="AM299" i="53"/>
  <c r="AK299" i="53"/>
  <c r="AJ299" i="53"/>
  <c r="AS298" i="53"/>
  <c r="AR298" i="53"/>
  <c r="AQ298" i="53"/>
  <c r="AP298" i="53"/>
  <c r="AO298" i="53"/>
  <c r="AN298" i="53"/>
  <c r="AM298" i="53"/>
  <c r="AK298" i="53"/>
  <c r="AJ298" i="53"/>
  <c r="AS297" i="53"/>
  <c r="AR297" i="53"/>
  <c r="AQ297" i="53"/>
  <c r="AP297" i="53"/>
  <c r="AO297" i="53"/>
  <c r="AN297" i="53"/>
  <c r="AM297" i="53"/>
  <c r="AK297" i="53"/>
  <c r="AJ297" i="53"/>
  <c r="AS296" i="53"/>
  <c r="AR296" i="53"/>
  <c r="AQ296" i="53"/>
  <c r="AP296" i="53"/>
  <c r="AO296" i="53"/>
  <c r="AN296" i="53"/>
  <c r="AM296" i="53"/>
  <c r="AK296" i="53"/>
  <c r="AJ296" i="53"/>
  <c r="AS295" i="53"/>
  <c r="AR295" i="53"/>
  <c r="AQ295" i="53"/>
  <c r="AP295" i="53"/>
  <c r="AO295" i="53"/>
  <c r="AN295" i="53"/>
  <c r="AM295" i="53"/>
  <c r="AK295" i="53"/>
  <c r="AJ295" i="53"/>
  <c r="AS294" i="53"/>
  <c r="AR294" i="53"/>
  <c r="AQ294" i="53"/>
  <c r="AP294" i="53"/>
  <c r="AO294" i="53"/>
  <c r="AN294" i="53"/>
  <c r="AM294" i="53"/>
  <c r="AK294" i="53"/>
  <c r="AJ294" i="53"/>
  <c r="AS293" i="53"/>
  <c r="AR293" i="53"/>
  <c r="AQ293" i="53"/>
  <c r="AP293" i="53"/>
  <c r="AO293" i="53"/>
  <c r="AN293" i="53"/>
  <c r="AM293" i="53"/>
  <c r="AK293" i="53"/>
  <c r="AJ293" i="53"/>
  <c r="AS292" i="53"/>
  <c r="AR292" i="53"/>
  <c r="AQ292" i="53"/>
  <c r="AP292" i="53"/>
  <c r="AO292" i="53"/>
  <c r="AN292" i="53"/>
  <c r="AM292" i="53"/>
  <c r="AK292" i="53"/>
  <c r="AJ292" i="53"/>
  <c r="AS291" i="53"/>
  <c r="AR291" i="53"/>
  <c r="AQ291" i="53"/>
  <c r="AP291" i="53"/>
  <c r="AO291" i="53"/>
  <c r="AN291" i="53"/>
  <c r="AM291" i="53"/>
  <c r="AK291" i="53"/>
  <c r="AJ291" i="53"/>
  <c r="AS290" i="53"/>
  <c r="AR290" i="53"/>
  <c r="AQ290" i="53"/>
  <c r="AP290" i="53"/>
  <c r="AO290" i="53"/>
  <c r="AN290" i="53"/>
  <c r="AM290" i="53"/>
  <c r="AK290" i="53"/>
  <c r="AJ290" i="53"/>
  <c r="AS289" i="53"/>
  <c r="AR289" i="53"/>
  <c r="AQ289" i="53"/>
  <c r="AP289" i="53"/>
  <c r="AO289" i="53"/>
  <c r="AN289" i="53"/>
  <c r="AM289" i="53"/>
  <c r="AK289" i="53"/>
  <c r="AJ289" i="53"/>
  <c r="AS288" i="53"/>
  <c r="AR288" i="53"/>
  <c r="AQ288" i="53"/>
  <c r="AP288" i="53"/>
  <c r="AO288" i="53"/>
  <c r="AN288" i="53"/>
  <c r="AM288" i="53"/>
  <c r="AK288" i="53"/>
  <c r="AJ288" i="53"/>
  <c r="AS287" i="53"/>
  <c r="AR287" i="53"/>
  <c r="AQ287" i="53"/>
  <c r="AP287" i="53"/>
  <c r="AO287" i="53"/>
  <c r="AN287" i="53"/>
  <c r="AM287" i="53"/>
  <c r="AK287" i="53"/>
  <c r="AJ287" i="53"/>
  <c r="AS286" i="53"/>
  <c r="AR286" i="53"/>
  <c r="AQ286" i="53"/>
  <c r="AP286" i="53"/>
  <c r="AO286" i="53"/>
  <c r="AN286" i="53"/>
  <c r="AM286" i="53"/>
  <c r="AK286" i="53"/>
  <c r="AJ286" i="53"/>
  <c r="AS285" i="53"/>
  <c r="AR285" i="53"/>
  <c r="AQ285" i="53"/>
  <c r="AP285" i="53"/>
  <c r="AO285" i="53"/>
  <c r="AN285" i="53"/>
  <c r="AM285" i="53"/>
  <c r="AK285" i="53"/>
  <c r="AJ285" i="53"/>
  <c r="AS284" i="53"/>
  <c r="AR284" i="53"/>
  <c r="AQ284" i="53"/>
  <c r="AP284" i="53"/>
  <c r="AO284" i="53"/>
  <c r="AN284" i="53"/>
  <c r="AM284" i="53"/>
  <c r="AK284" i="53"/>
  <c r="AJ284" i="53"/>
  <c r="AS283" i="53"/>
  <c r="AR283" i="53"/>
  <c r="AQ283" i="53"/>
  <c r="AP283" i="53"/>
  <c r="AO283" i="53"/>
  <c r="AN283" i="53"/>
  <c r="AM283" i="53"/>
  <c r="AK283" i="53"/>
  <c r="AJ283" i="53"/>
  <c r="AS282" i="53"/>
  <c r="AR282" i="53"/>
  <c r="AQ282" i="53"/>
  <c r="AP282" i="53"/>
  <c r="AO282" i="53"/>
  <c r="AN282" i="53"/>
  <c r="AM282" i="53"/>
  <c r="AK282" i="53"/>
  <c r="AJ282" i="53"/>
  <c r="AS281" i="53"/>
  <c r="AR281" i="53"/>
  <c r="AQ281" i="53"/>
  <c r="AP281" i="53"/>
  <c r="AO281" i="53"/>
  <c r="AN281" i="53"/>
  <c r="AM281" i="53"/>
  <c r="AK281" i="53"/>
  <c r="AJ281" i="53"/>
  <c r="AS280" i="53"/>
  <c r="AR280" i="53"/>
  <c r="AQ280" i="53"/>
  <c r="AP280" i="53"/>
  <c r="AO280" i="53"/>
  <c r="AN280" i="53"/>
  <c r="AM280" i="53"/>
  <c r="AK280" i="53"/>
  <c r="AJ280" i="53"/>
  <c r="AS279" i="53"/>
  <c r="AR279" i="53"/>
  <c r="AQ279" i="53"/>
  <c r="AP279" i="53"/>
  <c r="AO279" i="53"/>
  <c r="AN279" i="53"/>
  <c r="AM279" i="53"/>
  <c r="AK279" i="53"/>
  <c r="AJ279" i="53"/>
  <c r="AS278" i="53"/>
  <c r="AR278" i="53"/>
  <c r="AQ278" i="53"/>
  <c r="AP278" i="53"/>
  <c r="AO278" i="53"/>
  <c r="AN278" i="53"/>
  <c r="AM278" i="53"/>
  <c r="AK278" i="53"/>
  <c r="AJ278" i="53"/>
  <c r="AS277" i="53"/>
  <c r="AR277" i="53"/>
  <c r="AQ277" i="53"/>
  <c r="AP277" i="53"/>
  <c r="AO277" i="53"/>
  <c r="AN277" i="53"/>
  <c r="AM277" i="53"/>
  <c r="AK277" i="53"/>
  <c r="AJ277" i="53"/>
  <c r="AS276" i="53"/>
  <c r="AR276" i="53"/>
  <c r="AQ276" i="53"/>
  <c r="AP276" i="53"/>
  <c r="AO276" i="53"/>
  <c r="AN276" i="53"/>
  <c r="AM276" i="53"/>
  <c r="AK276" i="53"/>
  <c r="AJ276" i="53"/>
  <c r="AS275" i="53"/>
  <c r="AR275" i="53"/>
  <c r="AQ275" i="53"/>
  <c r="AP275" i="53"/>
  <c r="AO275" i="53"/>
  <c r="AN275" i="53"/>
  <c r="AM275" i="53"/>
  <c r="AK275" i="53"/>
  <c r="AJ275" i="53"/>
  <c r="AS274" i="53"/>
  <c r="AR274" i="53"/>
  <c r="AQ274" i="53"/>
  <c r="AP274" i="53"/>
  <c r="AO274" i="53"/>
  <c r="AN274" i="53"/>
  <c r="AM274" i="53"/>
  <c r="AK274" i="53"/>
  <c r="AJ274" i="53"/>
  <c r="AS273" i="53"/>
  <c r="AR273" i="53"/>
  <c r="AQ273" i="53"/>
  <c r="AP273" i="53"/>
  <c r="AO273" i="53"/>
  <c r="AN273" i="53"/>
  <c r="AM273" i="53"/>
  <c r="AK273" i="53"/>
  <c r="AJ273" i="53"/>
  <c r="AS272" i="53"/>
  <c r="AR272" i="53"/>
  <c r="AQ272" i="53"/>
  <c r="AP272" i="53"/>
  <c r="AO272" i="53"/>
  <c r="AN272" i="53"/>
  <c r="AM272" i="53"/>
  <c r="AK272" i="53"/>
  <c r="AJ272" i="53"/>
  <c r="AS271" i="53"/>
  <c r="AR271" i="53"/>
  <c r="AQ271" i="53"/>
  <c r="AP271" i="53"/>
  <c r="AO271" i="53"/>
  <c r="AN271" i="53"/>
  <c r="AM271" i="53"/>
  <c r="AK271" i="53"/>
  <c r="AJ271" i="53"/>
  <c r="AS270" i="53"/>
  <c r="AR270" i="53"/>
  <c r="AQ270" i="53"/>
  <c r="AP270" i="53"/>
  <c r="AO270" i="53"/>
  <c r="AN270" i="53"/>
  <c r="AM270" i="53"/>
  <c r="AK270" i="53"/>
  <c r="AJ270" i="53"/>
  <c r="AS269" i="53"/>
  <c r="AR269" i="53"/>
  <c r="AQ269" i="53"/>
  <c r="AP269" i="53"/>
  <c r="AO269" i="53"/>
  <c r="AN269" i="53"/>
  <c r="AM269" i="53"/>
  <c r="AK269" i="53"/>
  <c r="AJ269" i="53"/>
  <c r="AS268" i="53"/>
  <c r="AR268" i="53"/>
  <c r="AQ268" i="53"/>
  <c r="AP268" i="53"/>
  <c r="AO268" i="53"/>
  <c r="AN268" i="53"/>
  <c r="AM268" i="53"/>
  <c r="AK268" i="53"/>
  <c r="AJ268" i="53"/>
  <c r="AS267" i="53"/>
  <c r="AR267" i="53"/>
  <c r="AQ267" i="53"/>
  <c r="AP267" i="53"/>
  <c r="AO267" i="53"/>
  <c r="AN267" i="53"/>
  <c r="AM267" i="53"/>
  <c r="AK267" i="53"/>
  <c r="AJ267" i="53"/>
  <c r="AS266" i="53"/>
  <c r="AR266" i="53"/>
  <c r="AQ266" i="53"/>
  <c r="AP266" i="53"/>
  <c r="AO266" i="53"/>
  <c r="AN266" i="53"/>
  <c r="AM266" i="53"/>
  <c r="AK266" i="53"/>
  <c r="AJ266" i="53"/>
  <c r="AS265" i="53"/>
  <c r="AR265" i="53"/>
  <c r="AQ265" i="53"/>
  <c r="AP265" i="53"/>
  <c r="AO265" i="53"/>
  <c r="AN265" i="53"/>
  <c r="AM265" i="53"/>
  <c r="AK265" i="53"/>
  <c r="AJ265" i="53"/>
  <c r="AS264" i="53"/>
  <c r="AR264" i="53"/>
  <c r="AQ264" i="53"/>
  <c r="AP264" i="53"/>
  <c r="AO264" i="53"/>
  <c r="AN264" i="53"/>
  <c r="AM264" i="53"/>
  <c r="AK264" i="53"/>
  <c r="AJ264" i="53"/>
  <c r="AS263" i="53"/>
  <c r="AR263" i="53"/>
  <c r="AQ263" i="53"/>
  <c r="AP263" i="53"/>
  <c r="AO263" i="53"/>
  <c r="AN263" i="53"/>
  <c r="AM263" i="53"/>
  <c r="AK263" i="53"/>
  <c r="AJ263" i="53"/>
  <c r="AS262" i="53"/>
  <c r="AR262" i="53"/>
  <c r="AQ262" i="53"/>
  <c r="AP262" i="53"/>
  <c r="AO262" i="53"/>
  <c r="AN262" i="53"/>
  <c r="AM262" i="53"/>
  <c r="AK262" i="53"/>
  <c r="AJ262" i="53"/>
  <c r="AS261" i="53"/>
  <c r="AR261" i="53"/>
  <c r="AQ261" i="53"/>
  <c r="AP261" i="53"/>
  <c r="AO261" i="53"/>
  <c r="AN261" i="53"/>
  <c r="AM261" i="53"/>
  <c r="AK261" i="53"/>
  <c r="AJ261" i="53"/>
  <c r="AS260" i="53"/>
  <c r="AR260" i="53"/>
  <c r="AQ260" i="53"/>
  <c r="AP260" i="53"/>
  <c r="AO260" i="53"/>
  <c r="AN260" i="53"/>
  <c r="AM260" i="53"/>
  <c r="AK260" i="53"/>
  <c r="AJ260" i="53"/>
  <c r="AS259" i="53"/>
  <c r="AR259" i="53"/>
  <c r="AQ259" i="53"/>
  <c r="AP259" i="53"/>
  <c r="AO259" i="53"/>
  <c r="AN259" i="53"/>
  <c r="AM259" i="53"/>
  <c r="AK259" i="53"/>
  <c r="AJ259" i="53"/>
  <c r="AS258" i="53"/>
  <c r="AR258" i="53"/>
  <c r="AQ258" i="53"/>
  <c r="AP258" i="53"/>
  <c r="AO258" i="53"/>
  <c r="AN258" i="53"/>
  <c r="AM258" i="53"/>
  <c r="AK258" i="53"/>
  <c r="AJ258" i="53"/>
  <c r="AS257" i="53"/>
  <c r="AR257" i="53"/>
  <c r="AQ257" i="53"/>
  <c r="AP257" i="53"/>
  <c r="AO257" i="53"/>
  <c r="AN257" i="53"/>
  <c r="AM257" i="53"/>
  <c r="AK257" i="53"/>
  <c r="AJ257" i="53"/>
  <c r="AS256" i="53"/>
  <c r="AR256" i="53"/>
  <c r="AQ256" i="53"/>
  <c r="AP256" i="53"/>
  <c r="AO256" i="53"/>
  <c r="AN256" i="53"/>
  <c r="AM256" i="53"/>
  <c r="AK256" i="53"/>
  <c r="AJ256" i="53"/>
  <c r="AS255" i="53"/>
  <c r="AR255" i="53"/>
  <c r="AQ255" i="53"/>
  <c r="AP255" i="53"/>
  <c r="AO255" i="53"/>
  <c r="AN255" i="53"/>
  <c r="AM255" i="53"/>
  <c r="AK255" i="53"/>
  <c r="AJ255" i="53"/>
  <c r="AS254" i="53"/>
  <c r="AR254" i="53"/>
  <c r="AQ254" i="53"/>
  <c r="AP254" i="53"/>
  <c r="AO254" i="53"/>
  <c r="AN254" i="53"/>
  <c r="AM254" i="53"/>
  <c r="AK254" i="53"/>
  <c r="AJ254" i="53"/>
  <c r="AS253" i="53"/>
  <c r="AR253" i="53"/>
  <c r="AQ253" i="53"/>
  <c r="AP253" i="53"/>
  <c r="AO253" i="53"/>
  <c r="AN253" i="53"/>
  <c r="AM253" i="53"/>
  <c r="AK253" i="53"/>
  <c r="AJ253" i="53"/>
  <c r="AS252" i="53"/>
  <c r="AR252" i="53"/>
  <c r="AQ252" i="53"/>
  <c r="AP252" i="53"/>
  <c r="AO252" i="53"/>
  <c r="AN252" i="53"/>
  <c r="AM252" i="53"/>
  <c r="AK252" i="53"/>
  <c r="AJ252" i="53"/>
  <c r="AS251" i="53"/>
  <c r="AR251" i="53"/>
  <c r="AQ251" i="53"/>
  <c r="AP251" i="53"/>
  <c r="AO251" i="53"/>
  <c r="AN251" i="53"/>
  <c r="AM251" i="53"/>
  <c r="AK251" i="53"/>
  <c r="AJ251" i="53"/>
  <c r="AS250" i="53"/>
  <c r="AR250" i="53"/>
  <c r="AQ250" i="53"/>
  <c r="AP250" i="53"/>
  <c r="AO250" i="53"/>
  <c r="AN250" i="53"/>
  <c r="AM250" i="53"/>
  <c r="AK250" i="53"/>
  <c r="AJ250" i="53"/>
  <c r="AS249" i="53"/>
  <c r="AR249" i="53"/>
  <c r="AQ249" i="53"/>
  <c r="AP249" i="53"/>
  <c r="AO249" i="53"/>
  <c r="AN249" i="53"/>
  <c r="AM249" i="53"/>
  <c r="AK249" i="53"/>
  <c r="AJ249" i="53"/>
  <c r="AS248" i="53"/>
  <c r="AR248" i="53"/>
  <c r="AQ248" i="53"/>
  <c r="AP248" i="53"/>
  <c r="AO248" i="53"/>
  <c r="AN248" i="53"/>
  <c r="AM248" i="53"/>
  <c r="AK248" i="53"/>
  <c r="AJ248" i="53"/>
  <c r="AS247" i="53"/>
  <c r="AR247" i="53"/>
  <c r="AQ247" i="53"/>
  <c r="AP247" i="53"/>
  <c r="AO247" i="53"/>
  <c r="AN247" i="53"/>
  <c r="AM247" i="53"/>
  <c r="AK247" i="53"/>
  <c r="AJ247" i="53"/>
  <c r="AS246" i="53"/>
  <c r="AR246" i="53"/>
  <c r="AQ246" i="53"/>
  <c r="AP246" i="53"/>
  <c r="AO246" i="53"/>
  <c r="AN246" i="53"/>
  <c r="AM246" i="53"/>
  <c r="AK246" i="53"/>
  <c r="AJ246" i="53"/>
  <c r="AS245" i="53"/>
  <c r="AR245" i="53"/>
  <c r="AQ245" i="53"/>
  <c r="AP245" i="53"/>
  <c r="AO245" i="53"/>
  <c r="AN245" i="53"/>
  <c r="AM245" i="53"/>
  <c r="AK245" i="53"/>
  <c r="AJ245" i="53"/>
  <c r="AS244" i="53"/>
  <c r="AR244" i="53"/>
  <c r="AQ244" i="53"/>
  <c r="AP244" i="53"/>
  <c r="AO244" i="53"/>
  <c r="AN244" i="53"/>
  <c r="AM244" i="53"/>
  <c r="AK244" i="53"/>
  <c r="AJ244" i="53"/>
  <c r="AS243" i="53"/>
  <c r="AR243" i="53"/>
  <c r="AQ243" i="53"/>
  <c r="AP243" i="53"/>
  <c r="AO243" i="53"/>
  <c r="AN243" i="53"/>
  <c r="AM243" i="53"/>
  <c r="AK243" i="53"/>
  <c r="AJ243" i="53"/>
  <c r="AS242" i="53"/>
  <c r="AR242" i="53"/>
  <c r="AQ242" i="53"/>
  <c r="AP242" i="53"/>
  <c r="AO242" i="53"/>
  <c r="AN242" i="53"/>
  <c r="AM242" i="53"/>
  <c r="AK242" i="53"/>
  <c r="AJ242" i="53"/>
  <c r="AS241" i="53"/>
  <c r="AR241" i="53"/>
  <c r="AQ241" i="53"/>
  <c r="AP241" i="53"/>
  <c r="AO241" i="53"/>
  <c r="AN241" i="53"/>
  <c r="AM241" i="53"/>
  <c r="AK241" i="53"/>
  <c r="AJ241" i="53"/>
  <c r="AS240" i="53"/>
  <c r="AR240" i="53"/>
  <c r="AQ240" i="53"/>
  <c r="AP240" i="53"/>
  <c r="AO240" i="53"/>
  <c r="AN240" i="53"/>
  <c r="AM240" i="53"/>
  <c r="AK240" i="53"/>
  <c r="AJ240" i="53"/>
  <c r="AS239" i="53"/>
  <c r="AR239" i="53"/>
  <c r="AQ239" i="53"/>
  <c r="AP239" i="53"/>
  <c r="AO239" i="53"/>
  <c r="AN239" i="53"/>
  <c r="AM239" i="53"/>
  <c r="AK239" i="53"/>
  <c r="AJ239" i="53"/>
  <c r="AS238" i="53"/>
  <c r="AR238" i="53"/>
  <c r="AQ238" i="53"/>
  <c r="AP238" i="53"/>
  <c r="AO238" i="53"/>
  <c r="AN238" i="53"/>
  <c r="AM238" i="53"/>
  <c r="AK238" i="53"/>
  <c r="AJ238" i="53"/>
  <c r="AS237" i="53"/>
  <c r="AR237" i="53"/>
  <c r="AQ237" i="53"/>
  <c r="AP237" i="53"/>
  <c r="AO237" i="53"/>
  <c r="AN237" i="53"/>
  <c r="AM237" i="53"/>
  <c r="AK237" i="53"/>
  <c r="AJ237" i="53"/>
  <c r="AS236" i="53"/>
  <c r="AR236" i="53"/>
  <c r="AQ236" i="53"/>
  <c r="AP236" i="53"/>
  <c r="AO236" i="53"/>
  <c r="AN236" i="53"/>
  <c r="AM236" i="53"/>
  <c r="AK236" i="53"/>
  <c r="AJ236" i="53"/>
  <c r="AS235" i="53"/>
  <c r="AR235" i="53"/>
  <c r="AQ235" i="53"/>
  <c r="AP235" i="53"/>
  <c r="AO235" i="53"/>
  <c r="AN235" i="53"/>
  <c r="AM235" i="53"/>
  <c r="AK235" i="53"/>
  <c r="AJ235" i="53"/>
  <c r="AS234" i="53"/>
  <c r="AR234" i="53"/>
  <c r="AQ234" i="53"/>
  <c r="AP234" i="53"/>
  <c r="AO234" i="53"/>
  <c r="AN234" i="53"/>
  <c r="AM234" i="53"/>
  <c r="AK234" i="53"/>
  <c r="AJ234" i="53"/>
  <c r="AS233" i="53"/>
  <c r="AR233" i="53"/>
  <c r="AQ233" i="53"/>
  <c r="AP233" i="53"/>
  <c r="AO233" i="53"/>
  <c r="AN233" i="53"/>
  <c r="AM233" i="53"/>
  <c r="AK233" i="53"/>
  <c r="AJ233" i="53"/>
  <c r="AS232" i="53"/>
  <c r="AR232" i="53"/>
  <c r="AQ232" i="53"/>
  <c r="AP232" i="53"/>
  <c r="AO232" i="53"/>
  <c r="AN232" i="53"/>
  <c r="AM232" i="53"/>
  <c r="AK232" i="53"/>
  <c r="AJ232" i="53"/>
  <c r="AS231" i="53"/>
  <c r="AR231" i="53"/>
  <c r="AQ231" i="53"/>
  <c r="AP231" i="53"/>
  <c r="AO231" i="53"/>
  <c r="AN231" i="53"/>
  <c r="AM231" i="53"/>
  <c r="AK231" i="53"/>
  <c r="AJ231" i="53"/>
  <c r="AS230" i="53"/>
  <c r="AR230" i="53"/>
  <c r="AQ230" i="53"/>
  <c r="AP230" i="53"/>
  <c r="AO230" i="53"/>
  <c r="AN230" i="53"/>
  <c r="AM230" i="53"/>
  <c r="AK230" i="53"/>
  <c r="AJ230" i="53"/>
  <c r="AS229" i="53"/>
  <c r="AR229" i="53"/>
  <c r="AQ229" i="53"/>
  <c r="AP229" i="53"/>
  <c r="AO229" i="53"/>
  <c r="AN229" i="53"/>
  <c r="AM229" i="53"/>
  <c r="AK229" i="53"/>
  <c r="AJ229" i="53"/>
  <c r="AS228" i="53"/>
  <c r="AR228" i="53"/>
  <c r="AQ228" i="53"/>
  <c r="AP228" i="53"/>
  <c r="AO228" i="53"/>
  <c r="AN228" i="53"/>
  <c r="AM228" i="53"/>
  <c r="AK228" i="53"/>
  <c r="AJ228" i="53"/>
  <c r="AS227" i="53"/>
  <c r="AR227" i="53"/>
  <c r="AQ227" i="53"/>
  <c r="AP227" i="53"/>
  <c r="AO227" i="53"/>
  <c r="AN227" i="53"/>
  <c r="AM227" i="53"/>
  <c r="AK227" i="53"/>
  <c r="AJ227" i="53"/>
  <c r="AS226" i="53"/>
  <c r="AR226" i="53"/>
  <c r="AQ226" i="53"/>
  <c r="AP226" i="53"/>
  <c r="AO226" i="53"/>
  <c r="AN226" i="53"/>
  <c r="AM226" i="53"/>
  <c r="AK226" i="53"/>
  <c r="AJ226" i="53"/>
  <c r="AS225" i="53"/>
  <c r="AR225" i="53"/>
  <c r="AQ225" i="53"/>
  <c r="AP225" i="53"/>
  <c r="AO225" i="53"/>
  <c r="AN225" i="53"/>
  <c r="AM225" i="53"/>
  <c r="AK225" i="53"/>
  <c r="AJ225" i="53"/>
  <c r="AS224" i="53"/>
  <c r="AR224" i="53"/>
  <c r="AQ224" i="53"/>
  <c r="AP224" i="53"/>
  <c r="AO224" i="53"/>
  <c r="AN224" i="53"/>
  <c r="AM224" i="53"/>
  <c r="AK224" i="53"/>
  <c r="AJ224" i="53"/>
  <c r="AS223" i="53"/>
  <c r="AR223" i="53"/>
  <c r="AQ223" i="53"/>
  <c r="AP223" i="53"/>
  <c r="AO223" i="53"/>
  <c r="AN223" i="53"/>
  <c r="AM223" i="53"/>
  <c r="AK223" i="53"/>
  <c r="AJ223" i="53"/>
  <c r="AS222" i="53"/>
  <c r="AR222" i="53"/>
  <c r="AQ222" i="53"/>
  <c r="AP222" i="53"/>
  <c r="AO222" i="53"/>
  <c r="AN222" i="53"/>
  <c r="AM222" i="53"/>
  <c r="AK222" i="53"/>
  <c r="AJ222" i="53"/>
  <c r="AS221" i="53"/>
  <c r="AR221" i="53"/>
  <c r="AQ221" i="53"/>
  <c r="AP221" i="53"/>
  <c r="AO221" i="53"/>
  <c r="AN221" i="53"/>
  <c r="AM221" i="53"/>
  <c r="AK221" i="53"/>
  <c r="AJ221" i="53"/>
  <c r="AS220" i="53"/>
  <c r="AR220" i="53"/>
  <c r="AQ220" i="53"/>
  <c r="AP220" i="53"/>
  <c r="AO220" i="53"/>
  <c r="AN220" i="53"/>
  <c r="AM220" i="53"/>
  <c r="AK220" i="53"/>
  <c r="AJ220" i="53"/>
  <c r="AS219" i="53"/>
  <c r="AR219" i="53"/>
  <c r="AQ219" i="53"/>
  <c r="AP219" i="53"/>
  <c r="AO219" i="53"/>
  <c r="AN219" i="53"/>
  <c r="AM219" i="53"/>
  <c r="AK219" i="53"/>
  <c r="AJ219" i="53"/>
  <c r="AS218" i="53"/>
  <c r="AR218" i="53"/>
  <c r="AQ218" i="53"/>
  <c r="AP218" i="53"/>
  <c r="AO218" i="53"/>
  <c r="AN218" i="53"/>
  <c r="AM218" i="53"/>
  <c r="AK218" i="53"/>
  <c r="AJ218" i="53"/>
  <c r="AS217" i="53"/>
  <c r="AR217" i="53"/>
  <c r="AQ217" i="53"/>
  <c r="AP217" i="53"/>
  <c r="AO217" i="53"/>
  <c r="AN217" i="53"/>
  <c r="AM217" i="53"/>
  <c r="AK217" i="53"/>
  <c r="AJ217" i="53"/>
  <c r="AS216" i="53"/>
  <c r="AR216" i="53"/>
  <c r="AQ216" i="53"/>
  <c r="AP216" i="53"/>
  <c r="AO216" i="53"/>
  <c r="AN216" i="53"/>
  <c r="AM216" i="53"/>
  <c r="AK216" i="53"/>
  <c r="AJ216" i="53"/>
  <c r="AS215" i="53"/>
  <c r="AR215" i="53"/>
  <c r="AQ215" i="53"/>
  <c r="AP215" i="53"/>
  <c r="AO215" i="53"/>
  <c r="AN215" i="53"/>
  <c r="AM215" i="53"/>
  <c r="AK215" i="53"/>
  <c r="AJ215" i="53"/>
  <c r="AS214" i="53"/>
  <c r="AR214" i="53"/>
  <c r="AQ214" i="53"/>
  <c r="AP214" i="53"/>
  <c r="AO214" i="53"/>
  <c r="AN214" i="53"/>
  <c r="AM214" i="53"/>
  <c r="AK214" i="53"/>
  <c r="AJ214" i="53"/>
  <c r="AS213" i="53"/>
  <c r="AR213" i="53"/>
  <c r="AQ213" i="53"/>
  <c r="AP213" i="53"/>
  <c r="AO213" i="53"/>
  <c r="AN213" i="53"/>
  <c r="AM213" i="53"/>
  <c r="AK213" i="53"/>
  <c r="AJ213" i="53"/>
  <c r="AS212" i="53"/>
  <c r="AR212" i="53"/>
  <c r="AQ212" i="53"/>
  <c r="AP212" i="53"/>
  <c r="AO212" i="53"/>
  <c r="AN212" i="53"/>
  <c r="AM212" i="53"/>
  <c r="AK212" i="53"/>
  <c r="AJ212" i="53"/>
  <c r="AS211" i="53"/>
  <c r="AR211" i="53"/>
  <c r="AQ211" i="53"/>
  <c r="AP211" i="53"/>
  <c r="AO211" i="53"/>
  <c r="AN211" i="53"/>
  <c r="AM211" i="53"/>
  <c r="AK211" i="53"/>
  <c r="AJ211" i="53"/>
  <c r="AS210" i="53"/>
  <c r="AR210" i="53"/>
  <c r="AQ210" i="53"/>
  <c r="AP210" i="53"/>
  <c r="AO210" i="53"/>
  <c r="AN210" i="53"/>
  <c r="AM210" i="53"/>
  <c r="AK210" i="53"/>
  <c r="AJ210" i="53"/>
  <c r="AS209" i="53"/>
  <c r="AR209" i="53"/>
  <c r="AQ209" i="53"/>
  <c r="AP209" i="53"/>
  <c r="AO209" i="53"/>
  <c r="AN209" i="53"/>
  <c r="AM209" i="53"/>
  <c r="AK209" i="53"/>
  <c r="AJ209" i="53"/>
  <c r="AS208" i="53"/>
  <c r="AR208" i="53"/>
  <c r="AQ208" i="53"/>
  <c r="AP208" i="53"/>
  <c r="AO208" i="53"/>
  <c r="AN208" i="53"/>
  <c r="AM208" i="53"/>
  <c r="AK208" i="53"/>
  <c r="AJ208" i="53"/>
  <c r="AS207" i="53"/>
  <c r="AR207" i="53"/>
  <c r="AQ207" i="53"/>
  <c r="AP207" i="53"/>
  <c r="AO207" i="53"/>
  <c r="AN207" i="53"/>
  <c r="AM207" i="53"/>
  <c r="AK207" i="53"/>
  <c r="AJ207" i="53"/>
  <c r="AS206" i="53"/>
  <c r="AR206" i="53"/>
  <c r="AQ206" i="53"/>
  <c r="AP206" i="53"/>
  <c r="AO206" i="53"/>
  <c r="AN206" i="53"/>
  <c r="AM206" i="53"/>
  <c r="AK206" i="53"/>
  <c r="AJ206" i="53"/>
  <c r="AS205" i="53"/>
  <c r="AR205" i="53"/>
  <c r="AQ205" i="53"/>
  <c r="AP205" i="53"/>
  <c r="AO205" i="53"/>
  <c r="AN205" i="53"/>
  <c r="AM205" i="53"/>
  <c r="AK205" i="53"/>
  <c r="AJ205" i="53"/>
  <c r="AS204" i="53"/>
  <c r="AR204" i="53"/>
  <c r="AQ204" i="53"/>
  <c r="AP204" i="53"/>
  <c r="AO204" i="53"/>
  <c r="AN204" i="53"/>
  <c r="AM204" i="53"/>
  <c r="AK204" i="53"/>
  <c r="AJ204" i="53"/>
  <c r="AS203" i="53"/>
  <c r="AR203" i="53"/>
  <c r="AQ203" i="53"/>
  <c r="AP203" i="53"/>
  <c r="AO203" i="53"/>
  <c r="AN203" i="53"/>
  <c r="AM203" i="53"/>
  <c r="AK203" i="53"/>
  <c r="AJ203" i="53"/>
  <c r="AS202" i="53"/>
  <c r="AR202" i="53"/>
  <c r="AQ202" i="53"/>
  <c r="AP202" i="53"/>
  <c r="AO202" i="53"/>
  <c r="AN202" i="53"/>
  <c r="AM202" i="53"/>
  <c r="AK202" i="53"/>
  <c r="AJ202" i="53"/>
  <c r="AS201" i="53"/>
  <c r="AR201" i="53"/>
  <c r="AQ201" i="53"/>
  <c r="AP201" i="53"/>
  <c r="AO201" i="53"/>
  <c r="AN201" i="53"/>
  <c r="AM201" i="53"/>
  <c r="AK201" i="53"/>
  <c r="AJ201" i="53"/>
  <c r="AS200" i="53"/>
  <c r="AR200" i="53"/>
  <c r="AQ200" i="53"/>
  <c r="AP200" i="53"/>
  <c r="AO200" i="53"/>
  <c r="AN200" i="53"/>
  <c r="AM200" i="53"/>
  <c r="AK200" i="53"/>
  <c r="AJ200" i="53"/>
  <c r="AS199" i="53"/>
  <c r="AR199" i="53"/>
  <c r="AQ199" i="53"/>
  <c r="AP199" i="53"/>
  <c r="AO199" i="53"/>
  <c r="AN199" i="53"/>
  <c r="AM199" i="53"/>
  <c r="AK199" i="53"/>
  <c r="AJ199" i="53"/>
  <c r="AS198" i="53"/>
  <c r="AR198" i="53"/>
  <c r="AQ198" i="53"/>
  <c r="AP198" i="53"/>
  <c r="AO198" i="53"/>
  <c r="AN198" i="53"/>
  <c r="AM198" i="53"/>
  <c r="AK198" i="53"/>
  <c r="AJ198" i="53"/>
  <c r="AS197" i="53"/>
  <c r="AR197" i="53"/>
  <c r="AQ197" i="53"/>
  <c r="AP197" i="53"/>
  <c r="AO197" i="53"/>
  <c r="AN197" i="53"/>
  <c r="AM197" i="53"/>
  <c r="AK197" i="53"/>
  <c r="AJ197" i="53"/>
  <c r="AS196" i="53"/>
  <c r="AR196" i="53"/>
  <c r="AQ196" i="53"/>
  <c r="AP196" i="53"/>
  <c r="AO196" i="53"/>
  <c r="AN196" i="53"/>
  <c r="AM196" i="53"/>
  <c r="AK196" i="53"/>
  <c r="AJ196" i="53"/>
  <c r="AS195" i="53"/>
  <c r="AR195" i="53"/>
  <c r="AQ195" i="53"/>
  <c r="AP195" i="53"/>
  <c r="AO195" i="53"/>
  <c r="AN195" i="53"/>
  <c r="AM195" i="53"/>
  <c r="AK195" i="53"/>
  <c r="AJ195" i="53"/>
  <c r="AS194" i="53"/>
  <c r="AR194" i="53"/>
  <c r="AQ194" i="53"/>
  <c r="AP194" i="53"/>
  <c r="AO194" i="53"/>
  <c r="AN194" i="53"/>
  <c r="AM194" i="53"/>
  <c r="AK194" i="53"/>
  <c r="AJ194" i="53"/>
  <c r="AS193" i="53"/>
  <c r="AR193" i="53"/>
  <c r="AQ193" i="53"/>
  <c r="AP193" i="53"/>
  <c r="AO193" i="53"/>
  <c r="AN193" i="53"/>
  <c r="AM193" i="53"/>
  <c r="AK193" i="53"/>
  <c r="AJ193" i="53"/>
  <c r="AS192" i="53"/>
  <c r="AR192" i="53"/>
  <c r="AQ192" i="53"/>
  <c r="AP192" i="53"/>
  <c r="AO192" i="53"/>
  <c r="AN192" i="53"/>
  <c r="AM192" i="53"/>
  <c r="AK192" i="53"/>
  <c r="AJ192" i="53"/>
  <c r="AS191" i="53"/>
  <c r="AR191" i="53"/>
  <c r="AQ191" i="53"/>
  <c r="AP191" i="53"/>
  <c r="AO191" i="53"/>
  <c r="AN191" i="53"/>
  <c r="AM191" i="53"/>
  <c r="AK191" i="53"/>
  <c r="AJ191" i="53"/>
  <c r="AS190" i="53"/>
  <c r="AR190" i="53"/>
  <c r="AQ190" i="53"/>
  <c r="AP190" i="53"/>
  <c r="AO190" i="53"/>
  <c r="AN190" i="53"/>
  <c r="AM190" i="53"/>
  <c r="AK190" i="53"/>
  <c r="AJ190" i="53"/>
  <c r="AS189" i="53"/>
  <c r="AR189" i="53"/>
  <c r="AQ189" i="53"/>
  <c r="AP189" i="53"/>
  <c r="AO189" i="53"/>
  <c r="AN189" i="53"/>
  <c r="AM189" i="53"/>
  <c r="AK189" i="53"/>
  <c r="AJ189" i="53"/>
  <c r="AS188" i="53"/>
  <c r="AR188" i="53"/>
  <c r="AQ188" i="53"/>
  <c r="AP188" i="53"/>
  <c r="AO188" i="53"/>
  <c r="AN188" i="53"/>
  <c r="AM188" i="53"/>
  <c r="AK188" i="53"/>
  <c r="AJ188" i="53"/>
  <c r="AS187" i="53"/>
  <c r="AR187" i="53"/>
  <c r="AQ187" i="53"/>
  <c r="AP187" i="53"/>
  <c r="AO187" i="53"/>
  <c r="AN187" i="53"/>
  <c r="AM187" i="53"/>
  <c r="AK187" i="53"/>
  <c r="AJ187" i="53"/>
  <c r="AS186" i="53"/>
  <c r="AR186" i="53"/>
  <c r="AQ186" i="53"/>
  <c r="AP186" i="53"/>
  <c r="AO186" i="53"/>
  <c r="AN186" i="53"/>
  <c r="AM186" i="53"/>
  <c r="AK186" i="53"/>
  <c r="AJ186" i="53"/>
  <c r="AS185" i="53"/>
  <c r="AR185" i="53"/>
  <c r="AQ185" i="53"/>
  <c r="AP185" i="53"/>
  <c r="AO185" i="53"/>
  <c r="AN185" i="53"/>
  <c r="AM185" i="53"/>
  <c r="AK185" i="53"/>
  <c r="AJ185" i="53"/>
  <c r="AS184" i="53"/>
  <c r="AR184" i="53"/>
  <c r="AQ184" i="53"/>
  <c r="AP184" i="53"/>
  <c r="AO184" i="53"/>
  <c r="AN184" i="53"/>
  <c r="AM184" i="53"/>
  <c r="AK184" i="53"/>
  <c r="AJ184" i="53"/>
  <c r="AS183" i="53"/>
  <c r="AR183" i="53"/>
  <c r="AQ183" i="53"/>
  <c r="AP183" i="53"/>
  <c r="AO183" i="53"/>
  <c r="AN183" i="53"/>
  <c r="AM183" i="53"/>
  <c r="AK183" i="53"/>
  <c r="AJ183" i="53"/>
  <c r="AS182" i="53"/>
  <c r="AR182" i="53"/>
  <c r="AQ182" i="53"/>
  <c r="AP182" i="53"/>
  <c r="AO182" i="53"/>
  <c r="AN182" i="53"/>
  <c r="AM182" i="53"/>
  <c r="AK182" i="53"/>
  <c r="AJ182" i="53"/>
  <c r="AS181" i="53"/>
  <c r="AR181" i="53"/>
  <c r="AQ181" i="53"/>
  <c r="AP181" i="53"/>
  <c r="AO181" i="53"/>
  <c r="AN181" i="53"/>
  <c r="AM181" i="53"/>
  <c r="AK181" i="53"/>
  <c r="AJ181" i="53"/>
  <c r="AS180" i="53"/>
  <c r="AR180" i="53"/>
  <c r="AQ180" i="53"/>
  <c r="AP180" i="53"/>
  <c r="AO180" i="53"/>
  <c r="AN180" i="53"/>
  <c r="AM180" i="53"/>
  <c r="AK180" i="53"/>
  <c r="AJ180" i="53"/>
  <c r="AS179" i="53"/>
  <c r="AR179" i="53"/>
  <c r="AQ179" i="53"/>
  <c r="AP179" i="53"/>
  <c r="AO179" i="53"/>
  <c r="AN179" i="53"/>
  <c r="AM179" i="53"/>
  <c r="AK179" i="53"/>
  <c r="AJ179" i="53"/>
  <c r="AS178" i="53"/>
  <c r="AR178" i="53"/>
  <c r="AQ178" i="53"/>
  <c r="AP178" i="53"/>
  <c r="AO178" i="53"/>
  <c r="AN178" i="53"/>
  <c r="AM178" i="53"/>
  <c r="AK178" i="53"/>
  <c r="AJ178" i="53"/>
  <c r="AS177" i="53"/>
  <c r="AR177" i="53"/>
  <c r="AQ177" i="53"/>
  <c r="AP177" i="53"/>
  <c r="AO177" i="53"/>
  <c r="AN177" i="53"/>
  <c r="AM177" i="53"/>
  <c r="AK177" i="53"/>
  <c r="AJ177" i="53"/>
  <c r="AS176" i="53"/>
  <c r="AR176" i="53"/>
  <c r="AQ176" i="53"/>
  <c r="AP176" i="53"/>
  <c r="AO176" i="53"/>
  <c r="AN176" i="53"/>
  <c r="AM176" i="53"/>
  <c r="AK176" i="53"/>
  <c r="AJ176" i="53"/>
  <c r="AS175" i="53"/>
  <c r="AR175" i="53"/>
  <c r="AQ175" i="53"/>
  <c r="AP175" i="53"/>
  <c r="AO175" i="53"/>
  <c r="AN175" i="53"/>
  <c r="AM175" i="53"/>
  <c r="AK175" i="53"/>
  <c r="AJ175" i="53"/>
  <c r="AS174" i="53"/>
  <c r="AR174" i="53"/>
  <c r="AQ174" i="53"/>
  <c r="AP174" i="53"/>
  <c r="AO174" i="53"/>
  <c r="AN174" i="53"/>
  <c r="AM174" i="53"/>
  <c r="AK174" i="53"/>
  <c r="AJ174" i="53"/>
  <c r="AS173" i="53"/>
  <c r="AR173" i="53"/>
  <c r="AQ173" i="53"/>
  <c r="AP173" i="53"/>
  <c r="AO173" i="53"/>
  <c r="AN173" i="53"/>
  <c r="AM173" i="53"/>
  <c r="AK173" i="53"/>
  <c r="AJ173" i="53"/>
  <c r="AS172" i="53"/>
  <c r="AR172" i="53"/>
  <c r="AQ172" i="53"/>
  <c r="AP172" i="53"/>
  <c r="AO172" i="53"/>
  <c r="AN172" i="53"/>
  <c r="AM172" i="53"/>
  <c r="AK172" i="53"/>
  <c r="AJ172" i="53"/>
  <c r="AS171" i="53"/>
  <c r="AR171" i="53"/>
  <c r="AQ171" i="53"/>
  <c r="AP171" i="53"/>
  <c r="AO171" i="53"/>
  <c r="AN171" i="53"/>
  <c r="AM171" i="53"/>
  <c r="AK171" i="53"/>
  <c r="AJ171" i="53"/>
  <c r="AS170" i="53"/>
  <c r="AR170" i="53"/>
  <c r="AQ170" i="53"/>
  <c r="AP170" i="53"/>
  <c r="AO170" i="53"/>
  <c r="AN170" i="53"/>
  <c r="AM170" i="53"/>
  <c r="AK170" i="53"/>
  <c r="AJ170" i="53"/>
  <c r="AS169" i="53"/>
  <c r="AR169" i="53"/>
  <c r="AQ169" i="53"/>
  <c r="AP169" i="53"/>
  <c r="AO169" i="53"/>
  <c r="AN169" i="53"/>
  <c r="AM169" i="53"/>
  <c r="AK169" i="53"/>
  <c r="AJ169" i="53"/>
  <c r="AS168" i="53"/>
  <c r="AR168" i="53"/>
  <c r="AQ168" i="53"/>
  <c r="AP168" i="53"/>
  <c r="AO168" i="53"/>
  <c r="AN168" i="53"/>
  <c r="AM168" i="53"/>
  <c r="AK168" i="53"/>
  <c r="AJ168" i="53"/>
  <c r="AS167" i="53"/>
  <c r="AR167" i="53"/>
  <c r="AQ167" i="53"/>
  <c r="AP167" i="53"/>
  <c r="AO167" i="53"/>
  <c r="AN167" i="53"/>
  <c r="AM167" i="53"/>
  <c r="AK167" i="53"/>
  <c r="AJ167" i="53"/>
  <c r="AS166" i="53"/>
  <c r="AR166" i="53"/>
  <c r="AQ166" i="53"/>
  <c r="AP166" i="53"/>
  <c r="AO166" i="53"/>
  <c r="AN166" i="53"/>
  <c r="AM166" i="53"/>
  <c r="AK166" i="53"/>
  <c r="AJ166" i="53"/>
  <c r="AS165" i="53"/>
  <c r="AR165" i="53"/>
  <c r="AQ165" i="53"/>
  <c r="AP165" i="53"/>
  <c r="AO165" i="53"/>
  <c r="AN165" i="53"/>
  <c r="AM165" i="53"/>
  <c r="AK165" i="53"/>
  <c r="AJ165" i="53"/>
  <c r="AS164" i="53"/>
  <c r="AR164" i="53"/>
  <c r="AQ164" i="53"/>
  <c r="AP164" i="53"/>
  <c r="AO164" i="53"/>
  <c r="AN164" i="53"/>
  <c r="AM164" i="53"/>
  <c r="AK164" i="53"/>
  <c r="AJ164" i="53"/>
  <c r="AS163" i="53"/>
  <c r="AR163" i="53"/>
  <c r="AQ163" i="53"/>
  <c r="AP163" i="53"/>
  <c r="AO163" i="53"/>
  <c r="AN163" i="53"/>
  <c r="AM163" i="53"/>
  <c r="AK163" i="53"/>
  <c r="AJ163" i="53"/>
  <c r="AS162" i="53"/>
  <c r="AR162" i="53"/>
  <c r="AQ162" i="53"/>
  <c r="AP162" i="53"/>
  <c r="AO162" i="53"/>
  <c r="AN162" i="53"/>
  <c r="AM162" i="53"/>
  <c r="AK162" i="53"/>
  <c r="AJ162" i="53"/>
  <c r="AS161" i="53"/>
  <c r="AR161" i="53"/>
  <c r="AQ161" i="53"/>
  <c r="AP161" i="53"/>
  <c r="AO161" i="53"/>
  <c r="AN161" i="53"/>
  <c r="AM161" i="53"/>
  <c r="AK161" i="53"/>
  <c r="AJ161" i="53"/>
  <c r="AS160" i="53"/>
  <c r="AR160" i="53"/>
  <c r="AQ160" i="53"/>
  <c r="AP160" i="53"/>
  <c r="AO160" i="53"/>
  <c r="AN160" i="53"/>
  <c r="AM160" i="53"/>
  <c r="AK160" i="53"/>
  <c r="AJ160" i="53"/>
  <c r="AS159" i="53"/>
  <c r="AR159" i="53"/>
  <c r="AQ159" i="53"/>
  <c r="AP159" i="53"/>
  <c r="AO159" i="53"/>
  <c r="AN159" i="53"/>
  <c r="AM159" i="53"/>
  <c r="AK159" i="53"/>
  <c r="AJ159" i="53"/>
  <c r="AS158" i="53"/>
  <c r="AR158" i="53"/>
  <c r="AQ158" i="53"/>
  <c r="AP158" i="53"/>
  <c r="AO158" i="53"/>
  <c r="AN158" i="53"/>
  <c r="AM158" i="53"/>
  <c r="AK158" i="53"/>
  <c r="AJ158" i="53"/>
  <c r="AS157" i="53"/>
  <c r="AR157" i="53"/>
  <c r="AQ157" i="53"/>
  <c r="AP157" i="53"/>
  <c r="AO157" i="53"/>
  <c r="AN157" i="53"/>
  <c r="AM157" i="53"/>
  <c r="AK157" i="53"/>
  <c r="AJ157" i="53"/>
  <c r="AS156" i="53"/>
  <c r="AR156" i="53"/>
  <c r="AQ156" i="53"/>
  <c r="AP156" i="53"/>
  <c r="AO156" i="53"/>
  <c r="AN156" i="53"/>
  <c r="AM156" i="53"/>
  <c r="AK156" i="53"/>
  <c r="AJ156" i="53"/>
  <c r="AS155" i="53"/>
  <c r="AR155" i="53"/>
  <c r="AQ155" i="53"/>
  <c r="AP155" i="53"/>
  <c r="AO155" i="53"/>
  <c r="AN155" i="53"/>
  <c r="AM155" i="53"/>
  <c r="AK155" i="53"/>
  <c r="AJ155" i="53"/>
  <c r="AS154" i="53"/>
  <c r="AR154" i="53"/>
  <c r="AQ154" i="53"/>
  <c r="AP154" i="53"/>
  <c r="AO154" i="53"/>
  <c r="AN154" i="53"/>
  <c r="AM154" i="53"/>
  <c r="AK154" i="53"/>
  <c r="AJ154" i="53"/>
  <c r="AS153" i="53"/>
  <c r="AR153" i="53"/>
  <c r="AQ153" i="53"/>
  <c r="AP153" i="53"/>
  <c r="AO153" i="53"/>
  <c r="AN153" i="53"/>
  <c r="AM153" i="53"/>
  <c r="AK153" i="53"/>
  <c r="AJ153" i="53"/>
  <c r="AS152" i="53"/>
  <c r="AR152" i="53"/>
  <c r="AQ152" i="53"/>
  <c r="AP152" i="53"/>
  <c r="AO152" i="53"/>
  <c r="AN152" i="53"/>
  <c r="AM152" i="53"/>
  <c r="AK152" i="53"/>
  <c r="AJ152" i="53"/>
  <c r="AS151" i="53"/>
  <c r="AR151" i="53"/>
  <c r="AQ151" i="53"/>
  <c r="AP151" i="53"/>
  <c r="AO151" i="53"/>
  <c r="AN151" i="53"/>
  <c r="AM151" i="53"/>
  <c r="AK151" i="53"/>
  <c r="AJ151" i="53"/>
  <c r="AS150" i="53"/>
  <c r="AR150" i="53"/>
  <c r="AQ150" i="53"/>
  <c r="AP150" i="53"/>
  <c r="AO150" i="53"/>
  <c r="AN150" i="53"/>
  <c r="AM150" i="53"/>
  <c r="AK150" i="53"/>
  <c r="AJ150" i="53"/>
  <c r="AS149" i="53"/>
  <c r="AR149" i="53"/>
  <c r="AQ149" i="53"/>
  <c r="AP149" i="53"/>
  <c r="AO149" i="53"/>
  <c r="AN149" i="53"/>
  <c r="AM149" i="53"/>
  <c r="AK149" i="53"/>
  <c r="AJ149" i="53"/>
  <c r="AS148" i="53"/>
  <c r="AR148" i="53"/>
  <c r="AQ148" i="53"/>
  <c r="AP148" i="53"/>
  <c r="AO148" i="53"/>
  <c r="AN148" i="53"/>
  <c r="AM148" i="53"/>
  <c r="AK148" i="53"/>
  <c r="AJ148" i="53"/>
  <c r="AS147" i="53"/>
  <c r="AR147" i="53"/>
  <c r="AQ147" i="53"/>
  <c r="AP147" i="53"/>
  <c r="AO147" i="53"/>
  <c r="AN147" i="53"/>
  <c r="AM147" i="53"/>
  <c r="AK147" i="53"/>
  <c r="AJ147" i="53"/>
  <c r="AS146" i="53"/>
  <c r="AR146" i="53"/>
  <c r="AQ146" i="53"/>
  <c r="AP146" i="53"/>
  <c r="AO146" i="53"/>
  <c r="AN146" i="53"/>
  <c r="AM146" i="53"/>
  <c r="AK146" i="53"/>
  <c r="AJ146" i="53"/>
  <c r="AS145" i="53"/>
  <c r="AR145" i="53"/>
  <c r="AQ145" i="53"/>
  <c r="AP145" i="53"/>
  <c r="AO145" i="53"/>
  <c r="AN145" i="53"/>
  <c r="AM145" i="53"/>
  <c r="AK145" i="53"/>
  <c r="AJ145" i="53"/>
  <c r="AS144" i="53"/>
  <c r="AR144" i="53"/>
  <c r="AQ144" i="53"/>
  <c r="AP144" i="53"/>
  <c r="AO144" i="53"/>
  <c r="AN144" i="53"/>
  <c r="AM144" i="53"/>
  <c r="AK144" i="53"/>
  <c r="AJ144" i="53"/>
  <c r="AS143" i="53"/>
  <c r="AR143" i="53"/>
  <c r="AQ143" i="53"/>
  <c r="AP143" i="53"/>
  <c r="AO143" i="53"/>
  <c r="AN143" i="53"/>
  <c r="AM143" i="53"/>
  <c r="AK143" i="53"/>
  <c r="AJ143" i="53"/>
  <c r="AS142" i="53"/>
  <c r="AR142" i="53"/>
  <c r="AQ142" i="53"/>
  <c r="AP142" i="53"/>
  <c r="AO142" i="53"/>
  <c r="AN142" i="53"/>
  <c r="AM142" i="53"/>
  <c r="AK142" i="53"/>
  <c r="AJ142" i="53"/>
  <c r="AS141" i="53"/>
  <c r="AR141" i="53"/>
  <c r="AQ141" i="53"/>
  <c r="AP141" i="53"/>
  <c r="AO141" i="53"/>
  <c r="AN141" i="53"/>
  <c r="AM141" i="53"/>
  <c r="AK141" i="53"/>
  <c r="AJ141" i="53"/>
  <c r="AS140" i="53"/>
  <c r="AR140" i="53"/>
  <c r="AQ140" i="53"/>
  <c r="AP140" i="53"/>
  <c r="AO140" i="53"/>
  <c r="AN140" i="53"/>
  <c r="AM140" i="53"/>
  <c r="AK140" i="53"/>
  <c r="AJ140" i="53"/>
  <c r="AS139" i="53"/>
  <c r="AR139" i="53"/>
  <c r="AQ139" i="53"/>
  <c r="AP139" i="53"/>
  <c r="AO139" i="53"/>
  <c r="AN139" i="53"/>
  <c r="AM139" i="53"/>
  <c r="AK139" i="53"/>
  <c r="AJ139" i="53"/>
  <c r="AS138" i="53"/>
  <c r="AR138" i="53"/>
  <c r="AQ138" i="53"/>
  <c r="AP138" i="53"/>
  <c r="AO138" i="53"/>
  <c r="AN138" i="53"/>
  <c r="AM138" i="53"/>
  <c r="AK138" i="53"/>
  <c r="AJ138" i="53"/>
  <c r="AS137" i="53"/>
  <c r="AR137" i="53"/>
  <c r="AQ137" i="53"/>
  <c r="AP137" i="53"/>
  <c r="AO137" i="53"/>
  <c r="AN137" i="53"/>
  <c r="AM137" i="53"/>
  <c r="AK137" i="53"/>
  <c r="AJ137" i="53"/>
  <c r="AS136" i="53"/>
  <c r="AR136" i="53"/>
  <c r="AQ136" i="53"/>
  <c r="AP136" i="53"/>
  <c r="AO136" i="53"/>
  <c r="AN136" i="53"/>
  <c r="AM136" i="53"/>
  <c r="AK136" i="53"/>
  <c r="AJ136" i="53"/>
  <c r="AS135" i="53"/>
  <c r="AR135" i="53"/>
  <c r="AQ135" i="53"/>
  <c r="AP135" i="53"/>
  <c r="AO135" i="53"/>
  <c r="AN135" i="53"/>
  <c r="AM135" i="53"/>
  <c r="AK135" i="53"/>
  <c r="AJ135" i="53"/>
  <c r="AS134" i="53"/>
  <c r="AR134" i="53"/>
  <c r="AQ134" i="53"/>
  <c r="AP134" i="53"/>
  <c r="AO134" i="53"/>
  <c r="AN134" i="53"/>
  <c r="AM134" i="53"/>
  <c r="AK134" i="53"/>
  <c r="AJ134" i="53"/>
  <c r="AS133" i="53"/>
  <c r="AR133" i="53"/>
  <c r="AQ133" i="53"/>
  <c r="AP133" i="53"/>
  <c r="AO133" i="53"/>
  <c r="AN133" i="53"/>
  <c r="AM133" i="53"/>
  <c r="AK133" i="53"/>
  <c r="AJ133" i="53"/>
  <c r="AS132" i="53"/>
  <c r="AR132" i="53"/>
  <c r="AQ132" i="53"/>
  <c r="AP132" i="53"/>
  <c r="AO132" i="53"/>
  <c r="AN132" i="53"/>
  <c r="AM132" i="53"/>
  <c r="AK132" i="53"/>
  <c r="AJ132" i="53"/>
  <c r="AS131" i="53"/>
  <c r="AR131" i="53"/>
  <c r="AQ131" i="53"/>
  <c r="AP131" i="53"/>
  <c r="AO131" i="53"/>
  <c r="AN131" i="53"/>
  <c r="AM131" i="53"/>
  <c r="AK131" i="53"/>
  <c r="AJ131" i="53"/>
  <c r="AS130" i="53"/>
  <c r="AR130" i="53"/>
  <c r="AQ130" i="53"/>
  <c r="AP130" i="53"/>
  <c r="AO130" i="53"/>
  <c r="AN130" i="53"/>
  <c r="AM130" i="53"/>
  <c r="AK130" i="53"/>
  <c r="AJ130" i="53"/>
  <c r="AS129" i="53"/>
  <c r="AR129" i="53"/>
  <c r="AQ129" i="53"/>
  <c r="AP129" i="53"/>
  <c r="AO129" i="53"/>
  <c r="AN129" i="53"/>
  <c r="AM129" i="53"/>
  <c r="AK129" i="53"/>
  <c r="AJ129" i="53"/>
  <c r="AS128" i="53"/>
  <c r="AR128" i="53"/>
  <c r="AQ128" i="53"/>
  <c r="AP128" i="53"/>
  <c r="AO128" i="53"/>
  <c r="AN128" i="53"/>
  <c r="AM128" i="53"/>
  <c r="AK128" i="53"/>
  <c r="AJ128" i="53"/>
  <c r="AS127" i="53"/>
  <c r="AR127" i="53"/>
  <c r="AQ127" i="53"/>
  <c r="AP127" i="53"/>
  <c r="AO127" i="53"/>
  <c r="AN127" i="53"/>
  <c r="AM127" i="53"/>
  <c r="AK127" i="53"/>
  <c r="AJ127" i="53"/>
  <c r="AS126" i="53"/>
  <c r="AR126" i="53"/>
  <c r="AQ126" i="53"/>
  <c r="AP126" i="53"/>
  <c r="AO126" i="53"/>
  <c r="AN126" i="53"/>
  <c r="AM126" i="53"/>
  <c r="AK126" i="53"/>
  <c r="AJ126" i="53"/>
  <c r="AS125" i="53"/>
  <c r="AR125" i="53"/>
  <c r="AQ125" i="53"/>
  <c r="AP125" i="53"/>
  <c r="AO125" i="53"/>
  <c r="AN125" i="53"/>
  <c r="AM125" i="53"/>
  <c r="AK125" i="53"/>
  <c r="AJ125" i="53"/>
  <c r="AS124" i="53"/>
  <c r="AR124" i="53"/>
  <c r="AQ124" i="53"/>
  <c r="AP124" i="53"/>
  <c r="AO124" i="53"/>
  <c r="AN124" i="53"/>
  <c r="AM124" i="53"/>
  <c r="AK124" i="53"/>
  <c r="AJ124" i="53"/>
  <c r="AS123" i="53"/>
  <c r="AR123" i="53"/>
  <c r="AQ123" i="53"/>
  <c r="AP123" i="53"/>
  <c r="AO123" i="53"/>
  <c r="AN123" i="53"/>
  <c r="AM123" i="53"/>
  <c r="AK123" i="53"/>
  <c r="AJ123" i="53"/>
  <c r="AS122" i="53"/>
  <c r="AR122" i="53"/>
  <c r="AQ122" i="53"/>
  <c r="AP122" i="53"/>
  <c r="AO122" i="53"/>
  <c r="AN122" i="53"/>
  <c r="AM122" i="53"/>
  <c r="AK122" i="53"/>
  <c r="AJ122" i="53"/>
  <c r="AS121" i="53"/>
  <c r="AR121" i="53"/>
  <c r="AQ121" i="53"/>
  <c r="AP121" i="53"/>
  <c r="AO121" i="53"/>
  <c r="AN121" i="53"/>
  <c r="AM121" i="53"/>
  <c r="AK121" i="53"/>
  <c r="AJ121" i="53"/>
  <c r="AS120" i="53"/>
  <c r="AR120" i="53"/>
  <c r="AQ120" i="53"/>
  <c r="AP120" i="53"/>
  <c r="AO120" i="53"/>
  <c r="AN120" i="53"/>
  <c r="AM120" i="53"/>
  <c r="AK120" i="53"/>
  <c r="AJ120" i="53"/>
  <c r="AS119" i="53"/>
  <c r="AR119" i="53"/>
  <c r="AQ119" i="53"/>
  <c r="AP119" i="53"/>
  <c r="AO119" i="53"/>
  <c r="AN119" i="53"/>
  <c r="AM119" i="53"/>
  <c r="AK119" i="53"/>
  <c r="AJ119" i="53"/>
  <c r="AS118" i="53"/>
  <c r="AR118" i="53"/>
  <c r="AQ118" i="53"/>
  <c r="AP118" i="53"/>
  <c r="AO118" i="53"/>
  <c r="AN118" i="53"/>
  <c r="AM118" i="53"/>
  <c r="AK118" i="53"/>
  <c r="AJ118" i="53"/>
  <c r="AS117" i="53"/>
  <c r="AR117" i="53"/>
  <c r="AQ117" i="53"/>
  <c r="AP117" i="53"/>
  <c r="AO117" i="53"/>
  <c r="AN117" i="53"/>
  <c r="AM117" i="53"/>
  <c r="AK117" i="53"/>
  <c r="AJ117" i="53"/>
  <c r="AS116" i="53"/>
  <c r="AR116" i="53"/>
  <c r="AQ116" i="53"/>
  <c r="AP116" i="53"/>
  <c r="AO116" i="53"/>
  <c r="AN116" i="53"/>
  <c r="AM116" i="53"/>
  <c r="AK116" i="53"/>
  <c r="AJ116" i="53"/>
  <c r="AS115" i="53"/>
  <c r="AR115" i="53"/>
  <c r="AQ115" i="53"/>
  <c r="AP115" i="53"/>
  <c r="AO115" i="53"/>
  <c r="AN115" i="53"/>
  <c r="AM115" i="53"/>
  <c r="AK115" i="53"/>
  <c r="AJ115" i="53"/>
  <c r="AS114" i="53"/>
  <c r="AR114" i="53"/>
  <c r="AQ114" i="53"/>
  <c r="AP114" i="53"/>
  <c r="AO114" i="53"/>
  <c r="AN114" i="53"/>
  <c r="AM114" i="53"/>
  <c r="AK114" i="53"/>
  <c r="AJ114" i="53"/>
  <c r="AS113" i="53"/>
  <c r="AR113" i="53"/>
  <c r="AQ113" i="53"/>
  <c r="AP113" i="53"/>
  <c r="AO113" i="53"/>
  <c r="AN113" i="53"/>
  <c r="AM113" i="53"/>
  <c r="AK113" i="53"/>
  <c r="AJ113" i="53"/>
  <c r="AS112" i="53"/>
  <c r="AR112" i="53"/>
  <c r="AQ112" i="53"/>
  <c r="AP112" i="53"/>
  <c r="AO112" i="53"/>
  <c r="AN112" i="53"/>
  <c r="AM112" i="53"/>
  <c r="AK112" i="53"/>
  <c r="AJ112" i="53"/>
  <c r="AS111" i="53"/>
  <c r="AR111" i="53"/>
  <c r="AQ111" i="53"/>
  <c r="AP111" i="53"/>
  <c r="AO111" i="53"/>
  <c r="AN111" i="53"/>
  <c r="AM111" i="53"/>
  <c r="AK111" i="53"/>
  <c r="AJ111" i="53"/>
  <c r="AS110" i="53"/>
  <c r="AR110" i="53"/>
  <c r="AQ110" i="53"/>
  <c r="AP110" i="53"/>
  <c r="AO110" i="53"/>
  <c r="AN110" i="53"/>
  <c r="AM110" i="53"/>
  <c r="AK110" i="53"/>
  <c r="AJ110" i="53"/>
  <c r="AS109" i="53"/>
  <c r="AR109" i="53"/>
  <c r="AQ109" i="53"/>
  <c r="AP109" i="53"/>
  <c r="AO109" i="53"/>
  <c r="AN109" i="53"/>
  <c r="AM109" i="53"/>
  <c r="AK109" i="53"/>
  <c r="AJ109" i="53"/>
  <c r="AS108" i="53"/>
  <c r="AR108" i="53"/>
  <c r="AQ108" i="53"/>
  <c r="AP108" i="53"/>
  <c r="AO108" i="53"/>
  <c r="AN108" i="53"/>
  <c r="AM108" i="53"/>
  <c r="AK108" i="53"/>
  <c r="AJ108" i="53"/>
  <c r="AS107" i="53"/>
  <c r="AR107" i="53"/>
  <c r="AQ107" i="53"/>
  <c r="AP107" i="53"/>
  <c r="AO107" i="53"/>
  <c r="AN107" i="53"/>
  <c r="AM107" i="53"/>
  <c r="AK107" i="53"/>
  <c r="AJ107" i="53"/>
  <c r="AS106" i="53"/>
  <c r="AR106" i="53"/>
  <c r="AQ106" i="53"/>
  <c r="AP106" i="53"/>
  <c r="AO106" i="53"/>
  <c r="AN106" i="53"/>
  <c r="AM106" i="53"/>
  <c r="AK106" i="53"/>
  <c r="AJ106" i="53"/>
  <c r="AS105" i="53"/>
  <c r="AR105" i="53"/>
  <c r="AQ105" i="53"/>
  <c r="AP105" i="53"/>
  <c r="AO105" i="53"/>
  <c r="AN105" i="53"/>
  <c r="AM105" i="53"/>
  <c r="AK105" i="53"/>
  <c r="AJ105" i="53"/>
  <c r="AS104" i="53"/>
  <c r="AR104" i="53"/>
  <c r="AQ104" i="53"/>
  <c r="AP104" i="53"/>
  <c r="AO104" i="53"/>
  <c r="AN104" i="53"/>
  <c r="AM104" i="53"/>
  <c r="AK104" i="53"/>
  <c r="AJ104" i="53"/>
  <c r="AS103" i="53"/>
  <c r="AR103" i="53"/>
  <c r="AQ103" i="53"/>
  <c r="AP103" i="53"/>
  <c r="AO103" i="53"/>
  <c r="AN103" i="53"/>
  <c r="AM103" i="53"/>
  <c r="AK103" i="53"/>
  <c r="AJ103" i="53"/>
  <c r="AS102" i="53"/>
  <c r="AR102" i="53"/>
  <c r="AQ102" i="53"/>
  <c r="AP102" i="53"/>
  <c r="AO102" i="53"/>
  <c r="AN102" i="53"/>
  <c r="AM102" i="53"/>
  <c r="AK102" i="53"/>
  <c r="AJ102" i="53"/>
  <c r="AS101" i="53"/>
  <c r="AR101" i="53"/>
  <c r="AQ101" i="53"/>
  <c r="AP101" i="53"/>
  <c r="AO101" i="53"/>
  <c r="AN101" i="53"/>
  <c r="AM101" i="53"/>
  <c r="AK101" i="53"/>
  <c r="AJ101" i="53"/>
  <c r="AS100" i="53"/>
  <c r="AR100" i="53"/>
  <c r="AQ100" i="53"/>
  <c r="AP100" i="53"/>
  <c r="AO100" i="53"/>
  <c r="AN100" i="53"/>
  <c r="AM100" i="53"/>
  <c r="AK100" i="53"/>
  <c r="AJ100" i="53"/>
  <c r="AS99" i="53"/>
  <c r="AR99" i="53"/>
  <c r="AQ99" i="53"/>
  <c r="AP99" i="53"/>
  <c r="AO99" i="53"/>
  <c r="AN99" i="53"/>
  <c r="AM99" i="53"/>
  <c r="AK99" i="53"/>
  <c r="AJ99" i="53"/>
  <c r="AS98" i="53"/>
  <c r="AR98" i="53"/>
  <c r="AQ98" i="53"/>
  <c r="AP98" i="53"/>
  <c r="AO98" i="53"/>
  <c r="AN98" i="53"/>
  <c r="AM98" i="53"/>
  <c r="AK98" i="53"/>
  <c r="AJ98" i="53"/>
  <c r="AS97" i="53"/>
  <c r="AR97" i="53"/>
  <c r="AQ97" i="53"/>
  <c r="AP97" i="53"/>
  <c r="AO97" i="53"/>
  <c r="AN97" i="53"/>
  <c r="AM97" i="53"/>
  <c r="AK97" i="53"/>
  <c r="AJ97" i="53"/>
  <c r="AS96" i="53"/>
  <c r="AR96" i="53"/>
  <c r="AQ96" i="53"/>
  <c r="AP96" i="53"/>
  <c r="AO96" i="53"/>
  <c r="AN96" i="53"/>
  <c r="AM96" i="53"/>
  <c r="AK96" i="53"/>
  <c r="AJ96" i="53"/>
  <c r="AS95" i="53"/>
  <c r="AR95" i="53"/>
  <c r="AQ95" i="53"/>
  <c r="AP95" i="53"/>
  <c r="AO95" i="53"/>
  <c r="AN95" i="53"/>
  <c r="AM95" i="53"/>
  <c r="AK95" i="53"/>
  <c r="AJ95" i="53"/>
  <c r="AS94" i="53"/>
  <c r="AR94" i="53"/>
  <c r="AQ94" i="53"/>
  <c r="AP94" i="53"/>
  <c r="AO94" i="53"/>
  <c r="AN94" i="53"/>
  <c r="AM94" i="53"/>
  <c r="AK94" i="53"/>
  <c r="AJ94" i="53"/>
  <c r="AS93" i="53"/>
  <c r="AR93" i="53"/>
  <c r="AQ93" i="53"/>
  <c r="AP93" i="53"/>
  <c r="AO93" i="53"/>
  <c r="AN93" i="53"/>
  <c r="AM93" i="53"/>
  <c r="AK93" i="53"/>
  <c r="AJ93" i="53"/>
  <c r="AS92" i="53"/>
  <c r="AR92" i="53"/>
  <c r="AQ92" i="53"/>
  <c r="AP92" i="53"/>
  <c r="AO92" i="53"/>
  <c r="AN92" i="53"/>
  <c r="AM92" i="53"/>
  <c r="AK92" i="53"/>
  <c r="AJ92" i="53"/>
  <c r="AS91" i="53"/>
  <c r="AR91" i="53"/>
  <c r="AQ91" i="53"/>
  <c r="AP91" i="53"/>
  <c r="AO91" i="53"/>
  <c r="AN91" i="53"/>
  <c r="AM91" i="53"/>
  <c r="AK91" i="53"/>
  <c r="AJ91" i="53"/>
  <c r="AS90" i="53"/>
  <c r="AR90" i="53"/>
  <c r="AQ90" i="53"/>
  <c r="AP90" i="53"/>
  <c r="AO90" i="53"/>
  <c r="AN90" i="53"/>
  <c r="AM90" i="53"/>
  <c r="AK90" i="53"/>
  <c r="AJ90" i="53"/>
  <c r="AS89" i="53"/>
  <c r="AR89" i="53"/>
  <c r="AQ89" i="53"/>
  <c r="AP89" i="53"/>
  <c r="AO89" i="53"/>
  <c r="AN89" i="53"/>
  <c r="AM89" i="53"/>
  <c r="AK89" i="53"/>
  <c r="AJ89" i="53"/>
  <c r="AS88" i="53"/>
  <c r="AR88" i="53"/>
  <c r="AQ88" i="53"/>
  <c r="AP88" i="53"/>
  <c r="AO88" i="53"/>
  <c r="AN88" i="53"/>
  <c r="AM88" i="53"/>
  <c r="AK88" i="53"/>
  <c r="AJ88" i="53"/>
  <c r="AS87" i="53"/>
  <c r="AR87" i="53"/>
  <c r="AQ87" i="53"/>
  <c r="AP87" i="53"/>
  <c r="AO87" i="53"/>
  <c r="AN87" i="53"/>
  <c r="AM87" i="53"/>
  <c r="AK87" i="53"/>
  <c r="AJ87" i="53"/>
  <c r="AS86" i="53"/>
  <c r="AR86" i="53"/>
  <c r="AQ86" i="53"/>
  <c r="AP86" i="53"/>
  <c r="AO86" i="53"/>
  <c r="AN86" i="53"/>
  <c r="AM86" i="53"/>
  <c r="AK86" i="53"/>
  <c r="AJ86" i="53"/>
  <c r="AS85" i="53"/>
  <c r="AR85" i="53"/>
  <c r="AQ85" i="53"/>
  <c r="AP85" i="53"/>
  <c r="AO85" i="53"/>
  <c r="AN85" i="53"/>
  <c r="AM85" i="53"/>
  <c r="AK85" i="53"/>
  <c r="AJ85" i="53"/>
  <c r="AS84" i="53"/>
  <c r="AR84" i="53"/>
  <c r="AQ84" i="53"/>
  <c r="AP84" i="53"/>
  <c r="AO84" i="53"/>
  <c r="AN84" i="53"/>
  <c r="AM84" i="53"/>
  <c r="AK84" i="53"/>
  <c r="AJ84" i="53"/>
  <c r="AS83" i="53"/>
  <c r="AR83" i="53"/>
  <c r="AQ83" i="53"/>
  <c r="AP83" i="53"/>
  <c r="AO83" i="53"/>
  <c r="AN83" i="53"/>
  <c r="AM83" i="53"/>
  <c r="AK83" i="53"/>
  <c r="AJ83" i="53"/>
  <c r="AS82" i="53"/>
  <c r="AR82" i="53"/>
  <c r="AQ82" i="53"/>
  <c r="AP82" i="53"/>
  <c r="AO82" i="53"/>
  <c r="AN82" i="53"/>
  <c r="AM82" i="53"/>
  <c r="AK82" i="53"/>
  <c r="AJ82" i="53"/>
  <c r="AS81" i="53"/>
  <c r="AR81" i="53"/>
  <c r="AQ81" i="53"/>
  <c r="AP81" i="53"/>
  <c r="AO81" i="53"/>
  <c r="AN81" i="53"/>
  <c r="AM81" i="53"/>
  <c r="AK81" i="53"/>
  <c r="AJ81" i="53"/>
  <c r="AS80" i="53"/>
  <c r="AR80" i="53"/>
  <c r="AQ80" i="53"/>
  <c r="AP80" i="53"/>
  <c r="AO80" i="53"/>
  <c r="AN80" i="53"/>
  <c r="AM80" i="53"/>
  <c r="AK80" i="53"/>
  <c r="AJ80" i="53"/>
  <c r="AS79" i="53"/>
  <c r="AR79" i="53"/>
  <c r="AQ79" i="53"/>
  <c r="AP79" i="53"/>
  <c r="AO79" i="53"/>
  <c r="AN79" i="53"/>
  <c r="AM79" i="53"/>
  <c r="AK79" i="53"/>
  <c r="AJ79" i="53"/>
  <c r="AS78" i="53"/>
  <c r="AR78" i="53"/>
  <c r="AQ78" i="53"/>
  <c r="AP78" i="53"/>
  <c r="AO78" i="53"/>
  <c r="AN78" i="53"/>
  <c r="AM78" i="53"/>
  <c r="AK78" i="53"/>
  <c r="AJ78" i="53"/>
  <c r="AS77" i="53"/>
  <c r="AR77" i="53"/>
  <c r="AQ77" i="53"/>
  <c r="AP77" i="53"/>
  <c r="AO77" i="53"/>
  <c r="AN77" i="53"/>
  <c r="AM77" i="53"/>
  <c r="AK77" i="53"/>
  <c r="AJ77" i="53"/>
  <c r="AS76" i="53"/>
  <c r="AR76" i="53"/>
  <c r="AQ76" i="53"/>
  <c r="AP76" i="53"/>
  <c r="AO76" i="53"/>
  <c r="AN76" i="53"/>
  <c r="AM76" i="53"/>
  <c r="AK76" i="53"/>
  <c r="AJ76" i="53"/>
  <c r="AS75" i="53"/>
  <c r="AR75" i="53"/>
  <c r="AQ75" i="53"/>
  <c r="AP75" i="53"/>
  <c r="AO75" i="53"/>
  <c r="AN75" i="53"/>
  <c r="AM75" i="53"/>
  <c r="AK75" i="53"/>
  <c r="AJ75" i="53"/>
  <c r="AS74" i="53"/>
  <c r="AR74" i="53"/>
  <c r="AQ74" i="53"/>
  <c r="AP74" i="53"/>
  <c r="AO74" i="53"/>
  <c r="AN74" i="53"/>
  <c r="AM74" i="53"/>
  <c r="AK74" i="53"/>
  <c r="AJ74" i="53"/>
  <c r="AS73" i="53"/>
  <c r="AR73" i="53"/>
  <c r="AQ73" i="53"/>
  <c r="AP73" i="53"/>
  <c r="AO73" i="53"/>
  <c r="AN73" i="53"/>
  <c r="AM73" i="53"/>
  <c r="AK73" i="53"/>
  <c r="AJ73" i="53"/>
  <c r="AS72" i="53"/>
  <c r="AR72" i="53"/>
  <c r="AQ72" i="53"/>
  <c r="AP72" i="53"/>
  <c r="AO72" i="53"/>
  <c r="AN72" i="53"/>
  <c r="AM72" i="53"/>
  <c r="AK72" i="53"/>
  <c r="AJ72" i="53"/>
  <c r="AS71" i="53"/>
  <c r="AR71" i="53"/>
  <c r="AQ71" i="53"/>
  <c r="AP71" i="53"/>
  <c r="AO71" i="53"/>
  <c r="AN71" i="53"/>
  <c r="AM71" i="53"/>
  <c r="AK71" i="53"/>
  <c r="AJ71" i="53"/>
  <c r="AS70" i="53"/>
  <c r="AR70" i="53"/>
  <c r="AQ70" i="53"/>
  <c r="AP70" i="53"/>
  <c r="AO70" i="53"/>
  <c r="AN70" i="53"/>
  <c r="AM70" i="53"/>
  <c r="AK70" i="53"/>
  <c r="AJ70" i="53"/>
  <c r="AS69" i="53"/>
  <c r="AR69" i="53"/>
  <c r="AQ69" i="53"/>
  <c r="AP69" i="53"/>
  <c r="AO69" i="53"/>
  <c r="AN69" i="53"/>
  <c r="AM69" i="53"/>
  <c r="AK69" i="53"/>
  <c r="AJ69" i="53"/>
  <c r="AS68" i="53"/>
  <c r="AR68" i="53"/>
  <c r="AQ68" i="53"/>
  <c r="AP68" i="53"/>
  <c r="AO68" i="53"/>
  <c r="AN68" i="53"/>
  <c r="AM68" i="53"/>
  <c r="AK68" i="53"/>
  <c r="AJ68" i="53"/>
  <c r="AS67" i="53"/>
  <c r="AR67" i="53"/>
  <c r="AQ67" i="53"/>
  <c r="AP67" i="53"/>
  <c r="AO67" i="53"/>
  <c r="AN67" i="53"/>
  <c r="AM67" i="53"/>
  <c r="AK67" i="53"/>
  <c r="AJ67" i="53"/>
  <c r="AS66" i="53"/>
  <c r="AR66" i="53"/>
  <c r="AQ66" i="53"/>
  <c r="AP66" i="53"/>
  <c r="AO66" i="53"/>
  <c r="AN66" i="53"/>
  <c r="AM66" i="53"/>
  <c r="AK66" i="53"/>
  <c r="AJ66" i="53"/>
  <c r="AS65" i="53"/>
  <c r="AR65" i="53"/>
  <c r="AQ65" i="53"/>
  <c r="AP65" i="53"/>
  <c r="AO65" i="53"/>
  <c r="AN65" i="53"/>
  <c r="AM65" i="53"/>
  <c r="AK65" i="53"/>
  <c r="AJ65" i="53"/>
  <c r="AS64" i="53"/>
  <c r="AR64" i="53"/>
  <c r="AQ64" i="53"/>
  <c r="AP64" i="53"/>
  <c r="AO64" i="53"/>
  <c r="AN64" i="53"/>
  <c r="AM64" i="53"/>
  <c r="AK64" i="53"/>
  <c r="AJ64" i="53"/>
  <c r="AS63" i="53"/>
  <c r="AR63" i="53"/>
  <c r="AQ63" i="53"/>
  <c r="AP63" i="53"/>
  <c r="AO63" i="53"/>
  <c r="AN63" i="53"/>
  <c r="AM63" i="53"/>
  <c r="AK63" i="53"/>
  <c r="AJ63" i="53"/>
  <c r="AS62" i="53"/>
  <c r="AR62" i="53"/>
  <c r="AQ62" i="53"/>
  <c r="AP62" i="53"/>
  <c r="AO62" i="53"/>
  <c r="AN62" i="53"/>
  <c r="AM62" i="53"/>
  <c r="AK62" i="53"/>
  <c r="AJ62" i="53"/>
  <c r="AS61" i="53"/>
  <c r="AR61" i="53"/>
  <c r="AQ61" i="53"/>
  <c r="AP61" i="53"/>
  <c r="AO61" i="53"/>
  <c r="AN61" i="53"/>
  <c r="AM61" i="53"/>
  <c r="AK61" i="53"/>
  <c r="AJ61" i="53"/>
  <c r="AS60" i="53"/>
  <c r="AR60" i="53"/>
  <c r="AQ60" i="53"/>
  <c r="AP60" i="53"/>
  <c r="AO60" i="53"/>
  <c r="AN60" i="53"/>
  <c r="AM60" i="53"/>
  <c r="AK60" i="53"/>
  <c r="AJ60" i="53"/>
  <c r="AS59" i="53"/>
  <c r="AR59" i="53"/>
  <c r="AQ59" i="53"/>
  <c r="AP59" i="53"/>
  <c r="AO59" i="53"/>
  <c r="AN59" i="53"/>
  <c r="AM59" i="53"/>
  <c r="AK59" i="53"/>
  <c r="AJ59" i="53"/>
  <c r="AS58" i="53"/>
  <c r="AR58" i="53"/>
  <c r="AQ58" i="53"/>
  <c r="AP58" i="53"/>
  <c r="AO58" i="53"/>
  <c r="AN58" i="53"/>
  <c r="AM58" i="53"/>
  <c r="AK58" i="53"/>
  <c r="AJ58" i="53"/>
  <c r="AS57" i="53"/>
  <c r="AR57" i="53"/>
  <c r="AQ57" i="53"/>
  <c r="AP57" i="53"/>
  <c r="AO57" i="53"/>
  <c r="AN57" i="53"/>
  <c r="AM57" i="53"/>
  <c r="AK57" i="53"/>
  <c r="AJ57" i="53"/>
  <c r="AS56" i="53"/>
  <c r="AR56" i="53"/>
  <c r="AQ56" i="53"/>
  <c r="AP56" i="53"/>
  <c r="AO56" i="53"/>
  <c r="AN56" i="53"/>
  <c r="AM56" i="53"/>
  <c r="AK56" i="53"/>
  <c r="AJ56" i="53"/>
  <c r="AS55" i="53"/>
  <c r="AR55" i="53"/>
  <c r="AQ55" i="53"/>
  <c r="AP55" i="53"/>
  <c r="AO55" i="53"/>
  <c r="AN55" i="53"/>
  <c r="AM55" i="53"/>
  <c r="AK55" i="53"/>
  <c r="AJ55" i="53"/>
  <c r="AS54" i="53"/>
  <c r="AR54" i="53"/>
  <c r="AQ54" i="53"/>
  <c r="AP54" i="53"/>
  <c r="AO54" i="53"/>
  <c r="AN54" i="53"/>
  <c r="AM54" i="53"/>
  <c r="AK54" i="53"/>
  <c r="AJ54" i="53"/>
  <c r="AS53" i="53"/>
  <c r="AR53" i="53"/>
  <c r="AQ53" i="53"/>
  <c r="AP53" i="53"/>
  <c r="AO53" i="53"/>
  <c r="AN53" i="53"/>
  <c r="AM53" i="53"/>
  <c r="AK53" i="53"/>
  <c r="AJ53" i="53"/>
  <c r="AS52" i="53"/>
  <c r="AR52" i="53"/>
  <c r="AQ52" i="53"/>
  <c r="AP52" i="53"/>
  <c r="AO52" i="53"/>
  <c r="AN52" i="53"/>
  <c r="AM52" i="53"/>
  <c r="AK52" i="53"/>
  <c r="AJ52" i="53"/>
  <c r="AS51" i="53"/>
  <c r="AR51" i="53"/>
  <c r="AQ51" i="53"/>
  <c r="AP51" i="53"/>
  <c r="AO51" i="53"/>
  <c r="AN51" i="53"/>
  <c r="AM51" i="53"/>
  <c r="AK51" i="53"/>
  <c r="AJ51" i="53"/>
  <c r="AS50" i="53"/>
  <c r="AR50" i="53"/>
  <c r="AQ50" i="53"/>
  <c r="AP50" i="53"/>
  <c r="AO50" i="53"/>
  <c r="AN50" i="53"/>
  <c r="AM50" i="53"/>
  <c r="AK50" i="53"/>
  <c r="AJ50" i="53"/>
  <c r="AS49" i="53"/>
  <c r="AR49" i="53"/>
  <c r="AQ49" i="53"/>
  <c r="AP49" i="53"/>
  <c r="AO49" i="53"/>
  <c r="AN49" i="53"/>
  <c r="AM49" i="53"/>
  <c r="AK49" i="53"/>
  <c r="AJ49" i="53"/>
  <c r="AS48" i="53"/>
  <c r="AR48" i="53"/>
  <c r="AQ48" i="53"/>
  <c r="AP48" i="53"/>
  <c r="AO48" i="53"/>
  <c r="AN48" i="53"/>
  <c r="AM48" i="53"/>
  <c r="AK48" i="53"/>
  <c r="AJ48" i="53"/>
  <c r="AS47" i="53"/>
  <c r="AR47" i="53"/>
  <c r="AQ47" i="53"/>
  <c r="AP47" i="53"/>
  <c r="AO47" i="53"/>
  <c r="AN47" i="53"/>
  <c r="AM47" i="53"/>
  <c r="AK47" i="53"/>
  <c r="AJ47" i="53"/>
  <c r="AS46" i="53"/>
  <c r="AR46" i="53"/>
  <c r="AQ46" i="53"/>
  <c r="AP46" i="53"/>
  <c r="AO46" i="53"/>
  <c r="AN46" i="53"/>
  <c r="AM46" i="53"/>
  <c r="AK46" i="53"/>
  <c r="AJ46" i="53"/>
  <c r="AS45" i="53"/>
  <c r="AR45" i="53"/>
  <c r="AQ45" i="53"/>
  <c r="AP45" i="53"/>
  <c r="AO45" i="53"/>
  <c r="AN45" i="53"/>
  <c r="AM45" i="53"/>
  <c r="AK45" i="53"/>
  <c r="AJ45" i="53"/>
  <c r="AS44" i="53"/>
  <c r="AR44" i="53"/>
  <c r="AQ44" i="53"/>
  <c r="AP44" i="53"/>
  <c r="AO44" i="53"/>
  <c r="AN44" i="53"/>
  <c r="AM44" i="53"/>
  <c r="AK44" i="53"/>
  <c r="AJ44" i="53"/>
  <c r="AS43" i="53"/>
  <c r="AR43" i="53"/>
  <c r="AQ43" i="53"/>
  <c r="AP43" i="53"/>
  <c r="AO43" i="53"/>
  <c r="AN43" i="53"/>
  <c r="AM43" i="53"/>
  <c r="AK43" i="53"/>
  <c r="AJ43" i="53"/>
  <c r="AS42" i="53"/>
  <c r="AR42" i="53"/>
  <c r="AQ42" i="53"/>
  <c r="AP42" i="53"/>
  <c r="AO42" i="53"/>
  <c r="AN42" i="53"/>
  <c r="AM42" i="53"/>
  <c r="AK42" i="53"/>
  <c r="AJ42" i="53"/>
  <c r="AS41" i="53"/>
  <c r="AR41" i="53"/>
  <c r="AQ41" i="53"/>
  <c r="AP41" i="53"/>
  <c r="AO41" i="53"/>
  <c r="AN41" i="53"/>
  <c r="AM41" i="53"/>
  <c r="AK41" i="53"/>
  <c r="AJ41" i="53"/>
  <c r="AS40" i="53"/>
  <c r="AR40" i="53"/>
  <c r="AQ40" i="53"/>
  <c r="AP40" i="53"/>
  <c r="AO40" i="53"/>
  <c r="AN40" i="53"/>
  <c r="AM40" i="53"/>
  <c r="AK40" i="53"/>
  <c r="AJ40" i="53"/>
  <c r="AS39" i="53"/>
  <c r="AR39" i="53"/>
  <c r="AQ39" i="53"/>
  <c r="AP39" i="53"/>
  <c r="AO39" i="53"/>
  <c r="AN39" i="53"/>
  <c r="AM39" i="53"/>
  <c r="AK39" i="53"/>
  <c r="AJ39" i="53"/>
  <c r="AS38" i="53"/>
  <c r="AR38" i="53"/>
  <c r="AQ38" i="53"/>
  <c r="AP38" i="53"/>
  <c r="AO38" i="53"/>
  <c r="AN38" i="53"/>
  <c r="AM38" i="53"/>
  <c r="AK38" i="53"/>
  <c r="AJ38" i="53"/>
  <c r="AS37" i="53"/>
  <c r="AR37" i="53"/>
  <c r="AQ37" i="53"/>
  <c r="AP37" i="53"/>
  <c r="AO37" i="53"/>
  <c r="AN37" i="53"/>
  <c r="AM37" i="53"/>
  <c r="AK37" i="53"/>
  <c r="AJ37" i="53"/>
  <c r="AS36" i="53"/>
  <c r="AR36" i="53"/>
  <c r="AQ36" i="53"/>
  <c r="AP36" i="53"/>
  <c r="AO36" i="53"/>
  <c r="AN36" i="53"/>
  <c r="AM36" i="53"/>
  <c r="AK36" i="53"/>
  <c r="AJ36" i="53"/>
  <c r="AS35" i="53"/>
  <c r="AR35" i="53"/>
  <c r="AQ35" i="53"/>
  <c r="AP35" i="53"/>
  <c r="AO35" i="53"/>
  <c r="AN35" i="53"/>
  <c r="AM35" i="53"/>
  <c r="AK35" i="53"/>
  <c r="AJ35" i="53"/>
  <c r="AS34" i="53"/>
  <c r="AR34" i="53"/>
  <c r="AQ34" i="53"/>
  <c r="AP34" i="53"/>
  <c r="AO34" i="53"/>
  <c r="AN34" i="53"/>
  <c r="AM34" i="53"/>
  <c r="AK34" i="53"/>
  <c r="AJ34" i="53"/>
  <c r="AS33" i="53"/>
  <c r="AR33" i="53"/>
  <c r="AQ33" i="53"/>
  <c r="AP33" i="53"/>
  <c r="AO33" i="53"/>
  <c r="AN33" i="53"/>
  <c r="AM33" i="53"/>
  <c r="AK33" i="53"/>
  <c r="AJ33" i="53"/>
  <c r="AS32" i="53"/>
  <c r="AR32" i="53"/>
  <c r="AQ32" i="53"/>
  <c r="AP32" i="53"/>
  <c r="AO32" i="53"/>
  <c r="AN32" i="53"/>
  <c r="AM32" i="53"/>
  <c r="AK32" i="53"/>
  <c r="AJ32" i="53"/>
  <c r="AS31" i="53"/>
  <c r="AR31" i="53"/>
  <c r="AQ31" i="53"/>
  <c r="AP31" i="53"/>
  <c r="AO31" i="53"/>
  <c r="AN31" i="53"/>
  <c r="AM31" i="53"/>
  <c r="AK31" i="53"/>
  <c r="AJ31" i="53"/>
  <c r="AS30" i="53"/>
  <c r="AR30" i="53"/>
  <c r="AQ30" i="53"/>
  <c r="AP30" i="53"/>
  <c r="AO30" i="53"/>
  <c r="AN30" i="53"/>
  <c r="AM30" i="53"/>
  <c r="AK30" i="53"/>
  <c r="AJ30" i="53"/>
  <c r="AS29" i="53"/>
  <c r="AR29" i="53"/>
  <c r="AQ29" i="53"/>
  <c r="AP29" i="53"/>
  <c r="AO29" i="53"/>
  <c r="AN29" i="53"/>
  <c r="AM29" i="53"/>
  <c r="AK29" i="53"/>
  <c r="AJ29" i="53"/>
  <c r="AS28" i="53"/>
  <c r="AR28" i="53"/>
  <c r="AQ28" i="53"/>
  <c r="AP28" i="53"/>
  <c r="AO28" i="53"/>
  <c r="AN28" i="53"/>
  <c r="AM28" i="53"/>
  <c r="AK28" i="53"/>
  <c r="AJ28" i="53"/>
  <c r="AS27" i="53"/>
  <c r="AR27" i="53"/>
  <c r="AQ27" i="53"/>
  <c r="AP27" i="53"/>
  <c r="AO27" i="53"/>
  <c r="AN27" i="53"/>
  <c r="AM27" i="53"/>
  <c r="AK27" i="53"/>
  <c r="AJ27" i="53"/>
  <c r="AS26" i="53"/>
  <c r="AR26" i="53"/>
  <c r="AQ26" i="53"/>
  <c r="AP26" i="53"/>
  <c r="AO26" i="53"/>
  <c r="AN26" i="53"/>
  <c r="AM26" i="53"/>
  <c r="AK26" i="53"/>
  <c r="AJ26" i="53"/>
  <c r="AS25" i="53"/>
  <c r="AR25" i="53"/>
  <c r="AQ25" i="53"/>
  <c r="AP25" i="53"/>
  <c r="AO25" i="53"/>
  <c r="AN25" i="53"/>
  <c r="AM25" i="53"/>
  <c r="AK25" i="53"/>
  <c r="AJ25" i="53"/>
  <c r="AS24" i="53"/>
  <c r="AR24" i="53"/>
  <c r="AQ24" i="53"/>
  <c r="AP24" i="53"/>
  <c r="AO24" i="53"/>
  <c r="AN24" i="53"/>
  <c r="AM24" i="53"/>
  <c r="AK24" i="53"/>
  <c r="AJ24" i="53"/>
  <c r="AS23" i="53"/>
  <c r="AR23" i="53"/>
  <c r="AQ23" i="53"/>
  <c r="AP23" i="53"/>
  <c r="AO23" i="53"/>
  <c r="AN23" i="53"/>
  <c r="AM23" i="53"/>
  <c r="AK23" i="53"/>
  <c r="AJ23" i="53"/>
  <c r="AS22" i="53"/>
  <c r="AR22" i="53"/>
  <c r="AQ22" i="53"/>
  <c r="AP22" i="53"/>
  <c r="AO22" i="53"/>
  <c r="AN22" i="53"/>
  <c r="AM22" i="53"/>
  <c r="AK22" i="53"/>
  <c r="AJ22" i="53"/>
  <c r="AS21" i="53"/>
  <c r="AR21" i="53"/>
  <c r="AQ21" i="53"/>
  <c r="AP21" i="53"/>
  <c r="AO21" i="53"/>
  <c r="AN21" i="53"/>
  <c r="AM21" i="53"/>
  <c r="AK21" i="53"/>
  <c r="AJ21" i="53"/>
  <c r="AS20" i="53"/>
  <c r="AR20" i="53"/>
  <c r="AQ20" i="53"/>
  <c r="AP20" i="53"/>
  <c r="AO20" i="53"/>
  <c r="AN20" i="53"/>
  <c r="AM20" i="53"/>
  <c r="AK20" i="53"/>
  <c r="AJ20" i="53"/>
  <c r="AS19" i="53"/>
  <c r="AR19" i="53"/>
  <c r="AQ19" i="53"/>
  <c r="AP19" i="53"/>
  <c r="AO19" i="53"/>
  <c r="AN19" i="53"/>
  <c r="AM19" i="53"/>
  <c r="AK19" i="53"/>
  <c r="AJ19" i="53"/>
  <c r="AS18" i="53"/>
  <c r="AR18" i="53"/>
  <c r="AQ18" i="53"/>
  <c r="AP18" i="53"/>
  <c r="AO18" i="53"/>
  <c r="AN18" i="53"/>
  <c r="AM18" i="53"/>
  <c r="AK18" i="53"/>
  <c r="AJ18" i="53"/>
  <c r="AS17" i="53"/>
  <c r="AR17" i="53"/>
  <c r="AQ17" i="53"/>
  <c r="AP17" i="53"/>
  <c r="AO17" i="53"/>
  <c r="AN17" i="53"/>
  <c r="AM17" i="53"/>
  <c r="AK17" i="53"/>
  <c r="AJ17" i="53"/>
  <c r="AS16" i="53"/>
  <c r="AR16" i="53"/>
  <c r="AQ16" i="53"/>
  <c r="AP16" i="53"/>
  <c r="AO16" i="53"/>
  <c r="AN16" i="53"/>
  <c r="AM16" i="53"/>
  <c r="AK16" i="53"/>
  <c r="AJ16" i="53"/>
  <c r="AS15" i="53"/>
  <c r="AR15" i="53"/>
  <c r="AQ15" i="53"/>
  <c r="AP15" i="53"/>
  <c r="AO15" i="53"/>
  <c r="AN15" i="53"/>
  <c r="AM15" i="53"/>
  <c r="AK15" i="53"/>
  <c r="AJ15" i="53"/>
  <c r="AS14" i="53"/>
  <c r="AR14" i="53"/>
  <c r="AQ14" i="53"/>
  <c r="AP14" i="53"/>
  <c r="AO14" i="53"/>
  <c r="AN14" i="53"/>
  <c r="AM14" i="53"/>
  <c r="AK14" i="53"/>
  <c r="AJ14" i="53"/>
  <c r="AS13" i="53"/>
  <c r="AR13" i="53"/>
  <c r="AQ13" i="53"/>
  <c r="AP13" i="53"/>
  <c r="AO13" i="53"/>
  <c r="AN13" i="53"/>
  <c r="AM13" i="53"/>
  <c r="AK13" i="53"/>
  <c r="AJ13" i="53"/>
  <c r="AS12" i="53"/>
  <c r="AR12" i="53"/>
  <c r="AQ12" i="53"/>
  <c r="AP12" i="53"/>
  <c r="AO12" i="53"/>
  <c r="AN12" i="53"/>
  <c r="AM12" i="53"/>
  <c r="AK12" i="53"/>
  <c r="AJ12" i="53"/>
  <c r="AN5" i="53"/>
  <c r="AQ2" i="53"/>
  <c r="AT51" i="53" l="1"/>
  <c r="AT48" i="53"/>
  <c r="AT320" i="53"/>
  <c r="AT356" i="53"/>
  <c r="AT360" i="53"/>
  <c r="AT364" i="53"/>
  <c r="AT357" i="53"/>
  <c r="AT365" i="53"/>
  <c r="AT128" i="53"/>
  <c r="AT377" i="53"/>
  <c r="AT372" i="53"/>
  <c r="AT120" i="53"/>
  <c r="AT324" i="53"/>
  <c r="AT332" i="53"/>
  <c r="AT368" i="53"/>
  <c r="AT346" i="53"/>
  <c r="AT354" i="53"/>
  <c r="AT387" i="53"/>
  <c r="AT351" i="53"/>
  <c r="AT355" i="53"/>
  <c r="AT363" i="53"/>
  <c r="AT150" i="53"/>
  <c r="AT323" i="53"/>
  <c r="AT367" i="53"/>
  <c r="AT62" i="53"/>
  <c r="AT78" i="53"/>
  <c r="AT117" i="53"/>
  <c r="AT125" i="53"/>
  <c r="AT85" i="53"/>
  <c r="AT105" i="53"/>
  <c r="AT129" i="53"/>
  <c r="AT306" i="53"/>
  <c r="AT329" i="53"/>
  <c r="AT107" i="53"/>
  <c r="AT115" i="53"/>
  <c r="AT163" i="53"/>
  <c r="AT171" i="53"/>
  <c r="AT331" i="53"/>
  <c r="AT339" i="53"/>
  <c r="AT371" i="53"/>
  <c r="AT373" i="53"/>
  <c r="AT34" i="53"/>
  <c r="AT38" i="53"/>
  <c r="AT42" i="53"/>
  <c r="AT46" i="53"/>
  <c r="AT50" i="53"/>
  <c r="AT54" i="53"/>
  <c r="AT58" i="53"/>
  <c r="AT25" i="53"/>
  <c r="AT28" i="53"/>
  <c r="AT31" i="53"/>
  <c r="AT32" i="53"/>
  <c r="AT159" i="53"/>
  <c r="AT175" i="53"/>
  <c r="AT179" i="53"/>
  <c r="AT187" i="53"/>
  <c r="AT195" i="53"/>
  <c r="AT211" i="53"/>
  <c r="AT219" i="53"/>
  <c r="AT223" i="53"/>
  <c r="AT228" i="53"/>
  <c r="AT232" i="53"/>
  <c r="AT235" i="53"/>
  <c r="AT243" i="53"/>
  <c r="AT247" i="53"/>
  <c r="AT251" i="53"/>
  <c r="AT255" i="53"/>
  <c r="AT260" i="53"/>
  <c r="AT264" i="53"/>
  <c r="AT267" i="53"/>
  <c r="AT268" i="53"/>
  <c r="AT275" i="53"/>
  <c r="AT276" i="53"/>
  <c r="AT284" i="53"/>
  <c r="AT292" i="53"/>
  <c r="AT296" i="53"/>
  <c r="AT308" i="53"/>
  <c r="AT312" i="53"/>
  <c r="AT316" i="53"/>
  <c r="AT319" i="53"/>
  <c r="AT335" i="53"/>
  <c r="AT336" i="53"/>
  <c r="AT340" i="53"/>
  <c r="AT348" i="53"/>
  <c r="AT30" i="53"/>
  <c r="AT61" i="53"/>
  <c r="AT65" i="53"/>
  <c r="AT69" i="53"/>
  <c r="AT89" i="53"/>
  <c r="AT97" i="53"/>
  <c r="AT109" i="53"/>
  <c r="AT113" i="53"/>
  <c r="AT137" i="53"/>
  <c r="AT145" i="53"/>
  <c r="AT149" i="53"/>
  <c r="AT161" i="53"/>
  <c r="AT165" i="53"/>
  <c r="AT169" i="53"/>
  <c r="AT177" i="53"/>
  <c r="AT185" i="53"/>
  <c r="AT189" i="53"/>
  <c r="AT193" i="53"/>
  <c r="AT201" i="53"/>
  <c r="AT209" i="53"/>
  <c r="AT213" i="53"/>
  <c r="AT217" i="53"/>
  <c r="AT221" i="53"/>
  <c r="AT225" i="53"/>
  <c r="AT233" i="53"/>
  <c r="AT234" i="53"/>
  <c r="AT241" i="53"/>
  <c r="AT242" i="53"/>
  <c r="AT249" i="53"/>
  <c r="AT250" i="53"/>
  <c r="AT261" i="53"/>
  <c r="AT265" i="53"/>
  <c r="AT269" i="53"/>
  <c r="AT277" i="53"/>
  <c r="AT281" i="53"/>
  <c r="AT289" i="53"/>
  <c r="AT293" i="53"/>
  <c r="AT301" i="53"/>
  <c r="AT305" i="53"/>
  <c r="AT309" i="53"/>
  <c r="AT313" i="53"/>
  <c r="AT314" i="53"/>
  <c r="AT322" i="53"/>
  <c r="AT330" i="53"/>
  <c r="AT333" i="53"/>
  <c r="AT337" i="53"/>
  <c r="AT341" i="53"/>
  <c r="AT345" i="53"/>
  <c r="AT353" i="53"/>
  <c r="AT369" i="53"/>
  <c r="AT73" i="53"/>
  <c r="AT282" i="53"/>
  <c r="AT317" i="53"/>
  <c r="AT35" i="53"/>
  <c r="AT126" i="53"/>
  <c r="AT12" i="53"/>
  <c r="AT22" i="53"/>
  <c r="AT29" i="53"/>
  <c r="AT119" i="53"/>
  <c r="AT203" i="53"/>
  <c r="AT287" i="53"/>
  <c r="AT299" i="53"/>
  <c r="AT56" i="53"/>
  <c r="AT64" i="53"/>
  <c r="AT72" i="53"/>
  <c r="AT77" i="53"/>
  <c r="AT80" i="53"/>
  <c r="AT88" i="53"/>
  <c r="AT96" i="53"/>
  <c r="AT112" i="53"/>
  <c r="AT133" i="53"/>
  <c r="AT136" i="53"/>
  <c r="AT141" i="53"/>
  <c r="AT144" i="53"/>
  <c r="AT160" i="53"/>
  <c r="AT168" i="53"/>
  <c r="AT173" i="53"/>
  <c r="AT176" i="53"/>
  <c r="AT181" i="53"/>
  <c r="AT184" i="53"/>
  <c r="AT192" i="53"/>
  <c r="AT200" i="53"/>
  <c r="AT205" i="53"/>
  <c r="AT208" i="53"/>
  <c r="AT224" i="53"/>
  <c r="AT245" i="53"/>
  <c r="AT253" i="53"/>
  <c r="AT325" i="53"/>
  <c r="AT18" i="53"/>
  <c r="AT121" i="53"/>
  <c r="AT378" i="53"/>
  <c r="AT389" i="53"/>
  <c r="AT86" i="53"/>
  <c r="AT102" i="53"/>
  <c r="AT158" i="53"/>
  <c r="AT166" i="53"/>
  <c r="AT174" i="53"/>
  <c r="AT182" i="53"/>
  <c r="AT190" i="53"/>
  <c r="AT214" i="53"/>
  <c r="AT222" i="53"/>
  <c r="AT227" i="53"/>
  <c r="AT259" i="53"/>
  <c r="AT283" i="53"/>
  <c r="AT291" i="53"/>
  <c r="AT307" i="53"/>
  <c r="AT315" i="53"/>
  <c r="AT347" i="53"/>
  <c r="AT44" i="53"/>
  <c r="AT47" i="53"/>
  <c r="AT55" i="53"/>
  <c r="AT59" i="53"/>
  <c r="AT67" i="53"/>
  <c r="AT71" i="53"/>
  <c r="AT75" i="53"/>
  <c r="AT79" i="53"/>
  <c r="AT83" i="53"/>
  <c r="AT87" i="53"/>
  <c r="AT91" i="53"/>
  <c r="AT95" i="53"/>
  <c r="AT99" i="53"/>
  <c r="AT123" i="53"/>
  <c r="AT127" i="53"/>
  <c r="AT131" i="53"/>
  <c r="AT139" i="53"/>
  <c r="AT143" i="53"/>
  <c r="AT147" i="53"/>
  <c r="AT151" i="53"/>
  <c r="AT155" i="53"/>
  <c r="AT376" i="53"/>
  <c r="AT379" i="53"/>
  <c r="AT388" i="53"/>
  <c r="AT17" i="53"/>
  <c r="AT94" i="53"/>
  <c r="AT237" i="53"/>
  <c r="AT244" i="53"/>
  <c r="AT266" i="53"/>
  <c r="AT280" i="53"/>
  <c r="AT297" i="53"/>
  <c r="AT298" i="53"/>
  <c r="AT344" i="53"/>
  <c r="AT361" i="53"/>
  <c r="AT362" i="53"/>
  <c r="AT21" i="53"/>
  <c r="AT26" i="53"/>
  <c r="AT43" i="53"/>
  <c r="AT49" i="53"/>
  <c r="AT70" i="53"/>
  <c r="AT81" i="53"/>
  <c r="AT134" i="53"/>
  <c r="AT191" i="53"/>
  <c r="AT198" i="53"/>
  <c r="AT252" i="53"/>
  <c r="AT256" i="53"/>
  <c r="AT273" i="53"/>
  <c r="AT274" i="53"/>
  <c r="AT288" i="53"/>
  <c r="AT338" i="53"/>
  <c r="AT352" i="53"/>
  <c r="AT370" i="53"/>
  <c r="AT380" i="53"/>
  <c r="AT383" i="53"/>
  <c r="AT384" i="53"/>
  <c r="AT103" i="53"/>
  <c r="AT110" i="53"/>
  <c r="AT142" i="53"/>
  <c r="AT153" i="53"/>
  <c r="AT206" i="53"/>
  <c r="AT93" i="53"/>
  <c r="AT101" i="53"/>
  <c r="AT104" i="53"/>
  <c r="AT111" i="53"/>
  <c r="AT118" i="53"/>
  <c r="AT157" i="53"/>
  <c r="AT197" i="53"/>
  <c r="AT207" i="53"/>
  <c r="AT226" i="53"/>
  <c r="AT229" i="53"/>
  <c r="AT236" i="53"/>
  <c r="AT239" i="53"/>
  <c r="AT257" i="53"/>
  <c r="AT258" i="53"/>
  <c r="AT271" i="53"/>
  <c r="AT272" i="53"/>
  <c r="AT285" i="53"/>
  <c r="AT290" i="53"/>
  <c r="AT300" i="53"/>
  <c r="AT303" i="53"/>
  <c r="AT304" i="53"/>
  <c r="AT321" i="53"/>
  <c r="AT349" i="53"/>
  <c r="AT381" i="53"/>
  <c r="AT385" i="53"/>
  <c r="AT386" i="53"/>
  <c r="AT14" i="53"/>
  <c r="AT15" i="53"/>
  <c r="AT36" i="53"/>
  <c r="AT39" i="53"/>
  <c r="AT40" i="53"/>
  <c r="AT53" i="53"/>
  <c r="AT63" i="53"/>
  <c r="AT135" i="53"/>
  <c r="AT167" i="53"/>
  <c r="AT199" i="53"/>
  <c r="AT231" i="53"/>
  <c r="AT263" i="53"/>
  <c r="AT295" i="53"/>
  <c r="AT327" i="53"/>
  <c r="AT359" i="53"/>
  <c r="AT19" i="53"/>
  <c r="AT183" i="53"/>
  <c r="AT215" i="53"/>
  <c r="AT279" i="53"/>
  <c r="AT311" i="53"/>
  <c r="AT343" i="53"/>
  <c r="AT375" i="53"/>
  <c r="AT148" i="53"/>
  <c r="AT156" i="53"/>
  <c r="AT164" i="53"/>
  <c r="AT172" i="53"/>
  <c r="AT180" i="53"/>
  <c r="AT188" i="53"/>
  <c r="AT196" i="53"/>
  <c r="AT204" i="53"/>
  <c r="AT212" i="53"/>
  <c r="AT220" i="53"/>
  <c r="AT16" i="53"/>
  <c r="AT20" i="53"/>
  <c r="AT24" i="53"/>
  <c r="AT57" i="53"/>
  <c r="AT74" i="53"/>
  <c r="AT82" i="53"/>
  <c r="AT90" i="53"/>
  <c r="AT146" i="53"/>
  <c r="AT154" i="53"/>
  <c r="AT162" i="53"/>
  <c r="AT170" i="53"/>
  <c r="AT178" i="53"/>
  <c r="AT186" i="53"/>
  <c r="AT194" i="53"/>
  <c r="AT202" i="53"/>
  <c r="AT210" i="53"/>
  <c r="AT218" i="53"/>
  <c r="AT240" i="53"/>
  <c r="AT248" i="53"/>
  <c r="AT328" i="53"/>
  <c r="AT23" i="53"/>
  <c r="AT27" i="53"/>
  <c r="AT152" i="53"/>
  <c r="AT216" i="53"/>
  <c r="AT230" i="53"/>
  <c r="AT238" i="53"/>
  <c r="AT246" i="53"/>
  <c r="AT254" i="53"/>
  <c r="AT262" i="53"/>
  <c r="AT270" i="53"/>
  <c r="AT278" i="53"/>
  <c r="AT286" i="53"/>
  <c r="AT294" i="53"/>
  <c r="AT302" i="53"/>
  <c r="AT310" i="53"/>
  <c r="AT318" i="53"/>
  <c r="AT326" i="53"/>
  <c r="AT334" i="53"/>
  <c r="AT342" i="53"/>
  <c r="AT350" i="53"/>
  <c r="AT358" i="53"/>
  <c r="AT366" i="53"/>
  <c r="AT374" i="53"/>
  <c r="AT382" i="53"/>
  <c r="AT13" i="53"/>
  <c r="AT33" i="53"/>
  <c r="AT37" i="53"/>
  <c r="AT41" i="53"/>
  <c r="AT45" i="53"/>
  <c r="AT52" i="53"/>
  <c r="AT60" i="53"/>
  <c r="AT68" i="53"/>
  <c r="AT76" i="53"/>
  <c r="AT84" i="53"/>
  <c r="AT92" i="53"/>
  <c r="AT100" i="53"/>
  <c r="AT108" i="53"/>
  <c r="AT116" i="53"/>
  <c r="AT124" i="53"/>
  <c r="AT132" i="53"/>
  <c r="AT140" i="53"/>
  <c r="AT66" i="53"/>
  <c r="AT98" i="53"/>
  <c r="AT106" i="53"/>
  <c r="AT114" i="53"/>
  <c r="AT122" i="53"/>
  <c r="AT130" i="53"/>
  <c r="AT138" i="53"/>
  <c r="G10" i="35"/>
  <c r="S11" i="35"/>
  <c r="S12" i="35"/>
  <c r="S13" i="35"/>
  <c r="S15" i="35"/>
  <c r="S16" i="35"/>
  <c r="S17" i="35"/>
  <c r="S18" i="35"/>
  <c r="S19" i="35"/>
  <c r="S20" i="35"/>
  <c r="S21" i="35"/>
  <c r="K205" i="68" l="1"/>
  <c r="K36" i="68"/>
  <c r="K88" i="68"/>
  <c r="K10" i="68"/>
  <c r="K166" i="68"/>
  <c r="K114" i="68"/>
  <c r="K140" i="68"/>
  <c r="K23" i="68"/>
  <c r="K179" i="68"/>
  <c r="K101" i="68"/>
  <c r="K192" i="68"/>
  <c r="K75" i="68"/>
  <c r="K127" i="68"/>
  <c r="K62" i="68"/>
  <c r="K153" i="68"/>
  <c r="K49" i="68"/>
  <c r="E10" i="35"/>
  <c r="Q10" i="35"/>
  <c r="S10" i="35"/>
  <c r="K3" i="45" l="1"/>
  <c r="B172" i="48" l="1"/>
  <c r="C172" i="48"/>
  <c r="E172" i="48"/>
  <c r="F172" i="48"/>
  <c r="G172" i="48"/>
  <c r="H172" i="48"/>
  <c r="J172" i="48"/>
  <c r="K172" i="48"/>
  <c r="M172" i="48"/>
  <c r="O172" i="48"/>
  <c r="P172" i="48"/>
  <c r="Q172" i="48"/>
  <c r="B173" i="48"/>
  <c r="C173" i="48"/>
  <c r="E173" i="48"/>
  <c r="F173" i="48"/>
  <c r="G173" i="48"/>
  <c r="H173" i="48"/>
  <c r="J173" i="48"/>
  <c r="K173" i="48"/>
  <c r="M173" i="48"/>
  <c r="O173" i="48"/>
  <c r="P173" i="48"/>
  <c r="Q173" i="48"/>
  <c r="B174" i="48"/>
  <c r="C174" i="48"/>
  <c r="E174" i="48"/>
  <c r="F174" i="48"/>
  <c r="G174" i="48"/>
  <c r="H174" i="48"/>
  <c r="J174" i="48"/>
  <c r="K174" i="48"/>
  <c r="M174" i="48"/>
  <c r="O174" i="48"/>
  <c r="P174" i="48"/>
  <c r="Q174" i="48"/>
  <c r="B175" i="48"/>
  <c r="C175" i="48"/>
  <c r="E175" i="48"/>
  <c r="F175" i="48"/>
  <c r="G175" i="48"/>
  <c r="H175" i="48"/>
  <c r="J175" i="48"/>
  <c r="K175" i="48"/>
  <c r="M175" i="48"/>
  <c r="O175" i="48"/>
  <c r="P175" i="48"/>
  <c r="Q175" i="48"/>
  <c r="B176" i="48"/>
  <c r="C176" i="48"/>
  <c r="E176" i="48"/>
  <c r="F176" i="48"/>
  <c r="G176" i="48"/>
  <c r="H176" i="48"/>
  <c r="J176" i="48"/>
  <c r="K176" i="48"/>
  <c r="M176" i="48"/>
  <c r="O176" i="48"/>
  <c r="P176" i="48"/>
  <c r="Q176" i="48"/>
  <c r="B166" i="48"/>
  <c r="C166" i="48"/>
  <c r="E166" i="48"/>
  <c r="F166" i="48"/>
  <c r="G166" i="48"/>
  <c r="H166" i="48"/>
  <c r="J166" i="48"/>
  <c r="K166" i="48"/>
  <c r="M166" i="48"/>
  <c r="O166" i="48"/>
  <c r="P166" i="48"/>
  <c r="Q166" i="48"/>
  <c r="B167" i="48"/>
  <c r="C167" i="48"/>
  <c r="E167" i="48"/>
  <c r="F167" i="48"/>
  <c r="G167" i="48"/>
  <c r="H167" i="48"/>
  <c r="J167" i="48"/>
  <c r="K167" i="48"/>
  <c r="M167" i="48"/>
  <c r="O167" i="48"/>
  <c r="P167" i="48"/>
  <c r="Q167" i="48"/>
  <c r="B168" i="48"/>
  <c r="C168" i="48"/>
  <c r="E168" i="48"/>
  <c r="F168" i="48"/>
  <c r="G168" i="48"/>
  <c r="H168" i="48"/>
  <c r="J168" i="48"/>
  <c r="K168" i="48"/>
  <c r="M168" i="48"/>
  <c r="O168" i="48"/>
  <c r="P168" i="48"/>
  <c r="Q168" i="48"/>
  <c r="B169" i="48"/>
  <c r="C169" i="48"/>
  <c r="E169" i="48"/>
  <c r="F169" i="48"/>
  <c r="G169" i="48"/>
  <c r="H169" i="48"/>
  <c r="J169" i="48"/>
  <c r="K169" i="48"/>
  <c r="M169" i="48"/>
  <c r="O169" i="48"/>
  <c r="P169" i="48"/>
  <c r="Q169" i="48"/>
  <c r="B170" i="48"/>
  <c r="C170" i="48"/>
  <c r="E170" i="48"/>
  <c r="F170" i="48"/>
  <c r="G170" i="48"/>
  <c r="H170" i="48"/>
  <c r="J170" i="48"/>
  <c r="K170" i="48"/>
  <c r="M170" i="48"/>
  <c r="O170" i="48"/>
  <c r="P170" i="48"/>
  <c r="Q170" i="48"/>
  <c r="B171" i="48"/>
  <c r="C171" i="48"/>
  <c r="E171" i="48"/>
  <c r="F171" i="48"/>
  <c r="G171" i="48"/>
  <c r="H171" i="48"/>
  <c r="J171" i="48"/>
  <c r="K171" i="48"/>
  <c r="M171" i="48"/>
  <c r="O171" i="48"/>
  <c r="P171" i="48"/>
  <c r="Q171" i="48"/>
  <c r="B165" i="48"/>
  <c r="C165" i="48"/>
  <c r="E165" i="48"/>
  <c r="F165" i="48"/>
  <c r="G165" i="48"/>
  <c r="H165" i="48"/>
  <c r="J165" i="48"/>
  <c r="K165" i="48"/>
  <c r="M165" i="48"/>
  <c r="O165" i="48"/>
  <c r="P165" i="48"/>
  <c r="Q165" i="48"/>
  <c r="B159" i="48"/>
  <c r="C159" i="48"/>
  <c r="E159" i="48"/>
  <c r="F159" i="48"/>
  <c r="G159" i="48"/>
  <c r="H159" i="48"/>
  <c r="J159" i="48"/>
  <c r="K159" i="48"/>
  <c r="M159" i="48"/>
  <c r="O159" i="48"/>
  <c r="P159" i="48"/>
  <c r="Q159" i="48"/>
  <c r="B160" i="48"/>
  <c r="C160" i="48"/>
  <c r="E160" i="48"/>
  <c r="F160" i="48"/>
  <c r="G160" i="48"/>
  <c r="H160" i="48"/>
  <c r="J160" i="48"/>
  <c r="K160" i="48"/>
  <c r="M160" i="48"/>
  <c r="O160" i="48"/>
  <c r="P160" i="48"/>
  <c r="Q160" i="48"/>
  <c r="B161" i="48"/>
  <c r="C161" i="48"/>
  <c r="E161" i="48"/>
  <c r="F161" i="48"/>
  <c r="G161" i="48"/>
  <c r="H161" i="48"/>
  <c r="J161" i="48"/>
  <c r="K161" i="48"/>
  <c r="M161" i="48"/>
  <c r="O161" i="48"/>
  <c r="P161" i="48"/>
  <c r="Q161" i="48"/>
  <c r="B162" i="48"/>
  <c r="C162" i="48"/>
  <c r="E162" i="48"/>
  <c r="F162" i="48"/>
  <c r="G162" i="48"/>
  <c r="H162" i="48"/>
  <c r="J162" i="48"/>
  <c r="K162" i="48"/>
  <c r="M162" i="48"/>
  <c r="O162" i="48"/>
  <c r="P162" i="48"/>
  <c r="Q162" i="48"/>
  <c r="B163" i="48"/>
  <c r="C163" i="48"/>
  <c r="E163" i="48"/>
  <c r="F163" i="48"/>
  <c r="G163" i="48"/>
  <c r="H163" i="48"/>
  <c r="J163" i="48"/>
  <c r="K163" i="48"/>
  <c r="M163" i="48"/>
  <c r="O163" i="48"/>
  <c r="P163" i="48"/>
  <c r="Q163" i="48"/>
  <c r="B164" i="48"/>
  <c r="C164" i="48"/>
  <c r="E164" i="48"/>
  <c r="F164" i="48"/>
  <c r="G164" i="48"/>
  <c r="H164" i="48"/>
  <c r="J164" i="48"/>
  <c r="K164" i="48"/>
  <c r="M164" i="48"/>
  <c r="O164" i="48"/>
  <c r="P164" i="48"/>
  <c r="Q164" i="48"/>
  <c r="B158" i="48"/>
  <c r="C158" i="48"/>
  <c r="E158" i="48"/>
  <c r="F158" i="48"/>
  <c r="G158" i="48"/>
  <c r="H158" i="48"/>
  <c r="J158" i="48"/>
  <c r="K158" i="48"/>
  <c r="M158" i="48"/>
  <c r="O158" i="48"/>
  <c r="P158" i="48"/>
  <c r="Q158" i="48"/>
  <c r="B152" i="48"/>
  <c r="C152" i="48"/>
  <c r="E152" i="48"/>
  <c r="F152" i="48"/>
  <c r="G152" i="48"/>
  <c r="H152" i="48"/>
  <c r="J152" i="48"/>
  <c r="K152" i="48"/>
  <c r="M152" i="48"/>
  <c r="O152" i="48"/>
  <c r="P152" i="48"/>
  <c r="Q152" i="48"/>
  <c r="B153" i="48"/>
  <c r="C153" i="48"/>
  <c r="E153" i="48"/>
  <c r="F153" i="48"/>
  <c r="G153" i="48"/>
  <c r="H153" i="48"/>
  <c r="J153" i="48"/>
  <c r="K153" i="48"/>
  <c r="M153" i="48"/>
  <c r="O153" i="48"/>
  <c r="P153" i="48"/>
  <c r="Q153" i="48"/>
  <c r="B154" i="48"/>
  <c r="C154" i="48"/>
  <c r="E154" i="48"/>
  <c r="F154" i="48"/>
  <c r="G154" i="48"/>
  <c r="H154" i="48"/>
  <c r="J154" i="48"/>
  <c r="K154" i="48"/>
  <c r="M154" i="48"/>
  <c r="O154" i="48"/>
  <c r="P154" i="48"/>
  <c r="Q154" i="48"/>
  <c r="B155" i="48"/>
  <c r="C155" i="48"/>
  <c r="E155" i="48"/>
  <c r="F155" i="48"/>
  <c r="G155" i="48"/>
  <c r="H155" i="48"/>
  <c r="J155" i="48"/>
  <c r="K155" i="48"/>
  <c r="M155" i="48"/>
  <c r="O155" i="48"/>
  <c r="P155" i="48"/>
  <c r="Q155" i="48"/>
  <c r="B156" i="48"/>
  <c r="C156" i="48"/>
  <c r="E156" i="48"/>
  <c r="F156" i="48"/>
  <c r="G156" i="48"/>
  <c r="H156" i="48"/>
  <c r="J156" i="48"/>
  <c r="K156" i="48"/>
  <c r="M156" i="48"/>
  <c r="O156" i="48"/>
  <c r="P156" i="48"/>
  <c r="Q156" i="48"/>
  <c r="B157" i="48"/>
  <c r="C157" i="48"/>
  <c r="E157" i="48"/>
  <c r="F157" i="48"/>
  <c r="G157" i="48"/>
  <c r="H157" i="48"/>
  <c r="J157" i="48"/>
  <c r="K157" i="48"/>
  <c r="M157" i="48"/>
  <c r="O157" i="48"/>
  <c r="P157" i="48"/>
  <c r="Q157" i="48"/>
  <c r="B145" i="48"/>
  <c r="C145" i="48"/>
  <c r="E145" i="48"/>
  <c r="F145" i="48"/>
  <c r="G145" i="48"/>
  <c r="H145" i="48"/>
  <c r="J145" i="48"/>
  <c r="K145" i="48"/>
  <c r="M145" i="48"/>
  <c r="O145" i="48"/>
  <c r="P145" i="48"/>
  <c r="Q145" i="48"/>
  <c r="B146" i="48"/>
  <c r="C146" i="48"/>
  <c r="E146" i="48"/>
  <c r="F146" i="48"/>
  <c r="G146" i="48"/>
  <c r="H146" i="48"/>
  <c r="J146" i="48"/>
  <c r="K146" i="48"/>
  <c r="M146" i="48"/>
  <c r="O146" i="48"/>
  <c r="P146" i="48"/>
  <c r="Q146" i="48"/>
  <c r="B147" i="48"/>
  <c r="C147" i="48"/>
  <c r="E147" i="48"/>
  <c r="F147" i="48"/>
  <c r="G147" i="48"/>
  <c r="H147" i="48"/>
  <c r="J147" i="48"/>
  <c r="K147" i="48"/>
  <c r="M147" i="48"/>
  <c r="O147" i="48"/>
  <c r="P147" i="48"/>
  <c r="Q147" i="48"/>
  <c r="B148" i="48"/>
  <c r="C148" i="48"/>
  <c r="E148" i="48"/>
  <c r="F148" i="48"/>
  <c r="G148" i="48"/>
  <c r="H148" i="48"/>
  <c r="J148" i="48"/>
  <c r="K148" i="48"/>
  <c r="M148" i="48"/>
  <c r="O148" i="48"/>
  <c r="P148" i="48"/>
  <c r="Q148" i="48"/>
  <c r="B149" i="48"/>
  <c r="C149" i="48"/>
  <c r="E149" i="48"/>
  <c r="F149" i="48"/>
  <c r="G149" i="48"/>
  <c r="H149" i="48"/>
  <c r="J149" i="48"/>
  <c r="K149" i="48"/>
  <c r="M149" i="48"/>
  <c r="O149" i="48"/>
  <c r="P149" i="48"/>
  <c r="Q149" i="48"/>
  <c r="B150" i="48"/>
  <c r="C150" i="48"/>
  <c r="E150" i="48"/>
  <c r="F150" i="48"/>
  <c r="G150" i="48"/>
  <c r="H150" i="48"/>
  <c r="J150" i="48"/>
  <c r="K150" i="48"/>
  <c r="M150" i="48"/>
  <c r="O150" i="48"/>
  <c r="P150" i="48"/>
  <c r="Q150" i="48"/>
  <c r="B144" i="48"/>
  <c r="C144" i="48"/>
  <c r="E144" i="48"/>
  <c r="F144" i="48"/>
  <c r="G144" i="48"/>
  <c r="H144" i="48"/>
  <c r="J144" i="48"/>
  <c r="K144" i="48"/>
  <c r="M144" i="48"/>
  <c r="O144" i="48"/>
  <c r="P144" i="48"/>
  <c r="Q144" i="48"/>
  <c r="B124" i="48"/>
  <c r="C124" i="48"/>
  <c r="E124" i="48"/>
  <c r="F124" i="48"/>
  <c r="G124" i="48"/>
  <c r="H124" i="48"/>
  <c r="J124" i="48"/>
  <c r="K124" i="48"/>
  <c r="M124" i="48"/>
  <c r="O124" i="48"/>
  <c r="P124" i="48"/>
  <c r="Q124" i="48"/>
  <c r="B125" i="48"/>
  <c r="C125" i="48"/>
  <c r="E125" i="48"/>
  <c r="F125" i="48"/>
  <c r="G125" i="48"/>
  <c r="H125" i="48"/>
  <c r="J125" i="48"/>
  <c r="K125" i="48"/>
  <c r="M125" i="48"/>
  <c r="O125" i="48"/>
  <c r="P125" i="48"/>
  <c r="Q125" i="48"/>
  <c r="B126" i="48"/>
  <c r="C126" i="48"/>
  <c r="E126" i="48"/>
  <c r="F126" i="48"/>
  <c r="G126" i="48"/>
  <c r="H126" i="48"/>
  <c r="J126" i="48"/>
  <c r="K126" i="48"/>
  <c r="M126" i="48"/>
  <c r="O126" i="48"/>
  <c r="P126" i="48"/>
  <c r="Q126" i="48"/>
  <c r="B127" i="48"/>
  <c r="C127" i="48"/>
  <c r="E127" i="48"/>
  <c r="F127" i="48"/>
  <c r="G127" i="48"/>
  <c r="H127" i="48"/>
  <c r="J127" i="48"/>
  <c r="K127" i="48"/>
  <c r="M127" i="48"/>
  <c r="O127" i="48"/>
  <c r="P127" i="48"/>
  <c r="Q127" i="48"/>
  <c r="B128" i="48"/>
  <c r="C128" i="48"/>
  <c r="E128" i="48"/>
  <c r="F128" i="48"/>
  <c r="G128" i="48"/>
  <c r="H128" i="48"/>
  <c r="J128" i="48"/>
  <c r="K128" i="48"/>
  <c r="M128" i="48"/>
  <c r="O128" i="48"/>
  <c r="P128" i="48"/>
  <c r="Q128" i="48"/>
  <c r="B129" i="48"/>
  <c r="C129" i="48"/>
  <c r="E129" i="48"/>
  <c r="F129" i="48"/>
  <c r="G129" i="48"/>
  <c r="H129" i="48"/>
  <c r="J129" i="48"/>
  <c r="K129" i="48"/>
  <c r="M129" i="48"/>
  <c r="O129" i="48"/>
  <c r="P129" i="48"/>
  <c r="Q129" i="48"/>
  <c r="B117" i="48"/>
  <c r="C117" i="48"/>
  <c r="E117" i="48"/>
  <c r="F117" i="48"/>
  <c r="G117" i="48"/>
  <c r="H117" i="48"/>
  <c r="J117" i="48"/>
  <c r="K117" i="48"/>
  <c r="M117" i="48"/>
  <c r="O117" i="48"/>
  <c r="P117" i="48"/>
  <c r="Q117" i="48"/>
  <c r="B118" i="48"/>
  <c r="C118" i="48"/>
  <c r="E118" i="48"/>
  <c r="F118" i="48"/>
  <c r="G118" i="48"/>
  <c r="H118" i="48"/>
  <c r="J118" i="48"/>
  <c r="K118" i="48"/>
  <c r="M118" i="48"/>
  <c r="O118" i="48"/>
  <c r="P118" i="48"/>
  <c r="Q118" i="48"/>
  <c r="B119" i="48"/>
  <c r="C119" i="48"/>
  <c r="E119" i="48"/>
  <c r="F119" i="48"/>
  <c r="G119" i="48"/>
  <c r="H119" i="48"/>
  <c r="J119" i="48"/>
  <c r="K119" i="48"/>
  <c r="M119" i="48"/>
  <c r="O119" i="48"/>
  <c r="P119" i="48"/>
  <c r="Q119" i="48"/>
  <c r="B120" i="48"/>
  <c r="C120" i="48"/>
  <c r="E120" i="48"/>
  <c r="F120" i="48"/>
  <c r="G120" i="48"/>
  <c r="H120" i="48"/>
  <c r="J120" i="48"/>
  <c r="K120" i="48"/>
  <c r="M120" i="48"/>
  <c r="O120" i="48"/>
  <c r="P120" i="48"/>
  <c r="Q120" i="48"/>
  <c r="B121" i="48"/>
  <c r="C121" i="48"/>
  <c r="E121" i="48"/>
  <c r="F121" i="48"/>
  <c r="G121" i="48"/>
  <c r="H121" i="48"/>
  <c r="J121" i="48"/>
  <c r="K121" i="48"/>
  <c r="M121" i="48"/>
  <c r="O121" i="48"/>
  <c r="P121" i="48"/>
  <c r="Q121" i="48"/>
  <c r="B122" i="48"/>
  <c r="C122" i="48"/>
  <c r="E122" i="48"/>
  <c r="F122" i="48"/>
  <c r="G122" i="48"/>
  <c r="H122" i="48"/>
  <c r="J122" i="48"/>
  <c r="K122" i="48"/>
  <c r="M122" i="48"/>
  <c r="O122" i="48"/>
  <c r="P122" i="48"/>
  <c r="Q122" i="48"/>
  <c r="B110" i="48"/>
  <c r="C110" i="48"/>
  <c r="E110" i="48"/>
  <c r="F110" i="48"/>
  <c r="G110" i="48"/>
  <c r="H110" i="48"/>
  <c r="J110" i="48"/>
  <c r="K110" i="48"/>
  <c r="M110" i="48"/>
  <c r="O110" i="48"/>
  <c r="P110" i="48"/>
  <c r="Q110" i="48"/>
  <c r="B111" i="48"/>
  <c r="C111" i="48"/>
  <c r="E111" i="48"/>
  <c r="F111" i="48"/>
  <c r="G111" i="48"/>
  <c r="H111" i="48"/>
  <c r="J111" i="48"/>
  <c r="K111" i="48"/>
  <c r="M111" i="48"/>
  <c r="O111" i="48"/>
  <c r="P111" i="48"/>
  <c r="Q111" i="48"/>
  <c r="B112" i="48"/>
  <c r="C112" i="48"/>
  <c r="E112" i="48"/>
  <c r="F112" i="48"/>
  <c r="G112" i="48"/>
  <c r="H112" i="48"/>
  <c r="J112" i="48"/>
  <c r="K112" i="48"/>
  <c r="M112" i="48"/>
  <c r="O112" i="48"/>
  <c r="P112" i="48"/>
  <c r="Q112" i="48"/>
  <c r="B113" i="48"/>
  <c r="C113" i="48"/>
  <c r="E113" i="48"/>
  <c r="F113" i="48"/>
  <c r="G113" i="48"/>
  <c r="H113" i="48"/>
  <c r="J113" i="48"/>
  <c r="K113" i="48"/>
  <c r="M113" i="48"/>
  <c r="O113" i="48"/>
  <c r="P113" i="48"/>
  <c r="Q113" i="48"/>
  <c r="B114" i="48"/>
  <c r="C114" i="48"/>
  <c r="E114" i="48"/>
  <c r="F114" i="48"/>
  <c r="G114" i="48"/>
  <c r="H114" i="48"/>
  <c r="J114" i="48"/>
  <c r="K114" i="48"/>
  <c r="M114" i="48"/>
  <c r="O114" i="48"/>
  <c r="P114" i="48"/>
  <c r="Q114" i="48"/>
  <c r="B115" i="48"/>
  <c r="C115" i="48"/>
  <c r="E115" i="48"/>
  <c r="F115" i="48"/>
  <c r="G115" i="48"/>
  <c r="H115" i="48"/>
  <c r="J115" i="48"/>
  <c r="K115" i="48"/>
  <c r="M115" i="48"/>
  <c r="O115" i="48"/>
  <c r="P115" i="48"/>
  <c r="Q115" i="48"/>
  <c r="B103" i="48"/>
  <c r="C103" i="48"/>
  <c r="E103" i="48"/>
  <c r="F103" i="48"/>
  <c r="G103" i="48"/>
  <c r="H103" i="48"/>
  <c r="J103" i="48"/>
  <c r="K103" i="48"/>
  <c r="M103" i="48"/>
  <c r="O103" i="48"/>
  <c r="P103" i="48"/>
  <c r="Q103" i="48"/>
  <c r="B104" i="48"/>
  <c r="C104" i="48"/>
  <c r="E104" i="48"/>
  <c r="F104" i="48"/>
  <c r="G104" i="48"/>
  <c r="H104" i="48"/>
  <c r="J104" i="48"/>
  <c r="K104" i="48"/>
  <c r="M104" i="48"/>
  <c r="O104" i="48"/>
  <c r="P104" i="48"/>
  <c r="Q104" i="48"/>
  <c r="B105" i="48"/>
  <c r="C105" i="48"/>
  <c r="E105" i="48"/>
  <c r="F105" i="48"/>
  <c r="G105" i="48"/>
  <c r="H105" i="48"/>
  <c r="J105" i="48"/>
  <c r="K105" i="48"/>
  <c r="M105" i="48"/>
  <c r="O105" i="48"/>
  <c r="P105" i="48"/>
  <c r="Q105" i="48"/>
  <c r="B106" i="48"/>
  <c r="C106" i="48"/>
  <c r="E106" i="48"/>
  <c r="F106" i="48"/>
  <c r="G106" i="48"/>
  <c r="H106" i="48"/>
  <c r="J106" i="48"/>
  <c r="K106" i="48"/>
  <c r="M106" i="48"/>
  <c r="O106" i="48"/>
  <c r="P106" i="48"/>
  <c r="Q106" i="48"/>
  <c r="B107" i="48"/>
  <c r="C107" i="48"/>
  <c r="E107" i="48"/>
  <c r="F107" i="48"/>
  <c r="G107" i="48"/>
  <c r="H107" i="48"/>
  <c r="J107" i="48"/>
  <c r="K107" i="48"/>
  <c r="M107" i="48"/>
  <c r="O107" i="48"/>
  <c r="P107" i="48"/>
  <c r="Q107" i="48"/>
  <c r="B108" i="48"/>
  <c r="C108" i="48"/>
  <c r="E108" i="48"/>
  <c r="F108" i="48"/>
  <c r="G108" i="48"/>
  <c r="H108" i="48"/>
  <c r="J108" i="48"/>
  <c r="K108" i="48"/>
  <c r="M108" i="48"/>
  <c r="O108" i="48"/>
  <c r="P108" i="48"/>
  <c r="Q108" i="48"/>
  <c r="B96" i="48"/>
  <c r="C96" i="48"/>
  <c r="E96" i="48"/>
  <c r="F96" i="48"/>
  <c r="G96" i="48"/>
  <c r="H96" i="48"/>
  <c r="J96" i="48"/>
  <c r="K96" i="48"/>
  <c r="M96" i="48"/>
  <c r="O96" i="48"/>
  <c r="P96" i="48"/>
  <c r="Q96" i="48"/>
  <c r="B97" i="48"/>
  <c r="C97" i="48"/>
  <c r="E97" i="48"/>
  <c r="F97" i="48"/>
  <c r="G97" i="48"/>
  <c r="H97" i="48"/>
  <c r="J97" i="48"/>
  <c r="K97" i="48"/>
  <c r="M97" i="48"/>
  <c r="O97" i="48"/>
  <c r="P97" i="48"/>
  <c r="Q97" i="48"/>
  <c r="B98" i="48"/>
  <c r="C98" i="48"/>
  <c r="E98" i="48"/>
  <c r="F98" i="48"/>
  <c r="G98" i="48"/>
  <c r="H98" i="48"/>
  <c r="J98" i="48"/>
  <c r="K98" i="48"/>
  <c r="M98" i="48"/>
  <c r="O98" i="48"/>
  <c r="P98" i="48"/>
  <c r="Q98" i="48"/>
  <c r="B99" i="48"/>
  <c r="C99" i="48"/>
  <c r="E99" i="48"/>
  <c r="F99" i="48"/>
  <c r="G99" i="48"/>
  <c r="H99" i="48"/>
  <c r="J99" i="48"/>
  <c r="K99" i="48"/>
  <c r="M99" i="48"/>
  <c r="O99" i="48"/>
  <c r="P99" i="48"/>
  <c r="Q99" i="48"/>
  <c r="B100" i="48"/>
  <c r="C100" i="48"/>
  <c r="E100" i="48"/>
  <c r="F100" i="48"/>
  <c r="G100" i="48"/>
  <c r="H100" i="48"/>
  <c r="J100" i="48"/>
  <c r="K100" i="48"/>
  <c r="M100" i="48"/>
  <c r="O100" i="48"/>
  <c r="P100" i="48"/>
  <c r="Q100" i="48"/>
  <c r="B101" i="48"/>
  <c r="C101" i="48"/>
  <c r="E101" i="48"/>
  <c r="F101" i="48"/>
  <c r="G101" i="48"/>
  <c r="H101" i="48"/>
  <c r="J101" i="48"/>
  <c r="K101" i="48"/>
  <c r="M101" i="48"/>
  <c r="O101" i="48"/>
  <c r="P101" i="48"/>
  <c r="Q101" i="48"/>
  <c r="B89" i="48"/>
  <c r="C89" i="48"/>
  <c r="E89" i="48"/>
  <c r="F89" i="48"/>
  <c r="G89" i="48"/>
  <c r="H89" i="48"/>
  <c r="J89" i="48"/>
  <c r="K89" i="48"/>
  <c r="M89" i="48"/>
  <c r="O89" i="48"/>
  <c r="P89" i="48"/>
  <c r="Q89" i="48"/>
  <c r="B90" i="48"/>
  <c r="C90" i="48"/>
  <c r="E90" i="48"/>
  <c r="F90" i="48"/>
  <c r="G90" i="48"/>
  <c r="H90" i="48"/>
  <c r="J90" i="48"/>
  <c r="K90" i="48"/>
  <c r="M90" i="48"/>
  <c r="O90" i="48"/>
  <c r="P90" i="48"/>
  <c r="Q90" i="48"/>
  <c r="B91" i="48"/>
  <c r="C91" i="48"/>
  <c r="E91" i="48"/>
  <c r="F91" i="48"/>
  <c r="G91" i="48"/>
  <c r="H91" i="48"/>
  <c r="J91" i="48"/>
  <c r="K91" i="48"/>
  <c r="M91" i="48"/>
  <c r="O91" i="48"/>
  <c r="P91" i="48"/>
  <c r="Q91" i="48"/>
  <c r="B92" i="48"/>
  <c r="C92" i="48"/>
  <c r="E92" i="48"/>
  <c r="F92" i="48"/>
  <c r="G92" i="48"/>
  <c r="H92" i="48"/>
  <c r="J92" i="48"/>
  <c r="K92" i="48"/>
  <c r="M92" i="48"/>
  <c r="O92" i="48"/>
  <c r="P92" i="48"/>
  <c r="Q92" i="48"/>
  <c r="B93" i="48"/>
  <c r="C93" i="48"/>
  <c r="E93" i="48"/>
  <c r="F93" i="48"/>
  <c r="G93" i="48"/>
  <c r="H93" i="48"/>
  <c r="J93" i="48"/>
  <c r="K93" i="48"/>
  <c r="M93" i="48"/>
  <c r="O93" i="48"/>
  <c r="P93" i="48"/>
  <c r="Q93" i="48"/>
  <c r="B94" i="48"/>
  <c r="C94" i="48"/>
  <c r="E94" i="48"/>
  <c r="F94" i="48"/>
  <c r="G94" i="48"/>
  <c r="H94" i="48"/>
  <c r="J94" i="48"/>
  <c r="K94" i="48"/>
  <c r="M94" i="48"/>
  <c r="O94" i="48"/>
  <c r="P94" i="48"/>
  <c r="Q94" i="48"/>
  <c r="B27" i="2"/>
  <c r="F27" i="2"/>
  <c r="G28" i="2" s="1"/>
  <c r="H27" i="2"/>
  <c r="I28" i="2" s="1"/>
  <c r="J27" i="2"/>
  <c r="L27" i="2"/>
  <c r="M28" i="2" s="1"/>
  <c r="N27" i="2"/>
  <c r="O27" i="2"/>
  <c r="P27" i="2"/>
  <c r="Q28" i="2" l="1"/>
  <c r="U27" i="2"/>
  <c r="E28" i="2"/>
  <c r="C28" i="2"/>
  <c r="R27" i="2"/>
  <c r="R154" i="48"/>
  <c r="R153" i="48"/>
  <c r="R158" i="48"/>
  <c r="R165" i="48"/>
  <c r="R176" i="48"/>
  <c r="R174" i="48"/>
  <c r="R173" i="48"/>
  <c r="R92" i="48"/>
  <c r="R121" i="48"/>
  <c r="R119" i="48"/>
  <c r="R125" i="48"/>
  <c r="R149" i="48"/>
  <c r="R147" i="48"/>
  <c r="R90" i="48"/>
  <c r="R98" i="48"/>
  <c r="R107" i="48"/>
  <c r="R106" i="48"/>
  <c r="R112" i="48"/>
  <c r="R169" i="48"/>
  <c r="R96" i="48"/>
  <c r="R110" i="48"/>
  <c r="R120" i="48"/>
  <c r="R127" i="48"/>
  <c r="R126" i="48"/>
  <c r="R164" i="48"/>
  <c r="R162" i="48"/>
  <c r="R167" i="48"/>
  <c r="S27" i="2"/>
  <c r="T28" i="2" s="1"/>
  <c r="R105" i="48"/>
  <c r="R103" i="48"/>
  <c r="R115" i="48"/>
  <c r="R113" i="48"/>
  <c r="R111" i="48"/>
  <c r="R129" i="48"/>
  <c r="R160" i="48"/>
  <c r="R159" i="48"/>
  <c r="R171" i="48"/>
  <c r="R170" i="48"/>
  <c r="R168" i="48"/>
  <c r="R172" i="48"/>
  <c r="R93" i="48"/>
  <c r="R100" i="48"/>
  <c r="R150" i="48"/>
  <c r="R145" i="48"/>
  <c r="R156" i="48"/>
  <c r="R152" i="48"/>
  <c r="R166" i="48"/>
  <c r="R175" i="48"/>
  <c r="R91" i="48"/>
  <c r="R108" i="48"/>
  <c r="R155" i="48"/>
  <c r="R128" i="48"/>
  <c r="R94" i="48"/>
  <c r="R97" i="48"/>
  <c r="R114" i="48"/>
  <c r="R122" i="48"/>
  <c r="R117" i="48"/>
  <c r="R99" i="48"/>
  <c r="R146" i="48"/>
  <c r="R157" i="48"/>
  <c r="R161" i="48"/>
  <c r="R89" i="48"/>
  <c r="R101" i="48"/>
  <c r="R104" i="48"/>
  <c r="R118" i="48"/>
  <c r="R124" i="48"/>
  <c r="R144" i="48"/>
  <c r="R148" i="48"/>
  <c r="R163" i="48"/>
  <c r="K14" i="51"/>
  <c r="K13" i="51"/>
  <c r="K12" i="51"/>
  <c r="K11" i="51"/>
  <c r="K10" i="51"/>
  <c r="L24" i="51"/>
  <c r="J24" i="51"/>
  <c r="K9" i="51" l="1"/>
  <c r="K24" i="51"/>
  <c r="B99" i="6"/>
  <c r="C99" i="6"/>
  <c r="E99" i="6"/>
  <c r="G99" i="6"/>
  <c r="I99" i="6"/>
  <c r="J99" i="6"/>
  <c r="L99" i="6"/>
  <c r="N99" i="6"/>
  <c r="P99" i="6"/>
  <c r="R99" i="6"/>
  <c r="S99" i="6"/>
  <c r="T99" i="6"/>
  <c r="V99" i="6"/>
  <c r="B100" i="6"/>
  <c r="C100" i="6"/>
  <c r="E100" i="6"/>
  <c r="G100" i="6"/>
  <c r="I100" i="6"/>
  <c r="J100" i="6"/>
  <c r="L100" i="6"/>
  <c r="N100" i="6"/>
  <c r="P100" i="6"/>
  <c r="R100" i="6"/>
  <c r="S100" i="6"/>
  <c r="T100" i="6"/>
  <c r="V100" i="6"/>
  <c r="B101" i="6"/>
  <c r="C101" i="6"/>
  <c r="E101" i="6"/>
  <c r="G101" i="6"/>
  <c r="I101" i="6"/>
  <c r="J101" i="6"/>
  <c r="L101" i="6"/>
  <c r="N101" i="6"/>
  <c r="P101" i="6"/>
  <c r="R101" i="6"/>
  <c r="S101" i="6"/>
  <c r="T101" i="6"/>
  <c r="V101" i="6"/>
  <c r="B102" i="6"/>
  <c r="C102" i="6"/>
  <c r="E102" i="6"/>
  <c r="G102" i="6"/>
  <c r="I102" i="6"/>
  <c r="J102" i="6"/>
  <c r="L102" i="6"/>
  <c r="N102" i="6"/>
  <c r="P102" i="6"/>
  <c r="R102" i="6"/>
  <c r="S102" i="6"/>
  <c r="T102" i="6"/>
  <c r="V102" i="6"/>
  <c r="U100" i="6" l="1"/>
  <c r="U102" i="6"/>
  <c r="U101" i="6"/>
  <c r="U99" i="6"/>
  <c r="N138" i="45" l="1"/>
  <c r="N137" i="45"/>
  <c r="N136" i="45"/>
  <c r="N135" i="45"/>
  <c r="N134" i="45"/>
  <c r="N133" i="45"/>
  <c r="N132" i="45"/>
  <c r="N131" i="45"/>
  <c r="N130" i="45"/>
  <c r="N129" i="45"/>
  <c r="N128" i="45"/>
  <c r="N127" i="45"/>
  <c r="N126" i="45"/>
  <c r="N125" i="45"/>
  <c r="N124" i="45"/>
  <c r="N123" i="45"/>
  <c r="N122" i="45"/>
  <c r="N121" i="45"/>
  <c r="N120" i="45"/>
  <c r="N119" i="45"/>
  <c r="N118" i="45"/>
  <c r="N117" i="45"/>
  <c r="N116" i="45"/>
  <c r="N115" i="45"/>
  <c r="N114" i="45"/>
  <c r="N113" i="45"/>
  <c r="N112" i="45"/>
  <c r="N111" i="45"/>
  <c r="N110" i="45"/>
  <c r="N109" i="45"/>
  <c r="N108" i="45"/>
  <c r="N107" i="45"/>
  <c r="N106" i="45"/>
  <c r="N105" i="45"/>
  <c r="N104" i="45"/>
  <c r="N103" i="45"/>
  <c r="N102" i="45"/>
  <c r="N101" i="45"/>
  <c r="N100" i="45"/>
  <c r="N99" i="45"/>
  <c r="N98" i="45"/>
  <c r="N97" i="45"/>
  <c r="N96" i="45"/>
  <c r="N95" i="45"/>
  <c r="N94" i="45"/>
  <c r="N93" i="45"/>
  <c r="N92" i="45"/>
  <c r="N91" i="45"/>
  <c r="N90" i="45"/>
  <c r="N89" i="45"/>
  <c r="N88" i="45"/>
  <c r="N87" i="45"/>
  <c r="N86" i="45"/>
  <c r="N85" i="45"/>
  <c r="N84" i="45"/>
  <c r="N83" i="45"/>
  <c r="N82" i="45"/>
  <c r="N81" i="45"/>
  <c r="N80" i="45"/>
  <c r="N79" i="45"/>
  <c r="N78" i="45"/>
  <c r="N77" i="45"/>
  <c r="N76" i="45"/>
  <c r="N75" i="45"/>
  <c r="N74" i="45"/>
  <c r="N73" i="45"/>
  <c r="N72" i="45"/>
  <c r="N71" i="45"/>
  <c r="N70" i="45"/>
  <c r="N69" i="45"/>
  <c r="N68" i="45"/>
  <c r="N67" i="45"/>
  <c r="N66" i="45"/>
  <c r="N65" i="45"/>
  <c r="N64" i="45"/>
  <c r="N63" i="45"/>
  <c r="N62" i="45"/>
  <c r="N61" i="45"/>
  <c r="N60" i="45"/>
  <c r="N59" i="45"/>
  <c r="N58" i="45"/>
  <c r="N57" i="45"/>
  <c r="N56" i="45"/>
  <c r="N55" i="45"/>
  <c r="N54" i="45"/>
  <c r="N53" i="45"/>
  <c r="N52" i="45"/>
  <c r="N51" i="45"/>
  <c r="N50" i="45"/>
  <c r="N49" i="45"/>
  <c r="N48" i="45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5" i="45"/>
  <c r="N24" i="45"/>
  <c r="N23" i="45"/>
  <c r="N22" i="45"/>
  <c r="N21" i="45"/>
  <c r="N20" i="45"/>
  <c r="N19" i="45"/>
  <c r="N13" i="45"/>
  <c r="N14" i="45"/>
  <c r="N15" i="45"/>
  <c r="N16" i="45"/>
  <c r="N17" i="45"/>
  <c r="N12" i="45"/>
  <c r="O2" i="44"/>
  <c r="H10" i="52" l="1"/>
  <c r="E10" i="52"/>
  <c r="F10" i="52" s="1"/>
  <c r="B10" i="52"/>
  <c r="C10" i="52" s="1"/>
  <c r="F5" i="52"/>
  <c r="O2" i="52"/>
  <c r="N10" i="52" l="1"/>
  <c r="K10" i="52"/>
  <c r="P10" i="52"/>
  <c r="S10" i="52"/>
  <c r="J10" i="52"/>
  <c r="M10" i="52"/>
  <c r="L10" i="52"/>
  <c r="I10" i="52"/>
  <c r="R10" i="52"/>
  <c r="G10" i="52"/>
  <c r="O10" i="52"/>
  <c r="B11" i="51"/>
  <c r="C11" i="51"/>
  <c r="D11" i="51" s="1"/>
  <c r="E11" i="51"/>
  <c r="F11" i="51"/>
  <c r="V11" i="51"/>
  <c r="W11" i="51"/>
  <c r="R11" i="51"/>
  <c r="S11" i="51"/>
  <c r="T11" i="51"/>
  <c r="B12" i="51"/>
  <c r="C12" i="51"/>
  <c r="D12" i="51" s="1"/>
  <c r="E12" i="51"/>
  <c r="F12" i="51"/>
  <c r="V12" i="51"/>
  <c r="W12" i="51"/>
  <c r="R12" i="51"/>
  <c r="S12" i="51"/>
  <c r="T12" i="51"/>
  <c r="B13" i="51"/>
  <c r="C13" i="51"/>
  <c r="D13" i="51" s="1"/>
  <c r="E13" i="51"/>
  <c r="F13" i="51"/>
  <c r="V13" i="51"/>
  <c r="W13" i="51"/>
  <c r="R13" i="51"/>
  <c r="S13" i="51"/>
  <c r="T13" i="51"/>
  <c r="B14" i="51"/>
  <c r="C14" i="51"/>
  <c r="D14" i="51" s="1"/>
  <c r="E14" i="51"/>
  <c r="F14" i="51"/>
  <c r="V14" i="51"/>
  <c r="W14" i="51"/>
  <c r="R14" i="51"/>
  <c r="S14" i="51"/>
  <c r="T14" i="51"/>
  <c r="B15" i="51"/>
  <c r="C15" i="51"/>
  <c r="D15" i="51" s="1"/>
  <c r="E15" i="51"/>
  <c r="F15" i="51"/>
  <c r="G15" i="51" s="1"/>
  <c r="V15" i="51"/>
  <c r="W15" i="51"/>
  <c r="R15" i="51"/>
  <c r="S15" i="51"/>
  <c r="T15" i="51"/>
  <c r="B24" i="51"/>
  <c r="C24" i="51"/>
  <c r="D24" i="51" s="1"/>
  <c r="E24" i="51"/>
  <c r="F24" i="51"/>
  <c r="H24" i="51"/>
  <c r="V24" i="51"/>
  <c r="W24" i="51"/>
  <c r="N24" i="51"/>
  <c r="R24" i="51"/>
  <c r="S24" i="51"/>
  <c r="T24" i="51"/>
  <c r="B25" i="51"/>
  <c r="C25" i="51"/>
  <c r="D25" i="51" s="1"/>
  <c r="E25" i="51"/>
  <c r="F25" i="51"/>
  <c r="I10" i="51"/>
  <c r="V25" i="51"/>
  <c r="W25" i="51"/>
  <c r="O10" i="51"/>
  <c r="R25" i="51"/>
  <c r="S25" i="51"/>
  <c r="T25" i="51"/>
  <c r="B26" i="51"/>
  <c r="C26" i="51"/>
  <c r="D26" i="51" s="1"/>
  <c r="E26" i="51"/>
  <c r="F26" i="51"/>
  <c r="G26" i="51" s="1"/>
  <c r="I11" i="51"/>
  <c r="V26" i="51"/>
  <c r="W26" i="51"/>
  <c r="O11" i="51"/>
  <c r="R26" i="51"/>
  <c r="S26" i="51"/>
  <c r="T26" i="51"/>
  <c r="B27" i="51"/>
  <c r="C27" i="51"/>
  <c r="D27" i="51" s="1"/>
  <c r="E27" i="51"/>
  <c r="F27" i="51"/>
  <c r="G27" i="51" s="1"/>
  <c r="I12" i="51"/>
  <c r="V27" i="51"/>
  <c r="W27" i="51"/>
  <c r="O12" i="51"/>
  <c r="R27" i="51"/>
  <c r="S27" i="51"/>
  <c r="T27" i="51"/>
  <c r="B28" i="51"/>
  <c r="C28" i="51"/>
  <c r="D28" i="51" s="1"/>
  <c r="E28" i="51"/>
  <c r="F28" i="51"/>
  <c r="G28" i="51" s="1"/>
  <c r="I13" i="51"/>
  <c r="V28" i="51"/>
  <c r="W28" i="51"/>
  <c r="O13" i="51"/>
  <c r="R28" i="51"/>
  <c r="S28" i="51"/>
  <c r="T28" i="51"/>
  <c r="B29" i="51"/>
  <c r="C29" i="51"/>
  <c r="D29" i="51" s="1"/>
  <c r="E29" i="51"/>
  <c r="F29" i="51"/>
  <c r="G29" i="51" s="1"/>
  <c r="I14" i="51"/>
  <c r="V29" i="51"/>
  <c r="W29" i="51"/>
  <c r="O14" i="51"/>
  <c r="R29" i="51"/>
  <c r="S29" i="51"/>
  <c r="T29" i="51"/>
  <c r="F4" i="51"/>
  <c r="J2" i="51"/>
  <c r="K79" i="47"/>
  <c r="J79" i="47"/>
  <c r="S79" i="47"/>
  <c r="R79" i="47"/>
  <c r="Q79" i="47"/>
  <c r="P79" i="47"/>
  <c r="O79" i="47"/>
  <c r="M79" i="47"/>
  <c r="L79" i="47"/>
  <c r="I79" i="47"/>
  <c r="G79" i="47"/>
  <c r="E79" i="47"/>
  <c r="C79" i="47"/>
  <c r="D79" i="47" s="1"/>
  <c r="B79" i="47"/>
  <c r="K78" i="47"/>
  <c r="J78" i="47"/>
  <c r="S78" i="47"/>
  <c r="R78" i="47"/>
  <c r="Q78" i="47"/>
  <c r="P78" i="47"/>
  <c r="O78" i="47"/>
  <c r="M78" i="47"/>
  <c r="L78" i="47"/>
  <c r="I78" i="47"/>
  <c r="G78" i="47"/>
  <c r="E78" i="47"/>
  <c r="C78" i="47"/>
  <c r="D78" i="47" s="1"/>
  <c r="B78" i="47"/>
  <c r="K77" i="47"/>
  <c r="J77" i="47"/>
  <c r="S77" i="47"/>
  <c r="R77" i="47"/>
  <c r="Q77" i="47"/>
  <c r="P77" i="47"/>
  <c r="O77" i="47"/>
  <c r="M77" i="47"/>
  <c r="L77" i="47"/>
  <c r="I77" i="47"/>
  <c r="G77" i="47"/>
  <c r="E77" i="47"/>
  <c r="C77" i="47"/>
  <c r="D77" i="47" s="1"/>
  <c r="B77" i="47"/>
  <c r="K76" i="47"/>
  <c r="J76" i="47"/>
  <c r="S76" i="47"/>
  <c r="R76" i="47"/>
  <c r="Q76" i="47"/>
  <c r="P76" i="47"/>
  <c r="O76" i="47"/>
  <c r="M76" i="47"/>
  <c r="L76" i="47"/>
  <c r="I76" i="47"/>
  <c r="G76" i="47"/>
  <c r="E76" i="47"/>
  <c r="C76" i="47"/>
  <c r="D76" i="47" s="1"/>
  <c r="B76" i="47"/>
  <c r="K75" i="47"/>
  <c r="J75" i="47"/>
  <c r="S75" i="47"/>
  <c r="R75" i="47"/>
  <c r="Q75" i="47"/>
  <c r="P75" i="47"/>
  <c r="O75" i="47"/>
  <c r="M75" i="47"/>
  <c r="L75" i="47"/>
  <c r="I75" i="47"/>
  <c r="G75" i="47"/>
  <c r="E75" i="47"/>
  <c r="C75" i="47"/>
  <c r="D75" i="47" s="1"/>
  <c r="B75" i="47"/>
  <c r="K74" i="47"/>
  <c r="J74" i="47"/>
  <c r="S74" i="47"/>
  <c r="R74" i="47"/>
  <c r="Q74" i="47"/>
  <c r="P74" i="47"/>
  <c r="O74" i="47"/>
  <c r="M74" i="47"/>
  <c r="L74" i="47"/>
  <c r="I74" i="47"/>
  <c r="G74" i="47"/>
  <c r="E74" i="47"/>
  <c r="C74" i="47"/>
  <c r="D74" i="47" s="1"/>
  <c r="B74" i="47"/>
  <c r="K73" i="47"/>
  <c r="J73" i="47"/>
  <c r="S73" i="47"/>
  <c r="R73" i="47"/>
  <c r="Q73" i="47"/>
  <c r="P73" i="47"/>
  <c r="O73" i="47"/>
  <c r="M73" i="47"/>
  <c r="L73" i="47"/>
  <c r="I73" i="47"/>
  <c r="G73" i="47"/>
  <c r="E73" i="47"/>
  <c r="C73" i="47"/>
  <c r="D73" i="47" s="1"/>
  <c r="B73" i="47"/>
  <c r="K72" i="47"/>
  <c r="J72" i="47"/>
  <c r="S72" i="47"/>
  <c r="R72" i="47"/>
  <c r="Q72" i="47"/>
  <c r="P72" i="47"/>
  <c r="O72" i="47"/>
  <c r="M72" i="47"/>
  <c r="L72" i="47"/>
  <c r="I72" i="47"/>
  <c r="G72" i="47"/>
  <c r="E72" i="47"/>
  <c r="C72" i="47"/>
  <c r="D72" i="47" s="1"/>
  <c r="B72" i="47"/>
  <c r="K71" i="47"/>
  <c r="J71" i="47"/>
  <c r="S71" i="47"/>
  <c r="R71" i="47"/>
  <c r="Q71" i="47"/>
  <c r="P71" i="47"/>
  <c r="O71" i="47"/>
  <c r="M71" i="47"/>
  <c r="L71" i="47"/>
  <c r="I71" i="47"/>
  <c r="G71" i="47"/>
  <c r="E71" i="47"/>
  <c r="C71" i="47"/>
  <c r="D71" i="47" s="1"/>
  <c r="B71" i="47"/>
  <c r="K70" i="47"/>
  <c r="J70" i="47"/>
  <c r="S70" i="47"/>
  <c r="R70" i="47"/>
  <c r="Q70" i="47"/>
  <c r="P70" i="47"/>
  <c r="O70" i="47"/>
  <c r="M70" i="47"/>
  <c r="L70" i="47"/>
  <c r="I70" i="47"/>
  <c r="G70" i="47"/>
  <c r="E70" i="47"/>
  <c r="C70" i="47"/>
  <c r="D70" i="47" s="1"/>
  <c r="B70" i="47"/>
  <c r="K69" i="47"/>
  <c r="J69" i="47"/>
  <c r="S69" i="47"/>
  <c r="R69" i="47"/>
  <c r="Q69" i="47"/>
  <c r="P69" i="47"/>
  <c r="O69" i="47"/>
  <c r="M69" i="47"/>
  <c r="L69" i="47"/>
  <c r="I69" i="47"/>
  <c r="G69" i="47"/>
  <c r="E69" i="47"/>
  <c r="C69" i="47"/>
  <c r="D69" i="47" s="1"/>
  <c r="B69" i="47"/>
  <c r="K68" i="47"/>
  <c r="J68" i="47"/>
  <c r="S68" i="47"/>
  <c r="R68" i="47"/>
  <c r="Q68" i="47"/>
  <c r="P68" i="47"/>
  <c r="O68" i="47"/>
  <c r="M68" i="47"/>
  <c r="L68" i="47"/>
  <c r="I68" i="47"/>
  <c r="G68" i="47"/>
  <c r="E68" i="47"/>
  <c r="C68" i="47"/>
  <c r="D68" i="47" s="1"/>
  <c r="B68" i="47"/>
  <c r="K67" i="47"/>
  <c r="J67" i="47"/>
  <c r="S67" i="47"/>
  <c r="R67" i="47"/>
  <c r="Q67" i="47"/>
  <c r="P67" i="47"/>
  <c r="O67" i="47"/>
  <c r="M67" i="47"/>
  <c r="L67" i="47"/>
  <c r="I67" i="47"/>
  <c r="G67" i="47"/>
  <c r="E67" i="47"/>
  <c r="C67" i="47"/>
  <c r="D67" i="47" s="1"/>
  <c r="B67" i="47"/>
  <c r="K66" i="47"/>
  <c r="J66" i="47"/>
  <c r="S66" i="47"/>
  <c r="R66" i="47"/>
  <c r="Q66" i="47"/>
  <c r="P66" i="47"/>
  <c r="O66" i="47"/>
  <c r="M66" i="47"/>
  <c r="L66" i="47"/>
  <c r="I66" i="47"/>
  <c r="G66" i="47"/>
  <c r="E66" i="47"/>
  <c r="C66" i="47"/>
  <c r="D66" i="47" s="1"/>
  <c r="B66" i="47"/>
  <c r="K65" i="47"/>
  <c r="J65" i="47"/>
  <c r="S65" i="47"/>
  <c r="R65" i="47"/>
  <c r="Q65" i="47"/>
  <c r="P65" i="47"/>
  <c r="O65" i="47"/>
  <c r="M65" i="47"/>
  <c r="L65" i="47"/>
  <c r="I65" i="47"/>
  <c r="G65" i="47"/>
  <c r="E65" i="47"/>
  <c r="C65" i="47"/>
  <c r="D65" i="47" s="1"/>
  <c r="B65" i="47"/>
  <c r="K64" i="47"/>
  <c r="J64" i="47"/>
  <c r="S64" i="47"/>
  <c r="R64" i="47"/>
  <c r="Q64" i="47"/>
  <c r="P64" i="47"/>
  <c r="O64" i="47"/>
  <c r="M64" i="47"/>
  <c r="L64" i="47"/>
  <c r="I64" i="47"/>
  <c r="G64" i="47"/>
  <c r="E64" i="47"/>
  <c r="C64" i="47"/>
  <c r="D64" i="47" s="1"/>
  <c r="B64" i="47"/>
  <c r="K63" i="47"/>
  <c r="J63" i="47"/>
  <c r="S63" i="47"/>
  <c r="R63" i="47"/>
  <c r="Q63" i="47"/>
  <c r="P63" i="47"/>
  <c r="O63" i="47"/>
  <c r="M63" i="47"/>
  <c r="L63" i="47"/>
  <c r="I63" i="47"/>
  <c r="G63" i="47"/>
  <c r="E63" i="47"/>
  <c r="C63" i="47"/>
  <c r="D63" i="47" s="1"/>
  <c r="B63" i="47"/>
  <c r="K62" i="47"/>
  <c r="J62" i="47"/>
  <c r="S62" i="47"/>
  <c r="R62" i="47"/>
  <c r="Q62" i="47"/>
  <c r="P62" i="47"/>
  <c r="O62" i="47"/>
  <c r="M62" i="47"/>
  <c r="L62" i="47"/>
  <c r="I62" i="47"/>
  <c r="G62" i="47"/>
  <c r="E62" i="47"/>
  <c r="C62" i="47"/>
  <c r="D62" i="47" s="1"/>
  <c r="B62" i="47"/>
  <c r="K61" i="47"/>
  <c r="J61" i="47"/>
  <c r="S61" i="47"/>
  <c r="R61" i="47"/>
  <c r="Q61" i="47"/>
  <c r="P61" i="47"/>
  <c r="O61" i="47"/>
  <c r="M61" i="47"/>
  <c r="L61" i="47"/>
  <c r="I61" i="47"/>
  <c r="G61" i="47"/>
  <c r="E61" i="47"/>
  <c r="C61" i="47"/>
  <c r="D61" i="47" s="1"/>
  <c r="B61" i="47"/>
  <c r="K60" i="47"/>
  <c r="J60" i="47"/>
  <c r="S60" i="47"/>
  <c r="R60" i="47"/>
  <c r="Q60" i="47"/>
  <c r="P60" i="47"/>
  <c r="O60" i="47"/>
  <c r="M60" i="47"/>
  <c r="L60" i="47"/>
  <c r="I60" i="47"/>
  <c r="G60" i="47"/>
  <c r="E60" i="47"/>
  <c r="C60" i="47"/>
  <c r="D60" i="47" s="1"/>
  <c r="B60" i="47"/>
  <c r="K59" i="47"/>
  <c r="J59" i="47"/>
  <c r="S59" i="47"/>
  <c r="R59" i="47"/>
  <c r="Q59" i="47"/>
  <c r="P59" i="47"/>
  <c r="O59" i="47"/>
  <c r="M59" i="47"/>
  <c r="L59" i="47"/>
  <c r="I59" i="47"/>
  <c r="G59" i="47"/>
  <c r="E59" i="47"/>
  <c r="C59" i="47"/>
  <c r="D59" i="47" s="1"/>
  <c r="B59" i="47"/>
  <c r="K58" i="47"/>
  <c r="J58" i="47"/>
  <c r="S58" i="47"/>
  <c r="R58" i="47"/>
  <c r="Q58" i="47"/>
  <c r="P58" i="47"/>
  <c r="O58" i="47"/>
  <c r="M58" i="47"/>
  <c r="L58" i="47"/>
  <c r="I58" i="47"/>
  <c r="G58" i="47"/>
  <c r="E58" i="47"/>
  <c r="C58" i="47"/>
  <c r="D58" i="47" s="1"/>
  <c r="B58" i="47"/>
  <c r="K57" i="47"/>
  <c r="J57" i="47"/>
  <c r="S57" i="47"/>
  <c r="R57" i="47"/>
  <c r="Q57" i="47"/>
  <c r="P57" i="47"/>
  <c r="O57" i="47"/>
  <c r="M57" i="47"/>
  <c r="L57" i="47"/>
  <c r="I57" i="47"/>
  <c r="G57" i="47"/>
  <c r="E57" i="47"/>
  <c r="C57" i="47"/>
  <c r="D57" i="47" s="1"/>
  <c r="B57" i="47"/>
  <c r="K56" i="47"/>
  <c r="J56" i="47"/>
  <c r="S56" i="47"/>
  <c r="R56" i="47"/>
  <c r="Q56" i="47"/>
  <c r="P56" i="47"/>
  <c r="O56" i="47"/>
  <c r="M56" i="47"/>
  <c r="L56" i="47"/>
  <c r="I56" i="47"/>
  <c r="G56" i="47"/>
  <c r="E56" i="47"/>
  <c r="C56" i="47"/>
  <c r="D56" i="47" s="1"/>
  <c r="B56" i="47"/>
  <c r="K55" i="47"/>
  <c r="J55" i="47"/>
  <c r="S55" i="47"/>
  <c r="R55" i="47"/>
  <c r="Q55" i="47"/>
  <c r="P55" i="47"/>
  <c r="O55" i="47"/>
  <c r="M55" i="47"/>
  <c r="L55" i="47"/>
  <c r="I55" i="47"/>
  <c r="G55" i="47"/>
  <c r="E55" i="47"/>
  <c r="C55" i="47"/>
  <c r="D55" i="47" s="1"/>
  <c r="B55" i="47"/>
  <c r="K54" i="47"/>
  <c r="J54" i="47"/>
  <c r="S54" i="47"/>
  <c r="R54" i="47"/>
  <c r="Q54" i="47"/>
  <c r="P54" i="47"/>
  <c r="O54" i="47"/>
  <c r="M54" i="47"/>
  <c r="L54" i="47"/>
  <c r="I54" i="47"/>
  <c r="G54" i="47"/>
  <c r="E54" i="47"/>
  <c r="C54" i="47"/>
  <c r="D54" i="47" s="1"/>
  <c r="B54" i="47"/>
  <c r="K53" i="47"/>
  <c r="J53" i="47"/>
  <c r="S53" i="47"/>
  <c r="R53" i="47"/>
  <c r="Q53" i="47"/>
  <c r="P53" i="47"/>
  <c r="O53" i="47"/>
  <c r="M53" i="47"/>
  <c r="L53" i="47"/>
  <c r="I53" i="47"/>
  <c r="G53" i="47"/>
  <c r="E53" i="47"/>
  <c r="C53" i="47"/>
  <c r="D53" i="47" s="1"/>
  <c r="B53" i="47"/>
  <c r="K52" i="47"/>
  <c r="J52" i="47"/>
  <c r="S52" i="47"/>
  <c r="R52" i="47"/>
  <c r="Q52" i="47"/>
  <c r="P52" i="47"/>
  <c r="O52" i="47"/>
  <c r="M52" i="47"/>
  <c r="L52" i="47"/>
  <c r="I52" i="47"/>
  <c r="G52" i="47"/>
  <c r="E52" i="47"/>
  <c r="C52" i="47"/>
  <c r="D52" i="47" s="1"/>
  <c r="B52" i="47"/>
  <c r="K51" i="47"/>
  <c r="J51" i="47"/>
  <c r="S51" i="47"/>
  <c r="R51" i="47"/>
  <c r="Q51" i="47"/>
  <c r="P51" i="47"/>
  <c r="O51" i="47"/>
  <c r="M51" i="47"/>
  <c r="L51" i="47"/>
  <c r="I51" i="47"/>
  <c r="G51" i="47"/>
  <c r="E51" i="47"/>
  <c r="C51" i="47"/>
  <c r="D51" i="47" s="1"/>
  <c r="B51" i="47"/>
  <c r="K50" i="47"/>
  <c r="J50" i="47"/>
  <c r="S50" i="47"/>
  <c r="R50" i="47"/>
  <c r="Q50" i="47"/>
  <c r="P50" i="47"/>
  <c r="O50" i="47"/>
  <c r="M50" i="47"/>
  <c r="L50" i="47"/>
  <c r="I50" i="47"/>
  <c r="G50" i="47"/>
  <c r="E50" i="47"/>
  <c r="C50" i="47"/>
  <c r="D50" i="47" s="1"/>
  <c r="B50" i="47"/>
  <c r="K49" i="47"/>
  <c r="J49" i="47"/>
  <c r="S49" i="47"/>
  <c r="R49" i="47"/>
  <c r="Q49" i="47"/>
  <c r="P49" i="47"/>
  <c r="O49" i="47"/>
  <c r="M49" i="47"/>
  <c r="L49" i="47"/>
  <c r="I49" i="47"/>
  <c r="G49" i="47"/>
  <c r="E49" i="47"/>
  <c r="C49" i="47"/>
  <c r="D49" i="47" s="1"/>
  <c r="B49" i="47"/>
  <c r="K48" i="47"/>
  <c r="J48" i="47"/>
  <c r="S48" i="47"/>
  <c r="R48" i="47"/>
  <c r="Q48" i="47"/>
  <c r="P48" i="47"/>
  <c r="O48" i="47"/>
  <c r="M48" i="47"/>
  <c r="L48" i="47"/>
  <c r="I48" i="47"/>
  <c r="G48" i="47"/>
  <c r="E48" i="47"/>
  <c r="C48" i="47"/>
  <c r="D48" i="47" s="1"/>
  <c r="B48" i="47"/>
  <c r="K47" i="47"/>
  <c r="J47" i="47"/>
  <c r="S47" i="47"/>
  <c r="R47" i="47"/>
  <c r="Q47" i="47"/>
  <c r="P47" i="47"/>
  <c r="O47" i="47"/>
  <c r="M47" i="47"/>
  <c r="L47" i="47"/>
  <c r="I47" i="47"/>
  <c r="G47" i="47"/>
  <c r="E47" i="47"/>
  <c r="C47" i="47"/>
  <c r="D47" i="47" s="1"/>
  <c r="B47" i="47"/>
  <c r="K46" i="47"/>
  <c r="J46" i="47"/>
  <c r="S46" i="47"/>
  <c r="R46" i="47"/>
  <c r="Q46" i="47"/>
  <c r="P46" i="47"/>
  <c r="O46" i="47"/>
  <c r="M46" i="47"/>
  <c r="L46" i="47"/>
  <c r="I46" i="47"/>
  <c r="G46" i="47"/>
  <c r="E46" i="47"/>
  <c r="C46" i="47"/>
  <c r="D46" i="47" s="1"/>
  <c r="B46" i="47"/>
  <c r="K45" i="47"/>
  <c r="J45" i="47"/>
  <c r="S45" i="47"/>
  <c r="R45" i="47"/>
  <c r="Q45" i="47"/>
  <c r="P45" i="47"/>
  <c r="O45" i="47"/>
  <c r="M45" i="47"/>
  <c r="L45" i="47"/>
  <c r="I45" i="47"/>
  <c r="G45" i="47"/>
  <c r="E45" i="47"/>
  <c r="C45" i="47"/>
  <c r="D45" i="47" s="1"/>
  <c r="B45" i="47"/>
  <c r="K44" i="47"/>
  <c r="J44" i="47"/>
  <c r="S44" i="47"/>
  <c r="R44" i="47"/>
  <c r="Q44" i="47"/>
  <c r="P44" i="47"/>
  <c r="O44" i="47"/>
  <c r="M44" i="47"/>
  <c r="L44" i="47"/>
  <c r="I44" i="47"/>
  <c r="G44" i="47"/>
  <c r="E44" i="47"/>
  <c r="C44" i="47"/>
  <c r="D44" i="47" s="1"/>
  <c r="B44" i="47"/>
  <c r="K43" i="47"/>
  <c r="J43" i="47"/>
  <c r="S43" i="47"/>
  <c r="R43" i="47"/>
  <c r="Q43" i="47"/>
  <c r="P43" i="47"/>
  <c r="O43" i="47"/>
  <c r="M43" i="47"/>
  <c r="L43" i="47"/>
  <c r="I43" i="47"/>
  <c r="G43" i="47"/>
  <c r="E43" i="47"/>
  <c r="C43" i="47"/>
  <c r="D43" i="47" s="1"/>
  <c r="B43" i="47"/>
  <c r="K41" i="47"/>
  <c r="J41" i="47"/>
  <c r="S41" i="47"/>
  <c r="R41" i="47"/>
  <c r="Q41" i="47"/>
  <c r="P41" i="47"/>
  <c r="O41" i="47"/>
  <c r="M41" i="47"/>
  <c r="L41" i="47"/>
  <c r="I41" i="47"/>
  <c r="G41" i="47"/>
  <c r="E41" i="47"/>
  <c r="C41" i="47"/>
  <c r="D41" i="47" s="1"/>
  <c r="B41" i="47"/>
  <c r="K40" i="47"/>
  <c r="J40" i="47"/>
  <c r="S40" i="47"/>
  <c r="R40" i="47"/>
  <c r="Q40" i="47"/>
  <c r="P40" i="47"/>
  <c r="O40" i="47"/>
  <c r="M40" i="47"/>
  <c r="L40" i="47"/>
  <c r="I40" i="47"/>
  <c r="G40" i="47"/>
  <c r="E40" i="47"/>
  <c r="C40" i="47"/>
  <c r="D40" i="47" s="1"/>
  <c r="B40" i="47"/>
  <c r="K39" i="47"/>
  <c r="J39" i="47"/>
  <c r="S39" i="47"/>
  <c r="R39" i="47"/>
  <c r="Q39" i="47"/>
  <c r="P39" i="47"/>
  <c r="O39" i="47"/>
  <c r="M39" i="47"/>
  <c r="L39" i="47"/>
  <c r="I39" i="47"/>
  <c r="G39" i="47"/>
  <c r="E39" i="47"/>
  <c r="C39" i="47"/>
  <c r="D39" i="47" s="1"/>
  <c r="B39" i="47"/>
  <c r="K37" i="47"/>
  <c r="J37" i="47"/>
  <c r="S37" i="47"/>
  <c r="R37" i="47"/>
  <c r="Q37" i="47"/>
  <c r="P37" i="47"/>
  <c r="O37" i="47"/>
  <c r="M37" i="47"/>
  <c r="L37" i="47"/>
  <c r="I37" i="47"/>
  <c r="G37" i="47"/>
  <c r="E37" i="47"/>
  <c r="C37" i="47"/>
  <c r="D37" i="47" s="1"/>
  <c r="B37" i="47"/>
  <c r="K36" i="47"/>
  <c r="J36" i="47"/>
  <c r="S36" i="47"/>
  <c r="R36" i="47"/>
  <c r="Q36" i="47"/>
  <c r="P36" i="47"/>
  <c r="O36" i="47"/>
  <c r="M36" i="47"/>
  <c r="L36" i="47"/>
  <c r="I36" i="47"/>
  <c r="G36" i="47"/>
  <c r="E36" i="47"/>
  <c r="C36" i="47"/>
  <c r="D36" i="47" s="1"/>
  <c r="B36" i="47"/>
  <c r="K35" i="47"/>
  <c r="J35" i="47"/>
  <c r="S35" i="47"/>
  <c r="R35" i="47"/>
  <c r="Q35" i="47"/>
  <c r="P35" i="47"/>
  <c r="O35" i="47"/>
  <c r="M35" i="47"/>
  <c r="L35" i="47"/>
  <c r="I35" i="47"/>
  <c r="G35" i="47"/>
  <c r="E35" i="47"/>
  <c r="C35" i="47"/>
  <c r="D35" i="47" s="1"/>
  <c r="B35" i="47"/>
  <c r="K33" i="47"/>
  <c r="J33" i="47"/>
  <c r="S33" i="47"/>
  <c r="R33" i="47"/>
  <c r="Q33" i="47"/>
  <c r="P33" i="47"/>
  <c r="O33" i="47"/>
  <c r="M33" i="47"/>
  <c r="L33" i="47"/>
  <c r="I33" i="47"/>
  <c r="G33" i="47"/>
  <c r="E33" i="47"/>
  <c r="C33" i="47"/>
  <c r="D33" i="47" s="1"/>
  <c r="B33" i="47"/>
  <c r="K29" i="47"/>
  <c r="J29" i="47"/>
  <c r="S29" i="47"/>
  <c r="R29" i="47"/>
  <c r="Q29" i="47"/>
  <c r="P29" i="47"/>
  <c r="O29" i="47"/>
  <c r="M29" i="47"/>
  <c r="L29" i="47"/>
  <c r="I29" i="47"/>
  <c r="G29" i="47"/>
  <c r="E29" i="47"/>
  <c r="C29" i="47"/>
  <c r="D29" i="47" s="1"/>
  <c r="B29" i="47"/>
  <c r="K25" i="47"/>
  <c r="J25" i="47"/>
  <c r="S25" i="47"/>
  <c r="R25" i="47"/>
  <c r="Q25" i="47"/>
  <c r="P25" i="47"/>
  <c r="O25" i="47"/>
  <c r="M25" i="47"/>
  <c r="L25" i="47"/>
  <c r="I25" i="47"/>
  <c r="G25" i="47"/>
  <c r="E25" i="47"/>
  <c r="C25" i="47"/>
  <c r="D25" i="47" s="1"/>
  <c r="B25" i="47"/>
  <c r="K21" i="47"/>
  <c r="J21" i="47"/>
  <c r="S21" i="47"/>
  <c r="R21" i="47"/>
  <c r="Q21" i="47"/>
  <c r="P21" i="47"/>
  <c r="O21" i="47"/>
  <c r="M21" i="47"/>
  <c r="L21" i="47"/>
  <c r="I21" i="47"/>
  <c r="G21" i="47"/>
  <c r="E21" i="47"/>
  <c r="C21" i="47"/>
  <c r="D21" i="47" s="1"/>
  <c r="B21" i="47"/>
  <c r="K17" i="47"/>
  <c r="J17" i="47"/>
  <c r="S17" i="47"/>
  <c r="R17" i="47"/>
  <c r="Q17" i="47"/>
  <c r="P17" i="47"/>
  <c r="O17" i="47"/>
  <c r="M17" i="47"/>
  <c r="L17" i="47"/>
  <c r="I17" i="47"/>
  <c r="G17" i="47"/>
  <c r="E17" i="47"/>
  <c r="C17" i="47"/>
  <c r="D17" i="47" s="1"/>
  <c r="B17" i="47"/>
  <c r="B13" i="47"/>
  <c r="C13" i="47"/>
  <c r="D13" i="47" s="1"/>
  <c r="E13" i="47"/>
  <c r="G13" i="47"/>
  <c r="I13" i="47"/>
  <c r="L13" i="47"/>
  <c r="M13" i="47"/>
  <c r="O13" i="47"/>
  <c r="P13" i="47"/>
  <c r="Q13" i="47"/>
  <c r="R13" i="47"/>
  <c r="S13" i="47"/>
  <c r="J13" i="47"/>
  <c r="K13" i="47"/>
  <c r="O2" i="47"/>
  <c r="S390" i="50"/>
  <c r="R390" i="50"/>
  <c r="P390" i="50"/>
  <c r="O390" i="50"/>
  <c r="M390" i="50"/>
  <c r="L390" i="50"/>
  <c r="J390" i="50"/>
  <c r="I390" i="50"/>
  <c r="G390" i="50"/>
  <c r="E390" i="50"/>
  <c r="C390" i="50"/>
  <c r="B390" i="50"/>
  <c r="S389" i="50"/>
  <c r="R389" i="50"/>
  <c r="P389" i="50"/>
  <c r="O389" i="50"/>
  <c r="M389" i="50"/>
  <c r="L389" i="50"/>
  <c r="J389" i="50"/>
  <c r="I389" i="50"/>
  <c r="G389" i="50"/>
  <c r="E389" i="50"/>
  <c r="C389" i="50"/>
  <c r="B389" i="50"/>
  <c r="S388" i="50"/>
  <c r="R388" i="50"/>
  <c r="P388" i="50"/>
  <c r="O388" i="50"/>
  <c r="M388" i="50"/>
  <c r="L388" i="50"/>
  <c r="J388" i="50"/>
  <c r="I388" i="50"/>
  <c r="G388" i="50"/>
  <c r="E388" i="50"/>
  <c r="C388" i="50"/>
  <c r="B388" i="50"/>
  <c r="S387" i="50"/>
  <c r="R387" i="50"/>
  <c r="P387" i="50"/>
  <c r="O387" i="50"/>
  <c r="M387" i="50"/>
  <c r="L387" i="50"/>
  <c r="J387" i="50"/>
  <c r="I387" i="50"/>
  <c r="G387" i="50"/>
  <c r="E387" i="50"/>
  <c r="C387" i="50"/>
  <c r="B387" i="50"/>
  <c r="S386" i="50"/>
  <c r="R386" i="50"/>
  <c r="P386" i="50"/>
  <c r="O386" i="50"/>
  <c r="M386" i="50"/>
  <c r="L386" i="50"/>
  <c r="J386" i="50"/>
  <c r="I386" i="50"/>
  <c r="G386" i="50"/>
  <c r="E386" i="50"/>
  <c r="C386" i="50"/>
  <c r="B386" i="50"/>
  <c r="S385" i="50"/>
  <c r="R385" i="50"/>
  <c r="P385" i="50"/>
  <c r="O385" i="50"/>
  <c r="M385" i="50"/>
  <c r="L385" i="50"/>
  <c r="J385" i="50"/>
  <c r="I385" i="50"/>
  <c r="G385" i="50"/>
  <c r="E385" i="50"/>
  <c r="C385" i="50"/>
  <c r="B385" i="50"/>
  <c r="S384" i="50"/>
  <c r="R384" i="50"/>
  <c r="P384" i="50"/>
  <c r="O384" i="50"/>
  <c r="M384" i="50"/>
  <c r="L384" i="50"/>
  <c r="J384" i="50"/>
  <c r="I384" i="50"/>
  <c r="G384" i="50"/>
  <c r="E384" i="50"/>
  <c r="C384" i="50"/>
  <c r="B384" i="50"/>
  <c r="S383" i="50"/>
  <c r="R383" i="50"/>
  <c r="P383" i="50"/>
  <c r="O383" i="50"/>
  <c r="M383" i="50"/>
  <c r="L383" i="50"/>
  <c r="J383" i="50"/>
  <c r="I383" i="50"/>
  <c r="G383" i="50"/>
  <c r="E383" i="50"/>
  <c r="C383" i="50"/>
  <c r="B383" i="50"/>
  <c r="S382" i="50"/>
  <c r="R382" i="50"/>
  <c r="P382" i="50"/>
  <c r="O382" i="50"/>
  <c r="M382" i="50"/>
  <c r="L382" i="50"/>
  <c r="J382" i="50"/>
  <c r="I382" i="50"/>
  <c r="G382" i="50"/>
  <c r="E382" i="50"/>
  <c r="C382" i="50"/>
  <c r="B382" i="50"/>
  <c r="S381" i="50"/>
  <c r="R381" i="50"/>
  <c r="P381" i="50"/>
  <c r="O381" i="50"/>
  <c r="M381" i="50"/>
  <c r="L381" i="50"/>
  <c r="J381" i="50"/>
  <c r="I381" i="50"/>
  <c r="G381" i="50"/>
  <c r="E381" i="50"/>
  <c r="C381" i="50"/>
  <c r="B381" i="50"/>
  <c r="S380" i="50"/>
  <c r="R380" i="50"/>
  <c r="P380" i="50"/>
  <c r="O380" i="50"/>
  <c r="M380" i="50"/>
  <c r="L380" i="50"/>
  <c r="J380" i="50"/>
  <c r="I380" i="50"/>
  <c r="G380" i="50"/>
  <c r="E380" i="50"/>
  <c r="C380" i="50"/>
  <c r="B380" i="50"/>
  <c r="S379" i="50"/>
  <c r="R379" i="50"/>
  <c r="P379" i="50"/>
  <c r="O379" i="50"/>
  <c r="M379" i="50"/>
  <c r="L379" i="50"/>
  <c r="J379" i="50"/>
  <c r="I379" i="50"/>
  <c r="G379" i="50"/>
  <c r="E379" i="50"/>
  <c r="C379" i="50"/>
  <c r="B379" i="50"/>
  <c r="S378" i="50"/>
  <c r="R378" i="50"/>
  <c r="P378" i="50"/>
  <c r="O378" i="50"/>
  <c r="M378" i="50"/>
  <c r="L378" i="50"/>
  <c r="J378" i="50"/>
  <c r="I378" i="50"/>
  <c r="G378" i="50"/>
  <c r="E378" i="50"/>
  <c r="C378" i="50"/>
  <c r="B378" i="50"/>
  <c r="S377" i="50"/>
  <c r="R377" i="50"/>
  <c r="P377" i="50"/>
  <c r="O377" i="50"/>
  <c r="M377" i="50"/>
  <c r="L377" i="50"/>
  <c r="J377" i="50"/>
  <c r="I377" i="50"/>
  <c r="G377" i="50"/>
  <c r="E377" i="50"/>
  <c r="C377" i="50"/>
  <c r="B377" i="50"/>
  <c r="S376" i="50"/>
  <c r="R376" i="50"/>
  <c r="P376" i="50"/>
  <c r="O376" i="50"/>
  <c r="M376" i="50"/>
  <c r="L376" i="50"/>
  <c r="J376" i="50"/>
  <c r="I376" i="50"/>
  <c r="G376" i="50"/>
  <c r="E376" i="50"/>
  <c r="C376" i="50"/>
  <c r="B376" i="50"/>
  <c r="S375" i="50"/>
  <c r="R375" i="50"/>
  <c r="P375" i="50"/>
  <c r="O375" i="50"/>
  <c r="M375" i="50"/>
  <c r="L375" i="50"/>
  <c r="J375" i="50"/>
  <c r="I375" i="50"/>
  <c r="G375" i="50"/>
  <c r="E375" i="50"/>
  <c r="C375" i="50"/>
  <c r="B375" i="50"/>
  <c r="S374" i="50"/>
  <c r="R374" i="50"/>
  <c r="P374" i="50"/>
  <c r="O374" i="50"/>
  <c r="M374" i="50"/>
  <c r="L374" i="50"/>
  <c r="J374" i="50"/>
  <c r="I374" i="50"/>
  <c r="G374" i="50"/>
  <c r="E374" i="50"/>
  <c r="C374" i="50"/>
  <c r="B374" i="50"/>
  <c r="S373" i="50"/>
  <c r="R373" i="50"/>
  <c r="P373" i="50"/>
  <c r="O373" i="50"/>
  <c r="M373" i="50"/>
  <c r="L373" i="50"/>
  <c r="J373" i="50"/>
  <c r="I373" i="50"/>
  <c r="G373" i="50"/>
  <c r="E373" i="50"/>
  <c r="C373" i="50"/>
  <c r="B373" i="50"/>
  <c r="S372" i="50"/>
  <c r="R372" i="50"/>
  <c r="P372" i="50"/>
  <c r="O372" i="50"/>
  <c r="M372" i="50"/>
  <c r="L372" i="50"/>
  <c r="J372" i="50"/>
  <c r="I372" i="50"/>
  <c r="G372" i="50"/>
  <c r="E372" i="50"/>
  <c r="C372" i="50"/>
  <c r="B372" i="50"/>
  <c r="S371" i="50"/>
  <c r="R371" i="50"/>
  <c r="P371" i="50"/>
  <c r="O371" i="50"/>
  <c r="M371" i="50"/>
  <c r="L371" i="50"/>
  <c r="J371" i="50"/>
  <c r="I371" i="50"/>
  <c r="G371" i="50"/>
  <c r="E371" i="50"/>
  <c r="C371" i="50"/>
  <c r="B371" i="50"/>
  <c r="S370" i="50"/>
  <c r="R370" i="50"/>
  <c r="P370" i="50"/>
  <c r="O370" i="50"/>
  <c r="M370" i="50"/>
  <c r="L370" i="50"/>
  <c r="J370" i="50"/>
  <c r="I370" i="50"/>
  <c r="G370" i="50"/>
  <c r="E370" i="50"/>
  <c r="C370" i="50"/>
  <c r="B370" i="50"/>
  <c r="S369" i="50"/>
  <c r="R369" i="50"/>
  <c r="P369" i="50"/>
  <c r="O369" i="50"/>
  <c r="M369" i="50"/>
  <c r="L369" i="50"/>
  <c r="J369" i="50"/>
  <c r="I369" i="50"/>
  <c r="G369" i="50"/>
  <c r="E369" i="50"/>
  <c r="C369" i="50"/>
  <c r="B369" i="50"/>
  <c r="S368" i="50"/>
  <c r="R368" i="50"/>
  <c r="P368" i="50"/>
  <c r="O368" i="50"/>
  <c r="M368" i="50"/>
  <c r="L368" i="50"/>
  <c r="J368" i="50"/>
  <c r="I368" i="50"/>
  <c r="G368" i="50"/>
  <c r="E368" i="50"/>
  <c r="C368" i="50"/>
  <c r="B368" i="50"/>
  <c r="S367" i="50"/>
  <c r="R367" i="50"/>
  <c r="P367" i="50"/>
  <c r="O367" i="50"/>
  <c r="M367" i="50"/>
  <c r="L367" i="50"/>
  <c r="J367" i="50"/>
  <c r="I367" i="50"/>
  <c r="G367" i="50"/>
  <c r="E367" i="50"/>
  <c r="C367" i="50"/>
  <c r="B367" i="50"/>
  <c r="S366" i="50"/>
  <c r="R366" i="50"/>
  <c r="P366" i="50"/>
  <c r="O366" i="50"/>
  <c r="M366" i="50"/>
  <c r="L366" i="50"/>
  <c r="J366" i="50"/>
  <c r="I366" i="50"/>
  <c r="G366" i="50"/>
  <c r="E366" i="50"/>
  <c r="C366" i="50"/>
  <c r="B366" i="50"/>
  <c r="S365" i="50"/>
  <c r="R365" i="50"/>
  <c r="P365" i="50"/>
  <c r="O365" i="50"/>
  <c r="M365" i="50"/>
  <c r="L365" i="50"/>
  <c r="J365" i="50"/>
  <c r="I365" i="50"/>
  <c r="G365" i="50"/>
  <c r="E365" i="50"/>
  <c r="C365" i="50"/>
  <c r="B365" i="50"/>
  <c r="S364" i="50"/>
  <c r="R364" i="50"/>
  <c r="P364" i="50"/>
  <c r="O364" i="50"/>
  <c r="M364" i="50"/>
  <c r="L364" i="50"/>
  <c r="J364" i="50"/>
  <c r="I364" i="50"/>
  <c r="G364" i="50"/>
  <c r="E364" i="50"/>
  <c r="C364" i="50"/>
  <c r="B364" i="50"/>
  <c r="S363" i="50"/>
  <c r="R363" i="50"/>
  <c r="P363" i="50"/>
  <c r="O363" i="50"/>
  <c r="M363" i="50"/>
  <c r="L363" i="50"/>
  <c r="J363" i="50"/>
  <c r="I363" i="50"/>
  <c r="G363" i="50"/>
  <c r="E363" i="50"/>
  <c r="C363" i="50"/>
  <c r="B363" i="50"/>
  <c r="S362" i="50"/>
  <c r="R362" i="50"/>
  <c r="P362" i="50"/>
  <c r="O362" i="50"/>
  <c r="M362" i="50"/>
  <c r="L362" i="50"/>
  <c r="J362" i="50"/>
  <c r="I362" i="50"/>
  <c r="G362" i="50"/>
  <c r="E362" i="50"/>
  <c r="C362" i="50"/>
  <c r="B362" i="50"/>
  <c r="S361" i="50"/>
  <c r="R361" i="50"/>
  <c r="P361" i="50"/>
  <c r="O361" i="50"/>
  <c r="M361" i="50"/>
  <c r="L361" i="50"/>
  <c r="J361" i="50"/>
  <c r="I361" i="50"/>
  <c r="G361" i="50"/>
  <c r="E361" i="50"/>
  <c r="C361" i="50"/>
  <c r="B361" i="50"/>
  <c r="S360" i="50"/>
  <c r="R360" i="50"/>
  <c r="P360" i="50"/>
  <c r="O360" i="50"/>
  <c r="M360" i="50"/>
  <c r="L360" i="50"/>
  <c r="J360" i="50"/>
  <c r="I360" i="50"/>
  <c r="G360" i="50"/>
  <c r="E360" i="50"/>
  <c r="C360" i="50"/>
  <c r="B360" i="50"/>
  <c r="S359" i="50"/>
  <c r="R359" i="50"/>
  <c r="P359" i="50"/>
  <c r="O359" i="50"/>
  <c r="M359" i="50"/>
  <c r="L359" i="50"/>
  <c r="J359" i="50"/>
  <c r="I359" i="50"/>
  <c r="G359" i="50"/>
  <c r="E359" i="50"/>
  <c r="C359" i="50"/>
  <c r="B359" i="50"/>
  <c r="S358" i="50"/>
  <c r="R358" i="50"/>
  <c r="P358" i="50"/>
  <c r="O358" i="50"/>
  <c r="M358" i="50"/>
  <c r="L358" i="50"/>
  <c r="J358" i="50"/>
  <c r="I358" i="50"/>
  <c r="G358" i="50"/>
  <c r="E358" i="50"/>
  <c r="C358" i="50"/>
  <c r="B358" i="50"/>
  <c r="S357" i="50"/>
  <c r="R357" i="50"/>
  <c r="P357" i="50"/>
  <c r="O357" i="50"/>
  <c r="M357" i="50"/>
  <c r="L357" i="50"/>
  <c r="J357" i="50"/>
  <c r="I357" i="50"/>
  <c r="G357" i="50"/>
  <c r="E357" i="50"/>
  <c r="C357" i="50"/>
  <c r="B357" i="50"/>
  <c r="S356" i="50"/>
  <c r="R356" i="50"/>
  <c r="P356" i="50"/>
  <c r="O356" i="50"/>
  <c r="M356" i="50"/>
  <c r="L356" i="50"/>
  <c r="J356" i="50"/>
  <c r="I356" i="50"/>
  <c r="G356" i="50"/>
  <c r="E356" i="50"/>
  <c r="C356" i="50"/>
  <c r="B356" i="50"/>
  <c r="S355" i="50"/>
  <c r="R355" i="50"/>
  <c r="P355" i="50"/>
  <c r="O355" i="50"/>
  <c r="M355" i="50"/>
  <c r="L355" i="50"/>
  <c r="J355" i="50"/>
  <c r="I355" i="50"/>
  <c r="G355" i="50"/>
  <c r="E355" i="50"/>
  <c r="C355" i="50"/>
  <c r="B355" i="50"/>
  <c r="S354" i="50"/>
  <c r="R354" i="50"/>
  <c r="P354" i="50"/>
  <c r="O354" i="50"/>
  <c r="M354" i="50"/>
  <c r="L354" i="50"/>
  <c r="J354" i="50"/>
  <c r="I354" i="50"/>
  <c r="G354" i="50"/>
  <c r="E354" i="50"/>
  <c r="C354" i="50"/>
  <c r="B354" i="50"/>
  <c r="S353" i="50"/>
  <c r="R353" i="50"/>
  <c r="P353" i="50"/>
  <c r="O353" i="50"/>
  <c r="M353" i="50"/>
  <c r="L353" i="50"/>
  <c r="J353" i="50"/>
  <c r="I353" i="50"/>
  <c r="G353" i="50"/>
  <c r="E353" i="50"/>
  <c r="C353" i="50"/>
  <c r="B353" i="50"/>
  <c r="S352" i="50"/>
  <c r="R352" i="50"/>
  <c r="P352" i="50"/>
  <c r="O352" i="50"/>
  <c r="M352" i="50"/>
  <c r="L352" i="50"/>
  <c r="J352" i="50"/>
  <c r="I352" i="50"/>
  <c r="G352" i="50"/>
  <c r="E352" i="50"/>
  <c r="C352" i="50"/>
  <c r="B352" i="50"/>
  <c r="S351" i="50"/>
  <c r="R351" i="50"/>
  <c r="P351" i="50"/>
  <c r="O351" i="50"/>
  <c r="M351" i="50"/>
  <c r="L351" i="50"/>
  <c r="J351" i="50"/>
  <c r="I351" i="50"/>
  <c r="G351" i="50"/>
  <c r="E351" i="50"/>
  <c r="C351" i="50"/>
  <c r="B351" i="50"/>
  <c r="S350" i="50"/>
  <c r="R350" i="50"/>
  <c r="P350" i="50"/>
  <c r="O350" i="50"/>
  <c r="M350" i="50"/>
  <c r="L350" i="50"/>
  <c r="J350" i="50"/>
  <c r="I350" i="50"/>
  <c r="G350" i="50"/>
  <c r="E350" i="50"/>
  <c r="C350" i="50"/>
  <c r="B350" i="50"/>
  <c r="S349" i="50"/>
  <c r="R349" i="50"/>
  <c r="P349" i="50"/>
  <c r="O349" i="50"/>
  <c r="M349" i="50"/>
  <c r="L349" i="50"/>
  <c r="J349" i="50"/>
  <c r="I349" i="50"/>
  <c r="G349" i="50"/>
  <c r="E349" i="50"/>
  <c r="C349" i="50"/>
  <c r="B349" i="50"/>
  <c r="S348" i="50"/>
  <c r="R348" i="50"/>
  <c r="P348" i="50"/>
  <c r="O348" i="50"/>
  <c r="M348" i="50"/>
  <c r="L348" i="50"/>
  <c r="J348" i="50"/>
  <c r="I348" i="50"/>
  <c r="G348" i="50"/>
  <c r="E348" i="50"/>
  <c r="C348" i="50"/>
  <c r="B348" i="50"/>
  <c r="S347" i="50"/>
  <c r="R347" i="50"/>
  <c r="P347" i="50"/>
  <c r="O347" i="50"/>
  <c r="M347" i="50"/>
  <c r="L347" i="50"/>
  <c r="J347" i="50"/>
  <c r="I347" i="50"/>
  <c r="G347" i="50"/>
  <c r="E347" i="50"/>
  <c r="C347" i="50"/>
  <c r="B347" i="50"/>
  <c r="S346" i="50"/>
  <c r="R346" i="50"/>
  <c r="P346" i="50"/>
  <c r="O346" i="50"/>
  <c r="M346" i="50"/>
  <c r="L346" i="50"/>
  <c r="J346" i="50"/>
  <c r="I346" i="50"/>
  <c r="G346" i="50"/>
  <c r="E346" i="50"/>
  <c r="C346" i="50"/>
  <c r="B346" i="50"/>
  <c r="S345" i="50"/>
  <c r="R345" i="50"/>
  <c r="P345" i="50"/>
  <c r="O345" i="50"/>
  <c r="M345" i="50"/>
  <c r="L345" i="50"/>
  <c r="J345" i="50"/>
  <c r="I345" i="50"/>
  <c r="G345" i="50"/>
  <c r="E345" i="50"/>
  <c r="C345" i="50"/>
  <c r="B345" i="50"/>
  <c r="S344" i="50"/>
  <c r="R344" i="50"/>
  <c r="P344" i="50"/>
  <c r="O344" i="50"/>
  <c r="M344" i="50"/>
  <c r="L344" i="50"/>
  <c r="J344" i="50"/>
  <c r="I344" i="50"/>
  <c r="G344" i="50"/>
  <c r="E344" i="50"/>
  <c r="C344" i="50"/>
  <c r="B344" i="50"/>
  <c r="S343" i="50"/>
  <c r="R343" i="50"/>
  <c r="P343" i="50"/>
  <c r="O343" i="50"/>
  <c r="M343" i="50"/>
  <c r="L343" i="50"/>
  <c r="J343" i="50"/>
  <c r="I343" i="50"/>
  <c r="G343" i="50"/>
  <c r="E343" i="50"/>
  <c r="C343" i="50"/>
  <c r="B343" i="50"/>
  <c r="S342" i="50"/>
  <c r="R342" i="50"/>
  <c r="P342" i="50"/>
  <c r="O342" i="50"/>
  <c r="M342" i="50"/>
  <c r="L342" i="50"/>
  <c r="J342" i="50"/>
  <c r="I342" i="50"/>
  <c r="G342" i="50"/>
  <c r="E342" i="50"/>
  <c r="C342" i="50"/>
  <c r="B342" i="50"/>
  <c r="S341" i="50"/>
  <c r="R341" i="50"/>
  <c r="P341" i="50"/>
  <c r="O341" i="50"/>
  <c r="M341" i="50"/>
  <c r="L341" i="50"/>
  <c r="J341" i="50"/>
  <c r="I341" i="50"/>
  <c r="G341" i="50"/>
  <c r="E341" i="50"/>
  <c r="C341" i="50"/>
  <c r="B341" i="50"/>
  <c r="S340" i="50"/>
  <c r="R340" i="50"/>
  <c r="P340" i="50"/>
  <c r="O340" i="50"/>
  <c r="M340" i="50"/>
  <c r="L340" i="50"/>
  <c r="J340" i="50"/>
  <c r="I340" i="50"/>
  <c r="G340" i="50"/>
  <c r="E340" i="50"/>
  <c r="C340" i="50"/>
  <c r="B340" i="50"/>
  <c r="S339" i="50"/>
  <c r="R339" i="50"/>
  <c r="P339" i="50"/>
  <c r="O339" i="50"/>
  <c r="M339" i="50"/>
  <c r="L339" i="50"/>
  <c r="J339" i="50"/>
  <c r="I339" i="50"/>
  <c r="G339" i="50"/>
  <c r="E339" i="50"/>
  <c r="C339" i="50"/>
  <c r="B339" i="50"/>
  <c r="S338" i="50"/>
  <c r="R338" i="50"/>
  <c r="P338" i="50"/>
  <c r="O338" i="50"/>
  <c r="M338" i="50"/>
  <c r="L338" i="50"/>
  <c r="J338" i="50"/>
  <c r="I338" i="50"/>
  <c r="G338" i="50"/>
  <c r="E338" i="50"/>
  <c r="C338" i="50"/>
  <c r="B338" i="50"/>
  <c r="S337" i="50"/>
  <c r="R337" i="50"/>
  <c r="P337" i="50"/>
  <c r="O337" i="50"/>
  <c r="M337" i="50"/>
  <c r="L337" i="50"/>
  <c r="J337" i="50"/>
  <c r="I337" i="50"/>
  <c r="G337" i="50"/>
  <c r="E337" i="50"/>
  <c r="C337" i="50"/>
  <c r="B337" i="50"/>
  <c r="S336" i="50"/>
  <c r="R336" i="50"/>
  <c r="P336" i="50"/>
  <c r="O336" i="50"/>
  <c r="M336" i="50"/>
  <c r="L336" i="50"/>
  <c r="J336" i="50"/>
  <c r="I336" i="50"/>
  <c r="G336" i="50"/>
  <c r="E336" i="50"/>
  <c r="C336" i="50"/>
  <c r="B336" i="50"/>
  <c r="S335" i="50"/>
  <c r="R335" i="50"/>
  <c r="P335" i="50"/>
  <c r="O335" i="50"/>
  <c r="M335" i="50"/>
  <c r="L335" i="50"/>
  <c r="J335" i="50"/>
  <c r="I335" i="50"/>
  <c r="G335" i="50"/>
  <c r="E335" i="50"/>
  <c r="C335" i="50"/>
  <c r="B335" i="50"/>
  <c r="S334" i="50"/>
  <c r="R334" i="50"/>
  <c r="P334" i="50"/>
  <c r="O334" i="50"/>
  <c r="M334" i="50"/>
  <c r="L334" i="50"/>
  <c r="J334" i="50"/>
  <c r="I334" i="50"/>
  <c r="G334" i="50"/>
  <c r="E334" i="50"/>
  <c r="C334" i="50"/>
  <c r="B334" i="50"/>
  <c r="S333" i="50"/>
  <c r="R333" i="50"/>
  <c r="P333" i="50"/>
  <c r="O333" i="50"/>
  <c r="M333" i="50"/>
  <c r="L333" i="50"/>
  <c r="J333" i="50"/>
  <c r="I333" i="50"/>
  <c r="G333" i="50"/>
  <c r="E333" i="50"/>
  <c r="C333" i="50"/>
  <c r="B333" i="50"/>
  <c r="S332" i="50"/>
  <c r="R332" i="50"/>
  <c r="P332" i="50"/>
  <c r="O332" i="50"/>
  <c r="M332" i="50"/>
  <c r="L332" i="50"/>
  <c r="J332" i="50"/>
  <c r="I332" i="50"/>
  <c r="G332" i="50"/>
  <c r="E332" i="50"/>
  <c r="C332" i="50"/>
  <c r="B332" i="50"/>
  <c r="S331" i="50"/>
  <c r="R331" i="50"/>
  <c r="P331" i="50"/>
  <c r="O331" i="50"/>
  <c r="M331" i="50"/>
  <c r="L331" i="50"/>
  <c r="J331" i="50"/>
  <c r="I331" i="50"/>
  <c r="G331" i="50"/>
  <c r="E331" i="50"/>
  <c r="C331" i="50"/>
  <c r="B331" i="50"/>
  <c r="S330" i="50"/>
  <c r="R330" i="50"/>
  <c r="P330" i="50"/>
  <c r="O330" i="50"/>
  <c r="M330" i="50"/>
  <c r="L330" i="50"/>
  <c r="J330" i="50"/>
  <c r="I330" i="50"/>
  <c r="G330" i="50"/>
  <c r="E330" i="50"/>
  <c r="C330" i="50"/>
  <c r="B330" i="50"/>
  <c r="S329" i="50"/>
  <c r="R329" i="50"/>
  <c r="P329" i="50"/>
  <c r="O329" i="50"/>
  <c r="M329" i="50"/>
  <c r="L329" i="50"/>
  <c r="J329" i="50"/>
  <c r="I329" i="50"/>
  <c r="G329" i="50"/>
  <c r="E329" i="50"/>
  <c r="C329" i="50"/>
  <c r="B329" i="50"/>
  <c r="S328" i="50"/>
  <c r="R328" i="50"/>
  <c r="P328" i="50"/>
  <c r="O328" i="50"/>
  <c r="M328" i="50"/>
  <c r="L328" i="50"/>
  <c r="J328" i="50"/>
  <c r="I328" i="50"/>
  <c r="G328" i="50"/>
  <c r="E328" i="50"/>
  <c r="C328" i="50"/>
  <c r="B328" i="50"/>
  <c r="S327" i="50"/>
  <c r="R327" i="50"/>
  <c r="P327" i="50"/>
  <c r="O327" i="50"/>
  <c r="M327" i="50"/>
  <c r="L327" i="50"/>
  <c r="J327" i="50"/>
  <c r="I327" i="50"/>
  <c r="G327" i="50"/>
  <c r="E327" i="50"/>
  <c r="C327" i="50"/>
  <c r="B327" i="50"/>
  <c r="S326" i="50"/>
  <c r="R326" i="50"/>
  <c r="P326" i="50"/>
  <c r="O326" i="50"/>
  <c r="M326" i="50"/>
  <c r="L326" i="50"/>
  <c r="J326" i="50"/>
  <c r="I326" i="50"/>
  <c r="G326" i="50"/>
  <c r="E326" i="50"/>
  <c r="C326" i="50"/>
  <c r="B326" i="50"/>
  <c r="S325" i="50"/>
  <c r="R325" i="50"/>
  <c r="P325" i="50"/>
  <c r="O325" i="50"/>
  <c r="M325" i="50"/>
  <c r="L325" i="50"/>
  <c r="J325" i="50"/>
  <c r="I325" i="50"/>
  <c r="G325" i="50"/>
  <c r="E325" i="50"/>
  <c r="C325" i="50"/>
  <c r="B325" i="50"/>
  <c r="S324" i="50"/>
  <c r="R324" i="50"/>
  <c r="P324" i="50"/>
  <c r="O324" i="50"/>
  <c r="M324" i="50"/>
  <c r="L324" i="50"/>
  <c r="J324" i="50"/>
  <c r="I324" i="50"/>
  <c r="G324" i="50"/>
  <c r="E324" i="50"/>
  <c r="C324" i="50"/>
  <c r="B324" i="50"/>
  <c r="S323" i="50"/>
  <c r="R323" i="50"/>
  <c r="P323" i="50"/>
  <c r="O323" i="50"/>
  <c r="M323" i="50"/>
  <c r="L323" i="50"/>
  <c r="J323" i="50"/>
  <c r="I323" i="50"/>
  <c r="G323" i="50"/>
  <c r="E323" i="50"/>
  <c r="C323" i="50"/>
  <c r="B323" i="50"/>
  <c r="S322" i="50"/>
  <c r="R322" i="50"/>
  <c r="P322" i="50"/>
  <c r="O322" i="50"/>
  <c r="M322" i="50"/>
  <c r="L322" i="50"/>
  <c r="J322" i="50"/>
  <c r="I322" i="50"/>
  <c r="G322" i="50"/>
  <c r="E322" i="50"/>
  <c r="C322" i="50"/>
  <c r="B322" i="50"/>
  <c r="S321" i="50"/>
  <c r="R321" i="50"/>
  <c r="P321" i="50"/>
  <c r="O321" i="50"/>
  <c r="M321" i="50"/>
  <c r="L321" i="50"/>
  <c r="J321" i="50"/>
  <c r="I321" i="50"/>
  <c r="G321" i="50"/>
  <c r="E321" i="50"/>
  <c r="C321" i="50"/>
  <c r="B321" i="50"/>
  <c r="S320" i="50"/>
  <c r="R320" i="50"/>
  <c r="P320" i="50"/>
  <c r="O320" i="50"/>
  <c r="M320" i="50"/>
  <c r="L320" i="50"/>
  <c r="J320" i="50"/>
  <c r="I320" i="50"/>
  <c r="G320" i="50"/>
  <c r="E320" i="50"/>
  <c r="C320" i="50"/>
  <c r="B320" i="50"/>
  <c r="S319" i="50"/>
  <c r="R319" i="50"/>
  <c r="P319" i="50"/>
  <c r="O319" i="50"/>
  <c r="M319" i="50"/>
  <c r="L319" i="50"/>
  <c r="J319" i="50"/>
  <c r="I319" i="50"/>
  <c r="G319" i="50"/>
  <c r="E319" i="50"/>
  <c r="C319" i="50"/>
  <c r="B319" i="50"/>
  <c r="S318" i="50"/>
  <c r="R318" i="50"/>
  <c r="P318" i="50"/>
  <c r="O318" i="50"/>
  <c r="M318" i="50"/>
  <c r="L318" i="50"/>
  <c r="J318" i="50"/>
  <c r="I318" i="50"/>
  <c r="G318" i="50"/>
  <c r="E318" i="50"/>
  <c r="C318" i="50"/>
  <c r="B318" i="50"/>
  <c r="S317" i="50"/>
  <c r="R317" i="50"/>
  <c r="P317" i="50"/>
  <c r="O317" i="50"/>
  <c r="M317" i="50"/>
  <c r="L317" i="50"/>
  <c r="J317" i="50"/>
  <c r="I317" i="50"/>
  <c r="G317" i="50"/>
  <c r="E317" i="50"/>
  <c r="C317" i="50"/>
  <c r="B317" i="50"/>
  <c r="S316" i="50"/>
  <c r="R316" i="50"/>
  <c r="P316" i="50"/>
  <c r="O316" i="50"/>
  <c r="M316" i="50"/>
  <c r="L316" i="50"/>
  <c r="J316" i="50"/>
  <c r="I316" i="50"/>
  <c r="G316" i="50"/>
  <c r="E316" i="50"/>
  <c r="C316" i="50"/>
  <c r="B316" i="50"/>
  <c r="S315" i="50"/>
  <c r="R315" i="50"/>
  <c r="P315" i="50"/>
  <c r="O315" i="50"/>
  <c r="M315" i="50"/>
  <c r="L315" i="50"/>
  <c r="J315" i="50"/>
  <c r="I315" i="50"/>
  <c r="G315" i="50"/>
  <c r="E315" i="50"/>
  <c r="C315" i="50"/>
  <c r="B315" i="50"/>
  <c r="S314" i="50"/>
  <c r="R314" i="50"/>
  <c r="P314" i="50"/>
  <c r="O314" i="50"/>
  <c r="M314" i="50"/>
  <c r="L314" i="50"/>
  <c r="J314" i="50"/>
  <c r="I314" i="50"/>
  <c r="G314" i="50"/>
  <c r="E314" i="50"/>
  <c r="C314" i="50"/>
  <c r="B314" i="50"/>
  <c r="S313" i="50"/>
  <c r="R313" i="50"/>
  <c r="P313" i="50"/>
  <c r="O313" i="50"/>
  <c r="M313" i="50"/>
  <c r="L313" i="50"/>
  <c r="J313" i="50"/>
  <c r="I313" i="50"/>
  <c r="G313" i="50"/>
  <c r="E313" i="50"/>
  <c r="C313" i="50"/>
  <c r="B313" i="50"/>
  <c r="S312" i="50"/>
  <c r="R312" i="50"/>
  <c r="P312" i="50"/>
  <c r="O312" i="50"/>
  <c r="M312" i="50"/>
  <c r="L312" i="50"/>
  <c r="J312" i="50"/>
  <c r="I312" i="50"/>
  <c r="G312" i="50"/>
  <c r="E312" i="50"/>
  <c r="C312" i="50"/>
  <c r="B312" i="50"/>
  <c r="S311" i="50"/>
  <c r="R311" i="50"/>
  <c r="P311" i="50"/>
  <c r="O311" i="50"/>
  <c r="M311" i="50"/>
  <c r="L311" i="50"/>
  <c r="J311" i="50"/>
  <c r="I311" i="50"/>
  <c r="G311" i="50"/>
  <c r="E311" i="50"/>
  <c r="C311" i="50"/>
  <c r="B311" i="50"/>
  <c r="S310" i="50"/>
  <c r="R310" i="50"/>
  <c r="P310" i="50"/>
  <c r="O310" i="50"/>
  <c r="M310" i="50"/>
  <c r="L310" i="50"/>
  <c r="J310" i="50"/>
  <c r="I310" i="50"/>
  <c r="G310" i="50"/>
  <c r="E310" i="50"/>
  <c r="C310" i="50"/>
  <c r="B310" i="50"/>
  <c r="S309" i="50"/>
  <c r="R309" i="50"/>
  <c r="P309" i="50"/>
  <c r="O309" i="50"/>
  <c r="M309" i="50"/>
  <c r="L309" i="50"/>
  <c r="J309" i="50"/>
  <c r="I309" i="50"/>
  <c r="G309" i="50"/>
  <c r="E309" i="50"/>
  <c r="C309" i="50"/>
  <c r="B309" i="50"/>
  <c r="S308" i="50"/>
  <c r="R308" i="50"/>
  <c r="P308" i="50"/>
  <c r="O308" i="50"/>
  <c r="M308" i="50"/>
  <c r="L308" i="50"/>
  <c r="J308" i="50"/>
  <c r="I308" i="50"/>
  <c r="G308" i="50"/>
  <c r="E308" i="50"/>
  <c r="C308" i="50"/>
  <c r="B308" i="50"/>
  <c r="S307" i="50"/>
  <c r="R307" i="50"/>
  <c r="P307" i="50"/>
  <c r="O307" i="50"/>
  <c r="M307" i="50"/>
  <c r="L307" i="50"/>
  <c r="J307" i="50"/>
  <c r="I307" i="50"/>
  <c r="G307" i="50"/>
  <c r="E307" i="50"/>
  <c r="C307" i="50"/>
  <c r="B307" i="50"/>
  <c r="S306" i="50"/>
  <c r="R306" i="50"/>
  <c r="P306" i="50"/>
  <c r="O306" i="50"/>
  <c r="M306" i="50"/>
  <c r="L306" i="50"/>
  <c r="J306" i="50"/>
  <c r="I306" i="50"/>
  <c r="G306" i="50"/>
  <c r="E306" i="50"/>
  <c r="C306" i="50"/>
  <c r="B306" i="50"/>
  <c r="S305" i="50"/>
  <c r="R305" i="50"/>
  <c r="P305" i="50"/>
  <c r="O305" i="50"/>
  <c r="M305" i="50"/>
  <c r="L305" i="50"/>
  <c r="J305" i="50"/>
  <c r="I305" i="50"/>
  <c r="G305" i="50"/>
  <c r="E305" i="50"/>
  <c r="C305" i="50"/>
  <c r="B305" i="50"/>
  <c r="S304" i="50"/>
  <c r="R304" i="50"/>
  <c r="P304" i="50"/>
  <c r="O304" i="50"/>
  <c r="M304" i="50"/>
  <c r="L304" i="50"/>
  <c r="J304" i="50"/>
  <c r="I304" i="50"/>
  <c r="G304" i="50"/>
  <c r="E304" i="50"/>
  <c r="C304" i="50"/>
  <c r="B304" i="50"/>
  <c r="S303" i="50"/>
  <c r="R303" i="50"/>
  <c r="P303" i="50"/>
  <c r="O303" i="50"/>
  <c r="M303" i="50"/>
  <c r="L303" i="50"/>
  <c r="J303" i="50"/>
  <c r="I303" i="50"/>
  <c r="G303" i="50"/>
  <c r="E303" i="50"/>
  <c r="C303" i="50"/>
  <c r="B303" i="50"/>
  <c r="S302" i="50"/>
  <c r="R302" i="50"/>
  <c r="P302" i="50"/>
  <c r="O302" i="50"/>
  <c r="M302" i="50"/>
  <c r="L302" i="50"/>
  <c r="J302" i="50"/>
  <c r="I302" i="50"/>
  <c r="G302" i="50"/>
  <c r="E302" i="50"/>
  <c r="C302" i="50"/>
  <c r="B302" i="50"/>
  <c r="S301" i="50"/>
  <c r="R301" i="50"/>
  <c r="P301" i="50"/>
  <c r="O301" i="50"/>
  <c r="M301" i="50"/>
  <c r="L301" i="50"/>
  <c r="J301" i="50"/>
  <c r="I301" i="50"/>
  <c r="G301" i="50"/>
  <c r="E301" i="50"/>
  <c r="C301" i="50"/>
  <c r="B301" i="50"/>
  <c r="S300" i="50"/>
  <c r="R300" i="50"/>
  <c r="P300" i="50"/>
  <c r="O300" i="50"/>
  <c r="M300" i="50"/>
  <c r="L300" i="50"/>
  <c r="J300" i="50"/>
  <c r="I300" i="50"/>
  <c r="G300" i="50"/>
  <c r="E300" i="50"/>
  <c r="C300" i="50"/>
  <c r="B300" i="50"/>
  <c r="S299" i="50"/>
  <c r="R299" i="50"/>
  <c r="P299" i="50"/>
  <c r="O299" i="50"/>
  <c r="M299" i="50"/>
  <c r="L299" i="50"/>
  <c r="J299" i="50"/>
  <c r="I299" i="50"/>
  <c r="G299" i="50"/>
  <c r="E299" i="50"/>
  <c r="C299" i="50"/>
  <c r="B299" i="50"/>
  <c r="S298" i="50"/>
  <c r="R298" i="50"/>
  <c r="P298" i="50"/>
  <c r="O298" i="50"/>
  <c r="M298" i="50"/>
  <c r="L298" i="50"/>
  <c r="J298" i="50"/>
  <c r="I298" i="50"/>
  <c r="G298" i="50"/>
  <c r="E298" i="50"/>
  <c r="C298" i="50"/>
  <c r="B298" i="50"/>
  <c r="S297" i="50"/>
  <c r="R297" i="50"/>
  <c r="P297" i="50"/>
  <c r="O297" i="50"/>
  <c r="M297" i="50"/>
  <c r="L297" i="50"/>
  <c r="J297" i="50"/>
  <c r="I297" i="50"/>
  <c r="G297" i="50"/>
  <c r="E297" i="50"/>
  <c r="C297" i="50"/>
  <c r="B297" i="50"/>
  <c r="S296" i="50"/>
  <c r="R296" i="50"/>
  <c r="P296" i="50"/>
  <c r="O296" i="50"/>
  <c r="M296" i="50"/>
  <c r="L296" i="50"/>
  <c r="J296" i="50"/>
  <c r="I296" i="50"/>
  <c r="G296" i="50"/>
  <c r="E296" i="50"/>
  <c r="C296" i="50"/>
  <c r="B296" i="50"/>
  <c r="S295" i="50"/>
  <c r="R295" i="50"/>
  <c r="P295" i="50"/>
  <c r="O295" i="50"/>
  <c r="M295" i="50"/>
  <c r="L295" i="50"/>
  <c r="J295" i="50"/>
  <c r="I295" i="50"/>
  <c r="G295" i="50"/>
  <c r="E295" i="50"/>
  <c r="C295" i="50"/>
  <c r="B295" i="50"/>
  <c r="S294" i="50"/>
  <c r="R294" i="50"/>
  <c r="P294" i="50"/>
  <c r="O294" i="50"/>
  <c r="M294" i="50"/>
  <c r="L294" i="50"/>
  <c r="J294" i="50"/>
  <c r="I294" i="50"/>
  <c r="G294" i="50"/>
  <c r="E294" i="50"/>
  <c r="C294" i="50"/>
  <c r="B294" i="50"/>
  <c r="S293" i="50"/>
  <c r="R293" i="50"/>
  <c r="P293" i="50"/>
  <c r="O293" i="50"/>
  <c r="M293" i="50"/>
  <c r="L293" i="50"/>
  <c r="J293" i="50"/>
  <c r="I293" i="50"/>
  <c r="G293" i="50"/>
  <c r="E293" i="50"/>
  <c r="C293" i="50"/>
  <c r="B293" i="50"/>
  <c r="S292" i="50"/>
  <c r="R292" i="50"/>
  <c r="P292" i="50"/>
  <c r="O292" i="50"/>
  <c r="M292" i="50"/>
  <c r="L292" i="50"/>
  <c r="J292" i="50"/>
  <c r="I292" i="50"/>
  <c r="G292" i="50"/>
  <c r="E292" i="50"/>
  <c r="C292" i="50"/>
  <c r="B292" i="50"/>
  <c r="S291" i="50"/>
  <c r="R291" i="50"/>
  <c r="P291" i="50"/>
  <c r="O291" i="50"/>
  <c r="M291" i="50"/>
  <c r="L291" i="50"/>
  <c r="J291" i="50"/>
  <c r="I291" i="50"/>
  <c r="G291" i="50"/>
  <c r="E291" i="50"/>
  <c r="C291" i="50"/>
  <c r="B291" i="50"/>
  <c r="S290" i="50"/>
  <c r="R290" i="50"/>
  <c r="P290" i="50"/>
  <c r="O290" i="50"/>
  <c r="M290" i="50"/>
  <c r="L290" i="50"/>
  <c r="J290" i="50"/>
  <c r="I290" i="50"/>
  <c r="G290" i="50"/>
  <c r="E290" i="50"/>
  <c r="C290" i="50"/>
  <c r="B290" i="50"/>
  <c r="S289" i="50"/>
  <c r="R289" i="50"/>
  <c r="P289" i="50"/>
  <c r="O289" i="50"/>
  <c r="M289" i="50"/>
  <c r="L289" i="50"/>
  <c r="J289" i="50"/>
  <c r="I289" i="50"/>
  <c r="G289" i="50"/>
  <c r="E289" i="50"/>
  <c r="C289" i="50"/>
  <c r="B289" i="50"/>
  <c r="S288" i="50"/>
  <c r="R288" i="50"/>
  <c r="P288" i="50"/>
  <c r="O288" i="50"/>
  <c r="M288" i="50"/>
  <c r="L288" i="50"/>
  <c r="J288" i="50"/>
  <c r="I288" i="50"/>
  <c r="G288" i="50"/>
  <c r="E288" i="50"/>
  <c r="C288" i="50"/>
  <c r="B288" i="50"/>
  <c r="S287" i="50"/>
  <c r="R287" i="50"/>
  <c r="P287" i="50"/>
  <c r="O287" i="50"/>
  <c r="M287" i="50"/>
  <c r="L287" i="50"/>
  <c r="J287" i="50"/>
  <c r="I287" i="50"/>
  <c r="G287" i="50"/>
  <c r="E287" i="50"/>
  <c r="C287" i="50"/>
  <c r="B287" i="50"/>
  <c r="S286" i="50"/>
  <c r="R286" i="50"/>
  <c r="P286" i="50"/>
  <c r="O286" i="50"/>
  <c r="M286" i="50"/>
  <c r="L286" i="50"/>
  <c r="J286" i="50"/>
  <c r="I286" i="50"/>
  <c r="G286" i="50"/>
  <c r="E286" i="50"/>
  <c r="C286" i="50"/>
  <c r="B286" i="50"/>
  <c r="S285" i="50"/>
  <c r="R285" i="50"/>
  <c r="P285" i="50"/>
  <c r="O285" i="50"/>
  <c r="M285" i="50"/>
  <c r="L285" i="50"/>
  <c r="J285" i="50"/>
  <c r="I285" i="50"/>
  <c r="G285" i="50"/>
  <c r="E285" i="50"/>
  <c r="C285" i="50"/>
  <c r="B285" i="50"/>
  <c r="S284" i="50"/>
  <c r="R284" i="50"/>
  <c r="P284" i="50"/>
  <c r="O284" i="50"/>
  <c r="M284" i="50"/>
  <c r="L284" i="50"/>
  <c r="J284" i="50"/>
  <c r="I284" i="50"/>
  <c r="G284" i="50"/>
  <c r="E284" i="50"/>
  <c r="C284" i="50"/>
  <c r="B284" i="50"/>
  <c r="S283" i="50"/>
  <c r="R283" i="50"/>
  <c r="P283" i="50"/>
  <c r="O283" i="50"/>
  <c r="M283" i="50"/>
  <c r="L283" i="50"/>
  <c r="J283" i="50"/>
  <c r="I283" i="50"/>
  <c r="G283" i="50"/>
  <c r="E283" i="50"/>
  <c r="C283" i="50"/>
  <c r="B283" i="50"/>
  <c r="S282" i="50"/>
  <c r="R282" i="50"/>
  <c r="P282" i="50"/>
  <c r="O282" i="50"/>
  <c r="M282" i="50"/>
  <c r="L282" i="50"/>
  <c r="J282" i="50"/>
  <c r="I282" i="50"/>
  <c r="G282" i="50"/>
  <c r="E282" i="50"/>
  <c r="C282" i="50"/>
  <c r="B282" i="50"/>
  <c r="S281" i="50"/>
  <c r="R281" i="50"/>
  <c r="P281" i="50"/>
  <c r="O281" i="50"/>
  <c r="M281" i="50"/>
  <c r="L281" i="50"/>
  <c r="J281" i="50"/>
  <c r="I281" i="50"/>
  <c r="G281" i="50"/>
  <c r="E281" i="50"/>
  <c r="C281" i="50"/>
  <c r="B281" i="50"/>
  <c r="S280" i="50"/>
  <c r="R280" i="50"/>
  <c r="P280" i="50"/>
  <c r="O280" i="50"/>
  <c r="M280" i="50"/>
  <c r="L280" i="50"/>
  <c r="J280" i="50"/>
  <c r="I280" i="50"/>
  <c r="G280" i="50"/>
  <c r="E280" i="50"/>
  <c r="C280" i="50"/>
  <c r="B280" i="50"/>
  <c r="S279" i="50"/>
  <c r="R279" i="50"/>
  <c r="P279" i="50"/>
  <c r="O279" i="50"/>
  <c r="M279" i="50"/>
  <c r="L279" i="50"/>
  <c r="J279" i="50"/>
  <c r="I279" i="50"/>
  <c r="G279" i="50"/>
  <c r="E279" i="50"/>
  <c r="C279" i="50"/>
  <c r="B279" i="50"/>
  <c r="S278" i="50"/>
  <c r="R278" i="50"/>
  <c r="P278" i="50"/>
  <c r="O278" i="50"/>
  <c r="M278" i="50"/>
  <c r="L278" i="50"/>
  <c r="J278" i="50"/>
  <c r="I278" i="50"/>
  <c r="G278" i="50"/>
  <c r="E278" i="50"/>
  <c r="C278" i="50"/>
  <c r="B278" i="50"/>
  <c r="S277" i="50"/>
  <c r="R277" i="50"/>
  <c r="P277" i="50"/>
  <c r="O277" i="50"/>
  <c r="M277" i="50"/>
  <c r="L277" i="50"/>
  <c r="J277" i="50"/>
  <c r="I277" i="50"/>
  <c r="G277" i="50"/>
  <c r="E277" i="50"/>
  <c r="C277" i="50"/>
  <c r="B277" i="50"/>
  <c r="S276" i="50"/>
  <c r="R276" i="50"/>
  <c r="P276" i="50"/>
  <c r="O276" i="50"/>
  <c r="M276" i="50"/>
  <c r="L276" i="50"/>
  <c r="J276" i="50"/>
  <c r="I276" i="50"/>
  <c r="G276" i="50"/>
  <c r="E276" i="50"/>
  <c r="C276" i="50"/>
  <c r="B276" i="50"/>
  <c r="S275" i="50"/>
  <c r="R275" i="50"/>
  <c r="P275" i="50"/>
  <c r="O275" i="50"/>
  <c r="M275" i="50"/>
  <c r="L275" i="50"/>
  <c r="J275" i="50"/>
  <c r="I275" i="50"/>
  <c r="G275" i="50"/>
  <c r="E275" i="50"/>
  <c r="C275" i="50"/>
  <c r="B275" i="50"/>
  <c r="S274" i="50"/>
  <c r="R274" i="50"/>
  <c r="P274" i="50"/>
  <c r="O274" i="50"/>
  <c r="M274" i="50"/>
  <c r="L274" i="50"/>
  <c r="J274" i="50"/>
  <c r="I274" i="50"/>
  <c r="G274" i="50"/>
  <c r="E274" i="50"/>
  <c r="C274" i="50"/>
  <c r="B274" i="50"/>
  <c r="S273" i="50"/>
  <c r="R273" i="50"/>
  <c r="P273" i="50"/>
  <c r="O273" i="50"/>
  <c r="M273" i="50"/>
  <c r="L273" i="50"/>
  <c r="J273" i="50"/>
  <c r="I273" i="50"/>
  <c r="G273" i="50"/>
  <c r="E273" i="50"/>
  <c r="C273" i="50"/>
  <c r="B273" i="50"/>
  <c r="S272" i="50"/>
  <c r="R272" i="50"/>
  <c r="P272" i="50"/>
  <c r="O272" i="50"/>
  <c r="M272" i="50"/>
  <c r="L272" i="50"/>
  <c r="J272" i="50"/>
  <c r="I272" i="50"/>
  <c r="G272" i="50"/>
  <c r="E272" i="50"/>
  <c r="C272" i="50"/>
  <c r="B272" i="50"/>
  <c r="S271" i="50"/>
  <c r="R271" i="50"/>
  <c r="P271" i="50"/>
  <c r="O271" i="50"/>
  <c r="M271" i="50"/>
  <c r="L271" i="50"/>
  <c r="J271" i="50"/>
  <c r="I271" i="50"/>
  <c r="G271" i="50"/>
  <c r="E271" i="50"/>
  <c r="C271" i="50"/>
  <c r="B271" i="50"/>
  <c r="S270" i="50"/>
  <c r="R270" i="50"/>
  <c r="P270" i="50"/>
  <c r="O270" i="50"/>
  <c r="M270" i="50"/>
  <c r="L270" i="50"/>
  <c r="J270" i="50"/>
  <c r="I270" i="50"/>
  <c r="G270" i="50"/>
  <c r="E270" i="50"/>
  <c r="C270" i="50"/>
  <c r="B270" i="50"/>
  <c r="S269" i="50"/>
  <c r="R269" i="50"/>
  <c r="P269" i="50"/>
  <c r="O269" i="50"/>
  <c r="M269" i="50"/>
  <c r="L269" i="50"/>
  <c r="J269" i="50"/>
  <c r="I269" i="50"/>
  <c r="G269" i="50"/>
  <c r="E269" i="50"/>
  <c r="C269" i="50"/>
  <c r="B269" i="50"/>
  <c r="S268" i="50"/>
  <c r="R268" i="50"/>
  <c r="P268" i="50"/>
  <c r="O268" i="50"/>
  <c r="M268" i="50"/>
  <c r="L268" i="50"/>
  <c r="J268" i="50"/>
  <c r="I268" i="50"/>
  <c r="G268" i="50"/>
  <c r="E268" i="50"/>
  <c r="C268" i="50"/>
  <c r="B268" i="50"/>
  <c r="S267" i="50"/>
  <c r="R267" i="50"/>
  <c r="P267" i="50"/>
  <c r="O267" i="50"/>
  <c r="M267" i="50"/>
  <c r="L267" i="50"/>
  <c r="J267" i="50"/>
  <c r="I267" i="50"/>
  <c r="G267" i="50"/>
  <c r="E267" i="50"/>
  <c r="C267" i="50"/>
  <c r="B267" i="50"/>
  <c r="S266" i="50"/>
  <c r="R266" i="50"/>
  <c r="P266" i="50"/>
  <c r="O266" i="50"/>
  <c r="M266" i="50"/>
  <c r="L266" i="50"/>
  <c r="J266" i="50"/>
  <c r="I266" i="50"/>
  <c r="G266" i="50"/>
  <c r="E266" i="50"/>
  <c r="C266" i="50"/>
  <c r="B266" i="50"/>
  <c r="S265" i="50"/>
  <c r="R265" i="50"/>
  <c r="P265" i="50"/>
  <c r="O265" i="50"/>
  <c r="M265" i="50"/>
  <c r="L265" i="50"/>
  <c r="J265" i="50"/>
  <c r="I265" i="50"/>
  <c r="G265" i="50"/>
  <c r="E265" i="50"/>
  <c r="C265" i="50"/>
  <c r="B265" i="50"/>
  <c r="S264" i="50"/>
  <c r="R264" i="50"/>
  <c r="P264" i="50"/>
  <c r="O264" i="50"/>
  <c r="M264" i="50"/>
  <c r="L264" i="50"/>
  <c r="J264" i="50"/>
  <c r="I264" i="50"/>
  <c r="G264" i="50"/>
  <c r="E264" i="50"/>
  <c r="C264" i="50"/>
  <c r="B264" i="50"/>
  <c r="S263" i="50"/>
  <c r="R263" i="50"/>
  <c r="P263" i="50"/>
  <c r="O263" i="50"/>
  <c r="M263" i="50"/>
  <c r="L263" i="50"/>
  <c r="J263" i="50"/>
  <c r="I263" i="50"/>
  <c r="G263" i="50"/>
  <c r="E263" i="50"/>
  <c r="C263" i="50"/>
  <c r="B263" i="50"/>
  <c r="S262" i="50"/>
  <c r="R262" i="50"/>
  <c r="P262" i="50"/>
  <c r="O262" i="50"/>
  <c r="M262" i="50"/>
  <c r="L262" i="50"/>
  <c r="J262" i="50"/>
  <c r="I262" i="50"/>
  <c r="G262" i="50"/>
  <c r="E262" i="50"/>
  <c r="C262" i="50"/>
  <c r="B262" i="50"/>
  <c r="S261" i="50"/>
  <c r="R261" i="50"/>
  <c r="P261" i="50"/>
  <c r="O261" i="50"/>
  <c r="M261" i="50"/>
  <c r="L261" i="50"/>
  <c r="J261" i="50"/>
  <c r="I261" i="50"/>
  <c r="G261" i="50"/>
  <c r="E261" i="50"/>
  <c r="C261" i="50"/>
  <c r="B261" i="50"/>
  <c r="S260" i="50"/>
  <c r="R260" i="50"/>
  <c r="P260" i="50"/>
  <c r="O260" i="50"/>
  <c r="M260" i="50"/>
  <c r="L260" i="50"/>
  <c r="J260" i="50"/>
  <c r="I260" i="50"/>
  <c r="G260" i="50"/>
  <c r="E260" i="50"/>
  <c r="C260" i="50"/>
  <c r="B260" i="50"/>
  <c r="S259" i="50"/>
  <c r="R259" i="50"/>
  <c r="P259" i="50"/>
  <c r="O259" i="50"/>
  <c r="M259" i="50"/>
  <c r="L259" i="50"/>
  <c r="J259" i="50"/>
  <c r="I259" i="50"/>
  <c r="G259" i="50"/>
  <c r="E259" i="50"/>
  <c r="C259" i="50"/>
  <c r="B259" i="50"/>
  <c r="S258" i="50"/>
  <c r="R258" i="50"/>
  <c r="P258" i="50"/>
  <c r="O258" i="50"/>
  <c r="M258" i="50"/>
  <c r="L258" i="50"/>
  <c r="J258" i="50"/>
  <c r="I258" i="50"/>
  <c r="G258" i="50"/>
  <c r="E258" i="50"/>
  <c r="C258" i="50"/>
  <c r="B258" i="50"/>
  <c r="S257" i="50"/>
  <c r="R257" i="50"/>
  <c r="P257" i="50"/>
  <c r="O257" i="50"/>
  <c r="M257" i="50"/>
  <c r="L257" i="50"/>
  <c r="J257" i="50"/>
  <c r="I257" i="50"/>
  <c r="G257" i="50"/>
  <c r="E257" i="50"/>
  <c r="C257" i="50"/>
  <c r="B257" i="50"/>
  <c r="S256" i="50"/>
  <c r="R256" i="50"/>
  <c r="P256" i="50"/>
  <c r="O256" i="50"/>
  <c r="M256" i="50"/>
  <c r="L256" i="50"/>
  <c r="J256" i="50"/>
  <c r="I256" i="50"/>
  <c r="G256" i="50"/>
  <c r="E256" i="50"/>
  <c r="C256" i="50"/>
  <c r="B256" i="50"/>
  <c r="S255" i="50"/>
  <c r="R255" i="50"/>
  <c r="P255" i="50"/>
  <c r="O255" i="50"/>
  <c r="M255" i="50"/>
  <c r="L255" i="50"/>
  <c r="J255" i="50"/>
  <c r="I255" i="50"/>
  <c r="G255" i="50"/>
  <c r="E255" i="50"/>
  <c r="C255" i="50"/>
  <c r="B255" i="50"/>
  <c r="S254" i="50"/>
  <c r="R254" i="50"/>
  <c r="P254" i="50"/>
  <c r="O254" i="50"/>
  <c r="M254" i="50"/>
  <c r="L254" i="50"/>
  <c r="J254" i="50"/>
  <c r="I254" i="50"/>
  <c r="G254" i="50"/>
  <c r="E254" i="50"/>
  <c r="C254" i="50"/>
  <c r="B254" i="50"/>
  <c r="S253" i="50"/>
  <c r="R253" i="50"/>
  <c r="P253" i="50"/>
  <c r="O253" i="50"/>
  <c r="M253" i="50"/>
  <c r="L253" i="50"/>
  <c r="J253" i="50"/>
  <c r="I253" i="50"/>
  <c r="G253" i="50"/>
  <c r="E253" i="50"/>
  <c r="C253" i="50"/>
  <c r="B253" i="50"/>
  <c r="S252" i="50"/>
  <c r="R252" i="50"/>
  <c r="P252" i="50"/>
  <c r="O252" i="50"/>
  <c r="M252" i="50"/>
  <c r="L252" i="50"/>
  <c r="J252" i="50"/>
  <c r="I252" i="50"/>
  <c r="G252" i="50"/>
  <c r="E252" i="50"/>
  <c r="C252" i="50"/>
  <c r="B252" i="50"/>
  <c r="S251" i="50"/>
  <c r="R251" i="50"/>
  <c r="P251" i="50"/>
  <c r="O251" i="50"/>
  <c r="M251" i="50"/>
  <c r="L251" i="50"/>
  <c r="J251" i="50"/>
  <c r="I251" i="50"/>
  <c r="G251" i="50"/>
  <c r="E251" i="50"/>
  <c r="C251" i="50"/>
  <c r="B251" i="50"/>
  <c r="S250" i="50"/>
  <c r="R250" i="50"/>
  <c r="P250" i="50"/>
  <c r="O250" i="50"/>
  <c r="M250" i="50"/>
  <c r="L250" i="50"/>
  <c r="J250" i="50"/>
  <c r="I250" i="50"/>
  <c r="G250" i="50"/>
  <c r="E250" i="50"/>
  <c r="C250" i="50"/>
  <c r="B250" i="50"/>
  <c r="S249" i="50"/>
  <c r="R249" i="50"/>
  <c r="P249" i="50"/>
  <c r="O249" i="50"/>
  <c r="M249" i="50"/>
  <c r="L249" i="50"/>
  <c r="J249" i="50"/>
  <c r="I249" i="50"/>
  <c r="G249" i="50"/>
  <c r="E249" i="50"/>
  <c r="C249" i="50"/>
  <c r="B249" i="50"/>
  <c r="S248" i="50"/>
  <c r="R248" i="50"/>
  <c r="P248" i="50"/>
  <c r="O248" i="50"/>
  <c r="M248" i="50"/>
  <c r="L248" i="50"/>
  <c r="J248" i="50"/>
  <c r="I248" i="50"/>
  <c r="G248" i="50"/>
  <c r="E248" i="50"/>
  <c r="C248" i="50"/>
  <c r="B248" i="50"/>
  <c r="S247" i="50"/>
  <c r="R247" i="50"/>
  <c r="P247" i="50"/>
  <c r="O247" i="50"/>
  <c r="M247" i="50"/>
  <c r="L247" i="50"/>
  <c r="J247" i="50"/>
  <c r="I247" i="50"/>
  <c r="G247" i="50"/>
  <c r="E247" i="50"/>
  <c r="C247" i="50"/>
  <c r="B247" i="50"/>
  <c r="S246" i="50"/>
  <c r="R246" i="50"/>
  <c r="P246" i="50"/>
  <c r="O246" i="50"/>
  <c r="M246" i="50"/>
  <c r="L246" i="50"/>
  <c r="J246" i="50"/>
  <c r="I246" i="50"/>
  <c r="G246" i="50"/>
  <c r="E246" i="50"/>
  <c r="C246" i="50"/>
  <c r="B246" i="50"/>
  <c r="S245" i="50"/>
  <c r="R245" i="50"/>
  <c r="P245" i="50"/>
  <c r="O245" i="50"/>
  <c r="M245" i="50"/>
  <c r="L245" i="50"/>
  <c r="J245" i="50"/>
  <c r="I245" i="50"/>
  <c r="G245" i="50"/>
  <c r="E245" i="50"/>
  <c r="C245" i="50"/>
  <c r="B245" i="50"/>
  <c r="S244" i="50"/>
  <c r="R244" i="50"/>
  <c r="P244" i="50"/>
  <c r="O244" i="50"/>
  <c r="M244" i="50"/>
  <c r="L244" i="50"/>
  <c r="J244" i="50"/>
  <c r="I244" i="50"/>
  <c r="G244" i="50"/>
  <c r="E244" i="50"/>
  <c r="C244" i="50"/>
  <c r="B244" i="50"/>
  <c r="S243" i="50"/>
  <c r="R243" i="50"/>
  <c r="P243" i="50"/>
  <c r="O243" i="50"/>
  <c r="M243" i="50"/>
  <c r="L243" i="50"/>
  <c r="J243" i="50"/>
  <c r="I243" i="50"/>
  <c r="G243" i="50"/>
  <c r="E243" i="50"/>
  <c r="C243" i="50"/>
  <c r="B243" i="50"/>
  <c r="S242" i="50"/>
  <c r="R242" i="50"/>
  <c r="P242" i="50"/>
  <c r="O242" i="50"/>
  <c r="M242" i="50"/>
  <c r="L242" i="50"/>
  <c r="J242" i="50"/>
  <c r="I242" i="50"/>
  <c r="G242" i="50"/>
  <c r="E242" i="50"/>
  <c r="C242" i="50"/>
  <c r="B242" i="50"/>
  <c r="S241" i="50"/>
  <c r="R241" i="50"/>
  <c r="P241" i="50"/>
  <c r="O241" i="50"/>
  <c r="M241" i="50"/>
  <c r="L241" i="50"/>
  <c r="J241" i="50"/>
  <c r="I241" i="50"/>
  <c r="G241" i="50"/>
  <c r="E241" i="50"/>
  <c r="C241" i="50"/>
  <c r="B241" i="50"/>
  <c r="S240" i="50"/>
  <c r="R240" i="50"/>
  <c r="P240" i="50"/>
  <c r="O240" i="50"/>
  <c r="M240" i="50"/>
  <c r="L240" i="50"/>
  <c r="J240" i="50"/>
  <c r="I240" i="50"/>
  <c r="G240" i="50"/>
  <c r="E240" i="50"/>
  <c r="C240" i="50"/>
  <c r="B240" i="50"/>
  <c r="S239" i="50"/>
  <c r="R239" i="50"/>
  <c r="P239" i="50"/>
  <c r="O239" i="50"/>
  <c r="M239" i="50"/>
  <c r="L239" i="50"/>
  <c r="J239" i="50"/>
  <c r="I239" i="50"/>
  <c r="G239" i="50"/>
  <c r="E239" i="50"/>
  <c r="C239" i="50"/>
  <c r="B239" i="50"/>
  <c r="S238" i="50"/>
  <c r="R238" i="50"/>
  <c r="P238" i="50"/>
  <c r="O238" i="50"/>
  <c r="M238" i="50"/>
  <c r="L238" i="50"/>
  <c r="J238" i="50"/>
  <c r="I238" i="50"/>
  <c r="G238" i="50"/>
  <c r="E238" i="50"/>
  <c r="C238" i="50"/>
  <c r="B238" i="50"/>
  <c r="S237" i="50"/>
  <c r="R237" i="50"/>
  <c r="P237" i="50"/>
  <c r="O237" i="50"/>
  <c r="M237" i="50"/>
  <c r="L237" i="50"/>
  <c r="J237" i="50"/>
  <c r="I237" i="50"/>
  <c r="G237" i="50"/>
  <c r="E237" i="50"/>
  <c r="C237" i="50"/>
  <c r="B237" i="50"/>
  <c r="S236" i="50"/>
  <c r="R236" i="50"/>
  <c r="P236" i="50"/>
  <c r="O236" i="50"/>
  <c r="M236" i="50"/>
  <c r="L236" i="50"/>
  <c r="J236" i="50"/>
  <c r="I236" i="50"/>
  <c r="G236" i="50"/>
  <c r="E236" i="50"/>
  <c r="C236" i="50"/>
  <c r="B236" i="50"/>
  <c r="S235" i="50"/>
  <c r="R235" i="50"/>
  <c r="P235" i="50"/>
  <c r="O235" i="50"/>
  <c r="M235" i="50"/>
  <c r="L235" i="50"/>
  <c r="J235" i="50"/>
  <c r="I235" i="50"/>
  <c r="G235" i="50"/>
  <c r="E235" i="50"/>
  <c r="C235" i="50"/>
  <c r="B235" i="50"/>
  <c r="S234" i="50"/>
  <c r="R234" i="50"/>
  <c r="P234" i="50"/>
  <c r="O234" i="50"/>
  <c r="M234" i="50"/>
  <c r="L234" i="50"/>
  <c r="J234" i="50"/>
  <c r="I234" i="50"/>
  <c r="G234" i="50"/>
  <c r="E234" i="50"/>
  <c r="C234" i="50"/>
  <c r="B234" i="50"/>
  <c r="S233" i="50"/>
  <c r="R233" i="50"/>
  <c r="P233" i="50"/>
  <c r="O233" i="50"/>
  <c r="M233" i="50"/>
  <c r="L233" i="50"/>
  <c r="J233" i="50"/>
  <c r="I233" i="50"/>
  <c r="G233" i="50"/>
  <c r="E233" i="50"/>
  <c r="C233" i="50"/>
  <c r="B233" i="50"/>
  <c r="S232" i="50"/>
  <c r="R232" i="50"/>
  <c r="P232" i="50"/>
  <c r="O232" i="50"/>
  <c r="M232" i="50"/>
  <c r="L232" i="50"/>
  <c r="J232" i="50"/>
  <c r="I232" i="50"/>
  <c r="G232" i="50"/>
  <c r="E232" i="50"/>
  <c r="C232" i="50"/>
  <c r="B232" i="50"/>
  <c r="S231" i="50"/>
  <c r="R231" i="50"/>
  <c r="P231" i="50"/>
  <c r="O231" i="50"/>
  <c r="M231" i="50"/>
  <c r="L231" i="50"/>
  <c r="J231" i="50"/>
  <c r="I231" i="50"/>
  <c r="G231" i="50"/>
  <c r="E231" i="50"/>
  <c r="C231" i="50"/>
  <c r="B231" i="50"/>
  <c r="S230" i="50"/>
  <c r="R230" i="50"/>
  <c r="P230" i="50"/>
  <c r="O230" i="50"/>
  <c r="M230" i="50"/>
  <c r="L230" i="50"/>
  <c r="J230" i="50"/>
  <c r="I230" i="50"/>
  <c r="G230" i="50"/>
  <c r="E230" i="50"/>
  <c r="C230" i="50"/>
  <c r="B230" i="50"/>
  <c r="S229" i="50"/>
  <c r="R229" i="50"/>
  <c r="P229" i="50"/>
  <c r="O229" i="50"/>
  <c r="M229" i="50"/>
  <c r="L229" i="50"/>
  <c r="J229" i="50"/>
  <c r="I229" i="50"/>
  <c r="G229" i="50"/>
  <c r="E229" i="50"/>
  <c r="C229" i="50"/>
  <c r="B229" i="50"/>
  <c r="S228" i="50"/>
  <c r="R228" i="50"/>
  <c r="P228" i="50"/>
  <c r="O228" i="50"/>
  <c r="M228" i="50"/>
  <c r="L228" i="50"/>
  <c r="J228" i="50"/>
  <c r="I228" i="50"/>
  <c r="G228" i="50"/>
  <c r="E228" i="50"/>
  <c r="C228" i="50"/>
  <c r="B228" i="50"/>
  <c r="S227" i="50"/>
  <c r="R227" i="50"/>
  <c r="P227" i="50"/>
  <c r="O227" i="50"/>
  <c r="M227" i="50"/>
  <c r="L227" i="50"/>
  <c r="J227" i="50"/>
  <c r="I227" i="50"/>
  <c r="G227" i="50"/>
  <c r="E227" i="50"/>
  <c r="C227" i="50"/>
  <c r="B227" i="50"/>
  <c r="S226" i="50"/>
  <c r="R226" i="50"/>
  <c r="P226" i="50"/>
  <c r="O226" i="50"/>
  <c r="M226" i="50"/>
  <c r="L226" i="50"/>
  <c r="J226" i="50"/>
  <c r="I226" i="50"/>
  <c r="G226" i="50"/>
  <c r="E226" i="50"/>
  <c r="C226" i="50"/>
  <c r="B226" i="50"/>
  <c r="S225" i="50"/>
  <c r="R225" i="50"/>
  <c r="P225" i="50"/>
  <c r="O225" i="50"/>
  <c r="M225" i="50"/>
  <c r="L225" i="50"/>
  <c r="J225" i="50"/>
  <c r="I225" i="50"/>
  <c r="G225" i="50"/>
  <c r="E225" i="50"/>
  <c r="C225" i="50"/>
  <c r="B225" i="50"/>
  <c r="S224" i="50"/>
  <c r="R224" i="50"/>
  <c r="P224" i="50"/>
  <c r="O224" i="50"/>
  <c r="M224" i="50"/>
  <c r="L224" i="50"/>
  <c r="J224" i="50"/>
  <c r="I224" i="50"/>
  <c r="G224" i="50"/>
  <c r="E224" i="50"/>
  <c r="C224" i="50"/>
  <c r="B224" i="50"/>
  <c r="S223" i="50"/>
  <c r="R223" i="50"/>
  <c r="P223" i="50"/>
  <c r="O223" i="50"/>
  <c r="M223" i="50"/>
  <c r="L223" i="50"/>
  <c r="J223" i="50"/>
  <c r="I223" i="50"/>
  <c r="G223" i="50"/>
  <c r="E223" i="50"/>
  <c r="C223" i="50"/>
  <c r="B223" i="50"/>
  <c r="S222" i="50"/>
  <c r="R222" i="50"/>
  <c r="P222" i="50"/>
  <c r="O222" i="50"/>
  <c r="M222" i="50"/>
  <c r="L222" i="50"/>
  <c r="J222" i="50"/>
  <c r="I222" i="50"/>
  <c r="G222" i="50"/>
  <c r="E222" i="50"/>
  <c r="C222" i="50"/>
  <c r="B222" i="50"/>
  <c r="S221" i="50"/>
  <c r="R221" i="50"/>
  <c r="P221" i="50"/>
  <c r="O221" i="50"/>
  <c r="M221" i="50"/>
  <c r="L221" i="50"/>
  <c r="J221" i="50"/>
  <c r="I221" i="50"/>
  <c r="G221" i="50"/>
  <c r="E221" i="50"/>
  <c r="C221" i="50"/>
  <c r="B221" i="50"/>
  <c r="S220" i="50"/>
  <c r="R220" i="50"/>
  <c r="P220" i="50"/>
  <c r="O220" i="50"/>
  <c r="M220" i="50"/>
  <c r="L220" i="50"/>
  <c r="J220" i="50"/>
  <c r="I220" i="50"/>
  <c r="G220" i="50"/>
  <c r="E220" i="50"/>
  <c r="C220" i="50"/>
  <c r="B220" i="50"/>
  <c r="S219" i="50"/>
  <c r="R219" i="50"/>
  <c r="P219" i="50"/>
  <c r="O219" i="50"/>
  <c r="M219" i="50"/>
  <c r="L219" i="50"/>
  <c r="J219" i="50"/>
  <c r="I219" i="50"/>
  <c r="G219" i="50"/>
  <c r="E219" i="50"/>
  <c r="C219" i="50"/>
  <c r="B219" i="50"/>
  <c r="S218" i="50"/>
  <c r="R218" i="50"/>
  <c r="P218" i="50"/>
  <c r="O218" i="50"/>
  <c r="M218" i="50"/>
  <c r="L218" i="50"/>
  <c r="J218" i="50"/>
  <c r="I218" i="50"/>
  <c r="G218" i="50"/>
  <c r="E218" i="50"/>
  <c r="C218" i="50"/>
  <c r="B218" i="50"/>
  <c r="S217" i="50"/>
  <c r="R217" i="50"/>
  <c r="P217" i="50"/>
  <c r="O217" i="50"/>
  <c r="M217" i="50"/>
  <c r="L217" i="50"/>
  <c r="J217" i="50"/>
  <c r="I217" i="50"/>
  <c r="G217" i="50"/>
  <c r="E217" i="50"/>
  <c r="C217" i="50"/>
  <c r="B217" i="50"/>
  <c r="S216" i="50"/>
  <c r="R216" i="50"/>
  <c r="P216" i="50"/>
  <c r="O216" i="50"/>
  <c r="M216" i="50"/>
  <c r="L216" i="50"/>
  <c r="J216" i="50"/>
  <c r="I216" i="50"/>
  <c r="G216" i="50"/>
  <c r="E216" i="50"/>
  <c r="C216" i="50"/>
  <c r="B216" i="50"/>
  <c r="S215" i="50"/>
  <c r="R215" i="50"/>
  <c r="P215" i="50"/>
  <c r="O215" i="50"/>
  <c r="M215" i="50"/>
  <c r="L215" i="50"/>
  <c r="J215" i="50"/>
  <c r="I215" i="50"/>
  <c r="G215" i="50"/>
  <c r="E215" i="50"/>
  <c r="C215" i="50"/>
  <c r="B215" i="50"/>
  <c r="S214" i="50"/>
  <c r="R214" i="50"/>
  <c r="P214" i="50"/>
  <c r="O214" i="50"/>
  <c r="M214" i="50"/>
  <c r="L214" i="50"/>
  <c r="J214" i="50"/>
  <c r="I214" i="50"/>
  <c r="G214" i="50"/>
  <c r="E214" i="50"/>
  <c r="C214" i="50"/>
  <c r="B214" i="50"/>
  <c r="S213" i="50"/>
  <c r="R213" i="50"/>
  <c r="P213" i="50"/>
  <c r="O213" i="50"/>
  <c r="M213" i="50"/>
  <c r="L213" i="50"/>
  <c r="J213" i="50"/>
  <c r="I213" i="50"/>
  <c r="G213" i="50"/>
  <c r="E213" i="50"/>
  <c r="C213" i="50"/>
  <c r="B213" i="50"/>
  <c r="S212" i="50"/>
  <c r="R212" i="50"/>
  <c r="P212" i="50"/>
  <c r="O212" i="50"/>
  <c r="M212" i="50"/>
  <c r="L212" i="50"/>
  <c r="J212" i="50"/>
  <c r="I212" i="50"/>
  <c r="G212" i="50"/>
  <c r="E212" i="50"/>
  <c r="C212" i="50"/>
  <c r="B212" i="50"/>
  <c r="S211" i="50"/>
  <c r="R211" i="50"/>
  <c r="P211" i="50"/>
  <c r="O211" i="50"/>
  <c r="M211" i="50"/>
  <c r="L211" i="50"/>
  <c r="J211" i="50"/>
  <c r="I211" i="50"/>
  <c r="G211" i="50"/>
  <c r="E211" i="50"/>
  <c r="C211" i="50"/>
  <c r="B211" i="50"/>
  <c r="S210" i="50"/>
  <c r="R210" i="50"/>
  <c r="P210" i="50"/>
  <c r="O210" i="50"/>
  <c r="M210" i="50"/>
  <c r="L210" i="50"/>
  <c r="J210" i="50"/>
  <c r="I210" i="50"/>
  <c r="G210" i="50"/>
  <c r="E210" i="50"/>
  <c r="C210" i="50"/>
  <c r="B210" i="50"/>
  <c r="S209" i="50"/>
  <c r="R209" i="50"/>
  <c r="P209" i="50"/>
  <c r="O209" i="50"/>
  <c r="M209" i="50"/>
  <c r="L209" i="50"/>
  <c r="J209" i="50"/>
  <c r="I209" i="50"/>
  <c r="G209" i="50"/>
  <c r="E209" i="50"/>
  <c r="C209" i="50"/>
  <c r="B209" i="50"/>
  <c r="S208" i="50"/>
  <c r="R208" i="50"/>
  <c r="P208" i="50"/>
  <c r="O208" i="50"/>
  <c r="M208" i="50"/>
  <c r="L208" i="50"/>
  <c r="J208" i="50"/>
  <c r="I208" i="50"/>
  <c r="G208" i="50"/>
  <c r="E208" i="50"/>
  <c r="C208" i="50"/>
  <c r="B208" i="50"/>
  <c r="S207" i="50"/>
  <c r="R207" i="50"/>
  <c r="P207" i="50"/>
  <c r="O207" i="50"/>
  <c r="M207" i="50"/>
  <c r="L207" i="50"/>
  <c r="J207" i="50"/>
  <c r="I207" i="50"/>
  <c r="G207" i="50"/>
  <c r="E207" i="50"/>
  <c r="C207" i="50"/>
  <c r="B207" i="50"/>
  <c r="S206" i="50"/>
  <c r="R206" i="50"/>
  <c r="P206" i="50"/>
  <c r="O206" i="50"/>
  <c r="M206" i="50"/>
  <c r="L206" i="50"/>
  <c r="J206" i="50"/>
  <c r="I206" i="50"/>
  <c r="G206" i="50"/>
  <c r="E206" i="50"/>
  <c r="C206" i="50"/>
  <c r="B206" i="50"/>
  <c r="S205" i="50"/>
  <c r="R205" i="50"/>
  <c r="P205" i="50"/>
  <c r="O205" i="50"/>
  <c r="M205" i="50"/>
  <c r="L205" i="50"/>
  <c r="J205" i="50"/>
  <c r="I205" i="50"/>
  <c r="G205" i="50"/>
  <c r="E205" i="50"/>
  <c r="C205" i="50"/>
  <c r="B205" i="50"/>
  <c r="S204" i="50"/>
  <c r="R204" i="50"/>
  <c r="P204" i="50"/>
  <c r="O204" i="50"/>
  <c r="M204" i="50"/>
  <c r="L204" i="50"/>
  <c r="J204" i="50"/>
  <c r="I204" i="50"/>
  <c r="G204" i="50"/>
  <c r="E204" i="50"/>
  <c r="C204" i="50"/>
  <c r="B204" i="50"/>
  <c r="S203" i="50"/>
  <c r="R203" i="50"/>
  <c r="P203" i="50"/>
  <c r="O203" i="50"/>
  <c r="M203" i="50"/>
  <c r="L203" i="50"/>
  <c r="J203" i="50"/>
  <c r="I203" i="50"/>
  <c r="G203" i="50"/>
  <c r="E203" i="50"/>
  <c r="C203" i="50"/>
  <c r="B203" i="50"/>
  <c r="S202" i="50"/>
  <c r="R202" i="50"/>
  <c r="P202" i="50"/>
  <c r="O202" i="50"/>
  <c r="M202" i="50"/>
  <c r="L202" i="50"/>
  <c r="J202" i="50"/>
  <c r="I202" i="50"/>
  <c r="G202" i="50"/>
  <c r="E202" i="50"/>
  <c r="C202" i="50"/>
  <c r="B202" i="50"/>
  <c r="S201" i="50"/>
  <c r="R201" i="50"/>
  <c r="P201" i="50"/>
  <c r="O201" i="50"/>
  <c r="M201" i="50"/>
  <c r="L201" i="50"/>
  <c r="J201" i="50"/>
  <c r="I201" i="50"/>
  <c r="G201" i="50"/>
  <c r="E201" i="50"/>
  <c r="C201" i="50"/>
  <c r="B201" i="50"/>
  <c r="S200" i="50"/>
  <c r="R200" i="50"/>
  <c r="P200" i="50"/>
  <c r="O200" i="50"/>
  <c r="M200" i="50"/>
  <c r="L200" i="50"/>
  <c r="J200" i="50"/>
  <c r="I200" i="50"/>
  <c r="G200" i="50"/>
  <c r="E200" i="50"/>
  <c r="C200" i="50"/>
  <c r="B200" i="50"/>
  <c r="S199" i="50"/>
  <c r="R199" i="50"/>
  <c r="P199" i="50"/>
  <c r="O199" i="50"/>
  <c r="M199" i="50"/>
  <c r="L199" i="50"/>
  <c r="J199" i="50"/>
  <c r="I199" i="50"/>
  <c r="G199" i="50"/>
  <c r="E199" i="50"/>
  <c r="C199" i="50"/>
  <c r="B199" i="50"/>
  <c r="S198" i="50"/>
  <c r="R198" i="50"/>
  <c r="P198" i="50"/>
  <c r="O198" i="50"/>
  <c r="M198" i="50"/>
  <c r="L198" i="50"/>
  <c r="J198" i="50"/>
  <c r="I198" i="50"/>
  <c r="G198" i="50"/>
  <c r="E198" i="50"/>
  <c r="C198" i="50"/>
  <c r="B198" i="50"/>
  <c r="S197" i="50"/>
  <c r="R197" i="50"/>
  <c r="P197" i="50"/>
  <c r="O197" i="50"/>
  <c r="M197" i="50"/>
  <c r="L197" i="50"/>
  <c r="J197" i="50"/>
  <c r="I197" i="50"/>
  <c r="G197" i="50"/>
  <c r="E197" i="50"/>
  <c r="C197" i="50"/>
  <c r="B197" i="50"/>
  <c r="S196" i="50"/>
  <c r="R196" i="50"/>
  <c r="P196" i="50"/>
  <c r="O196" i="50"/>
  <c r="M196" i="50"/>
  <c r="L196" i="50"/>
  <c r="J196" i="50"/>
  <c r="I196" i="50"/>
  <c r="G196" i="50"/>
  <c r="E196" i="50"/>
  <c r="C196" i="50"/>
  <c r="B196" i="50"/>
  <c r="S195" i="50"/>
  <c r="R195" i="50"/>
  <c r="P195" i="50"/>
  <c r="O195" i="50"/>
  <c r="M195" i="50"/>
  <c r="L195" i="50"/>
  <c r="J195" i="50"/>
  <c r="I195" i="50"/>
  <c r="G195" i="50"/>
  <c r="E195" i="50"/>
  <c r="C195" i="50"/>
  <c r="B195" i="50"/>
  <c r="S194" i="50"/>
  <c r="R194" i="50"/>
  <c r="P194" i="50"/>
  <c r="O194" i="50"/>
  <c r="M194" i="50"/>
  <c r="L194" i="50"/>
  <c r="J194" i="50"/>
  <c r="I194" i="50"/>
  <c r="G194" i="50"/>
  <c r="E194" i="50"/>
  <c r="C194" i="50"/>
  <c r="B194" i="50"/>
  <c r="S193" i="50"/>
  <c r="R193" i="50"/>
  <c r="P193" i="50"/>
  <c r="O193" i="50"/>
  <c r="M193" i="50"/>
  <c r="L193" i="50"/>
  <c r="J193" i="50"/>
  <c r="I193" i="50"/>
  <c r="G193" i="50"/>
  <c r="E193" i="50"/>
  <c r="C193" i="50"/>
  <c r="B193" i="50"/>
  <c r="S192" i="50"/>
  <c r="R192" i="50"/>
  <c r="P192" i="50"/>
  <c r="O192" i="50"/>
  <c r="M192" i="50"/>
  <c r="L192" i="50"/>
  <c r="J192" i="50"/>
  <c r="I192" i="50"/>
  <c r="G192" i="50"/>
  <c r="E192" i="50"/>
  <c r="C192" i="50"/>
  <c r="B192" i="50"/>
  <c r="S191" i="50"/>
  <c r="R191" i="50"/>
  <c r="P191" i="50"/>
  <c r="O191" i="50"/>
  <c r="M191" i="50"/>
  <c r="L191" i="50"/>
  <c r="J191" i="50"/>
  <c r="I191" i="50"/>
  <c r="G191" i="50"/>
  <c r="E191" i="50"/>
  <c r="C191" i="50"/>
  <c r="B191" i="50"/>
  <c r="S190" i="50"/>
  <c r="R190" i="50"/>
  <c r="P190" i="50"/>
  <c r="O190" i="50"/>
  <c r="M190" i="50"/>
  <c r="L190" i="50"/>
  <c r="J190" i="50"/>
  <c r="I190" i="50"/>
  <c r="G190" i="50"/>
  <c r="E190" i="50"/>
  <c r="C190" i="50"/>
  <c r="B190" i="50"/>
  <c r="S189" i="50"/>
  <c r="R189" i="50"/>
  <c r="P189" i="50"/>
  <c r="O189" i="50"/>
  <c r="M189" i="50"/>
  <c r="L189" i="50"/>
  <c r="J189" i="50"/>
  <c r="I189" i="50"/>
  <c r="G189" i="50"/>
  <c r="E189" i="50"/>
  <c r="C189" i="50"/>
  <c r="B189" i="50"/>
  <c r="S188" i="50"/>
  <c r="R188" i="50"/>
  <c r="P188" i="50"/>
  <c r="O188" i="50"/>
  <c r="M188" i="50"/>
  <c r="L188" i="50"/>
  <c r="J188" i="50"/>
  <c r="I188" i="50"/>
  <c r="G188" i="50"/>
  <c r="E188" i="50"/>
  <c r="C188" i="50"/>
  <c r="B188" i="50"/>
  <c r="S187" i="50"/>
  <c r="R187" i="50"/>
  <c r="P187" i="50"/>
  <c r="O187" i="50"/>
  <c r="M187" i="50"/>
  <c r="L187" i="50"/>
  <c r="J187" i="50"/>
  <c r="I187" i="50"/>
  <c r="G187" i="50"/>
  <c r="E187" i="50"/>
  <c r="C187" i="50"/>
  <c r="B187" i="50"/>
  <c r="S186" i="50"/>
  <c r="R186" i="50"/>
  <c r="P186" i="50"/>
  <c r="O186" i="50"/>
  <c r="M186" i="50"/>
  <c r="L186" i="50"/>
  <c r="J186" i="50"/>
  <c r="I186" i="50"/>
  <c r="G186" i="50"/>
  <c r="E186" i="50"/>
  <c r="C186" i="50"/>
  <c r="B186" i="50"/>
  <c r="S185" i="50"/>
  <c r="R185" i="50"/>
  <c r="P185" i="50"/>
  <c r="O185" i="50"/>
  <c r="M185" i="50"/>
  <c r="L185" i="50"/>
  <c r="J185" i="50"/>
  <c r="I185" i="50"/>
  <c r="G185" i="50"/>
  <c r="E185" i="50"/>
  <c r="C185" i="50"/>
  <c r="B185" i="50"/>
  <c r="S184" i="50"/>
  <c r="R184" i="50"/>
  <c r="P184" i="50"/>
  <c r="O184" i="50"/>
  <c r="M184" i="50"/>
  <c r="L184" i="50"/>
  <c r="J184" i="50"/>
  <c r="I184" i="50"/>
  <c r="G184" i="50"/>
  <c r="E184" i="50"/>
  <c r="C184" i="50"/>
  <c r="B184" i="50"/>
  <c r="S183" i="50"/>
  <c r="R183" i="50"/>
  <c r="P183" i="50"/>
  <c r="O183" i="50"/>
  <c r="M183" i="50"/>
  <c r="L183" i="50"/>
  <c r="J183" i="50"/>
  <c r="I183" i="50"/>
  <c r="G183" i="50"/>
  <c r="E183" i="50"/>
  <c r="C183" i="50"/>
  <c r="B183" i="50"/>
  <c r="S182" i="50"/>
  <c r="R182" i="50"/>
  <c r="P182" i="50"/>
  <c r="O182" i="50"/>
  <c r="M182" i="50"/>
  <c r="L182" i="50"/>
  <c r="J182" i="50"/>
  <c r="I182" i="50"/>
  <c r="G182" i="50"/>
  <c r="E182" i="50"/>
  <c r="C182" i="50"/>
  <c r="B182" i="50"/>
  <c r="S181" i="50"/>
  <c r="R181" i="50"/>
  <c r="P181" i="50"/>
  <c r="O181" i="50"/>
  <c r="M181" i="50"/>
  <c r="L181" i="50"/>
  <c r="J181" i="50"/>
  <c r="I181" i="50"/>
  <c r="G181" i="50"/>
  <c r="E181" i="50"/>
  <c r="C181" i="50"/>
  <c r="B181" i="50"/>
  <c r="S180" i="50"/>
  <c r="R180" i="50"/>
  <c r="P180" i="50"/>
  <c r="O180" i="50"/>
  <c r="M180" i="50"/>
  <c r="L180" i="50"/>
  <c r="J180" i="50"/>
  <c r="I180" i="50"/>
  <c r="G180" i="50"/>
  <c r="E180" i="50"/>
  <c r="C180" i="50"/>
  <c r="B180" i="50"/>
  <c r="S179" i="50"/>
  <c r="R179" i="50"/>
  <c r="P179" i="50"/>
  <c r="O179" i="50"/>
  <c r="M179" i="50"/>
  <c r="L179" i="50"/>
  <c r="J179" i="50"/>
  <c r="I179" i="50"/>
  <c r="G179" i="50"/>
  <c r="E179" i="50"/>
  <c r="C179" i="50"/>
  <c r="B179" i="50"/>
  <c r="S178" i="50"/>
  <c r="R178" i="50"/>
  <c r="P178" i="50"/>
  <c r="O178" i="50"/>
  <c r="M178" i="50"/>
  <c r="L178" i="50"/>
  <c r="J178" i="50"/>
  <c r="I178" i="50"/>
  <c r="G178" i="50"/>
  <c r="E178" i="50"/>
  <c r="C178" i="50"/>
  <c r="B178" i="50"/>
  <c r="S177" i="50"/>
  <c r="R177" i="50"/>
  <c r="P177" i="50"/>
  <c r="O177" i="50"/>
  <c r="M177" i="50"/>
  <c r="L177" i="50"/>
  <c r="J177" i="50"/>
  <c r="I177" i="50"/>
  <c r="G177" i="50"/>
  <c r="E177" i="50"/>
  <c r="C177" i="50"/>
  <c r="B177" i="50"/>
  <c r="S176" i="50"/>
  <c r="R176" i="50"/>
  <c r="P176" i="50"/>
  <c r="O176" i="50"/>
  <c r="M176" i="50"/>
  <c r="L176" i="50"/>
  <c r="J176" i="50"/>
  <c r="I176" i="50"/>
  <c r="G176" i="50"/>
  <c r="E176" i="50"/>
  <c r="C176" i="50"/>
  <c r="B176" i="50"/>
  <c r="S175" i="50"/>
  <c r="R175" i="50"/>
  <c r="P175" i="50"/>
  <c r="O175" i="50"/>
  <c r="M175" i="50"/>
  <c r="L175" i="50"/>
  <c r="J175" i="50"/>
  <c r="I175" i="50"/>
  <c r="G175" i="50"/>
  <c r="E175" i="50"/>
  <c r="C175" i="50"/>
  <c r="B175" i="50"/>
  <c r="S174" i="50"/>
  <c r="R174" i="50"/>
  <c r="P174" i="50"/>
  <c r="O174" i="50"/>
  <c r="M174" i="50"/>
  <c r="L174" i="50"/>
  <c r="J174" i="50"/>
  <c r="I174" i="50"/>
  <c r="G174" i="50"/>
  <c r="E174" i="50"/>
  <c r="C174" i="50"/>
  <c r="B174" i="50"/>
  <c r="S173" i="50"/>
  <c r="R173" i="50"/>
  <c r="P173" i="50"/>
  <c r="O173" i="50"/>
  <c r="M173" i="50"/>
  <c r="L173" i="50"/>
  <c r="J173" i="50"/>
  <c r="I173" i="50"/>
  <c r="G173" i="50"/>
  <c r="E173" i="50"/>
  <c r="C173" i="50"/>
  <c r="B173" i="50"/>
  <c r="S172" i="50"/>
  <c r="R172" i="50"/>
  <c r="P172" i="50"/>
  <c r="O172" i="50"/>
  <c r="M172" i="50"/>
  <c r="L172" i="50"/>
  <c r="J172" i="50"/>
  <c r="I172" i="50"/>
  <c r="G172" i="50"/>
  <c r="E172" i="50"/>
  <c r="C172" i="50"/>
  <c r="B172" i="50"/>
  <c r="S171" i="50"/>
  <c r="R171" i="50"/>
  <c r="P171" i="50"/>
  <c r="O171" i="50"/>
  <c r="M171" i="50"/>
  <c r="L171" i="50"/>
  <c r="J171" i="50"/>
  <c r="I171" i="50"/>
  <c r="G171" i="50"/>
  <c r="E171" i="50"/>
  <c r="C171" i="50"/>
  <c r="B171" i="50"/>
  <c r="S170" i="50"/>
  <c r="R170" i="50"/>
  <c r="P170" i="50"/>
  <c r="O170" i="50"/>
  <c r="M170" i="50"/>
  <c r="L170" i="50"/>
  <c r="J170" i="50"/>
  <c r="I170" i="50"/>
  <c r="G170" i="50"/>
  <c r="E170" i="50"/>
  <c r="C170" i="50"/>
  <c r="B170" i="50"/>
  <c r="S169" i="50"/>
  <c r="R169" i="50"/>
  <c r="P169" i="50"/>
  <c r="O169" i="50"/>
  <c r="M169" i="50"/>
  <c r="L169" i="50"/>
  <c r="J169" i="50"/>
  <c r="I169" i="50"/>
  <c r="G169" i="50"/>
  <c r="E169" i="50"/>
  <c r="C169" i="50"/>
  <c r="B169" i="50"/>
  <c r="S168" i="50"/>
  <c r="R168" i="50"/>
  <c r="P168" i="50"/>
  <c r="O168" i="50"/>
  <c r="M168" i="50"/>
  <c r="L168" i="50"/>
  <c r="J168" i="50"/>
  <c r="I168" i="50"/>
  <c r="G168" i="50"/>
  <c r="E168" i="50"/>
  <c r="C168" i="50"/>
  <c r="B168" i="50"/>
  <c r="S167" i="50"/>
  <c r="R167" i="50"/>
  <c r="P167" i="50"/>
  <c r="O167" i="50"/>
  <c r="M167" i="50"/>
  <c r="L167" i="50"/>
  <c r="J167" i="50"/>
  <c r="I167" i="50"/>
  <c r="G167" i="50"/>
  <c r="E167" i="50"/>
  <c r="C167" i="50"/>
  <c r="B167" i="50"/>
  <c r="S166" i="50"/>
  <c r="R166" i="50"/>
  <c r="P166" i="50"/>
  <c r="O166" i="50"/>
  <c r="M166" i="50"/>
  <c r="L166" i="50"/>
  <c r="J166" i="50"/>
  <c r="I166" i="50"/>
  <c r="G166" i="50"/>
  <c r="E166" i="50"/>
  <c r="C166" i="50"/>
  <c r="B166" i="50"/>
  <c r="S165" i="50"/>
  <c r="R165" i="50"/>
  <c r="P165" i="50"/>
  <c r="O165" i="50"/>
  <c r="M165" i="50"/>
  <c r="L165" i="50"/>
  <c r="J165" i="50"/>
  <c r="I165" i="50"/>
  <c r="G165" i="50"/>
  <c r="E165" i="50"/>
  <c r="C165" i="50"/>
  <c r="B165" i="50"/>
  <c r="S164" i="50"/>
  <c r="R164" i="50"/>
  <c r="P164" i="50"/>
  <c r="O164" i="50"/>
  <c r="M164" i="50"/>
  <c r="L164" i="50"/>
  <c r="J164" i="50"/>
  <c r="I164" i="50"/>
  <c r="G164" i="50"/>
  <c r="E164" i="50"/>
  <c r="C164" i="50"/>
  <c r="B164" i="50"/>
  <c r="S163" i="50"/>
  <c r="R163" i="50"/>
  <c r="P163" i="50"/>
  <c r="O163" i="50"/>
  <c r="M163" i="50"/>
  <c r="L163" i="50"/>
  <c r="J163" i="50"/>
  <c r="I163" i="50"/>
  <c r="G163" i="50"/>
  <c r="E163" i="50"/>
  <c r="C163" i="50"/>
  <c r="B163" i="50"/>
  <c r="S162" i="50"/>
  <c r="R162" i="50"/>
  <c r="P162" i="50"/>
  <c r="O162" i="50"/>
  <c r="M162" i="50"/>
  <c r="L162" i="50"/>
  <c r="J162" i="50"/>
  <c r="I162" i="50"/>
  <c r="G162" i="50"/>
  <c r="E162" i="50"/>
  <c r="C162" i="50"/>
  <c r="B162" i="50"/>
  <c r="S161" i="50"/>
  <c r="R161" i="50"/>
  <c r="P161" i="50"/>
  <c r="O161" i="50"/>
  <c r="M161" i="50"/>
  <c r="L161" i="50"/>
  <c r="J161" i="50"/>
  <c r="I161" i="50"/>
  <c r="G161" i="50"/>
  <c r="E161" i="50"/>
  <c r="C161" i="50"/>
  <c r="B161" i="50"/>
  <c r="S160" i="50"/>
  <c r="R160" i="50"/>
  <c r="P160" i="50"/>
  <c r="O160" i="50"/>
  <c r="M160" i="50"/>
  <c r="L160" i="50"/>
  <c r="J160" i="50"/>
  <c r="I160" i="50"/>
  <c r="G160" i="50"/>
  <c r="E160" i="50"/>
  <c r="C160" i="50"/>
  <c r="B160" i="50"/>
  <c r="S159" i="50"/>
  <c r="R159" i="50"/>
  <c r="P159" i="50"/>
  <c r="O159" i="50"/>
  <c r="M159" i="50"/>
  <c r="L159" i="50"/>
  <c r="J159" i="50"/>
  <c r="I159" i="50"/>
  <c r="G159" i="50"/>
  <c r="E159" i="50"/>
  <c r="C159" i="50"/>
  <c r="B159" i="50"/>
  <c r="S158" i="50"/>
  <c r="R158" i="50"/>
  <c r="P158" i="50"/>
  <c r="O158" i="50"/>
  <c r="M158" i="50"/>
  <c r="L158" i="50"/>
  <c r="J158" i="50"/>
  <c r="I158" i="50"/>
  <c r="G158" i="50"/>
  <c r="E158" i="50"/>
  <c r="C158" i="50"/>
  <c r="B158" i="50"/>
  <c r="S157" i="50"/>
  <c r="R157" i="50"/>
  <c r="P157" i="50"/>
  <c r="O157" i="50"/>
  <c r="M157" i="50"/>
  <c r="L157" i="50"/>
  <c r="J157" i="50"/>
  <c r="I157" i="50"/>
  <c r="G157" i="50"/>
  <c r="E157" i="50"/>
  <c r="C157" i="50"/>
  <c r="B157" i="50"/>
  <c r="S156" i="50"/>
  <c r="R156" i="50"/>
  <c r="P156" i="50"/>
  <c r="O156" i="50"/>
  <c r="M156" i="50"/>
  <c r="L156" i="50"/>
  <c r="J156" i="50"/>
  <c r="I156" i="50"/>
  <c r="G156" i="50"/>
  <c r="E156" i="50"/>
  <c r="C156" i="50"/>
  <c r="B156" i="50"/>
  <c r="S155" i="50"/>
  <c r="R155" i="50"/>
  <c r="P155" i="50"/>
  <c r="O155" i="50"/>
  <c r="M155" i="50"/>
  <c r="L155" i="50"/>
  <c r="J155" i="50"/>
  <c r="I155" i="50"/>
  <c r="G155" i="50"/>
  <c r="E155" i="50"/>
  <c r="C155" i="50"/>
  <c r="B155" i="50"/>
  <c r="S154" i="50"/>
  <c r="R154" i="50"/>
  <c r="P154" i="50"/>
  <c r="O154" i="50"/>
  <c r="M154" i="50"/>
  <c r="L154" i="50"/>
  <c r="J154" i="50"/>
  <c r="I154" i="50"/>
  <c r="G154" i="50"/>
  <c r="E154" i="50"/>
  <c r="C154" i="50"/>
  <c r="B154" i="50"/>
  <c r="S153" i="50"/>
  <c r="R153" i="50"/>
  <c r="P153" i="50"/>
  <c r="O153" i="50"/>
  <c r="M153" i="50"/>
  <c r="L153" i="50"/>
  <c r="J153" i="50"/>
  <c r="I153" i="50"/>
  <c r="G153" i="50"/>
  <c r="E153" i="50"/>
  <c r="C153" i="50"/>
  <c r="B153" i="50"/>
  <c r="S152" i="50"/>
  <c r="R152" i="50"/>
  <c r="P152" i="50"/>
  <c r="O152" i="50"/>
  <c r="M152" i="50"/>
  <c r="L152" i="50"/>
  <c r="J152" i="50"/>
  <c r="I152" i="50"/>
  <c r="G152" i="50"/>
  <c r="E152" i="50"/>
  <c r="C152" i="50"/>
  <c r="B152" i="50"/>
  <c r="S151" i="50"/>
  <c r="R151" i="50"/>
  <c r="P151" i="50"/>
  <c r="O151" i="50"/>
  <c r="M151" i="50"/>
  <c r="L151" i="50"/>
  <c r="J151" i="50"/>
  <c r="I151" i="50"/>
  <c r="G151" i="50"/>
  <c r="E151" i="50"/>
  <c r="C151" i="50"/>
  <c r="B151" i="50"/>
  <c r="S150" i="50"/>
  <c r="R150" i="50"/>
  <c r="P150" i="50"/>
  <c r="O150" i="50"/>
  <c r="M150" i="50"/>
  <c r="L150" i="50"/>
  <c r="J150" i="50"/>
  <c r="I150" i="50"/>
  <c r="G150" i="50"/>
  <c r="E150" i="50"/>
  <c r="C150" i="50"/>
  <c r="B150" i="50"/>
  <c r="S149" i="50"/>
  <c r="R149" i="50"/>
  <c r="P149" i="50"/>
  <c r="O149" i="50"/>
  <c r="M149" i="50"/>
  <c r="L149" i="50"/>
  <c r="J149" i="50"/>
  <c r="I149" i="50"/>
  <c r="G149" i="50"/>
  <c r="E149" i="50"/>
  <c r="C149" i="50"/>
  <c r="B149" i="50"/>
  <c r="S148" i="50"/>
  <c r="R148" i="50"/>
  <c r="P148" i="50"/>
  <c r="O148" i="50"/>
  <c r="M148" i="50"/>
  <c r="L148" i="50"/>
  <c r="J148" i="50"/>
  <c r="I148" i="50"/>
  <c r="G148" i="50"/>
  <c r="E148" i="50"/>
  <c r="C148" i="50"/>
  <c r="B148" i="50"/>
  <c r="S147" i="50"/>
  <c r="R147" i="50"/>
  <c r="P147" i="50"/>
  <c r="O147" i="50"/>
  <c r="M147" i="50"/>
  <c r="L147" i="50"/>
  <c r="J147" i="50"/>
  <c r="I147" i="50"/>
  <c r="G147" i="50"/>
  <c r="E147" i="50"/>
  <c r="C147" i="50"/>
  <c r="B147" i="50"/>
  <c r="S146" i="50"/>
  <c r="R146" i="50"/>
  <c r="P146" i="50"/>
  <c r="O146" i="50"/>
  <c r="M146" i="50"/>
  <c r="L146" i="50"/>
  <c r="J146" i="50"/>
  <c r="I146" i="50"/>
  <c r="G146" i="50"/>
  <c r="E146" i="50"/>
  <c r="C146" i="50"/>
  <c r="B146" i="50"/>
  <c r="S145" i="50"/>
  <c r="R145" i="50"/>
  <c r="P145" i="50"/>
  <c r="O145" i="50"/>
  <c r="M145" i="50"/>
  <c r="L145" i="50"/>
  <c r="J145" i="50"/>
  <c r="I145" i="50"/>
  <c r="G145" i="50"/>
  <c r="E145" i="50"/>
  <c r="C145" i="50"/>
  <c r="B145" i="50"/>
  <c r="S144" i="50"/>
  <c r="R144" i="50"/>
  <c r="P144" i="50"/>
  <c r="O144" i="50"/>
  <c r="M144" i="50"/>
  <c r="L144" i="50"/>
  <c r="J144" i="50"/>
  <c r="I144" i="50"/>
  <c r="G144" i="50"/>
  <c r="E144" i="50"/>
  <c r="C144" i="50"/>
  <c r="B144" i="50"/>
  <c r="S143" i="50"/>
  <c r="R143" i="50"/>
  <c r="P143" i="50"/>
  <c r="O143" i="50"/>
  <c r="M143" i="50"/>
  <c r="L143" i="50"/>
  <c r="J143" i="50"/>
  <c r="I143" i="50"/>
  <c r="G143" i="50"/>
  <c r="E143" i="50"/>
  <c r="C143" i="50"/>
  <c r="B143" i="50"/>
  <c r="S142" i="50"/>
  <c r="R142" i="50"/>
  <c r="P142" i="50"/>
  <c r="O142" i="50"/>
  <c r="M142" i="50"/>
  <c r="L142" i="50"/>
  <c r="J142" i="50"/>
  <c r="I142" i="50"/>
  <c r="G142" i="50"/>
  <c r="E142" i="50"/>
  <c r="C142" i="50"/>
  <c r="B142" i="50"/>
  <c r="S141" i="50"/>
  <c r="R141" i="50"/>
  <c r="P141" i="50"/>
  <c r="O141" i="50"/>
  <c r="M141" i="50"/>
  <c r="L141" i="50"/>
  <c r="J141" i="50"/>
  <c r="I141" i="50"/>
  <c r="G141" i="50"/>
  <c r="E141" i="50"/>
  <c r="C141" i="50"/>
  <c r="B141" i="50"/>
  <c r="S140" i="50"/>
  <c r="R140" i="50"/>
  <c r="P140" i="50"/>
  <c r="O140" i="50"/>
  <c r="M140" i="50"/>
  <c r="L140" i="50"/>
  <c r="J140" i="50"/>
  <c r="I140" i="50"/>
  <c r="G140" i="50"/>
  <c r="E140" i="50"/>
  <c r="C140" i="50"/>
  <c r="B140" i="50"/>
  <c r="S139" i="50"/>
  <c r="R139" i="50"/>
  <c r="P139" i="50"/>
  <c r="O139" i="50"/>
  <c r="M139" i="50"/>
  <c r="L139" i="50"/>
  <c r="J139" i="50"/>
  <c r="I139" i="50"/>
  <c r="G139" i="50"/>
  <c r="E139" i="50"/>
  <c r="C139" i="50"/>
  <c r="B139" i="50"/>
  <c r="S138" i="50"/>
  <c r="R138" i="50"/>
  <c r="P138" i="50"/>
  <c r="O138" i="50"/>
  <c r="M138" i="50"/>
  <c r="L138" i="50"/>
  <c r="J138" i="50"/>
  <c r="I138" i="50"/>
  <c r="G138" i="50"/>
  <c r="E138" i="50"/>
  <c r="C138" i="50"/>
  <c r="B138" i="50"/>
  <c r="S137" i="50"/>
  <c r="R137" i="50"/>
  <c r="P137" i="50"/>
  <c r="O137" i="50"/>
  <c r="M137" i="50"/>
  <c r="L137" i="50"/>
  <c r="J137" i="50"/>
  <c r="I137" i="50"/>
  <c r="G137" i="50"/>
  <c r="E137" i="50"/>
  <c r="C137" i="50"/>
  <c r="B137" i="50"/>
  <c r="S136" i="50"/>
  <c r="R136" i="50"/>
  <c r="P136" i="50"/>
  <c r="O136" i="50"/>
  <c r="M136" i="50"/>
  <c r="L136" i="50"/>
  <c r="J136" i="50"/>
  <c r="I136" i="50"/>
  <c r="G136" i="50"/>
  <c r="E136" i="50"/>
  <c r="C136" i="50"/>
  <c r="B136" i="50"/>
  <c r="S135" i="50"/>
  <c r="R135" i="50"/>
  <c r="P135" i="50"/>
  <c r="O135" i="50"/>
  <c r="M135" i="50"/>
  <c r="L135" i="50"/>
  <c r="J135" i="50"/>
  <c r="I135" i="50"/>
  <c r="G135" i="50"/>
  <c r="E135" i="50"/>
  <c r="C135" i="50"/>
  <c r="B135" i="50"/>
  <c r="S134" i="50"/>
  <c r="R134" i="50"/>
  <c r="P134" i="50"/>
  <c r="O134" i="50"/>
  <c r="M134" i="50"/>
  <c r="L134" i="50"/>
  <c r="J134" i="50"/>
  <c r="I134" i="50"/>
  <c r="G134" i="50"/>
  <c r="E134" i="50"/>
  <c r="C134" i="50"/>
  <c r="B134" i="50"/>
  <c r="S133" i="50"/>
  <c r="R133" i="50"/>
  <c r="P133" i="50"/>
  <c r="O133" i="50"/>
  <c r="M133" i="50"/>
  <c r="L133" i="50"/>
  <c r="J133" i="50"/>
  <c r="I133" i="50"/>
  <c r="G133" i="50"/>
  <c r="E133" i="50"/>
  <c r="C133" i="50"/>
  <c r="B133" i="50"/>
  <c r="S132" i="50"/>
  <c r="R132" i="50"/>
  <c r="P132" i="50"/>
  <c r="O132" i="50"/>
  <c r="M132" i="50"/>
  <c r="L132" i="50"/>
  <c r="J132" i="50"/>
  <c r="I132" i="50"/>
  <c r="G132" i="50"/>
  <c r="E132" i="50"/>
  <c r="C132" i="50"/>
  <c r="B132" i="50"/>
  <c r="S131" i="50"/>
  <c r="R131" i="50"/>
  <c r="P131" i="50"/>
  <c r="O131" i="50"/>
  <c r="M131" i="50"/>
  <c r="L131" i="50"/>
  <c r="J131" i="50"/>
  <c r="I131" i="50"/>
  <c r="G131" i="50"/>
  <c r="E131" i="50"/>
  <c r="C131" i="50"/>
  <c r="B131" i="50"/>
  <c r="S130" i="50"/>
  <c r="R130" i="50"/>
  <c r="P130" i="50"/>
  <c r="O130" i="50"/>
  <c r="M130" i="50"/>
  <c r="L130" i="50"/>
  <c r="J130" i="50"/>
  <c r="I130" i="50"/>
  <c r="G130" i="50"/>
  <c r="E130" i="50"/>
  <c r="C130" i="50"/>
  <c r="B130" i="50"/>
  <c r="S129" i="50"/>
  <c r="R129" i="50"/>
  <c r="P129" i="50"/>
  <c r="O129" i="50"/>
  <c r="M129" i="50"/>
  <c r="L129" i="50"/>
  <c r="J129" i="50"/>
  <c r="I129" i="50"/>
  <c r="G129" i="50"/>
  <c r="E129" i="50"/>
  <c r="C129" i="50"/>
  <c r="B129" i="50"/>
  <c r="S128" i="50"/>
  <c r="R128" i="50"/>
  <c r="P128" i="50"/>
  <c r="O128" i="50"/>
  <c r="M128" i="50"/>
  <c r="L128" i="50"/>
  <c r="J128" i="50"/>
  <c r="I128" i="50"/>
  <c r="G128" i="50"/>
  <c r="E128" i="50"/>
  <c r="C128" i="50"/>
  <c r="B128" i="50"/>
  <c r="S127" i="50"/>
  <c r="R127" i="50"/>
  <c r="P127" i="50"/>
  <c r="O127" i="50"/>
  <c r="M127" i="50"/>
  <c r="L127" i="50"/>
  <c r="J127" i="50"/>
  <c r="I127" i="50"/>
  <c r="G127" i="50"/>
  <c r="E127" i="50"/>
  <c r="C127" i="50"/>
  <c r="B127" i="50"/>
  <c r="S126" i="50"/>
  <c r="R126" i="50"/>
  <c r="P126" i="50"/>
  <c r="O126" i="50"/>
  <c r="M126" i="50"/>
  <c r="L126" i="50"/>
  <c r="J126" i="50"/>
  <c r="I126" i="50"/>
  <c r="G126" i="50"/>
  <c r="E126" i="50"/>
  <c r="C126" i="50"/>
  <c r="B126" i="50"/>
  <c r="S125" i="50"/>
  <c r="R125" i="50"/>
  <c r="P125" i="50"/>
  <c r="O125" i="50"/>
  <c r="M125" i="50"/>
  <c r="L125" i="50"/>
  <c r="J125" i="50"/>
  <c r="I125" i="50"/>
  <c r="G125" i="50"/>
  <c r="E125" i="50"/>
  <c r="C125" i="50"/>
  <c r="B125" i="50"/>
  <c r="S124" i="50"/>
  <c r="R124" i="50"/>
  <c r="P124" i="50"/>
  <c r="O124" i="50"/>
  <c r="M124" i="50"/>
  <c r="L124" i="50"/>
  <c r="J124" i="50"/>
  <c r="I124" i="50"/>
  <c r="G124" i="50"/>
  <c r="E124" i="50"/>
  <c r="C124" i="50"/>
  <c r="B124" i="50"/>
  <c r="S123" i="50"/>
  <c r="R123" i="50"/>
  <c r="P123" i="50"/>
  <c r="O123" i="50"/>
  <c r="M123" i="50"/>
  <c r="L123" i="50"/>
  <c r="J123" i="50"/>
  <c r="I123" i="50"/>
  <c r="G123" i="50"/>
  <c r="E123" i="50"/>
  <c r="C123" i="50"/>
  <c r="B123" i="50"/>
  <c r="S122" i="50"/>
  <c r="R122" i="50"/>
  <c r="P122" i="50"/>
  <c r="O122" i="50"/>
  <c r="M122" i="50"/>
  <c r="L122" i="50"/>
  <c r="J122" i="50"/>
  <c r="I122" i="50"/>
  <c r="G122" i="50"/>
  <c r="E122" i="50"/>
  <c r="C122" i="50"/>
  <c r="B122" i="50"/>
  <c r="S121" i="50"/>
  <c r="R121" i="50"/>
  <c r="P121" i="50"/>
  <c r="O121" i="50"/>
  <c r="M121" i="50"/>
  <c r="L121" i="50"/>
  <c r="J121" i="50"/>
  <c r="I121" i="50"/>
  <c r="G121" i="50"/>
  <c r="E121" i="50"/>
  <c r="C121" i="50"/>
  <c r="B121" i="50"/>
  <c r="S120" i="50"/>
  <c r="R120" i="50"/>
  <c r="P120" i="50"/>
  <c r="O120" i="50"/>
  <c r="M120" i="50"/>
  <c r="L120" i="50"/>
  <c r="J120" i="50"/>
  <c r="I120" i="50"/>
  <c r="G120" i="50"/>
  <c r="E120" i="50"/>
  <c r="C120" i="50"/>
  <c r="B120" i="50"/>
  <c r="S119" i="50"/>
  <c r="R119" i="50"/>
  <c r="P119" i="50"/>
  <c r="O119" i="50"/>
  <c r="M119" i="50"/>
  <c r="L119" i="50"/>
  <c r="J119" i="50"/>
  <c r="I119" i="50"/>
  <c r="G119" i="50"/>
  <c r="E119" i="50"/>
  <c r="C119" i="50"/>
  <c r="B119" i="50"/>
  <c r="S118" i="50"/>
  <c r="R118" i="50"/>
  <c r="P118" i="50"/>
  <c r="O118" i="50"/>
  <c r="M118" i="50"/>
  <c r="L118" i="50"/>
  <c r="J118" i="50"/>
  <c r="I118" i="50"/>
  <c r="G118" i="50"/>
  <c r="E118" i="50"/>
  <c r="C118" i="50"/>
  <c r="B118" i="50"/>
  <c r="S117" i="50"/>
  <c r="R117" i="50"/>
  <c r="P117" i="50"/>
  <c r="O117" i="50"/>
  <c r="M117" i="50"/>
  <c r="L117" i="50"/>
  <c r="J117" i="50"/>
  <c r="I117" i="50"/>
  <c r="G117" i="50"/>
  <c r="E117" i="50"/>
  <c r="C117" i="50"/>
  <c r="B117" i="50"/>
  <c r="S116" i="50"/>
  <c r="R116" i="50"/>
  <c r="P116" i="50"/>
  <c r="O116" i="50"/>
  <c r="M116" i="50"/>
  <c r="L116" i="50"/>
  <c r="J116" i="50"/>
  <c r="I116" i="50"/>
  <c r="G116" i="50"/>
  <c r="E116" i="50"/>
  <c r="C116" i="50"/>
  <c r="B116" i="50"/>
  <c r="S115" i="50"/>
  <c r="R115" i="50"/>
  <c r="P115" i="50"/>
  <c r="O115" i="50"/>
  <c r="M115" i="50"/>
  <c r="L115" i="50"/>
  <c r="J115" i="50"/>
  <c r="I115" i="50"/>
  <c r="G115" i="50"/>
  <c r="E115" i="50"/>
  <c r="C115" i="50"/>
  <c r="B115" i="50"/>
  <c r="S114" i="50"/>
  <c r="R114" i="50"/>
  <c r="P114" i="50"/>
  <c r="O114" i="50"/>
  <c r="M114" i="50"/>
  <c r="L114" i="50"/>
  <c r="J114" i="50"/>
  <c r="I114" i="50"/>
  <c r="G114" i="50"/>
  <c r="E114" i="50"/>
  <c r="C114" i="50"/>
  <c r="B114" i="50"/>
  <c r="S113" i="50"/>
  <c r="R113" i="50"/>
  <c r="P113" i="50"/>
  <c r="O113" i="50"/>
  <c r="M113" i="50"/>
  <c r="L113" i="50"/>
  <c r="J113" i="50"/>
  <c r="I113" i="50"/>
  <c r="G113" i="50"/>
  <c r="E113" i="50"/>
  <c r="C113" i="50"/>
  <c r="B113" i="50"/>
  <c r="S112" i="50"/>
  <c r="R112" i="50"/>
  <c r="P112" i="50"/>
  <c r="O112" i="50"/>
  <c r="M112" i="50"/>
  <c r="L112" i="50"/>
  <c r="J112" i="50"/>
  <c r="I112" i="50"/>
  <c r="G112" i="50"/>
  <c r="E112" i="50"/>
  <c r="C112" i="50"/>
  <c r="B112" i="50"/>
  <c r="S111" i="50"/>
  <c r="R111" i="50"/>
  <c r="P111" i="50"/>
  <c r="O111" i="50"/>
  <c r="M111" i="50"/>
  <c r="L111" i="50"/>
  <c r="J111" i="50"/>
  <c r="I111" i="50"/>
  <c r="G111" i="50"/>
  <c r="E111" i="50"/>
  <c r="C111" i="50"/>
  <c r="B111" i="50"/>
  <c r="S110" i="50"/>
  <c r="R110" i="50"/>
  <c r="P110" i="50"/>
  <c r="O110" i="50"/>
  <c r="M110" i="50"/>
  <c r="L110" i="50"/>
  <c r="J110" i="50"/>
  <c r="I110" i="50"/>
  <c r="G110" i="50"/>
  <c r="E110" i="50"/>
  <c r="C110" i="50"/>
  <c r="B110" i="50"/>
  <c r="S109" i="50"/>
  <c r="R109" i="50"/>
  <c r="P109" i="50"/>
  <c r="O109" i="50"/>
  <c r="M109" i="50"/>
  <c r="L109" i="50"/>
  <c r="J109" i="50"/>
  <c r="I109" i="50"/>
  <c r="G109" i="50"/>
  <c r="E109" i="50"/>
  <c r="C109" i="50"/>
  <c r="B109" i="50"/>
  <c r="S108" i="50"/>
  <c r="R108" i="50"/>
  <c r="P108" i="50"/>
  <c r="O108" i="50"/>
  <c r="M108" i="50"/>
  <c r="L108" i="50"/>
  <c r="J108" i="50"/>
  <c r="I108" i="50"/>
  <c r="G108" i="50"/>
  <c r="E108" i="50"/>
  <c r="C108" i="50"/>
  <c r="B108" i="50"/>
  <c r="S107" i="50"/>
  <c r="R107" i="50"/>
  <c r="P107" i="50"/>
  <c r="O107" i="50"/>
  <c r="M107" i="50"/>
  <c r="L107" i="50"/>
  <c r="J107" i="50"/>
  <c r="I107" i="50"/>
  <c r="G107" i="50"/>
  <c r="E107" i="50"/>
  <c r="C107" i="50"/>
  <c r="B107" i="50"/>
  <c r="S106" i="50"/>
  <c r="R106" i="50"/>
  <c r="P106" i="50"/>
  <c r="O106" i="50"/>
  <c r="M106" i="50"/>
  <c r="L106" i="50"/>
  <c r="J106" i="50"/>
  <c r="I106" i="50"/>
  <c r="G106" i="50"/>
  <c r="E106" i="50"/>
  <c r="C106" i="50"/>
  <c r="B106" i="50"/>
  <c r="S105" i="50"/>
  <c r="R105" i="50"/>
  <c r="P105" i="50"/>
  <c r="O105" i="50"/>
  <c r="M105" i="50"/>
  <c r="L105" i="50"/>
  <c r="J105" i="50"/>
  <c r="I105" i="50"/>
  <c r="G105" i="50"/>
  <c r="E105" i="50"/>
  <c r="C105" i="50"/>
  <c r="B105" i="50"/>
  <c r="S104" i="50"/>
  <c r="R104" i="50"/>
  <c r="P104" i="50"/>
  <c r="O104" i="50"/>
  <c r="M104" i="50"/>
  <c r="L104" i="50"/>
  <c r="J104" i="50"/>
  <c r="I104" i="50"/>
  <c r="G104" i="50"/>
  <c r="E104" i="50"/>
  <c r="C104" i="50"/>
  <c r="B104" i="50"/>
  <c r="S103" i="50"/>
  <c r="R103" i="50"/>
  <c r="P103" i="50"/>
  <c r="O103" i="50"/>
  <c r="M103" i="50"/>
  <c r="L103" i="50"/>
  <c r="J103" i="50"/>
  <c r="I103" i="50"/>
  <c r="G103" i="50"/>
  <c r="E103" i="50"/>
  <c r="C103" i="50"/>
  <c r="B103" i="50"/>
  <c r="S102" i="50"/>
  <c r="R102" i="50"/>
  <c r="P102" i="50"/>
  <c r="O102" i="50"/>
  <c r="M102" i="50"/>
  <c r="L102" i="50"/>
  <c r="J102" i="50"/>
  <c r="I102" i="50"/>
  <c r="G102" i="50"/>
  <c r="E102" i="50"/>
  <c r="C102" i="50"/>
  <c r="B102" i="50"/>
  <c r="S101" i="50"/>
  <c r="R101" i="50"/>
  <c r="P101" i="50"/>
  <c r="O101" i="50"/>
  <c r="M101" i="50"/>
  <c r="L101" i="50"/>
  <c r="J101" i="50"/>
  <c r="I101" i="50"/>
  <c r="G101" i="50"/>
  <c r="E101" i="50"/>
  <c r="C101" i="50"/>
  <c r="B101" i="50"/>
  <c r="S100" i="50"/>
  <c r="R100" i="50"/>
  <c r="P100" i="50"/>
  <c r="O100" i="50"/>
  <c r="M100" i="50"/>
  <c r="L100" i="50"/>
  <c r="J100" i="50"/>
  <c r="I100" i="50"/>
  <c r="G100" i="50"/>
  <c r="E100" i="50"/>
  <c r="C100" i="50"/>
  <c r="B100" i="50"/>
  <c r="S99" i="50"/>
  <c r="R99" i="50"/>
  <c r="P99" i="50"/>
  <c r="O99" i="50"/>
  <c r="M99" i="50"/>
  <c r="L99" i="50"/>
  <c r="J99" i="50"/>
  <c r="I99" i="50"/>
  <c r="G99" i="50"/>
  <c r="E99" i="50"/>
  <c r="C99" i="50"/>
  <c r="B99" i="50"/>
  <c r="S98" i="50"/>
  <c r="R98" i="50"/>
  <c r="P98" i="50"/>
  <c r="O98" i="50"/>
  <c r="M98" i="50"/>
  <c r="L98" i="50"/>
  <c r="J98" i="50"/>
  <c r="I98" i="50"/>
  <c r="G98" i="50"/>
  <c r="E98" i="50"/>
  <c r="C98" i="50"/>
  <c r="B98" i="50"/>
  <c r="S97" i="50"/>
  <c r="R97" i="50"/>
  <c r="P97" i="50"/>
  <c r="O97" i="50"/>
  <c r="M97" i="50"/>
  <c r="L97" i="50"/>
  <c r="J97" i="50"/>
  <c r="I97" i="50"/>
  <c r="G97" i="50"/>
  <c r="E97" i="50"/>
  <c r="C97" i="50"/>
  <c r="B97" i="50"/>
  <c r="S96" i="50"/>
  <c r="R96" i="50"/>
  <c r="P96" i="50"/>
  <c r="O96" i="50"/>
  <c r="M96" i="50"/>
  <c r="L96" i="50"/>
  <c r="J96" i="50"/>
  <c r="I96" i="50"/>
  <c r="G96" i="50"/>
  <c r="E96" i="50"/>
  <c r="C96" i="50"/>
  <c r="B96" i="50"/>
  <c r="S95" i="50"/>
  <c r="R95" i="50"/>
  <c r="P95" i="50"/>
  <c r="O95" i="50"/>
  <c r="M95" i="50"/>
  <c r="L95" i="50"/>
  <c r="J95" i="50"/>
  <c r="I95" i="50"/>
  <c r="G95" i="50"/>
  <c r="E95" i="50"/>
  <c r="C95" i="50"/>
  <c r="B95" i="50"/>
  <c r="S94" i="50"/>
  <c r="R94" i="50"/>
  <c r="P94" i="50"/>
  <c r="O94" i="50"/>
  <c r="M94" i="50"/>
  <c r="L94" i="50"/>
  <c r="J94" i="50"/>
  <c r="I94" i="50"/>
  <c r="G94" i="50"/>
  <c r="E94" i="50"/>
  <c r="C94" i="50"/>
  <c r="B94" i="50"/>
  <c r="S93" i="50"/>
  <c r="R93" i="50"/>
  <c r="P93" i="50"/>
  <c r="O93" i="50"/>
  <c r="M93" i="50"/>
  <c r="L93" i="50"/>
  <c r="J93" i="50"/>
  <c r="I93" i="50"/>
  <c r="G93" i="50"/>
  <c r="E93" i="50"/>
  <c r="C93" i="50"/>
  <c r="B93" i="50"/>
  <c r="S92" i="50"/>
  <c r="R92" i="50"/>
  <c r="P92" i="50"/>
  <c r="O92" i="50"/>
  <c r="M92" i="50"/>
  <c r="L92" i="50"/>
  <c r="J92" i="50"/>
  <c r="I92" i="50"/>
  <c r="G92" i="50"/>
  <c r="E92" i="50"/>
  <c r="C92" i="50"/>
  <c r="B92" i="50"/>
  <c r="S91" i="50"/>
  <c r="R91" i="50"/>
  <c r="P91" i="50"/>
  <c r="O91" i="50"/>
  <c r="M91" i="50"/>
  <c r="L91" i="50"/>
  <c r="J91" i="50"/>
  <c r="I91" i="50"/>
  <c r="G91" i="50"/>
  <c r="E91" i="50"/>
  <c r="C91" i="50"/>
  <c r="B91" i="50"/>
  <c r="S90" i="50"/>
  <c r="R90" i="50"/>
  <c r="P90" i="50"/>
  <c r="O90" i="50"/>
  <c r="M90" i="50"/>
  <c r="L90" i="50"/>
  <c r="J90" i="50"/>
  <c r="I90" i="50"/>
  <c r="G90" i="50"/>
  <c r="E90" i="50"/>
  <c r="C90" i="50"/>
  <c r="B90" i="50"/>
  <c r="S89" i="50"/>
  <c r="R89" i="50"/>
  <c r="P89" i="50"/>
  <c r="O89" i="50"/>
  <c r="M89" i="50"/>
  <c r="L89" i="50"/>
  <c r="J89" i="50"/>
  <c r="I89" i="50"/>
  <c r="G89" i="50"/>
  <c r="E89" i="50"/>
  <c r="C89" i="50"/>
  <c r="B89" i="50"/>
  <c r="S88" i="50"/>
  <c r="R88" i="50"/>
  <c r="P88" i="50"/>
  <c r="O88" i="50"/>
  <c r="M88" i="50"/>
  <c r="L88" i="50"/>
  <c r="J88" i="50"/>
  <c r="I88" i="50"/>
  <c r="G88" i="50"/>
  <c r="E88" i="50"/>
  <c r="C88" i="50"/>
  <c r="B88" i="50"/>
  <c r="S87" i="50"/>
  <c r="R87" i="50"/>
  <c r="P87" i="50"/>
  <c r="O87" i="50"/>
  <c r="M87" i="50"/>
  <c r="L87" i="50"/>
  <c r="J87" i="50"/>
  <c r="I87" i="50"/>
  <c r="G87" i="50"/>
  <c r="E87" i="50"/>
  <c r="C87" i="50"/>
  <c r="B87" i="50"/>
  <c r="S86" i="50"/>
  <c r="R86" i="50"/>
  <c r="P86" i="50"/>
  <c r="O86" i="50"/>
  <c r="M86" i="50"/>
  <c r="L86" i="50"/>
  <c r="J86" i="50"/>
  <c r="I86" i="50"/>
  <c r="G86" i="50"/>
  <c r="E86" i="50"/>
  <c r="C86" i="50"/>
  <c r="B86" i="50"/>
  <c r="S85" i="50"/>
  <c r="R85" i="50"/>
  <c r="P85" i="50"/>
  <c r="O85" i="50"/>
  <c r="M85" i="50"/>
  <c r="L85" i="50"/>
  <c r="J85" i="50"/>
  <c r="I85" i="50"/>
  <c r="G85" i="50"/>
  <c r="E85" i="50"/>
  <c r="C85" i="50"/>
  <c r="B85" i="50"/>
  <c r="S84" i="50"/>
  <c r="R84" i="50"/>
  <c r="P84" i="50"/>
  <c r="O84" i="50"/>
  <c r="M84" i="50"/>
  <c r="L84" i="50"/>
  <c r="J84" i="50"/>
  <c r="I84" i="50"/>
  <c r="G84" i="50"/>
  <c r="E84" i="50"/>
  <c r="C84" i="50"/>
  <c r="B84" i="50"/>
  <c r="S83" i="50"/>
  <c r="R83" i="50"/>
  <c r="P83" i="50"/>
  <c r="O83" i="50"/>
  <c r="M83" i="50"/>
  <c r="L83" i="50"/>
  <c r="J83" i="50"/>
  <c r="I83" i="50"/>
  <c r="G83" i="50"/>
  <c r="E83" i="50"/>
  <c r="C83" i="50"/>
  <c r="B83" i="50"/>
  <c r="S82" i="50"/>
  <c r="R82" i="50"/>
  <c r="P82" i="50"/>
  <c r="O82" i="50"/>
  <c r="M82" i="50"/>
  <c r="L82" i="50"/>
  <c r="J82" i="50"/>
  <c r="I82" i="50"/>
  <c r="G82" i="50"/>
  <c r="E82" i="50"/>
  <c r="C82" i="50"/>
  <c r="B82" i="50"/>
  <c r="S81" i="50"/>
  <c r="R81" i="50"/>
  <c r="P81" i="50"/>
  <c r="O81" i="50"/>
  <c r="M81" i="50"/>
  <c r="L81" i="50"/>
  <c r="J81" i="50"/>
  <c r="I81" i="50"/>
  <c r="G81" i="50"/>
  <c r="E81" i="50"/>
  <c r="C81" i="50"/>
  <c r="B81" i="50"/>
  <c r="S80" i="50"/>
  <c r="R80" i="50"/>
  <c r="P80" i="50"/>
  <c r="O80" i="50"/>
  <c r="M80" i="50"/>
  <c r="L80" i="50"/>
  <c r="J80" i="50"/>
  <c r="I80" i="50"/>
  <c r="G80" i="50"/>
  <c r="E80" i="50"/>
  <c r="C80" i="50"/>
  <c r="B80" i="50"/>
  <c r="S79" i="50"/>
  <c r="R79" i="50"/>
  <c r="P79" i="50"/>
  <c r="O79" i="50"/>
  <c r="M79" i="50"/>
  <c r="L79" i="50"/>
  <c r="J79" i="50"/>
  <c r="I79" i="50"/>
  <c r="G79" i="50"/>
  <c r="E79" i="50"/>
  <c r="C79" i="50"/>
  <c r="B79" i="50"/>
  <c r="S78" i="50"/>
  <c r="R78" i="50"/>
  <c r="P78" i="50"/>
  <c r="O78" i="50"/>
  <c r="M78" i="50"/>
  <c r="L78" i="50"/>
  <c r="J78" i="50"/>
  <c r="I78" i="50"/>
  <c r="G78" i="50"/>
  <c r="E78" i="50"/>
  <c r="C78" i="50"/>
  <c r="B78" i="50"/>
  <c r="S77" i="50"/>
  <c r="R77" i="50"/>
  <c r="P77" i="50"/>
  <c r="O77" i="50"/>
  <c r="M77" i="50"/>
  <c r="L77" i="50"/>
  <c r="J77" i="50"/>
  <c r="I77" i="50"/>
  <c r="G77" i="50"/>
  <c r="E77" i="50"/>
  <c r="C77" i="50"/>
  <c r="B77" i="50"/>
  <c r="S76" i="50"/>
  <c r="R76" i="50"/>
  <c r="P76" i="50"/>
  <c r="O76" i="50"/>
  <c r="M76" i="50"/>
  <c r="L76" i="50"/>
  <c r="J76" i="50"/>
  <c r="I76" i="50"/>
  <c r="G76" i="50"/>
  <c r="E76" i="50"/>
  <c r="C76" i="50"/>
  <c r="B76" i="50"/>
  <c r="S75" i="50"/>
  <c r="R75" i="50"/>
  <c r="P75" i="50"/>
  <c r="O75" i="50"/>
  <c r="M75" i="50"/>
  <c r="L75" i="50"/>
  <c r="J75" i="50"/>
  <c r="I75" i="50"/>
  <c r="G75" i="50"/>
  <c r="E75" i="50"/>
  <c r="C75" i="50"/>
  <c r="B75" i="50"/>
  <c r="S74" i="50"/>
  <c r="R74" i="50"/>
  <c r="P74" i="50"/>
  <c r="O74" i="50"/>
  <c r="M74" i="50"/>
  <c r="L74" i="50"/>
  <c r="J74" i="50"/>
  <c r="I74" i="50"/>
  <c r="G74" i="50"/>
  <c r="E74" i="50"/>
  <c r="C74" i="50"/>
  <c r="B74" i="50"/>
  <c r="S73" i="50"/>
  <c r="R73" i="50"/>
  <c r="P73" i="50"/>
  <c r="O73" i="50"/>
  <c r="M73" i="50"/>
  <c r="L73" i="50"/>
  <c r="J73" i="50"/>
  <c r="I73" i="50"/>
  <c r="G73" i="50"/>
  <c r="E73" i="50"/>
  <c r="C73" i="50"/>
  <c r="B73" i="50"/>
  <c r="S72" i="50"/>
  <c r="R72" i="50"/>
  <c r="P72" i="50"/>
  <c r="O72" i="50"/>
  <c r="M72" i="50"/>
  <c r="L72" i="50"/>
  <c r="J72" i="50"/>
  <c r="I72" i="50"/>
  <c r="G72" i="50"/>
  <c r="E72" i="50"/>
  <c r="C72" i="50"/>
  <c r="B72" i="50"/>
  <c r="S71" i="50"/>
  <c r="R71" i="50"/>
  <c r="P71" i="50"/>
  <c r="O71" i="50"/>
  <c r="M71" i="50"/>
  <c r="L71" i="50"/>
  <c r="J71" i="50"/>
  <c r="I71" i="50"/>
  <c r="G71" i="50"/>
  <c r="E71" i="50"/>
  <c r="C71" i="50"/>
  <c r="B71" i="50"/>
  <c r="S70" i="50"/>
  <c r="R70" i="50"/>
  <c r="P70" i="50"/>
  <c r="O70" i="50"/>
  <c r="M70" i="50"/>
  <c r="L70" i="50"/>
  <c r="J70" i="50"/>
  <c r="I70" i="50"/>
  <c r="G70" i="50"/>
  <c r="E70" i="50"/>
  <c r="C70" i="50"/>
  <c r="B70" i="50"/>
  <c r="S69" i="50"/>
  <c r="R69" i="50"/>
  <c r="P69" i="50"/>
  <c r="O69" i="50"/>
  <c r="M69" i="50"/>
  <c r="L69" i="50"/>
  <c r="J69" i="50"/>
  <c r="I69" i="50"/>
  <c r="G69" i="50"/>
  <c r="E69" i="50"/>
  <c r="C69" i="50"/>
  <c r="B69" i="50"/>
  <c r="S68" i="50"/>
  <c r="R68" i="50"/>
  <c r="P68" i="50"/>
  <c r="O68" i="50"/>
  <c r="M68" i="50"/>
  <c r="L68" i="50"/>
  <c r="J68" i="50"/>
  <c r="I68" i="50"/>
  <c r="G68" i="50"/>
  <c r="E68" i="50"/>
  <c r="C68" i="50"/>
  <c r="B68" i="50"/>
  <c r="S67" i="50"/>
  <c r="R67" i="50"/>
  <c r="P67" i="50"/>
  <c r="O67" i="50"/>
  <c r="M67" i="50"/>
  <c r="L67" i="50"/>
  <c r="J67" i="50"/>
  <c r="I67" i="50"/>
  <c r="G67" i="50"/>
  <c r="E67" i="50"/>
  <c r="C67" i="50"/>
  <c r="B67" i="50"/>
  <c r="S66" i="50"/>
  <c r="R66" i="50"/>
  <c r="P66" i="50"/>
  <c r="O66" i="50"/>
  <c r="M66" i="50"/>
  <c r="L66" i="50"/>
  <c r="J66" i="50"/>
  <c r="I66" i="50"/>
  <c r="G66" i="50"/>
  <c r="E66" i="50"/>
  <c r="C66" i="50"/>
  <c r="B66" i="50"/>
  <c r="S65" i="50"/>
  <c r="R65" i="50"/>
  <c r="P65" i="50"/>
  <c r="O65" i="50"/>
  <c r="M65" i="50"/>
  <c r="L65" i="50"/>
  <c r="J65" i="50"/>
  <c r="I65" i="50"/>
  <c r="G65" i="50"/>
  <c r="E65" i="50"/>
  <c r="C65" i="50"/>
  <c r="B65" i="50"/>
  <c r="S64" i="50"/>
  <c r="R64" i="50"/>
  <c r="P64" i="50"/>
  <c r="O64" i="50"/>
  <c r="M64" i="50"/>
  <c r="L64" i="50"/>
  <c r="J64" i="50"/>
  <c r="I64" i="50"/>
  <c r="G64" i="50"/>
  <c r="E64" i="50"/>
  <c r="C64" i="50"/>
  <c r="B64" i="50"/>
  <c r="S63" i="50"/>
  <c r="R63" i="50"/>
  <c r="P63" i="50"/>
  <c r="O63" i="50"/>
  <c r="M63" i="50"/>
  <c r="L63" i="50"/>
  <c r="J63" i="50"/>
  <c r="I63" i="50"/>
  <c r="G63" i="50"/>
  <c r="E63" i="50"/>
  <c r="C63" i="50"/>
  <c r="B63" i="50"/>
  <c r="S62" i="50"/>
  <c r="R62" i="50"/>
  <c r="P62" i="50"/>
  <c r="O62" i="50"/>
  <c r="M62" i="50"/>
  <c r="L62" i="50"/>
  <c r="J62" i="50"/>
  <c r="I62" i="50"/>
  <c r="G62" i="50"/>
  <c r="E62" i="50"/>
  <c r="C62" i="50"/>
  <c r="B62" i="50"/>
  <c r="S61" i="50"/>
  <c r="R61" i="50"/>
  <c r="P61" i="50"/>
  <c r="O61" i="50"/>
  <c r="M61" i="50"/>
  <c r="L61" i="50"/>
  <c r="J61" i="50"/>
  <c r="I61" i="50"/>
  <c r="G61" i="50"/>
  <c r="E61" i="50"/>
  <c r="C61" i="50"/>
  <c r="B61" i="50"/>
  <c r="S60" i="50"/>
  <c r="R60" i="50"/>
  <c r="P60" i="50"/>
  <c r="O60" i="50"/>
  <c r="M60" i="50"/>
  <c r="L60" i="50"/>
  <c r="J60" i="50"/>
  <c r="I60" i="50"/>
  <c r="G60" i="50"/>
  <c r="E60" i="50"/>
  <c r="C60" i="50"/>
  <c r="B60" i="50"/>
  <c r="S59" i="50"/>
  <c r="R59" i="50"/>
  <c r="P59" i="50"/>
  <c r="O59" i="50"/>
  <c r="M59" i="50"/>
  <c r="L59" i="50"/>
  <c r="J59" i="50"/>
  <c r="I59" i="50"/>
  <c r="G59" i="50"/>
  <c r="E59" i="50"/>
  <c r="C59" i="50"/>
  <c r="B59" i="50"/>
  <c r="S58" i="50"/>
  <c r="R58" i="50"/>
  <c r="P58" i="50"/>
  <c r="O58" i="50"/>
  <c r="M58" i="50"/>
  <c r="L58" i="50"/>
  <c r="J58" i="50"/>
  <c r="I58" i="50"/>
  <c r="G58" i="50"/>
  <c r="E58" i="50"/>
  <c r="C58" i="50"/>
  <c r="B58" i="50"/>
  <c r="S57" i="50"/>
  <c r="R57" i="50"/>
  <c r="P57" i="50"/>
  <c r="O57" i="50"/>
  <c r="M57" i="50"/>
  <c r="L57" i="50"/>
  <c r="J57" i="50"/>
  <c r="I57" i="50"/>
  <c r="G57" i="50"/>
  <c r="E57" i="50"/>
  <c r="C57" i="50"/>
  <c r="B57" i="50"/>
  <c r="S56" i="50"/>
  <c r="R56" i="50"/>
  <c r="P56" i="50"/>
  <c r="O56" i="50"/>
  <c r="M56" i="50"/>
  <c r="L56" i="50"/>
  <c r="J56" i="50"/>
  <c r="I56" i="50"/>
  <c r="G56" i="50"/>
  <c r="E56" i="50"/>
  <c r="C56" i="50"/>
  <c r="B56" i="50"/>
  <c r="S55" i="50"/>
  <c r="R55" i="50"/>
  <c r="P55" i="50"/>
  <c r="O55" i="50"/>
  <c r="M55" i="50"/>
  <c r="L55" i="50"/>
  <c r="J55" i="50"/>
  <c r="I55" i="50"/>
  <c r="G55" i="50"/>
  <c r="E55" i="50"/>
  <c r="C55" i="50"/>
  <c r="B55" i="50"/>
  <c r="S54" i="50"/>
  <c r="R54" i="50"/>
  <c r="P54" i="50"/>
  <c r="O54" i="50"/>
  <c r="M54" i="50"/>
  <c r="L54" i="50"/>
  <c r="J54" i="50"/>
  <c r="I54" i="50"/>
  <c r="G54" i="50"/>
  <c r="E54" i="50"/>
  <c r="C54" i="50"/>
  <c r="B54" i="50"/>
  <c r="S53" i="50"/>
  <c r="R53" i="50"/>
  <c r="P53" i="50"/>
  <c r="O53" i="50"/>
  <c r="M53" i="50"/>
  <c r="L53" i="50"/>
  <c r="J53" i="50"/>
  <c r="I53" i="50"/>
  <c r="G53" i="50"/>
  <c r="E53" i="50"/>
  <c r="C53" i="50"/>
  <c r="B53" i="50"/>
  <c r="S52" i="50"/>
  <c r="R52" i="50"/>
  <c r="P52" i="50"/>
  <c r="O52" i="50"/>
  <c r="M52" i="50"/>
  <c r="L52" i="50"/>
  <c r="J52" i="50"/>
  <c r="I52" i="50"/>
  <c r="G52" i="50"/>
  <c r="E52" i="50"/>
  <c r="C52" i="50"/>
  <c r="B52" i="50"/>
  <c r="S51" i="50"/>
  <c r="R51" i="50"/>
  <c r="P51" i="50"/>
  <c r="O51" i="50"/>
  <c r="M51" i="50"/>
  <c r="L51" i="50"/>
  <c r="J51" i="50"/>
  <c r="I51" i="50"/>
  <c r="G51" i="50"/>
  <c r="E51" i="50"/>
  <c r="C51" i="50"/>
  <c r="B51" i="50"/>
  <c r="S50" i="50"/>
  <c r="R50" i="50"/>
  <c r="P50" i="50"/>
  <c r="O50" i="50"/>
  <c r="M50" i="50"/>
  <c r="L50" i="50"/>
  <c r="J50" i="50"/>
  <c r="I50" i="50"/>
  <c r="G50" i="50"/>
  <c r="E50" i="50"/>
  <c r="C50" i="50"/>
  <c r="B50" i="50"/>
  <c r="S49" i="50"/>
  <c r="R49" i="50"/>
  <c r="P49" i="50"/>
  <c r="O49" i="50"/>
  <c r="M49" i="50"/>
  <c r="L49" i="50"/>
  <c r="J49" i="50"/>
  <c r="I49" i="50"/>
  <c r="G49" i="50"/>
  <c r="E49" i="50"/>
  <c r="C49" i="50"/>
  <c r="B49" i="50"/>
  <c r="S48" i="50"/>
  <c r="R48" i="50"/>
  <c r="P48" i="50"/>
  <c r="O48" i="50"/>
  <c r="M48" i="50"/>
  <c r="L48" i="50"/>
  <c r="J48" i="50"/>
  <c r="I48" i="50"/>
  <c r="G48" i="50"/>
  <c r="E48" i="50"/>
  <c r="C48" i="50"/>
  <c r="B48" i="50"/>
  <c r="S47" i="50"/>
  <c r="R47" i="50"/>
  <c r="P47" i="50"/>
  <c r="O47" i="50"/>
  <c r="M47" i="50"/>
  <c r="L47" i="50"/>
  <c r="J47" i="50"/>
  <c r="I47" i="50"/>
  <c r="G47" i="50"/>
  <c r="E47" i="50"/>
  <c r="C47" i="50"/>
  <c r="B47" i="50"/>
  <c r="S46" i="50"/>
  <c r="R46" i="50"/>
  <c r="P46" i="50"/>
  <c r="O46" i="50"/>
  <c r="M46" i="50"/>
  <c r="L46" i="50"/>
  <c r="J46" i="50"/>
  <c r="I46" i="50"/>
  <c r="G46" i="50"/>
  <c r="E46" i="50"/>
  <c r="C46" i="50"/>
  <c r="B46" i="50"/>
  <c r="S45" i="50"/>
  <c r="R45" i="50"/>
  <c r="P45" i="50"/>
  <c r="O45" i="50"/>
  <c r="M45" i="50"/>
  <c r="L45" i="50"/>
  <c r="J45" i="50"/>
  <c r="I45" i="50"/>
  <c r="G45" i="50"/>
  <c r="E45" i="50"/>
  <c r="C45" i="50"/>
  <c r="B45" i="50"/>
  <c r="S44" i="50"/>
  <c r="R44" i="50"/>
  <c r="P44" i="50"/>
  <c r="O44" i="50"/>
  <c r="M44" i="50"/>
  <c r="L44" i="50"/>
  <c r="J44" i="50"/>
  <c r="I44" i="50"/>
  <c r="G44" i="50"/>
  <c r="E44" i="50"/>
  <c r="C44" i="50"/>
  <c r="B44" i="50"/>
  <c r="S43" i="50"/>
  <c r="R43" i="50"/>
  <c r="P43" i="50"/>
  <c r="O43" i="50"/>
  <c r="M43" i="50"/>
  <c r="L43" i="50"/>
  <c r="J43" i="50"/>
  <c r="I43" i="50"/>
  <c r="G43" i="50"/>
  <c r="E43" i="50"/>
  <c r="C43" i="50"/>
  <c r="B43" i="50"/>
  <c r="S42" i="50"/>
  <c r="R42" i="50"/>
  <c r="P42" i="50"/>
  <c r="O42" i="50"/>
  <c r="M42" i="50"/>
  <c r="L42" i="50"/>
  <c r="J42" i="50"/>
  <c r="I42" i="50"/>
  <c r="G42" i="50"/>
  <c r="E42" i="50"/>
  <c r="C42" i="50"/>
  <c r="B42" i="50"/>
  <c r="S41" i="50"/>
  <c r="R41" i="50"/>
  <c r="P41" i="50"/>
  <c r="O41" i="50"/>
  <c r="M41" i="50"/>
  <c r="L41" i="50"/>
  <c r="J41" i="50"/>
  <c r="I41" i="50"/>
  <c r="G41" i="50"/>
  <c r="E41" i="50"/>
  <c r="C41" i="50"/>
  <c r="B41" i="50"/>
  <c r="S40" i="50"/>
  <c r="R40" i="50"/>
  <c r="P40" i="50"/>
  <c r="O40" i="50"/>
  <c r="M40" i="50"/>
  <c r="L40" i="50"/>
  <c r="J40" i="50"/>
  <c r="I40" i="50"/>
  <c r="G40" i="50"/>
  <c r="E40" i="50"/>
  <c r="C40" i="50"/>
  <c r="B40" i="50"/>
  <c r="S39" i="50"/>
  <c r="R39" i="50"/>
  <c r="P39" i="50"/>
  <c r="O39" i="50"/>
  <c r="M39" i="50"/>
  <c r="L39" i="50"/>
  <c r="J39" i="50"/>
  <c r="I39" i="50"/>
  <c r="G39" i="50"/>
  <c r="E39" i="50"/>
  <c r="C39" i="50"/>
  <c r="B39" i="50"/>
  <c r="S38" i="50"/>
  <c r="R38" i="50"/>
  <c r="P38" i="50"/>
  <c r="O38" i="50"/>
  <c r="M38" i="50"/>
  <c r="L38" i="50"/>
  <c r="J38" i="50"/>
  <c r="I38" i="50"/>
  <c r="G38" i="50"/>
  <c r="E38" i="50"/>
  <c r="C38" i="50"/>
  <c r="B38" i="50"/>
  <c r="S37" i="50"/>
  <c r="R37" i="50"/>
  <c r="P37" i="50"/>
  <c r="O37" i="50"/>
  <c r="M37" i="50"/>
  <c r="L37" i="50"/>
  <c r="J37" i="50"/>
  <c r="I37" i="50"/>
  <c r="G37" i="50"/>
  <c r="E37" i="50"/>
  <c r="C37" i="50"/>
  <c r="B37" i="50"/>
  <c r="S36" i="50"/>
  <c r="R36" i="50"/>
  <c r="P36" i="50"/>
  <c r="O36" i="50"/>
  <c r="M36" i="50"/>
  <c r="L36" i="50"/>
  <c r="J36" i="50"/>
  <c r="I36" i="50"/>
  <c r="G36" i="50"/>
  <c r="E36" i="50"/>
  <c r="C36" i="50"/>
  <c r="B36" i="50"/>
  <c r="S35" i="50"/>
  <c r="R35" i="50"/>
  <c r="P35" i="50"/>
  <c r="O35" i="50"/>
  <c r="M35" i="50"/>
  <c r="L35" i="50"/>
  <c r="J35" i="50"/>
  <c r="I35" i="50"/>
  <c r="G35" i="50"/>
  <c r="E35" i="50"/>
  <c r="C35" i="50"/>
  <c r="B35" i="50"/>
  <c r="S34" i="50"/>
  <c r="R34" i="50"/>
  <c r="P34" i="50"/>
  <c r="O34" i="50"/>
  <c r="M34" i="50"/>
  <c r="L34" i="50"/>
  <c r="J34" i="50"/>
  <c r="I34" i="50"/>
  <c r="G34" i="50"/>
  <c r="E34" i="50"/>
  <c r="C34" i="50"/>
  <c r="B34" i="50"/>
  <c r="S33" i="50"/>
  <c r="R33" i="50"/>
  <c r="P33" i="50"/>
  <c r="O33" i="50"/>
  <c r="M33" i="50"/>
  <c r="L33" i="50"/>
  <c r="J33" i="50"/>
  <c r="I33" i="50"/>
  <c r="G33" i="50"/>
  <c r="E33" i="50"/>
  <c r="C33" i="50"/>
  <c r="B33" i="50"/>
  <c r="S32" i="50"/>
  <c r="R32" i="50"/>
  <c r="P32" i="50"/>
  <c r="O32" i="50"/>
  <c r="M32" i="50"/>
  <c r="L32" i="50"/>
  <c r="J32" i="50"/>
  <c r="I32" i="50"/>
  <c r="G32" i="50"/>
  <c r="E32" i="50"/>
  <c r="C32" i="50"/>
  <c r="B32" i="50"/>
  <c r="S31" i="50"/>
  <c r="R31" i="50"/>
  <c r="P31" i="50"/>
  <c r="O31" i="50"/>
  <c r="M31" i="50"/>
  <c r="L31" i="50"/>
  <c r="J31" i="50"/>
  <c r="I31" i="50"/>
  <c r="G31" i="50"/>
  <c r="E31" i="50"/>
  <c r="C31" i="50"/>
  <c r="B31" i="50"/>
  <c r="G5" i="50"/>
  <c r="B13" i="50"/>
  <c r="C13" i="50"/>
  <c r="E13" i="50"/>
  <c r="G13" i="50"/>
  <c r="I13" i="50"/>
  <c r="J13" i="50"/>
  <c r="L13" i="50"/>
  <c r="M13" i="50"/>
  <c r="O13" i="50"/>
  <c r="P13" i="50"/>
  <c r="R13" i="50"/>
  <c r="S13" i="50"/>
  <c r="B14" i="50"/>
  <c r="C14" i="50"/>
  <c r="E14" i="50"/>
  <c r="G14" i="50"/>
  <c r="I14" i="50"/>
  <c r="J14" i="50"/>
  <c r="L14" i="50"/>
  <c r="M14" i="50"/>
  <c r="O14" i="50"/>
  <c r="P14" i="50"/>
  <c r="R14" i="50"/>
  <c r="S14" i="50"/>
  <c r="B15" i="50"/>
  <c r="C15" i="50"/>
  <c r="E15" i="50"/>
  <c r="G15" i="50"/>
  <c r="I15" i="50"/>
  <c r="J15" i="50"/>
  <c r="L15" i="50"/>
  <c r="M15" i="50"/>
  <c r="O15" i="50"/>
  <c r="P15" i="50"/>
  <c r="R15" i="50"/>
  <c r="S15" i="50"/>
  <c r="B16" i="50"/>
  <c r="C16" i="50"/>
  <c r="E16" i="50"/>
  <c r="G16" i="50"/>
  <c r="I16" i="50"/>
  <c r="J16" i="50"/>
  <c r="L16" i="50"/>
  <c r="M16" i="50"/>
  <c r="O16" i="50"/>
  <c r="P16" i="50"/>
  <c r="R16" i="50"/>
  <c r="S16" i="50"/>
  <c r="B17" i="50"/>
  <c r="C17" i="50"/>
  <c r="E17" i="50"/>
  <c r="G17" i="50"/>
  <c r="I17" i="50"/>
  <c r="J17" i="50"/>
  <c r="L17" i="50"/>
  <c r="M17" i="50"/>
  <c r="O17" i="50"/>
  <c r="P17" i="50"/>
  <c r="R17" i="50"/>
  <c r="S17" i="50"/>
  <c r="B18" i="50"/>
  <c r="C18" i="50"/>
  <c r="E18" i="50"/>
  <c r="G18" i="50"/>
  <c r="I18" i="50"/>
  <c r="J18" i="50"/>
  <c r="L18" i="50"/>
  <c r="M18" i="50"/>
  <c r="O18" i="50"/>
  <c r="P18" i="50"/>
  <c r="R18" i="50"/>
  <c r="S18" i="50"/>
  <c r="B19" i="50"/>
  <c r="C19" i="50"/>
  <c r="E19" i="50"/>
  <c r="G19" i="50"/>
  <c r="I19" i="50"/>
  <c r="J19" i="50"/>
  <c r="L19" i="50"/>
  <c r="M19" i="50"/>
  <c r="O19" i="50"/>
  <c r="P19" i="50"/>
  <c r="R19" i="50"/>
  <c r="S19" i="50"/>
  <c r="B20" i="50"/>
  <c r="C20" i="50"/>
  <c r="E20" i="50"/>
  <c r="G20" i="50"/>
  <c r="I20" i="50"/>
  <c r="J20" i="50"/>
  <c r="L20" i="50"/>
  <c r="M20" i="50"/>
  <c r="O20" i="50"/>
  <c r="P20" i="50"/>
  <c r="R20" i="50"/>
  <c r="S20" i="50"/>
  <c r="B21" i="50"/>
  <c r="C21" i="50"/>
  <c r="E21" i="50"/>
  <c r="G21" i="50"/>
  <c r="I21" i="50"/>
  <c r="J21" i="50"/>
  <c r="L21" i="50"/>
  <c r="M21" i="50"/>
  <c r="O21" i="50"/>
  <c r="P21" i="50"/>
  <c r="R21" i="50"/>
  <c r="S21" i="50"/>
  <c r="B22" i="50"/>
  <c r="C22" i="50"/>
  <c r="E22" i="50"/>
  <c r="G22" i="50"/>
  <c r="I22" i="50"/>
  <c r="J22" i="50"/>
  <c r="L22" i="50"/>
  <c r="M22" i="50"/>
  <c r="O22" i="50"/>
  <c r="P22" i="50"/>
  <c r="R22" i="50"/>
  <c r="S22" i="50"/>
  <c r="B23" i="50"/>
  <c r="C23" i="50"/>
  <c r="E23" i="50"/>
  <c r="G23" i="50"/>
  <c r="I23" i="50"/>
  <c r="J23" i="50"/>
  <c r="L23" i="50"/>
  <c r="M23" i="50"/>
  <c r="O23" i="50"/>
  <c r="P23" i="50"/>
  <c r="R23" i="50"/>
  <c r="S23" i="50"/>
  <c r="B24" i="50"/>
  <c r="C24" i="50"/>
  <c r="E24" i="50"/>
  <c r="G24" i="50"/>
  <c r="I24" i="50"/>
  <c r="J24" i="50"/>
  <c r="L24" i="50"/>
  <c r="M24" i="50"/>
  <c r="O24" i="50"/>
  <c r="P24" i="50"/>
  <c r="R24" i="50"/>
  <c r="S24" i="50"/>
  <c r="B25" i="50"/>
  <c r="C25" i="50"/>
  <c r="E25" i="50"/>
  <c r="G25" i="50"/>
  <c r="I25" i="50"/>
  <c r="J25" i="50"/>
  <c r="L25" i="50"/>
  <c r="M25" i="50"/>
  <c r="O25" i="50"/>
  <c r="P25" i="50"/>
  <c r="R25" i="50"/>
  <c r="S25" i="50"/>
  <c r="B26" i="50"/>
  <c r="C26" i="50"/>
  <c r="E26" i="50"/>
  <c r="G26" i="50"/>
  <c r="I26" i="50"/>
  <c r="J26" i="50"/>
  <c r="L26" i="50"/>
  <c r="M26" i="50"/>
  <c r="O26" i="50"/>
  <c r="P26" i="50"/>
  <c r="R26" i="50"/>
  <c r="S26" i="50"/>
  <c r="B27" i="50"/>
  <c r="C27" i="50"/>
  <c r="E27" i="50"/>
  <c r="G27" i="50"/>
  <c r="I27" i="50"/>
  <c r="J27" i="50"/>
  <c r="L27" i="50"/>
  <c r="M27" i="50"/>
  <c r="O27" i="50"/>
  <c r="P27" i="50"/>
  <c r="R27" i="50"/>
  <c r="S27" i="50"/>
  <c r="B28" i="50"/>
  <c r="C28" i="50"/>
  <c r="E28" i="50"/>
  <c r="G28" i="50"/>
  <c r="I28" i="50"/>
  <c r="J28" i="50"/>
  <c r="L28" i="50"/>
  <c r="M28" i="50"/>
  <c r="O28" i="50"/>
  <c r="P28" i="50"/>
  <c r="R28" i="50"/>
  <c r="S28" i="50"/>
  <c r="B29" i="50"/>
  <c r="C29" i="50"/>
  <c r="E29" i="50"/>
  <c r="G29" i="50"/>
  <c r="I29" i="50"/>
  <c r="J29" i="50"/>
  <c r="L29" i="50"/>
  <c r="M29" i="50"/>
  <c r="O29" i="50"/>
  <c r="P29" i="50"/>
  <c r="R29" i="50"/>
  <c r="S29" i="50"/>
  <c r="S12" i="50"/>
  <c r="R12" i="50"/>
  <c r="P12" i="50"/>
  <c r="O12" i="50"/>
  <c r="M12" i="50"/>
  <c r="L12" i="50"/>
  <c r="J12" i="50"/>
  <c r="I12" i="50"/>
  <c r="G12" i="50"/>
  <c r="E12" i="50"/>
  <c r="C12" i="50"/>
  <c r="B12" i="50"/>
  <c r="M2" i="50"/>
  <c r="J745" i="49"/>
  <c r="I745" i="49"/>
  <c r="H745" i="49"/>
  <c r="G745" i="49"/>
  <c r="F745" i="49"/>
  <c r="E745" i="49"/>
  <c r="D745" i="49"/>
  <c r="C745" i="49"/>
  <c r="B745" i="49"/>
  <c r="J744" i="49"/>
  <c r="I744" i="49"/>
  <c r="H744" i="49"/>
  <c r="G744" i="49"/>
  <c r="F744" i="49"/>
  <c r="E744" i="49"/>
  <c r="D744" i="49"/>
  <c r="C744" i="49"/>
  <c r="B744" i="49"/>
  <c r="J743" i="49"/>
  <c r="I743" i="49"/>
  <c r="H743" i="49"/>
  <c r="G743" i="49"/>
  <c r="F743" i="49"/>
  <c r="E743" i="49"/>
  <c r="D743" i="49"/>
  <c r="C743" i="49"/>
  <c r="B743" i="49"/>
  <c r="J742" i="49"/>
  <c r="I742" i="49"/>
  <c r="H742" i="49"/>
  <c r="G742" i="49"/>
  <c r="F742" i="49"/>
  <c r="E742" i="49"/>
  <c r="D742" i="49"/>
  <c r="C742" i="49"/>
  <c r="B742" i="49"/>
  <c r="J741" i="49"/>
  <c r="I741" i="49"/>
  <c r="H741" i="49"/>
  <c r="G741" i="49"/>
  <c r="F741" i="49"/>
  <c r="E741" i="49"/>
  <c r="D741" i="49"/>
  <c r="C741" i="49"/>
  <c r="B741" i="49"/>
  <c r="J740" i="49"/>
  <c r="I740" i="49"/>
  <c r="H740" i="49"/>
  <c r="G740" i="49"/>
  <c r="F740" i="49"/>
  <c r="E740" i="49"/>
  <c r="D740" i="49"/>
  <c r="C740" i="49"/>
  <c r="B740" i="49"/>
  <c r="J739" i="49"/>
  <c r="I739" i="49"/>
  <c r="H739" i="49"/>
  <c r="G739" i="49"/>
  <c r="F739" i="49"/>
  <c r="E739" i="49"/>
  <c r="D739" i="49"/>
  <c r="C739" i="49"/>
  <c r="B739" i="49"/>
  <c r="J738" i="49"/>
  <c r="I738" i="49"/>
  <c r="H738" i="49"/>
  <c r="G738" i="49"/>
  <c r="F738" i="49"/>
  <c r="E738" i="49"/>
  <c r="D738" i="49"/>
  <c r="C738" i="49"/>
  <c r="B738" i="49"/>
  <c r="J737" i="49"/>
  <c r="I737" i="49"/>
  <c r="H737" i="49"/>
  <c r="G737" i="49"/>
  <c r="F737" i="49"/>
  <c r="E737" i="49"/>
  <c r="D737" i="49"/>
  <c r="C737" i="49"/>
  <c r="B737" i="49"/>
  <c r="J736" i="49"/>
  <c r="I736" i="49"/>
  <c r="H736" i="49"/>
  <c r="G736" i="49"/>
  <c r="F736" i="49"/>
  <c r="E736" i="49"/>
  <c r="D736" i="49"/>
  <c r="C736" i="49"/>
  <c r="B736" i="49"/>
  <c r="J735" i="49"/>
  <c r="I735" i="49"/>
  <c r="H735" i="49"/>
  <c r="G735" i="49"/>
  <c r="F735" i="49"/>
  <c r="E735" i="49"/>
  <c r="D735" i="49"/>
  <c r="C735" i="49"/>
  <c r="B735" i="49"/>
  <c r="J734" i="49"/>
  <c r="I734" i="49"/>
  <c r="H734" i="49"/>
  <c r="G734" i="49"/>
  <c r="F734" i="49"/>
  <c r="E734" i="49"/>
  <c r="D734" i="49"/>
  <c r="C734" i="49"/>
  <c r="B734" i="49"/>
  <c r="J733" i="49"/>
  <c r="I733" i="49"/>
  <c r="H733" i="49"/>
  <c r="G733" i="49"/>
  <c r="F733" i="49"/>
  <c r="E733" i="49"/>
  <c r="D733" i="49"/>
  <c r="C733" i="49"/>
  <c r="B733" i="49"/>
  <c r="J732" i="49"/>
  <c r="I732" i="49"/>
  <c r="H732" i="49"/>
  <c r="G732" i="49"/>
  <c r="F732" i="49"/>
  <c r="E732" i="49"/>
  <c r="D732" i="49"/>
  <c r="C732" i="49"/>
  <c r="B732" i="49"/>
  <c r="J731" i="49"/>
  <c r="I731" i="49"/>
  <c r="H731" i="49"/>
  <c r="G731" i="49"/>
  <c r="F731" i="49"/>
  <c r="E731" i="49"/>
  <c r="D731" i="49"/>
  <c r="C731" i="49"/>
  <c r="B731" i="49"/>
  <c r="J730" i="49"/>
  <c r="I730" i="49"/>
  <c r="H730" i="49"/>
  <c r="G730" i="49"/>
  <c r="F730" i="49"/>
  <c r="E730" i="49"/>
  <c r="D730" i="49"/>
  <c r="C730" i="49"/>
  <c r="B730" i="49"/>
  <c r="J729" i="49"/>
  <c r="I729" i="49"/>
  <c r="H729" i="49"/>
  <c r="G729" i="49"/>
  <c r="F729" i="49"/>
  <c r="E729" i="49"/>
  <c r="D729" i="49"/>
  <c r="C729" i="49"/>
  <c r="B729" i="49"/>
  <c r="J728" i="49"/>
  <c r="I728" i="49"/>
  <c r="H728" i="49"/>
  <c r="G728" i="49"/>
  <c r="F728" i="49"/>
  <c r="E728" i="49"/>
  <c r="D728" i="49"/>
  <c r="C728" i="49"/>
  <c r="B728" i="49"/>
  <c r="J727" i="49"/>
  <c r="I727" i="49"/>
  <c r="H727" i="49"/>
  <c r="G727" i="49"/>
  <c r="F727" i="49"/>
  <c r="E727" i="49"/>
  <c r="D727" i="49"/>
  <c r="C727" i="49"/>
  <c r="B727" i="49"/>
  <c r="J726" i="49"/>
  <c r="I726" i="49"/>
  <c r="H726" i="49"/>
  <c r="G726" i="49"/>
  <c r="F726" i="49"/>
  <c r="E726" i="49"/>
  <c r="D726" i="49"/>
  <c r="C726" i="49"/>
  <c r="B726" i="49"/>
  <c r="J725" i="49"/>
  <c r="I725" i="49"/>
  <c r="H725" i="49"/>
  <c r="G725" i="49"/>
  <c r="F725" i="49"/>
  <c r="E725" i="49"/>
  <c r="D725" i="49"/>
  <c r="C725" i="49"/>
  <c r="B725" i="49"/>
  <c r="J724" i="49"/>
  <c r="I724" i="49"/>
  <c r="H724" i="49"/>
  <c r="G724" i="49"/>
  <c r="F724" i="49"/>
  <c r="E724" i="49"/>
  <c r="D724" i="49"/>
  <c r="C724" i="49"/>
  <c r="B724" i="49"/>
  <c r="J723" i="49"/>
  <c r="I723" i="49"/>
  <c r="H723" i="49"/>
  <c r="G723" i="49"/>
  <c r="F723" i="49"/>
  <c r="E723" i="49"/>
  <c r="D723" i="49"/>
  <c r="C723" i="49"/>
  <c r="B723" i="49"/>
  <c r="J722" i="49"/>
  <c r="I722" i="49"/>
  <c r="H722" i="49"/>
  <c r="G722" i="49"/>
  <c r="F722" i="49"/>
  <c r="E722" i="49"/>
  <c r="D722" i="49"/>
  <c r="C722" i="49"/>
  <c r="B722" i="49"/>
  <c r="J721" i="49"/>
  <c r="I721" i="49"/>
  <c r="H721" i="49"/>
  <c r="G721" i="49"/>
  <c r="F721" i="49"/>
  <c r="E721" i="49"/>
  <c r="D721" i="49"/>
  <c r="C721" i="49"/>
  <c r="B721" i="49"/>
  <c r="J720" i="49"/>
  <c r="I720" i="49"/>
  <c r="H720" i="49"/>
  <c r="G720" i="49"/>
  <c r="F720" i="49"/>
  <c r="E720" i="49"/>
  <c r="D720" i="49"/>
  <c r="C720" i="49"/>
  <c r="B720" i="49"/>
  <c r="J719" i="49"/>
  <c r="I719" i="49"/>
  <c r="H719" i="49"/>
  <c r="G719" i="49"/>
  <c r="F719" i="49"/>
  <c r="E719" i="49"/>
  <c r="D719" i="49"/>
  <c r="C719" i="49"/>
  <c r="B719" i="49"/>
  <c r="J718" i="49"/>
  <c r="I718" i="49"/>
  <c r="H718" i="49"/>
  <c r="G718" i="49"/>
  <c r="F718" i="49"/>
  <c r="E718" i="49"/>
  <c r="D718" i="49"/>
  <c r="C718" i="49"/>
  <c r="B718" i="49"/>
  <c r="J717" i="49"/>
  <c r="I717" i="49"/>
  <c r="H717" i="49"/>
  <c r="G717" i="49"/>
  <c r="F717" i="49"/>
  <c r="E717" i="49"/>
  <c r="D717" i="49"/>
  <c r="C717" i="49"/>
  <c r="B717" i="49"/>
  <c r="J716" i="49"/>
  <c r="I716" i="49"/>
  <c r="H716" i="49"/>
  <c r="G716" i="49"/>
  <c r="F716" i="49"/>
  <c r="E716" i="49"/>
  <c r="D716" i="49"/>
  <c r="C716" i="49"/>
  <c r="B716" i="49"/>
  <c r="J715" i="49"/>
  <c r="I715" i="49"/>
  <c r="H715" i="49"/>
  <c r="G715" i="49"/>
  <c r="F715" i="49"/>
  <c r="E715" i="49"/>
  <c r="D715" i="49"/>
  <c r="C715" i="49"/>
  <c r="B715" i="49"/>
  <c r="J714" i="49"/>
  <c r="I714" i="49"/>
  <c r="H714" i="49"/>
  <c r="G714" i="49"/>
  <c r="F714" i="49"/>
  <c r="E714" i="49"/>
  <c r="D714" i="49"/>
  <c r="C714" i="49"/>
  <c r="B714" i="49"/>
  <c r="J713" i="49"/>
  <c r="I713" i="49"/>
  <c r="H713" i="49"/>
  <c r="G713" i="49"/>
  <c r="F713" i="49"/>
  <c r="E713" i="49"/>
  <c r="D713" i="49"/>
  <c r="C713" i="49"/>
  <c r="B713" i="49"/>
  <c r="J712" i="49"/>
  <c r="I712" i="49"/>
  <c r="H712" i="49"/>
  <c r="G712" i="49"/>
  <c r="F712" i="49"/>
  <c r="E712" i="49"/>
  <c r="D712" i="49"/>
  <c r="C712" i="49"/>
  <c r="B712" i="49"/>
  <c r="J711" i="49"/>
  <c r="I711" i="49"/>
  <c r="H711" i="49"/>
  <c r="G711" i="49"/>
  <c r="F711" i="49"/>
  <c r="E711" i="49"/>
  <c r="D711" i="49"/>
  <c r="C711" i="49"/>
  <c r="B711" i="49"/>
  <c r="J710" i="49"/>
  <c r="I710" i="49"/>
  <c r="H710" i="49"/>
  <c r="G710" i="49"/>
  <c r="F710" i="49"/>
  <c r="E710" i="49"/>
  <c r="D710" i="49"/>
  <c r="C710" i="49"/>
  <c r="B710" i="49"/>
  <c r="J709" i="49"/>
  <c r="I709" i="49"/>
  <c r="H709" i="49"/>
  <c r="G709" i="49"/>
  <c r="F709" i="49"/>
  <c r="E709" i="49"/>
  <c r="D709" i="49"/>
  <c r="C709" i="49"/>
  <c r="B709" i="49"/>
  <c r="J708" i="49"/>
  <c r="I708" i="49"/>
  <c r="H708" i="49"/>
  <c r="G708" i="49"/>
  <c r="F708" i="49"/>
  <c r="E708" i="49"/>
  <c r="D708" i="49"/>
  <c r="C708" i="49"/>
  <c r="B708" i="49"/>
  <c r="J707" i="49"/>
  <c r="I707" i="49"/>
  <c r="H707" i="49"/>
  <c r="G707" i="49"/>
  <c r="F707" i="49"/>
  <c r="E707" i="49"/>
  <c r="D707" i="49"/>
  <c r="C707" i="49"/>
  <c r="B707" i="49"/>
  <c r="J706" i="49"/>
  <c r="I706" i="49"/>
  <c r="H706" i="49"/>
  <c r="G706" i="49"/>
  <c r="F706" i="49"/>
  <c r="E706" i="49"/>
  <c r="D706" i="49"/>
  <c r="C706" i="49"/>
  <c r="B706" i="49"/>
  <c r="J705" i="49"/>
  <c r="I705" i="49"/>
  <c r="H705" i="49"/>
  <c r="G705" i="49"/>
  <c r="F705" i="49"/>
  <c r="E705" i="49"/>
  <c r="D705" i="49"/>
  <c r="C705" i="49"/>
  <c r="B705" i="49"/>
  <c r="J704" i="49"/>
  <c r="I704" i="49"/>
  <c r="H704" i="49"/>
  <c r="G704" i="49"/>
  <c r="F704" i="49"/>
  <c r="E704" i="49"/>
  <c r="D704" i="49"/>
  <c r="C704" i="49"/>
  <c r="B704" i="49"/>
  <c r="J703" i="49"/>
  <c r="I703" i="49"/>
  <c r="H703" i="49"/>
  <c r="G703" i="49"/>
  <c r="F703" i="49"/>
  <c r="E703" i="49"/>
  <c r="D703" i="49"/>
  <c r="C703" i="49"/>
  <c r="B703" i="49"/>
  <c r="J702" i="49"/>
  <c r="I702" i="49"/>
  <c r="H702" i="49"/>
  <c r="G702" i="49"/>
  <c r="F702" i="49"/>
  <c r="E702" i="49"/>
  <c r="D702" i="49"/>
  <c r="C702" i="49"/>
  <c r="B702" i="49"/>
  <c r="J701" i="49"/>
  <c r="I701" i="49"/>
  <c r="H701" i="49"/>
  <c r="G701" i="49"/>
  <c r="F701" i="49"/>
  <c r="E701" i="49"/>
  <c r="D701" i="49"/>
  <c r="C701" i="49"/>
  <c r="B701" i="49"/>
  <c r="J700" i="49"/>
  <c r="I700" i="49"/>
  <c r="H700" i="49"/>
  <c r="G700" i="49"/>
  <c r="F700" i="49"/>
  <c r="E700" i="49"/>
  <c r="D700" i="49"/>
  <c r="C700" i="49"/>
  <c r="B700" i="49"/>
  <c r="J699" i="49"/>
  <c r="I699" i="49"/>
  <c r="H699" i="49"/>
  <c r="G699" i="49"/>
  <c r="F699" i="49"/>
  <c r="E699" i="49"/>
  <c r="D699" i="49"/>
  <c r="C699" i="49"/>
  <c r="B699" i="49"/>
  <c r="J698" i="49"/>
  <c r="I698" i="49"/>
  <c r="H698" i="49"/>
  <c r="G698" i="49"/>
  <c r="F698" i="49"/>
  <c r="E698" i="49"/>
  <c r="D698" i="49"/>
  <c r="C698" i="49"/>
  <c r="B698" i="49"/>
  <c r="J697" i="49"/>
  <c r="I697" i="49"/>
  <c r="H697" i="49"/>
  <c r="G697" i="49"/>
  <c r="F697" i="49"/>
  <c r="E697" i="49"/>
  <c r="D697" i="49"/>
  <c r="C697" i="49"/>
  <c r="B697" i="49"/>
  <c r="J696" i="49"/>
  <c r="I696" i="49"/>
  <c r="H696" i="49"/>
  <c r="G696" i="49"/>
  <c r="F696" i="49"/>
  <c r="E696" i="49"/>
  <c r="D696" i="49"/>
  <c r="C696" i="49"/>
  <c r="B696" i="49"/>
  <c r="J695" i="49"/>
  <c r="I695" i="49"/>
  <c r="H695" i="49"/>
  <c r="G695" i="49"/>
  <c r="F695" i="49"/>
  <c r="E695" i="49"/>
  <c r="D695" i="49"/>
  <c r="C695" i="49"/>
  <c r="B695" i="49"/>
  <c r="J694" i="49"/>
  <c r="I694" i="49"/>
  <c r="H694" i="49"/>
  <c r="G694" i="49"/>
  <c r="F694" i="49"/>
  <c r="E694" i="49"/>
  <c r="D694" i="49"/>
  <c r="C694" i="49"/>
  <c r="B694" i="49"/>
  <c r="J693" i="49"/>
  <c r="I693" i="49"/>
  <c r="H693" i="49"/>
  <c r="G693" i="49"/>
  <c r="F693" i="49"/>
  <c r="E693" i="49"/>
  <c r="D693" i="49"/>
  <c r="C693" i="49"/>
  <c r="B693" i="49"/>
  <c r="J692" i="49"/>
  <c r="I692" i="49"/>
  <c r="H692" i="49"/>
  <c r="G692" i="49"/>
  <c r="F692" i="49"/>
  <c r="E692" i="49"/>
  <c r="D692" i="49"/>
  <c r="C692" i="49"/>
  <c r="B692" i="49"/>
  <c r="J691" i="49"/>
  <c r="I691" i="49"/>
  <c r="H691" i="49"/>
  <c r="G691" i="49"/>
  <c r="F691" i="49"/>
  <c r="E691" i="49"/>
  <c r="D691" i="49"/>
  <c r="C691" i="49"/>
  <c r="B691" i="49"/>
  <c r="J690" i="49"/>
  <c r="I690" i="49"/>
  <c r="H690" i="49"/>
  <c r="G690" i="49"/>
  <c r="F690" i="49"/>
  <c r="E690" i="49"/>
  <c r="D690" i="49"/>
  <c r="C690" i="49"/>
  <c r="B690" i="49"/>
  <c r="J689" i="49"/>
  <c r="I689" i="49"/>
  <c r="H689" i="49"/>
  <c r="G689" i="49"/>
  <c r="F689" i="49"/>
  <c r="E689" i="49"/>
  <c r="D689" i="49"/>
  <c r="C689" i="49"/>
  <c r="B689" i="49"/>
  <c r="J688" i="49"/>
  <c r="I688" i="49"/>
  <c r="H688" i="49"/>
  <c r="G688" i="49"/>
  <c r="F688" i="49"/>
  <c r="E688" i="49"/>
  <c r="D688" i="49"/>
  <c r="C688" i="49"/>
  <c r="B688" i="49"/>
  <c r="J687" i="49"/>
  <c r="I687" i="49"/>
  <c r="H687" i="49"/>
  <c r="G687" i="49"/>
  <c r="F687" i="49"/>
  <c r="E687" i="49"/>
  <c r="D687" i="49"/>
  <c r="C687" i="49"/>
  <c r="B687" i="49"/>
  <c r="J686" i="49"/>
  <c r="I686" i="49"/>
  <c r="H686" i="49"/>
  <c r="G686" i="49"/>
  <c r="F686" i="49"/>
  <c r="E686" i="49"/>
  <c r="D686" i="49"/>
  <c r="C686" i="49"/>
  <c r="B686" i="49"/>
  <c r="J685" i="49"/>
  <c r="I685" i="49"/>
  <c r="H685" i="49"/>
  <c r="G685" i="49"/>
  <c r="F685" i="49"/>
  <c r="E685" i="49"/>
  <c r="D685" i="49"/>
  <c r="C685" i="49"/>
  <c r="B685" i="49"/>
  <c r="J684" i="49"/>
  <c r="I684" i="49"/>
  <c r="H684" i="49"/>
  <c r="G684" i="49"/>
  <c r="F684" i="49"/>
  <c r="E684" i="49"/>
  <c r="D684" i="49"/>
  <c r="C684" i="49"/>
  <c r="B684" i="49"/>
  <c r="J683" i="49"/>
  <c r="I683" i="49"/>
  <c r="H683" i="49"/>
  <c r="G683" i="49"/>
  <c r="F683" i="49"/>
  <c r="E683" i="49"/>
  <c r="D683" i="49"/>
  <c r="C683" i="49"/>
  <c r="B683" i="49"/>
  <c r="J682" i="49"/>
  <c r="I682" i="49"/>
  <c r="H682" i="49"/>
  <c r="G682" i="49"/>
  <c r="F682" i="49"/>
  <c r="E682" i="49"/>
  <c r="D682" i="49"/>
  <c r="C682" i="49"/>
  <c r="B682" i="49"/>
  <c r="J681" i="49"/>
  <c r="I681" i="49"/>
  <c r="H681" i="49"/>
  <c r="G681" i="49"/>
  <c r="F681" i="49"/>
  <c r="E681" i="49"/>
  <c r="D681" i="49"/>
  <c r="C681" i="49"/>
  <c r="B681" i="49"/>
  <c r="J680" i="49"/>
  <c r="I680" i="49"/>
  <c r="H680" i="49"/>
  <c r="G680" i="49"/>
  <c r="F680" i="49"/>
  <c r="E680" i="49"/>
  <c r="D680" i="49"/>
  <c r="C680" i="49"/>
  <c r="B680" i="49"/>
  <c r="J679" i="49"/>
  <c r="I679" i="49"/>
  <c r="H679" i="49"/>
  <c r="G679" i="49"/>
  <c r="F679" i="49"/>
  <c r="E679" i="49"/>
  <c r="D679" i="49"/>
  <c r="C679" i="49"/>
  <c r="B679" i="49"/>
  <c r="J678" i="49"/>
  <c r="I678" i="49"/>
  <c r="H678" i="49"/>
  <c r="G678" i="49"/>
  <c r="F678" i="49"/>
  <c r="E678" i="49"/>
  <c r="D678" i="49"/>
  <c r="C678" i="49"/>
  <c r="B678" i="49"/>
  <c r="J677" i="49"/>
  <c r="I677" i="49"/>
  <c r="H677" i="49"/>
  <c r="G677" i="49"/>
  <c r="F677" i="49"/>
  <c r="E677" i="49"/>
  <c r="D677" i="49"/>
  <c r="C677" i="49"/>
  <c r="B677" i="49"/>
  <c r="J676" i="49"/>
  <c r="I676" i="49"/>
  <c r="H676" i="49"/>
  <c r="G676" i="49"/>
  <c r="F676" i="49"/>
  <c r="E676" i="49"/>
  <c r="D676" i="49"/>
  <c r="C676" i="49"/>
  <c r="B676" i="49"/>
  <c r="J675" i="49"/>
  <c r="I675" i="49"/>
  <c r="H675" i="49"/>
  <c r="G675" i="49"/>
  <c r="F675" i="49"/>
  <c r="E675" i="49"/>
  <c r="D675" i="49"/>
  <c r="C675" i="49"/>
  <c r="B675" i="49"/>
  <c r="J674" i="49"/>
  <c r="I674" i="49"/>
  <c r="H674" i="49"/>
  <c r="G674" i="49"/>
  <c r="F674" i="49"/>
  <c r="E674" i="49"/>
  <c r="D674" i="49"/>
  <c r="C674" i="49"/>
  <c r="B674" i="49"/>
  <c r="J673" i="49"/>
  <c r="I673" i="49"/>
  <c r="H673" i="49"/>
  <c r="G673" i="49"/>
  <c r="F673" i="49"/>
  <c r="E673" i="49"/>
  <c r="D673" i="49"/>
  <c r="C673" i="49"/>
  <c r="B673" i="49"/>
  <c r="J672" i="49"/>
  <c r="I672" i="49"/>
  <c r="H672" i="49"/>
  <c r="G672" i="49"/>
  <c r="F672" i="49"/>
  <c r="E672" i="49"/>
  <c r="D672" i="49"/>
  <c r="C672" i="49"/>
  <c r="B672" i="49"/>
  <c r="J671" i="49"/>
  <c r="I671" i="49"/>
  <c r="H671" i="49"/>
  <c r="G671" i="49"/>
  <c r="F671" i="49"/>
  <c r="E671" i="49"/>
  <c r="D671" i="49"/>
  <c r="C671" i="49"/>
  <c r="B671" i="49"/>
  <c r="J670" i="49"/>
  <c r="I670" i="49"/>
  <c r="H670" i="49"/>
  <c r="G670" i="49"/>
  <c r="F670" i="49"/>
  <c r="E670" i="49"/>
  <c r="D670" i="49"/>
  <c r="C670" i="49"/>
  <c r="B670" i="49"/>
  <c r="J669" i="49"/>
  <c r="I669" i="49"/>
  <c r="H669" i="49"/>
  <c r="G669" i="49"/>
  <c r="F669" i="49"/>
  <c r="E669" i="49"/>
  <c r="D669" i="49"/>
  <c r="C669" i="49"/>
  <c r="B669" i="49"/>
  <c r="J668" i="49"/>
  <c r="I668" i="49"/>
  <c r="H668" i="49"/>
  <c r="G668" i="49"/>
  <c r="F668" i="49"/>
  <c r="E668" i="49"/>
  <c r="D668" i="49"/>
  <c r="C668" i="49"/>
  <c r="B668" i="49"/>
  <c r="J667" i="49"/>
  <c r="I667" i="49"/>
  <c r="H667" i="49"/>
  <c r="G667" i="49"/>
  <c r="F667" i="49"/>
  <c r="E667" i="49"/>
  <c r="D667" i="49"/>
  <c r="C667" i="49"/>
  <c r="B667" i="49"/>
  <c r="J666" i="49"/>
  <c r="I666" i="49"/>
  <c r="H666" i="49"/>
  <c r="G666" i="49"/>
  <c r="F666" i="49"/>
  <c r="E666" i="49"/>
  <c r="D666" i="49"/>
  <c r="C666" i="49"/>
  <c r="B666" i="49"/>
  <c r="J665" i="49"/>
  <c r="I665" i="49"/>
  <c r="H665" i="49"/>
  <c r="G665" i="49"/>
  <c r="F665" i="49"/>
  <c r="E665" i="49"/>
  <c r="D665" i="49"/>
  <c r="C665" i="49"/>
  <c r="B665" i="49"/>
  <c r="J664" i="49"/>
  <c r="I664" i="49"/>
  <c r="H664" i="49"/>
  <c r="G664" i="49"/>
  <c r="F664" i="49"/>
  <c r="E664" i="49"/>
  <c r="D664" i="49"/>
  <c r="C664" i="49"/>
  <c r="B664" i="49"/>
  <c r="J663" i="49"/>
  <c r="I663" i="49"/>
  <c r="H663" i="49"/>
  <c r="G663" i="49"/>
  <c r="F663" i="49"/>
  <c r="E663" i="49"/>
  <c r="D663" i="49"/>
  <c r="C663" i="49"/>
  <c r="B663" i="49"/>
  <c r="J662" i="49"/>
  <c r="I662" i="49"/>
  <c r="H662" i="49"/>
  <c r="G662" i="49"/>
  <c r="F662" i="49"/>
  <c r="E662" i="49"/>
  <c r="D662" i="49"/>
  <c r="C662" i="49"/>
  <c r="B662" i="49"/>
  <c r="J661" i="49"/>
  <c r="I661" i="49"/>
  <c r="H661" i="49"/>
  <c r="G661" i="49"/>
  <c r="F661" i="49"/>
  <c r="E661" i="49"/>
  <c r="D661" i="49"/>
  <c r="C661" i="49"/>
  <c r="B661" i="49"/>
  <c r="J660" i="49"/>
  <c r="I660" i="49"/>
  <c r="H660" i="49"/>
  <c r="G660" i="49"/>
  <c r="F660" i="49"/>
  <c r="E660" i="49"/>
  <c r="D660" i="49"/>
  <c r="C660" i="49"/>
  <c r="B660" i="49"/>
  <c r="J659" i="49"/>
  <c r="I659" i="49"/>
  <c r="H659" i="49"/>
  <c r="G659" i="49"/>
  <c r="F659" i="49"/>
  <c r="E659" i="49"/>
  <c r="D659" i="49"/>
  <c r="C659" i="49"/>
  <c r="B659" i="49"/>
  <c r="J658" i="49"/>
  <c r="I658" i="49"/>
  <c r="H658" i="49"/>
  <c r="G658" i="49"/>
  <c r="F658" i="49"/>
  <c r="E658" i="49"/>
  <c r="D658" i="49"/>
  <c r="C658" i="49"/>
  <c r="B658" i="49"/>
  <c r="J657" i="49"/>
  <c r="I657" i="49"/>
  <c r="H657" i="49"/>
  <c r="G657" i="49"/>
  <c r="F657" i="49"/>
  <c r="E657" i="49"/>
  <c r="D657" i="49"/>
  <c r="C657" i="49"/>
  <c r="B657" i="49"/>
  <c r="J656" i="49"/>
  <c r="I656" i="49"/>
  <c r="H656" i="49"/>
  <c r="G656" i="49"/>
  <c r="F656" i="49"/>
  <c r="E656" i="49"/>
  <c r="D656" i="49"/>
  <c r="C656" i="49"/>
  <c r="B656" i="49"/>
  <c r="J655" i="49"/>
  <c r="I655" i="49"/>
  <c r="H655" i="49"/>
  <c r="G655" i="49"/>
  <c r="F655" i="49"/>
  <c r="E655" i="49"/>
  <c r="D655" i="49"/>
  <c r="C655" i="49"/>
  <c r="B655" i="49"/>
  <c r="J654" i="49"/>
  <c r="I654" i="49"/>
  <c r="H654" i="49"/>
  <c r="G654" i="49"/>
  <c r="F654" i="49"/>
  <c r="E654" i="49"/>
  <c r="D654" i="49"/>
  <c r="C654" i="49"/>
  <c r="B654" i="49"/>
  <c r="J653" i="49"/>
  <c r="I653" i="49"/>
  <c r="H653" i="49"/>
  <c r="G653" i="49"/>
  <c r="F653" i="49"/>
  <c r="E653" i="49"/>
  <c r="D653" i="49"/>
  <c r="C653" i="49"/>
  <c r="B653" i="49"/>
  <c r="J652" i="49"/>
  <c r="I652" i="49"/>
  <c r="H652" i="49"/>
  <c r="G652" i="49"/>
  <c r="F652" i="49"/>
  <c r="E652" i="49"/>
  <c r="D652" i="49"/>
  <c r="C652" i="49"/>
  <c r="B652" i="49"/>
  <c r="J651" i="49"/>
  <c r="I651" i="49"/>
  <c r="H651" i="49"/>
  <c r="G651" i="49"/>
  <c r="F651" i="49"/>
  <c r="E651" i="49"/>
  <c r="D651" i="49"/>
  <c r="C651" i="49"/>
  <c r="B651" i="49"/>
  <c r="J650" i="49"/>
  <c r="I650" i="49"/>
  <c r="H650" i="49"/>
  <c r="G650" i="49"/>
  <c r="F650" i="49"/>
  <c r="E650" i="49"/>
  <c r="D650" i="49"/>
  <c r="C650" i="49"/>
  <c r="B650" i="49"/>
  <c r="J649" i="49"/>
  <c r="I649" i="49"/>
  <c r="H649" i="49"/>
  <c r="G649" i="49"/>
  <c r="F649" i="49"/>
  <c r="E649" i="49"/>
  <c r="D649" i="49"/>
  <c r="C649" i="49"/>
  <c r="B649" i="49"/>
  <c r="J648" i="49"/>
  <c r="I648" i="49"/>
  <c r="H648" i="49"/>
  <c r="G648" i="49"/>
  <c r="F648" i="49"/>
  <c r="E648" i="49"/>
  <c r="D648" i="49"/>
  <c r="C648" i="49"/>
  <c r="B648" i="49"/>
  <c r="J647" i="49"/>
  <c r="I647" i="49"/>
  <c r="H647" i="49"/>
  <c r="G647" i="49"/>
  <c r="F647" i="49"/>
  <c r="E647" i="49"/>
  <c r="D647" i="49"/>
  <c r="C647" i="49"/>
  <c r="B647" i="49"/>
  <c r="J646" i="49"/>
  <c r="I646" i="49"/>
  <c r="H646" i="49"/>
  <c r="G646" i="49"/>
  <c r="F646" i="49"/>
  <c r="E646" i="49"/>
  <c r="D646" i="49"/>
  <c r="C646" i="49"/>
  <c r="B646" i="49"/>
  <c r="J645" i="49"/>
  <c r="I645" i="49"/>
  <c r="H645" i="49"/>
  <c r="G645" i="49"/>
  <c r="F645" i="49"/>
  <c r="E645" i="49"/>
  <c r="D645" i="49"/>
  <c r="C645" i="49"/>
  <c r="B645" i="49"/>
  <c r="J644" i="49"/>
  <c r="I644" i="49"/>
  <c r="H644" i="49"/>
  <c r="G644" i="49"/>
  <c r="F644" i="49"/>
  <c r="E644" i="49"/>
  <c r="D644" i="49"/>
  <c r="C644" i="49"/>
  <c r="B644" i="49"/>
  <c r="J643" i="49"/>
  <c r="I643" i="49"/>
  <c r="H643" i="49"/>
  <c r="G643" i="49"/>
  <c r="F643" i="49"/>
  <c r="E643" i="49"/>
  <c r="D643" i="49"/>
  <c r="C643" i="49"/>
  <c r="B643" i="49"/>
  <c r="J642" i="49"/>
  <c r="I642" i="49"/>
  <c r="H642" i="49"/>
  <c r="G642" i="49"/>
  <c r="F642" i="49"/>
  <c r="E642" i="49"/>
  <c r="D642" i="49"/>
  <c r="C642" i="49"/>
  <c r="B642" i="49"/>
  <c r="J641" i="49"/>
  <c r="I641" i="49"/>
  <c r="H641" i="49"/>
  <c r="G641" i="49"/>
  <c r="F641" i="49"/>
  <c r="E641" i="49"/>
  <c r="D641" i="49"/>
  <c r="C641" i="49"/>
  <c r="B641" i="49"/>
  <c r="J640" i="49"/>
  <c r="I640" i="49"/>
  <c r="H640" i="49"/>
  <c r="G640" i="49"/>
  <c r="F640" i="49"/>
  <c r="E640" i="49"/>
  <c r="D640" i="49"/>
  <c r="C640" i="49"/>
  <c r="B640" i="49"/>
  <c r="J639" i="49"/>
  <c r="I639" i="49"/>
  <c r="H639" i="49"/>
  <c r="G639" i="49"/>
  <c r="F639" i="49"/>
  <c r="E639" i="49"/>
  <c r="D639" i="49"/>
  <c r="C639" i="49"/>
  <c r="B639" i="49"/>
  <c r="J638" i="49"/>
  <c r="I638" i="49"/>
  <c r="H638" i="49"/>
  <c r="G638" i="49"/>
  <c r="F638" i="49"/>
  <c r="E638" i="49"/>
  <c r="D638" i="49"/>
  <c r="C638" i="49"/>
  <c r="B638" i="49"/>
  <c r="J637" i="49"/>
  <c r="I637" i="49"/>
  <c r="H637" i="49"/>
  <c r="G637" i="49"/>
  <c r="F637" i="49"/>
  <c r="E637" i="49"/>
  <c r="D637" i="49"/>
  <c r="C637" i="49"/>
  <c r="B637" i="49"/>
  <c r="J636" i="49"/>
  <c r="I636" i="49"/>
  <c r="H636" i="49"/>
  <c r="G636" i="49"/>
  <c r="F636" i="49"/>
  <c r="E636" i="49"/>
  <c r="D636" i="49"/>
  <c r="C636" i="49"/>
  <c r="B636" i="49"/>
  <c r="J635" i="49"/>
  <c r="I635" i="49"/>
  <c r="H635" i="49"/>
  <c r="G635" i="49"/>
  <c r="F635" i="49"/>
  <c r="E635" i="49"/>
  <c r="D635" i="49"/>
  <c r="C635" i="49"/>
  <c r="B635" i="49"/>
  <c r="J634" i="49"/>
  <c r="I634" i="49"/>
  <c r="H634" i="49"/>
  <c r="G634" i="49"/>
  <c r="F634" i="49"/>
  <c r="E634" i="49"/>
  <c r="D634" i="49"/>
  <c r="C634" i="49"/>
  <c r="B634" i="49"/>
  <c r="J633" i="49"/>
  <c r="I633" i="49"/>
  <c r="H633" i="49"/>
  <c r="G633" i="49"/>
  <c r="F633" i="49"/>
  <c r="E633" i="49"/>
  <c r="D633" i="49"/>
  <c r="C633" i="49"/>
  <c r="B633" i="49"/>
  <c r="J632" i="49"/>
  <c r="I632" i="49"/>
  <c r="H632" i="49"/>
  <c r="G632" i="49"/>
  <c r="F632" i="49"/>
  <c r="E632" i="49"/>
  <c r="D632" i="49"/>
  <c r="C632" i="49"/>
  <c r="B632" i="49"/>
  <c r="J631" i="49"/>
  <c r="I631" i="49"/>
  <c r="H631" i="49"/>
  <c r="G631" i="49"/>
  <c r="F631" i="49"/>
  <c r="E631" i="49"/>
  <c r="D631" i="49"/>
  <c r="C631" i="49"/>
  <c r="B631" i="49"/>
  <c r="J630" i="49"/>
  <c r="I630" i="49"/>
  <c r="H630" i="49"/>
  <c r="G630" i="49"/>
  <c r="F630" i="49"/>
  <c r="E630" i="49"/>
  <c r="D630" i="49"/>
  <c r="C630" i="49"/>
  <c r="B630" i="49"/>
  <c r="J629" i="49"/>
  <c r="I629" i="49"/>
  <c r="H629" i="49"/>
  <c r="G629" i="49"/>
  <c r="F629" i="49"/>
  <c r="E629" i="49"/>
  <c r="D629" i="49"/>
  <c r="C629" i="49"/>
  <c r="B629" i="49"/>
  <c r="J628" i="49"/>
  <c r="I628" i="49"/>
  <c r="H628" i="49"/>
  <c r="G628" i="49"/>
  <c r="F628" i="49"/>
  <c r="E628" i="49"/>
  <c r="D628" i="49"/>
  <c r="C628" i="49"/>
  <c r="B628" i="49"/>
  <c r="J627" i="49"/>
  <c r="I627" i="49"/>
  <c r="H627" i="49"/>
  <c r="G627" i="49"/>
  <c r="F627" i="49"/>
  <c r="E627" i="49"/>
  <c r="D627" i="49"/>
  <c r="C627" i="49"/>
  <c r="B627" i="49"/>
  <c r="J626" i="49"/>
  <c r="I626" i="49"/>
  <c r="H626" i="49"/>
  <c r="G626" i="49"/>
  <c r="F626" i="49"/>
  <c r="E626" i="49"/>
  <c r="D626" i="49"/>
  <c r="C626" i="49"/>
  <c r="B626" i="49"/>
  <c r="J625" i="49"/>
  <c r="I625" i="49"/>
  <c r="H625" i="49"/>
  <c r="G625" i="49"/>
  <c r="F625" i="49"/>
  <c r="E625" i="49"/>
  <c r="D625" i="49"/>
  <c r="C625" i="49"/>
  <c r="B625" i="49"/>
  <c r="J624" i="49"/>
  <c r="I624" i="49"/>
  <c r="H624" i="49"/>
  <c r="G624" i="49"/>
  <c r="F624" i="49"/>
  <c r="E624" i="49"/>
  <c r="D624" i="49"/>
  <c r="C624" i="49"/>
  <c r="B624" i="49"/>
  <c r="J623" i="49"/>
  <c r="I623" i="49"/>
  <c r="H623" i="49"/>
  <c r="G623" i="49"/>
  <c r="F623" i="49"/>
  <c r="E623" i="49"/>
  <c r="D623" i="49"/>
  <c r="C623" i="49"/>
  <c r="B623" i="49"/>
  <c r="J622" i="49"/>
  <c r="I622" i="49"/>
  <c r="H622" i="49"/>
  <c r="G622" i="49"/>
  <c r="F622" i="49"/>
  <c r="E622" i="49"/>
  <c r="D622" i="49"/>
  <c r="C622" i="49"/>
  <c r="B622" i="49"/>
  <c r="J621" i="49"/>
  <c r="I621" i="49"/>
  <c r="H621" i="49"/>
  <c r="G621" i="49"/>
  <c r="F621" i="49"/>
  <c r="E621" i="49"/>
  <c r="D621" i="49"/>
  <c r="C621" i="49"/>
  <c r="B621" i="49"/>
  <c r="J620" i="49"/>
  <c r="I620" i="49"/>
  <c r="H620" i="49"/>
  <c r="G620" i="49"/>
  <c r="F620" i="49"/>
  <c r="E620" i="49"/>
  <c r="D620" i="49"/>
  <c r="C620" i="49"/>
  <c r="B620" i="49"/>
  <c r="J619" i="49"/>
  <c r="I619" i="49"/>
  <c r="H619" i="49"/>
  <c r="G619" i="49"/>
  <c r="F619" i="49"/>
  <c r="E619" i="49"/>
  <c r="D619" i="49"/>
  <c r="C619" i="49"/>
  <c r="B619" i="49"/>
  <c r="J618" i="49"/>
  <c r="I618" i="49"/>
  <c r="H618" i="49"/>
  <c r="G618" i="49"/>
  <c r="F618" i="49"/>
  <c r="E618" i="49"/>
  <c r="D618" i="49"/>
  <c r="C618" i="49"/>
  <c r="B618" i="49"/>
  <c r="J617" i="49"/>
  <c r="I617" i="49"/>
  <c r="H617" i="49"/>
  <c r="G617" i="49"/>
  <c r="F617" i="49"/>
  <c r="E617" i="49"/>
  <c r="D617" i="49"/>
  <c r="C617" i="49"/>
  <c r="B617" i="49"/>
  <c r="J616" i="49"/>
  <c r="I616" i="49"/>
  <c r="H616" i="49"/>
  <c r="G616" i="49"/>
  <c r="F616" i="49"/>
  <c r="E616" i="49"/>
  <c r="D616" i="49"/>
  <c r="C616" i="49"/>
  <c r="B616" i="49"/>
  <c r="J615" i="49"/>
  <c r="I615" i="49"/>
  <c r="H615" i="49"/>
  <c r="G615" i="49"/>
  <c r="F615" i="49"/>
  <c r="E615" i="49"/>
  <c r="D615" i="49"/>
  <c r="C615" i="49"/>
  <c r="B615" i="49"/>
  <c r="J614" i="49"/>
  <c r="I614" i="49"/>
  <c r="H614" i="49"/>
  <c r="G614" i="49"/>
  <c r="F614" i="49"/>
  <c r="E614" i="49"/>
  <c r="D614" i="49"/>
  <c r="C614" i="49"/>
  <c r="B614" i="49"/>
  <c r="J613" i="49"/>
  <c r="I613" i="49"/>
  <c r="H613" i="49"/>
  <c r="G613" i="49"/>
  <c r="F613" i="49"/>
  <c r="E613" i="49"/>
  <c r="D613" i="49"/>
  <c r="C613" i="49"/>
  <c r="B613" i="49"/>
  <c r="J612" i="49"/>
  <c r="I612" i="49"/>
  <c r="H612" i="49"/>
  <c r="G612" i="49"/>
  <c r="F612" i="49"/>
  <c r="E612" i="49"/>
  <c r="D612" i="49"/>
  <c r="C612" i="49"/>
  <c r="B612" i="49"/>
  <c r="J611" i="49"/>
  <c r="I611" i="49"/>
  <c r="H611" i="49"/>
  <c r="G611" i="49"/>
  <c r="F611" i="49"/>
  <c r="E611" i="49"/>
  <c r="D611" i="49"/>
  <c r="C611" i="49"/>
  <c r="B611" i="49"/>
  <c r="J610" i="49"/>
  <c r="I610" i="49"/>
  <c r="H610" i="49"/>
  <c r="G610" i="49"/>
  <c r="F610" i="49"/>
  <c r="E610" i="49"/>
  <c r="D610" i="49"/>
  <c r="C610" i="49"/>
  <c r="B610" i="49"/>
  <c r="J609" i="49"/>
  <c r="I609" i="49"/>
  <c r="H609" i="49"/>
  <c r="G609" i="49"/>
  <c r="F609" i="49"/>
  <c r="E609" i="49"/>
  <c r="D609" i="49"/>
  <c r="C609" i="49"/>
  <c r="B609" i="49"/>
  <c r="J608" i="49"/>
  <c r="I608" i="49"/>
  <c r="H608" i="49"/>
  <c r="G608" i="49"/>
  <c r="F608" i="49"/>
  <c r="E608" i="49"/>
  <c r="D608" i="49"/>
  <c r="C608" i="49"/>
  <c r="B608" i="49"/>
  <c r="J607" i="49"/>
  <c r="I607" i="49"/>
  <c r="H607" i="49"/>
  <c r="G607" i="49"/>
  <c r="F607" i="49"/>
  <c r="E607" i="49"/>
  <c r="D607" i="49"/>
  <c r="C607" i="49"/>
  <c r="B607" i="49"/>
  <c r="J606" i="49"/>
  <c r="I606" i="49"/>
  <c r="H606" i="49"/>
  <c r="G606" i="49"/>
  <c r="F606" i="49"/>
  <c r="E606" i="49"/>
  <c r="D606" i="49"/>
  <c r="C606" i="49"/>
  <c r="B606" i="49"/>
  <c r="J605" i="49"/>
  <c r="I605" i="49"/>
  <c r="H605" i="49"/>
  <c r="G605" i="49"/>
  <c r="F605" i="49"/>
  <c r="E605" i="49"/>
  <c r="D605" i="49"/>
  <c r="C605" i="49"/>
  <c r="B605" i="49"/>
  <c r="J604" i="49"/>
  <c r="I604" i="49"/>
  <c r="H604" i="49"/>
  <c r="G604" i="49"/>
  <c r="F604" i="49"/>
  <c r="E604" i="49"/>
  <c r="D604" i="49"/>
  <c r="C604" i="49"/>
  <c r="B604" i="49"/>
  <c r="J603" i="49"/>
  <c r="I603" i="49"/>
  <c r="H603" i="49"/>
  <c r="G603" i="49"/>
  <c r="F603" i="49"/>
  <c r="E603" i="49"/>
  <c r="D603" i="49"/>
  <c r="C603" i="49"/>
  <c r="B603" i="49"/>
  <c r="J602" i="49"/>
  <c r="I602" i="49"/>
  <c r="H602" i="49"/>
  <c r="G602" i="49"/>
  <c r="F602" i="49"/>
  <c r="E602" i="49"/>
  <c r="D602" i="49"/>
  <c r="C602" i="49"/>
  <c r="B602" i="49"/>
  <c r="J601" i="49"/>
  <c r="I601" i="49"/>
  <c r="H601" i="49"/>
  <c r="G601" i="49"/>
  <c r="F601" i="49"/>
  <c r="E601" i="49"/>
  <c r="D601" i="49"/>
  <c r="C601" i="49"/>
  <c r="B601" i="49"/>
  <c r="J600" i="49"/>
  <c r="I600" i="49"/>
  <c r="H600" i="49"/>
  <c r="G600" i="49"/>
  <c r="F600" i="49"/>
  <c r="E600" i="49"/>
  <c r="D600" i="49"/>
  <c r="C600" i="49"/>
  <c r="B600" i="49"/>
  <c r="J599" i="49"/>
  <c r="I599" i="49"/>
  <c r="H599" i="49"/>
  <c r="G599" i="49"/>
  <c r="F599" i="49"/>
  <c r="E599" i="49"/>
  <c r="D599" i="49"/>
  <c r="C599" i="49"/>
  <c r="B599" i="49"/>
  <c r="J598" i="49"/>
  <c r="I598" i="49"/>
  <c r="H598" i="49"/>
  <c r="G598" i="49"/>
  <c r="F598" i="49"/>
  <c r="E598" i="49"/>
  <c r="D598" i="49"/>
  <c r="C598" i="49"/>
  <c r="B598" i="49"/>
  <c r="J597" i="49"/>
  <c r="I597" i="49"/>
  <c r="H597" i="49"/>
  <c r="G597" i="49"/>
  <c r="F597" i="49"/>
  <c r="E597" i="49"/>
  <c r="D597" i="49"/>
  <c r="C597" i="49"/>
  <c r="B597" i="49"/>
  <c r="J596" i="49"/>
  <c r="I596" i="49"/>
  <c r="H596" i="49"/>
  <c r="G596" i="49"/>
  <c r="F596" i="49"/>
  <c r="E596" i="49"/>
  <c r="D596" i="49"/>
  <c r="C596" i="49"/>
  <c r="B596" i="49"/>
  <c r="J595" i="49"/>
  <c r="I595" i="49"/>
  <c r="H595" i="49"/>
  <c r="G595" i="49"/>
  <c r="F595" i="49"/>
  <c r="E595" i="49"/>
  <c r="D595" i="49"/>
  <c r="C595" i="49"/>
  <c r="B595" i="49"/>
  <c r="J594" i="49"/>
  <c r="I594" i="49"/>
  <c r="H594" i="49"/>
  <c r="G594" i="49"/>
  <c r="F594" i="49"/>
  <c r="E594" i="49"/>
  <c r="D594" i="49"/>
  <c r="C594" i="49"/>
  <c r="B594" i="49"/>
  <c r="J593" i="49"/>
  <c r="I593" i="49"/>
  <c r="H593" i="49"/>
  <c r="G593" i="49"/>
  <c r="F593" i="49"/>
  <c r="E593" i="49"/>
  <c r="D593" i="49"/>
  <c r="C593" i="49"/>
  <c r="B593" i="49"/>
  <c r="J592" i="49"/>
  <c r="I592" i="49"/>
  <c r="H592" i="49"/>
  <c r="G592" i="49"/>
  <c r="F592" i="49"/>
  <c r="E592" i="49"/>
  <c r="D592" i="49"/>
  <c r="C592" i="49"/>
  <c r="B592" i="49"/>
  <c r="J591" i="49"/>
  <c r="I591" i="49"/>
  <c r="H591" i="49"/>
  <c r="G591" i="49"/>
  <c r="F591" i="49"/>
  <c r="E591" i="49"/>
  <c r="D591" i="49"/>
  <c r="C591" i="49"/>
  <c r="B591" i="49"/>
  <c r="J590" i="49"/>
  <c r="I590" i="49"/>
  <c r="H590" i="49"/>
  <c r="G590" i="49"/>
  <c r="F590" i="49"/>
  <c r="E590" i="49"/>
  <c r="D590" i="49"/>
  <c r="C590" i="49"/>
  <c r="B590" i="49"/>
  <c r="J589" i="49"/>
  <c r="I589" i="49"/>
  <c r="H589" i="49"/>
  <c r="G589" i="49"/>
  <c r="F589" i="49"/>
  <c r="E589" i="49"/>
  <c r="D589" i="49"/>
  <c r="C589" i="49"/>
  <c r="B589" i="49"/>
  <c r="J588" i="49"/>
  <c r="I588" i="49"/>
  <c r="H588" i="49"/>
  <c r="G588" i="49"/>
  <c r="F588" i="49"/>
  <c r="E588" i="49"/>
  <c r="D588" i="49"/>
  <c r="C588" i="49"/>
  <c r="B588" i="49"/>
  <c r="J587" i="49"/>
  <c r="I587" i="49"/>
  <c r="H587" i="49"/>
  <c r="G587" i="49"/>
  <c r="F587" i="49"/>
  <c r="E587" i="49"/>
  <c r="D587" i="49"/>
  <c r="C587" i="49"/>
  <c r="B587" i="49"/>
  <c r="J586" i="49"/>
  <c r="I586" i="49"/>
  <c r="H586" i="49"/>
  <c r="G586" i="49"/>
  <c r="F586" i="49"/>
  <c r="E586" i="49"/>
  <c r="D586" i="49"/>
  <c r="C586" i="49"/>
  <c r="B586" i="49"/>
  <c r="J585" i="49"/>
  <c r="I585" i="49"/>
  <c r="H585" i="49"/>
  <c r="G585" i="49"/>
  <c r="F585" i="49"/>
  <c r="E585" i="49"/>
  <c r="D585" i="49"/>
  <c r="C585" i="49"/>
  <c r="B585" i="49"/>
  <c r="J584" i="49"/>
  <c r="I584" i="49"/>
  <c r="H584" i="49"/>
  <c r="G584" i="49"/>
  <c r="F584" i="49"/>
  <c r="E584" i="49"/>
  <c r="D584" i="49"/>
  <c r="C584" i="49"/>
  <c r="B584" i="49"/>
  <c r="J583" i="49"/>
  <c r="I583" i="49"/>
  <c r="H583" i="49"/>
  <c r="G583" i="49"/>
  <c r="F583" i="49"/>
  <c r="E583" i="49"/>
  <c r="D583" i="49"/>
  <c r="C583" i="49"/>
  <c r="B583" i="49"/>
  <c r="J582" i="49"/>
  <c r="I582" i="49"/>
  <c r="H582" i="49"/>
  <c r="G582" i="49"/>
  <c r="F582" i="49"/>
  <c r="E582" i="49"/>
  <c r="D582" i="49"/>
  <c r="C582" i="49"/>
  <c r="B582" i="49"/>
  <c r="J581" i="49"/>
  <c r="I581" i="49"/>
  <c r="H581" i="49"/>
  <c r="G581" i="49"/>
  <c r="F581" i="49"/>
  <c r="E581" i="49"/>
  <c r="D581" i="49"/>
  <c r="C581" i="49"/>
  <c r="B581" i="49"/>
  <c r="J580" i="49"/>
  <c r="I580" i="49"/>
  <c r="H580" i="49"/>
  <c r="G580" i="49"/>
  <c r="F580" i="49"/>
  <c r="E580" i="49"/>
  <c r="D580" i="49"/>
  <c r="C580" i="49"/>
  <c r="B580" i="49"/>
  <c r="J579" i="49"/>
  <c r="I579" i="49"/>
  <c r="H579" i="49"/>
  <c r="G579" i="49"/>
  <c r="F579" i="49"/>
  <c r="E579" i="49"/>
  <c r="D579" i="49"/>
  <c r="C579" i="49"/>
  <c r="B579" i="49"/>
  <c r="J578" i="49"/>
  <c r="I578" i="49"/>
  <c r="H578" i="49"/>
  <c r="G578" i="49"/>
  <c r="F578" i="49"/>
  <c r="E578" i="49"/>
  <c r="D578" i="49"/>
  <c r="C578" i="49"/>
  <c r="B578" i="49"/>
  <c r="J577" i="49"/>
  <c r="I577" i="49"/>
  <c r="H577" i="49"/>
  <c r="G577" i="49"/>
  <c r="F577" i="49"/>
  <c r="E577" i="49"/>
  <c r="D577" i="49"/>
  <c r="C577" i="49"/>
  <c r="B577" i="49"/>
  <c r="J576" i="49"/>
  <c r="I576" i="49"/>
  <c r="H576" i="49"/>
  <c r="G576" i="49"/>
  <c r="F576" i="49"/>
  <c r="E576" i="49"/>
  <c r="D576" i="49"/>
  <c r="C576" i="49"/>
  <c r="B576" i="49"/>
  <c r="J575" i="49"/>
  <c r="I575" i="49"/>
  <c r="H575" i="49"/>
  <c r="G575" i="49"/>
  <c r="F575" i="49"/>
  <c r="E575" i="49"/>
  <c r="D575" i="49"/>
  <c r="C575" i="49"/>
  <c r="B575" i="49"/>
  <c r="J574" i="49"/>
  <c r="I574" i="49"/>
  <c r="H574" i="49"/>
  <c r="G574" i="49"/>
  <c r="F574" i="49"/>
  <c r="E574" i="49"/>
  <c r="D574" i="49"/>
  <c r="C574" i="49"/>
  <c r="B574" i="49"/>
  <c r="J573" i="49"/>
  <c r="I573" i="49"/>
  <c r="H573" i="49"/>
  <c r="G573" i="49"/>
  <c r="F573" i="49"/>
  <c r="E573" i="49"/>
  <c r="D573" i="49"/>
  <c r="C573" i="49"/>
  <c r="B573" i="49"/>
  <c r="J572" i="49"/>
  <c r="I572" i="49"/>
  <c r="H572" i="49"/>
  <c r="G572" i="49"/>
  <c r="F572" i="49"/>
  <c r="E572" i="49"/>
  <c r="D572" i="49"/>
  <c r="C572" i="49"/>
  <c r="B572" i="49"/>
  <c r="J571" i="49"/>
  <c r="I571" i="49"/>
  <c r="H571" i="49"/>
  <c r="G571" i="49"/>
  <c r="F571" i="49"/>
  <c r="E571" i="49"/>
  <c r="D571" i="49"/>
  <c r="C571" i="49"/>
  <c r="B571" i="49"/>
  <c r="J570" i="49"/>
  <c r="I570" i="49"/>
  <c r="H570" i="49"/>
  <c r="G570" i="49"/>
  <c r="F570" i="49"/>
  <c r="E570" i="49"/>
  <c r="D570" i="49"/>
  <c r="C570" i="49"/>
  <c r="B570" i="49"/>
  <c r="J569" i="49"/>
  <c r="I569" i="49"/>
  <c r="H569" i="49"/>
  <c r="G569" i="49"/>
  <c r="F569" i="49"/>
  <c r="E569" i="49"/>
  <c r="D569" i="49"/>
  <c r="C569" i="49"/>
  <c r="B569" i="49"/>
  <c r="J568" i="49"/>
  <c r="I568" i="49"/>
  <c r="H568" i="49"/>
  <c r="G568" i="49"/>
  <c r="F568" i="49"/>
  <c r="E568" i="49"/>
  <c r="D568" i="49"/>
  <c r="C568" i="49"/>
  <c r="B568" i="49"/>
  <c r="J567" i="49"/>
  <c r="I567" i="49"/>
  <c r="H567" i="49"/>
  <c r="G567" i="49"/>
  <c r="F567" i="49"/>
  <c r="E567" i="49"/>
  <c r="D567" i="49"/>
  <c r="C567" i="49"/>
  <c r="B567" i="49"/>
  <c r="J566" i="49"/>
  <c r="I566" i="49"/>
  <c r="H566" i="49"/>
  <c r="G566" i="49"/>
  <c r="F566" i="49"/>
  <c r="E566" i="49"/>
  <c r="D566" i="49"/>
  <c r="C566" i="49"/>
  <c r="B566" i="49"/>
  <c r="J565" i="49"/>
  <c r="I565" i="49"/>
  <c r="H565" i="49"/>
  <c r="G565" i="49"/>
  <c r="F565" i="49"/>
  <c r="E565" i="49"/>
  <c r="D565" i="49"/>
  <c r="C565" i="49"/>
  <c r="B565" i="49"/>
  <c r="J564" i="49"/>
  <c r="I564" i="49"/>
  <c r="H564" i="49"/>
  <c r="G564" i="49"/>
  <c r="F564" i="49"/>
  <c r="E564" i="49"/>
  <c r="D564" i="49"/>
  <c r="C564" i="49"/>
  <c r="B564" i="49"/>
  <c r="J563" i="49"/>
  <c r="I563" i="49"/>
  <c r="H563" i="49"/>
  <c r="G563" i="49"/>
  <c r="F563" i="49"/>
  <c r="E563" i="49"/>
  <c r="D563" i="49"/>
  <c r="C563" i="49"/>
  <c r="B563" i="49"/>
  <c r="J562" i="49"/>
  <c r="I562" i="49"/>
  <c r="H562" i="49"/>
  <c r="G562" i="49"/>
  <c r="F562" i="49"/>
  <c r="E562" i="49"/>
  <c r="D562" i="49"/>
  <c r="C562" i="49"/>
  <c r="B562" i="49"/>
  <c r="J561" i="49"/>
  <c r="I561" i="49"/>
  <c r="H561" i="49"/>
  <c r="G561" i="49"/>
  <c r="F561" i="49"/>
  <c r="E561" i="49"/>
  <c r="D561" i="49"/>
  <c r="C561" i="49"/>
  <c r="B561" i="49"/>
  <c r="J560" i="49"/>
  <c r="I560" i="49"/>
  <c r="H560" i="49"/>
  <c r="G560" i="49"/>
  <c r="F560" i="49"/>
  <c r="E560" i="49"/>
  <c r="D560" i="49"/>
  <c r="C560" i="49"/>
  <c r="B560" i="49"/>
  <c r="J559" i="49"/>
  <c r="I559" i="49"/>
  <c r="H559" i="49"/>
  <c r="G559" i="49"/>
  <c r="F559" i="49"/>
  <c r="E559" i="49"/>
  <c r="D559" i="49"/>
  <c r="C559" i="49"/>
  <c r="B559" i="49"/>
  <c r="J558" i="49"/>
  <c r="I558" i="49"/>
  <c r="H558" i="49"/>
  <c r="G558" i="49"/>
  <c r="F558" i="49"/>
  <c r="E558" i="49"/>
  <c r="D558" i="49"/>
  <c r="C558" i="49"/>
  <c r="B558" i="49"/>
  <c r="J557" i="49"/>
  <c r="I557" i="49"/>
  <c r="H557" i="49"/>
  <c r="G557" i="49"/>
  <c r="F557" i="49"/>
  <c r="E557" i="49"/>
  <c r="D557" i="49"/>
  <c r="C557" i="49"/>
  <c r="B557" i="49"/>
  <c r="J556" i="49"/>
  <c r="I556" i="49"/>
  <c r="H556" i="49"/>
  <c r="G556" i="49"/>
  <c r="F556" i="49"/>
  <c r="E556" i="49"/>
  <c r="D556" i="49"/>
  <c r="C556" i="49"/>
  <c r="B556" i="49"/>
  <c r="J555" i="49"/>
  <c r="I555" i="49"/>
  <c r="H555" i="49"/>
  <c r="G555" i="49"/>
  <c r="F555" i="49"/>
  <c r="E555" i="49"/>
  <c r="D555" i="49"/>
  <c r="C555" i="49"/>
  <c r="B555" i="49"/>
  <c r="J554" i="49"/>
  <c r="I554" i="49"/>
  <c r="H554" i="49"/>
  <c r="G554" i="49"/>
  <c r="F554" i="49"/>
  <c r="E554" i="49"/>
  <c r="D554" i="49"/>
  <c r="C554" i="49"/>
  <c r="B554" i="49"/>
  <c r="J553" i="49"/>
  <c r="I553" i="49"/>
  <c r="H553" i="49"/>
  <c r="G553" i="49"/>
  <c r="F553" i="49"/>
  <c r="E553" i="49"/>
  <c r="D553" i="49"/>
  <c r="C553" i="49"/>
  <c r="B553" i="49"/>
  <c r="J552" i="49"/>
  <c r="I552" i="49"/>
  <c r="H552" i="49"/>
  <c r="G552" i="49"/>
  <c r="F552" i="49"/>
  <c r="E552" i="49"/>
  <c r="D552" i="49"/>
  <c r="C552" i="49"/>
  <c r="B552" i="49"/>
  <c r="J551" i="49"/>
  <c r="I551" i="49"/>
  <c r="H551" i="49"/>
  <c r="G551" i="49"/>
  <c r="F551" i="49"/>
  <c r="E551" i="49"/>
  <c r="D551" i="49"/>
  <c r="C551" i="49"/>
  <c r="B551" i="49"/>
  <c r="J550" i="49"/>
  <c r="I550" i="49"/>
  <c r="H550" i="49"/>
  <c r="G550" i="49"/>
  <c r="F550" i="49"/>
  <c r="E550" i="49"/>
  <c r="D550" i="49"/>
  <c r="C550" i="49"/>
  <c r="B550" i="49"/>
  <c r="J549" i="49"/>
  <c r="I549" i="49"/>
  <c r="H549" i="49"/>
  <c r="G549" i="49"/>
  <c r="F549" i="49"/>
  <c r="E549" i="49"/>
  <c r="D549" i="49"/>
  <c r="C549" i="49"/>
  <c r="B549" i="49"/>
  <c r="J548" i="49"/>
  <c r="I548" i="49"/>
  <c r="H548" i="49"/>
  <c r="G548" i="49"/>
  <c r="F548" i="49"/>
  <c r="E548" i="49"/>
  <c r="D548" i="49"/>
  <c r="C548" i="49"/>
  <c r="B548" i="49"/>
  <c r="J547" i="49"/>
  <c r="I547" i="49"/>
  <c r="H547" i="49"/>
  <c r="G547" i="49"/>
  <c r="F547" i="49"/>
  <c r="E547" i="49"/>
  <c r="D547" i="49"/>
  <c r="C547" i="49"/>
  <c r="B547" i="49"/>
  <c r="J546" i="49"/>
  <c r="I546" i="49"/>
  <c r="H546" i="49"/>
  <c r="G546" i="49"/>
  <c r="F546" i="49"/>
  <c r="E546" i="49"/>
  <c r="D546" i="49"/>
  <c r="C546" i="49"/>
  <c r="B546" i="49"/>
  <c r="J545" i="49"/>
  <c r="I545" i="49"/>
  <c r="H545" i="49"/>
  <c r="G545" i="49"/>
  <c r="F545" i="49"/>
  <c r="E545" i="49"/>
  <c r="D545" i="49"/>
  <c r="C545" i="49"/>
  <c r="B545" i="49"/>
  <c r="J544" i="49"/>
  <c r="I544" i="49"/>
  <c r="H544" i="49"/>
  <c r="G544" i="49"/>
  <c r="F544" i="49"/>
  <c r="E544" i="49"/>
  <c r="D544" i="49"/>
  <c r="C544" i="49"/>
  <c r="B544" i="49"/>
  <c r="J543" i="49"/>
  <c r="I543" i="49"/>
  <c r="H543" i="49"/>
  <c r="G543" i="49"/>
  <c r="F543" i="49"/>
  <c r="E543" i="49"/>
  <c r="D543" i="49"/>
  <c r="C543" i="49"/>
  <c r="B543" i="49"/>
  <c r="J542" i="49"/>
  <c r="I542" i="49"/>
  <c r="H542" i="49"/>
  <c r="G542" i="49"/>
  <c r="F542" i="49"/>
  <c r="E542" i="49"/>
  <c r="D542" i="49"/>
  <c r="C542" i="49"/>
  <c r="B542" i="49"/>
  <c r="J541" i="49"/>
  <c r="I541" i="49"/>
  <c r="H541" i="49"/>
  <c r="G541" i="49"/>
  <c r="F541" i="49"/>
  <c r="E541" i="49"/>
  <c r="D541" i="49"/>
  <c r="C541" i="49"/>
  <c r="B541" i="49"/>
  <c r="J540" i="49"/>
  <c r="I540" i="49"/>
  <c r="H540" i="49"/>
  <c r="G540" i="49"/>
  <c r="F540" i="49"/>
  <c r="E540" i="49"/>
  <c r="D540" i="49"/>
  <c r="C540" i="49"/>
  <c r="B540" i="49"/>
  <c r="J539" i="49"/>
  <c r="I539" i="49"/>
  <c r="H539" i="49"/>
  <c r="G539" i="49"/>
  <c r="F539" i="49"/>
  <c r="E539" i="49"/>
  <c r="D539" i="49"/>
  <c r="C539" i="49"/>
  <c r="B539" i="49"/>
  <c r="J538" i="49"/>
  <c r="I538" i="49"/>
  <c r="H538" i="49"/>
  <c r="G538" i="49"/>
  <c r="F538" i="49"/>
  <c r="E538" i="49"/>
  <c r="D538" i="49"/>
  <c r="C538" i="49"/>
  <c r="B538" i="49"/>
  <c r="J537" i="49"/>
  <c r="I537" i="49"/>
  <c r="H537" i="49"/>
  <c r="G537" i="49"/>
  <c r="F537" i="49"/>
  <c r="E537" i="49"/>
  <c r="D537" i="49"/>
  <c r="C537" i="49"/>
  <c r="B537" i="49"/>
  <c r="J536" i="49"/>
  <c r="I536" i="49"/>
  <c r="H536" i="49"/>
  <c r="G536" i="49"/>
  <c r="F536" i="49"/>
  <c r="E536" i="49"/>
  <c r="D536" i="49"/>
  <c r="C536" i="49"/>
  <c r="B536" i="49"/>
  <c r="J535" i="49"/>
  <c r="I535" i="49"/>
  <c r="H535" i="49"/>
  <c r="G535" i="49"/>
  <c r="F535" i="49"/>
  <c r="E535" i="49"/>
  <c r="D535" i="49"/>
  <c r="C535" i="49"/>
  <c r="B535" i="49"/>
  <c r="J534" i="49"/>
  <c r="I534" i="49"/>
  <c r="H534" i="49"/>
  <c r="G534" i="49"/>
  <c r="F534" i="49"/>
  <c r="E534" i="49"/>
  <c r="D534" i="49"/>
  <c r="C534" i="49"/>
  <c r="B534" i="49"/>
  <c r="J533" i="49"/>
  <c r="I533" i="49"/>
  <c r="H533" i="49"/>
  <c r="G533" i="49"/>
  <c r="F533" i="49"/>
  <c r="E533" i="49"/>
  <c r="D533" i="49"/>
  <c r="C533" i="49"/>
  <c r="B533" i="49"/>
  <c r="J532" i="49"/>
  <c r="I532" i="49"/>
  <c r="H532" i="49"/>
  <c r="G532" i="49"/>
  <c r="F532" i="49"/>
  <c r="E532" i="49"/>
  <c r="D532" i="49"/>
  <c r="C532" i="49"/>
  <c r="B532" i="49"/>
  <c r="J531" i="49"/>
  <c r="I531" i="49"/>
  <c r="H531" i="49"/>
  <c r="G531" i="49"/>
  <c r="F531" i="49"/>
  <c r="E531" i="49"/>
  <c r="D531" i="49"/>
  <c r="C531" i="49"/>
  <c r="B531" i="49"/>
  <c r="J530" i="49"/>
  <c r="I530" i="49"/>
  <c r="H530" i="49"/>
  <c r="G530" i="49"/>
  <c r="F530" i="49"/>
  <c r="E530" i="49"/>
  <c r="D530" i="49"/>
  <c r="C530" i="49"/>
  <c r="B530" i="49"/>
  <c r="J529" i="49"/>
  <c r="I529" i="49"/>
  <c r="H529" i="49"/>
  <c r="G529" i="49"/>
  <c r="F529" i="49"/>
  <c r="E529" i="49"/>
  <c r="D529" i="49"/>
  <c r="C529" i="49"/>
  <c r="B529" i="49"/>
  <c r="J528" i="49"/>
  <c r="I528" i="49"/>
  <c r="H528" i="49"/>
  <c r="G528" i="49"/>
  <c r="F528" i="49"/>
  <c r="E528" i="49"/>
  <c r="D528" i="49"/>
  <c r="C528" i="49"/>
  <c r="B528" i="49"/>
  <c r="J527" i="49"/>
  <c r="I527" i="49"/>
  <c r="H527" i="49"/>
  <c r="G527" i="49"/>
  <c r="F527" i="49"/>
  <c r="E527" i="49"/>
  <c r="D527" i="49"/>
  <c r="C527" i="49"/>
  <c r="B527" i="49"/>
  <c r="J526" i="49"/>
  <c r="I526" i="49"/>
  <c r="H526" i="49"/>
  <c r="G526" i="49"/>
  <c r="F526" i="49"/>
  <c r="E526" i="49"/>
  <c r="D526" i="49"/>
  <c r="C526" i="49"/>
  <c r="B526" i="49"/>
  <c r="J525" i="49"/>
  <c r="I525" i="49"/>
  <c r="H525" i="49"/>
  <c r="G525" i="49"/>
  <c r="F525" i="49"/>
  <c r="E525" i="49"/>
  <c r="D525" i="49"/>
  <c r="C525" i="49"/>
  <c r="B525" i="49"/>
  <c r="J524" i="49"/>
  <c r="I524" i="49"/>
  <c r="H524" i="49"/>
  <c r="G524" i="49"/>
  <c r="F524" i="49"/>
  <c r="E524" i="49"/>
  <c r="D524" i="49"/>
  <c r="C524" i="49"/>
  <c r="B524" i="49"/>
  <c r="J523" i="49"/>
  <c r="I523" i="49"/>
  <c r="H523" i="49"/>
  <c r="G523" i="49"/>
  <c r="F523" i="49"/>
  <c r="E523" i="49"/>
  <c r="D523" i="49"/>
  <c r="C523" i="49"/>
  <c r="B523" i="49"/>
  <c r="J522" i="49"/>
  <c r="I522" i="49"/>
  <c r="H522" i="49"/>
  <c r="G522" i="49"/>
  <c r="F522" i="49"/>
  <c r="E522" i="49"/>
  <c r="D522" i="49"/>
  <c r="C522" i="49"/>
  <c r="B522" i="49"/>
  <c r="J521" i="49"/>
  <c r="I521" i="49"/>
  <c r="H521" i="49"/>
  <c r="G521" i="49"/>
  <c r="F521" i="49"/>
  <c r="E521" i="49"/>
  <c r="D521" i="49"/>
  <c r="C521" i="49"/>
  <c r="B521" i="49"/>
  <c r="J520" i="49"/>
  <c r="I520" i="49"/>
  <c r="H520" i="49"/>
  <c r="G520" i="49"/>
  <c r="F520" i="49"/>
  <c r="E520" i="49"/>
  <c r="D520" i="49"/>
  <c r="C520" i="49"/>
  <c r="B520" i="49"/>
  <c r="J519" i="49"/>
  <c r="I519" i="49"/>
  <c r="H519" i="49"/>
  <c r="G519" i="49"/>
  <c r="F519" i="49"/>
  <c r="E519" i="49"/>
  <c r="D519" i="49"/>
  <c r="C519" i="49"/>
  <c r="B519" i="49"/>
  <c r="J518" i="49"/>
  <c r="I518" i="49"/>
  <c r="H518" i="49"/>
  <c r="G518" i="49"/>
  <c r="F518" i="49"/>
  <c r="E518" i="49"/>
  <c r="D518" i="49"/>
  <c r="C518" i="49"/>
  <c r="B518" i="49"/>
  <c r="J517" i="49"/>
  <c r="I517" i="49"/>
  <c r="H517" i="49"/>
  <c r="G517" i="49"/>
  <c r="F517" i="49"/>
  <c r="E517" i="49"/>
  <c r="D517" i="49"/>
  <c r="C517" i="49"/>
  <c r="B517" i="49"/>
  <c r="J516" i="49"/>
  <c r="I516" i="49"/>
  <c r="H516" i="49"/>
  <c r="G516" i="49"/>
  <c r="F516" i="49"/>
  <c r="E516" i="49"/>
  <c r="D516" i="49"/>
  <c r="C516" i="49"/>
  <c r="B516" i="49"/>
  <c r="J515" i="49"/>
  <c r="I515" i="49"/>
  <c r="H515" i="49"/>
  <c r="G515" i="49"/>
  <c r="F515" i="49"/>
  <c r="E515" i="49"/>
  <c r="D515" i="49"/>
  <c r="C515" i="49"/>
  <c r="B515" i="49"/>
  <c r="J514" i="49"/>
  <c r="I514" i="49"/>
  <c r="H514" i="49"/>
  <c r="G514" i="49"/>
  <c r="F514" i="49"/>
  <c r="E514" i="49"/>
  <c r="D514" i="49"/>
  <c r="C514" i="49"/>
  <c r="B514" i="49"/>
  <c r="J513" i="49"/>
  <c r="I513" i="49"/>
  <c r="H513" i="49"/>
  <c r="G513" i="49"/>
  <c r="F513" i="49"/>
  <c r="E513" i="49"/>
  <c r="D513" i="49"/>
  <c r="C513" i="49"/>
  <c r="B513" i="49"/>
  <c r="J512" i="49"/>
  <c r="I512" i="49"/>
  <c r="H512" i="49"/>
  <c r="G512" i="49"/>
  <c r="F512" i="49"/>
  <c r="E512" i="49"/>
  <c r="D512" i="49"/>
  <c r="C512" i="49"/>
  <c r="B512" i="49"/>
  <c r="J511" i="49"/>
  <c r="I511" i="49"/>
  <c r="H511" i="49"/>
  <c r="G511" i="49"/>
  <c r="F511" i="49"/>
  <c r="E511" i="49"/>
  <c r="D511" i="49"/>
  <c r="C511" i="49"/>
  <c r="B511" i="49"/>
  <c r="J510" i="49"/>
  <c r="I510" i="49"/>
  <c r="H510" i="49"/>
  <c r="G510" i="49"/>
  <c r="F510" i="49"/>
  <c r="E510" i="49"/>
  <c r="D510" i="49"/>
  <c r="C510" i="49"/>
  <c r="B510" i="49"/>
  <c r="J509" i="49"/>
  <c r="I509" i="49"/>
  <c r="H509" i="49"/>
  <c r="G509" i="49"/>
  <c r="F509" i="49"/>
  <c r="E509" i="49"/>
  <c r="D509" i="49"/>
  <c r="C509" i="49"/>
  <c r="B509" i="49"/>
  <c r="J508" i="49"/>
  <c r="I508" i="49"/>
  <c r="H508" i="49"/>
  <c r="G508" i="49"/>
  <c r="F508" i="49"/>
  <c r="E508" i="49"/>
  <c r="D508" i="49"/>
  <c r="C508" i="49"/>
  <c r="B508" i="49"/>
  <c r="J507" i="49"/>
  <c r="I507" i="49"/>
  <c r="H507" i="49"/>
  <c r="G507" i="49"/>
  <c r="F507" i="49"/>
  <c r="E507" i="49"/>
  <c r="D507" i="49"/>
  <c r="C507" i="49"/>
  <c r="B507" i="49"/>
  <c r="J506" i="49"/>
  <c r="I506" i="49"/>
  <c r="H506" i="49"/>
  <c r="G506" i="49"/>
  <c r="F506" i="49"/>
  <c r="E506" i="49"/>
  <c r="D506" i="49"/>
  <c r="C506" i="49"/>
  <c r="B506" i="49"/>
  <c r="J505" i="49"/>
  <c r="I505" i="49"/>
  <c r="H505" i="49"/>
  <c r="G505" i="49"/>
  <c r="F505" i="49"/>
  <c r="E505" i="49"/>
  <c r="D505" i="49"/>
  <c r="C505" i="49"/>
  <c r="B505" i="49"/>
  <c r="J504" i="49"/>
  <c r="I504" i="49"/>
  <c r="H504" i="49"/>
  <c r="G504" i="49"/>
  <c r="F504" i="49"/>
  <c r="E504" i="49"/>
  <c r="D504" i="49"/>
  <c r="C504" i="49"/>
  <c r="B504" i="49"/>
  <c r="J503" i="49"/>
  <c r="I503" i="49"/>
  <c r="H503" i="49"/>
  <c r="G503" i="49"/>
  <c r="F503" i="49"/>
  <c r="E503" i="49"/>
  <c r="D503" i="49"/>
  <c r="C503" i="49"/>
  <c r="B503" i="49"/>
  <c r="J502" i="49"/>
  <c r="I502" i="49"/>
  <c r="H502" i="49"/>
  <c r="G502" i="49"/>
  <c r="F502" i="49"/>
  <c r="E502" i="49"/>
  <c r="D502" i="49"/>
  <c r="C502" i="49"/>
  <c r="B502" i="49"/>
  <c r="J501" i="49"/>
  <c r="I501" i="49"/>
  <c r="H501" i="49"/>
  <c r="G501" i="49"/>
  <c r="F501" i="49"/>
  <c r="E501" i="49"/>
  <c r="D501" i="49"/>
  <c r="C501" i="49"/>
  <c r="B501" i="49"/>
  <c r="J500" i="49"/>
  <c r="I500" i="49"/>
  <c r="H500" i="49"/>
  <c r="G500" i="49"/>
  <c r="F500" i="49"/>
  <c r="E500" i="49"/>
  <c r="D500" i="49"/>
  <c r="C500" i="49"/>
  <c r="B500" i="49"/>
  <c r="J499" i="49"/>
  <c r="I499" i="49"/>
  <c r="H499" i="49"/>
  <c r="G499" i="49"/>
  <c r="F499" i="49"/>
  <c r="E499" i="49"/>
  <c r="D499" i="49"/>
  <c r="C499" i="49"/>
  <c r="B499" i="49"/>
  <c r="J498" i="49"/>
  <c r="I498" i="49"/>
  <c r="H498" i="49"/>
  <c r="G498" i="49"/>
  <c r="F498" i="49"/>
  <c r="E498" i="49"/>
  <c r="D498" i="49"/>
  <c r="C498" i="49"/>
  <c r="B498" i="49"/>
  <c r="J497" i="49"/>
  <c r="I497" i="49"/>
  <c r="H497" i="49"/>
  <c r="G497" i="49"/>
  <c r="F497" i="49"/>
  <c r="E497" i="49"/>
  <c r="D497" i="49"/>
  <c r="C497" i="49"/>
  <c r="B497" i="49"/>
  <c r="J496" i="49"/>
  <c r="I496" i="49"/>
  <c r="H496" i="49"/>
  <c r="G496" i="49"/>
  <c r="F496" i="49"/>
  <c r="E496" i="49"/>
  <c r="D496" i="49"/>
  <c r="C496" i="49"/>
  <c r="B496" i="49"/>
  <c r="J495" i="49"/>
  <c r="I495" i="49"/>
  <c r="H495" i="49"/>
  <c r="G495" i="49"/>
  <c r="F495" i="49"/>
  <c r="E495" i="49"/>
  <c r="D495" i="49"/>
  <c r="C495" i="49"/>
  <c r="B495" i="49"/>
  <c r="J494" i="49"/>
  <c r="I494" i="49"/>
  <c r="H494" i="49"/>
  <c r="G494" i="49"/>
  <c r="F494" i="49"/>
  <c r="E494" i="49"/>
  <c r="D494" i="49"/>
  <c r="C494" i="49"/>
  <c r="B494" i="49"/>
  <c r="J493" i="49"/>
  <c r="I493" i="49"/>
  <c r="H493" i="49"/>
  <c r="G493" i="49"/>
  <c r="F493" i="49"/>
  <c r="E493" i="49"/>
  <c r="D493" i="49"/>
  <c r="C493" i="49"/>
  <c r="B493" i="49"/>
  <c r="J492" i="49"/>
  <c r="I492" i="49"/>
  <c r="H492" i="49"/>
  <c r="G492" i="49"/>
  <c r="F492" i="49"/>
  <c r="E492" i="49"/>
  <c r="D492" i="49"/>
  <c r="C492" i="49"/>
  <c r="B492" i="49"/>
  <c r="J491" i="49"/>
  <c r="I491" i="49"/>
  <c r="H491" i="49"/>
  <c r="G491" i="49"/>
  <c r="F491" i="49"/>
  <c r="E491" i="49"/>
  <c r="D491" i="49"/>
  <c r="C491" i="49"/>
  <c r="B491" i="49"/>
  <c r="J490" i="49"/>
  <c r="I490" i="49"/>
  <c r="H490" i="49"/>
  <c r="G490" i="49"/>
  <c r="F490" i="49"/>
  <c r="E490" i="49"/>
  <c r="D490" i="49"/>
  <c r="C490" i="49"/>
  <c r="B490" i="49"/>
  <c r="J489" i="49"/>
  <c r="I489" i="49"/>
  <c r="H489" i="49"/>
  <c r="G489" i="49"/>
  <c r="F489" i="49"/>
  <c r="E489" i="49"/>
  <c r="D489" i="49"/>
  <c r="C489" i="49"/>
  <c r="B489" i="49"/>
  <c r="J488" i="49"/>
  <c r="I488" i="49"/>
  <c r="H488" i="49"/>
  <c r="G488" i="49"/>
  <c r="F488" i="49"/>
  <c r="E488" i="49"/>
  <c r="D488" i="49"/>
  <c r="C488" i="49"/>
  <c r="B488" i="49"/>
  <c r="J487" i="49"/>
  <c r="I487" i="49"/>
  <c r="H487" i="49"/>
  <c r="G487" i="49"/>
  <c r="F487" i="49"/>
  <c r="E487" i="49"/>
  <c r="D487" i="49"/>
  <c r="C487" i="49"/>
  <c r="B487" i="49"/>
  <c r="J486" i="49"/>
  <c r="I486" i="49"/>
  <c r="H486" i="49"/>
  <c r="G486" i="49"/>
  <c r="F486" i="49"/>
  <c r="E486" i="49"/>
  <c r="D486" i="49"/>
  <c r="C486" i="49"/>
  <c r="B486" i="49"/>
  <c r="J485" i="49"/>
  <c r="I485" i="49"/>
  <c r="H485" i="49"/>
  <c r="G485" i="49"/>
  <c r="F485" i="49"/>
  <c r="E485" i="49"/>
  <c r="D485" i="49"/>
  <c r="C485" i="49"/>
  <c r="B485" i="49"/>
  <c r="J484" i="49"/>
  <c r="I484" i="49"/>
  <c r="H484" i="49"/>
  <c r="G484" i="49"/>
  <c r="F484" i="49"/>
  <c r="E484" i="49"/>
  <c r="D484" i="49"/>
  <c r="C484" i="49"/>
  <c r="B484" i="49"/>
  <c r="J483" i="49"/>
  <c r="I483" i="49"/>
  <c r="H483" i="49"/>
  <c r="G483" i="49"/>
  <c r="F483" i="49"/>
  <c r="E483" i="49"/>
  <c r="D483" i="49"/>
  <c r="C483" i="49"/>
  <c r="B483" i="49"/>
  <c r="J482" i="49"/>
  <c r="I482" i="49"/>
  <c r="H482" i="49"/>
  <c r="G482" i="49"/>
  <c r="F482" i="49"/>
  <c r="E482" i="49"/>
  <c r="D482" i="49"/>
  <c r="C482" i="49"/>
  <c r="B482" i="49"/>
  <c r="J481" i="49"/>
  <c r="I481" i="49"/>
  <c r="H481" i="49"/>
  <c r="G481" i="49"/>
  <c r="F481" i="49"/>
  <c r="E481" i="49"/>
  <c r="D481" i="49"/>
  <c r="C481" i="49"/>
  <c r="B481" i="49"/>
  <c r="J480" i="49"/>
  <c r="I480" i="49"/>
  <c r="H480" i="49"/>
  <c r="G480" i="49"/>
  <c r="F480" i="49"/>
  <c r="E480" i="49"/>
  <c r="D480" i="49"/>
  <c r="C480" i="49"/>
  <c r="B480" i="49"/>
  <c r="J479" i="49"/>
  <c r="I479" i="49"/>
  <c r="H479" i="49"/>
  <c r="G479" i="49"/>
  <c r="F479" i="49"/>
  <c r="E479" i="49"/>
  <c r="D479" i="49"/>
  <c r="C479" i="49"/>
  <c r="B479" i="49"/>
  <c r="J478" i="49"/>
  <c r="I478" i="49"/>
  <c r="H478" i="49"/>
  <c r="G478" i="49"/>
  <c r="F478" i="49"/>
  <c r="E478" i="49"/>
  <c r="D478" i="49"/>
  <c r="C478" i="49"/>
  <c r="B478" i="49"/>
  <c r="J477" i="49"/>
  <c r="I477" i="49"/>
  <c r="H477" i="49"/>
  <c r="G477" i="49"/>
  <c r="F477" i="49"/>
  <c r="E477" i="49"/>
  <c r="D477" i="49"/>
  <c r="C477" i="49"/>
  <c r="B477" i="49"/>
  <c r="J476" i="49"/>
  <c r="I476" i="49"/>
  <c r="H476" i="49"/>
  <c r="G476" i="49"/>
  <c r="F476" i="49"/>
  <c r="E476" i="49"/>
  <c r="D476" i="49"/>
  <c r="C476" i="49"/>
  <c r="B476" i="49"/>
  <c r="J475" i="49"/>
  <c r="I475" i="49"/>
  <c r="H475" i="49"/>
  <c r="G475" i="49"/>
  <c r="F475" i="49"/>
  <c r="E475" i="49"/>
  <c r="D475" i="49"/>
  <c r="C475" i="49"/>
  <c r="B475" i="49"/>
  <c r="J474" i="49"/>
  <c r="I474" i="49"/>
  <c r="H474" i="49"/>
  <c r="G474" i="49"/>
  <c r="F474" i="49"/>
  <c r="E474" i="49"/>
  <c r="D474" i="49"/>
  <c r="C474" i="49"/>
  <c r="B474" i="49"/>
  <c r="J473" i="49"/>
  <c r="I473" i="49"/>
  <c r="H473" i="49"/>
  <c r="G473" i="49"/>
  <c r="F473" i="49"/>
  <c r="E473" i="49"/>
  <c r="D473" i="49"/>
  <c r="C473" i="49"/>
  <c r="B473" i="49"/>
  <c r="J472" i="49"/>
  <c r="I472" i="49"/>
  <c r="H472" i="49"/>
  <c r="G472" i="49"/>
  <c r="F472" i="49"/>
  <c r="E472" i="49"/>
  <c r="D472" i="49"/>
  <c r="C472" i="49"/>
  <c r="B472" i="49"/>
  <c r="J471" i="49"/>
  <c r="I471" i="49"/>
  <c r="H471" i="49"/>
  <c r="G471" i="49"/>
  <c r="F471" i="49"/>
  <c r="E471" i="49"/>
  <c r="D471" i="49"/>
  <c r="C471" i="49"/>
  <c r="B471" i="49"/>
  <c r="J470" i="49"/>
  <c r="I470" i="49"/>
  <c r="H470" i="49"/>
  <c r="G470" i="49"/>
  <c r="F470" i="49"/>
  <c r="E470" i="49"/>
  <c r="D470" i="49"/>
  <c r="C470" i="49"/>
  <c r="B470" i="49"/>
  <c r="J469" i="49"/>
  <c r="I469" i="49"/>
  <c r="H469" i="49"/>
  <c r="G469" i="49"/>
  <c r="F469" i="49"/>
  <c r="E469" i="49"/>
  <c r="D469" i="49"/>
  <c r="C469" i="49"/>
  <c r="B469" i="49"/>
  <c r="J468" i="49"/>
  <c r="I468" i="49"/>
  <c r="H468" i="49"/>
  <c r="G468" i="49"/>
  <c r="F468" i="49"/>
  <c r="E468" i="49"/>
  <c r="D468" i="49"/>
  <c r="C468" i="49"/>
  <c r="B468" i="49"/>
  <c r="J467" i="49"/>
  <c r="I467" i="49"/>
  <c r="H467" i="49"/>
  <c r="G467" i="49"/>
  <c r="F467" i="49"/>
  <c r="E467" i="49"/>
  <c r="D467" i="49"/>
  <c r="C467" i="49"/>
  <c r="B467" i="49"/>
  <c r="J466" i="49"/>
  <c r="I466" i="49"/>
  <c r="H466" i="49"/>
  <c r="G466" i="49"/>
  <c r="F466" i="49"/>
  <c r="E466" i="49"/>
  <c r="D466" i="49"/>
  <c r="C466" i="49"/>
  <c r="B466" i="49"/>
  <c r="J465" i="49"/>
  <c r="I465" i="49"/>
  <c r="H465" i="49"/>
  <c r="G465" i="49"/>
  <c r="F465" i="49"/>
  <c r="E465" i="49"/>
  <c r="D465" i="49"/>
  <c r="C465" i="49"/>
  <c r="B465" i="49"/>
  <c r="J464" i="49"/>
  <c r="I464" i="49"/>
  <c r="H464" i="49"/>
  <c r="G464" i="49"/>
  <c r="F464" i="49"/>
  <c r="E464" i="49"/>
  <c r="D464" i="49"/>
  <c r="C464" i="49"/>
  <c r="B464" i="49"/>
  <c r="J463" i="49"/>
  <c r="I463" i="49"/>
  <c r="H463" i="49"/>
  <c r="G463" i="49"/>
  <c r="F463" i="49"/>
  <c r="E463" i="49"/>
  <c r="D463" i="49"/>
  <c r="C463" i="49"/>
  <c r="B463" i="49"/>
  <c r="J462" i="49"/>
  <c r="I462" i="49"/>
  <c r="H462" i="49"/>
  <c r="G462" i="49"/>
  <c r="F462" i="49"/>
  <c r="E462" i="49"/>
  <c r="D462" i="49"/>
  <c r="C462" i="49"/>
  <c r="B462" i="49"/>
  <c r="J461" i="49"/>
  <c r="I461" i="49"/>
  <c r="H461" i="49"/>
  <c r="G461" i="49"/>
  <c r="F461" i="49"/>
  <c r="E461" i="49"/>
  <c r="D461" i="49"/>
  <c r="C461" i="49"/>
  <c r="B461" i="49"/>
  <c r="J460" i="49"/>
  <c r="I460" i="49"/>
  <c r="H460" i="49"/>
  <c r="G460" i="49"/>
  <c r="F460" i="49"/>
  <c r="E460" i="49"/>
  <c r="D460" i="49"/>
  <c r="C460" i="49"/>
  <c r="B460" i="49"/>
  <c r="J459" i="49"/>
  <c r="I459" i="49"/>
  <c r="H459" i="49"/>
  <c r="G459" i="49"/>
  <c r="F459" i="49"/>
  <c r="E459" i="49"/>
  <c r="D459" i="49"/>
  <c r="C459" i="49"/>
  <c r="B459" i="49"/>
  <c r="J458" i="49"/>
  <c r="I458" i="49"/>
  <c r="H458" i="49"/>
  <c r="G458" i="49"/>
  <c r="F458" i="49"/>
  <c r="E458" i="49"/>
  <c r="D458" i="49"/>
  <c r="C458" i="49"/>
  <c r="B458" i="49"/>
  <c r="J457" i="49"/>
  <c r="I457" i="49"/>
  <c r="H457" i="49"/>
  <c r="G457" i="49"/>
  <c r="F457" i="49"/>
  <c r="E457" i="49"/>
  <c r="D457" i="49"/>
  <c r="C457" i="49"/>
  <c r="B457" i="49"/>
  <c r="J456" i="49"/>
  <c r="I456" i="49"/>
  <c r="H456" i="49"/>
  <c r="G456" i="49"/>
  <c r="F456" i="49"/>
  <c r="E456" i="49"/>
  <c r="D456" i="49"/>
  <c r="C456" i="49"/>
  <c r="B456" i="49"/>
  <c r="J455" i="49"/>
  <c r="I455" i="49"/>
  <c r="H455" i="49"/>
  <c r="G455" i="49"/>
  <c r="F455" i="49"/>
  <c r="E455" i="49"/>
  <c r="D455" i="49"/>
  <c r="C455" i="49"/>
  <c r="B455" i="49"/>
  <c r="J454" i="49"/>
  <c r="I454" i="49"/>
  <c r="H454" i="49"/>
  <c r="G454" i="49"/>
  <c r="F454" i="49"/>
  <c r="E454" i="49"/>
  <c r="D454" i="49"/>
  <c r="C454" i="49"/>
  <c r="B454" i="49"/>
  <c r="J453" i="49"/>
  <c r="I453" i="49"/>
  <c r="H453" i="49"/>
  <c r="G453" i="49"/>
  <c r="F453" i="49"/>
  <c r="E453" i="49"/>
  <c r="D453" i="49"/>
  <c r="C453" i="49"/>
  <c r="B453" i="49"/>
  <c r="J452" i="49"/>
  <c r="I452" i="49"/>
  <c r="H452" i="49"/>
  <c r="G452" i="49"/>
  <c r="F452" i="49"/>
  <c r="E452" i="49"/>
  <c r="D452" i="49"/>
  <c r="C452" i="49"/>
  <c r="B452" i="49"/>
  <c r="J451" i="49"/>
  <c r="I451" i="49"/>
  <c r="H451" i="49"/>
  <c r="G451" i="49"/>
  <c r="F451" i="49"/>
  <c r="E451" i="49"/>
  <c r="D451" i="49"/>
  <c r="C451" i="49"/>
  <c r="B451" i="49"/>
  <c r="J450" i="49"/>
  <c r="I450" i="49"/>
  <c r="H450" i="49"/>
  <c r="G450" i="49"/>
  <c r="F450" i="49"/>
  <c r="E450" i="49"/>
  <c r="D450" i="49"/>
  <c r="C450" i="49"/>
  <c r="B450" i="49"/>
  <c r="J449" i="49"/>
  <c r="I449" i="49"/>
  <c r="H449" i="49"/>
  <c r="G449" i="49"/>
  <c r="F449" i="49"/>
  <c r="E449" i="49"/>
  <c r="D449" i="49"/>
  <c r="C449" i="49"/>
  <c r="B449" i="49"/>
  <c r="J448" i="49"/>
  <c r="I448" i="49"/>
  <c r="H448" i="49"/>
  <c r="G448" i="49"/>
  <c r="F448" i="49"/>
  <c r="E448" i="49"/>
  <c r="D448" i="49"/>
  <c r="C448" i="49"/>
  <c r="B448" i="49"/>
  <c r="J447" i="49"/>
  <c r="I447" i="49"/>
  <c r="H447" i="49"/>
  <c r="G447" i="49"/>
  <c r="F447" i="49"/>
  <c r="E447" i="49"/>
  <c r="D447" i="49"/>
  <c r="C447" i="49"/>
  <c r="B447" i="49"/>
  <c r="J446" i="49"/>
  <c r="I446" i="49"/>
  <c r="H446" i="49"/>
  <c r="G446" i="49"/>
  <c r="F446" i="49"/>
  <c r="E446" i="49"/>
  <c r="D446" i="49"/>
  <c r="C446" i="49"/>
  <c r="B446" i="49"/>
  <c r="J445" i="49"/>
  <c r="I445" i="49"/>
  <c r="H445" i="49"/>
  <c r="G445" i="49"/>
  <c r="F445" i="49"/>
  <c r="E445" i="49"/>
  <c r="D445" i="49"/>
  <c r="C445" i="49"/>
  <c r="B445" i="49"/>
  <c r="J444" i="49"/>
  <c r="I444" i="49"/>
  <c r="H444" i="49"/>
  <c r="G444" i="49"/>
  <c r="F444" i="49"/>
  <c r="E444" i="49"/>
  <c r="D444" i="49"/>
  <c r="C444" i="49"/>
  <c r="B444" i="49"/>
  <c r="J443" i="49"/>
  <c r="I443" i="49"/>
  <c r="H443" i="49"/>
  <c r="G443" i="49"/>
  <c r="F443" i="49"/>
  <c r="E443" i="49"/>
  <c r="D443" i="49"/>
  <c r="C443" i="49"/>
  <c r="B443" i="49"/>
  <c r="J442" i="49"/>
  <c r="I442" i="49"/>
  <c r="H442" i="49"/>
  <c r="G442" i="49"/>
  <c r="F442" i="49"/>
  <c r="E442" i="49"/>
  <c r="D442" i="49"/>
  <c r="C442" i="49"/>
  <c r="B442" i="49"/>
  <c r="J441" i="49"/>
  <c r="I441" i="49"/>
  <c r="H441" i="49"/>
  <c r="G441" i="49"/>
  <c r="F441" i="49"/>
  <c r="E441" i="49"/>
  <c r="D441" i="49"/>
  <c r="C441" i="49"/>
  <c r="B441" i="49"/>
  <c r="J440" i="49"/>
  <c r="I440" i="49"/>
  <c r="H440" i="49"/>
  <c r="G440" i="49"/>
  <c r="F440" i="49"/>
  <c r="E440" i="49"/>
  <c r="D440" i="49"/>
  <c r="C440" i="49"/>
  <c r="B440" i="49"/>
  <c r="J439" i="49"/>
  <c r="I439" i="49"/>
  <c r="H439" i="49"/>
  <c r="G439" i="49"/>
  <c r="F439" i="49"/>
  <c r="E439" i="49"/>
  <c r="D439" i="49"/>
  <c r="C439" i="49"/>
  <c r="B439" i="49"/>
  <c r="J438" i="49"/>
  <c r="I438" i="49"/>
  <c r="H438" i="49"/>
  <c r="G438" i="49"/>
  <c r="F438" i="49"/>
  <c r="E438" i="49"/>
  <c r="D438" i="49"/>
  <c r="C438" i="49"/>
  <c r="B438" i="49"/>
  <c r="J437" i="49"/>
  <c r="I437" i="49"/>
  <c r="H437" i="49"/>
  <c r="G437" i="49"/>
  <c r="F437" i="49"/>
  <c r="E437" i="49"/>
  <c r="D437" i="49"/>
  <c r="C437" i="49"/>
  <c r="B437" i="49"/>
  <c r="J436" i="49"/>
  <c r="I436" i="49"/>
  <c r="H436" i="49"/>
  <c r="G436" i="49"/>
  <c r="F436" i="49"/>
  <c r="E436" i="49"/>
  <c r="D436" i="49"/>
  <c r="C436" i="49"/>
  <c r="B436" i="49"/>
  <c r="J435" i="49"/>
  <c r="I435" i="49"/>
  <c r="H435" i="49"/>
  <c r="G435" i="49"/>
  <c r="F435" i="49"/>
  <c r="E435" i="49"/>
  <c r="D435" i="49"/>
  <c r="C435" i="49"/>
  <c r="B435" i="49"/>
  <c r="J434" i="49"/>
  <c r="I434" i="49"/>
  <c r="H434" i="49"/>
  <c r="G434" i="49"/>
  <c r="F434" i="49"/>
  <c r="E434" i="49"/>
  <c r="D434" i="49"/>
  <c r="C434" i="49"/>
  <c r="B434" i="49"/>
  <c r="J433" i="49"/>
  <c r="I433" i="49"/>
  <c r="H433" i="49"/>
  <c r="G433" i="49"/>
  <c r="F433" i="49"/>
  <c r="E433" i="49"/>
  <c r="D433" i="49"/>
  <c r="C433" i="49"/>
  <c r="B433" i="49"/>
  <c r="J432" i="49"/>
  <c r="I432" i="49"/>
  <c r="H432" i="49"/>
  <c r="G432" i="49"/>
  <c r="F432" i="49"/>
  <c r="E432" i="49"/>
  <c r="D432" i="49"/>
  <c r="C432" i="49"/>
  <c r="B432" i="49"/>
  <c r="J431" i="49"/>
  <c r="I431" i="49"/>
  <c r="H431" i="49"/>
  <c r="G431" i="49"/>
  <c r="F431" i="49"/>
  <c r="E431" i="49"/>
  <c r="D431" i="49"/>
  <c r="C431" i="49"/>
  <c r="B431" i="49"/>
  <c r="J430" i="49"/>
  <c r="I430" i="49"/>
  <c r="H430" i="49"/>
  <c r="G430" i="49"/>
  <c r="F430" i="49"/>
  <c r="E430" i="49"/>
  <c r="D430" i="49"/>
  <c r="C430" i="49"/>
  <c r="B430" i="49"/>
  <c r="J429" i="49"/>
  <c r="I429" i="49"/>
  <c r="H429" i="49"/>
  <c r="G429" i="49"/>
  <c r="F429" i="49"/>
  <c r="E429" i="49"/>
  <c r="D429" i="49"/>
  <c r="C429" i="49"/>
  <c r="B429" i="49"/>
  <c r="J428" i="49"/>
  <c r="I428" i="49"/>
  <c r="H428" i="49"/>
  <c r="G428" i="49"/>
  <c r="F428" i="49"/>
  <c r="E428" i="49"/>
  <c r="D428" i="49"/>
  <c r="C428" i="49"/>
  <c r="B428" i="49"/>
  <c r="J427" i="49"/>
  <c r="I427" i="49"/>
  <c r="H427" i="49"/>
  <c r="G427" i="49"/>
  <c r="F427" i="49"/>
  <c r="E427" i="49"/>
  <c r="D427" i="49"/>
  <c r="C427" i="49"/>
  <c r="B427" i="49"/>
  <c r="J426" i="49"/>
  <c r="I426" i="49"/>
  <c r="H426" i="49"/>
  <c r="G426" i="49"/>
  <c r="F426" i="49"/>
  <c r="E426" i="49"/>
  <c r="D426" i="49"/>
  <c r="C426" i="49"/>
  <c r="B426" i="49"/>
  <c r="J425" i="49"/>
  <c r="I425" i="49"/>
  <c r="H425" i="49"/>
  <c r="G425" i="49"/>
  <c r="F425" i="49"/>
  <c r="E425" i="49"/>
  <c r="D425" i="49"/>
  <c r="C425" i="49"/>
  <c r="B425" i="49"/>
  <c r="J424" i="49"/>
  <c r="I424" i="49"/>
  <c r="H424" i="49"/>
  <c r="G424" i="49"/>
  <c r="F424" i="49"/>
  <c r="E424" i="49"/>
  <c r="D424" i="49"/>
  <c r="C424" i="49"/>
  <c r="B424" i="49"/>
  <c r="J423" i="49"/>
  <c r="I423" i="49"/>
  <c r="H423" i="49"/>
  <c r="G423" i="49"/>
  <c r="F423" i="49"/>
  <c r="E423" i="49"/>
  <c r="D423" i="49"/>
  <c r="C423" i="49"/>
  <c r="B423" i="49"/>
  <c r="J422" i="49"/>
  <c r="I422" i="49"/>
  <c r="H422" i="49"/>
  <c r="G422" i="49"/>
  <c r="F422" i="49"/>
  <c r="E422" i="49"/>
  <c r="D422" i="49"/>
  <c r="C422" i="49"/>
  <c r="B422" i="49"/>
  <c r="J421" i="49"/>
  <c r="I421" i="49"/>
  <c r="H421" i="49"/>
  <c r="G421" i="49"/>
  <c r="F421" i="49"/>
  <c r="E421" i="49"/>
  <c r="D421" i="49"/>
  <c r="C421" i="49"/>
  <c r="B421" i="49"/>
  <c r="J420" i="49"/>
  <c r="I420" i="49"/>
  <c r="H420" i="49"/>
  <c r="G420" i="49"/>
  <c r="F420" i="49"/>
  <c r="E420" i="49"/>
  <c r="D420" i="49"/>
  <c r="C420" i="49"/>
  <c r="B420" i="49"/>
  <c r="J419" i="49"/>
  <c r="I419" i="49"/>
  <c r="H419" i="49"/>
  <c r="G419" i="49"/>
  <c r="F419" i="49"/>
  <c r="E419" i="49"/>
  <c r="D419" i="49"/>
  <c r="C419" i="49"/>
  <c r="B419" i="49"/>
  <c r="J418" i="49"/>
  <c r="I418" i="49"/>
  <c r="H418" i="49"/>
  <c r="G418" i="49"/>
  <c r="F418" i="49"/>
  <c r="E418" i="49"/>
  <c r="D418" i="49"/>
  <c r="C418" i="49"/>
  <c r="B418" i="49"/>
  <c r="J417" i="49"/>
  <c r="I417" i="49"/>
  <c r="H417" i="49"/>
  <c r="G417" i="49"/>
  <c r="F417" i="49"/>
  <c r="E417" i="49"/>
  <c r="D417" i="49"/>
  <c r="C417" i="49"/>
  <c r="B417" i="49"/>
  <c r="J416" i="49"/>
  <c r="I416" i="49"/>
  <c r="H416" i="49"/>
  <c r="G416" i="49"/>
  <c r="F416" i="49"/>
  <c r="E416" i="49"/>
  <c r="D416" i="49"/>
  <c r="C416" i="49"/>
  <c r="B416" i="49"/>
  <c r="J415" i="49"/>
  <c r="I415" i="49"/>
  <c r="H415" i="49"/>
  <c r="G415" i="49"/>
  <c r="F415" i="49"/>
  <c r="E415" i="49"/>
  <c r="D415" i="49"/>
  <c r="C415" i="49"/>
  <c r="B415" i="49"/>
  <c r="J414" i="49"/>
  <c r="I414" i="49"/>
  <c r="H414" i="49"/>
  <c r="G414" i="49"/>
  <c r="F414" i="49"/>
  <c r="E414" i="49"/>
  <c r="D414" i="49"/>
  <c r="C414" i="49"/>
  <c r="B414" i="49"/>
  <c r="J413" i="49"/>
  <c r="I413" i="49"/>
  <c r="H413" i="49"/>
  <c r="G413" i="49"/>
  <c r="F413" i="49"/>
  <c r="E413" i="49"/>
  <c r="D413" i="49"/>
  <c r="C413" i="49"/>
  <c r="B413" i="49"/>
  <c r="J412" i="49"/>
  <c r="I412" i="49"/>
  <c r="H412" i="49"/>
  <c r="G412" i="49"/>
  <c r="F412" i="49"/>
  <c r="E412" i="49"/>
  <c r="D412" i="49"/>
  <c r="C412" i="49"/>
  <c r="B412" i="49"/>
  <c r="J411" i="49"/>
  <c r="I411" i="49"/>
  <c r="H411" i="49"/>
  <c r="G411" i="49"/>
  <c r="F411" i="49"/>
  <c r="E411" i="49"/>
  <c r="D411" i="49"/>
  <c r="C411" i="49"/>
  <c r="B411" i="49"/>
  <c r="J410" i="49"/>
  <c r="I410" i="49"/>
  <c r="H410" i="49"/>
  <c r="G410" i="49"/>
  <c r="F410" i="49"/>
  <c r="E410" i="49"/>
  <c r="D410" i="49"/>
  <c r="C410" i="49"/>
  <c r="B410" i="49"/>
  <c r="J409" i="49"/>
  <c r="I409" i="49"/>
  <c r="H409" i="49"/>
  <c r="G409" i="49"/>
  <c r="F409" i="49"/>
  <c r="E409" i="49"/>
  <c r="D409" i="49"/>
  <c r="C409" i="49"/>
  <c r="B409" i="49"/>
  <c r="J408" i="49"/>
  <c r="I408" i="49"/>
  <c r="H408" i="49"/>
  <c r="G408" i="49"/>
  <c r="F408" i="49"/>
  <c r="E408" i="49"/>
  <c r="D408" i="49"/>
  <c r="C408" i="49"/>
  <c r="B408" i="49"/>
  <c r="J407" i="49"/>
  <c r="I407" i="49"/>
  <c r="H407" i="49"/>
  <c r="G407" i="49"/>
  <c r="F407" i="49"/>
  <c r="E407" i="49"/>
  <c r="D407" i="49"/>
  <c r="C407" i="49"/>
  <c r="B407" i="49"/>
  <c r="J406" i="49"/>
  <c r="I406" i="49"/>
  <c r="H406" i="49"/>
  <c r="G406" i="49"/>
  <c r="F406" i="49"/>
  <c r="E406" i="49"/>
  <c r="D406" i="49"/>
  <c r="C406" i="49"/>
  <c r="B406" i="49"/>
  <c r="J405" i="49"/>
  <c r="I405" i="49"/>
  <c r="H405" i="49"/>
  <c r="G405" i="49"/>
  <c r="F405" i="49"/>
  <c r="E405" i="49"/>
  <c r="D405" i="49"/>
  <c r="C405" i="49"/>
  <c r="B405" i="49"/>
  <c r="J404" i="49"/>
  <c r="I404" i="49"/>
  <c r="H404" i="49"/>
  <c r="G404" i="49"/>
  <c r="F404" i="49"/>
  <c r="E404" i="49"/>
  <c r="D404" i="49"/>
  <c r="C404" i="49"/>
  <c r="B404" i="49"/>
  <c r="J403" i="49"/>
  <c r="I403" i="49"/>
  <c r="H403" i="49"/>
  <c r="G403" i="49"/>
  <c r="F403" i="49"/>
  <c r="E403" i="49"/>
  <c r="D403" i="49"/>
  <c r="C403" i="49"/>
  <c r="B403" i="49"/>
  <c r="J402" i="49"/>
  <c r="I402" i="49"/>
  <c r="H402" i="49"/>
  <c r="G402" i="49"/>
  <c r="F402" i="49"/>
  <c r="E402" i="49"/>
  <c r="D402" i="49"/>
  <c r="C402" i="49"/>
  <c r="B402" i="49"/>
  <c r="J401" i="49"/>
  <c r="I401" i="49"/>
  <c r="H401" i="49"/>
  <c r="G401" i="49"/>
  <c r="F401" i="49"/>
  <c r="E401" i="49"/>
  <c r="D401" i="49"/>
  <c r="C401" i="49"/>
  <c r="B401" i="49"/>
  <c r="J400" i="49"/>
  <c r="I400" i="49"/>
  <c r="H400" i="49"/>
  <c r="G400" i="49"/>
  <c r="F400" i="49"/>
  <c r="E400" i="49"/>
  <c r="D400" i="49"/>
  <c r="C400" i="49"/>
  <c r="B400" i="49"/>
  <c r="J399" i="49"/>
  <c r="I399" i="49"/>
  <c r="H399" i="49"/>
  <c r="G399" i="49"/>
  <c r="F399" i="49"/>
  <c r="E399" i="49"/>
  <c r="D399" i="49"/>
  <c r="C399" i="49"/>
  <c r="B399" i="49"/>
  <c r="J398" i="49"/>
  <c r="I398" i="49"/>
  <c r="H398" i="49"/>
  <c r="G398" i="49"/>
  <c r="F398" i="49"/>
  <c r="E398" i="49"/>
  <c r="D398" i="49"/>
  <c r="C398" i="49"/>
  <c r="B398" i="49"/>
  <c r="J397" i="49"/>
  <c r="I397" i="49"/>
  <c r="H397" i="49"/>
  <c r="G397" i="49"/>
  <c r="F397" i="49"/>
  <c r="E397" i="49"/>
  <c r="D397" i="49"/>
  <c r="C397" i="49"/>
  <c r="B397" i="49"/>
  <c r="J396" i="49"/>
  <c r="I396" i="49"/>
  <c r="H396" i="49"/>
  <c r="G396" i="49"/>
  <c r="F396" i="49"/>
  <c r="E396" i="49"/>
  <c r="D396" i="49"/>
  <c r="C396" i="49"/>
  <c r="B396" i="49"/>
  <c r="J395" i="49"/>
  <c r="I395" i="49"/>
  <c r="H395" i="49"/>
  <c r="G395" i="49"/>
  <c r="F395" i="49"/>
  <c r="E395" i="49"/>
  <c r="D395" i="49"/>
  <c r="C395" i="49"/>
  <c r="B395" i="49"/>
  <c r="J394" i="49"/>
  <c r="I394" i="49"/>
  <c r="H394" i="49"/>
  <c r="G394" i="49"/>
  <c r="F394" i="49"/>
  <c r="E394" i="49"/>
  <c r="D394" i="49"/>
  <c r="C394" i="49"/>
  <c r="B394" i="49"/>
  <c r="J393" i="49"/>
  <c r="I393" i="49"/>
  <c r="H393" i="49"/>
  <c r="G393" i="49"/>
  <c r="F393" i="49"/>
  <c r="E393" i="49"/>
  <c r="D393" i="49"/>
  <c r="C393" i="49"/>
  <c r="B393" i="49"/>
  <c r="J392" i="49"/>
  <c r="I392" i="49"/>
  <c r="H392" i="49"/>
  <c r="G392" i="49"/>
  <c r="F392" i="49"/>
  <c r="E392" i="49"/>
  <c r="D392" i="49"/>
  <c r="C392" i="49"/>
  <c r="B392" i="49"/>
  <c r="J391" i="49"/>
  <c r="I391" i="49"/>
  <c r="H391" i="49"/>
  <c r="G391" i="49"/>
  <c r="F391" i="49"/>
  <c r="E391" i="49"/>
  <c r="D391" i="49"/>
  <c r="C391" i="49"/>
  <c r="B391" i="49"/>
  <c r="J390" i="49"/>
  <c r="I390" i="49"/>
  <c r="H390" i="49"/>
  <c r="G390" i="49"/>
  <c r="F390" i="49"/>
  <c r="E390" i="49"/>
  <c r="D390" i="49"/>
  <c r="C390" i="49"/>
  <c r="B390" i="49"/>
  <c r="J389" i="49"/>
  <c r="I389" i="49"/>
  <c r="H389" i="49"/>
  <c r="G389" i="49"/>
  <c r="F389" i="49"/>
  <c r="E389" i="49"/>
  <c r="D389" i="49"/>
  <c r="C389" i="49"/>
  <c r="B389" i="49"/>
  <c r="J388" i="49"/>
  <c r="I388" i="49"/>
  <c r="H388" i="49"/>
  <c r="G388" i="49"/>
  <c r="F388" i="49"/>
  <c r="E388" i="49"/>
  <c r="D388" i="49"/>
  <c r="C388" i="49"/>
  <c r="B388" i="49"/>
  <c r="J387" i="49"/>
  <c r="I387" i="49"/>
  <c r="H387" i="49"/>
  <c r="G387" i="49"/>
  <c r="F387" i="49"/>
  <c r="E387" i="49"/>
  <c r="D387" i="49"/>
  <c r="C387" i="49"/>
  <c r="B387" i="49"/>
  <c r="J386" i="49"/>
  <c r="I386" i="49"/>
  <c r="H386" i="49"/>
  <c r="G386" i="49"/>
  <c r="F386" i="49"/>
  <c r="E386" i="49"/>
  <c r="D386" i="49"/>
  <c r="C386" i="49"/>
  <c r="B386" i="49"/>
  <c r="J385" i="49"/>
  <c r="I385" i="49"/>
  <c r="H385" i="49"/>
  <c r="G385" i="49"/>
  <c r="F385" i="49"/>
  <c r="E385" i="49"/>
  <c r="D385" i="49"/>
  <c r="C385" i="49"/>
  <c r="B385" i="49"/>
  <c r="J384" i="49"/>
  <c r="I384" i="49"/>
  <c r="H384" i="49"/>
  <c r="G384" i="49"/>
  <c r="F384" i="49"/>
  <c r="E384" i="49"/>
  <c r="D384" i="49"/>
  <c r="C384" i="49"/>
  <c r="B384" i="49"/>
  <c r="J383" i="49"/>
  <c r="I383" i="49"/>
  <c r="H383" i="49"/>
  <c r="G383" i="49"/>
  <c r="F383" i="49"/>
  <c r="E383" i="49"/>
  <c r="D383" i="49"/>
  <c r="C383" i="49"/>
  <c r="B383" i="49"/>
  <c r="J382" i="49"/>
  <c r="I382" i="49"/>
  <c r="H382" i="49"/>
  <c r="G382" i="49"/>
  <c r="F382" i="49"/>
  <c r="E382" i="49"/>
  <c r="D382" i="49"/>
  <c r="C382" i="49"/>
  <c r="B382" i="49"/>
  <c r="J381" i="49"/>
  <c r="I381" i="49"/>
  <c r="H381" i="49"/>
  <c r="G381" i="49"/>
  <c r="F381" i="49"/>
  <c r="E381" i="49"/>
  <c r="D381" i="49"/>
  <c r="C381" i="49"/>
  <c r="B381" i="49"/>
  <c r="J380" i="49"/>
  <c r="I380" i="49"/>
  <c r="H380" i="49"/>
  <c r="G380" i="49"/>
  <c r="F380" i="49"/>
  <c r="E380" i="49"/>
  <c r="D380" i="49"/>
  <c r="C380" i="49"/>
  <c r="B380" i="49"/>
  <c r="J379" i="49"/>
  <c r="I379" i="49"/>
  <c r="H379" i="49"/>
  <c r="G379" i="49"/>
  <c r="F379" i="49"/>
  <c r="E379" i="49"/>
  <c r="D379" i="49"/>
  <c r="C379" i="49"/>
  <c r="B379" i="49"/>
  <c r="J378" i="49"/>
  <c r="I378" i="49"/>
  <c r="H378" i="49"/>
  <c r="G378" i="49"/>
  <c r="F378" i="49"/>
  <c r="E378" i="49"/>
  <c r="D378" i="49"/>
  <c r="C378" i="49"/>
  <c r="B378" i="49"/>
  <c r="J377" i="49"/>
  <c r="I377" i="49"/>
  <c r="H377" i="49"/>
  <c r="G377" i="49"/>
  <c r="F377" i="49"/>
  <c r="E377" i="49"/>
  <c r="D377" i="49"/>
  <c r="C377" i="49"/>
  <c r="B377" i="49"/>
  <c r="J376" i="49"/>
  <c r="I376" i="49"/>
  <c r="H376" i="49"/>
  <c r="G376" i="49"/>
  <c r="F376" i="49"/>
  <c r="E376" i="49"/>
  <c r="D376" i="49"/>
  <c r="C376" i="49"/>
  <c r="B376" i="49"/>
  <c r="J375" i="49"/>
  <c r="I375" i="49"/>
  <c r="H375" i="49"/>
  <c r="G375" i="49"/>
  <c r="F375" i="49"/>
  <c r="E375" i="49"/>
  <c r="D375" i="49"/>
  <c r="C375" i="49"/>
  <c r="B375" i="49"/>
  <c r="J374" i="49"/>
  <c r="I374" i="49"/>
  <c r="H374" i="49"/>
  <c r="G374" i="49"/>
  <c r="F374" i="49"/>
  <c r="E374" i="49"/>
  <c r="D374" i="49"/>
  <c r="C374" i="49"/>
  <c r="B374" i="49"/>
  <c r="J373" i="49"/>
  <c r="I373" i="49"/>
  <c r="H373" i="49"/>
  <c r="G373" i="49"/>
  <c r="F373" i="49"/>
  <c r="E373" i="49"/>
  <c r="D373" i="49"/>
  <c r="C373" i="49"/>
  <c r="B373" i="49"/>
  <c r="J372" i="49"/>
  <c r="I372" i="49"/>
  <c r="H372" i="49"/>
  <c r="G372" i="49"/>
  <c r="F372" i="49"/>
  <c r="E372" i="49"/>
  <c r="D372" i="49"/>
  <c r="C372" i="49"/>
  <c r="B372" i="49"/>
  <c r="J371" i="49"/>
  <c r="I371" i="49"/>
  <c r="H371" i="49"/>
  <c r="G371" i="49"/>
  <c r="F371" i="49"/>
  <c r="E371" i="49"/>
  <c r="D371" i="49"/>
  <c r="C371" i="49"/>
  <c r="B371" i="49"/>
  <c r="J370" i="49"/>
  <c r="I370" i="49"/>
  <c r="H370" i="49"/>
  <c r="G370" i="49"/>
  <c r="F370" i="49"/>
  <c r="E370" i="49"/>
  <c r="D370" i="49"/>
  <c r="C370" i="49"/>
  <c r="B370" i="49"/>
  <c r="J369" i="49"/>
  <c r="I369" i="49"/>
  <c r="H369" i="49"/>
  <c r="G369" i="49"/>
  <c r="F369" i="49"/>
  <c r="E369" i="49"/>
  <c r="D369" i="49"/>
  <c r="C369" i="49"/>
  <c r="B369" i="49"/>
  <c r="J368" i="49"/>
  <c r="I368" i="49"/>
  <c r="H368" i="49"/>
  <c r="G368" i="49"/>
  <c r="F368" i="49"/>
  <c r="E368" i="49"/>
  <c r="D368" i="49"/>
  <c r="C368" i="49"/>
  <c r="B368" i="49"/>
  <c r="J367" i="49"/>
  <c r="I367" i="49"/>
  <c r="H367" i="49"/>
  <c r="G367" i="49"/>
  <c r="F367" i="49"/>
  <c r="E367" i="49"/>
  <c r="D367" i="49"/>
  <c r="C367" i="49"/>
  <c r="B367" i="49"/>
  <c r="J366" i="49"/>
  <c r="I366" i="49"/>
  <c r="H366" i="49"/>
  <c r="G366" i="49"/>
  <c r="F366" i="49"/>
  <c r="E366" i="49"/>
  <c r="D366" i="49"/>
  <c r="C366" i="49"/>
  <c r="B366" i="49"/>
  <c r="J365" i="49"/>
  <c r="I365" i="49"/>
  <c r="H365" i="49"/>
  <c r="G365" i="49"/>
  <c r="F365" i="49"/>
  <c r="E365" i="49"/>
  <c r="D365" i="49"/>
  <c r="C365" i="49"/>
  <c r="B365" i="49"/>
  <c r="J364" i="49"/>
  <c r="I364" i="49"/>
  <c r="H364" i="49"/>
  <c r="G364" i="49"/>
  <c r="F364" i="49"/>
  <c r="E364" i="49"/>
  <c r="D364" i="49"/>
  <c r="C364" i="49"/>
  <c r="B364" i="49"/>
  <c r="J363" i="49"/>
  <c r="I363" i="49"/>
  <c r="H363" i="49"/>
  <c r="G363" i="49"/>
  <c r="F363" i="49"/>
  <c r="E363" i="49"/>
  <c r="D363" i="49"/>
  <c r="C363" i="49"/>
  <c r="B363" i="49"/>
  <c r="J362" i="49"/>
  <c r="I362" i="49"/>
  <c r="H362" i="49"/>
  <c r="G362" i="49"/>
  <c r="F362" i="49"/>
  <c r="E362" i="49"/>
  <c r="D362" i="49"/>
  <c r="C362" i="49"/>
  <c r="B362" i="49"/>
  <c r="J361" i="49"/>
  <c r="I361" i="49"/>
  <c r="H361" i="49"/>
  <c r="G361" i="49"/>
  <c r="F361" i="49"/>
  <c r="E361" i="49"/>
  <c r="D361" i="49"/>
  <c r="C361" i="49"/>
  <c r="B361" i="49"/>
  <c r="J360" i="49"/>
  <c r="I360" i="49"/>
  <c r="H360" i="49"/>
  <c r="G360" i="49"/>
  <c r="F360" i="49"/>
  <c r="E360" i="49"/>
  <c r="D360" i="49"/>
  <c r="C360" i="49"/>
  <c r="B360" i="49"/>
  <c r="J359" i="49"/>
  <c r="I359" i="49"/>
  <c r="H359" i="49"/>
  <c r="G359" i="49"/>
  <c r="F359" i="49"/>
  <c r="E359" i="49"/>
  <c r="D359" i="49"/>
  <c r="C359" i="49"/>
  <c r="B359" i="49"/>
  <c r="J358" i="49"/>
  <c r="I358" i="49"/>
  <c r="H358" i="49"/>
  <c r="G358" i="49"/>
  <c r="F358" i="49"/>
  <c r="E358" i="49"/>
  <c r="D358" i="49"/>
  <c r="C358" i="49"/>
  <c r="B358" i="49"/>
  <c r="J357" i="49"/>
  <c r="I357" i="49"/>
  <c r="H357" i="49"/>
  <c r="G357" i="49"/>
  <c r="F357" i="49"/>
  <c r="E357" i="49"/>
  <c r="D357" i="49"/>
  <c r="C357" i="49"/>
  <c r="B357" i="49"/>
  <c r="J356" i="49"/>
  <c r="I356" i="49"/>
  <c r="H356" i="49"/>
  <c r="G356" i="49"/>
  <c r="F356" i="49"/>
  <c r="E356" i="49"/>
  <c r="D356" i="49"/>
  <c r="C356" i="49"/>
  <c r="B356" i="49"/>
  <c r="J355" i="49"/>
  <c r="I355" i="49"/>
  <c r="H355" i="49"/>
  <c r="G355" i="49"/>
  <c r="F355" i="49"/>
  <c r="E355" i="49"/>
  <c r="D355" i="49"/>
  <c r="C355" i="49"/>
  <c r="B355" i="49"/>
  <c r="J354" i="49"/>
  <c r="I354" i="49"/>
  <c r="H354" i="49"/>
  <c r="G354" i="49"/>
  <c r="F354" i="49"/>
  <c r="E354" i="49"/>
  <c r="D354" i="49"/>
  <c r="C354" i="49"/>
  <c r="B354" i="49"/>
  <c r="J353" i="49"/>
  <c r="I353" i="49"/>
  <c r="H353" i="49"/>
  <c r="G353" i="49"/>
  <c r="F353" i="49"/>
  <c r="E353" i="49"/>
  <c r="D353" i="49"/>
  <c r="C353" i="49"/>
  <c r="B353" i="49"/>
  <c r="J352" i="49"/>
  <c r="I352" i="49"/>
  <c r="H352" i="49"/>
  <c r="G352" i="49"/>
  <c r="F352" i="49"/>
  <c r="E352" i="49"/>
  <c r="D352" i="49"/>
  <c r="C352" i="49"/>
  <c r="B352" i="49"/>
  <c r="J351" i="49"/>
  <c r="I351" i="49"/>
  <c r="H351" i="49"/>
  <c r="G351" i="49"/>
  <c r="F351" i="49"/>
  <c r="E351" i="49"/>
  <c r="D351" i="49"/>
  <c r="C351" i="49"/>
  <c r="B351" i="49"/>
  <c r="J350" i="49"/>
  <c r="I350" i="49"/>
  <c r="H350" i="49"/>
  <c r="G350" i="49"/>
  <c r="F350" i="49"/>
  <c r="E350" i="49"/>
  <c r="D350" i="49"/>
  <c r="C350" i="49"/>
  <c r="B350" i="49"/>
  <c r="J349" i="49"/>
  <c r="I349" i="49"/>
  <c r="H349" i="49"/>
  <c r="G349" i="49"/>
  <c r="F349" i="49"/>
  <c r="E349" i="49"/>
  <c r="D349" i="49"/>
  <c r="C349" i="49"/>
  <c r="B349" i="49"/>
  <c r="J348" i="49"/>
  <c r="I348" i="49"/>
  <c r="H348" i="49"/>
  <c r="G348" i="49"/>
  <c r="F348" i="49"/>
  <c r="E348" i="49"/>
  <c r="D348" i="49"/>
  <c r="C348" i="49"/>
  <c r="B348" i="49"/>
  <c r="J347" i="49"/>
  <c r="I347" i="49"/>
  <c r="H347" i="49"/>
  <c r="G347" i="49"/>
  <c r="F347" i="49"/>
  <c r="E347" i="49"/>
  <c r="D347" i="49"/>
  <c r="C347" i="49"/>
  <c r="B347" i="49"/>
  <c r="J346" i="49"/>
  <c r="I346" i="49"/>
  <c r="H346" i="49"/>
  <c r="G346" i="49"/>
  <c r="F346" i="49"/>
  <c r="E346" i="49"/>
  <c r="D346" i="49"/>
  <c r="C346" i="49"/>
  <c r="B346" i="49"/>
  <c r="J345" i="49"/>
  <c r="I345" i="49"/>
  <c r="H345" i="49"/>
  <c r="G345" i="49"/>
  <c r="F345" i="49"/>
  <c r="E345" i="49"/>
  <c r="D345" i="49"/>
  <c r="C345" i="49"/>
  <c r="B345" i="49"/>
  <c r="J344" i="49"/>
  <c r="I344" i="49"/>
  <c r="H344" i="49"/>
  <c r="G344" i="49"/>
  <c r="F344" i="49"/>
  <c r="E344" i="49"/>
  <c r="D344" i="49"/>
  <c r="C344" i="49"/>
  <c r="B344" i="49"/>
  <c r="J343" i="49"/>
  <c r="I343" i="49"/>
  <c r="H343" i="49"/>
  <c r="G343" i="49"/>
  <c r="F343" i="49"/>
  <c r="E343" i="49"/>
  <c r="D343" i="49"/>
  <c r="C343" i="49"/>
  <c r="B343" i="49"/>
  <c r="J342" i="49"/>
  <c r="I342" i="49"/>
  <c r="H342" i="49"/>
  <c r="G342" i="49"/>
  <c r="F342" i="49"/>
  <c r="E342" i="49"/>
  <c r="D342" i="49"/>
  <c r="C342" i="49"/>
  <c r="B342" i="49"/>
  <c r="J341" i="49"/>
  <c r="I341" i="49"/>
  <c r="H341" i="49"/>
  <c r="G341" i="49"/>
  <c r="F341" i="49"/>
  <c r="E341" i="49"/>
  <c r="D341" i="49"/>
  <c r="C341" i="49"/>
  <c r="B341" i="49"/>
  <c r="J340" i="49"/>
  <c r="I340" i="49"/>
  <c r="H340" i="49"/>
  <c r="G340" i="49"/>
  <c r="F340" i="49"/>
  <c r="E340" i="49"/>
  <c r="D340" i="49"/>
  <c r="C340" i="49"/>
  <c r="B340" i="49"/>
  <c r="J339" i="49"/>
  <c r="I339" i="49"/>
  <c r="H339" i="49"/>
  <c r="G339" i="49"/>
  <c r="F339" i="49"/>
  <c r="E339" i="49"/>
  <c r="D339" i="49"/>
  <c r="C339" i="49"/>
  <c r="B339" i="49"/>
  <c r="J338" i="49"/>
  <c r="I338" i="49"/>
  <c r="H338" i="49"/>
  <c r="G338" i="49"/>
  <c r="F338" i="49"/>
  <c r="E338" i="49"/>
  <c r="D338" i="49"/>
  <c r="C338" i="49"/>
  <c r="B338" i="49"/>
  <c r="J337" i="49"/>
  <c r="I337" i="49"/>
  <c r="H337" i="49"/>
  <c r="G337" i="49"/>
  <c r="F337" i="49"/>
  <c r="E337" i="49"/>
  <c r="D337" i="49"/>
  <c r="C337" i="49"/>
  <c r="B337" i="49"/>
  <c r="J336" i="49"/>
  <c r="I336" i="49"/>
  <c r="H336" i="49"/>
  <c r="G336" i="49"/>
  <c r="F336" i="49"/>
  <c r="E336" i="49"/>
  <c r="D336" i="49"/>
  <c r="C336" i="49"/>
  <c r="B336" i="49"/>
  <c r="J335" i="49"/>
  <c r="I335" i="49"/>
  <c r="H335" i="49"/>
  <c r="G335" i="49"/>
  <c r="F335" i="49"/>
  <c r="E335" i="49"/>
  <c r="D335" i="49"/>
  <c r="C335" i="49"/>
  <c r="B335" i="49"/>
  <c r="J334" i="49"/>
  <c r="I334" i="49"/>
  <c r="H334" i="49"/>
  <c r="G334" i="49"/>
  <c r="F334" i="49"/>
  <c r="E334" i="49"/>
  <c r="D334" i="49"/>
  <c r="C334" i="49"/>
  <c r="B334" i="49"/>
  <c r="J333" i="49"/>
  <c r="I333" i="49"/>
  <c r="H333" i="49"/>
  <c r="G333" i="49"/>
  <c r="F333" i="49"/>
  <c r="E333" i="49"/>
  <c r="D333" i="49"/>
  <c r="C333" i="49"/>
  <c r="B333" i="49"/>
  <c r="J332" i="49"/>
  <c r="I332" i="49"/>
  <c r="H332" i="49"/>
  <c r="G332" i="49"/>
  <c r="F332" i="49"/>
  <c r="E332" i="49"/>
  <c r="D332" i="49"/>
  <c r="C332" i="49"/>
  <c r="B332" i="49"/>
  <c r="J331" i="49"/>
  <c r="I331" i="49"/>
  <c r="H331" i="49"/>
  <c r="G331" i="49"/>
  <c r="F331" i="49"/>
  <c r="E331" i="49"/>
  <c r="D331" i="49"/>
  <c r="C331" i="49"/>
  <c r="B331" i="49"/>
  <c r="J330" i="49"/>
  <c r="I330" i="49"/>
  <c r="H330" i="49"/>
  <c r="G330" i="49"/>
  <c r="F330" i="49"/>
  <c r="E330" i="49"/>
  <c r="D330" i="49"/>
  <c r="C330" i="49"/>
  <c r="B330" i="49"/>
  <c r="J329" i="49"/>
  <c r="I329" i="49"/>
  <c r="H329" i="49"/>
  <c r="G329" i="49"/>
  <c r="F329" i="49"/>
  <c r="E329" i="49"/>
  <c r="D329" i="49"/>
  <c r="C329" i="49"/>
  <c r="B329" i="49"/>
  <c r="J328" i="49"/>
  <c r="I328" i="49"/>
  <c r="H328" i="49"/>
  <c r="G328" i="49"/>
  <c r="F328" i="49"/>
  <c r="E328" i="49"/>
  <c r="D328" i="49"/>
  <c r="C328" i="49"/>
  <c r="B328" i="49"/>
  <c r="J327" i="49"/>
  <c r="I327" i="49"/>
  <c r="H327" i="49"/>
  <c r="G327" i="49"/>
  <c r="F327" i="49"/>
  <c r="E327" i="49"/>
  <c r="D327" i="49"/>
  <c r="C327" i="49"/>
  <c r="B327" i="49"/>
  <c r="J326" i="49"/>
  <c r="I326" i="49"/>
  <c r="H326" i="49"/>
  <c r="G326" i="49"/>
  <c r="F326" i="49"/>
  <c r="E326" i="49"/>
  <c r="D326" i="49"/>
  <c r="C326" i="49"/>
  <c r="B326" i="49"/>
  <c r="J325" i="49"/>
  <c r="I325" i="49"/>
  <c r="H325" i="49"/>
  <c r="G325" i="49"/>
  <c r="F325" i="49"/>
  <c r="E325" i="49"/>
  <c r="D325" i="49"/>
  <c r="C325" i="49"/>
  <c r="B325" i="49"/>
  <c r="J324" i="49"/>
  <c r="I324" i="49"/>
  <c r="H324" i="49"/>
  <c r="G324" i="49"/>
  <c r="F324" i="49"/>
  <c r="E324" i="49"/>
  <c r="D324" i="49"/>
  <c r="C324" i="49"/>
  <c r="B324" i="49"/>
  <c r="J323" i="49"/>
  <c r="I323" i="49"/>
  <c r="H323" i="49"/>
  <c r="G323" i="49"/>
  <c r="F323" i="49"/>
  <c r="E323" i="49"/>
  <c r="D323" i="49"/>
  <c r="C323" i="49"/>
  <c r="B323" i="49"/>
  <c r="J322" i="49"/>
  <c r="I322" i="49"/>
  <c r="H322" i="49"/>
  <c r="G322" i="49"/>
  <c r="F322" i="49"/>
  <c r="E322" i="49"/>
  <c r="D322" i="49"/>
  <c r="C322" i="49"/>
  <c r="B322" i="49"/>
  <c r="J321" i="49"/>
  <c r="I321" i="49"/>
  <c r="H321" i="49"/>
  <c r="G321" i="49"/>
  <c r="F321" i="49"/>
  <c r="E321" i="49"/>
  <c r="D321" i="49"/>
  <c r="C321" i="49"/>
  <c r="B321" i="49"/>
  <c r="J320" i="49"/>
  <c r="I320" i="49"/>
  <c r="H320" i="49"/>
  <c r="G320" i="49"/>
  <c r="F320" i="49"/>
  <c r="E320" i="49"/>
  <c r="D320" i="49"/>
  <c r="C320" i="49"/>
  <c r="B320" i="49"/>
  <c r="J319" i="49"/>
  <c r="I319" i="49"/>
  <c r="H319" i="49"/>
  <c r="G319" i="49"/>
  <c r="F319" i="49"/>
  <c r="E319" i="49"/>
  <c r="D319" i="49"/>
  <c r="C319" i="49"/>
  <c r="B319" i="49"/>
  <c r="J318" i="49"/>
  <c r="I318" i="49"/>
  <c r="H318" i="49"/>
  <c r="G318" i="49"/>
  <c r="F318" i="49"/>
  <c r="E318" i="49"/>
  <c r="D318" i="49"/>
  <c r="C318" i="49"/>
  <c r="B318" i="49"/>
  <c r="J317" i="49"/>
  <c r="I317" i="49"/>
  <c r="H317" i="49"/>
  <c r="G317" i="49"/>
  <c r="F317" i="49"/>
  <c r="E317" i="49"/>
  <c r="D317" i="49"/>
  <c r="C317" i="49"/>
  <c r="B317" i="49"/>
  <c r="J316" i="49"/>
  <c r="I316" i="49"/>
  <c r="H316" i="49"/>
  <c r="G316" i="49"/>
  <c r="F316" i="49"/>
  <c r="E316" i="49"/>
  <c r="D316" i="49"/>
  <c r="C316" i="49"/>
  <c r="B316" i="49"/>
  <c r="J315" i="49"/>
  <c r="I315" i="49"/>
  <c r="H315" i="49"/>
  <c r="G315" i="49"/>
  <c r="F315" i="49"/>
  <c r="E315" i="49"/>
  <c r="D315" i="49"/>
  <c r="C315" i="49"/>
  <c r="B315" i="49"/>
  <c r="J314" i="49"/>
  <c r="I314" i="49"/>
  <c r="H314" i="49"/>
  <c r="G314" i="49"/>
  <c r="F314" i="49"/>
  <c r="E314" i="49"/>
  <c r="D314" i="49"/>
  <c r="C314" i="49"/>
  <c r="B314" i="49"/>
  <c r="J313" i="49"/>
  <c r="I313" i="49"/>
  <c r="H313" i="49"/>
  <c r="G313" i="49"/>
  <c r="F313" i="49"/>
  <c r="E313" i="49"/>
  <c r="D313" i="49"/>
  <c r="C313" i="49"/>
  <c r="B313" i="49"/>
  <c r="J312" i="49"/>
  <c r="I312" i="49"/>
  <c r="H312" i="49"/>
  <c r="G312" i="49"/>
  <c r="F312" i="49"/>
  <c r="E312" i="49"/>
  <c r="D312" i="49"/>
  <c r="C312" i="49"/>
  <c r="B312" i="49"/>
  <c r="J311" i="49"/>
  <c r="I311" i="49"/>
  <c r="H311" i="49"/>
  <c r="G311" i="49"/>
  <c r="F311" i="49"/>
  <c r="E311" i="49"/>
  <c r="D311" i="49"/>
  <c r="C311" i="49"/>
  <c r="B311" i="49"/>
  <c r="J310" i="49"/>
  <c r="I310" i="49"/>
  <c r="H310" i="49"/>
  <c r="G310" i="49"/>
  <c r="F310" i="49"/>
  <c r="E310" i="49"/>
  <c r="D310" i="49"/>
  <c r="C310" i="49"/>
  <c r="B310" i="49"/>
  <c r="J309" i="49"/>
  <c r="I309" i="49"/>
  <c r="H309" i="49"/>
  <c r="G309" i="49"/>
  <c r="F309" i="49"/>
  <c r="E309" i="49"/>
  <c r="D309" i="49"/>
  <c r="C309" i="49"/>
  <c r="B309" i="49"/>
  <c r="J308" i="49"/>
  <c r="I308" i="49"/>
  <c r="H308" i="49"/>
  <c r="G308" i="49"/>
  <c r="F308" i="49"/>
  <c r="E308" i="49"/>
  <c r="D308" i="49"/>
  <c r="C308" i="49"/>
  <c r="B308" i="49"/>
  <c r="J307" i="49"/>
  <c r="I307" i="49"/>
  <c r="H307" i="49"/>
  <c r="G307" i="49"/>
  <c r="F307" i="49"/>
  <c r="E307" i="49"/>
  <c r="D307" i="49"/>
  <c r="C307" i="49"/>
  <c r="B307" i="49"/>
  <c r="J306" i="49"/>
  <c r="I306" i="49"/>
  <c r="H306" i="49"/>
  <c r="G306" i="49"/>
  <c r="F306" i="49"/>
  <c r="E306" i="49"/>
  <c r="D306" i="49"/>
  <c r="C306" i="49"/>
  <c r="B306" i="49"/>
  <c r="J305" i="49"/>
  <c r="I305" i="49"/>
  <c r="H305" i="49"/>
  <c r="G305" i="49"/>
  <c r="F305" i="49"/>
  <c r="E305" i="49"/>
  <c r="D305" i="49"/>
  <c r="C305" i="49"/>
  <c r="B305" i="49"/>
  <c r="J304" i="49"/>
  <c r="I304" i="49"/>
  <c r="H304" i="49"/>
  <c r="G304" i="49"/>
  <c r="F304" i="49"/>
  <c r="E304" i="49"/>
  <c r="D304" i="49"/>
  <c r="C304" i="49"/>
  <c r="B304" i="49"/>
  <c r="J303" i="49"/>
  <c r="I303" i="49"/>
  <c r="H303" i="49"/>
  <c r="G303" i="49"/>
  <c r="F303" i="49"/>
  <c r="E303" i="49"/>
  <c r="D303" i="49"/>
  <c r="C303" i="49"/>
  <c r="B303" i="49"/>
  <c r="J302" i="49"/>
  <c r="I302" i="49"/>
  <c r="H302" i="49"/>
  <c r="G302" i="49"/>
  <c r="F302" i="49"/>
  <c r="E302" i="49"/>
  <c r="D302" i="49"/>
  <c r="C302" i="49"/>
  <c r="B302" i="49"/>
  <c r="J301" i="49"/>
  <c r="I301" i="49"/>
  <c r="H301" i="49"/>
  <c r="G301" i="49"/>
  <c r="F301" i="49"/>
  <c r="E301" i="49"/>
  <c r="D301" i="49"/>
  <c r="C301" i="49"/>
  <c r="B301" i="49"/>
  <c r="J300" i="49"/>
  <c r="I300" i="49"/>
  <c r="H300" i="49"/>
  <c r="G300" i="49"/>
  <c r="F300" i="49"/>
  <c r="E300" i="49"/>
  <c r="D300" i="49"/>
  <c r="C300" i="49"/>
  <c r="B300" i="49"/>
  <c r="J299" i="49"/>
  <c r="I299" i="49"/>
  <c r="H299" i="49"/>
  <c r="G299" i="49"/>
  <c r="F299" i="49"/>
  <c r="E299" i="49"/>
  <c r="D299" i="49"/>
  <c r="C299" i="49"/>
  <c r="B299" i="49"/>
  <c r="J298" i="49"/>
  <c r="I298" i="49"/>
  <c r="H298" i="49"/>
  <c r="G298" i="49"/>
  <c r="F298" i="49"/>
  <c r="E298" i="49"/>
  <c r="D298" i="49"/>
  <c r="C298" i="49"/>
  <c r="B298" i="49"/>
  <c r="J297" i="49"/>
  <c r="I297" i="49"/>
  <c r="H297" i="49"/>
  <c r="G297" i="49"/>
  <c r="F297" i="49"/>
  <c r="E297" i="49"/>
  <c r="D297" i="49"/>
  <c r="C297" i="49"/>
  <c r="B297" i="49"/>
  <c r="J296" i="49"/>
  <c r="I296" i="49"/>
  <c r="H296" i="49"/>
  <c r="G296" i="49"/>
  <c r="F296" i="49"/>
  <c r="E296" i="49"/>
  <c r="D296" i="49"/>
  <c r="C296" i="49"/>
  <c r="B296" i="49"/>
  <c r="J295" i="49"/>
  <c r="I295" i="49"/>
  <c r="H295" i="49"/>
  <c r="G295" i="49"/>
  <c r="F295" i="49"/>
  <c r="E295" i="49"/>
  <c r="D295" i="49"/>
  <c r="C295" i="49"/>
  <c r="B295" i="49"/>
  <c r="J294" i="49"/>
  <c r="I294" i="49"/>
  <c r="H294" i="49"/>
  <c r="G294" i="49"/>
  <c r="F294" i="49"/>
  <c r="E294" i="49"/>
  <c r="D294" i="49"/>
  <c r="C294" i="49"/>
  <c r="B294" i="49"/>
  <c r="J293" i="49"/>
  <c r="I293" i="49"/>
  <c r="H293" i="49"/>
  <c r="G293" i="49"/>
  <c r="F293" i="49"/>
  <c r="E293" i="49"/>
  <c r="D293" i="49"/>
  <c r="C293" i="49"/>
  <c r="B293" i="49"/>
  <c r="J292" i="49"/>
  <c r="I292" i="49"/>
  <c r="H292" i="49"/>
  <c r="G292" i="49"/>
  <c r="F292" i="49"/>
  <c r="E292" i="49"/>
  <c r="D292" i="49"/>
  <c r="C292" i="49"/>
  <c r="B292" i="49"/>
  <c r="J291" i="49"/>
  <c r="I291" i="49"/>
  <c r="H291" i="49"/>
  <c r="G291" i="49"/>
  <c r="F291" i="49"/>
  <c r="E291" i="49"/>
  <c r="D291" i="49"/>
  <c r="C291" i="49"/>
  <c r="B291" i="49"/>
  <c r="J290" i="49"/>
  <c r="I290" i="49"/>
  <c r="H290" i="49"/>
  <c r="G290" i="49"/>
  <c r="F290" i="49"/>
  <c r="E290" i="49"/>
  <c r="D290" i="49"/>
  <c r="C290" i="49"/>
  <c r="B290" i="49"/>
  <c r="J289" i="49"/>
  <c r="I289" i="49"/>
  <c r="H289" i="49"/>
  <c r="G289" i="49"/>
  <c r="F289" i="49"/>
  <c r="E289" i="49"/>
  <c r="D289" i="49"/>
  <c r="C289" i="49"/>
  <c r="B289" i="49"/>
  <c r="J288" i="49"/>
  <c r="I288" i="49"/>
  <c r="H288" i="49"/>
  <c r="G288" i="49"/>
  <c r="F288" i="49"/>
  <c r="E288" i="49"/>
  <c r="D288" i="49"/>
  <c r="C288" i="49"/>
  <c r="B288" i="49"/>
  <c r="J287" i="49"/>
  <c r="I287" i="49"/>
  <c r="H287" i="49"/>
  <c r="G287" i="49"/>
  <c r="F287" i="49"/>
  <c r="E287" i="49"/>
  <c r="D287" i="49"/>
  <c r="C287" i="49"/>
  <c r="B287" i="49"/>
  <c r="J286" i="49"/>
  <c r="I286" i="49"/>
  <c r="H286" i="49"/>
  <c r="G286" i="49"/>
  <c r="F286" i="49"/>
  <c r="E286" i="49"/>
  <c r="D286" i="49"/>
  <c r="C286" i="49"/>
  <c r="B286" i="49"/>
  <c r="J285" i="49"/>
  <c r="I285" i="49"/>
  <c r="H285" i="49"/>
  <c r="G285" i="49"/>
  <c r="F285" i="49"/>
  <c r="E285" i="49"/>
  <c r="D285" i="49"/>
  <c r="C285" i="49"/>
  <c r="B285" i="49"/>
  <c r="J284" i="49"/>
  <c r="I284" i="49"/>
  <c r="H284" i="49"/>
  <c r="G284" i="49"/>
  <c r="F284" i="49"/>
  <c r="E284" i="49"/>
  <c r="D284" i="49"/>
  <c r="C284" i="49"/>
  <c r="B284" i="49"/>
  <c r="J283" i="49"/>
  <c r="I283" i="49"/>
  <c r="H283" i="49"/>
  <c r="G283" i="49"/>
  <c r="F283" i="49"/>
  <c r="E283" i="49"/>
  <c r="D283" i="49"/>
  <c r="C283" i="49"/>
  <c r="B283" i="49"/>
  <c r="J282" i="49"/>
  <c r="I282" i="49"/>
  <c r="H282" i="49"/>
  <c r="G282" i="49"/>
  <c r="F282" i="49"/>
  <c r="E282" i="49"/>
  <c r="D282" i="49"/>
  <c r="C282" i="49"/>
  <c r="B282" i="49"/>
  <c r="J281" i="49"/>
  <c r="I281" i="49"/>
  <c r="H281" i="49"/>
  <c r="G281" i="49"/>
  <c r="F281" i="49"/>
  <c r="E281" i="49"/>
  <c r="D281" i="49"/>
  <c r="C281" i="49"/>
  <c r="B281" i="49"/>
  <c r="J280" i="49"/>
  <c r="I280" i="49"/>
  <c r="H280" i="49"/>
  <c r="G280" i="49"/>
  <c r="F280" i="49"/>
  <c r="E280" i="49"/>
  <c r="D280" i="49"/>
  <c r="C280" i="49"/>
  <c r="B280" i="49"/>
  <c r="J279" i="49"/>
  <c r="I279" i="49"/>
  <c r="H279" i="49"/>
  <c r="G279" i="49"/>
  <c r="F279" i="49"/>
  <c r="E279" i="49"/>
  <c r="D279" i="49"/>
  <c r="C279" i="49"/>
  <c r="B279" i="49"/>
  <c r="J278" i="49"/>
  <c r="I278" i="49"/>
  <c r="H278" i="49"/>
  <c r="G278" i="49"/>
  <c r="F278" i="49"/>
  <c r="E278" i="49"/>
  <c r="D278" i="49"/>
  <c r="C278" i="49"/>
  <c r="B278" i="49"/>
  <c r="J277" i="49"/>
  <c r="I277" i="49"/>
  <c r="H277" i="49"/>
  <c r="G277" i="49"/>
  <c r="F277" i="49"/>
  <c r="E277" i="49"/>
  <c r="D277" i="49"/>
  <c r="C277" i="49"/>
  <c r="B277" i="49"/>
  <c r="J276" i="49"/>
  <c r="I276" i="49"/>
  <c r="H276" i="49"/>
  <c r="G276" i="49"/>
  <c r="F276" i="49"/>
  <c r="E276" i="49"/>
  <c r="D276" i="49"/>
  <c r="C276" i="49"/>
  <c r="B276" i="49"/>
  <c r="J275" i="49"/>
  <c r="I275" i="49"/>
  <c r="H275" i="49"/>
  <c r="G275" i="49"/>
  <c r="F275" i="49"/>
  <c r="E275" i="49"/>
  <c r="D275" i="49"/>
  <c r="C275" i="49"/>
  <c r="B275" i="49"/>
  <c r="J274" i="49"/>
  <c r="I274" i="49"/>
  <c r="H274" i="49"/>
  <c r="G274" i="49"/>
  <c r="F274" i="49"/>
  <c r="E274" i="49"/>
  <c r="D274" i="49"/>
  <c r="C274" i="49"/>
  <c r="B274" i="49"/>
  <c r="J273" i="49"/>
  <c r="I273" i="49"/>
  <c r="H273" i="49"/>
  <c r="G273" i="49"/>
  <c r="F273" i="49"/>
  <c r="E273" i="49"/>
  <c r="D273" i="49"/>
  <c r="C273" i="49"/>
  <c r="B273" i="49"/>
  <c r="J272" i="49"/>
  <c r="I272" i="49"/>
  <c r="H272" i="49"/>
  <c r="G272" i="49"/>
  <c r="F272" i="49"/>
  <c r="E272" i="49"/>
  <c r="D272" i="49"/>
  <c r="C272" i="49"/>
  <c r="B272" i="49"/>
  <c r="J271" i="49"/>
  <c r="I271" i="49"/>
  <c r="H271" i="49"/>
  <c r="G271" i="49"/>
  <c r="F271" i="49"/>
  <c r="E271" i="49"/>
  <c r="D271" i="49"/>
  <c r="C271" i="49"/>
  <c r="B271" i="49"/>
  <c r="J270" i="49"/>
  <c r="I270" i="49"/>
  <c r="H270" i="49"/>
  <c r="G270" i="49"/>
  <c r="F270" i="49"/>
  <c r="E270" i="49"/>
  <c r="D270" i="49"/>
  <c r="C270" i="49"/>
  <c r="B270" i="49"/>
  <c r="J269" i="49"/>
  <c r="I269" i="49"/>
  <c r="H269" i="49"/>
  <c r="G269" i="49"/>
  <c r="F269" i="49"/>
  <c r="E269" i="49"/>
  <c r="D269" i="49"/>
  <c r="C269" i="49"/>
  <c r="B269" i="49"/>
  <c r="J268" i="49"/>
  <c r="I268" i="49"/>
  <c r="H268" i="49"/>
  <c r="G268" i="49"/>
  <c r="F268" i="49"/>
  <c r="E268" i="49"/>
  <c r="D268" i="49"/>
  <c r="C268" i="49"/>
  <c r="B268" i="49"/>
  <c r="J267" i="49"/>
  <c r="I267" i="49"/>
  <c r="H267" i="49"/>
  <c r="G267" i="49"/>
  <c r="F267" i="49"/>
  <c r="E267" i="49"/>
  <c r="D267" i="49"/>
  <c r="C267" i="49"/>
  <c r="B267" i="49"/>
  <c r="J266" i="49"/>
  <c r="I266" i="49"/>
  <c r="H266" i="49"/>
  <c r="G266" i="49"/>
  <c r="F266" i="49"/>
  <c r="E266" i="49"/>
  <c r="D266" i="49"/>
  <c r="C266" i="49"/>
  <c r="B266" i="49"/>
  <c r="J265" i="49"/>
  <c r="I265" i="49"/>
  <c r="H265" i="49"/>
  <c r="G265" i="49"/>
  <c r="F265" i="49"/>
  <c r="E265" i="49"/>
  <c r="D265" i="49"/>
  <c r="C265" i="49"/>
  <c r="B265" i="49"/>
  <c r="J264" i="49"/>
  <c r="I264" i="49"/>
  <c r="H264" i="49"/>
  <c r="G264" i="49"/>
  <c r="F264" i="49"/>
  <c r="E264" i="49"/>
  <c r="D264" i="49"/>
  <c r="C264" i="49"/>
  <c r="B264" i="49"/>
  <c r="J263" i="49"/>
  <c r="I263" i="49"/>
  <c r="H263" i="49"/>
  <c r="G263" i="49"/>
  <c r="F263" i="49"/>
  <c r="E263" i="49"/>
  <c r="D263" i="49"/>
  <c r="C263" i="49"/>
  <c r="B263" i="49"/>
  <c r="J262" i="49"/>
  <c r="I262" i="49"/>
  <c r="H262" i="49"/>
  <c r="G262" i="49"/>
  <c r="F262" i="49"/>
  <c r="E262" i="49"/>
  <c r="D262" i="49"/>
  <c r="C262" i="49"/>
  <c r="B262" i="49"/>
  <c r="J261" i="49"/>
  <c r="I261" i="49"/>
  <c r="H261" i="49"/>
  <c r="G261" i="49"/>
  <c r="F261" i="49"/>
  <c r="E261" i="49"/>
  <c r="D261" i="49"/>
  <c r="C261" i="49"/>
  <c r="B261" i="49"/>
  <c r="J260" i="49"/>
  <c r="I260" i="49"/>
  <c r="H260" i="49"/>
  <c r="G260" i="49"/>
  <c r="F260" i="49"/>
  <c r="E260" i="49"/>
  <c r="D260" i="49"/>
  <c r="C260" i="49"/>
  <c r="B260" i="49"/>
  <c r="J259" i="49"/>
  <c r="I259" i="49"/>
  <c r="H259" i="49"/>
  <c r="G259" i="49"/>
  <c r="F259" i="49"/>
  <c r="E259" i="49"/>
  <c r="D259" i="49"/>
  <c r="C259" i="49"/>
  <c r="B259" i="49"/>
  <c r="J258" i="49"/>
  <c r="I258" i="49"/>
  <c r="H258" i="49"/>
  <c r="G258" i="49"/>
  <c r="F258" i="49"/>
  <c r="E258" i="49"/>
  <c r="D258" i="49"/>
  <c r="C258" i="49"/>
  <c r="B258" i="49"/>
  <c r="J257" i="49"/>
  <c r="I257" i="49"/>
  <c r="H257" i="49"/>
  <c r="G257" i="49"/>
  <c r="F257" i="49"/>
  <c r="E257" i="49"/>
  <c r="D257" i="49"/>
  <c r="C257" i="49"/>
  <c r="B257" i="49"/>
  <c r="J256" i="49"/>
  <c r="I256" i="49"/>
  <c r="H256" i="49"/>
  <c r="G256" i="49"/>
  <c r="F256" i="49"/>
  <c r="E256" i="49"/>
  <c r="D256" i="49"/>
  <c r="C256" i="49"/>
  <c r="B256" i="49"/>
  <c r="J255" i="49"/>
  <c r="I255" i="49"/>
  <c r="H255" i="49"/>
  <c r="G255" i="49"/>
  <c r="F255" i="49"/>
  <c r="E255" i="49"/>
  <c r="D255" i="49"/>
  <c r="C255" i="49"/>
  <c r="B255" i="49"/>
  <c r="J254" i="49"/>
  <c r="I254" i="49"/>
  <c r="H254" i="49"/>
  <c r="G254" i="49"/>
  <c r="F254" i="49"/>
  <c r="E254" i="49"/>
  <c r="D254" i="49"/>
  <c r="C254" i="49"/>
  <c r="B254" i="49"/>
  <c r="J253" i="49"/>
  <c r="I253" i="49"/>
  <c r="H253" i="49"/>
  <c r="G253" i="49"/>
  <c r="F253" i="49"/>
  <c r="E253" i="49"/>
  <c r="D253" i="49"/>
  <c r="C253" i="49"/>
  <c r="B253" i="49"/>
  <c r="J252" i="49"/>
  <c r="I252" i="49"/>
  <c r="H252" i="49"/>
  <c r="G252" i="49"/>
  <c r="F252" i="49"/>
  <c r="E252" i="49"/>
  <c r="D252" i="49"/>
  <c r="C252" i="49"/>
  <c r="B252" i="49"/>
  <c r="J251" i="49"/>
  <c r="I251" i="49"/>
  <c r="H251" i="49"/>
  <c r="G251" i="49"/>
  <c r="F251" i="49"/>
  <c r="E251" i="49"/>
  <c r="D251" i="49"/>
  <c r="C251" i="49"/>
  <c r="B251" i="49"/>
  <c r="J250" i="49"/>
  <c r="I250" i="49"/>
  <c r="H250" i="49"/>
  <c r="G250" i="49"/>
  <c r="F250" i="49"/>
  <c r="E250" i="49"/>
  <c r="D250" i="49"/>
  <c r="C250" i="49"/>
  <c r="B250" i="49"/>
  <c r="J249" i="49"/>
  <c r="I249" i="49"/>
  <c r="H249" i="49"/>
  <c r="G249" i="49"/>
  <c r="F249" i="49"/>
  <c r="E249" i="49"/>
  <c r="D249" i="49"/>
  <c r="C249" i="49"/>
  <c r="B249" i="49"/>
  <c r="J248" i="49"/>
  <c r="I248" i="49"/>
  <c r="H248" i="49"/>
  <c r="G248" i="49"/>
  <c r="F248" i="49"/>
  <c r="E248" i="49"/>
  <c r="D248" i="49"/>
  <c r="C248" i="49"/>
  <c r="B248" i="49"/>
  <c r="J247" i="49"/>
  <c r="I247" i="49"/>
  <c r="H247" i="49"/>
  <c r="G247" i="49"/>
  <c r="F247" i="49"/>
  <c r="E247" i="49"/>
  <c r="D247" i="49"/>
  <c r="C247" i="49"/>
  <c r="B247" i="49"/>
  <c r="J246" i="49"/>
  <c r="I246" i="49"/>
  <c r="H246" i="49"/>
  <c r="G246" i="49"/>
  <c r="F246" i="49"/>
  <c r="E246" i="49"/>
  <c r="D246" i="49"/>
  <c r="C246" i="49"/>
  <c r="B246" i="49"/>
  <c r="J245" i="49"/>
  <c r="I245" i="49"/>
  <c r="H245" i="49"/>
  <c r="G245" i="49"/>
  <c r="F245" i="49"/>
  <c r="E245" i="49"/>
  <c r="D245" i="49"/>
  <c r="C245" i="49"/>
  <c r="B245" i="49"/>
  <c r="J244" i="49"/>
  <c r="I244" i="49"/>
  <c r="H244" i="49"/>
  <c r="G244" i="49"/>
  <c r="F244" i="49"/>
  <c r="E244" i="49"/>
  <c r="D244" i="49"/>
  <c r="C244" i="49"/>
  <c r="B244" i="49"/>
  <c r="J243" i="49"/>
  <c r="I243" i="49"/>
  <c r="H243" i="49"/>
  <c r="G243" i="49"/>
  <c r="F243" i="49"/>
  <c r="E243" i="49"/>
  <c r="D243" i="49"/>
  <c r="C243" i="49"/>
  <c r="B243" i="49"/>
  <c r="J242" i="49"/>
  <c r="I242" i="49"/>
  <c r="H242" i="49"/>
  <c r="G242" i="49"/>
  <c r="F242" i="49"/>
  <c r="E242" i="49"/>
  <c r="D242" i="49"/>
  <c r="C242" i="49"/>
  <c r="B242" i="49"/>
  <c r="J241" i="49"/>
  <c r="I241" i="49"/>
  <c r="H241" i="49"/>
  <c r="G241" i="49"/>
  <c r="F241" i="49"/>
  <c r="E241" i="49"/>
  <c r="D241" i="49"/>
  <c r="C241" i="49"/>
  <c r="B241" i="49"/>
  <c r="J240" i="49"/>
  <c r="I240" i="49"/>
  <c r="H240" i="49"/>
  <c r="G240" i="49"/>
  <c r="F240" i="49"/>
  <c r="E240" i="49"/>
  <c r="D240" i="49"/>
  <c r="C240" i="49"/>
  <c r="B240" i="49"/>
  <c r="J239" i="49"/>
  <c r="I239" i="49"/>
  <c r="H239" i="49"/>
  <c r="G239" i="49"/>
  <c r="F239" i="49"/>
  <c r="E239" i="49"/>
  <c r="D239" i="49"/>
  <c r="C239" i="49"/>
  <c r="B239" i="49"/>
  <c r="J238" i="49"/>
  <c r="I238" i="49"/>
  <c r="H238" i="49"/>
  <c r="G238" i="49"/>
  <c r="F238" i="49"/>
  <c r="E238" i="49"/>
  <c r="D238" i="49"/>
  <c r="C238" i="49"/>
  <c r="B238" i="49"/>
  <c r="J237" i="49"/>
  <c r="I237" i="49"/>
  <c r="H237" i="49"/>
  <c r="G237" i="49"/>
  <c r="F237" i="49"/>
  <c r="E237" i="49"/>
  <c r="D237" i="49"/>
  <c r="C237" i="49"/>
  <c r="B237" i="49"/>
  <c r="J236" i="49"/>
  <c r="I236" i="49"/>
  <c r="H236" i="49"/>
  <c r="G236" i="49"/>
  <c r="F236" i="49"/>
  <c r="E236" i="49"/>
  <c r="D236" i="49"/>
  <c r="C236" i="49"/>
  <c r="B236" i="49"/>
  <c r="J235" i="49"/>
  <c r="I235" i="49"/>
  <c r="H235" i="49"/>
  <c r="G235" i="49"/>
  <c r="F235" i="49"/>
  <c r="E235" i="49"/>
  <c r="D235" i="49"/>
  <c r="C235" i="49"/>
  <c r="B235" i="49"/>
  <c r="J234" i="49"/>
  <c r="I234" i="49"/>
  <c r="H234" i="49"/>
  <c r="G234" i="49"/>
  <c r="F234" i="49"/>
  <c r="E234" i="49"/>
  <c r="D234" i="49"/>
  <c r="C234" i="49"/>
  <c r="B234" i="49"/>
  <c r="J233" i="49"/>
  <c r="I233" i="49"/>
  <c r="H233" i="49"/>
  <c r="G233" i="49"/>
  <c r="F233" i="49"/>
  <c r="E233" i="49"/>
  <c r="D233" i="49"/>
  <c r="C233" i="49"/>
  <c r="B233" i="49"/>
  <c r="J232" i="49"/>
  <c r="I232" i="49"/>
  <c r="H232" i="49"/>
  <c r="G232" i="49"/>
  <c r="F232" i="49"/>
  <c r="E232" i="49"/>
  <c r="D232" i="49"/>
  <c r="C232" i="49"/>
  <c r="B232" i="49"/>
  <c r="J231" i="49"/>
  <c r="I231" i="49"/>
  <c r="H231" i="49"/>
  <c r="G231" i="49"/>
  <c r="F231" i="49"/>
  <c r="E231" i="49"/>
  <c r="D231" i="49"/>
  <c r="C231" i="49"/>
  <c r="B231" i="49"/>
  <c r="J230" i="49"/>
  <c r="I230" i="49"/>
  <c r="H230" i="49"/>
  <c r="G230" i="49"/>
  <c r="F230" i="49"/>
  <c r="E230" i="49"/>
  <c r="D230" i="49"/>
  <c r="C230" i="49"/>
  <c r="B230" i="49"/>
  <c r="J229" i="49"/>
  <c r="I229" i="49"/>
  <c r="H229" i="49"/>
  <c r="G229" i="49"/>
  <c r="F229" i="49"/>
  <c r="E229" i="49"/>
  <c r="D229" i="49"/>
  <c r="C229" i="49"/>
  <c r="B229" i="49"/>
  <c r="J228" i="49"/>
  <c r="I228" i="49"/>
  <c r="H228" i="49"/>
  <c r="G228" i="49"/>
  <c r="F228" i="49"/>
  <c r="E228" i="49"/>
  <c r="D228" i="49"/>
  <c r="C228" i="49"/>
  <c r="B228" i="49"/>
  <c r="J227" i="49"/>
  <c r="I227" i="49"/>
  <c r="H227" i="49"/>
  <c r="G227" i="49"/>
  <c r="F227" i="49"/>
  <c r="E227" i="49"/>
  <c r="D227" i="49"/>
  <c r="C227" i="49"/>
  <c r="B227" i="49"/>
  <c r="J226" i="49"/>
  <c r="I226" i="49"/>
  <c r="H226" i="49"/>
  <c r="G226" i="49"/>
  <c r="F226" i="49"/>
  <c r="E226" i="49"/>
  <c r="D226" i="49"/>
  <c r="C226" i="49"/>
  <c r="B226" i="49"/>
  <c r="J225" i="49"/>
  <c r="I225" i="49"/>
  <c r="H225" i="49"/>
  <c r="G225" i="49"/>
  <c r="F225" i="49"/>
  <c r="E225" i="49"/>
  <c r="D225" i="49"/>
  <c r="C225" i="49"/>
  <c r="B225" i="49"/>
  <c r="J224" i="49"/>
  <c r="I224" i="49"/>
  <c r="H224" i="49"/>
  <c r="G224" i="49"/>
  <c r="F224" i="49"/>
  <c r="E224" i="49"/>
  <c r="D224" i="49"/>
  <c r="C224" i="49"/>
  <c r="B224" i="49"/>
  <c r="J223" i="49"/>
  <c r="I223" i="49"/>
  <c r="H223" i="49"/>
  <c r="G223" i="49"/>
  <c r="F223" i="49"/>
  <c r="E223" i="49"/>
  <c r="D223" i="49"/>
  <c r="C223" i="49"/>
  <c r="B223" i="49"/>
  <c r="J222" i="49"/>
  <c r="I222" i="49"/>
  <c r="H222" i="49"/>
  <c r="G222" i="49"/>
  <c r="F222" i="49"/>
  <c r="E222" i="49"/>
  <c r="D222" i="49"/>
  <c r="C222" i="49"/>
  <c r="B222" i="49"/>
  <c r="J221" i="49"/>
  <c r="I221" i="49"/>
  <c r="H221" i="49"/>
  <c r="G221" i="49"/>
  <c r="F221" i="49"/>
  <c r="E221" i="49"/>
  <c r="D221" i="49"/>
  <c r="C221" i="49"/>
  <c r="B221" i="49"/>
  <c r="J220" i="49"/>
  <c r="I220" i="49"/>
  <c r="H220" i="49"/>
  <c r="G220" i="49"/>
  <c r="F220" i="49"/>
  <c r="E220" i="49"/>
  <c r="D220" i="49"/>
  <c r="C220" i="49"/>
  <c r="B220" i="49"/>
  <c r="J219" i="49"/>
  <c r="I219" i="49"/>
  <c r="H219" i="49"/>
  <c r="G219" i="49"/>
  <c r="F219" i="49"/>
  <c r="E219" i="49"/>
  <c r="D219" i="49"/>
  <c r="C219" i="49"/>
  <c r="B219" i="49"/>
  <c r="J218" i="49"/>
  <c r="I218" i="49"/>
  <c r="H218" i="49"/>
  <c r="G218" i="49"/>
  <c r="F218" i="49"/>
  <c r="E218" i="49"/>
  <c r="D218" i="49"/>
  <c r="C218" i="49"/>
  <c r="B218" i="49"/>
  <c r="J217" i="49"/>
  <c r="I217" i="49"/>
  <c r="H217" i="49"/>
  <c r="G217" i="49"/>
  <c r="F217" i="49"/>
  <c r="E217" i="49"/>
  <c r="D217" i="49"/>
  <c r="C217" i="49"/>
  <c r="B217" i="49"/>
  <c r="J216" i="49"/>
  <c r="I216" i="49"/>
  <c r="H216" i="49"/>
  <c r="G216" i="49"/>
  <c r="F216" i="49"/>
  <c r="E216" i="49"/>
  <c r="D216" i="49"/>
  <c r="C216" i="49"/>
  <c r="B216" i="49"/>
  <c r="J215" i="49"/>
  <c r="I215" i="49"/>
  <c r="H215" i="49"/>
  <c r="G215" i="49"/>
  <c r="F215" i="49"/>
  <c r="E215" i="49"/>
  <c r="D215" i="49"/>
  <c r="C215" i="49"/>
  <c r="B215" i="49"/>
  <c r="J214" i="49"/>
  <c r="I214" i="49"/>
  <c r="H214" i="49"/>
  <c r="G214" i="49"/>
  <c r="F214" i="49"/>
  <c r="E214" i="49"/>
  <c r="D214" i="49"/>
  <c r="C214" i="49"/>
  <c r="B214" i="49"/>
  <c r="J213" i="49"/>
  <c r="I213" i="49"/>
  <c r="H213" i="49"/>
  <c r="G213" i="49"/>
  <c r="F213" i="49"/>
  <c r="E213" i="49"/>
  <c r="D213" i="49"/>
  <c r="C213" i="49"/>
  <c r="B213" i="49"/>
  <c r="J212" i="49"/>
  <c r="I212" i="49"/>
  <c r="H212" i="49"/>
  <c r="G212" i="49"/>
  <c r="F212" i="49"/>
  <c r="E212" i="49"/>
  <c r="D212" i="49"/>
  <c r="C212" i="49"/>
  <c r="B212" i="49"/>
  <c r="J211" i="49"/>
  <c r="I211" i="49"/>
  <c r="H211" i="49"/>
  <c r="G211" i="49"/>
  <c r="F211" i="49"/>
  <c r="E211" i="49"/>
  <c r="D211" i="49"/>
  <c r="C211" i="49"/>
  <c r="B211" i="49"/>
  <c r="J210" i="49"/>
  <c r="I210" i="49"/>
  <c r="H210" i="49"/>
  <c r="G210" i="49"/>
  <c r="F210" i="49"/>
  <c r="E210" i="49"/>
  <c r="D210" i="49"/>
  <c r="C210" i="49"/>
  <c r="B210" i="49"/>
  <c r="J209" i="49"/>
  <c r="I209" i="49"/>
  <c r="H209" i="49"/>
  <c r="G209" i="49"/>
  <c r="F209" i="49"/>
  <c r="E209" i="49"/>
  <c r="D209" i="49"/>
  <c r="C209" i="49"/>
  <c r="B209" i="49"/>
  <c r="J208" i="49"/>
  <c r="I208" i="49"/>
  <c r="H208" i="49"/>
  <c r="G208" i="49"/>
  <c r="F208" i="49"/>
  <c r="E208" i="49"/>
  <c r="D208" i="49"/>
  <c r="C208" i="49"/>
  <c r="B208" i="49"/>
  <c r="J207" i="49"/>
  <c r="I207" i="49"/>
  <c r="H207" i="49"/>
  <c r="G207" i="49"/>
  <c r="F207" i="49"/>
  <c r="E207" i="49"/>
  <c r="D207" i="49"/>
  <c r="C207" i="49"/>
  <c r="B207" i="49"/>
  <c r="J206" i="49"/>
  <c r="I206" i="49"/>
  <c r="H206" i="49"/>
  <c r="G206" i="49"/>
  <c r="F206" i="49"/>
  <c r="E206" i="49"/>
  <c r="D206" i="49"/>
  <c r="C206" i="49"/>
  <c r="B206" i="49"/>
  <c r="J205" i="49"/>
  <c r="I205" i="49"/>
  <c r="H205" i="49"/>
  <c r="G205" i="49"/>
  <c r="F205" i="49"/>
  <c r="E205" i="49"/>
  <c r="D205" i="49"/>
  <c r="C205" i="49"/>
  <c r="B205" i="49"/>
  <c r="J204" i="49"/>
  <c r="I204" i="49"/>
  <c r="H204" i="49"/>
  <c r="G204" i="49"/>
  <c r="F204" i="49"/>
  <c r="E204" i="49"/>
  <c r="D204" i="49"/>
  <c r="C204" i="49"/>
  <c r="B204" i="49"/>
  <c r="J203" i="49"/>
  <c r="I203" i="49"/>
  <c r="H203" i="49"/>
  <c r="G203" i="49"/>
  <c r="F203" i="49"/>
  <c r="E203" i="49"/>
  <c r="D203" i="49"/>
  <c r="C203" i="49"/>
  <c r="B203" i="49"/>
  <c r="J202" i="49"/>
  <c r="I202" i="49"/>
  <c r="H202" i="49"/>
  <c r="G202" i="49"/>
  <c r="F202" i="49"/>
  <c r="E202" i="49"/>
  <c r="D202" i="49"/>
  <c r="C202" i="49"/>
  <c r="B202" i="49"/>
  <c r="J201" i="49"/>
  <c r="I201" i="49"/>
  <c r="H201" i="49"/>
  <c r="G201" i="49"/>
  <c r="F201" i="49"/>
  <c r="E201" i="49"/>
  <c r="D201" i="49"/>
  <c r="C201" i="49"/>
  <c r="B201" i="49"/>
  <c r="J200" i="49"/>
  <c r="I200" i="49"/>
  <c r="H200" i="49"/>
  <c r="G200" i="49"/>
  <c r="F200" i="49"/>
  <c r="E200" i="49"/>
  <c r="D200" i="49"/>
  <c r="C200" i="49"/>
  <c r="B200" i="49"/>
  <c r="J199" i="49"/>
  <c r="I199" i="49"/>
  <c r="H199" i="49"/>
  <c r="G199" i="49"/>
  <c r="F199" i="49"/>
  <c r="E199" i="49"/>
  <c r="D199" i="49"/>
  <c r="C199" i="49"/>
  <c r="B199" i="49"/>
  <c r="J198" i="49"/>
  <c r="I198" i="49"/>
  <c r="H198" i="49"/>
  <c r="G198" i="49"/>
  <c r="F198" i="49"/>
  <c r="E198" i="49"/>
  <c r="D198" i="49"/>
  <c r="C198" i="49"/>
  <c r="B198" i="49"/>
  <c r="J197" i="49"/>
  <c r="I197" i="49"/>
  <c r="H197" i="49"/>
  <c r="G197" i="49"/>
  <c r="F197" i="49"/>
  <c r="E197" i="49"/>
  <c r="D197" i="49"/>
  <c r="C197" i="49"/>
  <c r="B197" i="49"/>
  <c r="J196" i="49"/>
  <c r="I196" i="49"/>
  <c r="H196" i="49"/>
  <c r="G196" i="49"/>
  <c r="F196" i="49"/>
  <c r="E196" i="49"/>
  <c r="D196" i="49"/>
  <c r="C196" i="49"/>
  <c r="B196" i="49"/>
  <c r="J195" i="49"/>
  <c r="I195" i="49"/>
  <c r="H195" i="49"/>
  <c r="G195" i="49"/>
  <c r="F195" i="49"/>
  <c r="E195" i="49"/>
  <c r="D195" i="49"/>
  <c r="C195" i="49"/>
  <c r="B195" i="49"/>
  <c r="J194" i="49"/>
  <c r="I194" i="49"/>
  <c r="H194" i="49"/>
  <c r="G194" i="49"/>
  <c r="F194" i="49"/>
  <c r="E194" i="49"/>
  <c r="D194" i="49"/>
  <c r="C194" i="49"/>
  <c r="B194" i="49"/>
  <c r="J193" i="49"/>
  <c r="I193" i="49"/>
  <c r="H193" i="49"/>
  <c r="G193" i="49"/>
  <c r="F193" i="49"/>
  <c r="E193" i="49"/>
  <c r="D193" i="49"/>
  <c r="C193" i="49"/>
  <c r="B193" i="49"/>
  <c r="J192" i="49"/>
  <c r="I192" i="49"/>
  <c r="H192" i="49"/>
  <c r="G192" i="49"/>
  <c r="F192" i="49"/>
  <c r="E192" i="49"/>
  <c r="D192" i="49"/>
  <c r="C192" i="49"/>
  <c r="B192" i="49"/>
  <c r="J191" i="49"/>
  <c r="I191" i="49"/>
  <c r="H191" i="49"/>
  <c r="G191" i="49"/>
  <c r="F191" i="49"/>
  <c r="E191" i="49"/>
  <c r="D191" i="49"/>
  <c r="C191" i="49"/>
  <c r="B191" i="49"/>
  <c r="J190" i="49"/>
  <c r="I190" i="49"/>
  <c r="H190" i="49"/>
  <c r="G190" i="49"/>
  <c r="F190" i="49"/>
  <c r="E190" i="49"/>
  <c r="D190" i="49"/>
  <c r="C190" i="49"/>
  <c r="B190" i="49"/>
  <c r="J189" i="49"/>
  <c r="I189" i="49"/>
  <c r="H189" i="49"/>
  <c r="G189" i="49"/>
  <c r="F189" i="49"/>
  <c r="E189" i="49"/>
  <c r="D189" i="49"/>
  <c r="C189" i="49"/>
  <c r="B189" i="49"/>
  <c r="J188" i="49"/>
  <c r="I188" i="49"/>
  <c r="H188" i="49"/>
  <c r="G188" i="49"/>
  <c r="F188" i="49"/>
  <c r="E188" i="49"/>
  <c r="D188" i="49"/>
  <c r="C188" i="49"/>
  <c r="B188" i="49"/>
  <c r="J187" i="49"/>
  <c r="I187" i="49"/>
  <c r="H187" i="49"/>
  <c r="G187" i="49"/>
  <c r="F187" i="49"/>
  <c r="E187" i="49"/>
  <c r="D187" i="49"/>
  <c r="C187" i="49"/>
  <c r="B187" i="49"/>
  <c r="J186" i="49"/>
  <c r="I186" i="49"/>
  <c r="H186" i="49"/>
  <c r="G186" i="49"/>
  <c r="F186" i="49"/>
  <c r="E186" i="49"/>
  <c r="D186" i="49"/>
  <c r="C186" i="49"/>
  <c r="B186" i="49"/>
  <c r="J185" i="49"/>
  <c r="I185" i="49"/>
  <c r="H185" i="49"/>
  <c r="G185" i="49"/>
  <c r="F185" i="49"/>
  <c r="E185" i="49"/>
  <c r="D185" i="49"/>
  <c r="C185" i="49"/>
  <c r="B185" i="49"/>
  <c r="J184" i="49"/>
  <c r="I184" i="49"/>
  <c r="H184" i="49"/>
  <c r="G184" i="49"/>
  <c r="F184" i="49"/>
  <c r="E184" i="49"/>
  <c r="D184" i="49"/>
  <c r="C184" i="49"/>
  <c r="B184" i="49"/>
  <c r="J183" i="49"/>
  <c r="I183" i="49"/>
  <c r="H183" i="49"/>
  <c r="G183" i="49"/>
  <c r="F183" i="49"/>
  <c r="E183" i="49"/>
  <c r="D183" i="49"/>
  <c r="C183" i="49"/>
  <c r="B183" i="49"/>
  <c r="J182" i="49"/>
  <c r="I182" i="49"/>
  <c r="H182" i="49"/>
  <c r="G182" i="49"/>
  <c r="F182" i="49"/>
  <c r="E182" i="49"/>
  <c r="D182" i="49"/>
  <c r="C182" i="49"/>
  <c r="B182" i="49"/>
  <c r="J181" i="49"/>
  <c r="I181" i="49"/>
  <c r="H181" i="49"/>
  <c r="G181" i="49"/>
  <c r="F181" i="49"/>
  <c r="E181" i="49"/>
  <c r="D181" i="49"/>
  <c r="C181" i="49"/>
  <c r="B181" i="49"/>
  <c r="J180" i="49"/>
  <c r="I180" i="49"/>
  <c r="H180" i="49"/>
  <c r="G180" i="49"/>
  <c r="F180" i="49"/>
  <c r="E180" i="49"/>
  <c r="D180" i="49"/>
  <c r="C180" i="49"/>
  <c r="B180" i="49"/>
  <c r="J179" i="49"/>
  <c r="I179" i="49"/>
  <c r="H179" i="49"/>
  <c r="G179" i="49"/>
  <c r="F179" i="49"/>
  <c r="E179" i="49"/>
  <c r="D179" i="49"/>
  <c r="C179" i="49"/>
  <c r="B179" i="49"/>
  <c r="J178" i="49"/>
  <c r="I178" i="49"/>
  <c r="H178" i="49"/>
  <c r="G178" i="49"/>
  <c r="F178" i="49"/>
  <c r="E178" i="49"/>
  <c r="D178" i="49"/>
  <c r="C178" i="49"/>
  <c r="B178" i="49"/>
  <c r="J177" i="49"/>
  <c r="I177" i="49"/>
  <c r="H177" i="49"/>
  <c r="G177" i="49"/>
  <c r="F177" i="49"/>
  <c r="E177" i="49"/>
  <c r="D177" i="49"/>
  <c r="C177" i="49"/>
  <c r="B177" i="49"/>
  <c r="J176" i="49"/>
  <c r="I176" i="49"/>
  <c r="H176" i="49"/>
  <c r="G176" i="49"/>
  <c r="F176" i="49"/>
  <c r="E176" i="49"/>
  <c r="D176" i="49"/>
  <c r="C176" i="49"/>
  <c r="B176" i="49"/>
  <c r="J175" i="49"/>
  <c r="I175" i="49"/>
  <c r="H175" i="49"/>
  <c r="G175" i="49"/>
  <c r="F175" i="49"/>
  <c r="E175" i="49"/>
  <c r="D175" i="49"/>
  <c r="C175" i="49"/>
  <c r="B175" i="49"/>
  <c r="J174" i="49"/>
  <c r="I174" i="49"/>
  <c r="H174" i="49"/>
  <c r="G174" i="49"/>
  <c r="F174" i="49"/>
  <c r="E174" i="49"/>
  <c r="D174" i="49"/>
  <c r="C174" i="49"/>
  <c r="B174" i="49"/>
  <c r="J173" i="49"/>
  <c r="I173" i="49"/>
  <c r="H173" i="49"/>
  <c r="G173" i="49"/>
  <c r="F173" i="49"/>
  <c r="E173" i="49"/>
  <c r="D173" i="49"/>
  <c r="C173" i="49"/>
  <c r="B173" i="49"/>
  <c r="J172" i="49"/>
  <c r="I172" i="49"/>
  <c r="H172" i="49"/>
  <c r="G172" i="49"/>
  <c r="F172" i="49"/>
  <c r="E172" i="49"/>
  <c r="D172" i="49"/>
  <c r="C172" i="49"/>
  <c r="B172" i="49"/>
  <c r="J171" i="49"/>
  <c r="I171" i="49"/>
  <c r="H171" i="49"/>
  <c r="G171" i="49"/>
  <c r="F171" i="49"/>
  <c r="E171" i="49"/>
  <c r="D171" i="49"/>
  <c r="C171" i="49"/>
  <c r="B171" i="49"/>
  <c r="J170" i="49"/>
  <c r="I170" i="49"/>
  <c r="H170" i="49"/>
  <c r="G170" i="49"/>
  <c r="F170" i="49"/>
  <c r="E170" i="49"/>
  <c r="D170" i="49"/>
  <c r="C170" i="49"/>
  <c r="B170" i="49"/>
  <c r="J169" i="49"/>
  <c r="I169" i="49"/>
  <c r="H169" i="49"/>
  <c r="G169" i="49"/>
  <c r="F169" i="49"/>
  <c r="E169" i="49"/>
  <c r="D169" i="49"/>
  <c r="C169" i="49"/>
  <c r="B169" i="49"/>
  <c r="J168" i="49"/>
  <c r="I168" i="49"/>
  <c r="H168" i="49"/>
  <c r="G168" i="49"/>
  <c r="F168" i="49"/>
  <c r="E168" i="49"/>
  <c r="D168" i="49"/>
  <c r="C168" i="49"/>
  <c r="B168" i="49"/>
  <c r="J167" i="49"/>
  <c r="I167" i="49"/>
  <c r="H167" i="49"/>
  <c r="G167" i="49"/>
  <c r="F167" i="49"/>
  <c r="E167" i="49"/>
  <c r="D167" i="49"/>
  <c r="C167" i="49"/>
  <c r="B167" i="49"/>
  <c r="J166" i="49"/>
  <c r="I166" i="49"/>
  <c r="H166" i="49"/>
  <c r="G166" i="49"/>
  <c r="F166" i="49"/>
  <c r="E166" i="49"/>
  <c r="D166" i="49"/>
  <c r="C166" i="49"/>
  <c r="B166" i="49"/>
  <c r="J165" i="49"/>
  <c r="I165" i="49"/>
  <c r="H165" i="49"/>
  <c r="G165" i="49"/>
  <c r="F165" i="49"/>
  <c r="E165" i="49"/>
  <c r="D165" i="49"/>
  <c r="C165" i="49"/>
  <c r="B165" i="49"/>
  <c r="J164" i="49"/>
  <c r="I164" i="49"/>
  <c r="H164" i="49"/>
  <c r="G164" i="49"/>
  <c r="F164" i="49"/>
  <c r="E164" i="49"/>
  <c r="D164" i="49"/>
  <c r="C164" i="49"/>
  <c r="B164" i="49"/>
  <c r="J163" i="49"/>
  <c r="I163" i="49"/>
  <c r="H163" i="49"/>
  <c r="G163" i="49"/>
  <c r="F163" i="49"/>
  <c r="E163" i="49"/>
  <c r="D163" i="49"/>
  <c r="C163" i="49"/>
  <c r="B163" i="49"/>
  <c r="J162" i="49"/>
  <c r="I162" i="49"/>
  <c r="H162" i="49"/>
  <c r="G162" i="49"/>
  <c r="F162" i="49"/>
  <c r="E162" i="49"/>
  <c r="D162" i="49"/>
  <c r="C162" i="49"/>
  <c r="B162" i="49"/>
  <c r="J161" i="49"/>
  <c r="I161" i="49"/>
  <c r="H161" i="49"/>
  <c r="G161" i="49"/>
  <c r="F161" i="49"/>
  <c r="E161" i="49"/>
  <c r="D161" i="49"/>
  <c r="C161" i="49"/>
  <c r="B161" i="49"/>
  <c r="J160" i="49"/>
  <c r="I160" i="49"/>
  <c r="H160" i="49"/>
  <c r="G160" i="49"/>
  <c r="F160" i="49"/>
  <c r="E160" i="49"/>
  <c r="D160" i="49"/>
  <c r="C160" i="49"/>
  <c r="B160" i="49"/>
  <c r="J159" i="49"/>
  <c r="I159" i="49"/>
  <c r="H159" i="49"/>
  <c r="G159" i="49"/>
  <c r="F159" i="49"/>
  <c r="E159" i="49"/>
  <c r="D159" i="49"/>
  <c r="C159" i="49"/>
  <c r="B159" i="49"/>
  <c r="J158" i="49"/>
  <c r="I158" i="49"/>
  <c r="H158" i="49"/>
  <c r="G158" i="49"/>
  <c r="F158" i="49"/>
  <c r="E158" i="49"/>
  <c r="D158" i="49"/>
  <c r="C158" i="49"/>
  <c r="B158" i="49"/>
  <c r="J157" i="49"/>
  <c r="I157" i="49"/>
  <c r="H157" i="49"/>
  <c r="G157" i="49"/>
  <c r="F157" i="49"/>
  <c r="E157" i="49"/>
  <c r="D157" i="49"/>
  <c r="C157" i="49"/>
  <c r="B157" i="49"/>
  <c r="J156" i="49"/>
  <c r="I156" i="49"/>
  <c r="H156" i="49"/>
  <c r="G156" i="49"/>
  <c r="F156" i="49"/>
  <c r="E156" i="49"/>
  <c r="D156" i="49"/>
  <c r="C156" i="49"/>
  <c r="B156" i="49"/>
  <c r="J155" i="49"/>
  <c r="I155" i="49"/>
  <c r="H155" i="49"/>
  <c r="G155" i="49"/>
  <c r="F155" i="49"/>
  <c r="E155" i="49"/>
  <c r="D155" i="49"/>
  <c r="C155" i="49"/>
  <c r="B155" i="49"/>
  <c r="J154" i="49"/>
  <c r="I154" i="49"/>
  <c r="H154" i="49"/>
  <c r="G154" i="49"/>
  <c r="F154" i="49"/>
  <c r="E154" i="49"/>
  <c r="D154" i="49"/>
  <c r="C154" i="49"/>
  <c r="B154" i="49"/>
  <c r="J153" i="49"/>
  <c r="I153" i="49"/>
  <c r="H153" i="49"/>
  <c r="G153" i="49"/>
  <c r="F153" i="49"/>
  <c r="E153" i="49"/>
  <c r="D153" i="49"/>
  <c r="C153" i="49"/>
  <c r="B153" i="49"/>
  <c r="J152" i="49"/>
  <c r="I152" i="49"/>
  <c r="H152" i="49"/>
  <c r="G152" i="49"/>
  <c r="F152" i="49"/>
  <c r="E152" i="49"/>
  <c r="D152" i="49"/>
  <c r="C152" i="49"/>
  <c r="B152" i="49"/>
  <c r="J151" i="49"/>
  <c r="I151" i="49"/>
  <c r="H151" i="49"/>
  <c r="G151" i="49"/>
  <c r="F151" i="49"/>
  <c r="E151" i="49"/>
  <c r="D151" i="49"/>
  <c r="C151" i="49"/>
  <c r="B151" i="49"/>
  <c r="J150" i="49"/>
  <c r="I150" i="49"/>
  <c r="H150" i="49"/>
  <c r="G150" i="49"/>
  <c r="F150" i="49"/>
  <c r="E150" i="49"/>
  <c r="D150" i="49"/>
  <c r="C150" i="49"/>
  <c r="B150" i="49"/>
  <c r="J149" i="49"/>
  <c r="I149" i="49"/>
  <c r="H149" i="49"/>
  <c r="G149" i="49"/>
  <c r="F149" i="49"/>
  <c r="E149" i="49"/>
  <c r="D149" i="49"/>
  <c r="C149" i="49"/>
  <c r="B149" i="49"/>
  <c r="J148" i="49"/>
  <c r="I148" i="49"/>
  <c r="H148" i="49"/>
  <c r="G148" i="49"/>
  <c r="F148" i="49"/>
  <c r="E148" i="49"/>
  <c r="D148" i="49"/>
  <c r="C148" i="49"/>
  <c r="B148" i="49"/>
  <c r="J147" i="49"/>
  <c r="I147" i="49"/>
  <c r="H147" i="49"/>
  <c r="G147" i="49"/>
  <c r="F147" i="49"/>
  <c r="E147" i="49"/>
  <c r="D147" i="49"/>
  <c r="C147" i="49"/>
  <c r="B147" i="49"/>
  <c r="J146" i="49"/>
  <c r="I146" i="49"/>
  <c r="H146" i="49"/>
  <c r="G146" i="49"/>
  <c r="F146" i="49"/>
  <c r="E146" i="49"/>
  <c r="D146" i="49"/>
  <c r="C146" i="49"/>
  <c r="B146" i="49"/>
  <c r="J145" i="49"/>
  <c r="I145" i="49"/>
  <c r="H145" i="49"/>
  <c r="G145" i="49"/>
  <c r="F145" i="49"/>
  <c r="E145" i="49"/>
  <c r="D145" i="49"/>
  <c r="C145" i="49"/>
  <c r="B145" i="49"/>
  <c r="J144" i="49"/>
  <c r="I144" i="49"/>
  <c r="H144" i="49"/>
  <c r="G144" i="49"/>
  <c r="F144" i="49"/>
  <c r="E144" i="49"/>
  <c r="D144" i="49"/>
  <c r="C144" i="49"/>
  <c r="B144" i="49"/>
  <c r="J143" i="49"/>
  <c r="I143" i="49"/>
  <c r="H143" i="49"/>
  <c r="G143" i="49"/>
  <c r="F143" i="49"/>
  <c r="E143" i="49"/>
  <c r="D143" i="49"/>
  <c r="C143" i="49"/>
  <c r="B143" i="49"/>
  <c r="J142" i="49"/>
  <c r="I142" i="49"/>
  <c r="H142" i="49"/>
  <c r="G142" i="49"/>
  <c r="F142" i="49"/>
  <c r="E142" i="49"/>
  <c r="D142" i="49"/>
  <c r="C142" i="49"/>
  <c r="B142" i="49"/>
  <c r="J141" i="49"/>
  <c r="I141" i="49"/>
  <c r="H141" i="49"/>
  <c r="G141" i="49"/>
  <c r="F141" i="49"/>
  <c r="E141" i="49"/>
  <c r="D141" i="49"/>
  <c r="C141" i="49"/>
  <c r="B141" i="49"/>
  <c r="J140" i="49"/>
  <c r="I140" i="49"/>
  <c r="H140" i="49"/>
  <c r="G140" i="49"/>
  <c r="F140" i="49"/>
  <c r="E140" i="49"/>
  <c r="D140" i="49"/>
  <c r="C140" i="49"/>
  <c r="B140" i="49"/>
  <c r="J139" i="49"/>
  <c r="I139" i="49"/>
  <c r="H139" i="49"/>
  <c r="G139" i="49"/>
  <c r="F139" i="49"/>
  <c r="E139" i="49"/>
  <c r="D139" i="49"/>
  <c r="C139" i="49"/>
  <c r="B139" i="49"/>
  <c r="J138" i="49"/>
  <c r="I138" i="49"/>
  <c r="H138" i="49"/>
  <c r="G138" i="49"/>
  <c r="F138" i="49"/>
  <c r="E138" i="49"/>
  <c r="D138" i="49"/>
  <c r="C138" i="49"/>
  <c r="B138" i="49"/>
  <c r="J137" i="49"/>
  <c r="I137" i="49"/>
  <c r="H137" i="49"/>
  <c r="G137" i="49"/>
  <c r="F137" i="49"/>
  <c r="E137" i="49"/>
  <c r="D137" i="49"/>
  <c r="C137" i="49"/>
  <c r="B137" i="49"/>
  <c r="J136" i="49"/>
  <c r="I136" i="49"/>
  <c r="H136" i="49"/>
  <c r="G136" i="49"/>
  <c r="F136" i="49"/>
  <c r="E136" i="49"/>
  <c r="D136" i="49"/>
  <c r="C136" i="49"/>
  <c r="B136" i="49"/>
  <c r="J135" i="49"/>
  <c r="I135" i="49"/>
  <c r="H135" i="49"/>
  <c r="G135" i="49"/>
  <c r="F135" i="49"/>
  <c r="E135" i="49"/>
  <c r="D135" i="49"/>
  <c r="C135" i="49"/>
  <c r="B135" i="49"/>
  <c r="J134" i="49"/>
  <c r="I134" i="49"/>
  <c r="H134" i="49"/>
  <c r="G134" i="49"/>
  <c r="F134" i="49"/>
  <c r="E134" i="49"/>
  <c r="D134" i="49"/>
  <c r="C134" i="49"/>
  <c r="B134" i="49"/>
  <c r="J133" i="49"/>
  <c r="I133" i="49"/>
  <c r="H133" i="49"/>
  <c r="G133" i="49"/>
  <c r="F133" i="49"/>
  <c r="E133" i="49"/>
  <c r="D133" i="49"/>
  <c r="C133" i="49"/>
  <c r="B133" i="49"/>
  <c r="J132" i="49"/>
  <c r="I132" i="49"/>
  <c r="H132" i="49"/>
  <c r="G132" i="49"/>
  <c r="F132" i="49"/>
  <c r="E132" i="49"/>
  <c r="D132" i="49"/>
  <c r="C132" i="49"/>
  <c r="B132" i="49"/>
  <c r="J131" i="49"/>
  <c r="I131" i="49"/>
  <c r="H131" i="49"/>
  <c r="G131" i="49"/>
  <c r="F131" i="49"/>
  <c r="E131" i="49"/>
  <c r="D131" i="49"/>
  <c r="C131" i="49"/>
  <c r="B131" i="49"/>
  <c r="J130" i="49"/>
  <c r="I130" i="49"/>
  <c r="H130" i="49"/>
  <c r="G130" i="49"/>
  <c r="F130" i="49"/>
  <c r="E130" i="49"/>
  <c r="D130" i="49"/>
  <c r="C130" i="49"/>
  <c r="B130" i="49"/>
  <c r="J129" i="49"/>
  <c r="I129" i="49"/>
  <c r="H129" i="49"/>
  <c r="G129" i="49"/>
  <c r="F129" i="49"/>
  <c r="E129" i="49"/>
  <c r="D129" i="49"/>
  <c r="C129" i="49"/>
  <c r="B129" i="49"/>
  <c r="J128" i="49"/>
  <c r="I128" i="49"/>
  <c r="H128" i="49"/>
  <c r="G128" i="49"/>
  <c r="F128" i="49"/>
  <c r="E128" i="49"/>
  <c r="D128" i="49"/>
  <c r="C128" i="49"/>
  <c r="B128" i="49"/>
  <c r="J127" i="49"/>
  <c r="I127" i="49"/>
  <c r="H127" i="49"/>
  <c r="G127" i="49"/>
  <c r="F127" i="49"/>
  <c r="E127" i="49"/>
  <c r="D127" i="49"/>
  <c r="C127" i="49"/>
  <c r="B127" i="49"/>
  <c r="J126" i="49"/>
  <c r="I126" i="49"/>
  <c r="H126" i="49"/>
  <c r="G126" i="49"/>
  <c r="F126" i="49"/>
  <c r="E126" i="49"/>
  <c r="D126" i="49"/>
  <c r="C126" i="49"/>
  <c r="B126" i="49"/>
  <c r="J125" i="49"/>
  <c r="I125" i="49"/>
  <c r="H125" i="49"/>
  <c r="G125" i="49"/>
  <c r="F125" i="49"/>
  <c r="E125" i="49"/>
  <c r="D125" i="49"/>
  <c r="C125" i="49"/>
  <c r="B125" i="49"/>
  <c r="J124" i="49"/>
  <c r="I124" i="49"/>
  <c r="H124" i="49"/>
  <c r="G124" i="49"/>
  <c r="F124" i="49"/>
  <c r="E124" i="49"/>
  <c r="D124" i="49"/>
  <c r="C124" i="49"/>
  <c r="B124" i="49"/>
  <c r="J123" i="49"/>
  <c r="I123" i="49"/>
  <c r="H123" i="49"/>
  <c r="G123" i="49"/>
  <c r="F123" i="49"/>
  <c r="E123" i="49"/>
  <c r="D123" i="49"/>
  <c r="C123" i="49"/>
  <c r="B123" i="49"/>
  <c r="J122" i="49"/>
  <c r="I122" i="49"/>
  <c r="H122" i="49"/>
  <c r="G122" i="49"/>
  <c r="F122" i="49"/>
  <c r="E122" i="49"/>
  <c r="D122" i="49"/>
  <c r="C122" i="49"/>
  <c r="B122" i="49"/>
  <c r="J121" i="49"/>
  <c r="I121" i="49"/>
  <c r="H121" i="49"/>
  <c r="G121" i="49"/>
  <c r="F121" i="49"/>
  <c r="E121" i="49"/>
  <c r="D121" i="49"/>
  <c r="C121" i="49"/>
  <c r="B121" i="49"/>
  <c r="J120" i="49"/>
  <c r="I120" i="49"/>
  <c r="H120" i="49"/>
  <c r="G120" i="49"/>
  <c r="F120" i="49"/>
  <c r="E120" i="49"/>
  <c r="D120" i="49"/>
  <c r="C120" i="49"/>
  <c r="B120" i="49"/>
  <c r="J119" i="49"/>
  <c r="I119" i="49"/>
  <c r="H119" i="49"/>
  <c r="G119" i="49"/>
  <c r="F119" i="49"/>
  <c r="E119" i="49"/>
  <c r="D119" i="49"/>
  <c r="C119" i="49"/>
  <c r="B119" i="49"/>
  <c r="J118" i="49"/>
  <c r="I118" i="49"/>
  <c r="H118" i="49"/>
  <c r="G118" i="49"/>
  <c r="F118" i="49"/>
  <c r="E118" i="49"/>
  <c r="D118" i="49"/>
  <c r="C118" i="49"/>
  <c r="B118" i="49"/>
  <c r="J117" i="49"/>
  <c r="I117" i="49"/>
  <c r="H117" i="49"/>
  <c r="G117" i="49"/>
  <c r="F117" i="49"/>
  <c r="E117" i="49"/>
  <c r="D117" i="49"/>
  <c r="C117" i="49"/>
  <c r="B117" i="49"/>
  <c r="J116" i="49"/>
  <c r="I116" i="49"/>
  <c r="H116" i="49"/>
  <c r="G116" i="49"/>
  <c r="F116" i="49"/>
  <c r="E116" i="49"/>
  <c r="D116" i="49"/>
  <c r="C116" i="49"/>
  <c r="B116" i="49"/>
  <c r="J115" i="49"/>
  <c r="I115" i="49"/>
  <c r="H115" i="49"/>
  <c r="G115" i="49"/>
  <c r="F115" i="49"/>
  <c r="E115" i="49"/>
  <c r="D115" i="49"/>
  <c r="C115" i="49"/>
  <c r="B115" i="49"/>
  <c r="J114" i="49"/>
  <c r="I114" i="49"/>
  <c r="H114" i="49"/>
  <c r="G114" i="49"/>
  <c r="F114" i="49"/>
  <c r="E114" i="49"/>
  <c r="D114" i="49"/>
  <c r="C114" i="49"/>
  <c r="B114" i="49"/>
  <c r="J113" i="49"/>
  <c r="I113" i="49"/>
  <c r="H113" i="49"/>
  <c r="G113" i="49"/>
  <c r="F113" i="49"/>
  <c r="E113" i="49"/>
  <c r="D113" i="49"/>
  <c r="C113" i="49"/>
  <c r="B113" i="49"/>
  <c r="J112" i="49"/>
  <c r="I112" i="49"/>
  <c r="H112" i="49"/>
  <c r="G112" i="49"/>
  <c r="F112" i="49"/>
  <c r="E112" i="49"/>
  <c r="D112" i="49"/>
  <c r="C112" i="49"/>
  <c r="B112" i="49"/>
  <c r="J111" i="49"/>
  <c r="I111" i="49"/>
  <c r="H111" i="49"/>
  <c r="G111" i="49"/>
  <c r="F111" i="49"/>
  <c r="E111" i="49"/>
  <c r="D111" i="49"/>
  <c r="C111" i="49"/>
  <c r="B111" i="49"/>
  <c r="J110" i="49"/>
  <c r="I110" i="49"/>
  <c r="H110" i="49"/>
  <c r="G110" i="49"/>
  <c r="F110" i="49"/>
  <c r="E110" i="49"/>
  <c r="D110" i="49"/>
  <c r="C110" i="49"/>
  <c r="B110" i="49"/>
  <c r="J109" i="49"/>
  <c r="I109" i="49"/>
  <c r="H109" i="49"/>
  <c r="G109" i="49"/>
  <c r="F109" i="49"/>
  <c r="E109" i="49"/>
  <c r="D109" i="49"/>
  <c r="C109" i="49"/>
  <c r="B109" i="49"/>
  <c r="J108" i="49"/>
  <c r="I108" i="49"/>
  <c r="H108" i="49"/>
  <c r="G108" i="49"/>
  <c r="F108" i="49"/>
  <c r="E108" i="49"/>
  <c r="D108" i="49"/>
  <c r="C108" i="49"/>
  <c r="B108" i="49"/>
  <c r="J107" i="49"/>
  <c r="I107" i="49"/>
  <c r="H107" i="49"/>
  <c r="G107" i="49"/>
  <c r="F107" i="49"/>
  <c r="E107" i="49"/>
  <c r="D107" i="49"/>
  <c r="C107" i="49"/>
  <c r="B107" i="49"/>
  <c r="J106" i="49"/>
  <c r="I106" i="49"/>
  <c r="H106" i="49"/>
  <c r="G106" i="49"/>
  <c r="F106" i="49"/>
  <c r="E106" i="49"/>
  <c r="D106" i="49"/>
  <c r="C106" i="49"/>
  <c r="B106" i="49"/>
  <c r="J105" i="49"/>
  <c r="I105" i="49"/>
  <c r="H105" i="49"/>
  <c r="G105" i="49"/>
  <c r="F105" i="49"/>
  <c r="E105" i="49"/>
  <c r="D105" i="49"/>
  <c r="C105" i="49"/>
  <c r="B105" i="49"/>
  <c r="J104" i="49"/>
  <c r="I104" i="49"/>
  <c r="H104" i="49"/>
  <c r="G104" i="49"/>
  <c r="F104" i="49"/>
  <c r="E104" i="49"/>
  <c r="D104" i="49"/>
  <c r="C104" i="49"/>
  <c r="B104" i="49"/>
  <c r="J103" i="49"/>
  <c r="I103" i="49"/>
  <c r="H103" i="49"/>
  <c r="G103" i="49"/>
  <c r="F103" i="49"/>
  <c r="E103" i="49"/>
  <c r="D103" i="49"/>
  <c r="C103" i="49"/>
  <c r="B103" i="49"/>
  <c r="J102" i="49"/>
  <c r="I102" i="49"/>
  <c r="H102" i="49"/>
  <c r="G102" i="49"/>
  <c r="F102" i="49"/>
  <c r="E102" i="49"/>
  <c r="D102" i="49"/>
  <c r="C102" i="49"/>
  <c r="B102" i="49"/>
  <c r="J101" i="49"/>
  <c r="I101" i="49"/>
  <c r="H101" i="49"/>
  <c r="G101" i="49"/>
  <c r="F101" i="49"/>
  <c r="E101" i="49"/>
  <c r="D101" i="49"/>
  <c r="C101" i="49"/>
  <c r="B101" i="49"/>
  <c r="J100" i="49"/>
  <c r="I100" i="49"/>
  <c r="H100" i="49"/>
  <c r="G100" i="49"/>
  <c r="F100" i="49"/>
  <c r="E100" i="49"/>
  <c r="D100" i="49"/>
  <c r="C100" i="49"/>
  <c r="B100" i="49"/>
  <c r="J99" i="49"/>
  <c r="I99" i="49"/>
  <c r="H99" i="49"/>
  <c r="G99" i="49"/>
  <c r="F99" i="49"/>
  <c r="E99" i="49"/>
  <c r="D99" i="49"/>
  <c r="C99" i="49"/>
  <c r="B99" i="49"/>
  <c r="J98" i="49"/>
  <c r="I98" i="49"/>
  <c r="H98" i="49"/>
  <c r="G98" i="49"/>
  <c r="F98" i="49"/>
  <c r="E98" i="49"/>
  <c r="D98" i="49"/>
  <c r="C98" i="49"/>
  <c r="B98" i="49"/>
  <c r="J97" i="49"/>
  <c r="I97" i="49"/>
  <c r="H97" i="49"/>
  <c r="G97" i="49"/>
  <c r="F97" i="49"/>
  <c r="E97" i="49"/>
  <c r="D97" i="49"/>
  <c r="C97" i="49"/>
  <c r="B97" i="49"/>
  <c r="J96" i="49"/>
  <c r="I96" i="49"/>
  <c r="H96" i="49"/>
  <c r="G96" i="49"/>
  <c r="F96" i="49"/>
  <c r="E96" i="49"/>
  <c r="D96" i="49"/>
  <c r="C96" i="49"/>
  <c r="B96" i="49"/>
  <c r="J95" i="49"/>
  <c r="I95" i="49"/>
  <c r="H95" i="49"/>
  <c r="G95" i="49"/>
  <c r="F95" i="49"/>
  <c r="E95" i="49"/>
  <c r="D95" i="49"/>
  <c r="C95" i="49"/>
  <c r="B95" i="49"/>
  <c r="J94" i="49"/>
  <c r="I94" i="49"/>
  <c r="H94" i="49"/>
  <c r="G94" i="49"/>
  <c r="F94" i="49"/>
  <c r="E94" i="49"/>
  <c r="D94" i="49"/>
  <c r="C94" i="49"/>
  <c r="B94" i="49"/>
  <c r="J93" i="49"/>
  <c r="I93" i="49"/>
  <c r="H93" i="49"/>
  <c r="G93" i="49"/>
  <c r="F93" i="49"/>
  <c r="E93" i="49"/>
  <c r="D93" i="49"/>
  <c r="C93" i="49"/>
  <c r="B93" i="49"/>
  <c r="J92" i="49"/>
  <c r="I92" i="49"/>
  <c r="H92" i="49"/>
  <c r="G92" i="49"/>
  <c r="F92" i="49"/>
  <c r="E92" i="49"/>
  <c r="D92" i="49"/>
  <c r="C92" i="49"/>
  <c r="B92" i="49"/>
  <c r="J91" i="49"/>
  <c r="I91" i="49"/>
  <c r="H91" i="49"/>
  <c r="G91" i="49"/>
  <c r="F91" i="49"/>
  <c r="E91" i="49"/>
  <c r="D91" i="49"/>
  <c r="C91" i="49"/>
  <c r="B91" i="49"/>
  <c r="J90" i="49"/>
  <c r="I90" i="49"/>
  <c r="H90" i="49"/>
  <c r="G90" i="49"/>
  <c r="F90" i="49"/>
  <c r="E90" i="49"/>
  <c r="D90" i="49"/>
  <c r="C90" i="49"/>
  <c r="B90" i="49"/>
  <c r="J89" i="49"/>
  <c r="I89" i="49"/>
  <c r="H89" i="49"/>
  <c r="G89" i="49"/>
  <c r="F89" i="49"/>
  <c r="E89" i="49"/>
  <c r="D89" i="49"/>
  <c r="C89" i="49"/>
  <c r="B89" i="49"/>
  <c r="J88" i="49"/>
  <c r="I88" i="49"/>
  <c r="H88" i="49"/>
  <c r="G88" i="49"/>
  <c r="F88" i="49"/>
  <c r="E88" i="49"/>
  <c r="D88" i="49"/>
  <c r="C88" i="49"/>
  <c r="B88" i="49"/>
  <c r="J87" i="49"/>
  <c r="I87" i="49"/>
  <c r="H87" i="49"/>
  <c r="G87" i="49"/>
  <c r="F87" i="49"/>
  <c r="E87" i="49"/>
  <c r="D87" i="49"/>
  <c r="C87" i="49"/>
  <c r="B87" i="49"/>
  <c r="J86" i="49"/>
  <c r="I86" i="49"/>
  <c r="H86" i="49"/>
  <c r="G86" i="49"/>
  <c r="F86" i="49"/>
  <c r="E86" i="49"/>
  <c r="D86" i="49"/>
  <c r="C86" i="49"/>
  <c r="B86" i="49"/>
  <c r="J85" i="49"/>
  <c r="I85" i="49"/>
  <c r="H85" i="49"/>
  <c r="G85" i="49"/>
  <c r="F85" i="49"/>
  <c r="E85" i="49"/>
  <c r="D85" i="49"/>
  <c r="C85" i="49"/>
  <c r="B85" i="49"/>
  <c r="J84" i="49"/>
  <c r="I84" i="49"/>
  <c r="H84" i="49"/>
  <c r="G84" i="49"/>
  <c r="F84" i="49"/>
  <c r="E84" i="49"/>
  <c r="D84" i="49"/>
  <c r="C84" i="49"/>
  <c r="B84" i="49"/>
  <c r="J83" i="49"/>
  <c r="I83" i="49"/>
  <c r="H83" i="49"/>
  <c r="G83" i="49"/>
  <c r="F83" i="49"/>
  <c r="E83" i="49"/>
  <c r="D83" i="49"/>
  <c r="C83" i="49"/>
  <c r="B83" i="49"/>
  <c r="J82" i="49"/>
  <c r="I82" i="49"/>
  <c r="H82" i="49"/>
  <c r="G82" i="49"/>
  <c r="F82" i="49"/>
  <c r="E82" i="49"/>
  <c r="D82" i="49"/>
  <c r="C82" i="49"/>
  <c r="B82" i="49"/>
  <c r="J81" i="49"/>
  <c r="I81" i="49"/>
  <c r="H81" i="49"/>
  <c r="G81" i="49"/>
  <c r="F81" i="49"/>
  <c r="E81" i="49"/>
  <c r="D81" i="49"/>
  <c r="C81" i="49"/>
  <c r="B81" i="49"/>
  <c r="J80" i="49"/>
  <c r="I80" i="49"/>
  <c r="H80" i="49"/>
  <c r="G80" i="49"/>
  <c r="F80" i="49"/>
  <c r="E80" i="49"/>
  <c r="D80" i="49"/>
  <c r="C80" i="49"/>
  <c r="B80" i="49"/>
  <c r="J79" i="49"/>
  <c r="I79" i="49"/>
  <c r="H79" i="49"/>
  <c r="G79" i="49"/>
  <c r="F79" i="49"/>
  <c r="E79" i="49"/>
  <c r="D79" i="49"/>
  <c r="C79" i="49"/>
  <c r="B79" i="49"/>
  <c r="J78" i="49"/>
  <c r="I78" i="49"/>
  <c r="H78" i="49"/>
  <c r="G78" i="49"/>
  <c r="F78" i="49"/>
  <c r="E78" i="49"/>
  <c r="D78" i="49"/>
  <c r="C78" i="49"/>
  <c r="B78" i="49"/>
  <c r="J77" i="49"/>
  <c r="I77" i="49"/>
  <c r="H77" i="49"/>
  <c r="G77" i="49"/>
  <c r="F77" i="49"/>
  <c r="E77" i="49"/>
  <c r="D77" i="49"/>
  <c r="C77" i="49"/>
  <c r="B77" i="49"/>
  <c r="J76" i="49"/>
  <c r="I76" i="49"/>
  <c r="H76" i="49"/>
  <c r="G76" i="49"/>
  <c r="F76" i="49"/>
  <c r="E76" i="49"/>
  <c r="D76" i="49"/>
  <c r="C76" i="49"/>
  <c r="B76" i="49"/>
  <c r="J75" i="49"/>
  <c r="I75" i="49"/>
  <c r="H75" i="49"/>
  <c r="G75" i="49"/>
  <c r="F75" i="49"/>
  <c r="E75" i="49"/>
  <c r="D75" i="49"/>
  <c r="C75" i="49"/>
  <c r="B75" i="49"/>
  <c r="J74" i="49"/>
  <c r="I74" i="49"/>
  <c r="H74" i="49"/>
  <c r="G74" i="49"/>
  <c r="F74" i="49"/>
  <c r="E74" i="49"/>
  <c r="D74" i="49"/>
  <c r="C74" i="49"/>
  <c r="B74" i="49"/>
  <c r="J73" i="49"/>
  <c r="I73" i="49"/>
  <c r="H73" i="49"/>
  <c r="G73" i="49"/>
  <c r="F73" i="49"/>
  <c r="E73" i="49"/>
  <c r="D73" i="49"/>
  <c r="C73" i="49"/>
  <c r="B73" i="49"/>
  <c r="J72" i="49"/>
  <c r="I72" i="49"/>
  <c r="H72" i="49"/>
  <c r="G72" i="49"/>
  <c r="F72" i="49"/>
  <c r="E72" i="49"/>
  <c r="D72" i="49"/>
  <c r="C72" i="49"/>
  <c r="B72" i="49"/>
  <c r="J71" i="49"/>
  <c r="I71" i="49"/>
  <c r="H71" i="49"/>
  <c r="G71" i="49"/>
  <c r="F71" i="49"/>
  <c r="E71" i="49"/>
  <c r="D71" i="49"/>
  <c r="C71" i="49"/>
  <c r="B71" i="49"/>
  <c r="J70" i="49"/>
  <c r="I70" i="49"/>
  <c r="H70" i="49"/>
  <c r="G70" i="49"/>
  <c r="F70" i="49"/>
  <c r="E70" i="49"/>
  <c r="D70" i="49"/>
  <c r="C70" i="49"/>
  <c r="B70" i="49"/>
  <c r="J69" i="49"/>
  <c r="I69" i="49"/>
  <c r="H69" i="49"/>
  <c r="G69" i="49"/>
  <c r="F69" i="49"/>
  <c r="E69" i="49"/>
  <c r="D69" i="49"/>
  <c r="C69" i="49"/>
  <c r="B69" i="49"/>
  <c r="J68" i="49"/>
  <c r="I68" i="49"/>
  <c r="H68" i="49"/>
  <c r="G68" i="49"/>
  <c r="F68" i="49"/>
  <c r="E68" i="49"/>
  <c r="D68" i="49"/>
  <c r="C68" i="49"/>
  <c r="B68" i="49"/>
  <c r="J67" i="49"/>
  <c r="I67" i="49"/>
  <c r="H67" i="49"/>
  <c r="G67" i="49"/>
  <c r="F67" i="49"/>
  <c r="E67" i="49"/>
  <c r="D67" i="49"/>
  <c r="C67" i="49"/>
  <c r="B67" i="49"/>
  <c r="J66" i="49"/>
  <c r="I66" i="49"/>
  <c r="H66" i="49"/>
  <c r="G66" i="49"/>
  <c r="F66" i="49"/>
  <c r="E66" i="49"/>
  <c r="D66" i="49"/>
  <c r="C66" i="49"/>
  <c r="B66" i="49"/>
  <c r="J65" i="49"/>
  <c r="I65" i="49"/>
  <c r="H65" i="49"/>
  <c r="G65" i="49"/>
  <c r="F65" i="49"/>
  <c r="E65" i="49"/>
  <c r="D65" i="49"/>
  <c r="C65" i="49"/>
  <c r="B65" i="49"/>
  <c r="J64" i="49"/>
  <c r="I64" i="49"/>
  <c r="H64" i="49"/>
  <c r="G64" i="49"/>
  <c r="F64" i="49"/>
  <c r="E64" i="49"/>
  <c r="D64" i="49"/>
  <c r="C64" i="49"/>
  <c r="B64" i="49"/>
  <c r="J63" i="49"/>
  <c r="I63" i="49"/>
  <c r="H63" i="49"/>
  <c r="G63" i="49"/>
  <c r="F63" i="49"/>
  <c r="E63" i="49"/>
  <c r="D63" i="49"/>
  <c r="C63" i="49"/>
  <c r="B63" i="49"/>
  <c r="J62" i="49"/>
  <c r="I62" i="49"/>
  <c r="H62" i="49"/>
  <c r="G62" i="49"/>
  <c r="F62" i="49"/>
  <c r="E62" i="49"/>
  <c r="D62" i="49"/>
  <c r="C62" i="49"/>
  <c r="B62" i="49"/>
  <c r="J61" i="49"/>
  <c r="I61" i="49"/>
  <c r="H61" i="49"/>
  <c r="G61" i="49"/>
  <c r="F61" i="49"/>
  <c r="E61" i="49"/>
  <c r="D61" i="49"/>
  <c r="C61" i="49"/>
  <c r="B61" i="49"/>
  <c r="J60" i="49"/>
  <c r="I60" i="49"/>
  <c r="H60" i="49"/>
  <c r="G60" i="49"/>
  <c r="F60" i="49"/>
  <c r="E60" i="49"/>
  <c r="D60" i="49"/>
  <c r="C60" i="49"/>
  <c r="B60" i="49"/>
  <c r="J59" i="49"/>
  <c r="I59" i="49"/>
  <c r="H59" i="49"/>
  <c r="G59" i="49"/>
  <c r="F59" i="49"/>
  <c r="E59" i="49"/>
  <c r="D59" i="49"/>
  <c r="C59" i="49"/>
  <c r="B59" i="49"/>
  <c r="J58" i="49"/>
  <c r="I58" i="49"/>
  <c r="H58" i="49"/>
  <c r="G58" i="49"/>
  <c r="F58" i="49"/>
  <c r="E58" i="49"/>
  <c r="D58" i="49"/>
  <c r="C58" i="49"/>
  <c r="B58" i="49"/>
  <c r="J57" i="49"/>
  <c r="I57" i="49"/>
  <c r="H57" i="49"/>
  <c r="G57" i="49"/>
  <c r="F57" i="49"/>
  <c r="E57" i="49"/>
  <c r="D57" i="49"/>
  <c r="C57" i="49"/>
  <c r="B57" i="49"/>
  <c r="J56" i="49"/>
  <c r="I56" i="49"/>
  <c r="H56" i="49"/>
  <c r="G56" i="49"/>
  <c r="F56" i="49"/>
  <c r="E56" i="49"/>
  <c r="D56" i="49"/>
  <c r="C56" i="49"/>
  <c r="B56" i="49"/>
  <c r="J55" i="49"/>
  <c r="I55" i="49"/>
  <c r="H55" i="49"/>
  <c r="G55" i="49"/>
  <c r="F55" i="49"/>
  <c r="E55" i="49"/>
  <c r="D55" i="49"/>
  <c r="C55" i="49"/>
  <c r="B55" i="49"/>
  <c r="J54" i="49"/>
  <c r="I54" i="49"/>
  <c r="H54" i="49"/>
  <c r="G54" i="49"/>
  <c r="F54" i="49"/>
  <c r="E54" i="49"/>
  <c r="D54" i="49"/>
  <c r="C54" i="49"/>
  <c r="B54" i="49"/>
  <c r="J53" i="49"/>
  <c r="I53" i="49"/>
  <c r="H53" i="49"/>
  <c r="G53" i="49"/>
  <c r="F53" i="49"/>
  <c r="E53" i="49"/>
  <c r="D53" i="49"/>
  <c r="C53" i="49"/>
  <c r="B53" i="49"/>
  <c r="J52" i="49"/>
  <c r="I52" i="49"/>
  <c r="H52" i="49"/>
  <c r="G52" i="49"/>
  <c r="F52" i="49"/>
  <c r="E52" i="49"/>
  <c r="D52" i="49"/>
  <c r="C52" i="49"/>
  <c r="B52" i="49"/>
  <c r="J51" i="49"/>
  <c r="I51" i="49"/>
  <c r="H51" i="49"/>
  <c r="G51" i="49"/>
  <c r="F51" i="49"/>
  <c r="E51" i="49"/>
  <c r="D51" i="49"/>
  <c r="C51" i="49"/>
  <c r="B51" i="49"/>
  <c r="J50" i="49"/>
  <c r="I50" i="49"/>
  <c r="H50" i="49"/>
  <c r="G50" i="49"/>
  <c r="F50" i="49"/>
  <c r="E50" i="49"/>
  <c r="D50" i="49"/>
  <c r="C50" i="49"/>
  <c r="B50" i="49"/>
  <c r="J49" i="49"/>
  <c r="I49" i="49"/>
  <c r="H49" i="49"/>
  <c r="G49" i="49"/>
  <c r="F49" i="49"/>
  <c r="E49" i="49"/>
  <c r="D49" i="49"/>
  <c r="C49" i="49"/>
  <c r="B49" i="49"/>
  <c r="J48" i="49"/>
  <c r="I48" i="49"/>
  <c r="H48" i="49"/>
  <c r="G48" i="49"/>
  <c r="F48" i="49"/>
  <c r="E48" i="49"/>
  <c r="D48" i="49"/>
  <c r="C48" i="49"/>
  <c r="B48" i="49"/>
  <c r="J47" i="49"/>
  <c r="I47" i="49"/>
  <c r="H47" i="49"/>
  <c r="G47" i="49"/>
  <c r="F47" i="49"/>
  <c r="E47" i="49"/>
  <c r="D47" i="49"/>
  <c r="C47" i="49"/>
  <c r="B47" i="49"/>
  <c r="J46" i="49"/>
  <c r="I46" i="49"/>
  <c r="H46" i="49"/>
  <c r="G46" i="49"/>
  <c r="F46" i="49"/>
  <c r="E46" i="49"/>
  <c r="D46" i="49"/>
  <c r="C46" i="49"/>
  <c r="B46" i="49"/>
  <c r="P5" i="47" l="1"/>
  <c r="H13" i="47"/>
  <c r="F13" i="47"/>
  <c r="N13" i="47"/>
  <c r="G11" i="51"/>
  <c r="I9" i="51"/>
  <c r="I24" i="51"/>
  <c r="G9" i="51"/>
  <c r="G24" i="51"/>
  <c r="Q24" i="51"/>
  <c r="O9" i="51"/>
  <c r="O24" i="51"/>
  <c r="G10" i="51"/>
  <c r="G25" i="51"/>
  <c r="G14" i="51"/>
  <c r="G13" i="51"/>
  <c r="G12" i="51"/>
  <c r="T4" i="51"/>
  <c r="Q10" i="52"/>
  <c r="K83" i="49"/>
  <c r="K85" i="49"/>
  <c r="K87" i="49"/>
  <c r="K89" i="49"/>
  <c r="K91" i="49"/>
  <c r="K93" i="49"/>
  <c r="K95" i="49"/>
  <c r="K223" i="49"/>
  <c r="K533" i="49"/>
  <c r="K535" i="49"/>
  <c r="K717" i="49"/>
  <c r="K725" i="49"/>
  <c r="K729" i="49"/>
  <c r="K731" i="49"/>
  <c r="K721" i="49"/>
  <c r="K81" i="49"/>
  <c r="L226" i="49"/>
  <c r="L96" i="49"/>
  <c r="K96" i="49"/>
  <c r="K98" i="49"/>
  <c r="L100" i="49"/>
  <c r="K100" i="49"/>
  <c r="K102" i="49"/>
  <c r="L104" i="49"/>
  <c r="K104" i="49"/>
  <c r="K106" i="49"/>
  <c r="L108" i="49"/>
  <c r="K108" i="49"/>
  <c r="K110" i="49"/>
  <c r="L112" i="49"/>
  <c r="K112" i="49"/>
  <c r="K114" i="49"/>
  <c r="L116" i="49"/>
  <c r="K116" i="49"/>
  <c r="K118" i="49"/>
  <c r="L120" i="49"/>
  <c r="K120" i="49"/>
  <c r="K122" i="49"/>
  <c r="L124" i="49"/>
  <c r="K124" i="49"/>
  <c r="K126" i="49"/>
  <c r="L128" i="49"/>
  <c r="K128" i="49"/>
  <c r="K130" i="49"/>
  <c r="L132" i="49"/>
  <c r="K132" i="49"/>
  <c r="K134" i="49"/>
  <c r="L136" i="49"/>
  <c r="K136" i="49"/>
  <c r="K138" i="49"/>
  <c r="L140" i="49"/>
  <c r="K140" i="49"/>
  <c r="K142" i="49"/>
  <c r="L144" i="49"/>
  <c r="K144" i="49"/>
  <c r="K146" i="49"/>
  <c r="L148" i="49"/>
  <c r="K148" i="49"/>
  <c r="K150" i="49"/>
  <c r="L152" i="49"/>
  <c r="K152" i="49"/>
  <c r="K154" i="49"/>
  <c r="L156" i="49"/>
  <c r="K156" i="49"/>
  <c r="K158" i="49"/>
  <c r="L160" i="49"/>
  <c r="K160" i="49"/>
  <c r="K162" i="49"/>
  <c r="L164" i="49"/>
  <c r="K164" i="49"/>
  <c r="K166" i="49"/>
  <c r="L168" i="49"/>
  <c r="K168" i="49"/>
  <c r="K170" i="49"/>
  <c r="L172" i="49"/>
  <c r="K172" i="49"/>
  <c r="K174" i="49"/>
  <c r="L176" i="49"/>
  <c r="K176" i="49"/>
  <c r="K178" i="49"/>
  <c r="L180" i="49"/>
  <c r="K182" i="49"/>
  <c r="L184" i="49"/>
  <c r="L204" i="49"/>
  <c r="L208" i="49"/>
  <c r="L212" i="49"/>
  <c r="L216" i="49"/>
  <c r="L220" i="49"/>
  <c r="L224" i="49"/>
  <c r="L256" i="49"/>
  <c r="L272" i="49"/>
  <c r="K296" i="49"/>
  <c r="K180" i="49"/>
  <c r="K184" i="49"/>
  <c r="K226" i="49"/>
  <c r="L81" i="49"/>
  <c r="L85" i="49"/>
  <c r="L89" i="49"/>
  <c r="L93" i="49"/>
  <c r="L533" i="49"/>
  <c r="L541" i="49"/>
  <c r="L545" i="49"/>
  <c r="L549" i="49"/>
  <c r="L553" i="49"/>
  <c r="L557" i="49"/>
  <c r="L561" i="49"/>
  <c r="L565" i="49"/>
  <c r="L569" i="49"/>
  <c r="L573" i="49"/>
  <c r="L577" i="49"/>
  <c r="L581" i="49"/>
  <c r="L593" i="49"/>
  <c r="L597" i="49"/>
  <c r="L601" i="49"/>
  <c r="L621" i="49"/>
  <c r="L625" i="49"/>
  <c r="L629" i="49"/>
  <c r="L633" i="49"/>
  <c r="L637" i="49"/>
  <c r="L641" i="49"/>
  <c r="L645" i="49"/>
  <c r="L649" i="49"/>
  <c r="L653" i="49"/>
  <c r="L657" i="49"/>
  <c r="L661" i="49"/>
  <c r="L665" i="49"/>
  <c r="L669" i="49"/>
  <c r="L673" i="49"/>
  <c r="L677" i="49"/>
  <c r="L681" i="49"/>
  <c r="L685" i="49"/>
  <c r="L689" i="49"/>
  <c r="L693" i="49"/>
  <c r="L697" i="49"/>
  <c r="L701" i="49"/>
  <c r="L705" i="49"/>
  <c r="L709" i="49"/>
  <c r="L713" i="49"/>
  <c r="L717" i="49"/>
  <c r="L721" i="49"/>
  <c r="L725" i="49"/>
  <c r="L729" i="49"/>
  <c r="T210" i="50"/>
  <c r="T330" i="50"/>
  <c r="L95" i="49"/>
  <c r="L255" i="49"/>
  <c r="L294" i="49"/>
  <c r="L422" i="49"/>
  <c r="L426" i="49"/>
  <c r="L430" i="49"/>
  <c r="L438" i="49"/>
  <c r="L442" i="49"/>
  <c r="L446" i="49"/>
  <c r="L458" i="49"/>
  <c r="L462" i="49"/>
  <c r="L466" i="49"/>
  <c r="L506" i="49"/>
  <c r="L510" i="49"/>
  <c r="L514" i="49"/>
  <c r="L522" i="49"/>
  <c r="L526" i="49"/>
  <c r="L530" i="49"/>
  <c r="L711" i="49"/>
  <c r="L715" i="49"/>
  <c r="L719" i="49"/>
  <c r="L723" i="49"/>
  <c r="L727" i="49"/>
  <c r="L731" i="49"/>
  <c r="T150" i="50"/>
  <c r="L332" i="49"/>
  <c r="L396" i="49"/>
  <c r="L400" i="49"/>
  <c r="L480" i="49"/>
  <c r="L512" i="49"/>
  <c r="L528" i="49"/>
  <c r="L532" i="49"/>
  <c r="L50" i="49"/>
  <c r="L54" i="49"/>
  <c r="L58" i="49"/>
  <c r="L62" i="49"/>
  <c r="L66" i="49"/>
  <c r="L70" i="49"/>
  <c r="L268" i="49"/>
  <c r="L287" i="49"/>
  <c r="L415" i="49"/>
  <c r="L447" i="49"/>
  <c r="L467" i="49"/>
  <c r="L499" i="49"/>
  <c r="L531" i="49"/>
  <c r="T351" i="50"/>
  <c r="L47" i="49"/>
  <c r="L55" i="49"/>
  <c r="L59" i="49"/>
  <c r="L63" i="49"/>
  <c r="L67" i="49"/>
  <c r="L71" i="49"/>
  <c r="L75" i="49"/>
  <c r="L98" i="49"/>
  <c r="L106" i="49"/>
  <c r="L110" i="49"/>
  <c r="L114" i="49"/>
  <c r="L118" i="49"/>
  <c r="L126" i="49"/>
  <c r="L142" i="49"/>
  <c r="L150" i="49"/>
  <c r="L154" i="49"/>
  <c r="L158" i="49"/>
  <c r="L162" i="49"/>
  <c r="L170" i="49"/>
  <c r="L174" i="49"/>
  <c r="L186" i="49"/>
  <c r="L246" i="49"/>
  <c r="L257" i="49"/>
  <c r="L265" i="49"/>
  <c r="K269" i="49"/>
  <c r="K271" i="49"/>
  <c r="K274" i="49"/>
  <c r="K276" i="49"/>
  <c r="L280" i="49"/>
  <c r="K290" i="49"/>
  <c r="L292" i="49"/>
  <c r="K294" i="49"/>
  <c r="L320" i="49"/>
  <c r="L336" i="49"/>
  <c r="L344" i="49"/>
  <c r="L352" i="49"/>
  <c r="L384" i="49"/>
  <c r="K402" i="49"/>
  <c r="K404" i="49"/>
  <c r="K406" i="49"/>
  <c r="L408" i="49"/>
  <c r="L416" i="49"/>
  <c r="K418" i="49"/>
  <c r="L51" i="49"/>
  <c r="L79" i="49"/>
  <c r="L102" i="49"/>
  <c r="L122" i="49"/>
  <c r="L130" i="49"/>
  <c r="L134" i="49"/>
  <c r="L138" i="49"/>
  <c r="L146" i="49"/>
  <c r="L166" i="49"/>
  <c r="L178" i="49"/>
  <c r="L182" i="49"/>
  <c r="L250" i="49"/>
  <c r="L254" i="49"/>
  <c r="K257" i="49"/>
  <c r="K259" i="49"/>
  <c r="L269" i="49"/>
  <c r="L276" i="49"/>
  <c r="K278" i="49"/>
  <c r="K280" i="49"/>
  <c r="L288" i="49"/>
  <c r="K292" i="49"/>
  <c r="L296" i="49"/>
  <c r="L304" i="49"/>
  <c r="L340" i="49"/>
  <c r="L404" i="49"/>
  <c r="K408" i="49"/>
  <c r="L227" i="49"/>
  <c r="K229" i="49"/>
  <c r="L236" i="49"/>
  <c r="L252" i="49"/>
  <c r="L271" i="49"/>
  <c r="K273" i="49"/>
  <c r="K275" i="49"/>
  <c r="K285" i="49"/>
  <c r="K287" i="49"/>
  <c r="L321" i="49"/>
  <c r="L329" i="49"/>
  <c r="L333" i="49"/>
  <c r="L420" i="49"/>
  <c r="K420" i="49"/>
  <c r="K422" i="49"/>
  <c r="L424" i="49"/>
  <c r="K424" i="49"/>
  <c r="L432" i="49"/>
  <c r="L468" i="49"/>
  <c r="L484" i="49"/>
  <c r="L298" i="49"/>
  <c r="L310" i="49"/>
  <c r="L314" i="49"/>
  <c r="L318" i="49"/>
  <c r="L319" i="49"/>
  <c r="L351" i="49"/>
  <c r="L358" i="49"/>
  <c r="L362" i="49"/>
  <c r="L366" i="49"/>
  <c r="L374" i="49"/>
  <c r="L378" i="49"/>
  <c r="L382" i="49"/>
  <c r="L383" i="49"/>
  <c r="L385" i="49"/>
  <c r="K385" i="49"/>
  <c r="K387" i="49"/>
  <c r="L393" i="49"/>
  <c r="L397" i="49"/>
  <c r="K397" i="49"/>
  <c r="K399" i="49"/>
  <c r="K401" i="49"/>
  <c r="K403" i="49"/>
  <c r="K413" i="49"/>
  <c r="K415" i="49"/>
  <c r="L469" i="49"/>
  <c r="L477" i="49"/>
  <c r="L481" i="49"/>
  <c r="L716" i="49"/>
  <c r="L720" i="49"/>
  <c r="L724" i="49"/>
  <c r="L728" i="49"/>
  <c r="L732" i="49"/>
  <c r="L736" i="49"/>
  <c r="L740" i="49"/>
  <c r="L744" i="49"/>
  <c r="N29" i="50"/>
  <c r="H29" i="50"/>
  <c r="Q27" i="50"/>
  <c r="K27" i="50"/>
  <c r="F26" i="50"/>
  <c r="N25" i="50"/>
  <c r="H25" i="50"/>
  <c r="Q23" i="50"/>
  <c r="K23" i="50"/>
  <c r="F22" i="50"/>
  <c r="N21" i="50"/>
  <c r="H21" i="50"/>
  <c r="Q19" i="50"/>
  <c r="K19" i="50"/>
  <c r="N17" i="50"/>
  <c r="Q15" i="50"/>
  <c r="N13" i="50"/>
  <c r="T169" i="50"/>
  <c r="T185" i="50"/>
  <c r="T201" i="50"/>
  <c r="K713" i="49"/>
  <c r="K733" i="49"/>
  <c r="L737" i="49"/>
  <c r="K737" i="49"/>
  <c r="L741" i="49"/>
  <c r="K741" i="49"/>
  <c r="L745" i="49"/>
  <c r="K745" i="49"/>
  <c r="T142" i="50"/>
  <c r="T155" i="50"/>
  <c r="T163" i="50"/>
  <c r="T319" i="50"/>
  <c r="L209" i="49"/>
  <c r="L217" i="49"/>
  <c r="L221" i="49"/>
  <c r="L231" i="49"/>
  <c r="L305" i="49"/>
  <c r="L313" i="49"/>
  <c r="L317" i="49"/>
  <c r="L324" i="49"/>
  <c r="L328" i="49"/>
  <c r="L364" i="49"/>
  <c r="L380" i="49"/>
  <c r="L399" i="49"/>
  <c r="L433" i="49"/>
  <c r="L441" i="49"/>
  <c r="L445" i="49"/>
  <c r="L449" i="49"/>
  <c r="L453" i="49"/>
  <c r="L461" i="49"/>
  <c r="L465" i="49"/>
  <c r="L472" i="49"/>
  <c r="L476" i="49"/>
  <c r="K734" i="49"/>
  <c r="L190" i="49"/>
  <c r="L194" i="49"/>
  <c r="L198" i="49"/>
  <c r="K225" i="49"/>
  <c r="K228" i="49"/>
  <c r="K230" i="49"/>
  <c r="K232" i="49"/>
  <c r="L302" i="49"/>
  <c r="K321" i="49"/>
  <c r="K323" i="49"/>
  <c r="K333" i="49"/>
  <c r="K335" i="49"/>
  <c r="K338" i="49"/>
  <c r="K340" i="49"/>
  <c r="K342" i="49"/>
  <c r="K344" i="49"/>
  <c r="K354" i="49"/>
  <c r="K356" i="49"/>
  <c r="K358" i="49"/>
  <c r="K360" i="49"/>
  <c r="K448" i="49"/>
  <c r="K469" i="49"/>
  <c r="K471" i="49"/>
  <c r="K481" i="49"/>
  <c r="K483" i="49"/>
  <c r="K486" i="49"/>
  <c r="L488" i="49"/>
  <c r="K488" i="49"/>
  <c r="K490" i="49"/>
  <c r="L492" i="49"/>
  <c r="K492" i="49"/>
  <c r="L500" i="49"/>
  <c r="K502" i="49"/>
  <c r="K504" i="49"/>
  <c r="K506" i="49"/>
  <c r="K508" i="49"/>
  <c r="T145" i="50"/>
  <c r="L48" i="49"/>
  <c r="L52" i="49"/>
  <c r="L56" i="49"/>
  <c r="L60" i="49"/>
  <c r="L64" i="49"/>
  <c r="L68" i="49"/>
  <c r="L72" i="49"/>
  <c r="L76" i="49"/>
  <c r="L80" i="49"/>
  <c r="K82" i="49"/>
  <c r="L84" i="49"/>
  <c r="K84" i="49"/>
  <c r="K86" i="49"/>
  <c r="L88" i="49"/>
  <c r="K88" i="49"/>
  <c r="K90" i="49"/>
  <c r="L92" i="49"/>
  <c r="K92" i="49"/>
  <c r="K94" i="49"/>
  <c r="L203" i="49"/>
  <c r="K203" i="49"/>
  <c r="L241" i="49"/>
  <c r="L249" i="49"/>
  <c r="L253" i="49"/>
  <c r="L260" i="49"/>
  <c r="L264" i="49"/>
  <c r="L316" i="49"/>
  <c r="L335" i="49"/>
  <c r="K337" i="49"/>
  <c r="K339" i="49"/>
  <c r="K349" i="49"/>
  <c r="K351" i="49"/>
  <c r="L369" i="49"/>
  <c r="L377" i="49"/>
  <c r="L381" i="49"/>
  <c r="L388" i="49"/>
  <c r="L392" i="49"/>
  <c r="L444" i="49"/>
  <c r="L464" i="49"/>
  <c r="L483" i="49"/>
  <c r="K485" i="49"/>
  <c r="K487" i="49"/>
  <c r="K497" i="49"/>
  <c r="K499" i="49"/>
  <c r="L517" i="49"/>
  <c r="L525" i="49"/>
  <c r="L529" i="49"/>
  <c r="L536" i="49"/>
  <c r="L540" i="49"/>
  <c r="L712" i="49"/>
  <c r="L262" i="49"/>
  <c r="L266" i="49"/>
  <c r="L270" i="49"/>
  <c r="L281" i="49"/>
  <c r="L394" i="49"/>
  <c r="L398" i="49"/>
  <c r="L273" i="49"/>
  <c r="L401" i="49"/>
  <c r="L225" i="49"/>
  <c r="L228" i="49"/>
  <c r="L232" i="49"/>
  <c r="L240" i="49"/>
  <c r="L356" i="49"/>
  <c r="L360" i="49"/>
  <c r="L368" i="49"/>
  <c r="L504" i="49"/>
  <c r="L508" i="49"/>
  <c r="L516" i="49"/>
  <c r="L285" i="49"/>
  <c r="L390" i="49"/>
  <c r="L409" i="49"/>
  <c r="L413" i="49"/>
  <c r="L188" i="49"/>
  <c r="L192" i="49"/>
  <c r="L196" i="49"/>
  <c r="L200" i="49"/>
  <c r="L211" i="49"/>
  <c r="L300" i="49"/>
  <c r="L326" i="49"/>
  <c r="L330" i="49"/>
  <c r="L334" i="49"/>
  <c r="L337" i="49"/>
  <c r="L345" i="49"/>
  <c r="L349" i="49"/>
  <c r="L428" i="49"/>
  <c r="L474" i="49"/>
  <c r="L478" i="49"/>
  <c r="L482" i="49"/>
  <c r="L485" i="49"/>
  <c r="L493" i="49"/>
  <c r="L497" i="49"/>
  <c r="L538" i="49"/>
  <c r="L710" i="49"/>
  <c r="L714" i="49"/>
  <c r="L722" i="49"/>
  <c r="T171" i="50"/>
  <c r="T343" i="50"/>
  <c r="K209" i="49"/>
  <c r="L210" i="49"/>
  <c r="K212" i="49"/>
  <c r="K214" i="49"/>
  <c r="K216" i="49"/>
  <c r="L239" i="49"/>
  <c r="K241" i="49"/>
  <c r="L242" i="49"/>
  <c r="K243" i="49"/>
  <c r="K253" i="49"/>
  <c r="K255" i="49"/>
  <c r="K258" i="49"/>
  <c r="K260" i="49"/>
  <c r="K262" i="49"/>
  <c r="K264" i="49"/>
  <c r="L284" i="49"/>
  <c r="L303" i="49"/>
  <c r="K305" i="49"/>
  <c r="K307" i="49"/>
  <c r="K317" i="49"/>
  <c r="K319" i="49"/>
  <c r="K322" i="49"/>
  <c r="K324" i="49"/>
  <c r="K326" i="49"/>
  <c r="K328" i="49"/>
  <c r="L348" i="49"/>
  <c r="L367" i="49"/>
  <c r="K369" i="49"/>
  <c r="K371" i="49"/>
  <c r="K381" i="49"/>
  <c r="K383" i="49"/>
  <c r="K386" i="49"/>
  <c r="K388" i="49"/>
  <c r="K390" i="49"/>
  <c r="K392" i="49"/>
  <c r="L412" i="49"/>
  <c r="L431" i="49"/>
  <c r="K433" i="49"/>
  <c r="K435" i="49"/>
  <c r="K445" i="49"/>
  <c r="K447" i="49"/>
  <c r="K449" i="49"/>
  <c r="K451" i="49"/>
  <c r="K453" i="49"/>
  <c r="K455" i="49"/>
  <c r="K465" i="49"/>
  <c r="K467" i="49"/>
  <c r="K470" i="49"/>
  <c r="K472" i="49"/>
  <c r="K474" i="49"/>
  <c r="K476" i="49"/>
  <c r="L496" i="49"/>
  <c r="L515" i="49"/>
  <c r="K517" i="49"/>
  <c r="K519" i="49"/>
  <c r="K529" i="49"/>
  <c r="K531" i="49"/>
  <c r="K534" i="49"/>
  <c r="K536" i="49"/>
  <c r="K538" i="49"/>
  <c r="K540" i="49"/>
  <c r="K736" i="49"/>
  <c r="K738" i="49"/>
  <c r="K740" i="49"/>
  <c r="K742" i="49"/>
  <c r="K744" i="49"/>
  <c r="T190" i="50"/>
  <c r="T206" i="50"/>
  <c r="L718" i="49"/>
  <c r="L726" i="49"/>
  <c r="L730" i="49"/>
  <c r="L734" i="49"/>
  <c r="L46" i="49"/>
  <c r="K46" i="49"/>
  <c r="L185" i="49"/>
  <c r="L189" i="49"/>
  <c r="L193" i="49"/>
  <c r="L197" i="49"/>
  <c r="L201" i="49"/>
  <c r="L205" i="49"/>
  <c r="K207" i="49"/>
  <c r="K210" i="49"/>
  <c r="K213" i="49"/>
  <c r="L215" i="49"/>
  <c r="L219" i="49"/>
  <c r="K219" i="49"/>
  <c r="L233" i="49"/>
  <c r="L237" i="49"/>
  <c r="K237" i="49"/>
  <c r="K239" i="49"/>
  <c r="K242" i="49"/>
  <c r="L244" i="49"/>
  <c r="K244" i="49"/>
  <c r="K246" i="49"/>
  <c r="L248" i="49"/>
  <c r="K248" i="49"/>
  <c r="L278" i="49"/>
  <c r="L282" i="49"/>
  <c r="L286" i="49"/>
  <c r="L289" i="49"/>
  <c r="K289" i="49"/>
  <c r="K291" i="49"/>
  <c r="L297" i="49"/>
  <c r="L301" i="49"/>
  <c r="K301" i="49"/>
  <c r="K303" i="49"/>
  <c r="K306" i="49"/>
  <c r="L308" i="49"/>
  <c r="K308" i="49"/>
  <c r="K310" i="49"/>
  <c r="L312" i="49"/>
  <c r="K312" i="49"/>
  <c r="L342" i="49"/>
  <c r="L346" i="49"/>
  <c r="L350" i="49"/>
  <c r="L353" i="49"/>
  <c r="K353" i="49"/>
  <c r="K355" i="49"/>
  <c r="L361" i="49"/>
  <c r="L365" i="49"/>
  <c r="K365" i="49"/>
  <c r="K367" i="49"/>
  <c r="K370" i="49"/>
  <c r="L372" i="49"/>
  <c r="K372" i="49"/>
  <c r="K374" i="49"/>
  <c r="L376" i="49"/>
  <c r="K376" i="49"/>
  <c r="L406" i="49"/>
  <c r="L410" i="49"/>
  <c r="L414" i="49"/>
  <c r="L417" i="49"/>
  <c r="K417" i="49"/>
  <c r="K419" i="49"/>
  <c r="L425" i="49"/>
  <c r="L429" i="49"/>
  <c r="K429" i="49"/>
  <c r="K431" i="49"/>
  <c r="K434" i="49"/>
  <c r="L436" i="49"/>
  <c r="K436" i="49"/>
  <c r="K438" i="49"/>
  <c r="L440" i="49"/>
  <c r="K440" i="49"/>
  <c r="L448" i="49"/>
  <c r="K452" i="49"/>
  <c r="K454" i="49"/>
  <c r="L456" i="49"/>
  <c r="K458" i="49"/>
  <c r="L460" i="49"/>
  <c r="K460" i="49"/>
  <c r="L490" i="49"/>
  <c r="L494" i="49"/>
  <c r="L498" i="49"/>
  <c r="L501" i="49"/>
  <c r="K501" i="49"/>
  <c r="K503" i="49"/>
  <c r="L509" i="49"/>
  <c r="L513" i="49"/>
  <c r="K513" i="49"/>
  <c r="K515" i="49"/>
  <c r="K518" i="49"/>
  <c r="L520" i="49"/>
  <c r="K520" i="49"/>
  <c r="K522" i="49"/>
  <c r="L524" i="49"/>
  <c r="K524" i="49"/>
  <c r="K543" i="49"/>
  <c r="K545" i="49"/>
  <c r="L547" i="49"/>
  <c r="K547" i="49"/>
  <c r="K549" i="49"/>
  <c r="K551" i="49"/>
  <c r="K553" i="49"/>
  <c r="L555" i="49"/>
  <c r="K555" i="49"/>
  <c r="K557" i="49"/>
  <c r="K559" i="49"/>
  <c r="K561" i="49"/>
  <c r="L563" i="49"/>
  <c r="K563" i="49"/>
  <c r="K565" i="49"/>
  <c r="K567" i="49"/>
  <c r="K569" i="49"/>
  <c r="L571" i="49"/>
  <c r="K571" i="49"/>
  <c r="K573" i="49"/>
  <c r="K575" i="49"/>
  <c r="K577" i="49"/>
  <c r="L579" i="49"/>
  <c r="K579" i="49"/>
  <c r="K581" i="49"/>
  <c r="K583" i="49"/>
  <c r="K585" i="49"/>
  <c r="L587" i="49"/>
  <c r="K587" i="49"/>
  <c r="K589" i="49"/>
  <c r="K591" i="49"/>
  <c r="K593" i="49"/>
  <c r="L595" i="49"/>
  <c r="K595" i="49"/>
  <c r="K597" i="49"/>
  <c r="K599" i="49"/>
  <c r="K601" i="49"/>
  <c r="L603" i="49"/>
  <c r="K603" i="49"/>
  <c r="K605" i="49"/>
  <c r="K607" i="49"/>
  <c r="K609" i="49"/>
  <c r="L611" i="49"/>
  <c r="K611" i="49"/>
  <c r="K613" i="49"/>
  <c r="K615" i="49"/>
  <c r="K617" i="49"/>
  <c r="L619" i="49"/>
  <c r="K619" i="49"/>
  <c r="K621" i="49"/>
  <c r="K623" i="49"/>
  <c r="K625" i="49"/>
  <c r="L627" i="49"/>
  <c r="K627" i="49"/>
  <c r="K629" i="49"/>
  <c r="K631" i="49"/>
  <c r="K633" i="49"/>
  <c r="L635" i="49"/>
  <c r="K635" i="49"/>
  <c r="K637" i="49"/>
  <c r="K639" i="49"/>
  <c r="K641" i="49"/>
  <c r="L643" i="49"/>
  <c r="K643" i="49"/>
  <c r="K645" i="49"/>
  <c r="K647" i="49"/>
  <c r="K649" i="49"/>
  <c r="L651" i="49"/>
  <c r="K651" i="49"/>
  <c r="K653" i="49"/>
  <c r="K655" i="49"/>
  <c r="K657" i="49"/>
  <c r="L659" i="49"/>
  <c r="K659" i="49"/>
  <c r="K661" i="49"/>
  <c r="K663" i="49"/>
  <c r="K665" i="49"/>
  <c r="L667" i="49"/>
  <c r="K667" i="49"/>
  <c r="K669" i="49"/>
  <c r="K671" i="49"/>
  <c r="K673" i="49"/>
  <c r="L675" i="49"/>
  <c r="K675" i="49"/>
  <c r="K677" i="49"/>
  <c r="K679" i="49"/>
  <c r="K681" i="49"/>
  <c r="L683" i="49"/>
  <c r="K683" i="49"/>
  <c r="K685" i="49"/>
  <c r="K687" i="49"/>
  <c r="K689" i="49"/>
  <c r="L691" i="49"/>
  <c r="K691" i="49"/>
  <c r="K693" i="49"/>
  <c r="K695" i="49"/>
  <c r="K697" i="49"/>
  <c r="K699" i="49"/>
  <c r="K701" i="49"/>
  <c r="K703" i="49"/>
  <c r="K705" i="49"/>
  <c r="K707" i="49"/>
  <c r="K709" i="49"/>
  <c r="T148" i="50"/>
  <c r="T212" i="50"/>
  <c r="T216" i="50"/>
  <c r="T220" i="50"/>
  <c r="T224" i="50"/>
  <c r="T228" i="50"/>
  <c r="T232" i="50"/>
  <c r="T236" i="50"/>
  <c r="T240" i="50"/>
  <c r="T244" i="50"/>
  <c r="T248" i="50"/>
  <c r="T252" i="50"/>
  <c r="T256" i="50"/>
  <c r="T260" i="50"/>
  <c r="T264" i="50"/>
  <c r="T268" i="50"/>
  <c r="T272" i="50"/>
  <c r="T276" i="50"/>
  <c r="T280" i="50"/>
  <c r="T284" i="50"/>
  <c r="T288" i="50"/>
  <c r="T292" i="50"/>
  <c r="T296" i="50"/>
  <c r="T300" i="50"/>
  <c r="T304" i="50"/>
  <c r="T308" i="50"/>
  <c r="T312" i="50"/>
  <c r="T316" i="50"/>
  <c r="T332" i="50"/>
  <c r="L49" i="49"/>
  <c r="L53" i="49"/>
  <c r="L57" i="49"/>
  <c r="L61" i="49"/>
  <c r="L65" i="49"/>
  <c r="L69" i="49"/>
  <c r="L73" i="49"/>
  <c r="L77" i="49"/>
  <c r="L187" i="49"/>
  <c r="L191" i="49"/>
  <c r="L195" i="49"/>
  <c r="L199" i="49"/>
  <c r="L206" i="49"/>
  <c r="L222" i="49"/>
  <c r="L235" i="49"/>
  <c r="L238" i="49"/>
  <c r="L251" i="49"/>
  <c r="L267" i="49"/>
  <c r="L283" i="49"/>
  <c r="L299" i="49"/>
  <c r="L315" i="49"/>
  <c r="L331" i="49"/>
  <c r="L347" i="49"/>
  <c r="L363" i="49"/>
  <c r="L379" i="49"/>
  <c r="L395" i="49"/>
  <c r="L411" i="49"/>
  <c r="L427" i="49"/>
  <c r="L443" i="49"/>
  <c r="L463" i="49"/>
  <c r="L479" i="49"/>
  <c r="L495" i="49"/>
  <c r="L511" i="49"/>
  <c r="L527" i="49"/>
  <c r="K48" i="49"/>
  <c r="K50" i="49"/>
  <c r="K52" i="49"/>
  <c r="K54" i="49"/>
  <c r="K56" i="49"/>
  <c r="K58" i="49"/>
  <c r="K60" i="49"/>
  <c r="K62" i="49"/>
  <c r="K64" i="49"/>
  <c r="K66" i="49"/>
  <c r="K68" i="49"/>
  <c r="K70" i="49"/>
  <c r="K72" i="49"/>
  <c r="L74" i="49"/>
  <c r="K74" i="49"/>
  <c r="K76" i="49"/>
  <c r="L78" i="49"/>
  <c r="K78" i="49"/>
  <c r="K80" i="49"/>
  <c r="L82" i="49"/>
  <c r="L83" i="49"/>
  <c r="L86" i="49"/>
  <c r="L87" i="49"/>
  <c r="L90" i="49"/>
  <c r="L91" i="49"/>
  <c r="L94" i="49"/>
  <c r="L97" i="49"/>
  <c r="K97" i="49"/>
  <c r="K99" i="49"/>
  <c r="L101" i="49"/>
  <c r="K101" i="49"/>
  <c r="K103" i="49"/>
  <c r="L105" i="49"/>
  <c r="K105" i="49"/>
  <c r="K107" i="49"/>
  <c r="L109" i="49"/>
  <c r="K109" i="49"/>
  <c r="K111" i="49"/>
  <c r="L113" i="49"/>
  <c r="K113" i="49"/>
  <c r="K115" i="49"/>
  <c r="L117" i="49"/>
  <c r="K117" i="49"/>
  <c r="K119" i="49"/>
  <c r="L121" i="49"/>
  <c r="K121" i="49"/>
  <c r="K123" i="49"/>
  <c r="L125" i="49"/>
  <c r="K125" i="49"/>
  <c r="K127" i="49"/>
  <c r="L129" i="49"/>
  <c r="K129" i="49"/>
  <c r="K131" i="49"/>
  <c r="L133" i="49"/>
  <c r="K133" i="49"/>
  <c r="K135" i="49"/>
  <c r="L137" i="49"/>
  <c r="K137" i="49"/>
  <c r="K139" i="49"/>
  <c r="L141" i="49"/>
  <c r="K141" i="49"/>
  <c r="K143" i="49"/>
  <c r="L145" i="49"/>
  <c r="K145" i="49"/>
  <c r="K147" i="49"/>
  <c r="L149" i="49"/>
  <c r="K149" i="49"/>
  <c r="K151" i="49"/>
  <c r="L153" i="49"/>
  <c r="K153" i="49"/>
  <c r="K155" i="49"/>
  <c r="L157" i="49"/>
  <c r="K157" i="49"/>
  <c r="K159" i="49"/>
  <c r="L161" i="49"/>
  <c r="K161" i="49"/>
  <c r="K163" i="49"/>
  <c r="L165" i="49"/>
  <c r="K165" i="49"/>
  <c r="K167" i="49"/>
  <c r="L169" i="49"/>
  <c r="K169" i="49"/>
  <c r="K171" i="49"/>
  <c r="L173" i="49"/>
  <c r="K173" i="49"/>
  <c r="K175" i="49"/>
  <c r="L177" i="49"/>
  <c r="K177" i="49"/>
  <c r="K179" i="49"/>
  <c r="L181" i="49"/>
  <c r="K181" i="49"/>
  <c r="K183" i="49"/>
  <c r="K186" i="49"/>
  <c r="K188" i="49"/>
  <c r="K190" i="49"/>
  <c r="K192" i="49"/>
  <c r="K194" i="49"/>
  <c r="K196" i="49"/>
  <c r="K198" i="49"/>
  <c r="K200" i="49"/>
  <c r="K202" i="49"/>
  <c r="K205" i="49"/>
  <c r="L207" i="49"/>
  <c r="L213" i="49"/>
  <c r="L214" i="49"/>
  <c r="K215" i="49"/>
  <c r="K218" i="49"/>
  <c r="K221" i="49"/>
  <c r="L223" i="49"/>
  <c r="L229" i="49"/>
  <c r="L230" i="49"/>
  <c r="K231" i="49"/>
  <c r="K234" i="49"/>
  <c r="K236" i="49"/>
  <c r="L243" i="49"/>
  <c r="L245" i="49"/>
  <c r="K245" i="49"/>
  <c r="K247" i="49"/>
  <c r="K250" i="49"/>
  <c r="K252" i="49"/>
  <c r="L258" i="49"/>
  <c r="L259" i="49"/>
  <c r="L261" i="49"/>
  <c r="K261" i="49"/>
  <c r="K263" i="49"/>
  <c r="K266" i="49"/>
  <c r="K268" i="49"/>
  <c r="L274" i="49"/>
  <c r="L275" i="49"/>
  <c r="L277" i="49"/>
  <c r="K277" i="49"/>
  <c r="K279" i="49"/>
  <c r="K282" i="49"/>
  <c r="K284" i="49"/>
  <c r="L290" i="49"/>
  <c r="L291" i="49"/>
  <c r="L293" i="49"/>
  <c r="K293" i="49"/>
  <c r="K295" i="49"/>
  <c r="K298" i="49"/>
  <c r="K300" i="49"/>
  <c r="L306" i="49"/>
  <c r="L307" i="49"/>
  <c r="L309" i="49"/>
  <c r="K309" i="49"/>
  <c r="K311" i="49"/>
  <c r="K314" i="49"/>
  <c r="K316" i="49"/>
  <c r="L322" i="49"/>
  <c r="L323" i="49"/>
  <c r="L325" i="49"/>
  <c r="K325" i="49"/>
  <c r="K327" i="49"/>
  <c r="K330" i="49"/>
  <c r="K332" i="49"/>
  <c r="L338" i="49"/>
  <c r="L339" i="49"/>
  <c r="L341" i="49"/>
  <c r="K341" i="49"/>
  <c r="K343" i="49"/>
  <c r="K346" i="49"/>
  <c r="K348" i="49"/>
  <c r="L354" i="49"/>
  <c r="L355" i="49"/>
  <c r="L357" i="49"/>
  <c r="K357" i="49"/>
  <c r="K359" i="49"/>
  <c r="K362" i="49"/>
  <c r="K364" i="49"/>
  <c r="L370" i="49"/>
  <c r="L371" i="49"/>
  <c r="L373" i="49"/>
  <c r="K373" i="49"/>
  <c r="K375" i="49"/>
  <c r="K378" i="49"/>
  <c r="K380" i="49"/>
  <c r="L386" i="49"/>
  <c r="L387" i="49"/>
  <c r="L389" i="49"/>
  <c r="K389" i="49"/>
  <c r="K391" i="49"/>
  <c r="K394" i="49"/>
  <c r="K396" i="49"/>
  <c r="L402" i="49"/>
  <c r="L403" i="49"/>
  <c r="L405" i="49"/>
  <c r="K405" i="49"/>
  <c r="K407" i="49"/>
  <c r="K410" i="49"/>
  <c r="K412" i="49"/>
  <c r="L418" i="49"/>
  <c r="L419" i="49"/>
  <c r="L421" i="49"/>
  <c r="K421" i="49"/>
  <c r="K423" i="49"/>
  <c r="K426" i="49"/>
  <c r="K428" i="49"/>
  <c r="L434" i="49"/>
  <c r="L435" i="49"/>
  <c r="L437" i="49"/>
  <c r="K437" i="49"/>
  <c r="K439" i="49"/>
  <c r="K442" i="49"/>
  <c r="K444" i="49"/>
  <c r="L450" i="49"/>
  <c r="K450" i="49"/>
  <c r="L451" i="49"/>
  <c r="L454" i="49"/>
  <c r="L455" i="49"/>
  <c r="L457" i="49"/>
  <c r="K457" i="49"/>
  <c r="K459" i="49"/>
  <c r="K462" i="49"/>
  <c r="K464" i="49"/>
  <c r="L470" i="49"/>
  <c r="L471" i="49"/>
  <c r="L473" i="49"/>
  <c r="K473" i="49"/>
  <c r="K475" i="49"/>
  <c r="K478" i="49"/>
  <c r="K480" i="49"/>
  <c r="L486" i="49"/>
  <c r="L487" i="49"/>
  <c r="L489" i="49"/>
  <c r="K489" i="49"/>
  <c r="K491" i="49"/>
  <c r="K494" i="49"/>
  <c r="K496" i="49"/>
  <c r="L502" i="49"/>
  <c r="L503" i="49"/>
  <c r="L505" i="49"/>
  <c r="K505" i="49"/>
  <c r="K507" i="49"/>
  <c r="K510" i="49"/>
  <c r="K512" i="49"/>
  <c r="L518" i="49"/>
  <c r="L519" i="49"/>
  <c r="L521" i="49"/>
  <c r="K521" i="49"/>
  <c r="K523" i="49"/>
  <c r="K526" i="49"/>
  <c r="K528" i="49"/>
  <c r="L534" i="49"/>
  <c r="L535" i="49"/>
  <c r="L537" i="49"/>
  <c r="K537" i="49"/>
  <c r="K539" i="49"/>
  <c r="K542" i="49"/>
  <c r="L544" i="49"/>
  <c r="K544" i="49"/>
  <c r="K546" i="49"/>
  <c r="L548" i="49"/>
  <c r="K548" i="49"/>
  <c r="K550" i="49"/>
  <c r="L552" i="49"/>
  <c r="K552" i="49"/>
  <c r="K554" i="49"/>
  <c r="L556" i="49"/>
  <c r="K556" i="49"/>
  <c r="K558" i="49"/>
  <c r="L560" i="49"/>
  <c r="K560" i="49"/>
  <c r="K562" i="49"/>
  <c r="L564" i="49"/>
  <c r="K564" i="49"/>
  <c r="K566" i="49"/>
  <c r="L568" i="49"/>
  <c r="K568" i="49"/>
  <c r="K570" i="49"/>
  <c r="L572" i="49"/>
  <c r="K572" i="49"/>
  <c r="K574" i="49"/>
  <c r="L576" i="49"/>
  <c r="K576" i="49"/>
  <c r="K578" i="49"/>
  <c r="L580" i="49"/>
  <c r="K580" i="49"/>
  <c r="K582" i="49"/>
  <c r="L584" i="49"/>
  <c r="K584" i="49"/>
  <c r="L585" i="49"/>
  <c r="K586" i="49"/>
  <c r="L588" i="49"/>
  <c r="K712" i="49"/>
  <c r="K714" i="49"/>
  <c r="K716" i="49"/>
  <c r="K718" i="49"/>
  <c r="K720" i="49"/>
  <c r="K722" i="49"/>
  <c r="K724" i="49"/>
  <c r="K726" i="49"/>
  <c r="K728" i="49"/>
  <c r="K730" i="49"/>
  <c r="K732" i="49"/>
  <c r="L733" i="49"/>
  <c r="K735" i="49"/>
  <c r="K739" i="49"/>
  <c r="K743" i="49"/>
  <c r="K47" i="49"/>
  <c r="K49" i="49"/>
  <c r="K51" i="49"/>
  <c r="K53" i="49"/>
  <c r="K55" i="49"/>
  <c r="K57" i="49"/>
  <c r="K59" i="49"/>
  <c r="K61" i="49"/>
  <c r="K63" i="49"/>
  <c r="K65" i="49"/>
  <c r="K67" i="49"/>
  <c r="K69" i="49"/>
  <c r="K71" i="49"/>
  <c r="K73" i="49"/>
  <c r="K75" i="49"/>
  <c r="K77" i="49"/>
  <c r="K79" i="49"/>
  <c r="L99" i="49"/>
  <c r="L103" i="49"/>
  <c r="L107" i="49"/>
  <c r="L111" i="49"/>
  <c r="L115" i="49"/>
  <c r="L119" i="49"/>
  <c r="L123" i="49"/>
  <c r="L127" i="49"/>
  <c r="L131" i="49"/>
  <c r="L135" i="49"/>
  <c r="L139" i="49"/>
  <c r="L143" i="49"/>
  <c r="L147" i="49"/>
  <c r="L151" i="49"/>
  <c r="L155" i="49"/>
  <c r="L159" i="49"/>
  <c r="L163" i="49"/>
  <c r="L167" i="49"/>
  <c r="L171" i="49"/>
  <c r="L175" i="49"/>
  <c r="L179" i="49"/>
  <c r="L183" i="49"/>
  <c r="K185" i="49"/>
  <c r="K187" i="49"/>
  <c r="K189" i="49"/>
  <c r="K191" i="49"/>
  <c r="K193" i="49"/>
  <c r="K195" i="49"/>
  <c r="K197" i="49"/>
  <c r="K199" i="49"/>
  <c r="K201" i="49"/>
  <c r="L202" i="49"/>
  <c r="K204" i="49"/>
  <c r="K206" i="49"/>
  <c r="K208" i="49"/>
  <c r="K211" i="49"/>
  <c r="K217" i="49"/>
  <c r="L218" i="49"/>
  <c r="K220" i="49"/>
  <c r="K222" i="49"/>
  <c r="K224" i="49"/>
  <c r="K227" i="49"/>
  <c r="K233" i="49"/>
  <c r="L234" i="49"/>
  <c r="K235" i="49"/>
  <c r="K238" i="49"/>
  <c r="K240" i="49"/>
  <c r="L247" i="49"/>
  <c r="K249" i="49"/>
  <c r="K251" i="49"/>
  <c r="K254" i="49"/>
  <c r="K256" i="49"/>
  <c r="L263" i="49"/>
  <c r="K265" i="49"/>
  <c r="K267" i="49"/>
  <c r="K270" i="49"/>
  <c r="K272" i="49"/>
  <c r="L279" i="49"/>
  <c r="K281" i="49"/>
  <c r="K283" i="49"/>
  <c r="K286" i="49"/>
  <c r="K288" i="49"/>
  <c r="L295" i="49"/>
  <c r="K297" i="49"/>
  <c r="K299" i="49"/>
  <c r="K302" i="49"/>
  <c r="K304" i="49"/>
  <c r="L311" i="49"/>
  <c r="K313" i="49"/>
  <c r="K315" i="49"/>
  <c r="K318" i="49"/>
  <c r="K320" i="49"/>
  <c r="L327" i="49"/>
  <c r="K329" i="49"/>
  <c r="K331" i="49"/>
  <c r="K334" i="49"/>
  <c r="K336" i="49"/>
  <c r="L343" i="49"/>
  <c r="K345" i="49"/>
  <c r="K347" i="49"/>
  <c r="K350" i="49"/>
  <c r="K352" i="49"/>
  <c r="L359" i="49"/>
  <c r="K361" i="49"/>
  <c r="K363" i="49"/>
  <c r="K366" i="49"/>
  <c r="K368" i="49"/>
  <c r="L375" i="49"/>
  <c r="K377" i="49"/>
  <c r="K379" i="49"/>
  <c r="K382" i="49"/>
  <c r="K384" i="49"/>
  <c r="L391" i="49"/>
  <c r="K393" i="49"/>
  <c r="K395" i="49"/>
  <c r="K398" i="49"/>
  <c r="K400" i="49"/>
  <c r="L407" i="49"/>
  <c r="K409" i="49"/>
  <c r="K411" i="49"/>
  <c r="K414" i="49"/>
  <c r="K416" i="49"/>
  <c r="L423" i="49"/>
  <c r="K425" i="49"/>
  <c r="K427" i="49"/>
  <c r="K430" i="49"/>
  <c r="K432" i="49"/>
  <c r="L439" i="49"/>
  <c r="K441" i="49"/>
  <c r="K443" i="49"/>
  <c r="K446" i="49"/>
  <c r="L459" i="49"/>
  <c r="K461" i="49"/>
  <c r="K463" i="49"/>
  <c r="K466" i="49"/>
  <c r="K468" i="49"/>
  <c r="L475" i="49"/>
  <c r="K477" i="49"/>
  <c r="K479" i="49"/>
  <c r="K482" i="49"/>
  <c r="K484" i="49"/>
  <c r="L491" i="49"/>
  <c r="K493" i="49"/>
  <c r="K495" i="49"/>
  <c r="K498" i="49"/>
  <c r="K500" i="49"/>
  <c r="L507" i="49"/>
  <c r="K509" i="49"/>
  <c r="K511" i="49"/>
  <c r="K514" i="49"/>
  <c r="K516" i="49"/>
  <c r="L523" i="49"/>
  <c r="K525" i="49"/>
  <c r="K527" i="49"/>
  <c r="K530" i="49"/>
  <c r="K532" i="49"/>
  <c r="L539" i="49"/>
  <c r="K541" i="49"/>
  <c r="L542" i="49"/>
  <c r="L546" i="49"/>
  <c r="L550" i="49"/>
  <c r="L554" i="49"/>
  <c r="L558" i="49"/>
  <c r="L562" i="49"/>
  <c r="L566" i="49"/>
  <c r="L570" i="49"/>
  <c r="L574" i="49"/>
  <c r="L578" i="49"/>
  <c r="L582" i="49"/>
  <c r="L586" i="49"/>
  <c r="L590" i="49"/>
  <c r="L594" i="49"/>
  <c r="L598" i="49"/>
  <c r="L602" i="49"/>
  <c r="L606" i="49"/>
  <c r="L610" i="49"/>
  <c r="L614" i="49"/>
  <c r="L618" i="49"/>
  <c r="L622" i="49"/>
  <c r="L626" i="49"/>
  <c r="L630" i="49"/>
  <c r="L634" i="49"/>
  <c r="L638" i="49"/>
  <c r="L642" i="49"/>
  <c r="L646" i="49"/>
  <c r="L650" i="49"/>
  <c r="L654" i="49"/>
  <c r="L658" i="49"/>
  <c r="L662" i="49"/>
  <c r="L666" i="49"/>
  <c r="L670" i="49"/>
  <c r="L674" i="49"/>
  <c r="L678" i="49"/>
  <c r="L682" i="49"/>
  <c r="L686" i="49"/>
  <c r="L690" i="49"/>
  <c r="L694" i="49"/>
  <c r="L698" i="49"/>
  <c r="L702" i="49"/>
  <c r="L706" i="49"/>
  <c r="Q12" i="50"/>
  <c r="N14" i="50"/>
  <c r="Q16" i="50"/>
  <c r="Q20" i="50"/>
  <c r="Q24" i="50"/>
  <c r="Q28" i="50"/>
  <c r="T161" i="50"/>
  <c r="T180" i="50"/>
  <c r="T196" i="50"/>
  <c r="T335" i="50"/>
  <c r="K588" i="49"/>
  <c r="L589" i="49"/>
  <c r="K590" i="49"/>
  <c r="L592" i="49"/>
  <c r="K592" i="49"/>
  <c r="K594" i="49"/>
  <c r="L596" i="49"/>
  <c r="K596" i="49"/>
  <c r="K598" i="49"/>
  <c r="L600" i="49"/>
  <c r="K600" i="49"/>
  <c r="K602" i="49"/>
  <c r="L604" i="49"/>
  <c r="K604" i="49"/>
  <c r="L605" i="49"/>
  <c r="K606" i="49"/>
  <c r="L608" i="49"/>
  <c r="K608" i="49"/>
  <c r="L609" i="49"/>
  <c r="K610" i="49"/>
  <c r="L612" i="49"/>
  <c r="K612" i="49"/>
  <c r="L613" i="49"/>
  <c r="K614" i="49"/>
  <c r="L616" i="49"/>
  <c r="K616" i="49"/>
  <c r="L617" i="49"/>
  <c r="K618" i="49"/>
  <c r="L620" i="49"/>
  <c r="K620" i="49"/>
  <c r="K622" i="49"/>
  <c r="L624" i="49"/>
  <c r="K624" i="49"/>
  <c r="K626" i="49"/>
  <c r="L628" i="49"/>
  <c r="K628" i="49"/>
  <c r="K630" i="49"/>
  <c r="L632" i="49"/>
  <c r="K632" i="49"/>
  <c r="K634" i="49"/>
  <c r="L636" i="49"/>
  <c r="K636" i="49"/>
  <c r="K638" i="49"/>
  <c r="L640" i="49"/>
  <c r="K640" i="49"/>
  <c r="K642" i="49"/>
  <c r="L644" i="49"/>
  <c r="K644" i="49"/>
  <c r="K646" i="49"/>
  <c r="L648" i="49"/>
  <c r="K648" i="49"/>
  <c r="K650" i="49"/>
  <c r="L652" i="49"/>
  <c r="K652" i="49"/>
  <c r="K654" i="49"/>
  <c r="L656" i="49"/>
  <c r="K656" i="49"/>
  <c r="K658" i="49"/>
  <c r="L660" i="49"/>
  <c r="K660" i="49"/>
  <c r="K662" i="49"/>
  <c r="L664" i="49"/>
  <c r="K664" i="49"/>
  <c r="K666" i="49"/>
  <c r="L668" i="49"/>
  <c r="K668" i="49"/>
  <c r="K670" i="49"/>
  <c r="L672" i="49"/>
  <c r="K672" i="49"/>
  <c r="K674" i="49"/>
  <c r="L676" i="49"/>
  <c r="K676" i="49"/>
  <c r="K678" i="49"/>
  <c r="L680" i="49"/>
  <c r="K680" i="49"/>
  <c r="K682" i="49"/>
  <c r="L684" i="49"/>
  <c r="K684" i="49"/>
  <c r="K686" i="49"/>
  <c r="L688" i="49"/>
  <c r="K688" i="49"/>
  <c r="K690" i="49"/>
  <c r="L692" i="49"/>
  <c r="K692" i="49"/>
  <c r="K694" i="49"/>
  <c r="L696" i="49"/>
  <c r="K696" i="49"/>
  <c r="K698" i="49"/>
  <c r="L700" i="49"/>
  <c r="K700" i="49"/>
  <c r="K702" i="49"/>
  <c r="L704" i="49"/>
  <c r="K704" i="49"/>
  <c r="K706" i="49"/>
  <c r="L708" i="49"/>
  <c r="K708" i="49"/>
  <c r="K710" i="49"/>
  <c r="K711" i="49"/>
  <c r="K715" i="49"/>
  <c r="K719" i="49"/>
  <c r="K723" i="49"/>
  <c r="K727" i="49"/>
  <c r="L735" i="49"/>
  <c r="L738" i="49"/>
  <c r="L739" i="49"/>
  <c r="L742" i="49"/>
  <c r="L743" i="49"/>
  <c r="F12" i="50"/>
  <c r="Q29" i="50"/>
  <c r="K29" i="50"/>
  <c r="N27" i="50"/>
  <c r="H27" i="50"/>
  <c r="Q25" i="50"/>
  <c r="K25" i="50"/>
  <c r="F24" i="50"/>
  <c r="N23" i="50"/>
  <c r="H23" i="50"/>
  <c r="Q21" i="50"/>
  <c r="K21" i="50"/>
  <c r="F20" i="50"/>
  <c r="N19" i="50"/>
  <c r="H19" i="50"/>
  <c r="Q17" i="50"/>
  <c r="K17" i="50"/>
  <c r="F16" i="50"/>
  <c r="N15" i="50"/>
  <c r="H15" i="50"/>
  <c r="Q13" i="50"/>
  <c r="K13" i="50"/>
  <c r="Q14" i="50"/>
  <c r="Q18" i="50"/>
  <c r="Q22" i="50"/>
  <c r="Q26" i="50"/>
  <c r="T51" i="50"/>
  <c r="T55" i="50"/>
  <c r="T59" i="50"/>
  <c r="T63" i="50"/>
  <c r="T67" i="50"/>
  <c r="T71" i="50"/>
  <c r="T75" i="50"/>
  <c r="T79" i="50"/>
  <c r="T83" i="50"/>
  <c r="T87" i="50"/>
  <c r="T91" i="50"/>
  <c r="T95" i="50"/>
  <c r="T99" i="50"/>
  <c r="T103" i="50"/>
  <c r="T107" i="50"/>
  <c r="T111" i="50"/>
  <c r="T119" i="50"/>
  <c r="T127" i="50"/>
  <c r="T131" i="50"/>
  <c r="T135" i="50"/>
  <c r="T139" i="50"/>
  <c r="T147" i="50"/>
  <c r="T174" i="50"/>
  <c r="T178" i="50"/>
  <c r="T182" i="50"/>
  <c r="T194" i="50"/>
  <c r="T198" i="50"/>
  <c r="T321" i="50"/>
  <c r="T325" i="50"/>
  <c r="T337" i="50"/>
  <c r="T341" i="50"/>
  <c r="T353" i="50"/>
  <c r="T365" i="50"/>
  <c r="T369" i="50"/>
  <c r="T327" i="50"/>
  <c r="T346" i="50"/>
  <c r="U28" i="51"/>
  <c r="U24" i="51"/>
  <c r="U12" i="51"/>
  <c r="U29" i="51"/>
  <c r="U25" i="51"/>
  <c r="U13" i="51"/>
  <c r="U26" i="51"/>
  <c r="U14" i="51"/>
  <c r="U27" i="51"/>
  <c r="U15" i="51"/>
  <c r="U11" i="51"/>
  <c r="T17" i="47"/>
  <c r="T33" i="47"/>
  <c r="T39" i="47"/>
  <c r="T44" i="47"/>
  <c r="T48" i="47"/>
  <c r="T52" i="47"/>
  <c r="T56" i="47"/>
  <c r="T60" i="47"/>
  <c r="T64" i="47"/>
  <c r="T68" i="47"/>
  <c r="T72" i="47"/>
  <c r="T76" i="47"/>
  <c r="T25" i="47"/>
  <c r="T36" i="47"/>
  <c r="T41" i="47"/>
  <c r="T46" i="47"/>
  <c r="T50" i="47"/>
  <c r="T54" i="47"/>
  <c r="T58" i="47"/>
  <c r="T62" i="47"/>
  <c r="T66" i="47"/>
  <c r="T70" i="47"/>
  <c r="T74" i="47"/>
  <c r="T78" i="47"/>
  <c r="T21" i="47"/>
  <c r="T37" i="47"/>
  <c r="T43" i="47"/>
  <c r="T47" i="47"/>
  <c r="T51" i="47"/>
  <c r="T55" i="47"/>
  <c r="T59" i="47"/>
  <c r="T63" i="47"/>
  <c r="T67" i="47"/>
  <c r="T71" i="47"/>
  <c r="T75" i="47"/>
  <c r="T79" i="47"/>
  <c r="T29" i="47"/>
  <c r="T35" i="47"/>
  <c r="T40" i="47"/>
  <c r="T45" i="47"/>
  <c r="T49" i="47"/>
  <c r="T53" i="47"/>
  <c r="T57" i="47"/>
  <c r="T61" i="47"/>
  <c r="T65" i="47"/>
  <c r="T69" i="47"/>
  <c r="T73" i="47"/>
  <c r="T77" i="47"/>
  <c r="T13" i="47"/>
  <c r="N12" i="50"/>
  <c r="T23" i="50"/>
  <c r="T19" i="50"/>
  <c r="T158" i="50"/>
  <c r="T164" i="50"/>
  <c r="T193" i="50"/>
  <c r="T200" i="50"/>
  <c r="T204" i="50"/>
  <c r="T211" i="50"/>
  <c r="T215" i="50"/>
  <c r="T219" i="50"/>
  <c r="T223" i="50"/>
  <c r="T231" i="50"/>
  <c r="T239" i="50"/>
  <c r="T243" i="50"/>
  <c r="T247" i="50"/>
  <c r="T251" i="50"/>
  <c r="T255" i="50"/>
  <c r="T259" i="50"/>
  <c r="T263" i="50"/>
  <c r="T267" i="50"/>
  <c r="T271" i="50"/>
  <c r="T275" i="50"/>
  <c r="T279" i="50"/>
  <c r="T283" i="50"/>
  <c r="T295" i="50"/>
  <c r="T299" i="50"/>
  <c r="T303" i="50"/>
  <c r="T311" i="50"/>
  <c r="T315" i="50"/>
  <c r="T322" i="50"/>
  <c r="T333" i="50"/>
  <c r="T347" i="50"/>
  <c r="T354" i="50"/>
  <c r="T358" i="50"/>
  <c r="T362" i="50"/>
  <c r="T366" i="50"/>
  <c r="T370" i="50"/>
  <c r="N28" i="50"/>
  <c r="N24" i="50"/>
  <c r="N20" i="50"/>
  <c r="N16" i="50"/>
  <c r="T116" i="50"/>
  <c r="T120" i="50"/>
  <c r="T124" i="50"/>
  <c r="T128" i="50"/>
  <c r="T132" i="50"/>
  <c r="T136" i="50"/>
  <c r="T153" i="50"/>
  <c r="T166" i="50"/>
  <c r="T177" i="50"/>
  <c r="T184" i="50"/>
  <c r="T188" i="50"/>
  <c r="T209" i="50"/>
  <c r="T282" i="50"/>
  <c r="T331" i="50"/>
  <c r="T338" i="50"/>
  <c r="T349" i="50"/>
  <c r="T52" i="50"/>
  <c r="T56" i="50"/>
  <c r="T60" i="50"/>
  <c r="T64" i="50"/>
  <c r="T68" i="50"/>
  <c r="K12" i="50"/>
  <c r="N18" i="50"/>
  <c r="T18" i="50"/>
  <c r="K16" i="50"/>
  <c r="K15" i="50"/>
  <c r="T80" i="50"/>
  <c r="T84" i="50"/>
  <c r="T92" i="50"/>
  <c r="T96" i="50"/>
  <c r="T108" i="50"/>
  <c r="T149" i="50"/>
  <c r="T165" i="50"/>
  <c r="T191" i="50"/>
  <c r="T207" i="50"/>
  <c r="T49" i="50"/>
  <c r="T53" i="50"/>
  <c r="T57" i="50"/>
  <c r="T61" i="50"/>
  <c r="T65" i="50"/>
  <c r="T69" i="50"/>
  <c r="T73" i="50"/>
  <c r="T77" i="50"/>
  <c r="T81" i="50"/>
  <c r="T85" i="50"/>
  <c r="T89" i="50"/>
  <c r="T93" i="50"/>
  <c r="T97" i="50"/>
  <c r="T101" i="50"/>
  <c r="T105" i="50"/>
  <c r="T109" i="50"/>
  <c r="T113" i="50"/>
  <c r="T117" i="50"/>
  <c r="T121" i="50"/>
  <c r="T125" i="50"/>
  <c r="T129" i="50"/>
  <c r="T133" i="50"/>
  <c r="T137" i="50"/>
  <c r="T140" i="50"/>
  <c r="T156" i="50"/>
  <c r="T172" i="50"/>
  <c r="T176" i="50"/>
  <c r="T186" i="50"/>
  <c r="T192" i="50"/>
  <c r="T202" i="50"/>
  <c r="T208" i="50"/>
  <c r="T323" i="50"/>
  <c r="T329" i="50"/>
  <c r="T339" i="50"/>
  <c r="T345" i="50"/>
  <c r="T355" i="50"/>
  <c r="T359" i="50"/>
  <c r="T363" i="50"/>
  <c r="T367" i="50"/>
  <c r="T371" i="50"/>
  <c r="T72" i="50"/>
  <c r="T76" i="50"/>
  <c r="T88" i="50"/>
  <c r="T100" i="50"/>
  <c r="T104" i="50"/>
  <c r="T112" i="50"/>
  <c r="T143" i="50"/>
  <c r="T159" i="50"/>
  <c r="T175" i="50"/>
  <c r="T328" i="50"/>
  <c r="T344" i="50"/>
  <c r="K28" i="50"/>
  <c r="N26" i="50"/>
  <c r="T26" i="50"/>
  <c r="K24" i="50"/>
  <c r="N22" i="50"/>
  <c r="H22" i="50"/>
  <c r="K20" i="50"/>
  <c r="T31" i="50"/>
  <c r="T35" i="50"/>
  <c r="T39" i="50"/>
  <c r="T50" i="50"/>
  <c r="T54" i="50"/>
  <c r="T58" i="50"/>
  <c r="T62" i="50"/>
  <c r="T66" i="50"/>
  <c r="T70" i="50"/>
  <c r="T74" i="50"/>
  <c r="T78" i="50"/>
  <c r="T82" i="50"/>
  <c r="T86" i="50"/>
  <c r="T90" i="50"/>
  <c r="T94" i="50"/>
  <c r="T98" i="50"/>
  <c r="T102" i="50"/>
  <c r="T106" i="50"/>
  <c r="T110" i="50"/>
  <c r="T141" i="50"/>
  <c r="T151" i="50"/>
  <c r="T157" i="50"/>
  <c r="T167" i="50"/>
  <c r="T173" i="50"/>
  <c r="T183" i="50"/>
  <c r="T199" i="50"/>
  <c r="T213" i="50"/>
  <c r="T217" i="50"/>
  <c r="T221" i="50"/>
  <c r="T225" i="50"/>
  <c r="T229" i="50"/>
  <c r="T233" i="50"/>
  <c r="T237" i="50"/>
  <c r="T241" i="50"/>
  <c r="T245" i="50"/>
  <c r="T249" i="50"/>
  <c r="T253" i="50"/>
  <c r="T257" i="50"/>
  <c r="T261" i="50"/>
  <c r="T265" i="50"/>
  <c r="T269" i="50"/>
  <c r="T273" i="50"/>
  <c r="T277" i="50"/>
  <c r="T281" i="50"/>
  <c r="T285" i="50"/>
  <c r="T289" i="50"/>
  <c r="T293" i="50"/>
  <c r="T297" i="50"/>
  <c r="T301" i="50"/>
  <c r="T305" i="50"/>
  <c r="T309" i="50"/>
  <c r="T313" i="50"/>
  <c r="T317" i="50"/>
  <c r="T320" i="50"/>
  <c r="T336" i="50"/>
  <c r="T352" i="50"/>
  <c r="T114" i="50"/>
  <c r="T118" i="50"/>
  <c r="T122" i="50"/>
  <c r="T126" i="50"/>
  <c r="T130" i="50"/>
  <c r="T134" i="50"/>
  <c r="T138" i="50"/>
  <c r="T146" i="50"/>
  <c r="T154" i="50"/>
  <c r="T162" i="50"/>
  <c r="T170" i="50"/>
  <c r="T181" i="50"/>
  <c r="T189" i="50"/>
  <c r="T197" i="50"/>
  <c r="T205" i="50"/>
  <c r="T214" i="50"/>
  <c r="T218" i="50"/>
  <c r="T222" i="50"/>
  <c r="T226" i="50"/>
  <c r="T230" i="50"/>
  <c r="T234" i="50"/>
  <c r="T238" i="50"/>
  <c r="T242" i="50"/>
  <c r="T246" i="50"/>
  <c r="T250" i="50"/>
  <c r="T254" i="50"/>
  <c r="T258" i="50"/>
  <c r="T262" i="50"/>
  <c r="T266" i="50"/>
  <c r="T270" i="50"/>
  <c r="T274" i="50"/>
  <c r="T278" i="50"/>
  <c r="T286" i="50"/>
  <c r="T290" i="50"/>
  <c r="T294" i="50"/>
  <c r="T298" i="50"/>
  <c r="T302" i="50"/>
  <c r="T306" i="50"/>
  <c r="T310" i="50"/>
  <c r="T314" i="50"/>
  <c r="T318" i="50"/>
  <c r="T326" i="50"/>
  <c r="T334" i="50"/>
  <c r="T342" i="50"/>
  <c r="T350" i="50"/>
  <c r="T356" i="50"/>
  <c r="T360" i="50"/>
  <c r="T364" i="50"/>
  <c r="T368" i="50"/>
  <c r="T372" i="50"/>
  <c r="T373" i="50"/>
  <c r="T374" i="50"/>
  <c r="T375" i="50"/>
  <c r="T376" i="50"/>
  <c r="T377" i="50"/>
  <c r="T378" i="50"/>
  <c r="T379" i="50"/>
  <c r="T380" i="50"/>
  <c r="T381" i="50"/>
  <c r="T382" i="50"/>
  <c r="T383" i="50"/>
  <c r="T384" i="50"/>
  <c r="T385" i="50"/>
  <c r="T386" i="50"/>
  <c r="T387" i="50"/>
  <c r="T388" i="50"/>
  <c r="T389" i="50"/>
  <c r="T390" i="50"/>
  <c r="T115" i="50"/>
  <c r="T123" i="50"/>
  <c r="T144" i="50"/>
  <c r="T152" i="50"/>
  <c r="T160" i="50"/>
  <c r="T168" i="50"/>
  <c r="T179" i="50"/>
  <c r="T187" i="50"/>
  <c r="T195" i="50"/>
  <c r="T203" i="50"/>
  <c r="T227" i="50"/>
  <c r="T235" i="50"/>
  <c r="T287" i="50"/>
  <c r="T291" i="50"/>
  <c r="T307" i="50"/>
  <c r="T324" i="50"/>
  <c r="T340" i="50"/>
  <c r="T348" i="50"/>
  <c r="T357" i="50"/>
  <c r="T361" i="50"/>
  <c r="K14" i="50"/>
  <c r="K18" i="50"/>
  <c r="K22" i="50"/>
  <c r="T43" i="50"/>
  <c r="K26" i="50"/>
  <c r="T47" i="50"/>
  <c r="T24" i="50"/>
  <c r="T20" i="50"/>
  <c r="F29" i="50"/>
  <c r="T25" i="50"/>
  <c r="F21" i="50"/>
  <c r="F18" i="50"/>
  <c r="H17" i="50"/>
  <c r="T14" i="50"/>
  <c r="H13" i="50"/>
  <c r="T33" i="50"/>
  <c r="T37" i="50"/>
  <c r="T41" i="50"/>
  <c r="T45" i="50"/>
  <c r="T28" i="50"/>
  <c r="F17" i="50"/>
  <c r="F13" i="50"/>
  <c r="F14" i="50"/>
  <c r="H14" i="50"/>
  <c r="H18" i="50"/>
  <c r="H26" i="50"/>
  <c r="T27" i="50"/>
  <c r="T16" i="50"/>
  <c r="F25" i="50"/>
  <c r="F28" i="50"/>
  <c r="H12" i="50"/>
  <c r="H16" i="50"/>
  <c r="H20" i="50"/>
  <c r="H24" i="50"/>
  <c r="H28" i="50"/>
  <c r="T22" i="50"/>
  <c r="T15" i="50"/>
  <c r="F27" i="50"/>
  <c r="F23" i="50"/>
  <c r="F19" i="50"/>
  <c r="F15" i="50"/>
  <c r="T29" i="50"/>
  <c r="T21" i="50"/>
  <c r="T13" i="50"/>
  <c r="T34" i="50"/>
  <c r="T38" i="50"/>
  <c r="T42" i="50"/>
  <c r="T46" i="50"/>
  <c r="T17" i="50"/>
  <c r="T32" i="50"/>
  <c r="T36" i="50"/>
  <c r="T40" i="50"/>
  <c r="T44" i="50"/>
  <c r="T48" i="50"/>
  <c r="L452" i="49"/>
  <c r="L567" i="49"/>
  <c r="L583" i="49"/>
  <c r="L599" i="49"/>
  <c r="L615" i="49"/>
  <c r="L631" i="49"/>
  <c r="L647" i="49"/>
  <c r="L663" i="49"/>
  <c r="L551" i="49"/>
  <c r="L679" i="49"/>
  <c r="L695" i="49"/>
  <c r="L543" i="49"/>
  <c r="L559" i="49"/>
  <c r="L575" i="49"/>
  <c r="L591" i="49"/>
  <c r="L607" i="49"/>
  <c r="L623" i="49"/>
  <c r="L639" i="49"/>
  <c r="L655" i="49"/>
  <c r="L671" i="49"/>
  <c r="L687" i="49"/>
  <c r="L703" i="49"/>
  <c r="K456" i="49"/>
  <c r="L699" i="49"/>
  <c r="L707" i="49"/>
  <c r="I2" i="49" l="1"/>
  <c r="E5" i="49"/>
  <c r="B12" i="49"/>
  <c r="C12" i="49"/>
  <c r="D12" i="49"/>
  <c r="E12" i="49"/>
  <c r="F12" i="49"/>
  <c r="G12" i="49"/>
  <c r="H12" i="49"/>
  <c r="I12" i="49"/>
  <c r="J12" i="49"/>
  <c r="B13" i="49"/>
  <c r="C13" i="49"/>
  <c r="D13" i="49"/>
  <c r="E13" i="49"/>
  <c r="F13" i="49"/>
  <c r="G13" i="49"/>
  <c r="H13" i="49"/>
  <c r="I13" i="49"/>
  <c r="J13" i="49"/>
  <c r="B14" i="49"/>
  <c r="C14" i="49"/>
  <c r="D14" i="49"/>
  <c r="E14" i="49"/>
  <c r="F14" i="49"/>
  <c r="G14" i="49"/>
  <c r="H14" i="49"/>
  <c r="I14" i="49"/>
  <c r="J14" i="49"/>
  <c r="B15" i="49"/>
  <c r="C15" i="49"/>
  <c r="D15" i="49"/>
  <c r="E15" i="49"/>
  <c r="F15" i="49"/>
  <c r="G15" i="49"/>
  <c r="H15" i="49"/>
  <c r="I15" i="49"/>
  <c r="J15" i="49"/>
  <c r="B16" i="49"/>
  <c r="C16" i="49"/>
  <c r="D16" i="49"/>
  <c r="E16" i="49"/>
  <c r="F16" i="49"/>
  <c r="G16" i="49"/>
  <c r="H16" i="49"/>
  <c r="I16" i="49"/>
  <c r="J16" i="49"/>
  <c r="B17" i="49"/>
  <c r="C17" i="49"/>
  <c r="D17" i="49"/>
  <c r="E17" i="49"/>
  <c r="F17" i="49"/>
  <c r="G17" i="49"/>
  <c r="H17" i="49"/>
  <c r="I17" i="49"/>
  <c r="J17" i="49"/>
  <c r="B18" i="49"/>
  <c r="C18" i="49"/>
  <c r="D18" i="49"/>
  <c r="E18" i="49"/>
  <c r="F18" i="49"/>
  <c r="G18" i="49"/>
  <c r="H18" i="49"/>
  <c r="I18" i="49"/>
  <c r="J18" i="49"/>
  <c r="B19" i="49"/>
  <c r="C19" i="49"/>
  <c r="D19" i="49"/>
  <c r="E19" i="49"/>
  <c r="F19" i="49"/>
  <c r="G19" i="49"/>
  <c r="H19" i="49"/>
  <c r="I19" i="49"/>
  <c r="J19" i="49"/>
  <c r="B20" i="49"/>
  <c r="C20" i="49"/>
  <c r="D20" i="49"/>
  <c r="E20" i="49"/>
  <c r="F20" i="49"/>
  <c r="G20" i="49"/>
  <c r="H20" i="49"/>
  <c r="I20" i="49"/>
  <c r="J20" i="49"/>
  <c r="B21" i="49"/>
  <c r="C21" i="49"/>
  <c r="D21" i="49"/>
  <c r="E21" i="49"/>
  <c r="F21" i="49"/>
  <c r="G21" i="49"/>
  <c r="H21" i="49"/>
  <c r="I21" i="49"/>
  <c r="J21" i="49"/>
  <c r="B22" i="49"/>
  <c r="C22" i="49"/>
  <c r="D22" i="49"/>
  <c r="E22" i="49"/>
  <c r="F22" i="49"/>
  <c r="G22" i="49"/>
  <c r="H22" i="49"/>
  <c r="I22" i="49"/>
  <c r="J22" i="49"/>
  <c r="B23" i="49"/>
  <c r="C23" i="49"/>
  <c r="D23" i="49"/>
  <c r="E23" i="49"/>
  <c r="F23" i="49"/>
  <c r="G23" i="49"/>
  <c r="H23" i="49"/>
  <c r="I23" i="49"/>
  <c r="J23" i="49"/>
  <c r="B24" i="49"/>
  <c r="C24" i="49"/>
  <c r="D24" i="49"/>
  <c r="E24" i="49"/>
  <c r="F24" i="49"/>
  <c r="G24" i="49"/>
  <c r="H24" i="49"/>
  <c r="I24" i="49"/>
  <c r="J24" i="49"/>
  <c r="B25" i="49"/>
  <c r="C25" i="49"/>
  <c r="D25" i="49"/>
  <c r="E25" i="49"/>
  <c r="F25" i="49"/>
  <c r="G25" i="49"/>
  <c r="H25" i="49"/>
  <c r="I25" i="49"/>
  <c r="J25" i="49"/>
  <c r="B26" i="49"/>
  <c r="C26" i="49"/>
  <c r="D26" i="49"/>
  <c r="E26" i="49"/>
  <c r="F26" i="49"/>
  <c r="G26" i="49"/>
  <c r="H26" i="49"/>
  <c r="I26" i="49"/>
  <c r="J26" i="49"/>
  <c r="B27" i="49"/>
  <c r="C27" i="49"/>
  <c r="D27" i="49"/>
  <c r="E27" i="49"/>
  <c r="F27" i="49"/>
  <c r="G27" i="49"/>
  <c r="H27" i="49"/>
  <c r="I27" i="49"/>
  <c r="J27" i="49"/>
  <c r="B28" i="49"/>
  <c r="C28" i="49"/>
  <c r="D28" i="49"/>
  <c r="E28" i="49"/>
  <c r="F28" i="49"/>
  <c r="G28" i="49"/>
  <c r="H28" i="49"/>
  <c r="I28" i="49"/>
  <c r="J28" i="49"/>
  <c r="B29" i="49"/>
  <c r="C29" i="49"/>
  <c r="D29" i="49"/>
  <c r="E29" i="49"/>
  <c r="F29" i="49"/>
  <c r="G29" i="49"/>
  <c r="H29" i="49"/>
  <c r="I29" i="49"/>
  <c r="J29" i="49"/>
  <c r="B30" i="49"/>
  <c r="C30" i="49"/>
  <c r="D30" i="49"/>
  <c r="E30" i="49"/>
  <c r="F30" i="49"/>
  <c r="G30" i="49"/>
  <c r="H30" i="49"/>
  <c r="I30" i="49"/>
  <c r="J30" i="49"/>
  <c r="B31" i="49"/>
  <c r="C31" i="49"/>
  <c r="D31" i="49"/>
  <c r="E31" i="49"/>
  <c r="F31" i="49"/>
  <c r="G31" i="49"/>
  <c r="H31" i="49"/>
  <c r="I31" i="49"/>
  <c r="J31" i="49"/>
  <c r="B32" i="49"/>
  <c r="C32" i="49"/>
  <c r="D32" i="49"/>
  <c r="E32" i="49"/>
  <c r="F32" i="49"/>
  <c r="G32" i="49"/>
  <c r="H32" i="49"/>
  <c r="I32" i="49"/>
  <c r="J32" i="49"/>
  <c r="B33" i="49"/>
  <c r="C33" i="49"/>
  <c r="D33" i="49"/>
  <c r="E33" i="49"/>
  <c r="F33" i="49"/>
  <c r="G33" i="49"/>
  <c r="H33" i="49"/>
  <c r="I33" i="49"/>
  <c r="J33" i="49"/>
  <c r="B34" i="49"/>
  <c r="C34" i="49"/>
  <c r="D34" i="49"/>
  <c r="E34" i="49"/>
  <c r="F34" i="49"/>
  <c r="G34" i="49"/>
  <c r="H34" i="49"/>
  <c r="I34" i="49"/>
  <c r="J34" i="49"/>
  <c r="B35" i="49"/>
  <c r="C35" i="49"/>
  <c r="D35" i="49"/>
  <c r="E35" i="49"/>
  <c r="F35" i="49"/>
  <c r="G35" i="49"/>
  <c r="H35" i="49"/>
  <c r="I35" i="49"/>
  <c r="J35" i="49"/>
  <c r="B36" i="49"/>
  <c r="C36" i="49"/>
  <c r="D36" i="49"/>
  <c r="E36" i="49"/>
  <c r="F36" i="49"/>
  <c r="G36" i="49"/>
  <c r="H36" i="49"/>
  <c r="I36" i="49"/>
  <c r="J36" i="49"/>
  <c r="B37" i="49"/>
  <c r="C37" i="49"/>
  <c r="D37" i="49"/>
  <c r="E37" i="49"/>
  <c r="F37" i="49"/>
  <c r="G37" i="49"/>
  <c r="H37" i="49"/>
  <c r="I37" i="49"/>
  <c r="J37" i="49"/>
  <c r="B38" i="49"/>
  <c r="C38" i="49"/>
  <c r="D38" i="49"/>
  <c r="E38" i="49"/>
  <c r="F38" i="49"/>
  <c r="G38" i="49"/>
  <c r="H38" i="49"/>
  <c r="I38" i="49"/>
  <c r="J38" i="49"/>
  <c r="B39" i="49"/>
  <c r="C39" i="49"/>
  <c r="D39" i="49"/>
  <c r="E39" i="49"/>
  <c r="F39" i="49"/>
  <c r="G39" i="49"/>
  <c r="H39" i="49"/>
  <c r="I39" i="49"/>
  <c r="J39" i="49"/>
  <c r="B40" i="49"/>
  <c r="C40" i="49"/>
  <c r="D40" i="49"/>
  <c r="E40" i="49"/>
  <c r="F40" i="49"/>
  <c r="G40" i="49"/>
  <c r="H40" i="49"/>
  <c r="I40" i="49"/>
  <c r="J40" i="49"/>
  <c r="B41" i="49"/>
  <c r="C41" i="49"/>
  <c r="D41" i="49"/>
  <c r="E41" i="49"/>
  <c r="F41" i="49"/>
  <c r="G41" i="49"/>
  <c r="H41" i="49"/>
  <c r="I41" i="49"/>
  <c r="J41" i="49"/>
  <c r="B42" i="49"/>
  <c r="C42" i="49"/>
  <c r="D42" i="49"/>
  <c r="E42" i="49"/>
  <c r="F42" i="49"/>
  <c r="G42" i="49"/>
  <c r="H42" i="49"/>
  <c r="I42" i="49"/>
  <c r="J42" i="49"/>
  <c r="B43" i="49"/>
  <c r="C43" i="49"/>
  <c r="D43" i="49"/>
  <c r="E43" i="49"/>
  <c r="F43" i="49"/>
  <c r="G43" i="49"/>
  <c r="H43" i="49"/>
  <c r="I43" i="49"/>
  <c r="J43" i="49"/>
  <c r="B44" i="49"/>
  <c r="C44" i="49"/>
  <c r="D44" i="49"/>
  <c r="E44" i="49"/>
  <c r="F44" i="49"/>
  <c r="G44" i="49"/>
  <c r="H44" i="49"/>
  <c r="I44" i="49"/>
  <c r="J44" i="49"/>
  <c r="B45" i="49"/>
  <c r="C45" i="49"/>
  <c r="D45" i="49"/>
  <c r="E45" i="49"/>
  <c r="F45" i="49"/>
  <c r="G45" i="49"/>
  <c r="H45" i="49"/>
  <c r="I45" i="49"/>
  <c r="J45" i="49"/>
  <c r="J11" i="49"/>
  <c r="I11" i="49"/>
  <c r="H11" i="49"/>
  <c r="G11" i="49"/>
  <c r="F11" i="49"/>
  <c r="E11" i="49"/>
  <c r="D11" i="49"/>
  <c r="C11" i="49"/>
  <c r="B11" i="49"/>
  <c r="Q178" i="48"/>
  <c r="P178" i="48"/>
  <c r="O178" i="48"/>
  <c r="M178" i="48"/>
  <c r="K178" i="48"/>
  <c r="J178" i="48"/>
  <c r="H178" i="48"/>
  <c r="G178" i="48"/>
  <c r="F178" i="48"/>
  <c r="E178" i="48"/>
  <c r="C178" i="48"/>
  <c r="B178" i="48"/>
  <c r="Q177" i="48"/>
  <c r="P177" i="48"/>
  <c r="O177" i="48"/>
  <c r="M177" i="48"/>
  <c r="K177" i="48"/>
  <c r="J177" i="48"/>
  <c r="H177" i="48"/>
  <c r="G177" i="48"/>
  <c r="F177" i="48"/>
  <c r="E177" i="48"/>
  <c r="C177" i="48"/>
  <c r="B177" i="48"/>
  <c r="Q151" i="48"/>
  <c r="P151" i="48"/>
  <c r="O151" i="48"/>
  <c r="M151" i="48"/>
  <c r="K151" i="48"/>
  <c r="J151" i="48"/>
  <c r="H151" i="48"/>
  <c r="G151" i="48"/>
  <c r="F151" i="48"/>
  <c r="E151" i="48"/>
  <c r="C151" i="48"/>
  <c r="B151" i="48"/>
  <c r="Q143" i="48"/>
  <c r="P143" i="48"/>
  <c r="O143" i="48"/>
  <c r="M143" i="48"/>
  <c r="K143" i="48"/>
  <c r="J143" i="48"/>
  <c r="H143" i="48"/>
  <c r="G143" i="48"/>
  <c r="F143" i="48"/>
  <c r="E143" i="48"/>
  <c r="C143" i="48"/>
  <c r="B143" i="48"/>
  <c r="Q142" i="48"/>
  <c r="P142" i="48"/>
  <c r="O142" i="48"/>
  <c r="M142" i="48"/>
  <c r="K142" i="48"/>
  <c r="J142" i="48"/>
  <c r="H142" i="48"/>
  <c r="G142" i="48"/>
  <c r="F142" i="48"/>
  <c r="E142" i="48"/>
  <c r="C142" i="48"/>
  <c r="B142" i="48"/>
  <c r="Q141" i="48"/>
  <c r="P141" i="48"/>
  <c r="O141" i="48"/>
  <c r="M141" i="48"/>
  <c r="K141" i="48"/>
  <c r="J141" i="48"/>
  <c r="H141" i="48"/>
  <c r="G141" i="48"/>
  <c r="F141" i="48"/>
  <c r="E141" i="48"/>
  <c r="C141" i="48"/>
  <c r="B141" i="48"/>
  <c r="Q140" i="48"/>
  <c r="P140" i="48"/>
  <c r="O140" i="48"/>
  <c r="M140" i="48"/>
  <c r="K140" i="48"/>
  <c r="J140" i="48"/>
  <c r="H140" i="48"/>
  <c r="G140" i="48"/>
  <c r="F140" i="48"/>
  <c r="E140" i="48"/>
  <c r="C140" i="48"/>
  <c r="B140" i="48"/>
  <c r="Q139" i="48"/>
  <c r="P139" i="48"/>
  <c r="O139" i="48"/>
  <c r="M139" i="48"/>
  <c r="K139" i="48"/>
  <c r="J139" i="48"/>
  <c r="H139" i="48"/>
  <c r="G139" i="48"/>
  <c r="F139" i="48"/>
  <c r="E139" i="48"/>
  <c r="C139" i="48"/>
  <c r="B139" i="48"/>
  <c r="Q138" i="48"/>
  <c r="P138" i="48"/>
  <c r="O138" i="48"/>
  <c r="M138" i="48"/>
  <c r="K138" i="48"/>
  <c r="J138" i="48"/>
  <c r="H138" i="48"/>
  <c r="G138" i="48"/>
  <c r="F138" i="48"/>
  <c r="E138" i="48"/>
  <c r="C138" i="48"/>
  <c r="B138" i="48"/>
  <c r="Q137" i="48"/>
  <c r="P137" i="48"/>
  <c r="O137" i="48"/>
  <c r="M137" i="48"/>
  <c r="K137" i="48"/>
  <c r="J137" i="48"/>
  <c r="H137" i="48"/>
  <c r="G137" i="48"/>
  <c r="F137" i="48"/>
  <c r="E137" i="48"/>
  <c r="C137" i="48"/>
  <c r="B137" i="48"/>
  <c r="Q136" i="48"/>
  <c r="P136" i="48"/>
  <c r="O136" i="48"/>
  <c r="M136" i="48"/>
  <c r="K136" i="48"/>
  <c r="J136" i="48"/>
  <c r="H136" i="48"/>
  <c r="G136" i="48"/>
  <c r="F136" i="48"/>
  <c r="E136" i="48"/>
  <c r="C136" i="48"/>
  <c r="B136" i="48"/>
  <c r="Q135" i="48"/>
  <c r="P135" i="48"/>
  <c r="O135" i="48"/>
  <c r="M135" i="48"/>
  <c r="K135" i="48"/>
  <c r="J135" i="48"/>
  <c r="H135" i="48"/>
  <c r="G135" i="48"/>
  <c r="F135" i="48"/>
  <c r="E135" i="48"/>
  <c r="C135" i="48"/>
  <c r="B135" i="48"/>
  <c r="Q134" i="48"/>
  <c r="P134" i="48"/>
  <c r="O134" i="48"/>
  <c r="M134" i="48"/>
  <c r="K134" i="48"/>
  <c r="J134" i="48"/>
  <c r="H134" i="48"/>
  <c r="G134" i="48"/>
  <c r="F134" i="48"/>
  <c r="E134" i="48"/>
  <c r="C134" i="48"/>
  <c r="B134" i="48"/>
  <c r="Q133" i="48"/>
  <c r="P133" i="48"/>
  <c r="O133" i="48"/>
  <c r="M133" i="48"/>
  <c r="K133" i="48"/>
  <c r="J133" i="48"/>
  <c r="H133" i="48"/>
  <c r="G133" i="48"/>
  <c r="F133" i="48"/>
  <c r="E133" i="48"/>
  <c r="C133" i="48"/>
  <c r="B133" i="48"/>
  <c r="Q132" i="48"/>
  <c r="P132" i="48"/>
  <c r="O132" i="48"/>
  <c r="M132" i="48"/>
  <c r="K132" i="48"/>
  <c r="J132" i="48"/>
  <c r="H132" i="48"/>
  <c r="G132" i="48"/>
  <c r="F132" i="48"/>
  <c r="E132" i="48"/>
  <c r="C132" i="48"/>
  <c r="B132" i="48"/>
  <c r="Q131" i="48"/>
  <c r="P131" i="48"/>
  <c r="O131" i="48"/>
  <c r="M131" i="48"/>
  <c r="K131" i="48"/>
  <c r="J131" i="48"/>
  <c r="H131" i="48"/>
  <c r="G131" i="48"/>
  <c r="F131" i="48"/>
  <c r="E131" i="48"/>
  <c r="C131" i="48"/>
  <c r="B131" i="48"/>
  <c r="Q130" i="48"/>
  <c r="P130" i="48"/>
  <c r="O130" i="48"/>
  <c r="M130" i="48"/>
  <c r="K130" i="48"/>
  <c r="J130" i="48"/>
  <c r="H130" i="48"/>
  <c r="G130" i="48"/>
  <c r="F130" i="48"/>
  <c r="E130" i="48"/>
  <c r="C130" i="48"/>
  <c r="B130" i="48"/>
  <c r="Q123" i="48"/>
  <c r="P123" i="48"/>
  <c r="O123" i="48"/>
  <c r="M123" i="48"/>
  <c r="K123" i="48"/>
  <c r="J123" i="48"/>
  <c r="H123" i="48"/>
  <c r="G123" i="48"/>
  <c r="F123" i="48"/>
  <c r="E123" i="48"/>
  <c r="C123" i="48"/>
  <c r="B123" i="48"/>
  <c r="Q116" i="48"/>
  <c r="P116" i="48"/>
  <c r="O116" i="48"/>
  <c r="M116" i="48"/>
  <c r="K116" i="48"/>
  <c r="J116" i="48"/>
  <c r="H116" i="48"/>
  <c r="G116" i="48"/>
  <c r="F116" i="48"/>
  <c r="E116" i="48"/>
  <c r="C116" i="48"/>
  <c r="B116" i="48"/>
  <c r="Q109" i="48"/>
  <c r="P109" i="48"/>
  <c r="O109" i="48"/>
  <c r="M109" i="48"/>
  <c r="K109" i="48"/>
  <c r="J109" i="48"/>
  <c r="H109" i="48"/>
  <c r="G109" i="48"/>
  <c r="F109" i="48"/>
  <c r="E109" i="48"/>
  <c r="C109" i="48"/>
  <c r="B109" i="48"/>
  <c r="Q102" i="48"/>
  <c r="P102" i="48"/>
  <c r="O102" i="48"/>
  <c r="M102" i="48"/>
  <c r="K102" i="48"/>
  <c r="J102" i="48"/>
  <c r="H102" i="48"/>
  <c r="G102" i="48"/>
  <c r="F102" i="48"/>
  <c r="E102" i="48"/>
  <c r="C102" i="48"/>
  <c r="B102" i="48"/>
  <c r="Q95" i="48"/>
  <c r="P95" i="48"/>
  <c r="O95" i="48"/>
  <c r="M95" i="48"/>
  <c r="K95" i="48"/>
  <c r="J95" i="48"/>
  <c r="H95" i="48"/>
  <c r="G95" i="48"/>
  <c r="F95" i="48"/>
  <c r="E95" i="48"/>
  <c r="C95" i="48"/>
  <c r="B95" i="48"/>
  <c r="Q88" i="48"/>
  <c r="P88" i="48"/>
  <c r="O88" i="48"/>
  <c r="M88" i="48"/>
  <c r="K88" i="48"/>
  <c r="J88" i="48"/>
  <c r="H88" i="48"/>
  <c r="G88" i="48"/>
  <c r="F88" i="48"/>
  <c r="E88" i="48"/>
  <c r="C88" i="48"/>
  <c r="B88" i="48"/>
  <c r="Q87" i="48"/>
  <c r="P87" i="48"/>
  <c r="O87" i="48"/>
  <c r="M87" i="48"/>
  <c r="K87" i="48"/>
  <c r="J87" i="48"/>
  <c r="H87" i="48"/>
  <c r="G87" i="48"/>
  <c r="F87" i="48"/>
  <c r="E87" i="48"/>
  <c r="C87" i="48"/>
  <c r="B87" i="48"/>
  <c r="Q86" i="48"/>
  <c r="P86" i="48"/>
  <c r="O86" i="48"/>
  <c r="M86" i="48"/>
  <c r="K86" i="48"/>
  <c r="J86" i="48"/>
  <c r="H86" i="48"/>
  <c r="G86" i="48"/>
  <c r="F86" i="48"/>
  <c r="E86" i="48"/>
  <c r="C86" i="48"/>
  <c r="B86" i="48"/>
  <c r="Q85" i="48"/>
  <c r="P85" i="48"/>
  <c r="O85" i="48"/>
  <c r="M85" i="48"/>
  <c r="K85" i="48"/>
  <c r="J85" i="48"/>
  <c r="H85" i="48"/>
  <c r="G85" i="48"/>
  <c r="F85" i="48"/>
  <c r="E85" i="48"/>
  <c r="C85" i="48"/>
  <c r="B85" i="48"/>
  <c r="Q84" i="48"/>
  <c r="P84" i="48"/>
  <c r="O84" i="48"/>
  <c r="M84" i="48"/>
  <c r="K84" i="48"/>
  <c r="J84" i="48"/>
  <c r="H84" i="48"/>
  <c r="G84" i="48"/>
  <c r="F84" i="48"/>
  <c r="E84" i="48"/>
  <c r="C84" i="48"/>
  <c r="B84" i="48"/>
  <c r="Q83" i="48"/>
  <c r="P83" i="48"/>
  <c r="O83" i="48"/>
  <c r="M83" i="48"/>
  <c r="K83" i="48"/>
  <c r="J83" i="48"/>
  <c r="H83" i="48"/>
  <c r="G83" i="48"/>
  <c r="F83" i="48"/>
  <c r="E83" i="48"/>
  <c r="C83" i="48"/>
  <c r="B83" i="48"/>
  <c r="Q82" i="48"/>
  <c r="P82" i="48"/>
  <c r="O82" i="48"/>
  <c r="M82" i="48"/>
  <c r="K82" i="48"/>
  <c r="J82" i="48"/>
  <c r="H82" i="48"/>
  <c r="G82" i="48"/>
  <c r="F82" i="48"/>
  <c r="E82" i="48"/>
  <c r="C82" i="48"/>
  <c r="B82" i="48"/>
  <c r="Q81" i="48"/>
  <c r="P81" i="48"/>
  <c r="O81" i="48"/>
  <c r="M81" i="48"/>
  <c r="K81" i="48"/>
  <c r="J81" i="48"/>
  <c r="H81" i="48"/>
  <c r="G81" i="48"/>
  <c r="F81" i="48"/>
  <c r="E81" i="48"/>
  <c r="C81" i="48"/>
  <c r="B81" i="48"/>
  <c r="Q80" i="48"/>
  <c r="P80" i="48"/>
  <c r="O80" i="48"/>
  <c r="M80" i="48"/>
  <c r="K80" i="48"/>
  <c r="J80" i="48"/>
  <c r="H80" i="48"/>
  <c r="G80" i="48"/>
  <c r="F80" i="48"/>
  <c r="E80" i="48"/>
  <c r="C80" i="48"/>
  <c r="B80" i="48"/>
  <c r="Q79" i="48"/>
  <c r="P79" i="48"/>
  <c r="O79" i="48"/>
  <c r="M79" i="48"/>
  <c r="K79" i="48"/>
  <c r="J79" i="48"/>
  <c r="H79" i="48"/>
  <c r="G79" i="48"/>
  <c r="F79" i="48"/>
  <c r="E79" i="48"/>
  <c r="C79" i="48"/>
  <c r="B79" i="48"/>
  <c r="Q78" i="48"/>
  <c r="P78" i="48"/>
  <c r="O78" i="48"/>
  <c r="M78" i="48"/>
  <c r="K78" i="48"/>
  <c r="J78" i="48"/>
  <c r="H78" i="48"/>
  <c r="G78" i="48"/>
  <c r="F78" i="48"/>
  <c r="E78" i="48"/>
  <c r="C78" i="48"/>
  <c r="B78" i="48"/>
  <c r="Q77" i="48"/>
  <c r="P77" i="48"/>
  <c r="O77" i="48"/>
  <c r="M77" i="48"/>
  <c r="K77" i="48"/>
  <c r="J77" i="48"/>
  <c r="H77" i="48"/>
  <c r="G77" i="48"/>
  <c r="F77" i="48"/>
  <c r="E77" i="48"/>
  <c r="C77" i="48"/>
  <c r="B77" i="48"/>
  <c r="Q76" i="48"/>
  <c r="P76" i="48"/>
  <c r="O76" i="48"/>
  <c r="M76" i="48"/>
  <c r="K76" i="48"/>
  <c r="J76" i="48"/>
  <c r="H76" i="48"/>
  <c r="G76" i="48"/>
  <c r="F76" i="48"/>
  <c r="E76" i="48"/>
  <c r="C76" i="48"/>
  <c r="B76" i="48"/>
  <c r="Q75" i="48"/>
  <c r="P75" i="48"/>
  <c r="O75" i="48"/>
  <c r="M75" i="48"/>
  <c r="K75" i="48"/>
  <c r="J75" i="48"/>
  <c r="H75" i="48"/>
  <c r="G75" i="48"/>
  <c r="F75" i="48"/>
  <c r="E75" i="48"/>
  <c r="C75" i="48"/>
  <c r="B75" i="48"/>
  <c r="Q74" i="48"/>
  <c r="P74" i="48"/>
  <c r="O74" i="48"/>
  <c r="M74" i="48"/>
  <c r="K74" i="48"/>
  <c r="J74" i="48"/>
  <c r="H74" i="48"/>
  <c r="G74" i="48"/>
  <c r="F74" i="48"/>
  <c r="E74" i="48"/>
  <c r="C74" i="48"/>
  <c r="B74" i="48"/>
  <c r="Q73" i="48"/>
  <c r="P73" i="48"/>
  <c r="O73" i="48"/>
  <c r="M73" i="48"/>
  <c r="K73" i="48"/>
  <c r="J73" i="48"/>
  <c r="H73" i="48"/>
  <c r="G73" i="48"/>
  <c r="F73" i="48"/>
  <c r="E73" i="48"/>
  <c r="C73" i="48"/>
  <c r="B73" i="48"/>
  <c r="Q72" i="48"/>
  <c r="P72" i="48"/>
  <c r="O72" i="48"/>
  <c r="M72" i="48"/>
  <c r="K72" i="48"/>
  <c r="J72" i="48"/>
  <c r="H72" i="48"/>
  <c r="G72" i="48"/>
  <c r="F72" i="48"/>
  <c r="E72" i="48"/>
  <c r="C72" i="48"/>
  <c r="B72" i="48"/>
  <c r="Q71" i="48"/>
  <c r="P71" i="48"/>
  <c r="O71" i="48"/>
  <c r="M71" i="48"/>
  <c r="K71" i="48"/>
  <c r="J71" i="48"/>
  <c r="H71" i="48"/>
  <c r="G71" i="48"/>
  <c r="F71" i="48"/>
  <c r="E71" i="48"/>
  <c r="C71" i="48"/>
  <c r="B71" i="48"/>
  <c r="Q70" i="48"/>
  <c r="P70" i="48"/>
  <c r="O70" i="48"/>
  <c r="M70" i="48"/>
  <c r="K70" i="48"/>
  <c r="J70" i="48"/>
  <c r="H70" i="48"/>
  <c r="G70" i="48"/>
  <c r="F70" i="48"/>
  <c r="E70" i="48"/>
  <c r="C70" i="48"/>
  <c r="B70" i="48"/>
  <c r="Q69" i="48"/>
  <c r="P69" i="48"/>
  <c r="O69" i="48"/>
  <c r="M69" i="48"/>
  <c r="K69" i="48"/>
  <c r="J69" i="48"/>
  <c r="H69" i="48"/>
  <c r="G69" i="48"/>
  <c r="F69" i="48"/>
  <c r="E69" i="48"/>
  <c r="C69" i="48"/>
  <c r="B69" i="48"/>
  <c r="Q68" i="48"/>
  <c r="P68" i="48"/>
  <c r="O68" i="48"/>
  <c r="M68" i="48"/>
  <c r="K68" i="48"/>
  <c r="J68" i="48"/>
  <c r="H68" i="48"/>
  <c r="G68" i="48"/>
  <c r="F68" i="48"/>
  <c r="E68" i="48"/>
  <c r="C68" i="48"/>
  <c r="B68" i="48"/>
  <c r="Q67" i="48"/>
  <c r="P67" i="48"/>
  <c r="O67" i="48"/>
  <c r="M67" i="48"/>
  <c r="K67" i="48"/>
  <c r="J67" i="48"/>
  <c r="H67" i="48"/>
  <c r="G67" i="48"/>
  <c r="F67" i="48"/>
  <c r="E67" i="48"/>
  <c r="C67" i="48"/>
  <c r="B67" i="48"/>
  <c r="Q66" i="48"/>
  <c r="P66" i="48"/>
  <c r="O66" i="48"/>
  <c r="M66" i="48"/>
  <c r="K66" i="48"/>
  <c r="J66" i="48"/>
  <c r="H66" i="48"/>
  <c r="G66" i="48"/>
  <c r="F66" i="48"/>
  <c r="E66" i="48"/>
  <c r="C66" i="48"/>
  <c r="B66" i="48"/>
  <c r="Q65" i="48"/>
  <c r="P65" i="48"/>
  <c r="O65" i="48"/>
  <c r="M65" i="48"/>
  <c r="K65" i="48"/>
  <c r="J65" i="48"/>
  <c r="H65" i="48"/>
  <c r="G65" i="48"/>
  <c r="F65" i="48"/>
  <c r="E65" i="48"/>
  <c r="C65" i="48"/>
  <c r="B65" i="48"/>
  <c r="Q64" i="48"/>
  <c r="P64" i="48"/>
  <c r="O64" i="48"/>
  <c r="M64" i="48"/>
  <c r="K64" i="48"/>
  <c r="J64" i="48"/>
  <c r="H64" i="48"/>
  <c r="G64" i="48"/>
  <c r="F64" i="48"/>
  <c r="E64" i="48"/>
  <c r="C64" i="48"/>
  <c r="B64" i="48"/>
  <c r="Q63" i="48"/>
  <c r="P63" i="48"/>
  <c r="O63" i="48"/>
  <c r="M63" i="48"/>
  <c r="K63" i="48"/>
  <c r="J63" i="48"/>
  <c r="H63" i="48"/>
  <c r="G63" i="48"/>
  <c r="F63" i="48"/>
  <c r="E63" i="48"/>
  <c r="C63" i="48"/>
  <c r="B63" i="48"/>
  <c r="Q62" i="48"/>
  <c r="P62" i="48"/>
  <c r="O62" i="48"/>
  <c r="M62" i="48"/>
  <c r="K62" i="48"/>
  <c r="J62" i="48"/>
  <c r="H62" i="48"/>
  <c r="G62" i="48"/>
  <c r="F62" i="48"/>
  <c r="E62" i="48"/>
  <c r="C62" i="48"/>
  <c r="B62" i="48"/>
  <c r="Q61" i="48"/>
  <c r="P61" i="48"/>
  <c r="O61" i="48"/>
  <c r="M61" i="48"/>
  <c r="K61" i="48"/>
  <c r="J61" i="48"/>
  <c r="H61" i="48"/>
  <c r="G61" i="48"/>
  <c r="F61" i="48"/>
  <c r="E61" i="48"/>
  <c r="C61" i="48"/>
  <c r="B61" i="48"/>
  <c r="Q60" i="48"/>
  <c r="P60" i="48"/>
  <c r="O60" i="48"/>
  <c r="M60" i="48"/>
  <c r="K60" i="48"/>
  <c r="J60" i="48"/>
  <c r="H60" i="48"/>
  <c r="G60" i="48"/>
  <c r="F60" i="48"/>
  <c r="E60" i="48"/>
  <c r="C60" i="48"/>
  <c r="B60" i="48"/>
  <c r="Q59" i="48"/>
  <c r="P59" i="48"/>
  <c r="O59" i="48"/>
  <c r="M59" i="48"/>
  <c r="K59" i="48"/>
  <c r="J59" i="48"/>
  <c r="H59" i="48"/>
  <c r="G59" i="48"/>
  <c r="F59" i="48"/>
  <c r="E59" i="48"/>
  <c r="C59" i="48"/>
  <c r="B59" i="48"/>
  <c r="Q58" i="48"/>
  <c r="P58" i="48"/>
  <c r="O58" i="48"/>
  <c r="M58" i="48"/>
  <c r="K58" i="48"/>
  <c r="J58" i="48"/>
  <c r="H58" i="48"/>
  <c r="G58" i="48"/>
  <c r="F58" i="48"/>
  <c r="E58" i="48"/>
  <c r="C58" i="48"/>
  <c r="B58" i="48"/>
  <c r="Q57" i="48"/>
  <c r="P57" i="48"/>
  <c r="O57" i="48"/>
  <c r="M57" i="48"/>
  <c r="K57" i="48"/>
  <c r="J57" i="48"/>
  <c r="H57" i="48"/>
  <c r="G57" i="48"/>
  <c r="F57" i="48"/>
  <c r="E57" i="48"/>
  <c r="C57" i="48"/>
  <c r="B57" i="48"/>
  <c r="Q56" i="48"/>
  <c r="P56" i="48"/>
  <c r="O56" i="48"/>
  <c r="M56" i="48"/>
  <c r="K56" i="48"/>
  <c r="J56" i="48"/>
  <c r="H56" i="48"/>
  <c r="G56" i="48"/>
  <c r="F56" i="48"/>
  <c r="E56" i="48"/>
  <c r="C56" i="48"/>
  <c r="B56" i="48"/>
  <c r="Q55" i="48"/>
  <c r="P55" i="48"/>
  <c r="O55" i="48"/>
  <c r="M55" i="48"/>
  <c r="K55" i="48"/>
  <c r="J55" i="48"/>
  <c r="H55" i="48"/>
  <c r="G55" i="48"/>
  <c r="F55" i="48"/>
  <c r="E55" i="48"/>
  <c r="C55" i="48"/>
  <c r="B55" i="48"/>
  <c r="Q54" i="48"/>
  <c r="P54" i="48"/>
  <c r="O54" i="48"/>
  <c r="M54" i="48"/>
  <c r="K54" i="48"/>
  <c r="J54" i="48"/>
  <c r="H54" i="48"/>
  <c r="G54" i="48"/>
  <c r="F54" i="48"/>
  <c r="E54" i="48"/>
  <c r="C54" i="48"/>
  <c r="B54" i="48"/>
  <c r="Q53" i="48"/>
  <c r="P53" i="48"/>
  <c r="O53" i="48"/>
  <c r="M53" i="48"/>
  <c r="K53" i="48"/>
  <c r="J53" i="48"/>
  <c r="H53" i="48"/>
  <c r="G53" i="48"/>
  <c r="F53" i="48"/>
  <c r="E53" i="48"/>
  <c r="C53" i="48"/>
  <c r="B53" i="48"/>
  <c r="Q52" i="48"/>
  <c r="P52" i="48"/>
  <c r="O52" i="48"/>
  <c r="M52" i="48"/>
  <c r="K52" i="48"/>
  <c r="J52" i="48"/>
  <c r="H52" i="48"/>
  <c r="G52" i="48"/>
  <c r="F52" i="48"/>
  <c r="E52" i="48"/>
  <c r="C52" i="48"/>
  <c r="B52" i="48"/>
  <c r="Q51" i="48"/>
  <c r="P51" i="48"/>
  <c r="O51" i="48"/>
  <c r="M51" i="48"/>
  <c r="K51" i="48"/>
  <c r="J51" i="48"/>
  <c r="H51" i="48"/>
  <c r="G51" i="48"/>
  <c r="F51" i="48"/>
  <c r="E51" i="48"/>
  <c r="C51" i="48"/>
  <c r="B51" i="48"/>
  <c r="Q50" i="48"/>
  <c r="P50" i="48"/>
  <c r="O50" i="48"/>
  <c r="M50" i="48"/>
  <c r="K50" i="48"/>
  <c r="J50" i="48"/>
  <c r="H50" i="48"/>
  <c r="G50" i="48"/>
  <c r="F50" i="48"/>
  <c r="E50" i="48"/>
  <c r="C50" i="48"/>
  <c r="B50" i="48"/>
  <c r="Q49" i="48"/>
  <c r="P49" i="48"/>
  <c r="O49" i="48"/>
  <c r="M49" i="48"/>
  <c r="K49" i="48"/>
  <c r="J49" i="48"/>
  <c r="H49" i="48"/>
  <c r="G49" i="48"/>
  <c r="F49" i="48"/>
  <c r="E49" i="48"/>
  <c r="C49" i="48"/>
  <c r="B49" i="48"/>
  <c r="Q48" i="48"/>
  <c r="P48" i="48"/>
  <c r="O48" i="48"/>
  <c r="M48" i="48"/>
  <c r="K48" i="48"/>
  <c r="J48" i="48"/>
  <c r="H48" i="48"/>
  <c r="G48" i="48"/>
  <c r="F48" i="48"/>
  <c r="E48" i="48"/>
  <c r="C48" i="48"/>
  <c r="B48" i="48"/>
  <c r="Q47" i="48"/>
  <c r="P47" i="48"/>
  <c r="O47" i="48"/>
  <c r="M47" i="48"/>
  <c r="K47" i="48"/>
  <c r="J47" i="48"/>
  <c r="H47" i="48"/>
  <c r="G47" i="48"/>
  <c r="F47" i="48"/>
  <c r="E47" i="48"/>
  <c r="C47" i="48"/>
  <c r="B47" i="48"/>
  <c r="Q46" i="48"/>
  <c r="P46" i="48"/>
  <c r="O46" i="48"/>
  <c r="M46" i="48"/>
  <c r="K46" i="48"/>
  <c r="J46" i="48"/>
  <c r="H46" i="48"/>
  <c r="G46" i="48"/>
  <c r="F46" i="48"/>
  <c r="E46" i="48"/>
  <c r="C46" i="48"/>
  <c r="B46" i="48"/>
  <c r="Q39" i="48"/>
  <c r="P39" i="48"/>
  <c r="O39" i="48"/>
  <c r="M39" i="48"/>
  <c r="K39" i="48"/>
  <c r="J39" i="48"/>
  <c r="H39" i="48"/>
  <c r="G39" i="48"/>
  <c r="F39" i="48"/>
  <c r="E39" i="48"/>
  <c r="C39" i="48"/>
  <c r="D39" i="48" s="1"/>
  <c r="B39" i="48"/>
  <c r="Q38" i="48"/>
  <c r="P38" i="48"/>
  <c r="O38" i="48"/>
  <c r="M38" i="48"/>
  <c r="K38" i="48"/>
  <c r="J38" i="48"/>
  <c r="H38" i="48"/>
  <c r="G38" i="48"/>
  <c r="F38" i="48"/>
  <c r="E38" i="48"/>
  <c r="C38" i="48"/>
  <c r="D38" i="48" s="1"/>
  <c r="B38" i="48"/>
  <c r="Q37" i="48"/>
  <c r="P37" i="48"/>
  <c r="O37" i="48"/>
  <c r="M37" i="48"/>
  <c r="K37" i="48"/>
  <c r="J37" i="48"/>
  <c r="H37" i="48"/>
  <c r="G37" i="48"/>
  <c r="F37" i="48"/>
  <c r="E37" i="48"/>
  <c r="C37" i="48"/>
  <c r="D37" i="48" s="1"/>
  <c r="B37" i="48"/>
  <c r="Q36" i="48"/>
  <c r="P36" i="48"/>
  <c r="O36" i="48"/>
  <c r="M36" i="48"/>
  <c r="K36" i="48"/>
  <c r="J36" i="48"/>
  <c r="H36" i="48"/>
  <c r="G36" i="48"/>
  <c r="F36" i="48"/>
  <c r="E36" i="48"/>
  <c r="C36" i="48"/>
  <c r="D36" i="48" s="1"/>
  <c r="B36" i="48"/>
  <c r="Q27" i="48"/>
  <c r="P27" i="48"/>
  <c r="O27" i="48"/>
  <c r="M27" i="48"/>
  <c r="N15" i="48" s="1"/>
  <c r="K27" i="48"/>
  <c r="L15" i="48" s="1"/>
  <c r="J27" i="48"/>
  <c r="H27" i="48"/>
  <c r="I15" i="48" s="1"/>
  <c r="G27" i="48"/>
  <c r="F27" i="48"/>
  <c r="E27" i="48"/>
  <c r="C27" i="48"/>
  <c r="D27" i="48" s="1"/>
  <c r="B27" i="48"/>
  <c r="Q26" i="48"/>
  <c r="P26" i="48"/>
  <c r="O26" i="48"/>
  <c r="M26" i="48"/>
  <c r="K26" i="48"/>
  <c r="J26" i="48"/>
  <c r="H26" i="48"/>
  <c r="G26" i="48"/>
  <c r="F26" i="48"/>
  <c r="E26" i="48"/>
  <c r="C26" i="48"/>
  <c r="D26" i="48" s="1"/>
  <c r="B26" i="48"/>
  <c r="Q25" i="48"/>
  <c r="P25" i="48"/>
  <c r="O25" i="48"/>
  <c r="M25" i="48"/>
  <c r="K25" i="48"/>
  <c r="J25" i="48"/>
  <c r="H25" i="48"/>
  <c r="G25" i="48"/>
  <c r="F25" i="48"/>
  <c r="E25" i="48"/>
  <c r="C25" i="48"/>
  <c r="D25" i="48" s="1"/>
  <c r="B25" i="48"/>
  <c r="Q24" i="48"/>
  <c r="P24" i="48"/>
  <c r="O24" i="48"/>
  <c r="M24" i="48"/>
  <c r="K24" i="48"/>
  <c r="J24" i="48"/>
  <c r="H24" i="48"/>
  <c r="G24" i="48"/>
  <c r="F24" i="48"/>
  <c r="E24" i="48"/>
  <c r="C24" i="48"/>
  <c r="D24" i="48" s="1"/>
  <c r="B24" i="48"/>
  <c r="B11" i="48"/>
  <c r="C11" i="48"/>
  <c r="D11" i="48" s="1"/>
  <c r="E11" i="48"/>
  <c r="F11" i="48"/>
  <c r="B12" i="48"/>
  <c r="C12" i="48"/>
  <c r="D12" i="48" s="1"/>
  <c r="E12" i="48"/>
  <c r="F12" i="48"/>
  <c r="B13" i="48"/>
  <c r="C13" i="48"/>
  <c r="D13" i="48" s="1"/>
  <c r="E13" i="48"/>
  <c r="F13" i="48"/>
  <c r="B14" i="48"/>
  <c r="C14" i="48"/>
  <c r="D14" i="48" s="1"/>
  <c r="E14" i="48"/>
  <c r="F14" i="48"/>
  <c r="F4" i="48"/>
  <c r="M2" i="48"/>
  <c r="F10" i="48"/>
  <c r="E10" i="48"/>
  <c r="C10" i="48"/>
  <c r="D10" i="48" s="1"/>
  <c r="B10" i="48"/>
  <c r="U37" i="46"/>
  <c r="S37" i="46"/>
  <c r="R37" i="46"/>
  <c r="Q37" i="46"/>
  <c r="O37" i="46"/>
  <c r="P18" i="46" s="1"/>
  <c r="L37" i="46"/>
  <c r="M18" i="46" s="1"/>
  <c r="J37" i="46"/>
  <c r="I37" i="46"/>
  <c r="H37" i="46"/>
  <c r="G37" i="46"/>
  <c r="H18" i="46" s="1"/>
  <c r="F37" i="46"/>
  <c r="D37" i="46"/>
  <c r="E37" i="46" s="1"/>
  <c r="C37" i="46"/>
  <c r="B37" i="46"/>
  <c r="U36" i="46"/>
  <c r="S36" i="46"/>
  <c r="R36" i="46"/>
  <c r="Q36" i="46"/>
  <c r="O36" i="46"/>
  <c r="P17" i="46" s="1"/>
  <c r="L36" i="46"/>
  <c r="M17" i="46" s="1"/>
  <c r="J36" i="46"/>
  <c r="I36" i="46"/>
  <c r="H36" i="46"/>
  <c r="G36" i="46"/>
  <c r="H17" i="46" s="1"/>
  <c r="F36" i="46"/>
  <c r="D36" i="46"/>
  <c r="E36" i="46" s="1"/>
  <c r="C36" i="46"/>
  <c r="B36" i="46"/>
  <c r="U35" i="46"/>
  <c r="S35" i="46"/>
  <c r="R35" i="46"/>
  <c r="Q35" i="46"/>
  <c r="O35" i="46"/>
  <c r="P16" i="46" s="1"/>
  <c r="L35" i="46"/>
  <c r="M16" i="46" s="1"/>
  <c r="J35" i="46"/>
  <c r="I35" i="46"/>
  <c r="H35" i="46"/>
  <c r="G35" i="46"/>
  <c r="H16" i="46" s="1"/>
  <c r="F35" i="46"/>
  <c r="D35" i="46"/>
  <c r="E35" i="46" s="1"/>
  <c r="C35" i="46"/>
  <c r="B35" i="46"/>
  <c r="U34" i="46"/>
  <c r="S34" i="46"/>
  <c r="R34" i="46"/>
  <c r="Q34" i="46"/>
  <c r="O34" i="46"/>
  <c r="P15" i="46" s="1"/>
  <c r="L34" i="46"/>
  <c r="M15" i="46" s="1"/>
  <c r="J34" i="46"/>
  <c r="I34" i="46"/>
  <c r="H34" i="46"/>
  <c r="G34" i="46"/>
  <c r="H15" i="46" s="1"/>
  <c r="F34" i="46"/>
  <c r="D34" i="46"/>
  <c r="E34" i="46" s="1"/>
  <c r="C34" i="46"/>
  <c r="B34" i="46"/>
  <c r="U33" i="46"/>
  <c r="S33" i="46"/>
  <c r="R33" i="46"/>
  <c r="Q33" i="46"/>
  <c r="O33" i="46"/>
  <c r="L33" i="46"/>
  <c r="J33" i="46"/>
  <c r="I33" i="46"/>
  <c r="H33" i="46"/>
  <c r="G33" i="46"/>
  <c r="F33" i="46"/>
  <c r="D33" i="46"/>
  <c r="E33" i="46" s="1"/>
  <c r="C33" i="46"/>
  <c r="B33" i="46"/>
  <c r="U32" i="46"/>
  <c r="S32" i="46"/>
  <c r="R32" i="46"/>
  <c r="Q32" i="46"/>
  <c r="O32" i="46"/>
  <c r="P13" i="46" s="1"/>
  <c r="L32" i="46"/>
  <c r="M13" i="46" s="1"/>
  <c r="J32" i="46"/>
  <c r="I32" i="46"/>
  <c r="H32" i="46"/>
  <c r="G32" i="46"/>
  <c r="H13" i="46" s="1"/>
  <c r="F32" i="46"/>
  <c r="D32" i="46"/>
  <c r="E32" i="46" s="1"/>
  <c r="C32" i="46"/>
  <c r="B32" i="46"/>
  <c r="U31" i="46"/>
  <c r="S31" i="46"/>
  <c r="R31" i="46"/>
  <c r="Q31" i="46"/>
  <c r="O31" i="46"/>
  <c r="P12" i="46" s="1"/>
  <c r="L31" i="46"/>
  <c r="M12" i="46" s="1"/>
  <c r="J31" i="46"/>
  <c r="I31" i="46"/>
  <c r="H31" i="46"/>
  <c r="G31" i="46"/>
  <c r="H12" i="46" s="1"/>
  <c r="F31" i="46"/>
  <c r="D31" i="46"/>
  <c r="E31" i="46" s="1"/>
  <c r="C31" i="46"/>
  <c r="B31" i="46"/>
  <c r="P10" i="46"/>
  <c r="M10" i="46"/>
  <c r="H10" i="46"/>
  <c r="B11" i="46"/>
  <c r="C11" i="46"/>
  <c r="D11" i="46"/>
  <c r="E11" i="46" s="1"/>
  <c r="B12" i="46"/>
  <c r="C12" i="46"/>
  <c r="D12" i="46"/>
  <c r="E12" i="46" s="1"/>
  <c r="B13" i="46"/>
  <c r="C13" i="46"/>
  <c r="D13" i="46"/>
  <c r="E13" i="46" s="1"/>
  <c r="B14" i="46"/>
  <c r="C14" i="46"/>
  <c r="D14" i="46"/>
  <c r="E14" i="46" s="1"/>
  <c r="B15" i="46"/>
  <c r="C15" i="46"/>
  <c r="D15" i="46"/>
  <c r="E15" i="46" s="1"/>
  <c r="B16" i="46"/>
  <c r="C16" i="46"/>
  <c r="D16" i="46"/>
  <c r="E16" i="46" s="1"/>
  <c r="B17" i="46"/>
  <c r="C17" i="46"/>
  <c r="D17" i="46"/>
  <c r="E17" i="46" s="1"/>
  <c r="B18" i="46"/>
  <c r="C18" i="46"/>
  <c r="D18" i="46"/>
  <c r="E18" i="46" s="1"/>
  <c r="B19" i="46"/>
  <c r="C19" i="46"/>
  <c r="D19" i="46"/>
  <c r="E19" i="46" s="1"/>
  <c r="B20" i="46"/>
  <c r="C20" i="46"/>
  <c r="D20" i="46"/>
  <c r="E20" i="46" s="1"/>
  <c r="B21" i="46"/>
  <c r="C21" i="46"/>
  <c r="D21" i="46"/>
  <c r="E21" i="46" s="1"/>
  <c r="B22" i="46"/>
  <c r="C22" i="46"/>
  <c r="D22" i="46"/>
  <c r="E22" i="46" s="1"/>
  <c r="B23" i="46"/>
  <c r="C23" i="46"/>
  <c r="D23" i="46"/>
  <c r="E23" i="46" s="1"/>
  <c r="B24" i="46"/>
  <c r="C24" i="46"/>
  <c r="D24" i="46"/>
  <c r="E24" i="46" s="1"/>
  <c r="B25" i="46"/>
  <c r="C25" i="46"/>
  <c r="D25" i="46"/>
  <c r="E25" i="46" s="1"/>
  <c r="B26" i="46"/>
  <c r="C26" i="46"/>
  <c r="D26" i="46"/>
  <c r="E26" i="46" s="1"/>
  <c r="B27" i="46"/>
  <c r="C27" i="46"/>
  <c r="D27" i="46"/>
  <c r="E27" i="46" s="1"/>
  <c r="H4" i="46"/>
  <c r="C10" i="46"/>
  <c r="D10" i="46"/>
  <c r="E10" i="46" s="1"/>
  <c r="B10" i="46"/>
  <c r="O2" i="46"/>
  <c r="B133" i="45"/>
  <c r="C133" i="45"/>
  <c r="F133" i="45"/>
  <c r="G133" i="45"/>
  <c r="H133" i="45"/>
  <c r="I133" i="45"/>
  <c r="J133" i="45"/>
  <c r="K133" i="45"/>
  <c r="R133" i="45"/>
  <c r="L133" i="45"/>
  <c r="M133" i="45"/>
  <c r="O133" i="45"/>
  <c r="Q133" i="45"/>
  <c r="B134" i="45"/>
  <c r="C134" i="45"/>
  <c r="F134" i="45"/>
  <c r="G134" i="45"/>
  <c r="H134" i="45"/>
  <c r="I134" i="45"/>
  <c r="J134" i="45"/>
  <c r="K134" i="45"/>
  <c r="R134" i="45"/>
  <c r="L134" i="45"/>
  <c r="M134" i="45"/>
  <c r="O134" i="45"/>
  <c r="Q134" i="45"/>
  <c r="B135" i="45"/>
  <c r="C135" i="45"/>
  <c r="F135" i="45"/>
  <c r="G135" i="45"/>
  <c r="H135" i="45"/>
  <c r="I135" i="45"/>
  <c r="J135" i="45"/>
  <c r="K135" i="45"/>
  <c r="R135" i="45"/>
  <c r="L135" i="45"/>
  <c r="M135" i="45"/>
  <c r="O135" i="45"/>
  <c r="Q135" i="45"/>
  <c r="B136" i="45"/>
  <c r="C136" i="45"/>
  <c r="F136" i="45"/>
  <c r="G136" i="45"/>
  <c r="H136" i="45"/>
  <c r="I136" i="45"/>
  <c r="J136" i="45"/>
  <c r="K136" i="45"/>
  <c r="R136" i="45"/>
  <c r="L136" i="45"/>
  <c r="M136" i="45"/>
  <c r="O136" i="45"/>
  <c r="Q136" i="45"/>
  <c r="B137" i="45"/>
  <c r="C137" i="45"/>
  <c r="F137" i="45"/>
  <c r="G137" i="45"/>
  <c r="H137" i="45"/>
  <c r="I137" i="45"/>
  <c r="J137" i="45"/>
  <c r="K137" i="45"/>
  <c r="R137" i="45"/>
  <c r="L137" i="45"/>
  <c r="M137" i="45"/>
  <c r="O137" i="45"/>
  <c r="Q137" i="45"/>
  <c r="B138" i="45"/>
  <c r="C138" i="45"/>
  <c r="F138" i="45"/>
  <c r="G138" i="45"/>
  <c r="H138" i="45"/>
  <c r="I138" i="45"/>
  <c r="J138" i="45"/>
  <c r="K138" i="45"/>
  <c r="R138" i="45"/>
  <c r="L138" i="45"/>
  <c r="M138" i="45"/>
  <c r="O138" i="45"/>
  <c r="Q138" i="45"/>
  <c r="O132" i="45"/>
  <c r="O131" i="45"/>
  <c r="O130" i="45"/>
  <c r="O129" i="45"/>
  <c r="O128" i="45"/>
  <c r="O127" i="45"/>
  <c r="O126" i="45"/>
  <c r="O125" i="45"/>
  <c r="O124" i="45"/>
  <c r="O123" i="45"/>
  <c r="O122" i="45"/>
  <c r="O121" i="45"/>
  <c r="O120" i="45"/>
  <c r="O119" i="45"/>
  <c r="O118" i="45"/>
  <c r="O117" i="45"/>
  <c r="O116" i="45"/>
  <c r="O115" i="45"/>
  <c r="O114" i="45"/>
  <c r="O113" i="45"/>
  <c r="O112" i="45"/>
  <c r="O111" i="45"/>
  <c r="O110" i="45"/>
  <c r="O109" i="45"/>
  <c r="O108" i="45"/>
  <c r="O107" i="45"/>
  <c r="O106" i="45"/>
  <c r="O105" i="45"/>
  <c r="O104" i="45"/>
  <c r="O103" i="45"/>
  <c r="O102" i="45"/>
  <c r="O101" i="45"/>
  <c r="O100" i="45"/>
  <c r="O99" i="45"/>
  <c r="O98" i="45"/>
  <c r="O97" i="45"/>
  <c r="O96" i="45"/>
  <c r="O95" i="45"/>
  <c r="O94" i="45"/>
  <c r="O93" i="45"/>
  <c r="O92" i="45"/>
  <c r="O91" i="45"/>
  <c r="O90" i="45"/>
  <c r="O89" i="45"/>
  <c r="O88" i="45"/>
  <c r="O87" i="45"/>
  <c r="O86" i="45"/>
  <c r="O85" i="45"/>
  <c r="O84" i="45"/>
  <c r="O83" i="45"/>
  <c r="O82" i="45"/>
  <c r="O81" i="45"/>
  <c r="O80" i="45"/>
  <c r="O79" i="45"/>
  <c r="O78" i="45"/>
  <c r="O77" i="45"/>
  <c r="O76" i="45"/>
  <c r="O75" i="45"/>
  <c r="O74" i="45"/>
  <c r="O73" i="45"/>
  <c r="O72" i="45"/>
  <c r="O71" i="45"/>
  <c r="O70" i="45"/>
  <c r="O69" i="45"/>
  <c r="O68" i="45"/>
  <c r="O67" i="45"/>
  <c r="O66" i="45"/>
  <c r="O65" i="45"/>
  <c r="O64" i="45"/>
  <c r="O63" i="45"/>
  <c r="O62" i="45"/>
  <c r="O61" i="45"/>
  <c r="O60" i="45"/>
  <c r="O59" i="45"/>
  <c r="O58" i="45"/>
  <c r="O57" i="45"/>
  <c r="O56" i="45"/>
  <c r="O55" i="45"/>
  <c r="O54" i="45"/>
  <c r="O53" i="45"/>
  <c r="O52" i="45"/>
  <c r="O51" i="45"/>
  <c r="O50" i="45"/>
  <c r="O49" i="45"/>
  <c r="O48" i="45"/>
  <c r="O47" i="45"/>
  <c r="O46" i="45"/>
  <c r="O45" i="45"/>
  <c r="O44" i="45"/>
  <c r="O43" i="45"/>
  <c r="O42" i="45"/>
  <c r="O41" i="45"/>
  <c r="O40" i="45"/>
  <c r="O39" i="45"/>
  <c r="O38" i="45"/>
  <c r="O37" i="45"/>
  <c r="O36" i="45"/>
  <c r="O35" i="45"/>
  <c r="O34" i="45"/>
  <c r="O33" i="45"/>
  <c r="O32" i="45"/>
  <c r="O31" i="45"/>
  <c r="O30" i="45"/>
  <c r="O29" i="45"/>
  <c r="O28" i="45"/>
  <c r="O27" i="45"/>
  <c r="O26" i="45"/>
  <c r="O25" i="45"/>
  <c r="O24" i="45"/>
  <c r="O23" i="45"/>
  <c r="O22" i="45"/>
  <c r="O21" i="45"/>
  <c r="O20" i="45"/>
  <c r="O19" i="45"/>
  <c r="O13" i="45"/>
  <c r="O14" i="45"/>
  <c r="O15" i="45"/>
  <c r="O16" i="45"/>
  <c r="O17" i="45"/>
  <c r="O12" i="45"/>
  <c r="M132" i="45"/>
  <c r="M131" i="45"/>
  <c r="M130" i="45"/>
  <c r="M129" i="45"/>
  <c r="M128" i="45"/>
  <c r="M127" i="45"/>
  <c r="M126" i="45"/>
  <c r="M125" i="45"/>
  <c r="M124" i="45"/>
  <c r="M123" i="45"/>
  <c r="M122" i="45"/>
  <c r="M121" i="45"/>
  <c r="M120" i="45"/>
  <c r="M119" i="45"/>
  <c r="M118" i="45"/>
  <c r="M117" i="45"/>
  <c r="M116" i="45"/>
  <c r="M115" i="45"/>
  <c r="M114" i="45"/>
  <c r="M113" i="45"/>
  <c r="M112" i="45"/>
  <c r="M111" i="45"/>
  <c r="M110" i="45"/>
  <c r="M109" i="45"/>
  <c r="M108" i="45"/>
  <c r="M107" i="45"/>
  <c r="M106" i="45"/>
  <c r="M105" i="45"/>
  <c r="M104" i="45"/>
  <c r="M103" i="45"/>
  <c r="M102" i="45"/>
  <c r="M101" i="45"/>
  <c r="M100" i="45"/>
  <c r="M99" i="45"/>
  <c r="M98" i="45"/>
  <c r="M97" i="45"/>
  <c r="M96" i="45"/>
  <c r="M95" i="45"/>
  <c r="M94" i="45"/>
  <c r="M93" i="45"/>
  <c r="M92" i="45"/>
  <c r="M91" i="45"/>
  <c r="M90" i="45"/>
  <c r="M89" i="45"/>
  <c r="M88" i="45"/>
  <c r="M87" i="45"/>
  <c r="M86" i="45"/>
  <c r="M85" i="45"/>
  <c r="M84" i="45"/>
  <c r="M83" i="45"/>
  <c r="M82" i="45"/>
  <c r="M81" i="45"/>
  <c r="M80" i="45"/>
  <c r="M79" i="45"/>
  <c r="M78" i="45"/>
  <c r="M77" i="45"/>
  <c r="M76" i="45"/>
  <c r="M75" i="45"/>
  <c r="M74" i="45"/>
  <c r="M73" i="45"/>
  <c r="M72" i="45"/>
  <c r="M71" i="45"/>
  <c r="M70" i="45"/>
  <c r="M69" i="45"/>
  <c r="M68" i="45"/>
  <c r="M67" i="45"/>
  <c r="M66" i="45"/>
  <c r="M65" i="45"/>
  <c r="M64" i="45"/>
  <c r="M63" i="45"/>
  <c r="M62" i="45"/>
  <c r="M61" i="45"/>
  <c r="M60" i="45"/>
  <c r="M59" i="45"/>
  <c r="M58" i="45"/>
  <c r="M57" i="45"/>
  <c r="M56" i="45"/>
  <c r="M55" i="45"/>
  <c r="M54" i="45"/>
  <c r="M53" i="45"/>
  <c r="M52" i="45"/>
  <c r="M51" i="45"/>
  <c r="M50" i="45"/>
  <c r="M49" i="45"/>
  <c r="M48" i="45"/>
  <c r="M47" i="45"/>
  <c r="M46" i="45"/>
  <c r="M45" i="45"/>
  <c r="M44" i="45"/>
  <c r="M43" i="45"/>
  <c r="M42" i="45"/>
  <c r="M41" i="45"/>
  <c r="M40" i="45"/>
  <c r="M39" i="45"/>
  <c r="M38" i="45"/>
  <c r="M37" i="45"/>
  <c r="M36" i="45"/>
  <c r="M35" i="45"/>
  <c r="M34" i="45"/>
  <c r="M33" i="45"/>
  <c r="M32" i="45"/>
  <c r="M31" i="45"/>
  <c r="M30" i="45"/>
  <c r="M29" i="45"/>
  <c r="M28" i="45"/>
  <c r="M27" i="45"/>
  <c r="M26" i="45"/>
  <c r="M25" i="45"/>
  <c r="M24" i="45"/>
  <c r="M23" i="45"/>
  <c r="M22" i="45"/>
  <c r="M21" i="45"/>
  <c r="M20" i="45"/>
  <c r="M19" i="45"/>
  <c r="M13" i="45"/>
  <c r="M14" i="45"/>
  <c r="M15" i="45"/>
  <c r="M16" i="45"/>
  <c r="M17" i="45"/>
  <c r="M12" i="45"/>
  <c r="J132" i="45"/>
  <c r="I132" i="45"/>
  <c r="L132" i="45"/>
  <c r="R132" i="45"/>
  <c r="K132" i="45"/>
  <c r="Q132" i="45"/>
  <c r="H132" i="45"/>
  <c r="G132" i="45"/>
  <c r="F132" i="45"/>
  <c r="C132" i="45"/>
  <c r="B132" i="45"/>
  <c r="J131" i="45"/>
  <c r="I131" i="45"/>
  <c r="L131" i="45"/>
  <c r="R131" i="45"/>
  <c r="K131" i="45"/>
  <c r="Q131" i="45"/>
  <c r="H131" i="45"/>
  <c r="G131" i="45"/>
  <c r="F131" i="45"/>
  <c r="C131" i="45"/>
  <c r="B131" i="45"/>
  <c r="J130" i="45"/>
  <c r="I130" i="45"/>
  <c r="L130" i="45"/>
  <c r="R130" i="45"/>
  <c r="K130" i="45"/>
  <c r="Q130" i="45"/>
  <c r="H130" i="45"/>
  <c r="G130" i="45"/>
  <c r="F130" i="45"/>
  <c r="C130" i="45"/>
  <c r="B130" i="45"/>
  <c r="J129" i="45"/>
  <c r="I129" i="45"/>
  <c r="L129" i="45"/>
  <c r="R129" i="45"/>
  <c r="K129" i="45"/>
  <c r="Q129" i="45"/>
  <c r="H129" i="45"/>
  <c r="G129" i="45"/>
  <c r="F129" i="45"/>
  <c r="C129" i="45"/>
  <c r="B129" i="45"/>
  <c r="J128" i="45"/>
  <c r="I128" i="45"/>
  <c r="L128" i="45"/>
  <c r="R128" i="45"/>
  <c r="K128" i="45"/>
  <c r="Q128" i="45"/>
  <c r="H128" i="45"/>
  <c r="G128" i="45"/>
  <c r="F128" i="45"/>
  <c r="C128" i="45"/>
  <c r="B128" i="45"/>
  <c r="J127" i="45"/>
  <c r="I127" i="45"/>
  <c r="L127" i="45"/>
  <c r="R127" i="45"/>
  <c r="K127" i="45"/>
  <c r="Q127" i="45"/>
  <c r="H127" i="45"/>
  <c r="G127" i="45"/>
  <c r="F127" i="45"/>
  <c r="C127" i="45"/>
  <c r="B127" i="45"/>
  <c r="J126" i="45"/>
  <c r="I126" i="45"/>
  <c r="L126" i="45"/>
  <c r="R126" i="45"/>
  <c r="K126" i="45"/>
  <c r="Q126" i="45"/>
  <c r="H126" i="45"/>
  <c r="G126" i="45"/>
  <c r="F126" i="45"/>
  <c r="C126" i="45"/>
  <c r="B126" i="45"/>
  <c r="J125" i="45"/>
  <c r="I125" i="45"/>
  <c r="L125" i="45"/>
  <c r="R125" i="45"/>
  <c r="K125" i="45"/>
  <c r="Q125" i="45"/>
  <c r="H125" i="45"/>
  <c r="G125" i="45"/>
  <c r="F125" i="45"/>
  <c r="C125" i="45"/>
  <c r="B125" i="45"/>
  <c r="J124" i="45"/>
  <c r="I124" i="45"/>
  <c r="L124" i="45"/>
  <c r="R124" i="45"/>
  <c r="K124" i="45"/>
  <c r="Q124" i="45"/>
  <c r="H124" i="45"/>
  <c r="G124" i="45"/>
  <c r="F124" i="45"/>
  <c r="C124" i="45"/>
  <c r="B124" i="45"/>
  <c r="J123" i="45"/>
  <c r="I123" i="45"/>
  <c r="L123" i="45"/>
  <c r="R123" i="45"/>
  <c r="K123" i="45"/>
  <c r="Q123" i="45"/>
  <c r="H123" i="45"/>
  <c r="G123" i="45"/>
  <c r="F123" i="45"/>
  <c r="C123" i="45"/>
  <c r="B123" i="45"/>
  <c r="J122" i="45"/>
  <c r="I122" i="45"/>
  <c r="L122" i="45"/>
  <c r="R122" i="45"/>
  <c r="K122" i="45"/>
  <c r="Q122" i="45"/>
  <c r="H122" i="45"/>
  <c r="G122" i="45"/>
  <c r="F122" i="45"/>
  <c r="C122" i="45"/>
  <c r="B122" i="45"/>
  <c r="J121" i="45"/>
  <c r="I121" i="45"/>
  <c r="L121" i="45"/>
  <c r="R121" i="45"/>
  <c r="K121" i="45"/>
  <c r="Q121" i="45"/>
  <c r="H121" i="45"/>
  <c r="G121" i="45"/>
  <c r="F121" i="45"/>
  <c r="C121" i="45"/>
  <c r="B121" i="45"/>
  <c r="J120" i="45"/>
  <c r="I120" i="45"/>
  <c r="L120" i="45"/>
  <c r="R120" i="45"/>
  <c r="K120" i="45"/>
  <c r="Q120" i="45"/>
  <c r="H120" i="45"/>
  <c r="G120" i="45"/>
  <c r="F120" i="45"/>
  <c r="C120" i="45"/>
  <c r="B120" i="45"/>
  <c r="J119" i="45"/>
  <c r="I119" i="45"/>
  <c r="L119" i="45"/>
  <c r="R119" i="45"/>
  <c r="K119" i="45"/>
  <c r="Q119" i="45"/>
  <c r="H119" i="45"/>
  <c r="G119" i="45"/>
  <c r="F119" i="45"/>
  <c r="C119" i="45"/>
  <c r="B119" i="45"/>
  <c r="J118" i="45"/>
  <c r="I118" i="45"/>
  <c r="L118" i="45"/>
  <c r="R118" i="45"/>
  <c r="K118" i="45"/>
  <c r="Q118" i="45"/>
  <c r="H118" i="45"/>
  <c r="G118" i="45"/>
  <c r="F118" i="45"/>
  <c r="C118" i="45"/>
  <c r="B118" i="45"/>
  <c r="J117" i="45"/>
  <c r="I117" i="45"/>
  <c r="L117" i="45"/>
  <c r="R117" i="45"/>
  <c r="K117" i="45"/>
  <c r="Q117" i="45"/>
  <c r="H117" i="45"/>
  <c r="G117" i="45"/>
  <c r="F117" i="45"/>
  <c r="C117" i="45"/>
  <c r="B117" i="45"/>
  <c r="J116" i="45"/>
  <c r="I116" i="45"/>
  <c r="L116" i="45"/>
  <c r="R116" i="45"/>
  <c r="K116" i="45"/>
  <c r="Q116" i="45"/>
  <c r="H116" i="45"/>
  <c r="G116" i="45"/>
  <c r="F116" i="45"/>
  <c r="C116" i="45"/>
  <c r="B116" i="45"/>
  <c r="J115" i="45"/>
  <c r="I115" i="45"/>
  <c r="L115" i="45"/>
  <c r="R115" i="45"/>
  <c r="K115" i="45"/>
  <c r="Q115" i="45"/>
  <c r="H115" i="45"/>
  <c r="G115" i="45"/>
  <c r="F115" i="45"/>
  <c r="C115" i="45"/>
  <c r="B115" i="45"/>
  <c r="J114" i="45"/>
  <c r="I114" i="45"/>
  <c r="L114" i="45"/>
  <c r="R114" i="45"/>
  <c r="K114" i="45"/>
  <c r="Q114" i="45"/>
  <c r="H114" i="45"/>
  <c r="G114" i="45"/>
  <c r="F114" i="45"/>
  <c r="C114" i="45"/>
  <c r="B114" i="45"/>
  <c r="J113" i="45"/>
  <c r="I113" i="45"/>
  <c r="L113" i="45"/>
  <c r="R113" i="45"/>
  <c r="K113" i="45"/>
  <c r="Q113" i="45"/>
  <c r="H113" i="45"/>
  <c r="G113" i="45"/>
  <c r="F113" i="45"/>
  <c r="C113" i="45"/>
  <c r="B113" i="45"/>
  <c r="J112" i="45"/>
  <c r="I112" i="45"/>
  <c r="L112" i="45"/>
  <c r="R112" i="45"/>
  <c r="K112" i="45"/>
  <c r="Q112" i="45"/>
  <c r="H112" i="45"/>
  <c r="G112" i="45"/>
  <c r="F112" i="45"/>
  <c r="C112" i="45"/>
  <c r="B112" i="45"/>
  <c r="J111" i="45"/>
  <c r="I111" i="45"/>
  <c r="L111" i="45"/>
  <c r="R111" i="45"/>
  <c r="K111" i="45"/>
  <c r="Q111" i="45"/>
  <c r="H111" i="45"/>
  <c r="G111" i="45"/>
  <c r="F111" i="45"/>
  <c r="C111" i="45"/>
  <c r="B111" i="45"/>
  <c r="J110" i="45"/>
  <c r="I110" i="45"/>
  <c r="L110" i="45"/>
  <c r="R110" i="45"/>
  <c r="K110" i="45"/>
  <c r="Q110" i="45"/>
  <c r="H110" i="45"/>
  <c r="G110" i="45"/>
  <c r="F110" i="45"/>
  <c r="C110" i="45"/>
  <c r="B110" i="45"/>
  <c r="J109" i="45"/>
  <c r="I109" i="45"/>
  <c r="L109" i="45"/>
  <c r="R109" i="45"/>
  <c r="K109" i="45"/>
  <c r="Q109" i="45"/>
  <c r="H109" i="45"/>
  <c r="G109" i="45"/>
  <c r="F109" i="45"/>
  <c r="C109" i="45"/>
  <c r="B109" i="45"/>
  <c r="J108" i="45"/>
  <c r="I108" i="45"/>
  <c r="L108" i="45"/>
  <c r="R108" i="45"/>
  <c r="K108" i="45"/>
  <c r="Q108" i="45"/>
  <c r="H108" i="45"/>
  <c r="G108" i="45"/>
  <c r="F108" i="45"/>
  <c r="C108" i="45"/>
  <c r="B108" i="45"/>
  <c r="J107" i="45"/>
  <c r="I107" i="45"/>
  <c r="L107" i="45"/>
  <c r="R107" i="45"/>
  <c r="K107" i="45"/>
  <c r="Q107" i="45"/>
  <c r="H107" i="45"/>
  <c r="G107" i="45"/>
  <c r="F107" i="45"/>
  <c r="C107" i="45"/>
  <c r="B107" i="45"/>
  <c r="J106" i="45"/>
  <c r="I106" i="45"/>
  <c r="L106" i="45"/>
  <c r="R106" i="45"/>
  <c r="K106" i="45"/>
  <c r="Q106" i="45"/>
  <c r="H106" i="45"/>
  <c r="G106" i="45"/>
  <c r="F106" i="45"/>
  <c r="C106" i="45"/>
  <c r="B106" i="45"/>
  <c r="J105" i="45"/>
  <c r="I105" i="45"/>
  <c r="L105" i="45"/>
  <c r="R105" i="45"/>
  <c r="K105" i="45"/>
  <c r="Q105" i="45"/>
  <c r="H105" i="45"/>
  <c r="G105" i="45"/>
  <c r="F105" i="45"/>
  <c r="C105" i="45"/>
  <c r="B105" i="45"/>
  <c r="J104" i="45"/>
  <c r="I104" i="45"/>
  <c r="L104" i="45"/>
  <c r="R104" i="45"/>
  <c r="K104" i="45"/>
  <c r="Q104" i="45"/>
  <c r="H104" i="45"/>
  <c r="G104" i="45"/>
  <c r="F104" i="45"/>
  <c r="C104" i="45"/>
  <c r="B104" i="45"/>
  <c r="J103" i="45"/>
  <c r="I103" i="45"/>
  <c r="L103" i="45"/>
  <c r="R103" i="45"/>
  <c r="K103" i="45"/>
  <c r="Q103" i="45"/>
  <c r="H103" i="45"/>
  <c r="G103" i="45"/>
  <c r="F103" i="45"/>
  <c r="C103" i="45"/>
  <c r="B103" i="45"/>
  <c r="J102" i="45"/>
  <c r="I102" i="45"/>
  <c r="L102" i="45"/>
  <c r="R102" i="45"/>
  <c r="K102" i="45"/>
  <c r="Q102" i="45"/>
  <c r="H102" i="45"/>
  <c r="G102" i="45"/>
  <c r="F102" i="45"/>
  <c r="C102" i="45"/>
  <c r="B102" i="45"/>
  <c r="J101" i="45"/>
  <c r="I101" i="45"/>
  <c r="L101" i="45"/>
  <c r="R101" i="45"/>
  <c r="K101" i="45"/>
  <c r="Q101" i="45"/>
  <c r="H101" i="45"/>
  <c r="G101" i="45"/>
  <c r="F101" i="45"/>
  <c r="C101" i="45"/>
  <c r="B101" i="45"/>
  <c r="J100" i="45"/>
  <c r="I100" i="45"/>
  <c r="L100" i="45"/>
  <c r="R100" i="45"/>
  <c r="K100" i="45"/>
  <c r="Q100" i="45"/>
  <c r="H100" i="45"/>
  <c r="G100" i="45"/>
  <c r="F100" i="45"/>
  <c r="C100" i="45"/>
  <c r="B100" i="45"/>
  <c r="J99" i="45"/>
  <c r="I99" i="45"/>
  <c r="L99" i="45"/>
  <c r="R99" i="45"/>
  <c r="K99" i="45"/>
  <c r="Q99" i="45"/>
  <c r="H99" i="45"/>
  <c r="G99" i="45"/>
  <c r="F99" i="45"/>
  <c r="C99" i="45"/>
  <c r="B99" i="45"/>
  <c r="J98" i="45"/>
  <c r="I98" i="45"/>
  <c r="L98" i="45"/>
  <c r="R98" i="45"/>
  <c r="K98" i="45"/>
  <c r="Q98" i="45"/>
  <c r="H98" i="45"/>
  <c r="G98" i="45"/>
  <c r="F98" i="45"/>
  <c r="C98" i="45"/>
  <c r="B98" i="45"/>
  <c r="J97" i="45"/>
  <c r="I97" i="45"/>
  <c r="L97" i="45"/>
  <c r="R97" i="45"/>
  <c r="K97" i="45"/>
  <c r="Q97" i="45"/>
  <c r="H97" i="45"/>
  <c r="G97" i="45"/>
  <c r="F97" i="45"/>
  <c r="C97" i="45"/>
  <c r="B97" i="45"/>
  <c r="J96" i="45"/>
  <c r="I96" i="45"/>
  <c r="L96" i="45"/>
  <c r="R96" i="45"/>
  <c r="K96" i="45"/>
  <c r="Q96" i="45"/>
  <c r="H96" i="45"/>
  <c r="G96" i="45"/>
  <c r="F96" i="45"/>
  <c r="C96" i="45"/>
  <c r="B96" i="45"/>
  <c r="J95" i="45"/>
  <c r="I95" i="45"/>
  <c r="L95" i="45"/>
  <c r="R95" i="45"/>
  <c r="K95" i="45"/>
  <c r="Q95" i="45"/>
  <c r="H95" i="45"/>
  <c r="G95" i="45"/>
  <c r="F95" i="45"/>
  <c r="C95" i="45"/>
  <c r="B95" i="45"/>
  <c r="J94" i="45"/>
  <c r="I94" i="45"/>
  <c r="L94" i="45"/>
  <c r="R94" i="45"/>
  <c r="K94" i="45"/>
  <c r="Q94" i="45"/>
  <c r="H94" i="45"/>
  <c r="G94" i="45"/>
  <c r="F94" i="45"/>
  <c r="C94" i="45"/>
  <c r="B94" i="45"/>
  <c r="J93" i="45"/>
  <c r="I93" i="45"/>
  <c r="L93" i="45"/>
  <c r="R93" i="45"/>
  <c r="K93" i="45"/>
  <c r="Q93" i="45"/>
  <c r="H93" i="45"/>
  <c r="G93" i="45"/>
  <c r="F93" i="45"/>
  <c r="C93" i="45"/>
  <c r="B93" i="45"/>
  <c r="J92" i="45"/>
  <c r="I92" i="45"/>
  <c r="L92" i="45"/>
  <c r="R92" i="45"/>
  <c r="K92" i="45"/>
  <c r="Q92" i="45"/>
  <c r="H92" i="45"/>
  <c r="G92" i="45"/>
  <c r="F92" i="45"/>
  <c r="C92" i="45"/>
  <c r="B92" i="45"/>
  <c r="J91" i="45"/>
  <c r="I91" i="45"/>
  <c r="L91" i="45"/>
  <c r="R91" i="45"/>
  <c r="K91" i="45"/>
  <c r="Q91" i="45"/>
  <c r="H91" i="45"/>
  <c r="G91" i="45"/>
  <c r="F91" i="45"/>
  <c r="C91" i="45"/>
  <c r="B91" i="45"/>
  <c r="J90" i="45"/>
  <c r="I90" i="45"/>
  <c r="L90" i="45"/>
  <c r="R90" i="45"/>
  <c r="K90" i="45"/>
  <c r="Q90" i="45"/>
  <c r="H90" i="45"/>
  <c r="G90" i="45"/>
  <c r="F90" i="45"/>
  <c r="C90" i="45"/>
  <c r="B90" i="45"/>
  <c r="J89" i="45"/>
  <c r="I89" i="45"/>
  <c r="L89" i="45"/>
  <c r="R89" i="45"/>
  <c r="K89" i="45"/>
  <c r="Q89" i="45"/>
  <c r="H89" i="45"/>
  <c r="G89" i="45"/>
  <c r="F89" i="45"/>
  <c r="C89" i="45"/>
  <c r="B89" i="45"/>
  <c r="J88" i="45"/>
  <c r="I88" i="45"/>
  <c r="L88" i="45"/>
  <c r="R88" i="45"/>
  <c r="K88" i="45"/>
  <c r="Q88" i="45"/>
  <c r="H88" i="45"/>
  <c r="G88" i="45"/>
  <c r="F88" i="45"/>
  <c r="C88" i="45"/>
  <c r="B88" i="45"/>
  <c r="J87" i="45"/>
  <c r="I87" i="45"/>
  <c r="L87" i="45"/>
  <c r="R87" i="45"/>
  <c r="K87" i="45"/>
  <c r="Q87" i="45"/>
  <c r="H87" i="45"/>
  <c r="G87" i="45"/>
  <c r="F87" i="45"/>
  <c r="C87" i="45"/>
  <c r="B87" i="45"/>
  <c r="J86" i="45"/>
  <c r="I86" i="45"/>
  <c r="L86" i="45"/>
  <c r="R86" i="45"/>
  <c r="K86" i="45"/>
  <c r="Q86" i="45"/>
  <c r="H86" i="45"/>
  <c r="G86" i="45"/>
  <c r="F86" i="45"/>
  <c r="C86" i="45"/>
  <c r="B86" i="45"/>
  <c r="J85" i="45"/>
  <c r="I85" i="45"/>
  <c r="L85" i="45"/>
  <c r="R85" i="45"/>
  <c r="K85" i="45"/>
  <c r="Q85" i="45"/>
  <c r="H85" i="45"/>
  <c r="G85" i="45"/>
  <c r="F85" i="45"/>
  <c r="C85" i="45"/>
  <c r="B85" i="45"/>
  <c r="J84" i="45"/>
  <c r="I84" i="45"/>
  <c r="L84" i="45"/>
  <c r="R84" i="45"/>
  <c r="K84" i="45"/>
  <c r="Q84" i="45"/>
  <c r="H84" i="45"/>
  <c r="G84" i="45"/>
  <c r="F84" i="45"/>
  <c r="C84" i="45"/>
  <c r="B84" i="45"/>
  <c r="J83" i="45"/>
  <c r="I83" i="45"/>
  <c r="L83" i="45"/>
  <c r="R83" i="45"/>
  <c r="K83" i="45"/>
  <c r="Q83" i="45"/>
  <c r="H83" i="45"/>
  <c r="G83" i="45"/>
  <c r="F83" i="45"/>
  <c r="C83" i="45"/>
  <c r="B83" i="45"/>
  <c r="J82" i="45"/>
  <c r="I82" i="45"/>
  <c r="L82" i="45"/>
  <c r="R82" i="45"/>
  <c r="K82" i="45"/>
  <c r="Q82" i="45"/>
  <c r="H82" i="45"/>
  <c r="G82" i="45"/>
  <c r="F82" i="45"/>
  <c r="C82" i="45"/>
  <c r="B82" i="45"/>
  <c r="J81" i="45"/>
  <c r="I81" i="45"/>
  <c r="L81" i="45"/>
  <c r="R81" i="45"/>
  <c r="K81" i="45"/>
  <c r="Q81" i="45"/>
  <c r="H81" i="45"/>
  <c r="G81" i="45"/>
  <c r="F81" i="45"/>
  <c r="C81" i="45"/>
  <c r="B81" i="45"/>
  <c r="J80" i="45"/>
  <c r="I80" i="45"/>
  <c r="L80" i="45"/>
  <c r="R80" i="45"/>
  <c r="K80" i="45"/>
  <c r="Q80" i="45"/>
  <c r="H80" i="45"/>
  <c r="G80" i="45"/>
  <c r="F80" i="45"/>
  <c r="C80" i="45"/>
  <c r="B80" i="45"/>
  <c r="J79" i="45"/>
  <c r="I79" i="45"/>
  <c r="L79" i="45"/>
  <c r="R79" i="45"/>
  <c r="K79" i="45"/>
  <c r="Q79" i="45"/>
  <c r="H79" i="45"/>
  <c r="G79" i="45"/>
  <c r="F79" i="45"/>
  <c r="C79" i="45"/>
  <c r="B79" i="45"/>
  <c r="J78" i="45"/>
  <c r="I78" i="45"/>
  <c r="L78" i="45"/>
  <c r="R78" i="45"/>
  <c r="K78" i="45"/>
  <c r="Q78" i="45"/>
  <c r="H78" i="45"/>
  <c r="G78" i="45"/>
  <c r="F78" i="45"/>
  <c r="C78" i="45"/>
  <c r="B78" i="45"/>
  <c r="J77" i="45"/>
  <c r="I77" i="45"/>
  <c r="L77" i="45"/>
  <c r="R77" i="45"/>
  <c r="K77" i="45"/>
  <c r="Q77" i="45"/>
  <c r="H77" i="45"/>
  <c r="G77" i="45"/>
  <c r="F77" i="45"/>
  <c r="C77" i="45"/>
  <c r="B77" i="45"/>
  <c r="J76" i="45"/>
  <c r="I76" i="45"/>
  <c r="L76" i="45"/>
  <c r="R76" i="45"/>
  <c r="K76" i="45"/>
  <c r="Q76" i="45"/>
  <c r="H76" i="45"/>
  <c r="G76" i="45"/>
  <c r="F76" i="45"/>
  <c r="C76" i="45"/>
  <c r="B76" i="45"/>
  <c r="J75" i="45"/>
  <c r="I75" i="45"/>
  <c r="L75" i="45"/>
  <c r="R75" i="45"/>
  <c r="K75" i="45"/>
  <c r="Q75" i="45"/>
  <c r="H75" i="45"/>
  <c r="G75" i="45"/>
  <c r="F75" i="45"/>
  <c r="C75" i="45"/>
  <c r="B75" i="45"/>
  <c r="J74" i="45"/>
  <c r="I74" i="45"/>
  <c r="L74" i="45"/>
  <c r="R74" i="45"/>
  <c r="K74" i="45"/>
  <c r="Q74" i="45"/>
  <c r="H74" i="45"/>
  <c r="G74" i="45"/>
  <c r="F74" i="45"/>
  <c r="C74" i="45"/>
  <c r="B74" i="45"/>
  <c r="J73" i="45"/>
  <c r="I73" i="45"/>
  <c r="L73" i="45"/>
  <c r="R73" i="45"/>
  <c r="K73" i="45"/>
  <c r="Q73" i="45"/>
  <c r="H73" i="45"/>
  <c r="G73" i="45"/>
  <c r="F73" i="45"/>
  <c r="C73" i="45"/>
  <c r="B73" i="45"/>
  <c r="J72" i="45"/>
  <c r="I72" i="45"/>
  <c r="L72" i="45"/>
  <c r="R72" i="45"/>
  <c r="K72" i="45"/>
  <c r="Q72" i="45"/>
  <c r="H72" i="45"/>
  <c r="G72" i="45"/>
  <c r="F72" i="45"/>
  <c r="C72" i="45"/>
  <c r="B72" i="45"/>
  <c r="J71" i="45"/>
  <c r="I71" i="45"/>
  <c r="L71" i="45"/>
  <c r="R71" i="45"/>
  <c r="K71" i="45"/>
  <c r="Q71" i="45"/>
  <c r="H71" i="45"/>
  <c r="G71" i="45"/>
  <c r="F71" i="45"/>
  <c r="C71" i="45"/>
  <c r="B71" i="45"/>
  <c r="J70" i="45"/>
  <c r="I70" i="45"/>
  <c r="L70" i="45"/>
  <c r="R70" i="45"/>
  <c r="K70" i="45"/>
  <c r="Q70" i="45"/>
  <c r="H70" i="45"/>
  <c r="G70" i="45"/>
  <c r="F70" i="45"/>
  <c r="C70" i="45"/>
  <c r="B70" i="45"/>
  <c r="J69" i="45"/>
  <c r="I69" i="45"/>
  <c r="L69" i="45"/>
  <c r="R69" i="45"/>
  <c r="K69" i="45"/>
  <c r="Q69" i="45"/>
  <c r="H69" i="45"/>
  <c r="G69" i="45"/>
  <c r="F69" i="45"/>
  <c r="C69" i="45"/>
  <c r="B69" i="45"/>
  <c r="J68" i="45"/>
  <c r="I68" i="45"/>
  <c r="L68" i="45"/>
  <c r="R68" i="45"/>
  <c r="K68" i="45"/>
  <c r="Q68" i="45"/>
  <c r="H68" i="45"/>
  <c r="G68" i="45"/>
  <c r="F68" i="45"/>
  <c r="C68" i="45"/>
  <c r="B68" i="45"/>
  <c r="J67" i="45"/>
  <c r="I67" i="45"/>
  <c r="L67" i="45"/>
  <c r="R67" i="45"/>
  <c r="K67" i="45"/>
  <c r="Q67" i="45"/>
  <c r="H67" i="45"/>
  <c r="G67" i="45"/>
  <c r="F67" i="45"/>
  <c r="C67" i="45"/>
  <c r="B67" i="45"/>
  <c r="J66" i="45"/>
  <c r="I66" i="45"/>
  <c r="L66" i="45"/>
  <c r="R66" i="45"/>
  <c r="K66" i="45"/>
  <c r="Q66" i="45"/>
  <c r="H66" i="45"/>
  <c r="G66" i="45"/>
  <c r="F66" i="45"/>
  <c r="C66" i="45"/>
  <c r="B66" i="45"/>
  <c r="J65" i="45"/>
  <c r="I65" i="45"/>
  <c r="L65" i="45"/>
  <c r="R65" i="45"/>
  <c r="K65" i="45"/>
  <c r="Q65" i="45"/>
  <c r="H65" i="45"/>
  <c r="G65" i="45"/>
  <c r="F65" i="45"/>
  <c r="C65" i="45"/>
  <c r="B65" i="45"/>
  <c r="J64" i="45"/>
  <c r="I64" i="45"/>
  <c r="L64" i="45"/>
  <c r="R64" i="45"/>
  <c r="K64" i="45"/>
  <c r="Q64" i="45"/>
  <c r="H64" i="45"/>
  <c r="G64" i="45"/>
  <c r="F64" i="45"/>
  <c r="C64" i="45"/>
  <c r="B64" i="45"/>
  <c r="J63" i="45"/>
  <c r="I63" i="45"/>
  <c r="L63" i="45"/>
  <c r="R63" i="45"/>
  <c r="K63" i="45"/>
  <c r="Q63" i="45"/>
  <c r="H63" i="45"/>
  <c r="G63" i="45"/>
  <c r="F63" i="45"/>
  <c r="C63" i="45"/>
  <c r="B63" i="45"/>
  <c r="J62" i="45"/>
  <c r="I62" i="45"/>
  <c r="L62" i="45"/>
  <c r="R62" i="45"/>
  <c r="K62" i="45"/>
  <c r="Q62" i="45"/>
  <c r="H62" i="45"/>
  <c r="G62" i="45"/>
  <c r="F62" i="45"/>
  <c r="C62" i="45"/>
  <c r="B62" i="45"/>
  <c r="J61" i="45"/>
  <c r="I61" i="45"/>
  <c r="L61" i="45"/>
  <c r="R61" i="45"/>
  <c r="K61" i="45"/>
  <c r="Q61" i="45"/>
  <c r="H61" i="45"/>
  <c r="G61" i="45"/>
  <c r="F61" i="45"/>
  <c r="C61" i="45"/>
  <c r="B61" i="45"/>
  <c r="J60" i="45"/>
  <c r="I60" i="45"/>
  <c r="L60" i="45"/>
  <c r="R60" i="45"/>
  <c r="K60" i="45"/>
  <c r="Q60" i="45"/>
  <c r="H60" i="45"/>
  <c r="G60" i="45"/>
  <c r="F60" i="45"/>
  <c r="C60" i="45"/>
  <c r="B60" i="45"/>
  <c r="J59" i="45"/>
  <c r="I59" i="45"/>
  <c r="L59" i="45"/>
  <c r="R59" i="45"/>
  <c r="K59" i="45"/>
  <c r="Q59" i="45"/>
  <c r="H59" i="45"/>
  <c r="G59" i="45"/>
  <c r="F59" i="45"/>
  <c r="C59" i="45"/>
  <c r="B59" i="45"/>
  <c r="J58" i="45"/>
  <c r="I58" i="45"/>
  <c r="L58" i="45"/>
  <c r="R58" i="45"/>
  <c r="K58" i="45"/>
  <c r="Q58" i="45"/>
  <c r="H58" i="45"/>
  <c r="G58" i="45"/>
  <c r="F58" i="45"/>
  <c r="C58" i="45"/>
  <c r="B58" i="45"/>
  <c r="J57" i="45"/>
  <c r="I57" i="45"/>
  <c r="L57" i="45"/>
  <c r="R57" i="45"/>
  <c r="K57" i="45"/>
  <c r="Q57" i="45"/>
  <c r="H57" i="45"/>
  <c r="G57" i="45"/>
  <c r="F57" i="45"/>
  <c r="C57" i="45"/>
  <c r="B57" i="45"/>
  <c r="J56" i="45"/>
  <c r="I56" i="45"/>
  <c r="L56" i="45"/>
  <c r="R56" i="45"/>
  <c r="K56" i="45"/>
  <c r="Q56" i="45"/>
  <c r="H56" i="45"/>
  <c r="G56" i="45"/>
  <c r="F56" i="45"/>
  <c r="C56" i="45"/>
  <c r="B56" i="45"/>
  <c r="J55" i="45"/>
  <c r="I55" i="45"/>
  <c r="L55" i="45"/>
  <c r="R55" i="45"/>
  <c r="K55" i="45"/>
  <c r="Q55" i="45"/>
  <c r="H55" i="45"/>
  <c r="G55" i="45"/>
  <c r="F55" i="45"/>
  <c r="C55" i="45"/>
  <c r="B55" i="45"/>
  <c r="J54" i="45"/>
  <c r="I54" i="45"/>
  <c r="L54" i="45"/>
  <c r="R54" i="45"/>
  <c r="K54" i="45"/>
  <c r="Q54" i="45"/>
  <c r="H54" i="45"/>
  <c r="G54" i="45"/>
  <c r="F54" i="45"/>
  <c r="C54" i="45"/>
  <c r="B54" i="45"/>
  <c r="J53" i="45"/>
  <c r="I53" i="45"/>
  <c r="L53" i="45"/>
  <c r="R53" i="45"/>
  <c r="K53" i="45"/>
  <c r="Q53" i="45"/>
  <c r="H53" i="45"/>
  <c r="G53" i="45"/>
  <c r="F53" i="45"/>
  <c r="C53" i="45"/>
  <c r="B53" i="45"/>
  <c r="J52" i="45"/>
  <c r="I52" i="45"/>
  <c r="L52" i="45"/>
  <c r="R52" i="45"/>
  <c r="K52" i="45"/>
  <c r="Q52" i="45"/>
  <c r="H52" i="45"/>
  <c r="G52" i="45"/>
  <c r="F52" i="45"/>
  <c r="C52" i="45"/>
  <c r="B52" i="45"/>
  <c r="J51" i="45"/>
  <c r="I51" i="45"/>
  <c r="L51" i="45"/>
  <c r="R51" i="45"/>
  <c r="K51" i="45"/>
  <c r="Q51" i="45"/>
  <c r="H51" i="45"/>
  <c r="G51" i="45"/>
  <c r="F51" i="45"/>
  <c r="C51" i="45"/>
  <c r="B51" i="45"/>
  <c r="J50" i="45"/>
  <c r="I50" i="45"/>
  <c r="L50" i="45"/>
  <c r="R50" i="45"/>
  <c r="K50" i="45"/>
  <c r="Q50" i="45"/>
  <c r="H50" i="45"/>
  <c r="G50" i="45"/>
  <c r="F50" i="45"/>
  <c r="C50" i="45"/>
  <c r="B50" i="45"/>
  <c r="J49" i="45"/>
  <c r="I49" i="45"/>
  <c r="L49" i="45"/>
  <c r="R49" i="45"/>
  <c r="K49" i="45"/>
  <c r="Q49" i="45"/>
  <c r="H49" i="45"/>
  <c r="G49" i="45"/>
  <c r="F49" i="45"/>
  <c r="C49" i="45"/>
  <c r="B49" i="45"/>
  <c r="J48" i="45"/>
  <c r="I48" i="45"/>
  <c r="L48" i="45"/>
  <c r="R48" i="45"/>
  <c r="K48" i="45"/>
  <c r="Q48" i="45"/>
  <c r="H48" i="45"/>
  <c r="G48" i="45"/>
  <c r="F48" i="45"/>
  <c r="C48" i="45"/>
  <c r="B48" i="45"/>
  <c r="J47" i="45"/>
  <c r="I47" i="45"/>
  <c r="L47" i="45"/>
  <c r="R47" i="45"/>
  <c r="K47" i="45"/>
  <c r="Q47" i="45"/>
  <c r="H47" i="45"/>
  <c r="G47" i="45"/>
  <c r="F47" i="45"/>
  <c r="C47" i="45"/>
  <c r="B47" i="45"/>
  <c r="J46" i="45"/>
  <c r="I46" i="45"/>
  <c r="L46" i="45"/>
  <c r="R46" i="45"/>
  <c r="K46" i="45"/>
  <c r="Q46" i="45"/>
  <c r="H46" i="45"/>
  <c r="G46" i="45"/>
  <c r="F46" i="45"/>
  <c r="C46" i="45"/>
  <c r="B46" i="45"/>
  <c r="J45" i="45"/>
  <c r="I45" i="45"/>
  <c r="L45" i="45"/>
  <c r="R45" i="45"/>
  <c r="K45" i="45"/>
  <c r="Q45" i="45"/>
  <c r="H45" i="45"/>
  <c r="G45" i="45"/>
  <c r="F45" i="45"/>
  <c r="C45" i="45"/>
  <c r="B45" i="45"/>
  <c r="J44" i="45"/>
  <c r="I44" i="45"/>
  <c r="L44" i="45"/>
  <c r="R44" i="45"/>
  <c r="K44" i="45"/>
  <c r="Q44" i="45"/>
  <c r="H44" i="45"/>
  <c r="G44" i="45"/>
  <c r="F44" i="45"/>
  <c r="C44" i="45"/>
  <c r="B44" i="45"/>
  <c r="J43" i="45"/>
  <c r="I43" i="45"/>
  <c r="L43" i="45"/>
  <c r="R43" i="45"/>
  <c r="K43" i="45"/>
  <c r="Q43" i="45"/>
  <c r="H43" i="45"/>
  <c r="G43" i="45"/>
  <c r="F43" i="45"/>
  <c r="C43" i="45"/>
  <c r="B43" i="45"/>
  <c r="J42" i="45"/>
  <c r="I42" i="45"/>
  <c r="L42" i="45"/>
  <c r="R42" i="45"/>
  <c r="K42" i="45"/>
  <c r="Q42" i="45"/>
  <c r="H42" i="45"/>
  <c r="G42" i="45"/>
  <c r="F42" i="45"/>
  <c r="C42" i="45"/>
  <c r="B42" i="45"/>
  <c r="J41" i="45"/>
  <c r="I41" i="45"/>
  <c r="L41" i="45"/>
  <c r="R41" i="45"/>
  <c r="K41" i="45"/>
  <c r="Q41" i="45"/>
  <c r="H41" i="45"/>
  <c r="G41" i="45"/>
  <c r="F41" i="45"/>
  <c r="C41" i="45"/>
  <c r="B41" i="45"/>
  <c r="J40" i="45"/>
  <c r="I40" i="45"/>
  <c r="L40" i="45"/>
  <c r="R40" i="45"/>
  <c r="K40" i="45"/>
  <c r="Q40" i="45"/>
  <c r="H40" i="45"/>
  <c r="G40" i="45"/>
  <c r="F40" i="45"/>
  <c r="C40" i="45"/>
  <c r="B40" i="45"/>
  <c r="J39" i="45"/>
  <c r="I39" i="45"/>
  <c r="L39" i="45"/>
  <c r="R39" i="45"/>
  <c r="K39" i="45"/>
  <c r="Q39" i="45"/>
  <c r="H39" i="45"/>
  <c r="G39" i="45"/>
  <c r="F39" i="45"/>
  <c r="C39" i="45"/>
  <c r="B39" i="45"/>
  <c r="J38" i="45"/>
  <c r="I38" i="45"/>
  <c r="L38" i="45"/>
  <c r="R38" i="45"/>
  <c r="K38" i="45"/>
  <c r="Q38" i="45"/>
  <c r="H38" i="45"/>
  <c r="G38" i="45"/>
  <c r="F38" i="45"/>
  <c r="C38" i="45"/>
  <c r="B38" i="45"/>
  <c r="J37" i="45"/>
  <c r="I37" i="45"/>
  <c r="L37" i="45"/>
  <c r="R37" i="45"/>
  <c r="K37" i="45"/>
  <c r="Q37" i="45"/>
  <c r="H37" i="45"/>
  <c r="G37" i="45"/>
  <c r="F37" i="45"/>
  <c r="C37" i="45"/>
  <c r="B37" i="45"/>
  <c r="J36" i="45"/>
  <c r="I36" i="45"/>
  <c r="L36" i="45"/>
  <c r="R36" i="45"/>
  <c r="K36" i="45"/>
  <c r="Q36" i="45"/>
  <c r="H36" i="45"/>
  <c r="G36" i="45"/>
  <c r="F36" i="45"/>
  <c r="C36" i="45"/>
  <c r="B36" i="45"/>
  <c r="J35" i="45"/>
  <c r="I35" i="45"/>
  <c r="L35" i="45"/>
  <c r="R35" i="45"/>
  <c r="K35" i="45"/>
  <c r="Q35" i="45"/>
  <c r="H35" i="45"/>
  <c r="G35" i="45"/>
  <c r="F35" i="45"/>
  <c r="C35" i="45"/>
  <c r="B35" i="45"/>
  <c r="J34" i="45"/>
  <c r="I34" i="45"/>
  <c r="L34" i="45"/>
  <c r="R34" i="45"/>
  <c r="K34" i="45"/>
  <c r="Q34" i="45"/>
  <c r="H34" i="45"/>
  <c r="G34" i="45"/>
  <c r="F34" i="45"/>
  <c r="C34" i="45"/>
  <c r="B34" i="45"/>
  <c r="J33" i="45"/>
  <c r="I33" i="45"/>
  <c r="L33" i="45"/>
  <c r="R33" i="45"/>
  <c r="K33" i="45"/>
  <c r="Q33" i="45"/>
  <c r="H33" i="45"/>
  <c r="G33" i="45"/>
  <c r="F33" i="45"/>
  <c r="C33" i="45"/>
  <c r="B33" i="45"/>
  <c r="J32" i="45"/>
  <c r="I32" i="45"/>
  <c r="L32" i="45"/>
  <c r="R32" i="45"/>
  <c r="K32" i="45"/>
  <c r="Q32" i="45"/>
  <c r="H32" i="45"/>
  <c r="G32" i="45"/>
  <c r="F32" i="45"/>
  <c r="C32" i="45"/>
  <c r="B32" i="45"/>
  <c r="J31" i="45"/>
  <c r="I31" i="45"/>
  <c r="L31" i="45"/>
  <c r="R31" i="45"/>
  <c r="K31" i="45"/>
  <c r="Q31" i="45"/>
  <c r="H31" i="45"/>
  <c r="G31" i="45"/>
  <c r="F31" i="45"/>
  <c r="C31" i="45"/>
  <c r="B31" i="45"/>
  <c r="J30" i="45"/>
  <c r="I30" i="45"/>
  <c r="L30" i="45"/>
  <c r="R30" i="45"/>
  <c r="K30" i="45"/>
  <c r="Q30" i="45"/>
  <c r="H30" i="45"/>
  <c r="G30" i="45"/>
  <c r="F30" i="45"/>
  <c r="C30" i="45"/>
  <c r="B30" i="45"/>
  <c r="J29" i="45"/>
  <c r="I29" i="45"/>
  <c r="L29" i="45"/>
  <c r="R29" i="45"/>
  <c r="K29" i="45"/>
  <c r="Q29" i="45"/>
  <c r="H29" i="45"/>
  <c r="G29" i="45"/>
  <c r="F29" i="45"/>
  <c r="C29" i="45"/>
  <c r="B29" i="45"/>
  <c r="J28" i="45"/>
  <c r="I28" i="45"/>
  <c r="L28" i="45"/>
  <c r="R28" i="45"/>
  <c r="K28" i="45"/>
  <c r="Q28" i="45"/>
  <c r="H28" i="45"/>
  <c r="G28" i="45"/>
  <c r="F28" i="45"/>
  <c r="C28" i="45"/>
  <c r="B28" i="45"/>
  <c r="J27" i="45"/>
  <c r="I27" i="45"/>
  <c r="L27" i="45"/>
  <c r="R27" i="45"/>
  <c r="K27" i="45"/>
  <c r="Q27" i="45"/>
  <c r="H27" i="45"/>
  <c r="G27" i="45"/>
  <c r="F27" i="45"/>
  <c r="C27" i="45"/>
  <c r="B27" i="45"/>
  <c r="J26" i="45"/>
  <c r="I26" i="45"/>
  <c r="L26" i="45"/>
  <c r="R26" i="45"/>
  <c r="K26" i="45"/>
  <c r="Q26" i="45"/>
  <c r="H26" i="45"/>
  <c r="G26" i="45"/>
  <c r="F26" i="45"/>
  <c r="C26" i="45"/>
  <c r="B26" i="45"/>
  <c r="J25" i="45"/>
  <c r="I25" i="45"/>
  <c r="L25" i="45"/>
  <c r="R25" i="45"/>
  <c r="K25" i="45"/>
  <c r="Q25" i="45"/>
  <c r="H25" i="45"/>
  <c r="G25" i="45"/>
  <c r="F25" i="45"/>
  <c r="C25" i="45"/>
  <c r="B25" i="45"/>
  <c r="J24" i="45"/>
  <c r="I24" i="45"/>
  <c r="L24" i="45"/>
  <c r="R24" i="45"/>
  <c r="K24" i="45"/>
  <c r="Q24" i="45"/>
  <c r="H24" i="45"/>
  <c r="G24" i="45"/>
  <c r="F24" i="45"/>
  <c r="C24" i="45"/>
  <c r="B24" i="45"/>
  <c r="J23" i="45"/>
  <c r="I23" i="45"/>
  <c r="L23" i="45"/>
  <c r="R23" i="45"/>
  <c r="K23" i="45"/>
  <c r="Q23" i="45"/>
  <c r="H23" i="45"/>
  <c r="G23" i="45"/>
  <c r="F23" i="45"/>
  <c r="C23" i="45"/>
  <c r="B23" i="45"/>
  <c r="J22" i="45"/>
  <c r="I22" i="45"/>
  <c r="L22" i="45"/>
  <c r="R22" i="45"/>
  <c r="K22" i="45"/>
  <c r="Q22" i="45"/>
  <c r="H22" i="45"/>
  <c r="G22" i="45"/>
  <c r="F22" i="45"/>
  <c r="C22" i="45"/>
  <c r="B22" i="45"/>
  <c r="J21" i="45"/>
  <c r="I21" i="45"/>
  <c r="L21" i="45"/>
  <c r="R21" i="45"/>
  <c r="K21" i="45"/>
  <c r="Q21" i="45"/>
  <c r="H21" i="45"/>
  <c r="G21" i="45"/>
  <c r="F21" i="45"/>
  <c r="C21" i="45"/>
  <c r="B21" i="45"/>
  <c r="J20" i="45"/>
  <c r="I20" i="45"/>
  <c r="L20" i="45"/>
  <c r="R20" i="45"/>
  <c r="K20" i="45"/>
  <c r="Q20" i="45"/>
  <c r="H20" i="45"/>
  <c r="G20" i="45"/>
  <c r="F20" i="45"/>
  <c r="C20" i="45"/>
  <c r="B20" i="45"/>
  <c r="J19" i="45"/>
  <c r="I19" i="45"/>
  <c r="L19" i="45"/>
  <c r="R19" i="45"/>
  <c r="K19" i="45"/>
  <c r="Q19" i="45"/>
  <c r="H19" i="45"/>
  <c r="G19" i="45"/>
  <c r="F19" i="45"/>
  <c r="C19" i="45"/>
  <c r="B19" i="45"/>
  <c r="B13" i="45"/>
  <c r="C13" i="45"/>
  <c r="F13" i="45"/>
  <c r="G13" i="45"/>
  <c r="H13" i="45"/>
  <c r="Q13" i="45"/>
  <c r="K13" i="45"/>
  <c r="R13" i="45"/>
  <c r="L13" i="45"/>
  <c r="I13" i="45"/>
  <c r="J13" i="45"/>
  <c r="B14" i="45"/>
  <c r="C14" i="45"/>
  <c r="F14" i="45"/>
  <c r="G14" i="45"/>
  <c r="H14" i="45"/>
  <c r="Q14" i="45"/>
  <c r="K14" i="45"/>
  <c r="R14" i="45"/>
  <c r="L14" i="45"/>
  <c r="I14" i="45"/>
  <c r="J14" i="45"/>
  <c r="B15" i="45"/>
  <c r="C15" i="45"/>
  <c r="F15" i="45"/>
  <c r="G15" i="45"/>
  <c r="H15" i="45"/>
  <c r="Q15" i="45"/>
  <c r="K15" i="45"/>
  <c r="R15" i="45"/>
  <c r="L15" i="45"/>
  <c r="I15" i="45"/>
  <c r="J15" i="45"/>
  <c r="B16" i="45"/>
  <c r="C16" i="45"/>
  <c r="F16" i="45"/>
  <c r="G16" i="45"/>
  <c r="H16" i="45"/>
  <c r="Q16" i="45"/>
  <c r="K16" i="45"/>
  <c r="R16" i="45"/>
  <c r="L16" i="45"/>
  <c r="I16" i="45"/>
  <c r="J16" i="45"/>
  <c r="B17" i="45"/>
  <c r="C17" i="45"/>
  <c r="F17" i="45"/>
  <c r="G17" i="45"/>
  <c r="H17" i="45"/>
  <c r="Q17" i="45"/>
  <c r="K17" i="45"/>
  <c r="R17" i="45"/>
  <c r="L17" i="45"/>
  <c r="I17" i="45"/>
  <c r="J17" i="45"/>
  <c r="J12" i="45"/>
  <c r="I12" i="45"/>
  <c r="L12" i="45"/>
  <c r="R12" i="45"/>
  <c r="K12" i="45"/>
  <c r="Q12" i="45"/>
  <c r="H12" i="45"/>
  <c r="G12" i="45"/>
  <c r="F12" i="45"/>
  <c r="C12" i="45"/>
  <c r="B12" i="45"/>
  <c r="Q11" i="44"/>
  <c r="J11" i="44"/>
  <c r="H11" i="44"/>
  <c r="F5" i="16"/>
  <c r="N2" i="16"/>
  <c r="R59" i="16"/>
  <c r="P59" i="16"/>
  <c r="O59" i="16"/>
  <c r="N59" i="16"/>
  <c r="M59" i="16"/>
  <c r="S59" i="16"/>
  <c r="L59" i="16"/>
  <c r="K59" i="16"/>
  <c r="I59" i="16"/>
  <c r="H59" i="16"/>
  <c r="F59" i="16"/>
  <c r="G60" i="16" s="1"/>
  <c r="E59" i="16"/>
  <c r="C59" i="16"/>
  <c r="B59" i="16"/>
  <c r="R58" i="16"/>
  <c r="P58" i="16"/>
  <c r="O58" i="16"/>
  <c r="N58" i="16"/>
  <c r="M58" i="16"/>
  <c r="S58" i="16"/>
  <c r="L58" i="16"/>
  <c r="K58" i="16"/>
  <c r="I58" i="16"/>
  <c r="H58" i="16"/>
  <c r="F58" i="16"/>
  <c r="E58" i="16"/>
  <c r="C58" i="16"/>
  <c r="B58" i="16"/>
  <c r="R57" i="16"/>
  <c r="P57" i="16"/>
  <c r="O57" i="16"/>
  <c r="N57" i="16"/>
  <c r="M57" i="16"/>
  <c r="S57" i="16"/>
  <c r="L57" i="16"/>
  <c r="K57" i="16"/>
  <c r="I57" i="16"/>
  <c r="H57" i="16"/>
  <c r="F57" i="16"/>
  <c r="E57" i="16"/>
  <c r="C57" i="16"/>
  <c r="B57" i="16"/>
  <c r="R56" i="16"/>
  <c r="P56" i="16"/>
  <c r="O56" i="16"/>
  <c r="N56" i="16"/>
  <c r="M56" i="16"/>
  <c r="S56" i="16"/>
  <c r="L56" i="16"/>
  <c r="K56" i="16"/>
  <c r="I56" i="16"/>
  <c r="H56" i="16"/>
  <c r="F56" i="16"/>
  <c r="E56" i="16"/>
  <c r="C56" i="16"/>
  <c r="B56" i="16"/>
  <c r="R55" i="16"/>
  <c r="P55" i="16"/>
  <c r="O55" i="16"/>
  <c r="N55" i="16"/>
  <c r="M55" i="16"/>
  <c r="S55" i="16"/>
  <c r="L55" i="16"/>
  <c r="K55" i="16"/>
  <c r="I55" i="16"/>
  <c r="H55" i="16"/>
  <c r="F55" i="16"/>
  <c r="E55" i="16"/>
  <c r="C55" i="16"/>
  <c r="B55" i="16"/>
  <c r="R54" i="16"/>
  <c r="P54" i="16"/>
  <c r="O54" i="16"/>
  <c r="N54" i="16"/>
  <c r="M54" i="16"/>
  <c r="S54" i="16"/>
  <c r="L54" i="16"/>
  <c r="K54" i="16"/>
  <c r="I54" i="16"/>
  <c r="H54" i="16"/>
  <c r="F54" i="16"/>
  <c r="E54" i="16"/>
  <c r="C54" i="16"/>
  <c r="B54" i="16"/>
  <c r="R53" i="16"/>
  <c r="P53" i="16"/>
  <c r="O53" i="16"/>
  <c r="N53" i="16"/>
  <c r="M53" i="16"/>
  <c r="S53" i="16"/>
  <c r="L53" i="16"/>
  <c r="K53" i="16"/>
  <c r="I53" i="16"/>
  <c r="H53" i="16"/>
  <c r="F53" i="16"/>
  <c r="E53" i="16"/>
  <c r="C53" i="16"/>
  <c r="B53" i="16"/>
  <c r="R52" i="16"/>
  <c r="P52" i="16"/>
  <c r="O52" i="16"/>
  <c r="N52" i="16"/>
  <c r="M52" i="16"/>
  <c r="S52" i="16"/>
  <c r="L52" i="16"/>
  <c r="K52" i="16"/>
  <c r="I52" i="16"/>
  <c r="H52" i="16"/>
  <c r="F52" i="16"/>
  <c r="E52" i="16"/>
  <c r="C52" i="16"/>
  <c r="B52" i="16"/>
  <c r="R51" i="16"/>
  <c r="P51" i="16"/>
  <c r="O51" i="16"/>
  <c r="N51" i="16"/>
  <c r="M51" i="16"/>
  <c r="S51" i="16"/>
  <c r="L51" i="16"/>
  <c r="K51" i="16"/>
  <c r="I51" i="16"/>
  <c r="H51" i="16"/>
  <c r="F51" i="16"/>
  <c r="E51" i="16"/>
  <c r="C51" i="16"/>
  <c r="B51" i="16"/>
  <c r="R50" i="16"/>
  <c r="P50" i="16"/>
  <c r="O50" i="16"/>
  <c r="N50" i="16"/>
  <c r="M50" i="16"/>
  <c r="S50" i="16"/>
  <c r="L50" i="16"/>
  <c r="K50" i="16"/>
  <c r="I50" i="16"/>
  <c r="H50" i="16"/>
  <c r="F50" i="16"/>
  <c r="E50" i="16"/>
  <c r="C50" i="16"/>
  <c r="B50" i="16"/>
  <c r="R49" i="16"/>
  <c r="P49" i="16"/>
  <c r="O49" i="16"/>
  <c r="N49" i="16"/>
  <c r="M49" i="16"/>
  <c r="S49" i="16"/>
  <c r="L49" i="16"/>
  <c r="K49" i="16"/>
  <c r="I49" i="16"/>
  <c r="H49" i="16"/>
  <c r="F49" i="16"/>
  <c r="E49" i="16"/>
  <c r="C49" i="16"/>
  <c r="B49" i="16"/>
  <c r="R48" i="16"/>
  <c r="P48" i="16"/>
  <c r="O48" i="16"/>
  <c r="N48" i="16"/>
  <c r="M48" i="16"/>
  <c r="S48" i="16"/>
  <c r="L48" i="16"/>
  <c r="K48" i="16"/>
  <c r="I48" i="16"/>
  <c r="H48" i="16"/>
  <c r="F48" i="16"/>
  <c r="E48" i="16"/>
  <c r="C48" i="16"/>
  <c r="B48" i="16"/>
  <c r="R47" i="16"/>
  <c r="P47" i="16"/>
  <c r="O47" i="16"/>
  <c r="N47" i="16"/>
  <c r="M47" i="16"/>
  <c r="S47" i="16"/>
  <c r="L47" i="16"/>
  <c r="K47" i="16"/>
  <c r="I47" i="16"/>
  <c r="H47" i="16"/>
  <c r="F47" i="16"/>
  <c r="E47" i="16"/>
  <c r="C47" i="16"/>
  <c r="B47" i="16"/>
  <c r="I18" i="16"/>
  <c r="K18" i="16"/>
  <c r="I19" i="16"/>
  <c r="K19" i="16"/>
  <c r="I20" i="16"/>
  <c r="K20" i="16"/>
  <c r="I21" i="16"/>
  <c r="K21" i="16"/>
  <c r="I22" i="16"/>
  <c r="K22" i="16"/>
  <c r="I23" i="16"/>
  <c r="K23" i="16"/>
  <c r="I24" i="16"/>
  <c r="K24" i="16"/>
  <c r="I25" i="16"/>
  <c r="K25" i="16"/>
  <c r="I26" i="16"/>
  <c r="K26" i="16"/>
  <c r="I27" i="16"/>
  <c r="K27" i="16"/>
  <c r="I28" i="16"/>
  <c r="K28" i="16"/>
  <c r="I29" i="16"/>
  <c r="K29" i="16"/>
  <c r="I30" i="16"/>
  <c r="K30" i="16"/>
  <c r="I31" i="16"/>
  <c r="K31" i="16"/>
  <c r="I32" i="16"/>
  <c r="K32" i="16"/>
  <c r="I33" i="16"/>
  <c r="K33" i="16"/>
  <c r="I34" i="16"/>
  <c r="K34" i="16"/>
  <c r="I35" i="16"/>
  <c r="K35" i="16"/>
  <c r="I36" i="16"/>
  <c r="K36" i="16"/>
  <c r="I37" i="16"/>
  <c r="K37" i="16"/>
  <c r="B19" i="16"/>
  <c r="C19" i="16"/>
  <c r="E19" i="16"/>
  <c r="F19" i="16"/>
  <c r="H19" i="16"/>
  <c r="R19" i="16"/>
  <c r="L19" i="16"/>
  <c r="S19" i="16"/>
  <c r="M19" i="16"/>
  <c r="N19" i="16"/>
  <c r="O19" i="16"/>
  <c r="P19" i="16"/>
  <c r="B20" i="16"/>
  <c r="C20" i="16"/>
  <c r="E20" i="16"/>
  <c r="F20" i="16"/>
  <c r="H20" i="16"/>
  <c r="R20" i="16"/>
  <c r="L20" i="16"/>
  <c r="S20" i="16"/>
  <c r="M20" i="16"/>
  <c r="N20" i="16"/>
  <c r="O20" i="16"/>
  <c r="P20" i="16"/>
  <c r="B21" i="16"/>
  <c r="C21" i="16"/>
  <c r="E21" i="16"/>
  <c r="F21" i="16"/>
  <c r="H21" i="16"/>
  <c r="R21" i="16"/>
  <c r="L21" i="16"/>
  <c r="S21" i="16"/>
  <c r="M21" i="16"/>
  <c r="N21" i="16"/>
  <c r="O21" i="16"/>
  <c r="P21" i="16"/>
  <c r="B22" i="16"/>
  <c r="C22" i="16"/>
  <c r="E22" i="16"/>
  <c r="F22" i="16"/>
  <c r="H22" i="16"/>
  <c r="R22" i="16"/>
  <c r="L22" i="16"/>
  <c r="S22" i="16"/>
  <c r="M22" i="16"/>
  <c r="N22" i="16"/>
  <c r="O22" i="16"/>
  <c r="P22" i="16"/>
  <c r="B23" i="16"/>
  <c r="C23" i="16"/>
  <c r="E23" i="16"/>
  <c r="F23" i="16"/>
  <c r="H23" i="16"/>
  <c r="R23" i="16"/>
  <c r="L23" i="16"/>
  <c r="S23" i="16"/>
  <c r="M23" i="16"/>
  <c r="N23" i="16"/>
  <c r="O23" i="16"/>
  <c r="P23" i="16"/>
  <c r="B24" i="16"/>
  <c r="C24" i="16"/>
  <c r="E24" i="16"/>
  <c r="F24" i="16"/>
  <c r="H24" i="16"/>
  <c r="R24" i="16"/>
  <c r="L24" i="16"/>
  <c r="S24" i="16"/>
  <c r="M24" i="16"/>
  <c r="N24" i="16"/>
  <c r="O24" i="16"/>
  <c r="P24" i="16"/>
  <c r="B25" i="16"/>
  <c r="C25" i="16"/>
  <c r="E25" i="16"/>
  <c r="F25" i="16"/>
  <c r="H25" i="16"/>
  <c r="R25" i="16"/>
  <c r="L25" i="16"/>
  <c r="S25" i="16"/>
  <c r="M25" i="16"/>
  <c r="N25" i="16"/>
  <c r="O25" i="16"/>
  <c r="P25" i="16"/>
  <c r="B26" i="16"/>
  <c r="C26" i="16"/>
  <c r="E26" i="16"/>
  <c r="F26" i="16"/>
  <c r="H26" i="16"/>
  <c r="R26" i="16"/>
  <c r="L26" i="16"/>
  <c r="S26" i="16"/>
  <c r="M26" i="16"/>
  <c r="N26" i="16"/>
  <c r="O26" i="16"/>
  <c r="P26" i="16"/>
  <c r="B27" i="16"/>
  <c r="C27" i="16"/>
  <c r="E27" i="16"/>
  <c r="F27" i="16"/>
  <c r="H27" i="16"/>
  <c r="R27" i="16"/>
  <c r="L27" i="16"/>
  <c r="S27" i="16"/>
  <c r="M27" i="16"/>
  <c r="N27" i="16"/>
  <c r="O27" i="16"/>
  <c r="P27" i="16"/>
  <c r="B28" i="16"/>
  <c r="C28" i="16"/>
  <c r="E28" i="16"/>
  <c r="F28" i="16"/>
  <c r="H28" i="16"/>
  <c r="R28" i="16"/>
  <c r="L28" i="16"/>
  <c r="S28" i="16"/>
  <c r="M28" i="16"/>
  <c r="N28" i="16"/>
  <c r="O28" i="16"/>
  <c r="P28" i="16"/>
  <c r="B29" i="16"/>
  <c r="C29" i="16"/>
  <c r="E29" i="16"/>
  <c r="F29" i="16"/>
  <c r="H29" i="16"/>
  <c r="R29" i="16"/>
  <c r="L29" i="16"/>
  <c r="S29" i="16"/>
  <c r="M29" i="16"/>
  <c r="N29" i="16"/>
  <c r="O29" i="16"/>
  <c r="P29" i="16"/>
  <c r="B30" i="16"/>
  <c r="C30" i="16"/>
  <c r="E30" i="16"/>
  <c r="F30" i="16"/>
  <c r="H30" i="16"/>
  <c r="R30" i="16"/>
  <c r="L30" i="16"/>
  <c r="S30" i="16"/>
  <c r="M30" i="16"/>
  <c r="N30" i="16"/>
  <c r="O30" i="16"/>
  <c r="P30" i="16"/>
  <c r="B31" i="16"/>
  <c r="C31" i="16"/>
  <c r="E31" i="16"/>
  <c r="F31" i="16"/>
  <c r="H31" i="16"/>
  <c r="R31" i="16"/>
  <c r="L31" i="16"/>
  <c r="S31" i="16"/>
  <c r="M31" i="16"/>
  <c r="N31" i="16"/>
  <c r="O31" i="16"/>
  <c r="P31" i="16"/>
  <c r="B32" i="16"/>
  <c r="C32" i="16"/>
  <c r="E32" i="16"/>
  <c r="F32" i="16"/>
  <c r="H32" i="16"/>
  <c r="R32" i="16"/>
  <c r="L32" i="16"/>
  <c r="S32" i="16"/>
  <c r="M32" i="16"/>
  <c r="N32" i="16"/>
  <c r="O32" i="16"/>
  <c r="P32" i="16"/>
  <c r="B33" i="16"/>
  <c r="C33" i="16"/>
  <c r="E33" i="16"/>
  <c r="F33" i="16"/>
  <c r="H33" i="16"/>
  <c r="R33" i="16"/>
  <c r="L33" i="16"/>
  <c r="S33" i="16"/>
  <c r="M33" i="16"/>
  <c r="N33" i="16"/>
  <c r="O33" i="16"/>
  <c r="P33" i="16"/>
  <c r="B34" i="16"/>
  <c r="C34" i="16"/>
  <c r="E34" i="16"/>
  <c r="F34" i="16"/>
  <c r="H34" i="16"/>
  <c r="R34" i="16"/>
  <c r="L34" i="16"/>
  <c r="S34" i="16"/>
  <c r="M34" i="16"/>
  <c r="N34" i="16"/>
  <c r="O34" i="16"/>
  <c r="P34" i="16"/>
  <c r="B35" i="16"/>
  <c r="C35" i="16"/>
  <c r="E35" i="16"/>
  <c r="F35" i="16"/>
  <c r="H35" i="16"/>
  <c r="R35" i="16"/>
  <c r="L35" i="16"/>
  <c r="S35" i="16"/>
  <c r="M35" i="16"/>
  <c r="N35" i="16"/>
  <c r="O35" i="16"/>
  <c r="P35" i="16"/>
  <c r="B36" i="16"/>
  <c r="C36" i="16"/>
  <c r="E36" i="16"/>
  <c r="F36" i="16"/>
  <c r="H36" i="16"/>
  <c r="R36" i="16"/>
  <c r="L36" i="16"/>
  <c r="S36" i="16"/>
  <c r="M36" i="16"/>
  <c r="N36" i="16"/>
  <c r="O36" i="16"/>
  <c r="P36" i="16"/>
  <c r="B37" i="16"/>
  <c r="C37" i="16"/>
  <c r="E37" i="16"/>
  <c r="F37" i="16"/>
  <c r="G38" i="16" s="1"/>
  <c r="H37" i="16"/>
  <c r="R37" i="16"/>
  <c r="L37" i="16"/>
  <c r="S37" i="16"/>
  <c r="M37" i="16"/>
  <c r="N37" i="16"/>
  <c r="O37" i="16"/>
  <c r="P37" i="16"/>
  <c r="P18" i="16"/>
  <c r="O18" i="16"/>
  <c r="N18" i="16"/>
  <c r="M18" i="16"/>
  <c r="S18" i="16"/>
  <c r="L18" i="16"/>
  <c r="R18" i="16"/>
  <c r="H18" i="16"/>
  <c r="F18" i="16"/>
  <c r="E18" i="16"/>
  <c r="C18" i="16"/>
  <c r="B18" i="16"/>
  <c r="G11" i="6"/>
  <c r="G12" i="6"/>
  <c r="G13" i="6"/>
  <c r="G14" i="6"/>
  <c r="G16" i="6"/>
  <c r="G17" i="6"/>
  <c r="G18" i="6"/>
  <c r="G19" i="6"/>
  <c r="G21" i="6"/>
  <c r="G22" i="6"/>
  <c r="G23" i="6"/>
  <c r="G24" i="6"/>
  <c r="G26" i="6"/>
  <c r="G27" i="6"/>
  <c r="G28" i="6"/>
  <c r="G29" i="6"/>
  <c r="G31" i="6"/>
  <c r="G32" i="6"/>
  <c r="G33" i="6"/>
  <c r="G34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1" i="6"/>
  <c r="G62" i="6"/>
  <c r="G63" i="6"/>
  <c r="G64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L97" i="6"/>
  <c r="J97" i="6"/>
  <c r="T97" i="6"/>
  <c r="S97" i="6"/>
  <c r="R97" i="6"/>
  <c r="P97" i="6"/>
  <c r="N97" i="6"/>
  <c r="V97" i="6"/>
  <c r="I97" i="6"/>
  <c r="E97" i="6"/>
  <c r="C97" i="6"/>
  <c r="B97" i="6"/>
  <c r="L96" i="6"/>
  <c r="J96" i="6"/>
  <c r="T96" i="6"/>
  <c r="S96" i="6"/>
  <c r="R96" i="6"/>
  <c r="P96" i="6"/>
  <c r="N96" i="6"/>
  <c r="V96" i="6"/>
  <c r="I96" i="6"/>
  <c r="E96" i="6"/>
  <c r="C96" i="6"/>
  <c r="B96" i="6"/>
  <c r="L95" i="6"/>
  <c r="J95" i="6"/>
  <c r="T95" i="6"/>
  <c r="S95" i="6"/>
  <c r="R95" i="6"/>
  <c r="P95" i="6"/>
  <c r="N95" i="6"/>
  <c r="V95" i="6"/>
  <c r="I95" i="6"/>
  <c r="E95" i="6"/>
  <c r="C95" i="6"/>
  <c r="B95" i="6"/>
  <c r="L94" i="6"/>
  <c r="J94" i="6"/>
  <c r="T94" i="6"/>
  <c r="S94" i="6"/>
  <c r="R94" i="6"/>
  <c r="P94" i="6"/>
  <c r="N94" i="6"/>
  <c r="V94" i="6"/>
  <c r="I94" i="6"/>
  <c r="E94" i="6"/>
  <c r="C94" i="6"/>
  <c r="B94" i="6"/>
  <c r="L93" i="6"/>
  <c r="J93" i="6"/>
  <c r="T93" i="6"/>
  <c r="S93" i="6"/>
  <c r="R93" i="6"/>
  <c r="P93" i="6"/>
  <c r="N93" i="6"/>
  <c r="V93" i="6"/>
  <c r="I93" i="6"/>
  <c r="E93" i="6"/>
  <c r="C93" i="6"/>
  <c r="B93" i="6"/>
  <c r="L92" i="6"/>
  <c r="J92" i="6"/>
  <c r="T92" i="6"/>
  <c r="S92" i="6"/>
  <c r="R92" i="6"/>
  <c r="P92" i="6"/>
  <c r="N92" i="6"/>
  <c r="V92" i="6"/>
  <c r="I92" i="6"/>
  <c r="E92" i="6"/>
  <c r="C92" i="6"/>
  <c r="B92" i="6"/>
  <c r="L91" i="6"/>
  <c r="J91" i="6"/>
  <c r="T91" i="6"/>
  <c r="S91" i="6"/>
  <c r="R91" i="6"/>
  <c r="P91" i="6"/>
  <c r="N91" i="6"/>
  <c r="V91" i="6"/>
  <c r="I91" i="6"/>
  <c r="E91" i="6"/>
  <c r="C91" i="6"/>
  <c r="B91" i="6"/>
  <c r="L90" i="6"/>
  <c r="J90" i="6"/>
  <c r="T90" i="6"/>
  <c r="S90" i="6"/>
  <c r="R90" i="6"/>
  <c r="P90" i="6"/>
  <c r="N90" i="6"/>
  <c r="V90" i="6"/>
  <c r="I90" i="6"/>
  <c r="E90" i="6"/>
  <c r="C90" i="6"/>
  <c r="B90" i="6"/>
  <c r="L89" i="6"/>
  <c r="J89" i="6"/>
  <c r="T89" i="6"/>
  <c r="S89" i="6"/>
  <c r="R89" i="6"/>
  <c r="P89" i="6"/>
  <c r="N89" i="6"/>
  <c r="V89" i="6"/>
  <c r="I89" i="6"/>
  <c r="E89" i="6"/>
  <c r="C89" i="6"/>
  <c r="B89" i="6"/>
  <c r="L88" i="6"/>
  <c r="J88" i="6"/>
  <c r="T88" i="6"/>
  <c r="S88" i="6"/>
  <c r="R88" i="6"/>
  <c r="P88" i="6"/>
  <c r="N88" i="6"/>
  <c r="V88" i="6"/>
  <c r="I88" i="6"/>
  <c r="E88" i="6"/>
  <c r="C88" i="6"/>
  <c r="B88" i="6"/>
  <c r="L87" i="6"/>
  <c r="J87" i="6"/>
  <c r="T87" i="6"/>
  <c r="S87" i="6"/>
  <c r="R87" i="6"/>
  <c r="P87" i="6"/>
  <c r="N87" i="6"/>
  <c r="V87" i="6"/>
  <c r="I87" i="6"/>
  <c r="E87" i="6"/>
  <c r="C87" i="6"/>
  <c r="B87" i="6"/>
  <c r="L86" i="6"/>
  <c r="J86" i="6"/>
  <c r="T86" i="6"/>
  <c r="S86" i="6"/>
  <c r="R86" i="6"/>
  <c r="P86" i="6"/>
  <c r="N86" i="6"/>
  <c r="V86" i="6"/>
  <c r="I86" i="6"/>
  <c r="E86" i="6"/>
  <c r="C86" i="6"/>
  <c r="B86" i="6"/>
  <c r="L85" i="6"/>
  <c r="J85" i="6"/>
  <c r="T85" i="6"/>
  <c r="S85" i="6"/>
  <c r="R85" i="6"/>
  <c r="P85" i="6"/>
  <c r="N85" i="6"/>
  <c r="V85" i="6"/>
  <c r="I85" i="6"/>
  <c r="E85" i="6"/>
  <c r="C85" i="6"/>
  <c r="B85" i="6"/>
  <c r="L84" i="6"/>
  <c r="J84" i="6"/>
  <c r="T84" i="6"/>
  <c r="S84" i="6"/>
  <c r="R84" i="6"/>
  <c r="P84" i="6"/>
  <c r="N84" i="6"/>
  <c r="V84" i="6"/>
  <c r="I84" i="6"/>
  <c r="E84" i="6"/>
  <c r="C84" i="6"/>
  <c r="B84" i="6"/>
  <c r="L83" i="6"/>
  <c r="J83" i="6"/>
  <c r="T83" i="6"/>
  <c r="S83" i="6"/>
  <c r="R83" i="6"/>
  <c r="P83" i="6"/>
  <c r="N83" i="6"/>
  <c r="V83" i="6"/>
  <c r="I83" i="6"/>
  <c r="E83" i="6"/>
  <c r="C83" i="6"/>
  <c r="B83" i="6"/>
  <c r="L82" i="6"/>
  <c r="J82" i="6"/>
  <c r="T82" i="6"/>
  <c r="S82" i="6"/>
  <c r="R82" i="6"/>
  <c r="P82" i="6"/>
  <c r="N82" i="6"/>
  <c r="V82" i="6"/>
  <c r="I82" i="6"/>
  <c r="E82" i="6"/>
  <c r="C82" i="6"/>
  <c r="B82" i="6"/>
  <c r="L81" i="6"/>
  <c r="J81" i="6"/>
  <c r="T81" i="6"/>
  <c r="S81" i="6"/>
  <c r="R81" i="6"/>
  <c r="P81" i="6"/>
  <c r="N81" i="6"/>
  <c r="V81" i="6"/>
  <c r="I81" i="6"/>
  <c r="E81" i="6"/>
  <c r="C81" i="6"/>
  <c r="B81" i="6"/>
  <c r="L80" i="6"/>
  <c r="J80" i="6"/>
  <c r="T80" i="6"/>
  <c r="S80" i="6"/>
  <c r="R80" i="6"/>
  <c r="P80" i="6"/>
  <c r="N80" i="6"/>
  <c r="V80" i="6"/>
  <c r="I80" i="6"/>
  <c r="E80" i="6"/>
  <c r="C80" i="6"/>
  <c r="B80" i="6"/>
  <c r="L79" i="6"/>
  <c r="J79" i="6"/>
  <c r="T79" i="6"/>
  <c r="S79" i="6"/>
  <c r="R79" i="6"/>
  <c r="P79" i="6"/>
  <c r="N79" i="6"/>
  <c r="V79" i="6"/>
  <c r="I79" i="6"/>
  <c r="E79" i="6"/>
  <c r="C79" i="6"/>
  <c r="B79" i="6"/>
  <c r="L78" i="6"/>
  <c r="J78" i="6"/>
  <c r="T78" i="6"/>
  <c r="S78" i="6"/>
  <c r="R78" i="6"/>
  <c r="P78" i="6"/>
  <c r="N78" i="6"/>
  <c r="V78" i="6"/>
  <c r="I78" i="6"/>
  <c r="E78" i="6"/>
  <c r="C78" i="6"/>
  <c r="B78" i="6"/>
  <c r="L77" i="6"/>
  <c r="J77" i="6"/>
  <c r="T77" i="6"/>
  <c r="S77" i="6"/>
  <c r="R77" i="6"/>
  <c r="P77" i="6"/>
  <c r="N77" i="6"/>
  <c r="V77" i="6"/>
  <c r="I77" i="6"/>
  <c r="E77" i="6"/>
  <c r="C77" i="6"/>
  <c r="B77" i="6"/>
  <c r="L76" i="6"/>
  <c r="J76" i="6"/>
  <c r="T76" i="6"/>
  <c r="S76" i="6"/>
  <c r="R76" i="6"/>
  <c r="P76" i="6"/>
  <c r="N76" i="6"/>
  <c r="V76" i="6"/>
  <c r="I76" i="6"/>
  <c r="E76" i="6"/>
  <c r="C76" i="6"/>
  <c r="B76" i="6"/>
  <c r="L75" i="6"/>
  <c r="J75" i="6"/>
  <c r="T75" i="6"/>
  <c r="S75" i="6"/>
  <c r="R75" i="6"/>
  <c r="P75" i="6"/>
  <c r="N75" i="6"/>
  <c r="V75" i="6"/>
  <c r="I75" i="6"/>
  <c r="E75" i="6"/>
  <c r="C75" i="6"/>
  <c r="B75" i="6"/>
  <c r="L74" i="6"/>
  <c r="J74" i="6"/>
  <c r="T74" i="6"/>
  <c r="S74" i="6"/>
  <c r="R74" i="6"/>
  <c r="P74" i="6"/>
  <c r="N74" i="6"/>
  <c r="V74" i="6"/>
  <c r="I74" i="6"/>
  <c r="E74" i="6"/>
  <c r="C74" i="6"/>
  <c r="B74" i="6"/>
  <c r="L73" i="6"/>
  <c r="J73" i="6"/>
  <c r="T73" i="6"/>
  <c r="S73" i="6"/>
  <c r="R73" i="6"/>
  <c r="P73" i="6"/>
  <c r="N73" i="6"/>
  <c r="V73" i="6"/>
  <c r="I73" i="6"/>
  <c r="E73" i="6"/>
  <c r="C73" i="6"/>
  <c r="B73" i="6"/>
  <c r="L72" i="6"/>
  <c r="J72" i="6"/>
  <c r="T72" i="6"/>
  <c r="S72" i="6"/>
  <c r="R72" i="6"/>
  <c r="P72" i="6"/>
  <c r="N72" i="6"/>
  <c r="V72" i="6"/>
  <c r="I72" i="6"/>
  <c r="E72" i="6"/>
  <c r="C72" i="6"/>
  <c r="B72" i="6"/>
  <c r="L71" i="6"/>
  <c r="J71" i="6"/>
  <c r="T71" i="6"/>
  <c r="S71" i="6"/>
  <c r="R71" i="6"/>
  <c r="P71" i="6"/>
  <c r="N71" i="6"/>
  <c r="V71" i="6"/>
  <c r="I71" i="6"/>
  <c r="E71" i="6"/>
  <c r="C71" i="6"/>
  <c r="B71" i="6"/>
  <c r="L70" i="6"/>
  <c r="J70" i="6"/>
  <c r="T70" i="6"/>
  <c r="S70" i="6"/>
  <c r="R70" i="6"/>
  <c r="P70" i="6"/>
  <c r="N70" i="6"/>
  <c r="V70" i="6"/>
  <c r="I70" i="6"/>
  <c r="E70" i="6"/>
  <c r="C70" i="6"/>
  <c r="B70" i="6"/>
  <c r="L69" i="6"/>
  <c r="J69" i="6"/>
  <c r="T69" i="6"/>
  <c r="S69" i="6"/>
  <c r="R69" i="6"/>
  <c r="P69" i="6"/>
  <c r="N69" i="6"/>
  <c r="V69" i="6"/>
  <c r="I69" i="6"/>
  <c r="E69" i="6"/>
  <c r="C69" i="6"/>
  <c r="B69" i="6"/>
  <c r="L68" i="6"/>
  <c r="J68" i="6"/>
  <c r="T68" i="6"/>
  <c r="S68" i="6"/>
  <c r="R68" i="6"/>
  <c r="P68" i="6"/>
  <c r="N68" i="6"/>
  <c r="V68" i="6"/>
  <c r="I68" i="6"/>
  <c r="E68" i="6"/>
  <c r="C68" i="6"/>
  <c r="B68" i="6"/>
  <c r="L67" i="6"/>
  <c r="J67" i="6"/>
  <c r="T67" i="6"/>
  <c r="S67" i="6"/>
  <c r="R67" i="6"/>
  <c r="P67" i="6"/>
  <c r="N67" i="6"/>
  <c r="V67" i="6"/>
  <c r="I67" i="6"/>
  <c r="E67" i="6"/>
  <c r="C67" i="6"/>
  <c r="B67" i="6"/>
  <c r="L66" i="6"/>
  <c r="J66" i="6"/>
  <c r="T66" i="6"/>
  <c r="S66" i="6"/>
  <c r="R66" i="6"/>
  <c r="P66" i="6"/>
  <c r="N66" i="6"/>
  <c r="V66" i="6"/>
  <c r="I66" i="6"/>
  <c r="E66" i="6"/>
  <c r="C66" i="6"/>
  <c r="B66" i="6"/>
  <c r="L64" i="6"/>
  <c r="J64" i="6"/>
  <c r="T64" i="6"/>
  <c r="S64" i="6"/>
  <c r="R64" i="6"/>
  <c r="P64" i="6"/>
  <c r="N64" i="6"/>
  <c r="V64" i="6"/>
  <c r="I64" i="6"/>
  <c r="E64" i="6"/>
  <c r="C64" i="6"/>
  <c r="B64" i="6"/>
  <c r="L63" i="6"/>
  <c r="J63" i="6"/>
  <c r="T63" i="6"/>
  <c r="S63" i="6"/>
  <c r="R63" i="6"/>
  <c r="P63" i="6"/>
  <c r="N63" i="6"/>
  <c r="V63" i="6"/>
  <c r="I63" i="6"/>
  <c r="E63" i="6"/>
  <c r="C63" i="6"/>
  <c r="B63" i="6"/>
  <c r="L62" i="6"/>
  <c r="J62" i="6"/>
  <c r="T62" i="6"/>
  <c r="S62" i="6"/>
  <c r="R62" i="6"/>
  <c r="P62" i="6"/>
  <c r="N62" i="6"/>
  <c r="V62" i="6"/>
  <c r="I62" i="6"/>
  <c r="E62" i="6"/>
  <c r="C62" i="6"/>
  <c r="B62" i="6"/>
  <c r="L61" i="6"/>
  <c r="J61" i="6"/>
  <c r="T61" i="6"/>
  <c r="S61" i="6"/>
  <c r="R61" i="6"/>
  <c r="P61" i="6"/>
  <c r="N61" i="6"/>
  <c r="V61" i="6"/>
  <c r="I61" i="6"/>
  <c r="E61" i="6"/>
  <c r="C61" i="6"/>
  <c r="B61" i="6"/>
  <c r="L59" i="6"/>
  <c r="J59" i="6"/>
  <c r="T59" i="6"/>
  <c r="S59" i="6"/>
  <c r="R59" i="6"/>
  <c r="P59" i="6"/>
  <c r="N59" i="6"/>
  <c r="V59" i="6"/>
  <c r="I59" i="6"/>
  <c r="E59" i="6"/>
  <c r="C59" i="6"/>
  <c r="B59" i="6"/>
  <c r="L58" i="6"/>
  <c r="J58" i="6"/>
  <c r="T58" i="6"/>
  <c r="S58" i="6"/>
  <c r="R58" i="6"/>
  <c r="P58" i="6"/>
  <c r="N58" i="6"/>
  <c r="V58" i="6"/>
  <c r="I58" i="6"/>
  <c r="E58" i="6"/>
  <c r="C58" i="6"/>
  <c r="B58" i="6"/>
  <c r="L57" i="6"/>
  <c r="J57" i="6"/>
  <c r="T57" i="6"/>
  <c r="S57" i="6"/>
  <c r="R57" i="6"/>
  <c r="P57" i="6"/>
  <c r="N57" i="6"/>
  <c r="V57" i="6"/>
  <c r="I57" i="6"/>
  <c r="E57" i="6"/>
  <c r="C57" i="6"/>
  <c r="B57" i="6"/>
  <c r="L56" i="6"/>
  <c r="J56" i="6"/>
  <c r="T56" i="6"/>
  <c r="S56" i="6"/>
  <c r="R56" i="6"/>
  <c r="P56" i="6"/>
  <c r="N56" i="6"/>
  <c r="V56" i="6"/>
  <c r="I56" i="6"/>
  <c r="E56" i="6"/>
  <c r="C56" i="6"/>
  <c r="B56" i="6"/>
  <c r="L55" i="6"/>
  <c r="J55" i="6"/>
  <c r="T55" i="6"/>
  <c r="S55" i="6"/>
  <c r="R55" i="6"/>
  <c r="P55" i="6"/>
  <c r="N55" i="6"/>
  <c r="V55" i="6"/>
  <c r="I55" i="6"/>
  <c r="E55" i="6"/>
  <c r="C55" i="6"/>
  <c r="B55" i="6"/>
  <c r="L54" i="6"/>
  <c r="J54" i="6"/>
  <c r="T54" i="6"/>
  <c r="S54" i="6"/>
  <c r="R54" i="6"/>
  <c r="P54" i="6"/>
  <c r="N54" i="6"/>
  <c r="V54" i="6"/>
  <c r="I54" i="6"/>
  <c r="E54" i="6"/>
  <c r="C54" i="6"/>
  <c r="B54" i="6"/>
  <c r="L53" i="6"/>
  <c r="J53" i="6"/>
  <c r="T53" i="6"/>
  <c r="S53" i="6"/>
  <c r="R53" i="6"/>
  <c r="P53" i="6"/>
  <c r="N53" i="6"/>
  <c r="V53" i="6"/>
  <c r="I53" i="6"/>
  <c r="E53" i="6"/>
  <c r="C53" i="6"/>
  <c r="B53" i="6"/>
  <c r="L52" i="6"/>
  <c r="J52" i="6"/>
  <c r="T52" i="6"/>
  <c r="S52" i="6"/>
  <c r="R52" i="6"/>
  <c r="P52" i="6"/>
  <c r="N52" i="6"/>
  <c r="V52" i="6"/>
  <c r="I52" i="6"/>
  <c r="E52" i="6"/>
  <c r="C52" i="6"/>
  <c r="B52" i="6"/>
  <c r="L51" i="6"/>
  <c r="J51" i="6"/>
  <c r="T51" i="6"/>
  <c r="S51" i="6"/>
  <c r="R51" i="6"/>
  <c r="P51" i="6"/>
  <c r="N51" i="6"/>
  <c r="V51" i="6"/>
  <c r="I51" i="6"/>
  <c r="E51" i="6"/>
  <c r="C51" i="6"/>
  <c r="B51" i="6"/>
  <c r="L50" i="6"/>
  <c r="J50" i="6"/>
  <c r="T50" i="6"/>
  <c r="S50" i="6"/>
  <c r="R50" i="6"/>
  <c r="P50" i="6"/>
  <c r="N50" i="6"/>
  <c r="V50" i="6"/>
  <c r="I50" i="6"/>
  <c r="E50" i="6"/>
  <c r="C50" i="6"/>
  <c r="B50" i="6"/>
  <c r="L49" i="6"/>
  <c r="J49" i="6"/>
  <c r="T49" i="6"/>
  <c r="S49" i="6"/>
  <c r="R49" i="6"/>
  <c r="P49" i="6"/>
  <c r="N49" i="6"/>
  <c r="V49" i="6"/>
  <c r="I49" i="6"/>
  <c r="E49" i="6"/>
  <c r="C49" i="6"/>
  <c r="B49" i="6"/>
  <c r="L48" i="6"/>
  <c r="J48" i="6"/>
  <c r="T48" i="6"/>
  <c r="S48" i="6"/>
  <c r="R48" i="6"/>
  <c r="P48" i="6"/>
  <c r="N48" i="6"/>
  <c r="V48" i="6"/>
  <c r="I48" i="6"/>
  <c r="E48" i="6"/>
  <c r="C48" i="6"/>
  <c r="B48" i="6"/>
  <c r="L47" i="6"/>
  <c r="J47" i="6"/>
  <c r="T47" i="6"/>
  <c r="S47" i="6"/>
  <c r="R47" i="6"/>
  <c r="P47" i="6"/>
  <c r="N47" i="6"/>
  <c r="V47" i="6"/>
  <c r="I47" i="6"/>
  <c r="E47" i="6"/>
  <c r="C47" i="6"/>
  <c r="B47" i="6"/>
  <c r="L46" i="6"/>
  <c r="J46" i="6"/>
  <c r="T46" i="6"/>
  <c r="S46" i="6"/>
  <c r="R46" i="6"/>
  <c r="P46" i="6"/>
  <c r="N46" i="6"/>
  <c r="V46" i="6"/>
  <c r="I46" i="6"/>
  <c r="E46" i="6"/>
  <c r="C46" i="6"/>
  <c r="B46" i="6"/>
  <c r="L45" i="6"/>
  <c r="J45" i="6"/>
  <c r="T45" i="6"/>
  <c r="S45" i="6"/>
  <c r="R45" i="6"/>
  <c r="P45" i="6"/>
  <c r="N45" i="6"/>
  <c r="V45" i="6"/>
  <c r="I45" i="6"/>
  <c r="E45" i="6"/>
  <c r="C45" i="6"/>
  <c r="B45" i="6"/>
  <c r="L44" i="6"/>
  <c r="J44" i="6"/>
  <c r="T44" i="6"/>
  <c r="S44" i="6"/>
  <c r="R44" i="6"/>
  <c r="P44" i="6"/>
  <c r="N44" i="6"/>
  <c r="V44" i="6"/>
  <c r="I44" i="6"/>
  <c r="E44" i="6"/>
  <c r="C44" i="6"/>
  <c r="B44" i="6"/>
  <c r="L43" i="6"/>
  <c r="J43" i="6"/>
  <c r="T43" i="6"/>
  <c r="S43" i="6"/>
  <c r="R43" i="6"/>
  <c r="P43" i="6"/>
  <c r="N43" i="6"/>
  <c r="V43" i="6"/>
  <c r="I43" i="6"/>
  <c r="E43" i="6"/>
  <c r="C43" i="6"/>
  <c r="B43" i="6"/>
  <c r="L42" i="6"/>
  <c r="J42" i="6"/>
  <c r="T42" i="6"/>
  <c r="S42" i="6"/>
  <c r="R42" i="6"/>
  <c r="P42" i="6"/>
  <c r="N42" i="6"/>
  <c r="V42" i="6"/>
  <c r="I42" i="6"/>
  <c r="E42" i="6"/>
  <c r="C42" i="6"/>
  <c r="B42" i="6"/>
  <c r="L41" i="6"/>
  <c r="J41" i="6"/>
  <c r="T41" i="6"/>
  <c r="S41" i="6"/>
  <c r="R41" i="6"/>
  <c r="P41" i="6"/>
  <c r="N41" i="6"/>
  <c r="V41" i="6"/>
  <c r="I41" i="6"/>
  <c r="E41" i="6"/>
  <c r="C41" i="6"/>
  <c r="B41" i="6"/>
  <c r="L40" i="6"/>
  <c r="J40" i="6"/>
  <c r="T40" i="6"/>
  <c r="S40" i="6"/>
  <c r="R40" i="6"/>
  <c r="P40" i="6"/>
  <c r="N40" i="6"/>
  <c r="V40" i="6"/>
  <c r="I40" i="6"/>
  <c r="E40" i="6"/>
  <c r="C40" i="6"/>
  <c r="B40" i="6"/>
  <c r="L39" i="6"/>
  <c r="J39" i="6"/>
  <c r="T39" i="6"/>
  <c r="S39" i="6"/>
  <c r="R39" i="6"/>
  <c r="P39" i="6"/>
  <c r="N39" i="6"/>
  <c r="V39" i="6"/>
  <c r="I39" i="6"/>
  <c r="E39" i="6"/>
  <c r="C39" i="6"/>
  <c r="B39" i="6"/>
  <c r="L38" i="6"/>
  <c r="J38" i="6"/>
  <c r="T38" i="6"/>
  <c r="S38" i="6"/>
  <c r="R38" i="6"/>
  <c r="P38" i="6"/>
  <c r="N38" i="6"/>
  <c r="V38" i="6"/>
  <c r="I38" i="6"/>
  <c r="E38" i="6"/>
  <c r="C38" i="6"/>
  <c r="B38" i="6"/>
  <c r="L37" i="6"/>
  <c r="J37" i="6"/>
  <c r="T37" i="6"/>
  <c r="S37" i="6"/>
  <c r="R37" i="6"/>
  <c r="P37" i="6"/>
  <c r="N37" i="6"/>
  <c r="V37" i="6"/>
  <c r="I37" i="6"/>
  <c r="E37" i="6"/>
  <c r="C37" i="6"/>
  <c r="B37" i="6"/>
  <c r="L36" i="6"/>
  <c r="J36" i="6"/>
  <c r="T36" i="6"/>
  <c r="S36" i="6"/>
  <c r="R36" i="6"/>
  <c r="P36" i="6"/>
  <c r="N36" i="6"/>
  <c r="V36" i="6"/>
  <c r="I36" i="6"/>
  <c r="E36" i="6"/>
  <c r="C36" i="6"/>
  <c r="B36" i="6"/>
  <c r="L34" i="6"/>
  <c r="J34" i="6"/>
  <c r="T34" i="6"/>
  <c r="S34" i="6"/>
  <c r="R34" i="6"/>
  <c r="P34" i="6"/>
  <c r="N34" i="6"/>
  <c r="V34" i="6"/>
  <c r="I34" i="6"/>
  <c r="E34" i="6"/>
  <c r="C34" i="6"/>
  <c r="B34" i="6"/>
  <c r="L33" i="6"/>
  <c r="J33" i="6"/>
  <c r="T33" i="6"/>
  <c r="S33" i="6"/>
  <c r="R33" i="6"/>
  <c r="P33" i="6"/>
  <c r="N33" i="6"/>
  <c r="V33" i="6"/>
  <c r="I33" i="6"/>
  <c r="E33" i="6"/>
  <c r="C33" i="6"/>
  <c r="B33" i="6"/>
  <c r="L32" i="6"/>
  <c r="J32" i="6"/>
  <c r="T32" i="6"/>
  <c r="S32" i="6"/>
  <c r="R32" i="6"/>
  <c r="P32" i="6"/>
  <c r="N32" i="6"/>
  <c r="V32" i="6"/>
  <c r="I32" i="6"/>
  <c r="E32" i="6"/>
  <c r="C32" i="6"/>
  <c r="B32" i="6"/>
  <c r="L31" i="6"/>
  <c r="J31" i="6"/>
  <c r="T31" i="6"/>
  <c r="S31" i="6"/>
  <c r="R31" i="6"/>
  <c r="P31" i="6"/>
  <c r="N31" i="6"/>
  <c r="V31" i="6"/>
  <c r="I31" i="6"/>
  <c r="E31" i="6"/>
  <c r="C31" i="6"/>
  <c r="B31" i="6"/>
  <c r="L29" i="6"/>
  <c r="J29" i="6"/>
  <c r="T29" i="6"/>
  <c r="S29" i="6"/>
  <c r="R29" i="6"/>
  <c r="P29" i="6"/>
  <c r="N29" i="6"/>
  <c r="V29" i="6"/>
  <c r="I29" i="6"/>
  <c r="E29" i="6"/>
  <c r="C29" i="6"/>
  <c r="B29" i="6"/>
  <c r="L28" i="6"/>
  <c r="J28" i="6"/>
  <c r="T28" i="6"/>
  <c r="S28" i="6"/>
  <c r="R28" i="6"/>
  <c r="P28" i="6"/>
  <c r="N28" i="6"/>
  <c r="V28" i="6"/>
  <c r="I28" i="6"/>
  <c r="E28" i="6"/>
  <c r="C28" i="6"/>
  <c r="B28" i="6"/>
  <c r="L27" i="6"/>
  <c r="J27" i="6"/>
  <c r="T27" i="6"/>
  <c r="S27" i="6"/>
  <c r="R27" i="6"/>
  <c r="P27" i="6"/>
  <c r="N27" i="6"/>
  <c r="V27" i="6"/>
  <c r="I27" i="6"/>
  <c r="E27" i="6"/>
  <c r="C27" i="6"/>
  <c r="B27" i="6"/>
  <c r="L26" i="6"/>
  <c r="J26" i="6"/>
  <c r="T26" i="6"/>
  <c r="S26" i="6"/>
  <c r="R26" i="6"/>
  <c r="P26" i="6"/>
  <c r="N26" i="6"/>
  <c r="V26" i="6"/>
  <c r="I26" i="6"/>
  <c r="E26" i="6"/>
  <c r="C26" i="6"/>
  <c r="B26" i="6"/>
  <c r="L24" i="6"/>
  <c r="J24" i="6"/>
  <c r="T24" i="6"/>
  <c r="S24" i="6"/>
  <c r="R24" i="6"/>
  <c r="P24" i="6"/>
  <c r="N24" i="6"/>
  <c r="V24" i="6"/>
  <c r="I24" i="6"/>
  <c r="E24" i="6"/>
  <c r="C24" i="6"/>
  <c r="B24" i="6"/>
  <c r="L23" i="6"/>
  <c r="J23" i="6"/>
  <c r="T23" i="6"/>
  <c r="S23" i="6"/>
  <c r="R23" i="6"/>
  <c r="P23" i="6"/>
  <c r="N23" i="6"/>
  <c r="V23" i="6"/>
  <c r="I23" i="6"/>
  <c r="E23" i="6"/>
  <c r="C23" i="6"/>
  <c r="B23" i="6"/>
  <c r="L22" i="6"/>
  <c r="J22" i="6"/>
  <c r="T22" i="6"/>
  <c r="S22" i="6"/>
  <c r="R22" i="6"/>
  <c r="P22" i="6"/>
  <c r="N22" i="6"/>
  <c r="V22" i="6"/>
  <c r="I22" i="6"/>
  <c r="E22" i="6"/>
  <c r="C22" i="6"/>
  <c r="B22" i="6"/>
  <c r="L21" i="6"/>
  <c r="J21" i="6"/>
  <c r="T21" i="6"/>
  <c r="S21" i="6"/>
  <c r="R21" i="6"/>
  <c r="P21" i="6"/>
  <c r="N21" i="6"/>
  <c r="V21" i="6"/>
  <c r="I21" i="6"/>
  <c r="E21" i="6"/>
  <c r="C21" i="6"/>
  <c r="B21" i="6"/>
  <c r="L19" i="6"/>
  <c r="J19" i="6"/>
  <c r="T19" i="6"/>
  <c r="S19" i="6"/>
  <c r="R19" i="6"/>
  <c r="P19" i="6"/>
  <c r="N19" i="6"/>
  <c r="V19" i="6"/>
  <c r="I19" i="6"/>
  <c r="E19" i="6"/>
  <c r="C19" i="6"/>
  <c r="B19" i="6"/>
  <c r="L18" i="6"/>
  <c r="J18" i="6"/>
  <c r="T18" i="6"/>
  <c r="S18" i="6"/>
  <c r="R18" i="6"/>
  <c r="P18" i="6"/>
  <c r="N18" i="6"/>
  <c r="V18" i="6"/>
  <c r="I18" i="6"/>
  <c r="E18" i="6"/>
  <c r="C18" i="6"/>
  <c r="B18" i="6"/>
  <c r="L17" i="6"/>
  <c r="J17" i="6"/>
  <c r="T17" i="6"/>
  <c r="S17" i="6"/>
  <c r="R17" i="6"/>
  <c r="P17" i="6"/>
  <c r="N17" i="6"/>
  <c r="V17" i="6"/>
  <c r="I17" i="6"/>
  <c r="E17" i="6"/>
  <c r="C17" i="6"/>
  <c r="B17" i="6"/>
  <c r="L16" i="6"/>
  <c r="J16" i="6"/>
  <c r="T16" i="6"/>
  <c r="S16" i="6"/>
  <c r="R16" i="6"/>
  <c r="P16" i="6"/>
  <c r="N16" i="6"/>
  <c r="V16" i="6"/>
  <c r="I16" i="6"/>
  <c r="E16" i="6"/>
  <c r="C16" i="6"/>
  <c r="B16" i="6"/>
  <c r="L14" i="6"/>
  <c r="J14" i="6"/>
  <c r="T14" i="6"/>
  <c r="S14" i="6"/>
  <c r="R14" i="6"/>
  <c r="P14" i="6"/>
  <c r="Q14" i="6" s="1"/>
  <c r="N14" i="6"/>
  <c r="O14" i="6" s="1"/>
  <c r="V14" i="6"/>
  <c r="I14" i="6"/>
  <c r="E14" i="6"/>
  <c r="F14" i="6" s="1"/>
  <c r="C14" i="6"/>
  <c r="B14" i="6"/>
  <c r="L13" i="6"/>
  <c r="J13" i="6"/>
  <c r="T13" i="6"/>
  <c r="S13" i="6"/>
  <c r="R13" i="6"/>
  <c r="P13" i="6"/>
  <c r="N13" i="6"/>
  <c r="O13" i="6" s="1"/>
  <c r="V13" i="6"/>
  <c r="I13" i="6"/>
  <c r="E13" i="6"/>
  <c r="F13" i="6" s="1"/>
  <c r="C13" i="6"/>
  <c r="B13" i="6"/>
  <c r="L12" i="6"/>
  <c r="J12" i="6"/>
  <c r="K12" i="6" s="1"/>
  <c r="T12" i="6"/>
  <c r="S12" i="6"/>
  <c r="R12" i="6"/>
  <c r="P12" i="6"/>
  <c r="Q12" i="6" s="1"/>
  <c r="N12" i="6"/>
  <c r="O12" i="6" s="1"/>
  <c r="V12" i="6"/>
  <c r="I12" i="6"/>
  <c r="E12" i="6"/>
  <c r="C12" i="6"/>
  <c r="B12" i="6"/>
  <c r="B11" i="6"/>
  <c r="L11" i="6"/>
  <c r="J11" i="6"/>
  <c r="T11" i="6"/>
  <c r="S11" i="6"/>
  <c r="R11" i="6"/>
  <c r="P11" i="6"/>
  <c r="N11" i="6"/>
  <c r="V11" i="6"/>
  <c r="I11" i="6"/>
  <c r="E11" i="6"/>
  <c r="C11" i="6"/>
  <c r="G4" i="1"/>
  <c r="P2" i="1"/>
  <c r="C37" i="35"/>
  <c r="C50" i="35" s="1"/>
  <c r="C63" i="35" s="1"/>
  <c r="C76" i="35" s="1"/>
  <c r="C89" i="35" s="1"/>
  <c r="C102" i="35" s="1"/>
  <c r="C115" i="35" s="1"/>
  <c r="C128" i="35" s="1"/>
  <c r="C141" i="35" s="1"/>
  <c r="C153" i="35" s="1"/>
  <c r="C165" i="35" s="1"/>
  <c r="C177" i="35" s="1"/>
  <c r="C189" i="35" s="1"/>
  <c r="C202" i="35" s="1"/>
  <c r="C215" i="35" s="1"/>
  <c r="C227" i="35" s="1"/>
  <c r="C240" i="35" s="1"/>
  <c r="C252" i="35" s="1"/>
  <c r="C38" i="35"/>
  <c r="C51" i="35" s="1"/>
  <c r="C64" i="35" s="1"/>
  <c r="C77" i="35" s="1"/>
  <c r="C90" i="35" s="1"/>
  <c r="C103" i="35" s="1"/>
  <c r="C116" i="35" s="1"/>
  <c r="C129" i="35" s="1"/>
  <c r="C142" i="35" s="1"/>
  <c r="C154" i="35" s="1"/>
  <c r="C166" i="35" s="1"/>
  <c r="C178" i="35" s="1"/>
  <c r="C190" i="35" s="1"/>
  <c r="C203" i="35" s="1"/>
  <c r="C216" i="35" s="1"/>
  <c r="C228" i="35" s="1"/>
  <c r="C241" i="35" s="1"/>
  <c r="C253" i="35" s="1"/>
  <c r="C39" i="35"/>
  <c r="C52" i="35" s="1"/>
  <c r="C65" i="35" s="1"/>
  <c r="C78" i="35" s="1"/>
  <c r="C91" i="35" s="1"/>
  <c r="C104" i="35" s="1"/>
  <c r="C117" i="35" s="1"/>
  <c r="C130" i="35" s="1"/>
  <c r="C143" i="35" s="1"/>
  <c r="C155" i="35" s="1"/>
  <c r="C167" i="35" s="1"/>
  <c r="C179" i="35" s="1"/>
  <c r="C191" i="35" s="1"/>
  <c r="C204" i="35" s="1"/>
  <c r="C217" i="35" s="1"/>
  <c r="C229" i="35" s="1"/>
  <c r="C242" i="35" s="1"/>
  <c r="C254" i="35" s="1"/>
  <c r="C40" i="35"/>
  <c r="C53" i="35" s="1"/>
  <c r="C66" i="35" s="1"/>
  <c r="C79" i="35" s="1"/>
  <c r="C92" i="35" s="1"/>
  <c r="C105" i="35" s="1"/>
  <c r="C118" i="35" s="1"/>
  <c r="C131" i="35" s="1"/>
  <c r="C144" i="35" s="1"/>
  <c r="C156" i="35" s="1"/>
  <c r="C168" i="35" s="1"/>
  <c r="C180" i="35" s="1"/>
  <c r="C192" i="35" s="1"/>
  <c r="C205" i="35" s="1"/>
  <c r="C218" i="35" s="1"/>
  <c r="C230" i="35" s="1"/>
  <c r="C243" i="35" s="1"/>
  <c r="C255" i="35" s="1"/>
  <c r="C41" i="35"/>
  <c r="C54" i="35" s="1"/>
  <c r="C67" i="35" s="1"/>
  <c r="C80" i="35" s="1"/>
  <c r="C93" i="35" s="1"/>
  <c r="C106" i="35" s="1"/>
  <c r="C119" i="35" s="1"/>
  <c r="C132" i="35" s="1"/>
  <c r="C145" i="35" s="1"/>
  <c r="C157" i="35" s="1"/>
  <c r="C169" i="35" s="1"/>
  <c r="C181" i="35" s="1"/>
  <c r="C193" i="35" s="1"/>
  <c r="C206" i="35" s="1"/>
  <c r="C219" i="35" s="1"/>
  <c r="C231" i="35" s="1"/>
  <c r="C244" i="35" s="1"/>
  <c r="C256" i="35" s="1"/>
  <c r="C42" i="35"/>
  <c r="C55" i="35" s="1"/>
  <c r="C68" i="35" s="1"/>
  <c r="C81" i="35" s="1"/>
  <c r="C94" i="35" s="1"/>
  <c r="C107" i="35" s="1"/>
  <c r="C120" i="35" s="1"/>
  <c r="C133" i="35" s="1"/>
  <c r="C146" i="35" s="1"/>
  <c r="C158" i="35" s="1"/>
  <c r="C170" i="35" s="1"/>
  <c r="C182" i="35" s="1"/>
  <c r="C194" i="35" s="1"/>
  <c r="C207" i="35" s="1"/>
  <c r="C220" i="35" s="1"/>
  <c r="C232" i="35" s="1"/>
  <c r="C245" i="35" s="1"/>
  <c r="C257" i="35" s="1"/>
  <c r="C43" i="35"/>
  <c r="C56" i="35" s="1"/>
  <c r="C69" i="35" s="1"/>
  <c r="C82" i="35" s="1"/>
  <c r="C95" i="35" s="1"/>
  <c r="C108" i="35" s="1"/>
  <c r="C121" i="35" s="1"/>
  <c r="C134" i="35" s="1"/>
  <c r="C147" i="35" s="1"/>
  <c r="C159" i="35" s="1"/>
  <c r="C171" i="35" s="1"/>
  <c r="C183" i="35" s="1"/>
  <c r="C195" i="35" s="1"/>
  <c r="C208" i="35" s="1"/>
  <c r="C221" i="35" s="1"/>
  <c r="C233" i="35" s="1"/>
  <c r="C246" i="35" s="1"/>
  <c r="C258" i="35" s="1"/>
  <c r="C44" i="35"/>
  <c r="C57" i="35" s="1"/>
  <c r="C70" i="35" s="1"/>
  <c r="C83" i="35" s="1"/>
  <c r="C96" i="35" s="1"/>
  <c r="C109" i="35" s="1"/>
  <c r="C122" i="35" s="1"/>
  <c r="C135" i="35" s="1"/>
  <c r="C148" i="35" s="1"/>
  <c r="C160" i="35" s="1"/>
  <c r="C172" i="35" s="1"/>
  <c r="C184" i="35" s="1"/>
  <c r="C196" i="35" s="1"/>
  <c r="C209" i="35" s="1"/>
  <c r="C222" i="35" s="1"/>
  <c r="C234" i="35" s="1"/>
  <c r="C247" i="35" s="1"/>
  <c r="C259" i="35" s="1"/>
  <c r="C45" i="35"/>
  <c r="C58" i="35" s="1"/>
  <c r="C71" i="35" s="1"/>
  <c r="C84" i="35" s="1"/>
  <c r="C97" i="35" s="1"/>
  <c r="C110" i="35" s="1"/>
  <c r="C123" i="35" s="1"/>
  <c r="C136" i="35" s="1"/>
  <c r="C149" i="35" s="1"/>
  <c r="C161" i="35" s="1"/>
  <c r="C173" i="35" s="1"/>
  <c r="C185" i="35" s="1"/>
  <c r="C197" i="35" s="1"/>
  <c r="C210" i="35" s="1"/>
  <c r="C223" i="35" s="1"/>
  <c r="C235" i="35" s="1"/>
  <c r="C248" i="35" s="1"/>
  <c r="C260" i="35" s="1"/>
  <c r="C46" i="35"/>
  <c r="C59" i="35" s="1"/>
  <c r="C72" i="35" s="1"/>
  <c r="C85" i="35" s="1"/>
  <c r="C98" i="35" s="1"/>
  <c r="C111" i="35" s="1"/>
  <c r="C124" i="35" s="1"/>
  <c r="C137" i="35" s="1"/>
  <c r="C150" i="35" s="1"/>
  <c r="C162" i="35" s="1"/>
  <c r="C174" i="35" s="1"/>
  <c r="C186" i="35" s="1"/>
  <c r="C198" i="35" s="1"/>
  <c r="C211" i="35" s="1"/>
  <c r="C224" i="35" s="1"/>
  <c r="C236" i="35" s="1"/>
  <c r="C249" i="35" s="1"/>
  <c r="C261" i="35" s="1"/>
  <c r="C47" i="35"/>
  <c r="C60" i="35" s="1"/>
  <c r="C73" i="35" s="1"/>
  <c r="C86" i="35" s="1"/>
  <c r="C99" i="35" s="1"/>
  <c r="C112" i="35" s="1"/>
  <c r="C125" i="35" s="1"/>
  <c r="C138" i="35" s="1"/>
  <c r="C151" i="35" s="1"/>
  <c r="C163" i="35" s="1"/>
  <c r="C175" i="35" s="1"/>
  <c r="C187" i="35" s="1"/>
  <c r="C199" i="35" s="1"/>
  <c r="C212" i="35" s="1"/>
  <c r="C225" i="35" s="1"/>
  <c r="C237" i="35" s="1"/>
  <c r="C250" i="35" s="1"/>
  <c r="C262" i="35" s="1"/>
  <c r="C36" i="35"/>
  <c r="C49" i="35" s="1"/>
  <c r="C62" i="35" s="1"/>
  <c r="C75" i="35" s="1"/>
  <c r="C88" i="35" s="1"/>
  <c r="C101" i="35" s="1"/>
  <c r="C114" i="35" s="1"/>
  <c r="C127" i="35" s="1"/>
  <c r="C140" i="35" s="1"/>
  <c r="C152" i="35" s="1"/>
  <c r="C164" i="35" s="1"/>
  <c r="C176" i="35" s="1"/>
  <c r="C188" i="35" s="1"/>
  <c r="C201" i="35" s="1"/>
  <c r="C214" i="35" s="1"/>
  <c r="C226" i="35" s="1"/>
  <c r="C239" i="35" s="1"/>
  <c r="C251" i="35" s="1"/>
  <c r="C24" i="35"/>
  <c r="C25" i="35"/>
  <c r="C26" i="35"/>
  <c r="C27" i="35"/>
  <c r="C28" i="35"/>
  <c r="C29" i="35"/>
  <c r="C30" i="35"/>
  <c r="C31" i="35"/>
  <c r="C32" i="35"/>
  <c r="C33" i="35"/>
  <c r="C34" i="35"/>
  <c r="C23" i="35"/>
  <c r="P2" i="35"/>
  <c r="M4" i="48" l="1"/>
  <c r="K13" i="6"/>
  <c r="M13" i="48"/>
  <c r="N13" i="48" s="1"/>
  <c r="J13" i="48"/>
  <c r="K13" i="48"/>
  <c r="L13" i="48" s="1"/>
  <c r="J14" i="48"/>
  <c r="K14" i="48"/>
  <c r="L14" i="48" s="1"/>
  <c r="M14" i="48"/>
  <c r="N14" i="48" s="1"/>
  <c r="J12" i="48"/>
  <c r="K12" i="48"/>
  <c r="L12" i="48" s="1"/>
  <c r="M12" i="48"/>
  <c r="N12" i="48" s="1"/>
  <c r="K14" i="6"/>
  <c r="Q13" i="6"/>
  <c r="F12" i="6"/>
  <c r="G34" i="16"/>
  <c r="G30" i="16"/>
  <c r="G28" i="16"/>
  <c r="G26" i="16"/>
  <c r="G22" i="16"/>
  <c r="G20" i="16"/>
  <c r="G35" i="16"/>
  <c r="G33" i="16"/>
  <c r="G29" i="16"/>
  <c r="G27" i="16"/>
  <c r="G25" i="16"/>
  <c r="G23" i="16"/>
  <c r="G21" i="16"/>
  <c r="G36" i="16"/>
  <c r="F11" i="6"/>
  <c r="Q11" i="6"/>
  <c r="K11" i="6"/>
  <c r="O11" i="6"/>
  <c r="H14" i="6"/>
  <c r="H13" i="6"/>
  <c r="H12" i="6"/>
  <c r="H11" i="6"/>
  <c r="S5" i="6"/>
  <c r="G24" i="16"/>
  <c r="G32" i="16"/>
  <c r="G31" i="16"/>
  <c r="M10" i="48"/>
  <c r="O10" i="48"/>
  <c r="H10" i="48"/>
  <c r="I10" i="48" s="1"/>
  <c r="N10" i="48"/>
  <c r="G10" i="48"/>
  <c r="K10" i="48"/>
  <c r="L10" i="48" s="1"/>
  <c r="Q10" i="48"/>
  <c r="J10" i="48"/>
  <c r="P10" i="48"/>
  <c r="R10" i="48"/>
  <c r="P14" i="48"/>
  <c r="H14" i="48"/>
  <c r="I14" i="48" s="1"/>
  <c r="G14" i="48"/>
  <c r="Q14" i="48"/>
  <c r="R14" i="48"/>
  <c r="O14" i="48"/>
  <c r="O13" i="48"/>
  <c r="H13" i="48"/>
  <c r="I13" i="48" s="1"/>
  <c r="G13" i="48"/>
  <c r="Q13" i="48"/>
  <c r="R13" i="48"/>
  <c r="P13" i="48"/>
  <c r="H12" i="48"/>
  <c r="I12" i="48" s="1"/>
  <c r="G12" i="48"/>
  <c r="P12" i="48"/>
  <c r="O12" i="48"/>
  <c r="Q12" i="48"/>
  <c r="R12" i="48"/>
  <c r="G11" i="48"/>
  <c r="K11" i="48"/>
  <c r="L11" i="48" s="1"/>
  <c r="Q11" i="48"/>
  <c r="R11" i="48"/>
  <c r="J11" i="48"/>
  <c r="P11" i="48"/>
  <c r="M11" i="48"/>
  <c r="N11" i="48" s="1"/>
  <c r="O11" i="48"/>
  <c r="H11" i="48"/>
  <c r="I11" i="48" s="1"/>
  <c r="G37" i="16"/>
  <c r="G48" i="16"/>
  <c r="G50" i="16"/>
  <c r="G52" i="16"/>
  <c r="G54" i="16"/>
  <c r="G56" i="16"/>
  <c r="G19" i="16"/>
  <c r="G58" i="16"/>
  <c r="G47" i="16"/>
  <c r="G49" i="16"/>
  <c r="G51" i="16"/>
  <c r="G53" i="16"/>
  <c r="G55" i="16"/>
  <c r="G57" i="16"/>
  <c r="G59" i="16"/>
  <c r="U20" i="44"/>
  <c r="O11" i="44"/>
  <c r="R38" i="48"/>
  <c r="T4" i="46"/>
  <c r="R26" i="48"/>
  <c r="R47" i="48"/>
  <c r="R51" i="48"/>
  <c r="R67" i="48"/>
  <c r="R71" i="48"/>
  <c r="R79" i="48"/>
  <c r="P137" i="45"/>
  <c r="R39" i="48"/>
  <c r="R55" i="48"/>
  <c r="R59" i="48"/>
  <c r="R63" i="48"/>
  <c r="R75" i="48"/>
  <c r="R83" i="48"/>
  <c r="R87" i="48"/>
  <c r="R95" i="48"/>
  <c r="R123" i="48"/>
  <c r="P13" i="45"/>
  <c r="P138" i="45"/>
  <c r="R50" i="48"/>
  <c r="R58" i="48"/>
  <c r="R66" i="48"/>
  <c r="R70" i="48"/>
  <c r="R74" i="48"/>
  <c r="R78" i="48"/>
  <c r="R82" i="48"/>
  <c r="R86" i="48"/>
  <c r="R102" i="48"/>
  <c r="R130" i="48"/>
  <c r="R134" i="48"/>
  <c r="R138" i="48"/>
  <c r="R142" i="48"/>
  <c r="R178" i="48"/>
  <c r="T31" i="46"/>
  <c r="T33" i="46"/>
  <c r="T34" i="46"/>
  <c r="T35" i="46"/>
  <c r="T37" i="46"/>
  <c r="R25" i="48"/>
  <c r="R46" i="48"/>
  <c r="R54" i="48"/>
  <c r="R62" i="48"/>
  <c r="R27" i="48"/>
  <c r="R36" i="48"/>
  <c r="R48" i="48"/>
  <c r="R52" i="48"/>
  <c r="R56" i="48"/>
  <c r="R60" i="48"/>
  <c r="R64" i="48"/>
  <c r="R68" i="48"/>
  <c r="R72" i="48"/>
  <c r="R76" i="48"/>
  <c r="R80" i="48"/>
  <c r="R84" i="48"/>
  <c r="R88" i="48"/>
  <c r="R116" i="48"/>
  <c r="R132" i="48"/>
  <c r="R136" i="48"/>
  <c r="R140" i="48"/>
  <c r="P133" i="45"/>
  <c r="R131" i="48"/>
  <c r="R135" i="48"/>
  <c r="R139" i="48"/>
  <c r="R143" i="48"/>
  <c r="R151" i="48"/>
  <c r="P136" i="45"/>
  <c r="R24" i="48"/>
  <c r="R37" i="48"/>
  <c r="R49" i="48"/>
  <c r="R53" i="48"/>
  <c r="R57" i="48"/>
  <c r="R61" i="48"/>
  <c r="R65" i="48"/>
  <c r="R69" i="48"/>
  <c r="R73" i="48"/>
  <c r="R77" i="48"/>
  <c r="R81" i="48"/>
  <c r="R85" i="48"/>
  <c r="R109" i="48"/>
  <c r="R133" i="48"/>
  <c r="R137" i="48"/>
  <c r="R141" i="48"/>
  <c r="R177" i="48"/>
  <c r="K43" i="49"/>
  <c r="K39" i="49"/>
  <c r="K35" i="49"/>
  <c r="K27" i="49"/>
  <c r="K23" i="49"/>
  <c r="K15" i="49"/>
  <c r="L13" i="49"/>
  <c r="L19" i="49"/>
  <c r="L40" i="49"/>
  <c r="L20" i="49"/>
  <c r="L16" i="49"/>
  <c r="L12" i="49"/>
  <c r="K20" i="49"/>
  <c r="K12" i="49"/>
  <c r="L43" i="49"/>
  <c r="L45" i="49"/>
  <c r="L44" i="49"/>
  <c r="L35" i="49"/>
  <c r="L27" i="49"/>
  <c r="L15" i="49"/>
  <c r="K44" i="49"/>
  <c r="K42" i="49"/>
  <c r="K26" i="49"/>
  <c r="L31" i="49"/>
  <c r="L23" i="49"/>
  <c r="K18" i="49"/>
  <c r="L39" i="49"/>
  <c r="L32" i="49"/>
  <c r="L28" i="49"/>
  <c r="L33" i="49"/>
  <c r="L21" i="49"/>
  <c r="L41" i="49"/>
  <c r="L29" i="49"/>
  <c r="K28" i="49"/>
  <c r="L17" i="49"/>
  <c r="L37" i="49"/>
  <c r="K36" i="49"/>
  <c r="L36" i="49"/>
  <c r="K34" i="49"/>
  <c r="K31" i="49"/>
  <c r="L25" i="49"/>
  <c r="L24" i="49"/>
  <c r="K19" i="49"/>
  <c r="K13" i="49"/>
  <c r="K40" i="49"/>
  <c r="K38" i="49"/>
  <c r="K32" i="49"/>
  <c r="K30" i="49"/>
  <c r="K24" i="49"/>
  <c r="K22" i="49"/>
  <c r="K16" i="49"/>
  <c r="K14" i="49"/>
  <c r="L42" i="49"/>
  <c r="L38" i="49"/>
  <c r="L34" i="49"/>
  <c r="L30" i="49"/>
  <c r="L26" i="49"/>
  <c r="L22" i="49"/>
  <c r="L18" i="49"/>
  <c r="L14" i="49"/>
  <c r="K45" i="49"/>
  <c r="K41" i="49"/>
  <c r="K37" i="49"/>
  <c r="K33" i="49"/>
  <c r="K29" i="49"/>
  <c r="K25" i="49"/>
  <c r="K21" i="49"/>
  <c r="K17" i="49"/>
  <c r="P135" i="45"/>
  <c r="T32" i="46"/>
  <c r="P134" i="45"/>
  <c r="T36" i="46"/>
  <c r="P36" i="45"/>
  <c r="P40" i="45"/>
  <c r="P44" i="45"/>
  <c r="P48" i="45"/>
  <c r="P52" i="45"/>
  <c r="P116" i="45"/>
  <c r="P120" i="45"/>
  <c r="P124" i="45"/>
  <c r="P132" i="45"/>
  <c r="P16" i="45"/>
  <c r="P38" i="45"/>
  <c r="P42" i="45"/>
  <c r="P46" i="45"/>
  <c r="P50" i="45"/>
  <c r="P54" i="45"/>
  <c r="P58" i="45"/>
  <c r="P62" i="45"/>
  <c r="P66" i="45"/>
  <c r="P70" i="45"/>
  <c r="P74" i="45"/>
  <c r="P90" i="45"/>
  <c r="P94" i="45"/>
  <c r="P98" i="45"/>
  <c r="P102" i="45"/>
  <c r="P106" i="45"/>
  <c r="P110" i="45"/>
  <c r="P118" i="45"/>
  <c r="P122" i="45"/>
  <c r="P126" i="45"/>
  <c r="P130" i="45"/>
  <c r="P15" i="45"/>
  <c r="P19" i="45"/>
  <c r="P20" i="45"/>
  <c r="P24" i="45"/>
  <c r="P28" i="45"/>
  <c r="P31" i="45"/>
  <c r="P32" i="45"/>
  <c r="P35" i="45"/>
  <c r="P39" i="45"/>
  <c r="P51" i="45"/>
  <c r="P56" i="45"/>
  <c r="P60" i="45"/>
  <c r="P63" i="45"/>
  <c r="P64" i="45"/>
  <c r="P68" i="45"/>
  <c r="P71" i="45"/>
  <c r="P72" i="45"/>
  <c r="P76" i="45"/>
  <c r="P80" i="45"/>
  <c r="P84" i="45"/>
  <c r="P88" i="45"/>
  <c r="P92" i="45"/>
  <c r="P96" i="45"/>
  <c r="P104" i="45"/>
  <c r="P108" i="45"/>
  <c r="P112" i="45"/>
  <c r="P119" i="45"/>
  <c r="P123" i="45"/>
  <c r="P127" i="45"/>
  <c r="P128" i="45"/>
  <c r="P14" i="45"/>
  <c r="P21" i="45"/>
  <c r="P25" i="45"/>
  <c r="P29" i="45"/>
  <c r="P33" i="45"/>
  <c r="P37" i="45"/>
  <c r="P41" i="45"/>
  <c r="P45" i="45"/>
  <c r="P49" i="45"/>
  <c r="P53" i="45"/>
  <c r="P57" i="45"/>
  <c r="P61" i="45"/>
  <c r="P65" i="45"/>
  <c r="P69" i="45"/>
  <c r="P73" i="45"/>
  <c r="P77" i="45"/>
  <c r="P81" i="45"/>
  <c r="P85" i="45"/>
  <c r="P89" i="45"/>
  <c r="P93" i="45"/>
  <c r="P97" i="45"/>
  <c r="P100" i="45"/>
  <c r="P101" i="45"/>
  <c r="P105" i="45"/>
  <c r="P109" i="45"/>
  <c r="P113" i="45"/>
  <c r="P117" i="45"/>
  <c r="P121" i="45"/>
  <c r="P125" i="45"/>
  <c r="P129" i="45"/>
  <c r="P131" i="45"/>
  <c r="P17" i="45"/>
  <c r="P22" i="45"/>
  <c r="P23" i="45"/>
  <c r="P26" i="45"/>
  <c r="P27" i="45"/>
  <c r="P30" i="45"/>
  <c r="P34" i="45"/>
  <c r="P43" i="45"/>
  <c r="P47" i="45"/>
  <c r="P55" i="45"/>
  <c r="P59" i="45"/>
  <c r="P67" i="45"/>
  <c r="P75" i="45"/>
  <c r="P78" i="45"/>
  <c r="P79" i="45"/>
  <c r="P82" i="45"/>
  <c r="P83" i="45"/>
  <c r="P86" i="45"/>
  <c r="P87" i="45"/>
  <c r="P91" i="45"/>
  <c r="P95" i="45"/>
  <c r="P99" i="45"/>
  <c r="P103" i="45"/>
  <c r="P107" i="45"/>
  <c r="P111" i="45"/>
  <c r="P114" i="45"/>
  <c r="P115" i="45"/>
  <c r="Q48" i="16"/>
  <c r="Q52" i="16"/>
  <c r="Q56" i="16"/>
  <c r="Q49" i="16"/>
  <c r="Q53" i="16"/>
  <c r="Q57" i="16"/>
  <c r="Q33" i="16"/>
  <c r="Q28" i="16"/>
  <c r="Q20" i="16"/>
  <c r="Q19" i="16"/>
  <c r="Q47" i="16"/>
  <c r="Q50" i="16"/>
  <c r="Q55" i="16"/>
  <c r="Q58" i="16"/>
  <c r="Q51" i="16"/>
  <c r="Q54" i="16"/>
  <c r="Q59" i="16"/>
  <c r="Q35" i="16"/>
  <c r="Q29" i="16"/>
  <c r="Q36" i="16"/>
  <c r="Q32" i="16"/>
  <c r="Q30" i="16"/>
  <c r="Q27" i="16"/>
  <c r="Q25" i="16"/>
  <c r="Q21" i="16"/>
  <c r="Q37" i="16"/>
  <c r="Q24" i="16"/>
  <c r="Q22" i="16"/>
  <c r="Q34" i="16"/>
  <c r="Q31" i="16"/>
  <c r="Q26" i="16"/>
  <c r="Q23" i="16"/>
  <c r="U16" i="6"/>
  <c r="U21" i="6"/>
  <c r="U26" i="6"/>
  <c r="U31" i="6"/>
  <c r="U36" i="6"/>
  <c r="U40" i="6"/>
  <c r="U44" i="6"/>
  <c r="U48" i="6"/>
  <c r="U52" i="6"/>
  <c r="U56" i="6"/>
  <c r="U61" i="6"/>
  <c r="U66" i="6"/>
  <c r="U70" i="6"/>
  <c r="U74" i="6"/>
  <c r="U78" i="6"/>
  <c r="U82" i="6"/>
  <c r="U86" i="6"/>
  <c r="U90" i="6"/>
  <c r="U13" i="6"/>
  <c r="U18" i="6"/>
  <c r="U23" i="6"/>
  <c r="U28" i="6"/>
  <c r="U33" i="6"/>
  <c r="U38" i="6"/>
  <c r="U42" i="6"/>
  <c r="U46" i="6"/>
  <c r="U50" i="6"/>
  <c r="U54" i="6"/>
  <c r="U58" i="6"/>
  <c r="U63" i="6"/>
  <c r="U68" i="6"/>
  <c r="U88" i="6"/>
  <c r="U92" i="6"/>
  <c r="U96" i="6"/>
  <c r="U94" i="6"/>
  <c r="U72" i="6"/>
  <c r="U76" i="6"/>
  <c r="U80" i="6"/>
  <c r="U84" i="6"/>
  <c r="U14" i="6"/>
  <c r="U19" i="6"/>
  <c r="U24" i="6"/>
  <c r="U29" i="6"/>
  <c r="U34" i="6"/>
  <c r="U39" i="6"/>
  <c r="U43" i="6"/>
  <c r="U47" i="6"/>
  <c r="U51" i="6"/>
  <c r="U55" i="6"/>
  <c r="U59" i="6"/>
  <c r="U64" i="6"/>
  <c r="U69" i="6"/>
  <c r="U73" i="6"/>
  <c r="U77" i="6"/>
  <c r="U81" i="6"/>
  <c r="U85" i="6"/>
  <c r="U89" i="6"/>
  <c r="U93" i="6"/>
  <c r="U97" i="6"/>
  <c r="U12" i="6"/>
  <c r="U17" i="6"/>
  <c r="U22" i="6"/>
  <c r="U27" i="6"/>
  <c r="U32" i="6"/>
  <c r="U37" i="6"/>
  <c r="U41" i="6"/>
  <c r="U45" i="6"/>
  <c r="U49" i="6"/>
  <c r="U53" i="6"/>
  <c r="U57" i="6"/>
  <c r="U62" i="6"/>
  <c r="U67" i="6"/>
  <c r="U71" i="6"/>
  <c r="U75" i="6"/>
  <c r="U79" i="6"/>
  <c r="U83" i="6"/>
  <c r="U87" i="6"/>
  <c r="U91" i="6"/>
  <c r="U95" i="6"/>
  <c r="B21" i="35" l="1"/>
  <c r="D21" i="35"/>
  <c r="G21" i="35"/>
  <c r="K112" i="68" s="1"/>
  <c r="K125" i="68" l="1"/>
  <c r="K203" i="68"/>
  <c r="K177" i="68"/>
  <c r="K21" i="68"/>
  <c r="K216" i="68"/>
  <c r="K34" i="68"/>
  <c r="K60" i="68"/>
  <c r="K73" i="68"/>
  <c r="K86" i="68"/>
  <c r="K99" i="68"/>
  <c r="K138" i="68"/>
  <c r="K47" i="68"/>
  <c r="K151" i="68"/>
  <c r="K164" i="68"/>
  <c r="K190" i="68"/>
  <c r="U21" i="35"/>
  <c r="K21" i="35"/>
  <c r="J21" i="35"/>
  <c r="O21" i="35"/>
  <c r="E21" i="35"/>
  <c r="T21" i="35" s="1"/>
  <c r="I21" i="35"/>
  <c r="R21" i="35"/>
  <c r="M21" i="35"/>
  <c r="Q21" i="35"/>
  <c r="O8" i="2" l="1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7" i="2"/>
  <c r="L8" i="2"/>
  <c r="N8" i="2"/>
  <c r="L9" i="2"/>
  <c r="N9" i="2"/>
  <c r="L10" i="2"/>
  <c r="N10" i="2"/>
  <c r="L11" i="2"/>
  <c r="N11" i="2"/>
  <c r="L12" i="2"/>
  <c r="N12" i="2"/>
  <c r="L13" i="2"/>
  <c r="N13" i="2"/>
  <c r="L14" i="2"/>
  <c r="N14" i="2"/>
  <c r="L15" i="2"/>
  <c r="N15" i="2"/>
  <c r="L16" i="2"/>
  <c r="N16" i="2"/>
  <c r="L17" i="2"/>
  <c r="N17" i="2"/>
  <c r="L18" i="2"/>
  <c r="N18" i="2"/>
  <c r="L19" i="2"/>
  <c r="N19" i="2"/>
  <c r="L20" i="2"/>
  <c r="N20" i="2"/>
  <c r="L21" i="2"/>
  <c r="N21" i="2"/>
  <c r="L22" i="2"/>
  <c r="N22" i="2"/>
  <c r="L23" i="2"/>
  <c r="N23" i="2"/>
  <c r="L24" i="2"/>
  <c r="N24" i="2"/>
  <c r="L25" i="2"/>
  <c r="N25" i="2"/>
  <c r="L26" i="2"/>
  <c r="M27" i="2" s="1"/>
  <c r="N26" i="2"/>
  <c r="N7" i="2"/>
  <c r="L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I27" i="2" s="1"/>
  <c r="H7" i="2"/>
  <c r="I273" i="1"/>
  <c r="H273" i="1"/>
  <c r="Q273" i="1"/>
  <c r="P273" i="1"/>
  <c r="O273" i="1"/>
  <c r="M273" i="1"/>
  <c r="K273" i="1"/>
  <c r="S273" i="1"/>
  <c r="G273" i="1"/>
  <c r="E273" i="1"/>
  <c r="D273" i="1"/>
  <c r="C273" i="1"/>
  <c r="B273" i="1"/>
  <c r="I272" i="1"/>
  <c r="H272" i="1"/>
  <c r="Q272" i="1"/>
  <c r="P272" i="1"/>
  <c r="O272" i="1"/>
  <c r="M272" i="1"/>
  <c r="K272" i="1"/>
  <c r="S272" i="1"/>
  <c r="G272" i="1"/>
  <c r="E272" i="1"/>
  <c r="D272" i="1"/>
  <c r="C272" i="1"/>
  <c r="B272" i="1"/>
  <c r="I271" i="1"/>
  <c r="H271" i="1"/>
  <c r="Q271" i="1"/>
  <c r="P271" i="1"/>
  <c r="O271" i="1"/>
  <c r="M271" i="1"/>
  <c r="K271" i="1"/>
  <c r="S271" i="1"/>
  <c r="G271" i="1"/>
  <c r="E271" i="1"/>
  <c r="D271" i="1"/>
  <c r="C271" i="1"/>
  <c r="B271" i="1"/>
  <c r="I270" i="1"/>
  <c r="H270" i="1"/>
  <c r="Q270" i="1"/>
  <c r="P270" i="1"/>
  <c r="O270" i="1"/>
  <c r="M270" i="1"/>
  <c r="K270" i="1"/>
  <c r="S270" i="1"/>
  <c r="G270" i="1"/>
  <c r="E270" i="1"/>
  <c r="D270" i="1"/>
  <c r="C270" i="1"/>
  <c r="B270" i="1"/>
  <c r="I269" i="1"/>
  <c r="H269" i="1"/>
  <c r="Q269" i="1"/>
  <c r="P269" i="1"/>
  <c r="O269" i="1"/>
  <c r="M269" i="1"/>
  <c r="K269" i="1"/>
  <c r="S269" i="1"/>
  <c r="G269" i="1"/>
  <c r="E269" i="1"/>
  <c r="D269" i="1"/>
  <c r="C269" i="1"/>
  <c r="B269" i="1"/>
  <c r="I268" i="1"/>
  <c r="H268" i="1"/>
  <c r="Q268" i="1"/>
  <c r="P268" i="1"/>
  <c r="O268" i="1"/>
  <c r="M268" i="1"/>
  <c r="K268" i="1"/>
  <c r="S268" i="1"/>
  <c r="G268" i="1"/>
  <c r="E268" i="1"/>
  <c r="D268" i="1"/>
  <c r="C268" i="1"/>
  <c r="B268" i="1"/>
  <c r="I267" i="1"/>
  <c r="H267" i="1"/>
  <c r="Q267" i="1"/>
  <c r="P267" i="1"/>
  <c r="O267" i="1"/>
  <c r="M267" i="1"/>
  <c r="K267" i="1"/>
  <c r="S267" i="1"/>
  <c r="G267" i="1"/>
  <c r="E267" i="1"/>
  <c r="D267" i="1"/>
  <c r="C267" i="1"/>
  <c r="B267" i="1"/>
  <c r="I266" i="1"/>
  <c r="H266" i="1"/>
  <c r="Q266" i="1"/>
  <c r="P266" i="1"/>
  <c r="O266" i="1"/>
  <c r="M266" i="1"/>
  <c r="K266" i="1"/>
  <c r="S266" i="1"/>
  <c r="G266" i="1"/>
  <c r="E266" i="1"/>
  <c r="D266" i="1"/>
  <c r="C266" i="1"/>
  <c r="B266" i="1"/>
  <c r="I265" i="1"/>
  <c r="H265" i="1"/>
  <c r="Q265" i="1"/>
  <c r="P265" i="1"/>
  <c r="O265" i="1"/>
  <c r="M265" i="1"/>
  <c r="K265" i="1"/>
  <c r="S265" i="1"/>
  <c r="G265" i="1"/>
  <c r="E265" i="1"/>
  <c r="D265" i="1"/>
  <c r="C265" i="1"/>
  <c r="B265" i="1"/>
  <c r="I264" i="1"/>
  <c r="H264" i="1"/>
  <c r="Q264" i="1"/>
  <c r="P264" i="1"/>
  <c r="O264" i="1"/>
  <c r="M264" i="1"/>
  <c r="K264" i="1"/>
  <c r="S264" i="1"/>
  <c r="G264" i="1"/>
  <c r="E264" i="1"/>
  <c r="D264" i="1"/>
  <c r="C264" i="1"/>
  <c r="B264" i="1"/>
  <c r="I263" i="1"/>
  <c r="H263" i="1"/>
  <c r="Q263" i="1"/>
  <c r="P263" i="1"/>
  <c r="O263" i="1"/>
  <c r="M263" i="1"/>
  <c r="K263" i="1"/>
  <c r="S263" i="1"/>
  <c r="G263" i="1"/>
  <c r="E263" i="1"/>
  <c r="D263" i="1"/>
  <c r="C263" i="1"/>
  <c r="B263" i="1"/>
  <c r="I262" i="1"/>
  <c r="H262" i="1"/>
  <c r="Q262" i="1"/>
  <c r="P262" i="1"/>
  <c r="O262" i="1"/>
  <c r="M262" i="1"/>
  <c r="K262" i="1"/>
  <c r="S262" i="1"/>
  <c r="G262" i="1"/>
  <c r="E262" i="1"/>
  <c r="D262" i="1"/>
  <c r="C262" i="1"/>
  <c r="B262" i="1"/>
  <c r="I261" i="1"/>
  <c r="H261" i="1"/>
  <c r="Q261" i="1"/>
  <c r="P261" i="1"/>
  <c r="O261" i="1"/>
  <c r="M261" i="1"/>
  <c r="K261" i="1"/>
  <c r="S261" i="1"/>
  <c r="G261" i="1"/>
  <c r="E261" i="1"/>
  <c r="D261" i="1"/>
  <c r="C261" i="1"/>
  <c r="B261" i="1"/>
  <c r="I260" i="1"/>
  <c r="H260" i="1"/>
  <c r="Q260" i="1"/>
  <c r="P260" i="1"/>
  <c r="O260" i="1"/>
  <c r="M260" i="1"/>
  <c r="K260" i="1"/>
  <c r="S260" i="1"/>
  <c r="G260" i="1"/>
  <c r="E260" i="1"/>
  <c r="D260" i="1"/>
  <c r="C260" i="1"/>
  <c r="B260" i="1"/>
  <c r="I259" i="1"/>
  <c r="H259" i="1"/>
  <c r="Q259" i="1"/>
  <c r="P259" i="1"/>
  <c r="O259" i="1"/>
  <c r="M259" i="1"/>
  <c r="K259" i="1"/>
  <c r="S259" i="1"/>
  <c r="G259" i="1"/>
  <c r="E259" i="1"/>
  <c r="D259" i="1"/>
  <c r="C259" i="1"/>
  <c r="B259" i="1"/>
  <c r="I258" i="1"/>
  <c r="H258" i="1"/>
  <c r="Q258" i="1"/>
  <c r="P258" i="1"/>
  <c r="O258" i="1"/>
  <c r="M258" i="1"/>
  <c r="K258" i="1"/>
  <c r="S258" i="1"/>
  <c r="G258" i="1"/>
  <c r="E258" i="1"/>
  <c r="D258" i="1"/>
  <c r="C258" i="1"/>
  <c r="B258" i="1"/>
  <c r="I257" i="1"/>
  <c r="H257" i="1"/>
  <c r="Q257" i="1"/>
  <c r="P257" i="1"/>
  <c r="O257" i="1"/>
  <c r="M257" i="1"/>
  <c r="K257" i="1"/>
  <c r="S257" i="1"/>
  <c r="G257" i="1"/>
  <c r="E257" i="1"/>
  <c r="D257" i="1"/>
  <c r="C257" i="1"/>
  <c r="B257" i="1"/>
  <c r="I256" i="1"/>
  <c r="H256" i="1"/>
  <c r="Q256" i="1"/>
  <c r="P256" i="1"/>
  <c r="O256" i="1"/>
  <c r="M256" i="1"/>
  <c r="K256" i="1"/>
  <c r="S256" i="1"/>
  <c r="G256" i="1"/>
  <c r="E256" i="1"/>
  <c r="D256" i="1"/>
  <c r="C256" i="1"/>
  <c r="B256" i="1"/>
  <c r="I255" i="1"/>
  <c r="H255" i="1"/>
  <c r="Q255" i="1"/>
  <c r="P255" i="1"/>
  <c r="O255" i="1"/>
  <c r="M255" i="1"/>
  <c r="K255" i="1"/>
  <c r="S255" i="1"/>
  <c r="G255" i="1"/>
  <c r="E255" i="1"/>
  <c r="D255" i="1"/>
  <c r="C255" i="1"/>
  <c r="B255" i="1"/>
  <c r="I254" i="1"/>
  <c r="H254" i="1"/>
  <c r="Q254" i="1"/>
  <c r="P254" i="1"/>
  <c r="O254" i="1"/>
  <c r="M254" i="1"/>
  <c r="K254" i="1"/>
  <c r="S254" i="1"/>
  <c r="G254" i="1"/>
  <c r="E254" i="1"/>
  <c r="D254" i="1"/>
  <c r="C254" i="1"/>
  <c r="B254" i="1"/>
  <c r="I253" i="1"/>
  <c r="H253" i="1"/>
  <c r="Q253" i="1"/>
  <c r="P253" i="1"/>
  <c r="O253" i="1"/>
  <c r="M253" i="1"/>
  <c r="K253" i="1"/>
  <c r="S253" i="1"/>
  <c r="G253" i="1"/>
  <c r="E253" i="1"/>
  <c r="D253" i="1"/>
  <c r="C253" i="1"/>
  <c r="B253" i="1"/>
  <c r="I252" i="1"/>
  <c r="H252" i="1"/>
  <c r="Q252" i="1"/>
  <c r="P252" i="1"/>
  <c r="O252" i="1"/>
  <c r="M252" i="1"/>
  <c r="K252" i="1"/>
  <c r="S252" i="1"/>
  <c r="G252" i="1"/>
  <c r="E252" i="1"/>
  <c r="D252" i="1"/>
  <c r="C252" i="1"/>
  <c r="B252" i="1"/>
  <c r="I251" i="1"/>
  <c r="H251" i="1"/>
  <c r="Q251" i="1"/>
  <c r="P251" i="1"/>
  <c r="O251" i="1"/>
  <c r="M251" i="1"/>
  <c r="K251" i="1"/>
  <c r="S251" i="1"/>
  <c r="G251" i="1"/>
  <c r="E251" i="1"/>
  <c r="D251" i="1"/>
  <c r="C251" i="1"/>
  <c r="B251" i="1"/>
  <c r="I250" i="1"/>
  <c r="H250" i="1"/>
  <c r="Q250" i="1"/>
  <c r="P250" i="1"/>
  <c r="O250" i="1"/>
  <c r="M250" i="1"/>
  <c r="K250" i="1"/>
  <c r="S250" i="1"/>
  <c r="G250" i="1"/>
  <c r="E250" i="1"/>
  <c r="D250" i="1"/>
  <c r="C250" i="1"/>
  <c r="B250" i="1"/>
  <c r="I249" i="1"/>
  <c r="H249" i="1"/>
  <c r="Q249" i="1"/>
  <c r="P249" i="1"/>
  <c r="O249" i="1"/>
  <c r="M249" i="1"/>
  <c r="K249" i="1"/>
  <c r="S249" i="1"/>
  <c r="G249" i="1"/>
  <c r="E249" i="1"/>
  <c r="D249" i="1"/>
  <c r="C249" i="1"/>
  <c r="B249" i="1"/>
  <c r="I248" i="1"/>
  <c r="H248" i="1"/>
  <c r="Q248" i="1"/>
  <c r="P248" i="1"/>
  <c r="O248" i="1"/>
  <c r="M248" i="1"/>
  <c r="K248" i="1"/>
  <c r="S248" i="1"/>
  <c r="G248" i="1"/>
  <c r="E248" i="1"/>
  <c r="D248" i="1"/>
  <c r="C248" i="1"/>
  <c r="B248" i="1"/>
  <c r="I247" i="1"/>
  <c r="H247" i="1"/>
  <c r="Q247" i="1"/>
  <c r="P247" i="1"/>
  <c r="O247" i="1"/>
  <c r="M247" i="1"/>
  <c r="K247" i="1"/>
  <c r="S247" i="1"/>
  <c r="G247" i="1"/>
  <c r="E247" i="1"/>
  <c r="D247" i="1"/>
  <c r="C247" i="1"/>
  <c r="B247" i="1"/>
  <c r="I246" i="1"/>
  <c r="H246" i="1"/>
  <c r="Q246" i="1"/>
  <c r="P246" i="1"/>
  <c r="O246" i="1"/>
  <c r="M246" i="1"/>
  <c r="K246" i="1"/>
  <c r="S246" i="1"/>
  <c r="G246" i="1"/>
  <c r="E246" i="1"/>
  <c r="D246" i="1"/>
  <c r="C246" i="1"/>
  <c r="B246" i="1"/>
  <c r="I245" i="1"/>
  <c r="H245" i="1"/>
  <c r="Q245" i="1"/>
  <c r="P245" i="1"/>
  <c r="O245" i="1"/>
  <c r="M245" i="1"/>
  <c r="K245" i="1"/>
  <c r="S245" i="1"/>
  <c r="G245" i="1"/>
  <c r="E245" i="1"/>
  <c r="D245" i="1"/>
  <c r="C245" i="1"/>
  <c r="B245" i="1"/>
  <c r="I244" i="1"/>
  <c r="H244" i="1"/>
  <c r="Q244" i="1"/>
  <c r="P244" i="1"/>
  <c r="O244" i="1"/>
  <c r="M244" i="1"/>
  <c r="K244" i="1"/>
  <c r="S244" i="1"/>
  <c r="G244" i="1"/>
  <c r="E244" i="1"/>
  <c r="D244" i="1"/>
  <c r="C244" i="1"/>
  <c r="B244" i="1"/>
  <c r="I243" i="1"/>
  <c r="H243" i="1"/>
  <c r="Q243" i="1"/>
  <c r="P243" i="1"/>
  <c r="O243" i="1"/>
  <c r="M243" i="1"/>
  <c r="K243" i="1"/>
  <c r="S243" i="1"/>
  <c r="G243" i="1"/>
  <c r="E243" i="1"/>
  <c r="D243" i="1"/>
  <c r="C243" i="1"/>
  <c r="B243" i="1"/>
  <c r="I242" i="1"/>
  <c r="H242" i="1"/>
  <c r="Q242" i="1"/>
  <c r="P242" i="1"/>
  <c r="O242" i="1"/>
  <c r="M242" i="1"/>
  <c r="K242" i="1"/>
  <c r="S242" i="1"/>
  <c r="G242" i="1"/>
  <c r="E242" i="1"/>
  <c r="D242" i="1"/>
  <c r="C242" i="1"/>
  <c r="B242" i="1"/>
  <c r="I241" i="1"/>
  <c r="H241" i="1"/>
  <c r="Q241" i="1"/>
  <c r="P241" i="1"/>
  <c r="O241" i="1"/>
  <c r="M241" i="1"/>
  <c r="K241" i="1"/>
  <c r="S241" i="1"/>
  <c r="G241" i="1"/>
  <c r="E241" i="1"/>
  <c r="D241" i="1"/>
  <c r="C241" i="1"/>
  <c r="B241" i="1"/>
  <c r="I240" i="1"/>
  <c r="H240" i="1"/>
  <c r="Q240" i="1"/>
  <c r="P240" i="1"/>
  <c r="O240" i="1"/>
  <c r="M240" i="1"/>
  <c r="K240" i="1"/>
  <c r="S240" i="1"/>
  <c r="G240" i="1"/>
  <c r="E240" i="1"/>
  <c r="D240" i="1"/>
  <c r="C240" i="1"/>
  <c r="B240" i="1"/>
  <c r="I239" i="1"/>
  <c r="H239" i="1"/>
  <c r="Q239" i="1"/>
  <c r="P239" i="1"/>
  <c r="O239" i="1"/>
  <c r="M239" i="1"/>
  <c r="K239" i="1"/>
  <c r="S239" i="1"/>
  <c r="G239" i="1"/>
  <c r="E239" i="1"/>
  <c r="D239" i="1"/>
  <c r="C239" i="1"/>
  <c r="B239" i="1"/>
  <c r="I238" i="1"/>
  <c r="H238" i="1"/>
  <c r="Q238" i="1"/>
  <c r="P238" i="1"/>
  <c r="O238" i="1"/>
  <c r="M238" i="1"/>
  <c r="K238" i="1"/>
  <c r="S238" i="1"/>
  <c r="G238" i="1"/>
  <c r="E238" i="1"/>
  <c r="D238" i="1"/>
  <c r="C238" i="1"/>
  <c r="B238" i="1"/>
  <c r="I237" i="1"/>
  <c r="H237" i="1"/>
  <c r="Q237" i="1"/>
  <c r="P237" i="1"/>
  <c r="O237" i="1"/>
  <c r="M237" i="1"/>
  <c r="K237" i="1"/>
  <c r="S237" i="1"/>
  <c r="G237" i="1"/>
  <c r="E237" i="1"/>
  <c r="D237" i="1"/>
  <c r="C237" i="1"/>
  <c r="B237" i="1"/>
  <c r="I236" i="1"/>
  <c r="H236" i="1"/>
  <c r="Q236" i="1"/>
  <c r="P236" i="1"/>
  <c r="O236" i="1"/>
  <c r="M236" i="1"/>
  <c r="K236" i="1"/>
  <c r="S236" i="1"/>
  <c r="G236" i="1"/>
  <c r="E236" i="1"/>
  <c r="D236" i="1"/>
  <c r="C236" i="1"/>
  <c r="B236" i="1"/>
  <c r="I235" i="1"/>
  <c r="H235" i="1"/>
  <c r="Q235" i="1"/>
  <c r="P235" i="1"/>
  <c r="O235" i="1"/>
  <c r="M235" i="1"/>
  <c r="K235" i="1"/>
  <c r="S235" i="1"/>
  <c r="G235" i="1"/>
  <c r="E235" i="1"/>
  <c r="D235" i="1"/>
  <c r="C235" i="1"/>
  <c r="B235" i="1"/>
  <c r="I234" i="1"/>
  <c r="H234" i="1"/>
  <c r="Q234" i="1"/>
  <c r="P234" i="1"/>
  <c r="O234" i="1"/>
  <c r="M234" i="1"/>
  <c r="K234" i="1"/>
  <c r="S234" i="1"/>
  <c r="G234" i="1"/>
  <c r="E234" i="1"/>
  <c r="D234" i="1"/>
  <c r="C234" i="1"/>
  <c r="B234" i="1"/>
  <c r="I233" i="1"/>
  <c r="H233" i="1"/>
  <c r="Q233" i="1"/>
  <c r="P233" i="1"/>
  <c r="O233" i="1"/>
  <c r="M233" i="1"/>
  <c r="K233" i="1"/>
  <c r="S233" i="1"/>
  <c r="G233" i="1"/>
  <c r="E233" i="1"/>
  <c r="D233" i="1"/>
  <c r="C233" i="1"/>
  <c r="B233" i="1"/>
  <c r="I232" i="1"/>
  <c r="H232" i="1"/>
  <c r="Q232" i="1"/>
  <c r="P232" i="1"/>
  <c r="O232" i="1"/>
  <c r="M232" i="1"/>
  <c r="K232" i="1"/>
  <c r="S232" i="1"/>
  <c r="G232" i="1"/>
  <c r="E232" i="1"/>
  <c r="D232" i="1"/>
  <c r="C232" i="1"/>
  <c r="B232" i="1"/>
  <c r="I231" i="1"/>
  <c r="H231" i="1"/>
  <c r="Q231" i="1"/>
  <c r="P231" i="1"/>
  <c r="O231" i="1"/>
  <c r="M231" i="1"/>
  <c r="K231" i="1"/>
  <c r="S231" i="1"/>
  <c r="G231" i="1"/>
  <c r="E231" i="1"/>
  <c r="D231" i="1"/>
  <c r="C231" i="1"/>
  <c r="B231" i="1"/>
  <c r="I230" i="1"/>
  <c r="H230" i="1"/>
  <c r="Q230" i="1"/>
  <c r="P230" i="1"/>
  <c r="O230" i="1"/>
  <c r="M230" i="1"/>
  <c r="K230" i="1"/>
  <c r="S230" i="1"/>
  <c r="G230" i="1"/>
  <c r="E230" i="1"/>
  <c r="D230" i="1"/>
  <c r="C230" i="1"/>
  <c r="B230" i="1"/>
  <c r="I229" i="1"/>
  <c r="H229" i="1"/>
  <c r="Q229" i="1"/>
  <c r="P229" i="1"/>
  <c r="O229" i="1"/>
  <c r="M229" i="1"/>
  <c r="K229" i="1"/>
  <c r="S229" i="1"/>
  <c r="G229" i="1"/>
  <c r="E229" i="1"/>
  <c r="D229" i="1"/>
  <c r="C229" i="1"/>
  <c r="B229" i="1"/>
  <c r="I228" i="1"/>
  <c r="H228" i="1"/>
  <c r="Q228" i="1"/>
  <c r="P228" i="1"/>
  <c r="O228" i="1"/>
  <c r="M228" i="1"/>
  <c r="K228" i="1"/>
  <c r="S228" i="1"/>
  <c r="G228" i="1"/>
  <c r="E228" i="1"/>
  <c r="D228" i="1"/>
  <c r="C228" i="1"/>
  <c r="B228" i="1"/>
  <c r="I227" i="1"/>
  <c r="H227" i="1"/>
  <c r="Q227" i="1"/>
  <c r="P227" i="1"/>
  <c r="O227" i="1"/>
  <c r="M227" i="1"/>
  <c r="K227" i="1"/>
  <c r="S227" i="1"/>
  <c r="G227" i="1"/>
  <c r="E227" i="1"/>
  <c r="D227" i="1"/>
  <c r="C227" i="1"/>
  <c r="B227" i="1"/>
  <c r="I226" i="1"/>
  <c r="H226" i="1"/>
  <c r="Q226" i="1"/>
  <c r="P226" i="1"/>
  <c r="O226" i="1"/>
  <c r="M226" i="1"/>
  <c r="K226" i="1"/>
  <c r="S226" i="1"/>
  <c r="G226" i="1"/>
  <c r="E226" i="1"/>
  <c r="D226" i="1"/>
  <c r="C226" i="1"/>
  <c r="B226" i="1"/>
  <c r="I225" i="1"/>
  <c r="H225" i="1"/>
  <c r="Q225" i="1"/>
  <c r="P225" i="1"/>
  <c r="O225" i="1"/>
  <c r="M225" i="1"/>
  <c r="K225" i="1"/>
  <c r="S225" i="1"/>
  <c r="G225" i="1"/>
  <c r="E225" i="1"/>
  <c r="D225" i="1"/>
  <c r="C225" i="1"/>
  <c r="B225" i="1"/>
  <c r="I224" i="1"/>
  <c r="H224" i="1"/>
  <c r="Q224" i="1"/>
  <c r="P224" i="1"/>
  <c r="O224" i="1"/>
  <c r="M224" i="1"/>
  <c r="K224" i="1"/>
  <c r="S224" i="1"/>
  <c r="G224" i="1"/>
  <c r="E224" i="1"/>
  <c r="D224" i="1"/>
  <c r="C224" i="1"/>
  <c r="B224" i="1"/>
  <c r="I223" i="1"/>
  <c r="H223" i="1"/>
  <c r="Q223" i="1"/>
  <c r="P223" i="1"/>
  <c r="O223" i="1"/>
  <c r="M223" i="1"/>
  <c r="K223" i="1"/>
  <c r="S223" i="1"/>
  <c r="G223" i="1"/>
  <c r="E223" i="1"/>
  <c r="D223" i="1"/>
  <c r="C223" i="1"/>
  <c r="B223" i="1"/>
  <c r="I222" i="1"/>
  <c r="H222" i="1"/>
  <c r="Q222" i="1"/>
  <c r="P222" i="1"/>
  <c r="O222" i="1"/>
  <c r="M222" i="1"/>
  <c r="K222" i="1"/>
  <c r="S222" i="1"/>
  <c r="G222" i="1"/>
  <c r="E222" i="1"/>
  <c r="D222" i="1"/>
  <c r="C222" i="1"/>
  <c r="B222" i="1"/>
  <c r="K262" i="35"/>
  <c r="J262" i="35"/>
  <c r="S262" i="35"/>
  <c r="R262" i="35"/>
  <c r="Q262" i="35"/>
  <c r="O262" i="35"/>
  <c r="M262" i="35"/>
  <c r="I262" i="35"/>
  <c r="G262" i="35"/>
  <c r="U262" i="35" s="1"/>
  <c r="E262" i="35"/>
  <c r="D262" i="35"/>
  <c r="B262" i="35"/>
  <c r="K261" i="35"/>
  <c r="J261" i="35"/>
  <c r="S261" i="35"/>
  <c r="R261" i="35"/>
  <c r="Q261" i="35"/>
  <c r="O261" i="35"/>
  <c r="M261" i="35"/>
  <c r="I261" i="35"/>
  <c r="G261" i="35"/>
  <c r="U261" i="35" s="1"/>
  <c r="E261" i="35"/>
  <c r="D261" i="35"/>
  <c r="B261" i="35"/>
  <c r="K260" i="35"/>
  <c r="J260" i="35"/>
  <c r="S260" i="35"/>
  <c r="R260" i="35"/>
  <c r="Q260" i="35"/>
  <c r="O260" i="35"/>
  <c r="M260" i="35"/>
  <c r="I260" i="35"/>
  <c r="G260" i="35"/>
  <c r="U260" i="35" s="1"/>
  <c r="E260" i="35"/>
  <c r="D260" i="35"/>
  <c r="B260" i="35"/>
  <c r="K259" i="35"/>
  <c r="J259" i="35"/>
  <c r="S259" i="35"/>
  <c r="R259" i="35"/>
  <c r="Q259" i="35"/>
  <c r="O259" i="35"/>
  <c r="M259" i="35"/>
  <c r="I259" i="35"/>
  <c r="G259" i="35"/>
  <c r="U259" i="35" s="1"/>
  <c r="E259" i="35"/>
  <c r="D259" i="35"/>
  <c r="B259" i="35"/>
  <c r="K258" i="35"/>
  <c r="J258" i="35"/>
  <c r="S258" i="35"/>
  <c r="R258" i="35"/>
  <c r="Q258" i="35"/>
  <c r="O258" i="35"/>
  <c r="M258" i="35"/>
  <c r="I258" i="35"/>
  <c r="G258" i="35"/>
  <c r="U258" i="35" s="1"/>
  <c r="E258" i="35"/>
  <c r="D258" i="35"/>
  <c r="B258" i="35"/>
  <c r="K257" i="35"/>
  <c r="J257" i="35"/>
  <c r="S257" i="35"/>
  <c r="R257" i="35"/>
  <c r="Q257" i="35"/>
  <c r="O257" i="35"/>
  <c r="M257" i="35"/>
  <c r="I257" i="35"/>
  <c r="G257" i="35"/>
  <c r="U257" i="35" s="1"/>
  <c r="E257" i="35"/>
  <c r="D257" i="35"/>
  <c r="B257" i="35"/>
  <c r="K256" i="35"/>
  <c r="J256" i="35"/>
  <c r="S256" i="35"/>
  <c r="R256" i="35"/>
  <c r="Q256" i="35"/>
  <c r="O256" i="35"/>
  <c r="M256" i="35"/>
  <c r="I256" i="35"/>
  <c r="G256" i="35"/>
  <c r="U256" i="35" s="1"/>
  <c r="E256" i="35"/>
  <c r="D256" i="35"/>
  <c r="B256" i="35"/>
  <c r="K255" i="35"/>
  <c r="J255" i="35"/>
  <c r="S255" i="35"/>
  <c r="R255" i="35"/>
  <c r="Q255" i="35"/>
  <c r="O255" i="35"/>
  <c r="M255" i="35"/>
  <c r="I255" i="35"/>
  <c r="G255" i="35"/>
  <c r="U255" i="35" s="1"/>
  <c r="E255" i="35"/>
  <c r="D255" i="35"/>
  <c r="B255" i="35"/>
  <c r="K254" i="35"/>
  <c r="J254" i="35"/>
  <c r="S254" i="35"/>
  <c r="R254" i="35"/>
  <c r="Q254" i="35"/>
  <c r="O254" i="35"/>
  <c r="M254" i="35"/>
  <c r="I254" i="35"/>
  <c r="G254" i="35"/>
  <c r="U254" i="35" s="1"/>
  <c r="E254" i="35"/>
  <c r="D254" i="35"/>
  <c r="B254" i="35"/>
  <c r="K253" i="35"/>
  <c r="J253" i="35"/>
  <c r="S253" i="35"/>
  <c r="R253" i="35"/>
  <c r="Q253" i="35"/>
  <c r="O253" i="35"/>
  <c r="M253" i="35"/>
  <c r="I253" i="35"/>
  <c r="G253" i="35"/>
  <c r="U253" i="35" s="1"/>
  <c r="E253" i="35"/>
  <c r="D253" i="35"/>
  <c r="B253" i="35"/>
  <c r="K252" i="35"/>
  <c r="J252" i="35"/>
  <c r="S252" i="35"/>
  <c r="R252" i="35"/>
  <c r="Q252" i="35"/>
  <c r="O252" i="35"/>
  <c r="M252" i="35"/>
  <c r="I252" i="35"/>
  <c r="G252" i="35"/>
  <c r="U252" i="35" s="1"/>
  <c r="E252" i="35"/>
  <c r="D252" i="35"/>
  <c r="B252" i="35"/>
  <c r="K251" i="35"/>
  <c r="J251" i="35"/>
  <c r="S251" i="35"/>
  <c r="R251" i="35"/>
  <c r="Q251" i="35"/>
  <c r="O251" i="35"/>
  <c r="M251" i="35"/>
  <c r="I251" i="35"/>
  <c r="G251" i="35"/>
  <c r="U251" i="35" s="1"/>
  <c r="E251" i="35"/>
  <c r="D251" i="35"/>
  <c r="B251" i="35"/>
  <c r="K250" i="35"/>
  <c r="J250" i="35"/>
  <c r="S250" i="35"/>
  <c r="R250" i="35"/>
  <c r="Q250" i="35"/>
  <c r="O250" i="35"/>
  <c r="M250" i="35"/>
  <c r="I250" i="35"/>
  <c r="G250" i="35"/>
  <c r="U250" i="35" s="1"/>
  <c r="E250" i="35"/>
  <c r="D250" i="35"/>
  <c r="B250" i="35"/>
  <c r="K249" i="35"/>
  <c r="J249" i="35"/>
  <c r="S249" i="35"/>
  <c r="R249" i="35"/>
  <c r="Q249" i="35"/>
  <c r="O249" i="35"/>
  <c r="M249" i="35"/>
  <c r="I249" i="35"/>
  <c r="G249" i="35"/>
  <c r="U249" i="35" s="1"/>
  <c r="E249" i="35"/>
  <c r="D249" i="35"/>
  <c r="B249" i="35"/>
  <c r="K248" i="35"/>
  <c r="J248" i="35"/>
  <c r="S248" i="35"/>
  <c r="R248" i="35"/>
  <c r="Q248" i="35"/>
  <c r="O248" i="35"/>
  <c r="M248" i="35"/>
  <c r="I248" i="35"/>
  <c r="G248" i="35"/>
  <c r="U248" i="35" s="1"/>
  <c r="E248" i="35"/>
  <c r="D248" i="35"/>
  <c r="B248" i="35"/>
  <c r="K247" i="35"/>
  <c r="J247" i="35"/>
  <c r="S247" i="35"/>
  <c r="R247" i="35"/>
  <c r="Q247" i="35"/>
  <c r="O247" i="35"/>
  <c r="M247" i="35"/>
  <c r="I247" i="35"/>
  <c r="G247" i="35"/>
  <c r="U247" i="35" s="1"/>
  <c r="E247" i="35"/>
  <c r="D247" i="35"/>
  <c r="B247" i="35"/>
  <c r="K246" i="35"/>
  <c r="J246" i="35"/>
  <c r="S246" i="35"/>
  <c r="R246" i="35"/>
  <c r="Q246" i="35"/>
  <c r="O246" i="35"/>
  <c r="M246" i="35"/>
  <c r="I246" i="35"/>
  <c r="G246" i="35"/>
  <c r="U246" i="35" s="1"/>
  <c r="E246" i="35"/>
  <c r="D246" i="35"/>
  <c r="B246" i="35"/>
  <c r="K245" i="35"/>
  <c r="J245" i="35"/>
  <c r="S245" i="35"/>
  <c r="R245" i="35"/>
  <c r="Q245" i="35"/>
  <c r="O245" i="35"/>
  <c r="M245" i="35"/>
  <c r="I245" i="35"/>
  <c r="G245" i="35"/>
  <c r="U245" i="35" s="1"/>
  <c r="E245" i="35"/>
  <c r="D245" i="35"/>
  <c r="B245" i="35"/>
  <c r="K244" i="35"/>
  <c r="J244" i="35"/>
  <c r="S244" i="35"/>
  <c r="R244" i="35"/>
  <c r="Q244" i="35"/>
  <c r="O244" i="35"/>
  <c r="M244" i="35"/>
  <c r="I244" i="35"/>
  <c r="G244" i="35"/>
  <c r="U244" i="35" s="1"/>
  <c r="E244" i="35"/>
  <c r="D244" i="35"/>
  <c r="B244" i="35"/>
  <c r="K243" i="35"/>
  <c r="J243" i="35"/>
  <c r="S243" i="35"/>
  <c r="R243" i="35"/>
  <c r="Q243" i="35"/>
  <c r="O243" i="35"/>
  <c r="M243" i="35"/>
  <c r="I243" i="35"/>
  <c r="G243" i="35"/>
  <c r="U243" i="35" s="1"/>
  <c r="E243" i="35"/>
  <c r="D243" i="35"/>
  <c r="B243" i="35"/>
  <c r="K242" i="35"/>
  <c r="J242" i="35"/>
  <c r="S242" i="35"/>
  <c r="R242" i="35"/>
  <c r="Q242" i="35"/>
  <c r="O242" i="35"/>
  <c r="M242" i="35"/>
  <c r="I242" i="35"/>
  <c r="G242" i="35"/>
  <c r="U242" i="35" s="1"/>
  <c r="E242" i="35"/>
  <c r="D242" i="35"/>
  <c r="B242" i="35"/>
  <c r="K241" i="35"/>
  <c r="J241" i="35"/>
  <c r="S241" i="35"/>
  <c r="R241" i="35"/>
  <c r="Q241" i="35"/>
  <c r="O241" i="35"/>
  <c r="M241" i="35"/>
  <c r="I241" i="35"/>
  <c r="G241" i="35"/>
  <c r="U241" i="35" s="1"/>
  <c r="E241" i="35"/>
  <c r="D241" i="35"/>
  <c r="B241" i="35"/>
  <c r="K240" i="35"/>
  <c r="J240" i="35"/>
  <c r="S240" i="35"/>
  <c r="R240" i="35"/>
  <c r="Q240" i="35"/>
  <c r="O240" i="35"/>
  <c r="M240" i="35"/>
  <c r="I240" i="35"/>
  <c r="G240" i="35"/>
  <c r="U240" i="35" s="1"/>
  <c r="E240" i="35"/>
  <c r="D240" i="35"/>
  <c r="B240" i="35"/>
  <c r="K239" i="35"/>
  <c r="J239" i="35"/>
  <c r="S239" i="35"/>
  <c r="R239" i="35"/>
  <c r="Q239" i="35"/>
  <c r="O239" i="35"/>
  <c r="M239" i="35"/>
  <c r="I239" i="35"/>
  <c r="G239" i="35"/>
  <c r="U239" i="35" s="1"/>
  <c r="E239" i="35"/>
  <c r="D239" i="35"/>
  <c r="B239" i="35"/>
  <c r="K237" i="35"/>
  <c r="J237" i="35"/>
  <c r="S237" i="35"/>
  <c r="R237" i="35"/>
  <c r="Q237" i="35"/>
  <c r="O237" i="35"/>
  <c r="M237" i="35"/>
  <c r="I237" i="35"/>
  <c r="G237" i="35"/>
  <c r="U237" i="35" s="1"/>
  <c r="E237" i="35"/>
  <c r="D237" i="35"/>
  <c r="B237" i="35"/>
  <c r="K236" i="35"/>
  <c r="J236" i="35"/>
  <c r="S236" i="35"/>
  <c r="R236" i="35"/>
  <c r="Q236" i="35"/>
  <c r="O236" i="35"/>
  <c r="M236" i="35"/>
  <c r="I236" i="35"/>
  <c r="G236" i="35"/>
  <c r="U236" i="35" s="1"/>
  <c r="E236" i="35"/>
  <c r="D236" i="35"/>
  <c r="B236" i="35"/>
  <c r="K235" i="35"/>
  <c r="J235" i="35"/>
  <c r="S235" i="35"/>
  <c r="R235" i="35"/>
  <c r="Q235" i="35"/>
  <c r="O235" i="35"/>
  <c r="M235" i="35"/>
  <c r="I235" i="35"/>
  <c r="G235" i="35"/>
  <c r="U235" i="35" s="1"/>
  <c r="E235" i="35"/>
  <c r="D235" i="35"/>
  <c r="B235" i="35"/>
  <c r="K234" i="35"/>
  <c r="J234" i="35"/>
  <c r="S234" i="35"/>
  <c r="R234" i="35"/>
  <c r="Q234" i="35"/>
  <c r="O234" i="35"/>
  <c r="M234" i="35"/>
  <c r="I234" i="35"/>
  <c r="G234" i="35"/>
  <c r="U234" i="35" s="1"/>
  <c r="E234" i="35"/>
  <c r="D234" i="35"/>
  <c r="B234" i="35"/>
  <c r="K233" i="35"/>
  <c r="J233" i="35"/>
  <c r="S233" i="35"/>
  <c r="R233" i="35"/>
  <c r="Q233" i="35"/>
  <c r="O233" i="35"/>
  <c r="M233" i="35"/>
  <c r="I233" i="35"/>
  <c r="G233" i="35"/>
  <c r="U233" i="35" s="1"/>
  <c r="E233" i="35"/>
  <c r="D233" i="35"/>
  <c r="B233" i="35"/>
  <c r="K232" i="35"/>
  <c r="J232" i="35"/>
  <c r="S232" i="35"/>
  <c r="R232" i="35"/>
  <c r="Q232" i="35"/>
  <c r="O232" i="35"/>
  <c r="M232" i="35"/>
  <c r="I232" i="35"/>
  <c r="G232" i="35"/>
  <c r="U232" i="35" s="1"/>
  <c r="E232" i="35"/>
  <c r="D232" i="35"/>
  <c r="B232" i="35"/>
  <c r="K231" i="35"/>
  <c r="J231" i="35"/>
  <c r="S231" i="35"/>
  <c r="R231" i="35"/>
  <c r="Q231" i="35"/>
  <c r="O231" i="35"/>
  <c r="M231" i="35"/>
  <c r="I231" i="35"/>
  <c r="G231" i="35"/>
  <c r="U231" i="35" s="1"/>
  <c r="E231" i="35"/>
  <c r="D231" i="35"/>
  <c r="B231" i="35"/>
  <c r="K230" i="35"/>
  <c r="J230" i="35"/>
  <c r="S230" i="35"/>
  <c r="R230" i="35"/>
  <c r="Q230" i="35"/>
  <c r="O230" i="35"/>
  <c r="M230" i="35"/>
  <c r="I230" i="35"/>
  <c r="G230" i="35"/>
  <c r="U230" i="35" s="1"/>
  <c r="E230" i="35"/>
  <c r="D230" i="35"/>
  <c r="B230" i="35"/>
  <c r="K229" i="35"/>
  <c r="J229" i="35"/>
  <c r="S229" i="35"/>
  <c r="R229" i="35"/>
  <c r="Q229" i="35"/>
  <c r="O229" i="35"/>
  <c r="M229" i="35"/>
  <c r="I229" i="35"/>
  <c r="G229" i="35"/>
  <c r="U229" i="35" s="1"/>
  <c r="E229" i="35"/>
  <c r="D229" i="35"/>
  <c r="B229" i="35"/>
  <c r="K228" i="35"/>
  <c r="J228" i="35"/>
  <c r="S228" i="35"/>
  <c r="R228" i="35"/>
  <c r="Q228" i="35"/>
  <c r="O228" i="35"/>
  <c r="M228" i="35"/>
  <c r="I228" i="35"/>
  <c r="G228" i="35"/>
  <c r="U228" i="35" s="1"/>
  <c r="E228" i="35"/>
  <c r="D228" i="35"/>
  <c r="B228" i="35"/>
  <c r="K227" i="35"/>
  <c r="J227" i="35"/>
  <c r="S227" i="35"/>
  <c r="R227" i="35"/>
  <c r="Q227" i="35"/>
  <c r="O227" i="35"/>
  <c r="M227" i="35"/>
  <c r="I227" i="35"/>
  <c r="G227" i="35"/>
  <c r="U227" i="35" s="1"/>
  <c r="E227" i="35"/>
  <c r="D227" i="35"/>
  <c r="B227" i="35"/>
  <c r="K226" i="35"/>
  <c r="J226" i="35"/>
  <c r="S226" i="35"/>
  <c r="R226" i="35"/>
  <c r="Q226" i="35"/>
  <c r="O226" i="35"/>
  <c r="M226" i="35"/>
  <c r="I226" i="35"/>
  <c r="G226" i="35"/>
  <c r="U226" i="35" s="1"/>
  <c r="E226" i="35"/>
  <c r="D226" i="35"/>
  <c r="B226" i="35"/>
  <c r="K225" i="35"/>
  <c r="J225" i="35"/>
  <c r="S225" i="35"/>
  <c r="R225" i="35"/>
  <c r="Q225" i="35"/>
  <c r="O225" i="35"/>
  <c r="M225" i="35"/>
  <c r="I225" i="35"/>
  <c r="G225" i="35"/>
  <c r="U225" i="35" s="1"/>
  <c r="E225" i="35"/>
  <c r="D225" i="35"/>
  <c r="B225" i="35"/>
  <c r="K224" i="35"/>
  <c r="J224" i="35"/>
  <c r="S224" i="35"/>
  <c r="R224" i="35"/>
  <c r="Q224" i="35"/>
  <c r="O224" i="35"/>
  <c r="M224" i="35"/>
  <c r="I224" i="35"/>
  <c r="G224" i="35"/>
  <c r="U224" i="35" s="1"/>
  <c r="E224" i="35"/>
  <c r="D224" i="35"/>
  <c r="B224" i="35"/>
  <c r="K223" i="35"/>
  <c r="J223" i="35"/>
  <c r="S223" i="35"/>
  <c r="R223" i="35"/>
  <c r="Q223" i="35"/>
  <c r="O223" i="35"/>
  <c r="M223" i="35"/>
  <c r="I223" i="35"/>
  <c r="G223" i="35"/>
  <c r="U223" i="35" s="1"/>
  <c r="E223" i="35"/>
  <c r="D223" i="35"/>
  <c r="B223" i="35"/>
  <c r="K222" i="35"/>
  <c r="J222" i="35"/>
  <c r="S222" i="35"/>
  <c r="R222" i="35"/>
  <c r="Q222" i="35"/>
  <c r="O222" i="35"/>
  <c r="M222" i="35"/>
  <c r="I222" i="35"/>
  <c r="G222" i="35"/>
  <c r="U222" i="35" s="1"/>
  <c r="E222" i="35"/>
  <c r="D222" i="35"/>
  <c r="B222" i="35"/>
  <c r="K221" i="35"/>
  <c r="J221" i="35"/>
  <c r="S221" i="35"/>
  <c r="R221" i="35"/>
  <c r="Q221" i="35"/>
  <c r="O221" i="35"/>
  <c r="M221" i="35"/>
  <c r="I221" i="35"/>
  <c r="G221" i="35"/>
  <c r="U221" i="35" s="1"/>
  <c r="E221" i="35"/>
  <c r="D221" i="35"/>
  <c r="B221" i="35"/>
  <c r="K220" i="35"/>
  <c r="J220" i="35"/>
  <c r="S220" i="35"/>
  <c r="R220" i="35"/>
  <c r="Q220" i="35"/>
  <c r="O220" i="35"/>
  <c r="M220" i="35"/>
  <c r="I220" i="35"/>
  <c r="G220" i="35"/>
  <c r="U220" i="35" s="1"/>
  <c r="E220" i="35"/>
  <c r="D220" i="35"/>
  <c r="B220" i="35"/>
  <c r="K219" i="35"/>
  <c r="J219" i="35"/>
  <c r="S219" i="35"/>
  <c r="R219" i="35"/>
  <c r="Q219" i="35"/>
  <c r="O219" i="35"/>
  <c r="M219" i="35"/>
  <c r="I219" i="35"/>
  <c r="G219" i="35"/>
  <c r="U219" i="35" s="1"/>
  <c r="E219" i="35"/>
  <c r="D219" i="35"/>
  <c r="B219" i="35"/>
  <c r="K218" i="35"/>
  <c r="J218" i="35"/>
  <c r="S218" i="35"/>
  <c r="R218" i="35"/>
  <c r="Q218" i="35"/>
  <c r="O218" i="35"/>
  <c r="M218" i="35"/>
  <c r="I218" i="35"/>
  <c r="G218" i="35"/>
  <c r="U218" i="35" s="1"/>
  <c r="E218" i="35"/>
  <c r="D218" i="35"/>
  <c r="B218" i="35"/>
  <c r="K217" i="35"/>
  <c r="J217" i="35"/>
  <c r="S217" i="35"/>
  <c r="R217" i="35"/>
  <c r="Q217" i="35"/>
  <c r="O217" i="35"/>
  <c r="M217" i="35"/>
  <c r="I217" i="35"/>
  <c r="G217" i="35"/>
  <c r="U217" i="35" s="1"/>
  <c r="E217" i="35"/>
  <c r="D217" i="35"/>
  <c r="B217" i="35"/>
  <c r="K216" i="35"/>
  <c r="J216" i="35"/>
  <c r="S216" i="35"/>
  <c r="R216" i="35"/>
  <c r="Q216" i="35"/>
  <c r="O216" i="35"/>
  <c r="M216" i="35"/>
  <c r="I216" i="35"/>
  <c r="G216" i="35"/>
  <c r="U216" i="35" s="1"/>
  <c r="E216" i="35"/>
  <c r="D216" i="35"/>
  <c r="B216" i="35"/>
  <c r="K215" i="35"/>
  <c r="J215" i="35"/>
  <c r="S215" i="35"/>
  <c r="R215" i="35"/>
  <c r="Q215" i="35"/>
  <c r="O215" i="35"/>
  <c r="M215" i="35"/>
  <c r="I215" i="35"/>
  <c r="G215" i="35"/>
  <c r="U215" i="35" s="1"/>
  <c r="E215" i="35"/>
  <c r="D215" i="35"/>
  <c r="B215" i="35"/>
  <c r="K214" i="35"/>
  <c r="J214" i="35"/>
  <c r="S214" i="35"/>
  <c r="R214" i="35"/>
  <c r="Q214" i="35"/>
  <c r="O214" i="35"/>
  <c r="M214" i="35"/>
  <c r="I214" i="35"/>
  <c r="G214" i="35"/>
  <c r="U214" i="35" s="1"/>
  <c r="E214" i="35"/>
  <c r="D214" i="35"/>
  <c r="B214" i="35"/>
  <c r="K212" i="35"/>
  <c r="J212" i="35"/>
  <c r="S212" i="35"/>
  <c r="R212" i="35"/>
  <c r="Q212" i="35"/>
  <c r="O212" i="35"/>
  <c r="M212" i="35"/>
  <c r="I212" i="35"/>
  <c r="G212" i="35"/>
  <c r="U212" i="35" s="1"/>
  <c r="E212" i="35"/>
  <c r="D212" i="35"/>
  <c r="B212" i="35"/>
  <c r="K211" i="35"/>
  <c r="J211" i="35"/>
  <c r="S211" i="35"/>
  <c r="R211" i="35"/>
  <c r="Q211" i="35"/>
  <c r="O211" i="35"/>
  <c r="M211" i="35"/>
  <c r="I211" i="35"/>
  <c r="G211" i="35"/>
  <c r="U211" i="35" s="1"/>
  <c r="E211" i="35"/>
  <c r="D211" i="35"/>
  <c r="B211" i="35"/>
  <c r="K210" i="35"/>
  <c r="J210" i="35"/>
  <c r="S210" i="35"/>
  <c r="R210" i="35"/>
  <c r="Q210" i="35"/>
  <c r="O210" i="35"/>
  <c r="M210" i="35"/>
  <c r="I210" i="35"/>
  <c r="G210" i="35"/>
  <c r="U210" i="35" s="1"/>
  <c r="E210" i="35"/>
  <c r="D210" i="35"/>
  <c r="B210" i="35"/>
  <c r="K209" i="35"/>
  <c r="J209" i="35"/>
  <c r="S209" i="35"/>
  <c r="R209" i="35"/>
  <c r="Q209" i="35"/>
  <c r="O209" i="35"/>
  <c r="M209" i="35"/>
  <c r="I209" i="35"/>
  <c r="G209" i="35"/>
  <c r="U209" i="35" s="1"/>
  <c r="E209" i="35"/>
  <c r="D209" i="35"/>
  <c r="B209" i="35"/>
  <c r="K208" i="35"/>
  <c r="J208" i="35"/>
  <c r="S208" i="35"/>
  <c r="R208" i="35"/>
  <c r="Q208" i="35"/>
  <c r="O208" i="35"/>
  <c r="M208" i="35"/>
  <c r="I208" i="35"/>
  <c r="G208" i="35"/>
  <c r="U208" i="35" s="1"/>
  <c r="E208" i="35"/>
  <c r="D208" i="35"/>
  <c r="B208" i="35"/>
  <c r="K207" i="35"/>
  <c r="J207" i="35"/>
  <c r="S207" i="35"/>
  <c r="R207" i="35"/>
  <c r="Q207" i="35"/>
  <c r="O207" i="35"/>
  <c r="M207" i="35"/>
  <c r="I207" i="35"/>
  <c r="G207" i="35"/>
  <c r="U207" i="35" s="1"/>
  <c r="E207" i="35"/>
  <c r="D207" i="35"/>
  <c r="B207" i="35"/>
  <c r="K206" i="35"/>
  <c r="J206" i="35"/>
  <c r="S206" i="35"/>
  <c r="R206" i="35"/>
  <c r="Q206" i="35"/>
  <c r="O206" i="35"/>
  <c r="M206" i="35"/>
  <c r="I206" i="35"/>
  <c r="G206" i="35"/>
  <c r="U206" i="35" s="1"/>
  <c r="E206" i="35"/>
  <c r="D206" i="35"/>
  <c r="B206" i="35"/>
  <c r="K205" i="35"/>
  <c r="J205" i="35"/>
  <c r="S205" i="35"/>
  <c r="R205" i="35"/>
  <c r="Q205" i="35"/>
  <c r="O205" i="35"/>
  <c r="M205" i="35"/>
  <c r="I205" i="35"/>
  <c r="G205" i="35"/>
  <c r="U205" i="35" s="1"/>
  <c r="E205" i="35"/>
  <c r="D205" i="35"/>
  <c r="B205" i="35"/>
  <c r="K204" i="35"/>
  <c r="J204" i="35"/>
  <c r="S204" i="35"/>
  <c r="R204" i="35"/>
  <c r="Q204" i="35"/>
  <c r="O204" i="35"/>
  <c r="M204" i="35"/>
  <c r="I204" i="35"/>
  <c r="G204" i="35"/>
  <c r="U204" i="35" s="1"/>
  <c r="E204" i="35"/>
  <c r="D204" i="35"/>
  <c r="B204" i="35"/>
  <c r="K203" i="35"/>
  <c r="J203" i="35"/>
  <c r="S203" i="35"/>
  <c r="R203" i="35"/>
  <c r="Q203" i="35"/>
  <c r="O203" i="35"/>
  <c r="M203" i="35"/>
  <c r="I203" i="35"/>
  <c r="G203" i="35"/>
  <c r="U203" i="35" s="1"/>
  <c r="E203" i="35"/>
  <c r="D203" i="35"/>
  <c r="B203" i="35"/>
  <c r="K202" i="35"/>
  <c r="J202" i="35"/>
  <c r="S202" i="35"/>
  <c r="R202" i="35"/>
  <c r="Q202" i="35"/>
  <c r="O202" i="35"/>
  <c r="M202" i="35"/>
  <c r="I202" i="35"/>
  <c r="G202" i="35"/>
  <c r="U202" i="35" s="1"/>
  <c r="E202" i="35"/>
  <c r="D202" i="35"/>
  <c r="B202" i="35"/>
  <c r="K201" i="35"/>
  <c r="J201" i="35"/>
  <c r="S201" i="35"/>
  <c r="R201" i="35"/>
  <c r="Q201" i="35"/>
  <c r="O201" i="35"/>
  <c r="M201" i="35"/>
  <c r="I201" i="35"/>
  <c r="G201" i="35"/>
  <c r="U201" i="35" s="1"/>
  <c r="E201" i="35"/>
  <c r="D201" i="35"/>
  <c r="B201" i="35"/>
  <c r="K199" i="35"/>
  <c r="J199" i="35"/>
  <c r="S199" i="35"/>
  <c r="R199" i="35"/>
  <c r="Q199" i="35"/>
  <c r="O199" i="35"/>
  <c r="M199" i="35"/>
  <c r="I199" i="35"/>
  <c r="G199" i="35"/>
  <c r="U199" i="35" s="1"/>
  <c r="E199" i="35"/>
  <c r="D199" i="35"/>
  <c r="B199" i="35"/>
  <c r="K198" i="35"/>
  <c r="J198" i="35"/>
  <c r="S198" i="35"/>
  <c r="R198" i="35"/>
  <c r="Q198" i="35"/>
  <c r="O198" i="35"/>
  <c r="M198" i="35"/>
  <c r="I198" i="35"/>
  <c r="G198" i="35"/>
  <c r="U198" i="35" s="1"/>
  <c r="E198" i="35"/>
  <c r="D198" i="35"/>
  <c r="B198" i="35"/>
  <c r="K197" i="35"/>
  <c r="J197" i="35"/>
  <c r="S197" i="35"/>
  <c r="R197" i="35"/>
  <c r="Q197" i="35"/>
  <c r="O197" i="35"/>
  <c r="M197" i="35"/>
  <c r="I197" i="35"/>
  <c r="G197" i="35"/>
  <c r="U197" i="35" s="1"/>
  <c r="E197" i="35"/>
  <c r="D197" i="35"/>
  <c r="B197" i="35"/>
  <c r="K196" i="35"/>
  <c r="J196" i="35"/>
  <c r="S196" i="35"/>
  <c r="R196" i="35"/>
  <c r="Q196" i="35"/>
  <c r="O196" i="35"/>
  <c r="M196" i="35"/>
  <c r="I196" i="35"/>
  <c r="G196" i="35"/>
  <c r="U196" i="35" s="1"/>
  <c r="E196" i="35"/>
  <c r="D196" i="35"/>
  <c r="B196" i="35"/>
  <c r="K195" i="35"/>
  <c r="J195" i="35"/>
  <c r="S195" i="35"/>
  <c r="R195" i="35"/>
  <c r="Q195" i="35"/>
  <c r="O195" i="35"/>
  <c r="M195" i="35"/>
  <c r="I195" i="35"/>
  <c r="G195" i="35"/>
  <c r="U195" i="35" s="1"/>
  <c r="E195" i="35"/>
  <c r="D195" i="35"/>
  <c r="B195" i="35"/>
  <c r="K194" i="35"/>
  <c r="J194" i="35"/>
  <c r="S194" i="35"/>
  <c r="R194" i="35"/>
  <c r="Q194" i="35"/>
  <c r="O194" i="35"/>
  <c r="M194" i="35"/>
  <c r="I194" i="35"/>
  <c r="G194" i="35"/>
  <c r="U194" i="35" s="1"/>
  <c r="E194" i="35"/>
  <c r="D194" i="35"/>
  <c r="B194" i="35"/>
  <c r="K193" i="35"/>
  <c r="J193" i="35"/>
  <c r="S193" i="35"/>
  <c r="R193" i="35"/>
  <c r="Q193" i="35"/>
  <c r="O193" i="35"/>
  <c r="M193" i="35"/>
  <c r="I193" i="35"/>
  <c r="G193" i="35"/>
  <c r="U193" i="35" s="1"/>
  <c r="E193" i="35"/>
  <c r="D193" i="35"/>
  <c r="B193" i="35"/>
  <c r="K192" i="35"/>
  <c r="J192" i="35"/>
  <c r="S192" i="35"/>
  <c r="R192" i="35"/>
  <c r="Q192" i="35"/>
  <c r="O192" i="35"/>
  <c r="M192" i="35"/>
  <c r="I192" i="35"/>
  <c r="G192" i="35"/>
  <c r="U192" i="35" s="1"/>
  <c r="E192" i="35"/>
  <c r="D192" i="35"/>
  <c r="B192" i="35"/>
  <c r="K191" i="35"/>
  <c r="J191" i="35"/>
  <c r="S191" i="35"/>
  <c r="R191" i="35"/>
  <c r="Q191" i="35"/>
  <c r="O191" i="35"/>
  <c r="M191" i="35"/>
  <c r="I191" i="35"/>
  <c r="G191" i="35"/>
  <c r="U191" i="35" s="1"/>
  <c r="E191" i="35"/>
  <c r="D191" i="35"/>
  <c r="B191" i="35"/>
  <c r="K190" i="35"/>
  <c r="J190" i="35"/>
  <c r="S190" i="35"/>
  <c r="R190" i="35"/>
  <c r="Q190" i="35"/>
  <c r="O190" i="35"/>
  <c r="M190" i="35"/>
  <c r="I190" i="35"/>
  <c r="G190" i="35"/>
  <c r="U190" i="35" s="1"/>
  <c r="E190" i="35"/>
  <c r="D190" i="35"/>
  <c r="B190" i="35"/>
  <c r="K189" i="35"/>
  <c r="J189" i="35"/>
  <c r="S189" i="35"/>
  <c r="R189" i="35"/>
  <c r="Q189" i="35"/>
  <c r="O189" i="35"/>
  <c r="M189" i="35"/>
  <c r="I189" i="35"/>
  <c r="G189" i="35"/>
  <c r="U189" i="35" s="1"/>
  <c r="E189" i="35"/>
  <c r="D189" i="35"/>
  <c r="B189" i="35"/>
  <c r="K188" i="35"/>
  <c r="J188" i="35"/>
  <c r="S188" i="35"/>
  <c r="R188" i="35"/>
  <c r="Q188" i="35"/>
  <c r="O188" i="35"/>
  <c r="M188" i="35"/>
  <c r="I188" i="35"/>
  <c r="G188" i="35"/>
  <c r="U188" i="35" s="1"/>
  <c r="E188" i="35"/>
  <c r="D188" i="35"/>
  <c r="B188" i="35"/>
  <c r="K187" i="35"/>
  <c r="J187" i="35"/>
  <c r="S187" i="35"/>
  <c r="R187" i="35"/>
  <c r="Q187" i="35"/>
  <c r="O187" i="35"/>
  <c r="M187" i="35"/>
  <c r="I187" i="35"/>
  <c r="G187" i="35"/>
  <c r="U187" i="35" s="1"/>
  <c r="E187" i="35"/>
  <c r="D187" i="35"/>
  <c r="B187" i="35"/>
  <c r="K186" i="35"/>
  <c r="J186" i="35"/>
  <c r="S186" i="35"/>
  <c r="R186" i="35"/>
  <c r="Q186" i="35"/>
  <c r="O186" i="35"/>
  <c r="M186" i="35"/>
  <c r="I186" i="35"/>
  <c r="G186" i="35"/>
  <c r="U186" i="35" s="1"/>
  <c r="E186" i="35"/>
  <c r="D186" i="35"/>
  <c r="B186" i="35"/>
  <c r="K185" i="35"/>
  <c r="J185" i="35"/>
  <c r="S185" i="35"/>
  <c r="R185" i="35"/>
  <c r="Q185" i="35"/>
  <c r="O185" i="35"/>
  <c r="M185" i="35"/>
  <c r="I185" i="35"/>
  <c r="G185" i="35"/>
  <c r="U185" i="35" s="1"/>
  <c r="E185" i="35"/>
  <c r="D185" i="35"/>
  <c r="B185" i="35"/>
  <c r="K184" i="35"/>
  <c r="J184" i="35"/>
  <c r="S184" i="35"/>
  <c r="R184" i="35"/>
  <c r="Q184" i="35"/>
  <c r="O184" i="35"/>
  <c r="M184" i="35"/>
  <c r="I184" i="35"/>
  <c r="G184" i="35"/>
  <c r="U184" i="35" s="1"/>
  <c r="E184" i="35"/>
  <c r="D184" i="35"/>
  <c r="B184" i="35"/>
  <c r="K183" i="35"/>
  <c r="J183" i="35"/>
  <c r="S183" i="35"/>
  <c r="R183" i="35"/>
  <c r="Q183" i="35"/>
  <c r="O183" i="35"/>
  <c r="M183" i="35"/>
  <c r="I183" i="35"/>
  <c r="G183" i="35"/>
  <c r="U183" i="35" s="1"/>
  <c r="E183" i="35"/>
  <c r="D183" i="35"/>
  <c r="B183" i="35"/>
  <c r="K182" i="35"/>
  <c r="J182" i="35"/>
  <c r="S182" i="35"/>
  <c r="R182" i="35"/>
  <c r="Q182" i="35"/>
  <c r="O182" i="35"/>
  <c r="M182" i="35"/>
  <c r="I182" i="35"/>
  <c r="G182" i="35"/>
  <c r="U182" i="35" s="1"/>
  <c r="E182" i="35"/>
  <c r="D182" i="35"/>
  <c r="B182" i="35"/>
  <c r="K181" i="35"/>
  <c r="J181" i="35"/>
  <c r="S181" i="35"/>
  <c r="R181" i="35"/>
  <c r="Q181" i="35"/>
  <c r="O181" i="35"/>
  <c r="M181" i="35"/>
  <c r="I181" i="35"/>
  <c r="G181" i="35"/>
  <c r="U181" i="35" s="1"/>
  <c r="E181" i="35"/>
  <c r="D181" i="35"/>
  <c r="B181" i="35"/>
  <c r="K180" i="35"/>
  <c r="J180" i="35"/>
  <c r="S180" i="35"/>
  <c r="R180" i="35"/>
  <c r="Q180" i="35"/>
  <c r="O180" i="35"/>
  <c r="M180" i="35"/>
  <c r="I180" i="35"/>
  <c r="G180" i="35"/>
  <c r="U180" i="35" s="1"/>
  <c r="E180" i="35"/>
  <c r="D180" i="35"/>
  <c r="B180" i="35"/>
  <c r="K179" i="35"/>
  <c r="J179" i="35"/>
  <c r="S179" i="35"/>
  <c r="R179" i="35"/>
  <c r="Q179" i="35"/>
  <c r="O179" i="35"/>
  <c r="M179" i="35"/>
  <c r="I179" i="35"/>
  <c r="G179" i="35"/>
  <c r="U179" i="35" s="1"/>
  <c r="E179" i="35"/>
  <c r="D179" i="35"/>
  <c r="B179" i="35"/>
  <c r="K178" i="35"/>
  <c r="J178" i="35"/>
  <c r="S178" i="35"/>
  <c r="R178" i="35"/>
  <c r="Q178" i="35"/>
  <c r="O178" i="35"/>
  <c r="M178" i="35"/>
  <c r="I178" i="35"/>
  <c r="G178" i="35"/>
  <c r="U178" i="35" s="1"/>
  <c r="E178" i="35"/>
  <c r="D178" i="35"/>
  <c r="B178" i="35"/>
  <c r="K177" i="35"/>
  <c r="J177" i="35"/>
  <c r="S177" i="35"/>
  <c r="R177" i="35"/>
  <c r="Q177" i="35"/>
  <c r="O177" i="35"/>
  <c r="M177" i="35"/>
  <c r="I177" i="35"/>
  <c r="G177" i="35"/>
  <c r="U177" i="35" s="1"/>
  <c r="E177" i="35"/>
  <c r="D177" i="35"/>
  <c r="B177" i="35"/>
  <c r="K176" i="35"/>
  <c r="J176" i="35"/>
  <c r="S176" i="35"/>
  <c r="R176" i="35"/>
  <c r="Q176" i="35"/>
  <c r="O176" i="35"/>
  <c r="M176" i="35"/>
  <c r="I176" i="35"/>
  <c r="G176" i="35"/>
  <c r="U176" i="35" s="1"/>
  <c r="E176" i="35"/>
  <c r="D176" i="35"/>
  <c r="B176" i="35"/>
  <c r="K175" i="35"/>
  <c r="J175" i="35"/>
  <c r="S175" i="35"/>
  <c r="R175" i="35"/>
  <c r="Q175" i="35"/>
  <c r="O175" i="35"/>
  <c r="M175" i="35"/>
  <c r="I175" i="35"/>
  <c r="G175" i="35"/>
  <c r="U175" i="35" s="1"/>
  <c r="E175" i="35"/>
  <c r="D175" i="35"/>
  <c r="B175" i="35"/>
  <c r="K174" i="35"/>
  <c r="J174" i="35"/>
  <c r="S174" i="35"/>
  <c r="R174" i="35"/>
  <c r="Q174" i="35"/>
  <c r="O174" i="35"/>
  <c r="M174" i="35"/>
  <c r="I174" i="35"/>
  <c r="G174" i="35"/>
  <c r="U174" i="35" s="1"/>
  <c r="E174" i="35"/>
  <c r="D174" i="35"/>
  <c r="B174" i="35"/>
  <c r="K173" i="35"/>
  <c r="J173" i="35"/>
  <c r="S173" i="35"/>
  <c r="R173" i="35"/>
  <c r="Q173" i="35"/>
  <c r="O173" i="35"/>
  <c r="M173" i="35"/>
  <c r="I173" i="35"/>
  <c r="G173" i="35"/>
  <c r="U173" i="35" s="1"/>
  <c r="E173" i="35"/>
  <c r="D173" i="35"/>
  <c r="B173" i="35"/>
  <c r="K172" i="35"/>
  <c r="J172" i="35"/>
  <c r="S172" i="35"/>
  <c r="R172" i="35"/>
  <c r="Q172" i="35"/>
  <c r="O172" i="35"/>
  <c r="M172" i="35"/>
  <c r="I172" i="35"/>
  <c r="G172" i="35"/>
  <c r="U172" i="35" s="1"/>
  <c r="E172" i="35"/>
  <c r="D172" i="35"/>
  <c r="B172" i="35"/>
  <c r="K171" i="35"/>
  <c r="J171" i="35"/>
  <c r="S171" i="35"/>
  <c r="R171" i="35"/>
  <c r="Q171" i="35"/>
  <c r="O171" i="35"/>
  <c r="M171" i="35"/>
  <c r="I171" i="35"/>
  <c r="G171" i="35"/>
  <c r="U171" i="35" s="1"/>
  <c r="E171" i="35"/>
  <c r="D171" i="35"/>
  <c r="B171" i="35"/>
  <c r="K170" i="35"/>
  <c r="J170" i="35"/>
  <c r="S170" i="35"/>
  <c r="R170" i="35"/>
  <c r="Q170" i="35"/>
  <c r="O170" i="35"/>
  <c r="M170" i="35"/>
  <c r="I170" i="35"/>
  <c r="G170" i="35"/>
  <c r="U170" i="35" s="1"/>
  <c r="E170" i="35"/>
  <c r="D170" i="35"/>
  <c r="B170" i="35"/>
  <c r="K169" i="35"/>
  <c r="J169" i="35"/>
  <c r="S169" i="35"/>
  <c r="R169" i="35"/>
  <c r="Q169" i="35"/>
  <c r="O169" i="35"/>
  <c r="M169" i="35"/>
  <c r="I169" i="35"/>
  <c r="G169" i="35"/>
  <c r="U169" i="35" s="1"/>
  <c r="E169" i="35"/>
  <c r="D169" i="35"/>
  <c r="B169" i="35"/>
  <c r="K168" i="35"/>
  <c r="J168" i="35"/>
  <c r="S168" i="35"/>
  <c r="R168" i="35"/>
  <c r="Q168" i="35"/>
  <c r="O168" i="35"/>
  <c r="M168" i="35"/>
  <c r="I168" i="35"/>
  <c r="G168" i="35"/>
  <c r="U168" i="35" s="1"/>
  <c r="E168" i="35"/>
  <c r="D168" i="35"/>
  <c r="B168" i="35"/>
  <c r="K167" i="35"/>
  <c r="J167" i="35"/>
  <c r="S167" i="35"/>
  <c r="R167" i="35"/>
  <c r="Q167" i="35"/>
  <c r="O167" i="35"/>
  <c r="M167" i="35"/>
  <c r="I167" i="35"/>
  <c r="G167" i="35"/>
  <c r="U167" i="35" s="1"/>
  <c r="E167" i="35"/>
  <c r="D167" i="35"/>
  <c r="B167" i="35"/>
  <c r="K166" i="35"/>
  <c r="J166" i="35"/>
  <c r="S166" i="35"/>
  <c r="R166" i="35"/>
  <c r="Q166" i="35"/>
  <c r="O166" i="35"/>
  <c r="M166" i="35"/>
  <c r="I166" i="35"/>
  <c r="G166" i="35"/>
  <c r="U166" i="35" s="1"/>
  <c r="E166" i="35"/>
  <c r="D166" i="35"/>
  <c r="B166" i="35"/>
  <c r="K165" i="35"/>
  <c r="J165" i="35"/>
  <c r="S165" i="35"/>
  <c r="R165" i="35"/>
  <c r="Q165" i="35"/>
  <c r="O165" i="35"/>
  <c r="M165" i="35"/>
  <c r="I165" i="35"/>
  <c r="G165" i="35"/>
  <c r="U165" i="35" s="1"/>
  <c r="E165" i="35"/>
  <c r="D165" i="35"/>
  <c r="B165" i="35"/>
  <c r="K164" i="35"/>
  <c r="J164" i="35"/>
  <c r="S164" i="35"/>
  <c r="R164" i="35"/>
  <c r="Q164" i="35"/>
  <c r="O164" i="35"/>
  <c r="M164" i="35"/>
  <c r="I164" i="35"/>
  <c r="G164" i="35"/>
  <c r="U164" i="35" s="1"/>
  <c r="E164" i="35"/>
  <c r="D164" i="35"/>
  <c r="B164" i="35"/>
  <c r="K163" i="35"/>
  <c r="J163" i="35"/>
  <c r="S163" i="35"/>
  <c r="R163" i="35"/>
  <c r="Q163" i="35"/>
  <c r="O163" i="35"/>
  <c r="M163" i="35"/>
  <c r="I163" i="35"/>
  <c r="G163" i="35"/>
  <c r="U163" i="35" s="1"/>
  <c r="E163" i="35"/>
  <c r="D163" i="35"/>
  <c r="B163" i="35"/>
  <c r="K162" i="35"/>
  <c r="J162" i="35"/>
  <c r="S162" i="35"/>
  <c r="R162" i="35"/>
  <c r="Q162" i="35"/>
  <c r="O162" i="35"/>
  <c r="M162" i="35"/>
  <c r="I162" i="35"/>
  <c r="G162" i="35"/>
  <c r="U162" i="35" s="1"/>
  <c r="E162" i="35"/>
  <c r="D162" i="35"/>
  <c r="B162" i="35"/>
  <c r="K161" i="35"/>
  <c r="J161" i="35"/>
  <c r="S161" i="35"/>
  <c r="R161" i="35"/>
  <c r="Q161" i="35"/>
  <c r="O161" i="35"/>
  <c r="M161" i="35"/>
  <c r="I161" i="35"/>
  <c r="G161" i="35"/>
  <c r="U161" i="35" s="1"/>
  <c r="E161" i="35"/>
  <c r="D161" i="35"/>
  <c r="B161" i="35"/>
  <c r="K160" i="35"/>
  <c r="J160" i="35"/>
  <c r="S160" i="35"/>
  <c r="R160" i="35"/>
  <c r="Q160" i="35"/>
  <c r="O160" i="35"/>
  <c r="M160" i="35"/>
  <c r="I160" i="35"/>
  <c r="G160" i="35"/>
  <c r="U160" i="35" s="1"/>
  <c r="E160" i="35"/>
  <c r="D160" i="35"/>
  <c r="B160" i="35"/>
  <c r="K159" i="35"/>
  <c r="J159" i="35"/>
  <c r="S159" i="35"/>
  <c r="R159" i="35"/>
  <c r="Q159" i="35"/>
  <c r="O159" i="35"/>
  <c r="M159" i="35"/>
  <c r="I159" i="35"/>
  <c r="G159" i="35"/>
  <c r="U159" i="35" s="1"/>
  <c r="E159" i="35"/>
  <c r="D159" i="35"/>
  <c r="B159" i="35"/>
  <c r="K158" i="35"/>
  <c r="J158" i="35"/>
  <c r="S158" i="35"/>
  <c r="R158" i="35"/>
  <c r="Q158" i="35"/>
  <c r="O158" i="35"/>
  <c r="M158" i="35"/>
  <c r="I158" i="35"/>
  <c r="G158" i="35"/>
  <c r="U158" i="35" s="1"/>
  <c r="E158" i="35"/>
  <c r="D158" i="35"/>
  <c r="B158" i="35"/>
  <c r="K157" i="35"/>
  <c r="J157" i="35"/>
  <c r="S157" i="35"/>
  <c r="R157" i="35"/>
  <c r="Q157" i="35"/>
  <c r="O157" i="35"/>
  <c r="M157" i="35"/>
  <c r="I157" i="35"/>
  <c r="G157" i="35"/>
  <c r="U157" i="35" s="1"/>
  <c r="E157" i="35"/>
  <c r="D157" i="35"/>
  <c r="B157" i="35"/>
  <c r="K156" i="35"/>
  <c r="J156" i="35"/>
  <c r="S156" i="35"/>
  <c r="R156" i="35"/>
  <c r="Q156" i="35"/>
  <c r="O156" i="35"/>
  <c r="M156" i="35"/>
  <c r="I156" i="35"/>
  <c r="G156" i="35"/>
  <c r="U156" i="35" s="1"/>
  <c r="E156" i="35"/>
  <c r="D156" i="35"/>
  <c r="B156" i="35"/>
  <c r="K155" i="35"/>
  <c r="J155" i="35"/>
  <c r="S155" i="35"/>
  <c r="R155" i="35"/>
  <c r="Q155" i="35"/>
  <c r="O155" i="35"/>
  <c r="M155" i="35"/>
  <c r="I155" i="35"/>
  <c r="G155" i="35"/>
  <c r="U155" i="35" s="1"/>
  <c r="E155" i="35"/>
  <c r="D155" i="35"/>
  <c r="B155" i="35"/>
  <c r="K154" i="35"/>
  <c r="J154" i="35"/>
  <c r="S154" i="35"/>
  <c r="R154" i="35"/>
  <c r="Q154" i="35"/>
  <c r="O154" i="35"/>
  <c r="M154" i="35"/>
  <c r="I154" i="35"/>
  <c r="G154" i="35"/>
  <c r="U154" i="35" s="1"/>
  <c r="E154" i="35"/>
  <c r="D154" i="35"/>
  <c r="B154" i="35"/>
  <c r="K153" i="35"/>
  <c r="J153" i="35"/>
  <c r="S153" i="35"/>
  <c r="R153" i="35"/>
  <c r="Q153" i="35"/>
  <c r="O153" i="35"/>
  <c r="M153" i="35"/>
  <c r="I153" i="35"/>
  <c r="G153" i="35"/>
  <c r="U153" i="35" s="1"/>
  <c r="E153" i="35"/>
  <c r="D153" i="35"/>
  <c r="B153" i="35"/>
  <c r="K152" i="35"/>
  <c r="J152" i="35"/>
  <c r="S152" i="35"/>
  <c r="R152" i="35"/>
  <c r="Q152" i="35"/>
  <c r="O152" i="35"/>
  <c r="M152" i="35"/>
  <c r="I152" i="35"/>
  <c r="G152" i="35"/>
  <c r="U152" i="35" s="1"/>
  <c r="E152" i="35"/>
  <c r="D152" i="35"/>
  <c r="B152" i="35"/>
  <c r="K151" i="35"/>
  <c r="J151" i="35"/>
  <c r="S151" i="35"/>
  <c r="R151" i="35"/>
  <c r="Q151" i="35"/>
  <c r="O151" i="35"/>
  <c r="M151" i="35"/>
  <c r="I151" i="35"/>
  <c r="G151" i="35"/>
  <c r="U151" i="35" s="1"/>
  <c r="E151" i="35"/>
  <c r="D151" i="35"/>
  <c r="B151" i="35"/>
  <c r="K150" i="35"/>
  <c r="J150" i="35"/>
  <c r="S150" i="35"/>
  <c r="R150" i="35"/>
  <c r="Q150" i="35"/>
  <c r="O150" i="35"/>
  <c r="M150" i="35"/>
  <c r="I150" i="35"/>
  <c r="G150" i="35"/>
  <c r="U150" i="35" s="1"/>
  <c r="E150" i="35"/>
  <c r="D150" i="35"/>
  <c r="B150" i="35"/>
  <c r="K149" i="35"/>
  <c r="J149" i="35"/>
  <c r="S149" i="35"/>
  <c r="R149" i="35"/>
  <c r="Q149" i="35"/>
  <c r="O149" i="35"/>
  <c r="M149" i="35"/>
  <c r="I149" i="35"/>
  <c r="G149" i="35"/>
  <c r="U149" i="35" s="1"/>
  <c r="E149" i="35"/>
  <c r="D149" i="35"/>
  <c r="B149" i="35"/>
  <c r="K148" i="35"/>
  <c r="J148" i="35"/>
  <c r="S148" i="35"/>
  <c r="R148" i="35"/>
  <c r="Q148" i="35"/>
  <c r="O148" i="35"/>
  <c r="M148" i="35"/>
  <c r="I148" i="35"/>
  <c r="G148" i="35"/>
  <c r="U148" i="35" s="1"/>
  <c r="E148" i="35"/>
  <c r="D148" i="35"/>
  <c r="B148" i="35"/>
  <c r="K147" i="35"/>
  <c r="J147" i="35"/>
  <c r="S147" i="35"/>
  <c r="R147" i="35"/>
  <c r="Q147" i="35"/>
  <c r="O147" i="35"/>
  <c r="M147" i="35"/>
  <c r="I147" i="35"/>
  <c r="G147" i="35"/>
  <c r="U147" i="35" s="1"/>
  <c r="E147" i="35"/>
  <c r="D147" i="35"/>
  <c r="B147" i="35"/>
  <c r="K146" i="35"/>
  <c r="J146" i="35"/>
  <c r="S146" i="35"/>
  <c r="R146" i="35"/>
  <c r="Q146" i="35"/>
  <c r="O146" i="35"/>
  <c r="M146" i="35"/>
  <c r="I146" i="35"/>
  <c r="G146" i="35"/>
  <c r="U146" i="35" s="1"/>
  <c r="E146" i="35"/>
  <c r="D146" i="35"/>
  <c r="B146" i="35"/>
  <c r="K145" i="35"/>
  <c r="J145" i="35"/>
  <c r="S145" i="35"/>
  <c r="R145" i="35"/>
  <c r="Q145" i="35"/>
  <c r="O145" i="35"/>
  <c r="M145" i="35"/>
  <c r="I145" i="35"/>
  <c r="G145" i="35"/>
  <c r="U145" i="35" s="1"/>
  <c r="E145" i="35"/>
  <c r="D145" i="35"/>
  <c r="B145" i="35"/>
  <c r="K144" i="35"/>
  <c r="J144" i="35"/>
  <c r="S144" i="35"/>
  <c r="R144" i="35"/>
  <c r="Q144" i="35"/>
  <c r="O144" i="35"/>
  <c r="M144" i="35"/>
  <c r="I144" i="35"/>
  <c r="G144" i="35"/>
  <c r="U144" i="35" s="1"/>
  <c r="E144" i="35"/>
  <c r="D144" i="35"/>
  <c r="B144" i="35"/>
  <c r="K143" i="35"/>
  <c r="J143" i="35"/>
  <c r="S143" i="35"/>
  <c r="R143" i="35"/>
  <c r="Q143" i="35"/>
  <c r="O143" i="35"/>
  <c r="M143" i="35"/>
  <c r="I143" i="35"/>
  <c r="G143" i="35"/>
  <c r="U143" i="35" s="1"/>
  <c r="E143" i="35"/>
  <c r="D143" i="35"/>
  <c r="B143" i="35"/>
  <c r="K142" i="35"/>
  <c r="J142" i="35"/>
  <c r="S142" i="35"/>
  <c r="R142" i="35"/>
  <c r="Q142" i="35"/>
  <c r="O142" i="35"/>
  <c r="M142" i="35"/>
  <c r="I142" i="35"/>
  <c r="G142" i="35"/>
  <c r="U142" i="35" s="1"/>
  <c r="E142" i="35"/>
  <c r="D142" i="35"/>
  <c r="B142" i="35"/>
  <c r="K141" i="35"/>
  <c r="J141" i="35"/>
  <c r="S141" i="35"/>
  <c r="R141" i="35"/>
  <c r="Q141" i="35"/>
  <c r="O141" i="35"/>
  <c r="M141" i="35"/>
  <c r="I141" i="35"/>
  <c r="G141" i="35"/>
  <c r="U141" i="35" s="1"/>
  <c r="E141" i="35"/>
  <c r="D141" i="35"/>
  <c r="B141" i="35"/>
  <c r="K140" i="35"/>
  <c r="J140" i="35"/>
  <c r="S140" i="35"/>
  <c r="R140" i="35"/>
  <c r="Q140" i="35"/>
  <c r="O140" i="35"/>
  <c r="M140" i="35"/>
  <c r="I140" i="35"/>
  <c r="G140" i="35"/>
  <c r="U140" i="35" s="1"/>
  <c r="E140" i="35"/>
  <c r="D140" i="35"/>
  <c r="B140" i="35"/>
  <c r="K138" i="35"/>
  <c r="J138" i="35"/>
  <c r="S138" i="35"/>
  <c r="R138" i="35"/>
  <c r="Q138" i="35"/>
  <c r="O138" i="35"/>
  <c r="M138" i="35"/>
  <c r="I138" i="35"/>
  <c r="G138" i="35"/>
  <c r="U138" i="35" s="1"/>
  <c r="E138" i="35"/>
  <c r="D138" i="35"/>
  <c r="B138" i="35"/>
  <c r="K137" i="35"/>
  <c r="J137" i="35"/>
  <c r="S137" i="35"/>
  <c r="R137" i="35"/>
  <c r="Q137" i="35"/>
  <c r="O137" i="35"/>
  <c r="M137" i="35"/>
  <c r="I137" i="35"/>
  <c r="G137" i="35"/>
  <c r="U137" i="35" s="1"/>
  <c r="E137" i="35"/>
  <c r="D137" i="35"/>
  <c r="B137" i="35"/>
  <c r="K136" i="35"/>
  <c r="J136" i="35"/>
  <c r="S136" i="35"/>
  <c r="R136" i="35"/>
  <c r="Q136" i="35"/>
  <c r="O136" i="35"/>
  <c r="M136" i="35"/>
  <c r="I136" i="35"/>
  <c r="G136" i="35"/>
  <c r="U136" i="35" s="1"/>
  <c r="E136" i="35"/>
  <c r="D136" i="35"/>
  <c r="B136" i="35"/>
  <c r="K135" i="35"/>
  <c r="J135" i="35"/>
  <c r="S135" i="35"/>
  <c r="R135" i="35"/>
  <c r="Q135" i="35"/>
  <c r="O135" i="35"/>
  <c r="M135" i="35"/>
  <c r="I135" i="35"/>
  <c r="G135" i="35"/>
  <c r="U135" i="35" s="1"/>
  <c r="E135" i="35"/>
  <c r="D135" i="35"/>
  <c r="B135" i="35"/>
  <c r="K134" i="35"/>
  <c r="J134" i="35"/>
  <c r="S134" i="35"/>
  <c r="R134" i="35"/>
  <c r="Q134" i="35"/>
  <c r="O134" i="35"/>
  <c r="M134" i="35"/>
  <c r="I134" i="35"/>
  <c r="G134" i="35"/>
  <c r="U134" i="35" s="1"/>
  <c r="E134" i="35"/>
  <c r="D134" i="35"/>
  <c r="B134" i="35"/>
  <c r="K133" i="35"/>
  <c r="J133" i="35"/>
  <c r="S133" i="35"/>
  <c r="R133" i="35"/>
  <c r="Q133" i="35"/>
  <c r="O133" i="35"/>
  <c r="M133" i="35"/>
  <c r="I133" i="35"/>
  <c r="G133" i="35"/>
  <c r="U133" i="35" s="1"/>
  <c r="E133" i="35"/>
  <c r="D133" i="35"/>
  <c r="B133" i="35"/>
  <c r="K132" i="35"/>
  <c r="J132" i="35"/>
  <c r="S132" i="35"/>
  <c r="R132" i="35"/>
  <c r="Q132" i="35"/>
  <c r="O132" i="35"/>
  <c r="M132" i="35"/>
  <c r="I132" i="35"/>
  <c r="G132" i="35"/>
  <c r="U132" i="35" s="1"/>
  <c r="E132" i="35"/>
  <c r="D132" i="35"/>
  <c r="B132" i="35"/>
  <c r="K131" i="35"/>
  <c r="J131" i="35"/>
  <c r="S131" i="35"/>
  <c r="R131" i="35"/>
  <c r="Q131" i="35"/>
  <c r="O131" i="35"/>
  <c r="M131" i="35"/>
  <c r="I131" i="35"/>
  <c r="G131" i="35"/>
  <c r="U131" i="35" s="1"/>
  <c r="E131" i="35"/>
  <c r="D131" i="35"/>
  <c r="B131" i="35"/>
  <c r="K130" i="35"/>
  <c r="J130" i="35"/>
  <c r="S130" i="35"/>
  <c r="R130" i="35"/>
  <c r="Q130" i="35"/>
  <c r="O130" i="35"/>
  <c r="M130" i="35"/>
  <c r="I130" i="35"/>
  <c r="G130" i="35"/>
  <c r="U130" i="35" s="1"/>
  <c r="E130" i="35"/>
  <c r="D130" i="35"/>
  <c r="B130" i="35"/>
  <c r="K129" i="35"/>
  <c r="J129" i="35"/>
  <c r="S129" i="35"/>
  <c r="R129" i="35"/>
  <c r="Q129" i="35"/>
  <c r="O129" i="35"/>
  <c r="M129" i="35"/>
  <c r="I129" i="35"/>
  <c r="G129" i="35"/>
  <c r="U129" i="35" s="1"/>
  <c r="E129" i="35"/>
  <c r="D129" i="35"/>
  <c r="B129" i="35"/>
  <c r="K128" i="35"/>
  <c r="J128" i="35"/>
  <c r="S128" i="35"/>
  <c r="R128" i="35"/>
  <c r="Q128" i="35"/>
  <c r="O128" i="35"/>
  <c r="M128" i="35"/>
  <c r="I128" i="35"/>
  <c r="G128" i="35"/>
  <c r="U128" i="35" s="1"/>
  <c r="E128" i="35"/>
  <c r="D128" i="35"/>
  <c r="B128" i="35"/>
  <c r="K127" i="35"/>
  <c r="J127" i="35"/>
  <c r="S127" i="35"/>
  <c r="R127" i="35"/>
  <c r="Q127" i="35"/>
  <c r="O127" i="35"/>
  <c r="M127" i="35"/>
  <c r="I127" i="35"/>
  <c r="G127" i="35"/>
  <c r="U127" i="35" s="1"/>
  <c r="E127" i="35"/>
  <c r="D127" i="35"/>
  <c r="B127" i="35"/>
  <c r="K125" i="35"/>
  <c r="J125" i="35"/>
  <c r="S125" i="35"/>
  <c r="R125" i="35"/>
  <c r="Q125" i="35"/>
  <c r="O125" i="35"/>
  <c r="M125" i="35"/>
  <c r="I125" i="35"/>
  <c r="G125" i="35"/>
  <c r="U125" i="35" s="1"/>
  <c r="E125" i="35"/>
  <c r="D125" i="35"/>
  <c r="B125" i="35"/>
  <c r="K124" i="35"/>
  <c r="J124" i="35"/>
  <c r="S124" i="35"/>
  <c r="R124" i="35"/>
  <c r="Q124" i="35"/>
  <c r="O124" i="35"/>
  <c r="M124" i="35"/>
  <c r="I124" i="35"/>
  <c r="G124" i="35"/>
  <c r="U124" i="35" s="1"/>
  <c r="E124" i="35"/>
  <c r="D124" i="35"/>
  <c r="B124" i="35"/>
  <c r="K123" i="35"/>
  <c r="J123" i="35"/>
  <c r="S123" i="35"/>
  <c r="R123" i="35"/>
  <c r="Q123" i="35"/>
  <c r="O123" i="35"/>
  <c r="M123" i="35"/>
  <c r="I123" i="35"/>
  <c r="G123" i="35"/>
  <c r="U123" i="35" s="1"/>
  <c r="E123" i="35"/>
  <c r="D123" i="35"/>
  <c r="B123" i="35"/>
  <c r="K122" i="35"/>
  <c r="J122" i="35"/>
  <c r="S122" i="35"/>
  <c r="R122" i="35"/>
  <c r="Q122" i="35"/>
  <c r="O122" i="35"/>
  <c r="M122" i="35"/>
  <c r="I122" i="35"/>
  <c r="G122" i="35"/>
  <c r="U122" i="35" s="1"/>
  <c r="E122" i="35"/>
  <c r="D122" i="35"/>
  <c r="B122" i="35"/>
  <c r="K121" i="35"/>
  <c r="J121" i="35"/>
  <c r="S121" i="35"/>
  <c r="R121" i="35"/>
  <c r="Q121" i="35"/>
  <c r="O121" i="35"/>
  <c r="M121" i="35"/>
  <c r="I121" i="35"/>
  <c r="G121" i="35"/>
  <c r="U121" i="35" s="1"/>
  <c r="E121" i="35"/>
  <c r="D121" i="35"/>
  <c r="B121" i="35"/>
  <c r="K120" i="35"/>
  <c r="J120" i="35"/>
  <c r="S120" i="35"/>
  <c r="R120" i="35"/>
  <c r="Q120" i="35"/>
  <c r="O120" i="35"/>
  <c r="M120" i="35"/>
  <c r="I120" i="35"/>
  <c r="G120" i="35"/>
  <c r="U120" i="35" s="1"/>
  <c r="E120" i="35"/>
  <c r="D120" i="35"/>
  <c r="B120" i="35"/>
  <c r="K119" i="35"/>
  <c r="J119" i="35"/>
  <c r="S119" i="35"/>
  <c r="R119" i="35"/>
  <c r="Q119" i="35"/>
  <c r="O119" i="35"/>
  <c r="M119" i="35"/>
  <c r="I119" i="35"/>
  <c r="G119" i="35"/>
  <c r="U119" i="35" s="1"/>
  <c r="E119" i="35"/>
  <c r="D119" i="35"/>
  <c r="B119" i="35"/>
  <c r="K118" i="35"/>
  <c r="J118" i="35"/>
  <c r="S118" i="35"/>
  <c r="R118" i="35"/>
  <c r="Q118" i="35"/>
  <c r="O118" i="35"/>
  <c r="M118" i="35"/>
  <c r="I118" i="35"/>
  <c r="G118" i="35"/>
  <c r="U118" i="35" s="1"/>
  <c r="E118" i="35"/>
  <c r="D118" i="35"/>
  <c r="B118" i="35"/>
  <c r="K117" i="35"/>
  <c r="J117" i="35"/>
  <c r="S117" i="35"/>
  <c r="R117" i="35"/>
  <c r="Q117" i="35"/>
  <c r="O117" i="35"/>
  <c r="M117" i="35"/>
  <c r="I117" i="35"/>
  <c r="G117" i="35"/>
  <c r="U117" i="35" s="1"/>
  <c r="E117" i="35"/>
  <c r="D117" i="35"/>
  <c r="B117" i="35"/>
  <c r="K116" i="35"/>
  <c r="J116" i="35"/>
  <c r="S116" i="35"/>
  <c r="R116" i="35"/>
  <c r="Q116" i="35"/>
  <c r="O116" i="35"/>
  <c r="M116" i="35"/>
  <c r="I116" i="35"/>
  <c r="G116" i="35"/>
  <c r="U116" i="35" s="1"/>
  <c r="E116" i="35"/>
  <c r="D116" i="35"/>
  <c r="B116" i="35"/>
  <c r="K115" i="35"/>
  <c r="J115" i="35"/>
  <c r="S115" i="35"/>
  <c r="R115" i="35"/>
  <c r="Q115" i="35"/>
  <c r="O115" i="35"/>
  <c r="M115" i="35"/>
  <c r="I115" i="35"/>
  <c r="G115" i="35"/>
  <c r="U115" i="35" s="1"/>
  <c r="E115" i="35"/>
  <c r="D115" i="35"/>
  <c r="B115" i="35"/>
  <c r="K114" i="35"/>
  <c r="J114" i="35"/>
  <c r="S114" i="35"/>
  <c r="R114" i="35"/>
  <c r="Q114" i="35"/>
  <c r="O114" i="35"/>
  <c r="M114" i="35"/>
  <c r="I114" i="35"/>
  <c r="G114" i="35"/>
  <c r="U114" i="35" s="1"/>
  <c r="E114" i="35"/>
  <c r="D114" i="35"/>
  <c r="B114" i="35"/>
  <c r="K112" i="35"/>
  <c r="J112" i="35"/>
  <c r="S112" i="35"/>
  <c r="R112" i="35"/>
  <c r="Q112" i="35"/>
  <c r="O112" i="35"/>
  <c r="M112" i="35"/>
  <c r="I112" i="35"/>
  <c r="G112" i="35"/>
  <c r="U112" i="35" s="1"/>
  <c r="E112" i="35"/>
  <c r="D112" i="35"/>
  <c r="B112" i="35"/>
  <c r="K111" i="35"/>
  <c r="J111" i="35"/>
  <c r="S111" i="35"/>
  <c r="R111" i="35"/>
  <c r="Q111" i="35"/>
  <c r="O111" i="35"/>
  <c r="M111" i="35"/>
  <c r="I111" i="35"/>
  <c r="G111" i="35"/>
  <c r="U111" i="35" s="1"/>
  <c r="E111" i="35"/>
  <c r="D111" i="35"/>
  <c r="B111" i="35"/>
  <c r="K110" i="35"/>
  <c r="J110" i="35"/>
  <c r="S110" i="35"/>
  <c r="R110" i="35"/>
  <c r="Q110" i="35"/>
  <c r="O110" i="35"/>
  <c r="M110" i="35"/>
  <c r="I110" i="35"/>
  <c r="G110" i="35"/>
  <c r="U110" i="35" s="1"/>
  <c r="E110" i="35"/>
  <c r="D110" i="35"/>
  <c r="B110" i="35"/>
  <c r="K109" i="35"/>
  <c r="J109" i="35"/>
  <c r="S109" i="35"/>
  <c r="R109" i="35"/>
  <c r="Q109" i="35"/>
  <c r="O109" i="35"/>
  <c r="M109" i="35"/>
  <c r="I109" i="35"/>
  <c r="G109" i="35"/>
  <c r="U109" i="35" s="1"/>
  <c r="E109" i="35"/>
  <c r="D109" i="35"/>
  <c r="B109" i="35"/>
  <c r="K108" i="35"/>
  <c r="J108" i="35"/>
  <c r="S108" i="35"/>
  <c r="R108" i="35"/>
  <c r="Q108" i="35"/>
  <c r="O108" i="35"/>
  <c r="M108" i="35"/>
  <c r="I108" i="35"/>
  <c r="G108" i="35"/>
  <c r="U108" i="35" s="1"/>
  <c r="E108" i="35"/>
  <c r="D108" i="35"/>
  <c r="B108" i="35"/>
  <c r="K107" i="35"/>
  <c r="J107" i="35"/>
  <c r="S107" i="35"/>
  <c r="R107" i="35"/>
  <c r="Q107" i="35"/>
  <c r="O107" i="35"/>
  <c r="M107" i="35"/>
  <c r="I107" i="35"/>
  <c r="G107" i="35"/>
  <c r="U107" i="35" s="1"/>
  <c r="E107" i="35"/>
  <c r="D107" i="35"/>
  <c r="B107" i="35"/>
  <c r="K106" i="35"/>
  <c r="J106" i="35"/>
  <c r="S106" i="35"/>
  <c r="R106" i="35"/>
  <c r="Q106" i="35"/>
  <c r="O106" i="35"/>
  <c r="M106" i="35"/>
  <c r="I106" i="35"/>
  <c r="G106" i="35"/>
  <c r="U106" i="35" s="1"/>
  <c r="E106" i="35"/>
  <c r="D106" i="35"/>
  <c r="B106" i="35"/>
  <c r="K105" i="35"/>
  <c r="J105" i="35"/>
  <c r="S105" i="35"/>
  <c r="R105" i="35"/>
  <c r="Q105" i="35"/>
  <c r="O105" i="35"/>
  <c r="M105" i="35"/>
  <c r="I105" i="35"/>
  <c r="G105" i="35"/>
  <c r="U105" i="35" s="1"/>
  <c r="E105" i="35"/>
  <c r="D105" i="35"/>
  <c r="B105" i="35"/>
  <c r="K104" i="35"/>
  <c r="J104" i="35"/>
  <c r="S104" i="35"/>
  <c r="R104" i="35"/>
  <c r="Q104" i="35"/>
  <c r="O104" i="35"/>
  <c r="M104" i="35"/>
  <c r="I104" i="35"/>
  <c r="G104" i="35"/>
  <c r="U104" i="35" s="1"/>
  <c r="E104" i="35"/>
  <c r="D104" i="35"/>
  <c r="B104" i="35"/>
  <c r="K103" i="35"/>
  <c r="J103" i="35"/>
  <c r="S103" i="35"/>
  <c r="R103" i="35"/>
  <c r="Q103" i="35"/>
  <c r="O103" i="35"/>
  <c r="M103" i="35"/>
  <c r="I103" i="35"/>
  <c r="G103" i="35"/>
  <c r="U103" i="35" s="1"/>
  <c r="E103" i="35"/>
  <c r="D103" i="35"/>
  <c r="B103" i="35"/>
  <c r="K102" i="35"/>
  <c r="J102" i="35"/>
  <c r="S102" i="35"/>
  <c r="R102" i="35"/>
  <c r="Q102" i="35"/>
  <c r="O102" i="35"/>
  <c r="M102" i="35"/>
  <c r="I102" i="35"/>
  <c r="G102" i="35"/>
  <c r="U102" i="35" s="1"/>
  <c r="E102" i="35"/>
  <c r="D102" i="35"/>
  <c r="B102" i="35"/>
  <c r="K101" i="35"/>
  <c r="J101" i="35"/>
  <c r="S101" i="35"/>
  <c r="R101" i="35"/>
  <c r="Q101" i="35"/>
  <c r="O101" i="35"/>
  <c r="M101" i="35"/>
  <c r="I101" i="35"/>
  <c r="G101" i="35"/>
  <c r="U101" i="35" s="1"/>
  <c r="E101" i="35"/>
  <c r="D101" i="35"/>
  <c r="B101" i="35"/>
  <c r="K99" i="35"/>
  <c r="J99" i="35"/>
  <c r="S99" i="35"/>
  <c r="R99" i="35"/>
  <c r="Q99" i="35"/>
  <c r="O99" i="35"/>
  <c r="M99" i="35"/>
  <c r="I99" i="35"/>
  <c r="G99" i="35"/>
  <c r="U99" i="35" s="1"/>
  <c r="E99" i="35"/>
  <c r="D99" i="35"/>
  <c r="B99" i="35"/>
  <c r="K98" i="35"/>
  <c r="J98" i="35"/>
  <c r="S98" i="35"/>
  <c r="R98" i="35"/>
  <c r="Q98" i="35"/>
  <c r="O98" i="35"/>
  <c r="M98" i="35"/>
  <c r="I98" i="35"/>
  <c r="G98" i="35"/>
  <c r="U98" i="35" s="1"/>
  <c r="E98" i="35"/>
  <c r="D98" i="35"/>
  <c r="B98" i="35"/>
  <c r="K97" i="35"/>
  <c r="J97" i="35"/>
  <c r="S97" i="35"/>
  <c r="R97" i="35"/>
  <c r="Q97" i="35"/>
  <c r="O97" i="35"/>
  <c r="M97" i="35"/>
  <c r="I97" i="35"/>
  <c r="G97" i="35"/>
  <c r="U97" i="35" s="1"/>
  <c r="E97" i="35"/>
  <c r="D97" i="35"/>
  <c r="B97" i="35"/>
  <c r="K96" i="35"/>
  <c r="J96" i="35"/>
  <c r="S96" i="35"/>
  <c r="R96" i="35"/>
  <c r="Q96" i="35"/>
  <c r="O96" i="35"/>
  <c r="M96" i="35"/>
  <c r="I96" i="35"/>
  <c r="G96" i="35"/>
  <c r="U96" i="35" s="1"/>
  <c r="E96" i="35"/>
  <c r="D96" i="35"/>
  <c r="B96" i="35"/>
  <c r="K95" i="35"/>
  <c r="J95" i="35"/>
  <c r="S95" i="35"/>
  <c r="R95" i="35"/>
  <c r="Q95" i="35"/>
  <c r="O95" i="35"/>
  <c r="M95" i="35"/>
  <c r="I95" i="35"/>
  <c r="G95" i="35"/>
  <c r="U95" i="35" s="1"/>
  <c r="E95" i="35"/>
  <c r="D95" i="35"/>
  <c r="B95" i="35"/>
  <c r="K94" i="35"/>
  <c r="J94" i="35"/>
  <c r="S94" i="35"/>
  <c r="R94" i="35"/>
  <c r="Q94" i="35"/>
  <c r="O94" i="35"/>
  <c r="M94" i="35"/>
  <c r="I94" i="35"/>
  <c r="G94" i="35"/>
  <c r="U94" i="35" s="1"/>
  <c r="E94" i="35"/>
  <c r="D94" i="35"/>
  <c r="B94" i="35"/>
  <c r="K93" i="35"/>
  <c r="J93" i="35"/>
  <c r="S93" i="35"/>
  <c r="R93" i="35"/>
  <c r="Q93" i="35"/>
  <c r="O93" i="35"/>
  <c r="M93" i="35"/>
  <c r="I93" i="35"/>
  <c r="G93" i="35"/>
  <c r="U93" i="35" s="1"/>
  <c r="E93" i="35"/>
  <c r="D93" i="35"/>
  <c r="B93" i="35"/>
  <c r="K92" i="35"/>
  <c r="J92" i="35"/>
  <c r="S92" i="35"/>
  <c r="R92" i="35"/>
  <c r="Q92" i="35"/>
  <c r="O92" i="35"/>
  <c r="M92" i="35"/>
  <c r="I92" i="35"/>
  <c r="G92" i="35"/>
  <c r="U92" i="35" s="1"/>
  <c r="E92" i="35"/>
  <c r="D92" i="35"/>
  <c r="B92" i="35"/>
  <c r="K91" i="35"/>
  <c r="J91" i="35"/>
  <c r="S91" i="35"/>
  <c r="R91" i="35"/>
  <c r="Q91" i="35"/>
  <c r="O91" i="35"/>
  <c r="M91" i="35"/>
  <c r="I91" i="35"/>
  <c r="G91" i="35"/>
  <c r="U91" i="35" s="1"/>
  <c r="E91" i="35"/>
  <c r="D91" i="35"/>
  <c r="B91" i="35"/>
  <c r="K90" i="35"/>
  <c r="J90" i="35"/>
  <c r="S90" i="35"/>
  <c r="R90" i="35"/>
  <c r="Q90" i="35"/>
  <c r="O90" i="35"/>
  <c r="M90" i="35"/>
  <c r="I90" i="35"/>
  <c r="G90" i="35"/>
  <c r="U90" i="35" s="1"/>
  <c r="E90" i="35"/>
  <c r="D90" i="35"/>
  <c r="B90" i="35"/>
  <c r="K89" i="35"/>
  <c r="J89" i="35"/>
  <c r="S89" i="35"/>
  <c r="R89" i="35"/>
  <c r="Q89" i="35"/>
  <c r="O89" i="35"/>
  <c r="M89" i="35"/>
  <c r="I89" i="35"/>
  <c r="G89" i="35"/>
  <c r="U89" i="35" s="1"/>
  <c r="E89" i="35"/>
  <c r="D89" i="35"/>
  <c r="B89" i="35"/>
  <c r="K88" i="35"/>
  <c r="J88" i="35"/>
  <c r="S88" i="35"/>
  <c r="R88" i="35"/>
  <c r="Q88" i="35"/>
  <c r="O88" i="35"/>
  <c r="M88" i="35"/>
  <c r="I88" i="35"/>
  <c r="G88" i="35"/>
  <c r="U88" i="35" s="1"/>
  <c r="E88" i="35"/>
  <c r="D88" i="35"/>
  <c r="B88" i="35"/>
  <c r="K86" i="35"/>
  <c r="J86" i="35"/>
  <c r="S86" i="35"/>
  <c r="R86" i="35"/>
  <c r="Q86" i="35"/>
  <c r="O86" i="35"/>
  <c r="M86" i="35"/>
  <c r="I86" i="35"/>
  <c r="G86" i="35"/>
  <c r="U86" i="35" s="1"/>
  <c r="E86" i="35"/>
  <c r="D86" i="35"/>
  <c r="B86" i="35"/>
  <c r="K85" i="35"/>
  <c r="J85" i="35"/>
  <c r="S85" i="35"/>
  <c r="R85" i="35"/>
  <c r="Q85" i="35"/>
  <c r="O85" i="35"/>
  <c r="M85" i="35"/>
  <c r="I85" i="35"/>
  <c r="G85" i="35"/>
  <c r="U85" i="35" s="1"/>
  <c r="E85" i="35"/>
  <c r="D85" i="35"/>
  <c r="B85" i="35"/>
  <c r="K84" i="35"/>
  <c r="J84" i="35"/>
  <c r="S84" i="35"/>
  <c r="R84" i="35"/>
  <c r="Q84" i="35"/>
  <c r="O84" i="35"/>
  <c r="M84" i="35"/>
  <c r="I84" i="35"/>
  <c r="G84" i="35"/>
  <c r="U84" i="35" s="1"/>
  <c r="E84" i="35"/>
  <c r="D84" i="35"/>
  <c r="B84" i="35"/>
  <c r="K83" i="35"/>
  <c r="J83" i="35"/>
  <c r="S83" i="35"/>
  <c r="R83" i="35"/>
  <c r="Q83" i="35"/>
  <c r="O83" i="35"/>
  <c r="M83" i="35"/>
  <c r="I83" i="35"/>
  <c r="G83" i="35"/>
  <c r="U83" i="35" s="1"/>
  <c r="E83" i="35"/>
  <c r="D83" i="35"/>
  <c r="B83" i="35"/>
  <c r="K82" i="35"/>
  <c r="J82" i="35"/>
  <c r="S82" i="35"/>
  <c r="R82" i="35"/>
  <c r="Q82" i="35"/>
  <c r="O82" i="35"/>
  <c r="M82" i="35"/>
  <c r="I82" i="35"/>
  <c r="G82" i="35"/>
  <c r="U82" i="35" s="1"/>
  <c r="E82" i="35"/>
  <c r="D82" i="35"/>
  <c r="B82" i="35"/>
  <c r="K81" i="35"/>
  <c r="J81" i="35"/>
  <c r="S81" i="35"/>
  <c r="R81" i="35"/>
  <c r="Q81" i="35"/>
  <c r="O81" i="35"/>
  <c r="M81" i="35"/>
  <c r="I81" i="35"/>
  <c r="G81" i="35"/>
  <c r="U81" i="35" s="1"/>
  <c r="E81" i="35"/>
  <c r="D81" i="35"/>
  <c r="B81" i="35"/>
  <c r="K80" i="35"/>
  <c r="J80" i="35"/>
  <c r="S80" i="35"/>
  <c r="R80" i="35"/>
  <c r="Q80" i="35"/>
  <c r="O80" i="35"/>
  <c r="M80" i="35"/>
  <c r="I80" i="35"/>
  <c r="G80" i="35"/>
  <c r="U80" i="35" s="1"/>
  <c r="E80" i="35"/>
  <c r="D80" i="35"/>
  <c r="B80" i="35"/>
  <c r="K79" i="35"/>
  <c r="J79" i="35"/>
  <c r="S79" i="35"/>
  <c r="R79" i="35"/>
  <c r="Q79" i="35"/>
  <c r="O79" i="35"/>
  <c r="M79" i="35"/>
  <c r="I79" i="35"/>
  <c r="G79" i="35"/>
  <c r="U79" i="35" s="1"/>
  <c r="E79" i="35"/>
  <c r="D79" i="35"/>
  <c r="B79" i="35"/>
  <c r="K78" i="35"/>
  <c r="J78" i="35"/>
  <c r="S78" i="35"/>
  <c r="R78" i="35"/>
  <c r="Q78" i="35"/>
  <c r="O78" i="35"/>
  <c r="M78" i="35"/>
  <c r="I78" i="35"/>
  <c r="G78" i="35"/>
  <c r="U78" i="35" s="1"/>
  <c r="E78" i="35"/>
  <c r="D78" i="35"/>
  <c r="B78" i="35"/>
  <c r="K77" i="35"/>
  <c r="J77" i="35"/>
  <c r="S77" i="35"/>
  <c r="R77" i="35"/>
  <c r="Q77" i="35"/>
  <c r="O77" i="35"/>
  <c r="M77" i="35"/>
  <c r="I77" i="35"/>
  <c r="G77" i="35"/>
  <c r="U77" i="35" s="1"/>
  <c r="E77" i="35"/>
  <c r="D77" i="35"/>
  <c r="B77" i="35"/>
  <c r="K76" i="35"/>
  <c r="J76" i="35"/>
  <c r="S76" i="35"/>
  <c r="R76" i="35"/>
  <c r="Q76" i="35"/>
  <c r="O76" i="35"/>
  <c r="M76" i="35"/>
  <c r="I76" i="35"/>
  <c r="G76" i="35"/>
  <c r="U76" i="35" s="1"/>
  <c r="E76" i="35"/>
  <c r="D76" i="35"/>
  <c r="B76" i="35"/>
  <c r="K75" i="35"/>
  <c r="J75" i="35"/>
  <c r="S75" i="35"/>
  <c r="R75" i="35"/>
  <c r="Q75" i="35"/>
  <c r="O75" i="35"/>
  <c r="M75" i="35"/>
  <c r="I75" i="35"/>
  <c r="G75" i="35"/>
  <c r="U75" i="35" s="1"/>
  <c r="E75" i="35"/>
  <c r="D75" i="35"/>
  <c r="B75" i="35"/>
  <c r="K73" i="35"/>
  <c r="J73" i="35"/>
  <c r="S73" i="35"/>
  <c r="R73" i="35"/>
  <c r="Q73" i="35"/>
  <c r="O73" i="35"/>
  <c r="M73" i="35"/>
  <c r="I73" i="35"/>
  <c r="G73" i="35"/>
  <c r="U73" i="35" s="1"/>
  <c r="E73" i="35"/>
  <c r="D73" i="35"/>
  <c r="B73" i="35"/>
  <c r="K72" i="35"/>
  <c r="J72" i="35"/>
  <c r="S72" i="35"/>
  <c r="R72" i="35"/>
  <c r="Q72" i="35"/>
  <c r="O72" i="35"/>
  <c r="M72" i="35"/>
  <c r="I72" i="35"/>
  <c r="G72" i="35"/>
  <c r="U72" i="35" s="1"/>
  <c r="E72" i="35"/>
  <c r="D72" i="35"/>
  <c r="B72" i="35"/>
  <c r="K71" i="35"/>
  <c r="J71" i="35"/>
  <c r="S71" i="35"/>
  <c r="R71" i="35"/>
  <c r="Q71" i="35"/>
  <c r="O71" i="35"/>
  <c r="M71" i="35"/>
  <c r="I71" i="35"/>
  <c r="G71" i="35"/>
  <c r="U71" i="35" s="1"/>
  <c r="E71" i="35"/>
  <c r="D71" i="35"/>
  <c r="B71" i="35"/>
  <c r="K70" i="35"/>
  <c r="J70" i="35"/>
  <c r="S70" i="35"/>
  <c r="R70" i="35"/>
  <c r="Q70" i="35"/>
  <c r="O70" i="35"/>
  <c r="M70" i="35"/>
  <c r="I70" i="35"/>
  <c r="G70" i="35"/>
  <c r="U70" i="35" s="1"/>
  <c r="E70" i="35"/>
  <c r="D70" i="35"/>
  <c r="B70" i="35"/>
  <c r="K69" i="35"/>
  <c r="J69" i="35"/>
  <c r="S69" i="35"/>
  <c r="R69" i="35"/>
  <c r="Q69" i="35"/>
  <c r="O69" i="35"/>
  <c r="M69" i="35"/>
  <c r="I69" i="35"/>
  <c r="G69" i="35"/>
  <c r="U69" i="35" s="1"/>
  <c r="E69" i="35"/>
  <c r="D69" i="35"/>
  <c r="B69" i="35"/>
  <c r="K68" i="35"/>
  <c r="J68" i="35"/>
  <c r="S68" i="35"/>
  <c r="R68" i="35"/>
  <c r="Q68" i="35"/>
  <c r="O68" i="35"/>
  <c r="M68" i="35"/>
  <c r="I68" i="35"/>
  <c r="G68" i="35"/>
  <c r="U68" i="35" s="1"/>
  <c r="E68" i="35"/>
  <c r="D68" i="35"/>
  <c r="B68" i="35"/>
  <c r="K67" i="35"/>
  <c r="J67" i="35"/>
  <c r="S67" i="35"/>
  <c r="R67" i="35"/>
  <c r="Q67" i="35"/>
  <c r="O67" i="35"/>
  <c r="M67" i="35"/>
  <c r="I67" i="35"/>
  <c r="G67" i="35"/>
  <c r="U67" i="35" s="1"/>
  <c r="E67" i="35"/>
  <c r="D67" i="35"/>
  <c r="B67" i="35"/>
  <c r="K66" i="35"/>
  <c r="J66" i="35"/>
  <c r="S66" i="35"/>
  <c r="R66" i="35"/>
  <c r="Q66" i="35"/>
  <c r="O66" i="35"/>
  <c r="M66" i="35"/>
  <c r="I66" i="35"/>
  <c r="G66" i="35"/>
  <c r="U66" i="35" s="1"/>
  <c r="E66" i="35"/>
  <c r="D66" i="35"/>
  <c r="B66" i="35"/>
  <c r="K65" i="35"/>
  <c r="J65" i="35"/>
  <c r="S65" i="35"/>
  <c r="R65" i="35"/>
  <c r="Q65" i="35"/>
  <c r="O65" i="35"/>
  <c r="M65" i="35"/>
  <c r="I65" i="35"/>
  <c r="G65" i="35"/>
  <c r="U65" i="35" s="1"/>
  <c r="E65" i="35"/>
  <c r="D65" i="35"/>
  <c r="B65" i="35"/>
  <c r="K64" i="35"/>
  <c r="J64" i="35"/>
  <c r="S64" i="35"/>
  <c r="R64" i="35"/>
  <c r="Q64" i="35"/>
  <c r="O64" i="35"/>
  <c r="M64" i="35"/>
  <c r="I64" i="35"/>
  <c r="G64" i="35"/>
  <c r="U64" i="35" s="1"/>
  <c r="E64" i="35"/>
  <c r="D64" i="35"/>
  <c r="B64" i="35"/>
  <c r="K63" i="35"/>
  <c r="J63" i="35"/>
  <c r="S63" i="35"/>
  <c r="R63" i="35"/>
  <c r="Q63" i="35"/>
  <c r="O63" i="35"/>
  <c r="M63" i="35"/>
  <c r="I63" i="35"/>
  <c r="G63" i="35"/>
  <c r="U63" i="35" s="1"/>
  <c r="E63" i="35"/>
  <c r="D63" i="35"/>
  <c r="B63" i="35"/>
  <c r="K62" i="35"/>
  <c r="J62" i="35"/>
  <c r="S62" i="35"/>
  <c r="R62" i="35"/>
  <c r="Q62" i="35"/>
  <c r="O62" i="35"/>
  <c r="M62" i="35"/>
  <c r="I62" i="35"/>
  <c r="G62" i="35"/>
  <c r="U62" i="35" s="1"/>
  <c r="E62" i="35"/>
  <c r="D62" i="35"/>
  <c r="B62" i="35"/>
  <c r="K60" i="35"/>
  <c r="J60" i="35"/>
  <c r="S60" i="35"/>
  <c r="R60" i="35"/>
  <c r="Q60" i="35"/>
  <c r="O60" i="35"/>
  <c r="M60" i="35"/>
  <c r="I60" i="35"/>
  <c r="G60" i="35"/>
  <c r="U60" i="35" s="1"/>
  <c r="E60" i="35"/>
  <c r="D60" i="35"/>
  <c r="B60" i="35"/>
  <c r="K59" i="35"/>
  <c r="J59" i="35"/>
  <c r="S59" i="35"/>
  <c r="R59" i="35"/>
  <c r="Q59" i="35"/>
  <c r="O59" i="35"/>
  <c r="M59" i="35"/>
  <c r="I59" i="35"/>
  <c r="G59" i="35"/>
  <c r="U59" i="35" s="1"/>
  <c r="E59" i="35"/>
  <c r="D59" i="35"/>
  <c r="B59" i="35"/>
  <c r="K58" i="35"/>
  <c r="J58" i="35"/>
  <c r="S58" i="35"/>
  <c r="R58" i="35"/>
  <c r="Q58" i="35"/>
  <c r="O58" i="35"/>
  <c r="M58" i="35"/>
  <c r="I58" i="35"/>
  <c r="G58" i="35"/>
  <c r="U58" i="35" s="1"/>
  <c r="E58" i="35"/>
  <c r="D58" i="35"/>
  <c r="B58" i="35"/>
  <c r="K57" i="35"/>
  <c r="J57" i="35"/>
  <c r="S57" i="35"/>
  <c r="R57" i="35"/>
  <c r="Q57" i="35"/>
  <c r="O57" i="35"/>
  <c r="M57" i="35"/>
  <c r="I57" i="35"/>
  <c r="G57" i="35"/>
  <c r="U57" i="35" s="1"/>
  <c r="E57" i="35"/>
  <c r="D57" i="35"/>
  <c r="B57" i="35"/>
  <c r="K56" i="35"/>
  <c r="J56" i="35"/>
  <c r="S56" i="35"/>
  <c r="R56" i="35"/>
  <c r="Q56" i="35"/>
  <c r="O56" i="35"/>
  <c r="M56" i="35"/>
  <c r="I56" i="35"/>
  <c r="G56" i="35"/>
  <c r="U56" i="35" s="1"/>
  <c r="E56" i="35"/>
  <c r="D56" i="35"/>
  <c r="B56" i="35"/>
  <c r="K55" i="35"/>
  <c r="J55" i="35"/>
  <c r="S55" i="35"/>
  <c r="R55" i="35"/>
  <c r="Q55" i="35"/>
  <c r="O55" i="35"/>
  <c r="M55" i="35"/>
  <c r="I55" i="35"/>
  <c r="G55" i="35"/>
  <c r="U55" i="35" s="1"/>
  <c r="E55" i="35"/>
  <c r="D55" i="35"/>
  <c r="B55" i="35"/>
  <c r="K54" i="35"/>
  <c r="J54" i="35"/>
  <c r="S54" i="35"/>
  <c r="R54" i="35"/>
  <c r="Q54" i="35"/>
  <c r="O54" i="35"/>
  <c r="M54" i="35"/>
  <c r="I54" i="35"/>
  <c r="G54" i="35"/>
  <c r="U54" i="35" s="1"/>
  <c r="E54" i="35"/>
  <c r="D54" i="35"/>
  <c r="B54" i="35"/>
  <c r="K53" i="35"/>
  <c r="J53" i="35"/>
  <c r="S53" i="35"/>
  <c r="R53" i="35"/>
  <c r="Q53" i="35"/>
  <c r="O53" i="35"/>
  <c r="M53" i="35"/>
  <c r="I53" i="35"/>
  <c r="G53" i="35"/>
  <c r="U53" i="35" s="1"/>
  <c r="E53" i="35"/>
  <c r="D53" i="35"/>
  <c r="B53" i="35"/>
  <c r="K52" i="35"/>
  <c r="J52" i="35"/>
  <c r="S52" i="35"/>
  <c r="R52" i="35"/>
  <c r="Q52" i="35"/>
  <c r="O52" i="35"/>
  <c r="M52" i="35"/>
  <c r="I52" i="35"/>
  <c r="G52" i="35"/>
  <c r="U52" i="35" s="1"/>
  <c r="E52" i="35"/>
  <c r="D52" i="35"/>
  <c r="B52" i="35"/>
  <c r="K51" i="35"/>
  <c r="J51" i="35"/>
  <c r="S51" i="35"/>
  <c r="R51" i="35"/>
  <c r="Q51" i="35"/>
  <c r="O51" i="35"/>
  <c r="M51" i="35"/>
  <c r="I51" i="35"/>
  <c r="G51" i="35"/>
  <c r="U51" i="35" s="1"/>
  <c r="E51" i="35"/>
  <c r="D51" i="35"/>
  <c r="B51" i="35"/>
  <c r="K50" i="35"/>
  <c r="J50" i="35"/>
  <c r="S50" i="35"/>
  <c r="R50" i="35"/>
  <c r="Q50" i="35"/>
  <c r="O50" i="35"/>
  <c r="M50" i="35"/>
  <c r="I50" i="35"/>
  <c r="G50" i="35"/>
  <c r="U50" i="35" s="1"/>
  <c r="E50" i="35"/>
  <c r="D50" i="35"/>
  <c r="B50" i="35"/>
  <c r="K49" i="35"/>
  <c r="J49" i="35"/>
  <c r="S49" i="35"/>
  <c r="R49" i="35"/>
  <c r="Q49" i="35"/>
  <c r="O49" i="35"/>
  <c r="M49" i="35"/>
  <c r="I49" i="35"/>
  <c r="G49" i="35"/>
  <c r="U49" i="35" s="1"/>
  <c r="E49" i="35"/>
  <c r="D49" i="35"/>
  <c r="B49" i="35"/>
  <c r="K47" i="35"/>
  <c r="J47" i="35"/>
  <c r="S47" i="35"/>
  <c r="R47" i="35"/>
  <c r="Q47" i="35"/>
  <c r="O47" i="35"/>
  <c r="M47" i="35"/>
  <c r="I47" i="35"/>
  <c r="G47" i="35"/>
  <c r="U47" i="35" s="1"/>
  <c r="E47" i="35"/>
  <c r="D47" i="35"/>
  <c r="B47" i="35"/>
  <c r="K46" i="35"/>
  <c r="J46" i="35"/>
  <c r="S46" i="35"/>
  <c r="R46" i="35"/>
  <c r="Q46" i="35"/>
  <c r="O46" i="35"/>
  <c r="M46" i="35"/>
  <c r="I46" i="35"/>
  <c r="G46" i="35"/>
  <c r="U46" i="35" s="1"/>
  <c r="E46" i="35"/>
  <c r="D46" i="35"/>
  <c r="B46" i="35"/>
  <c r="K45" i="35"/>
  <c r="J45" i="35"/>
  <c r="S45" i="35"/>
  <c r="R45" i="35"/>
  <c r="Q45" i="35"/>
  <c r="O45" i="35"/>
  <c r="M45" i="35"/>
  <c r="I45" i="35"/>
  <c r="G45" i="35"/>
  <c r="E45" i="35"/>
  <c r="D45" i="35"/>
  <c r="B45" i="35"/>
  <c r="K44" i="35"/>
  <c r="J44" i="35"/>
  <c r="S44" i="35"/>
  <c r="R44" i="35"/>
  <c r="Q44" i="35"/>
  <c r="O44" i="35"/>
  <c r="M44" i="35"/>
  <c r="I44" i="35"/>
  <c r="G44" i="35"/>
  <c r="E44" i="35"/>
  <c r="D44" i="35"/>
  <c r="B44" i="35"/>
  <c r="K43" i="35"/>
  <c r="J43" i="35"/>
  <c r="S43" i="35"/>
  <c r="R43" i="35"/>
  <c r="Q43" i="35"/>
  <c r="O43" i="35"/>
  <c r="M43" i="35"/>
  <c r="I43" i="35"/>
  <c r="G43" i="35"/>
  <c r="E43" i="35"/>
  <c r="D43" i="35"/>
  <c r="B43" i="35"/>
  <c r="K42" i="35"/>
  <c r="J42" i="35"/>
  <c r="S42" i="35"/>
  <c r="R42" i="35"/>
  <c r="Q42" i="35"/>
  <c r="O42" i="35"/>
  <c r="M42" i="35"/>
  <c r="I42" i="35"/>
  <c r="G42" i="35"/>
  <c r="E42" i="35"/>
  <c r="D42" i="35"/>
  <c r="B42" i="35"/>
  <c r="K41" i="35"/>
  <c r="J41" i="35"/>
  <c r="S41" i="35"/>
  <c r="R41" i="35"/>
  <c r="Q41" i="35"/>
  <c r="O41" i="35"/>
  <c r="M41" i="35"/>
  <c r="I41" i="35"/>
  <c r="G41" i="35"/>
  <c r="E41" i="35"/>
  <c r="D41" i="35"/>
  <c r="B41" i="35"/>
  <c r="K40" i="35"/>
  <c r="J40" i="35"/>
  <c r="S40" i="35"/>
  <c r="R40" i="35"/>
  <c r="Q40" i="35"/>
  <c r="O40" i="35"/>
  <c r="M40" i="35"/>
  <c r="I40" i="35"/>
  <c r="G40" i="35"/>
  <c r="E40" i="35"/>
  <c r="D40" i="35"/>
  <c r="B40" i="35"/>
  <c r="K39" i="35"/>
  <c r="J39" i="35"/>
  <c r="S39" i="35"/>
  <c r="R39" i="35"/>
  <c r="Q39" i="35"/>
  <c r="O39" i="35"/>
  <c r="M39" i="35"/>
  <c r="I39" i="35"/>
  <c r="G39" i="35"/>
  <c r="E39" i="35"/>
  <c r="D39" i="35"/>
  <c r="B39" i="35"/>
  <c r="K38" i="35"/>
  <c r="J38" i="35"/>
  <c r="S38" i="35"/>
  <c r="R38" i="35"/>
  <c r="Q38" i="35"/>
  <c r="O38" i="35"/>
  <c r="M38" i="35"/>
  <c r="I38" i="35"/>
  <c r="G38" i="35"/>
  <c r="E38" i="35"/>
  <c r="D38" i="35"/>
  <c r="B38" i="35"/>
  <c r="K37" i="35"/>
  <c r="J37" i="35"/>
  <c r="S37" i="35"/>
  <c r="R37" i="35"/>
  <c r="Q37" i="35"/>
  <c r="O37" i="35"/>
  <c r="M37" i="35"/>
  <c r="I37" i="35"/>
  <c r="G37" i="35"/>
  <c r="E37" i="35"/>
  <c r="D37" i="35"/>
  <c r="B37" i="35"/>
  <c r="K36" i="35"/>
  <c r="J36" i="35"/>
  <c r="S36" i="35"/>
  <c r="R36" i="35"/>
  <c r="Q36" i="35"/>
  <c r="O36" i="35"/>
  <c r="M36" i="35"/>
  <c r="I36" i="35"/>
  <c r="G36" i="35"/>
  <c r="E36" i="35"/>
  <c r="D36" i="35"/>
  <c r="B36" i="35"/>
  <c r="K34" i="35"/>
  <c r="J34" i="35"/>
  <c r="S34" i="35"/>
  <c r="R34" i="35"/>
  <c r="Q34" i="35"/>
  <c r="O34" i="35"/>
  <c r="P21" i="35" s="1"/>
  <c r="M34" i="35"/>
  <c r="N21" i="35" s="1"/>
  <c r="I34" i="35"/>
  <c r="G34" i="35"/>
  <c r="E34" i="35"/>
  <c r="F21" i="35" s="1"/>
  <c r="D34" i="35"/>
  <c r="B34" i="35"/>
  <c r="K33" i="35"/>
  <c r="J33" i="35"/>
  <c r="S33" i="35"/>
  <c r="R33" i="35"/>
  <c r="Q33" i="35"/>
  <c r="O33" i="35"/>
  <c r="M33" i="35"/>
  <c r="I33" i="35"/>
  <c r="G33" i="35"/>
  <c r="E33" i="35"/>
  <c r="D33" i="35"/>
  <c r="B33" i="35"/>
  <c r="K32" i="35"/>
  <c r="J32" i="35"/>
  <c r="S32" i="35"/>
  <c r="R32" i="35"/>
  <c r="Q32" i="35"/>
  <c r="O32" i="35"/>
  <c r="M32" i="35"/>
  <c r="I32" i="35"/>
  <c r="G32" i="35"/>
  <c r="K241" i="68" s="1"/>
  <c r="E32" i="35"/>
  <c r="D32" i="35"/>
  <c r="B32" i="35"/>
  <c r="K31" i="35"/>
  <c r="J31" i="35"/>
  <c r="S31" i="35"/>
  <c r="R31" i="35"/>
  <c r="Q31" i="35"/>
  <c r="O31" i="35"/>
  <c r="M31" i="35"/>
  <c r="I31" i="35"/>
  <c r="G31" i="35"/>
  <c r="E31" i="35"/>
  <c r="D31" i="35"/>
  <c r="B31" i="35"/>
  <c r="K30" i="35"/>
  <c r="J30" i="35"/>
  <c r="S30" i="35"/>
  <c r="R30" i="35"/>
  <c r="Q30" i="35"/>
  <c r="O30" i="35"/>
  <c r="M30" i="35"/>
  <c r="I30" i="35"/>
  <c r="G30" i="35"/>
  <c r="E30" i="35"/>
  <c r="D30" i="35"/>
  <c r="B30" i="35"/>
  <c r="K29" i="35"/>
  <c r="J29" i="35"/>
  <c r="S29" i="35"/>
  <c r="R29" i="35"/>
  <c r="Q29" i="35"/>
  <c r="O29" i="35"/>
  <c r="M29" i="35"/>
  <c r="I29" i="35"/>
  <c r="G29" i="35"/>
  <c r="E29" i="35"/>
  <c r="D29" i="35"/>
  <c r="B29" i="35"/>
  <c r="K28" i="35"/>
  <c r="J28" i="35"/>
  <c r="S28" i="35"/>
  <c r="R28" i="35"/>
  <c r="Q28" i="35"/>
  <c r="O28" i="35"/>
  <c r="M28" i="35"/>
  <c r="I28" i="35"/>
  <c r="G28" i="35"/>
  <c r="E28" i="35"/>
  <c r="D28" i="35"/>
  <c r="B28" i="35"/>
  <c r="K27" i="35"/>
  <c r="J27" i="35"/>
  <c r="S27" i="35"/>
  <c r="R27" i="35"/>
  <c r="Q27" i="35"/>
  <c r="O27" i="35"/>
  <c r="P14" i="35" s="1"/>
  <c r="M27" i="35"/>
  <c r="N14" i="35" s="1"/>
  <c r="I27" i="35"/>
  <c r="G27" i="35"/>
  <c r="H14" i="35" s="1"/>
  <c r="E27" i="35"/>
  <c r="F14" i="35" s="1"/>
  <c r="D27" i="35"/>
  <c r="B27" i="35"/>
  <c r="K26" i="35"/>
  <c r="J26" i="35"/>
  <c r="S26" i="35"/>
  <c r="R26" i="35"/>
  <c r="Q26" i="35"/>
  <c r="O26" i="35"/>
  <c r="M26" i="35"/>
  <c r="I26" i="35"/>
  <c r="G26" i="35"/>
  <c r="E26" i="35"/>
  <c r="D26" i="35"/>
  <c r="B26" i="35"/>
  <c r="K25" i="35"/>
  <c r="J25" i="35"/>
  <c r="S25" i="35"/>
  <c r="R25" i="35"/>
  <c r="Q25" i="35"/>
  <c r="O25" i="35"/>
  <c r="M25" i="35"/>
  <c r="I25" i="35"/>
  <c r="G25" i="35"/>
  <c r="E25" i="35"/>
  <c r="D25" i="35"/>
  <c r="B25" i="35"/>
  <c r="K24" i="35"/>
  <c r="J24" i="35"/>
  <c r="S24" i="35"/>
  <c r="R24" i="35"/>
  <c r="Q24" i="35"/>
  <c r="O24" i="35"/>
  <c r="M24" i="35"/>
  <c r="I24" i="35"/>
  <c r="G24" i="35"/>
  <c r="K415" i="68" s="1"/>
  <c r="E24" i="35"/>
  <c r="D24" i="35"/>
  <c r="B24" i="35"/>
  <c r="K23" i="35"/>
  <c r="J23" i="35"/>
  <c r="S23" i="35"/>
  <c r="R23" i="35"/>
  <c r="Q23" i="35"/>
  <c r="O23" i="35"/>
  <c r="M23" i="35"/>
  <c r="I23" i="35"/>
  <c r="G23" i="35"/>
  <c r="E23" i="35"/>
  <c r="F10" i="35" s="1"/>
  <c r="D23" i="35"/>
  <c r="B23" i="35"/>
  <c r="G20" i="35"/>
  <c r="K189" i="68" s="1"/>
  <c r="D20" i="35"/>
  <c r="B20" i="35"/>
  <c r="G19" i="35"/>
  <c r="K188" i="68" s="1"/>
  <c r="D19" i="35"/>
  <c r="B19" i="35"/>
  <c r="G18" i="35"/>
  <c r="K187" i="68" s="1"/>
  <c r="D18" i="35"/>
  <c r="B18" i="35"/>
  <c r="G17" i="35"/>
  <c r="D17" i="35"/>
  <c r="B17" i="35"/>
  <c r="G16" i="35"/>
  <c r="K185" i="68" s="1"/>
  <c r="D16" i="35"/>
  <c r="B16" i="35"/>
  <c r="G15" i="35"/>
  <c r="D15" i="35"/>
  <c r="B15" i="35"/>
  <c r="D14" i="35"/>
  <c r="B14" i="35"/>
  <c r="G13" i="35"/>
  <c r="D13" i="35"/>
  <c r="B13" i="35"/>
  <c r="G12" i="35"/>
  <c r="K181" i="68" s="1"/>
  <c r="D12" i="35"/>
  <c r="B12" i="35"/>
  <c r="G11" i="35"/>
  <c r="K115" i="68" s="1"/>
  <c r="D11" i="35"/>
  <c r="B11" i="35"/>
  <c r="U42" i="35" l="1"/>
  <c r="K227" i="68"/>
  <c r="K373" i="68"/>
  <c r="K243" i="68"/>
  <c r="K219" i="68"/>
  <c r="K295" i="68"/>
  <c r="K386" i="68"/>
  <c r="K321" i="68"/>
  <c r="K347" i="68"/>
  <c r="K269" i="68"/>
  <c r="K425" i="68"/>
  <c r="K412" i="68"/>
  <c r="K334" i="68"/>
  <c r="K282" i="68"/>
  <c r="K399" i="68"/>
  <c r="K438" i="68"/>
  <c r="K360" i="68"/>
  <c r="K256" i="68"/>
  <c r="K308" i="68"/>
  <c r="U45" i="35"/>
  <c r="K230" i="68"/>
  <c r="K202" i="68"/>
  <c r="K124" i="68"/>
  <c r="K346" i="68"/>
  <c r="K411" i="68"/>
  <c r="K242" i="68"/>
  <c r="U44" i="35"/>
  <c r="K229" i="68"/>
  <c r="U33" i="35"/>
  <c r="K268" i="68"/>
  <c r="K307" i="68"/>
  <c r="K372" i="68"/>
  <c r="K437" i="68"/>
  <c r="K398" i="68"/>
  <c r="K359" i="68"/>
  <c r="K424" i="68"/>
  <c r="K320" i="68"/>
  <c r="K333" i="68"/>
  <c r="K385" i="68"/>
  <c r="K255" i="68"/>
  <c r="K294" i="68"/>
  <c r="K281" i="68"/>
  <c r="K20" i="68"/>
  <c r="K72" i="68"/>
  <c r="K85" i="68"/>
  <c r="K111" i="68"/>
  <c r="K137" i="68"/>
  <c r="K46" i="68"/>
  <c r="K59" i="68"/>
  <c r="K176" i="68"/>
  <c r="K98" i="68"/>
  <c r="K150" i="68"/>
  <c r="K163" i="68"/>
  <c r="K33" i="68"/>
  <c r="K215" i="68"/>
  <c r="K345" i="68"/>
  <c r="K306" i="68"/>
  <c r="K280" i="68"/>
  <c r="K410" i="68"/>
  <c r="K371" i="68"/>
  <c r="K71" i="68"/>
  <c r="K110" i="68"/>
  <c r="K201" i="68"/>
  <c r="K123" i="68"/>
  <c r="K19" i="68"/>
  <c r="U32" i="35"/>
  <c r="K293" i="68"/>
  <c r="K254" i="68"/>
  <c r="K436" i="68"/>
  <c r="K332" i="68"/>
  <c r="K358" i="68"/>
  <c r="K397" i="68"/>
  <c r="K267" i="68"/>
  <c r="K423" i="68"/>
  <c r="K384" i="68"/>
  <c r="K319" i="68"/>
  <c r="U43" i="35"/>
  <c r="K228" i="68"/>
  <c r="K175" i="68"/>
  <c r="K136" i="68"/>
  <c r="K32" i="68"/>
  <c r="K45" i="68"/>
  <c r="K58" i="68"/>
  <c r="K84" i="68"/>
  <c r="K162" i="68"/>
  <c r="K97" i="68"/>
  <c r="K149" i="68"/>
  <c r="K214" i="68"/>
  <c r="K122" i="68"/>
  <c r="K344" i="68"/>
  <c r="K422" i="68"/>
  <c r="K18" i="68"/>
  <c r="K200" i="68"/>
  <c r="K161" i="68"/>
  <c r="K213" i="68"/>
  <c r="K96" i="68"/>
  <c r="K57" i="68"/>
  <c r="K109" i="68"/>
  <c r="K148" i="68"/>
  <c r="K70" i="68"/>
  <c r="K135" i="68"/>
  <c r="K83" i="68"/>
  <c r="U31" i="35"/>
  <c r="K253" i="68"/>
  <c r="K292" i="68"/>
  <c r="K240" i="68"/>
  <c r="K435" i="68"/>
  <c r="K279" i="68"/>
  <c r="K318" i="68"/>
  <c r="K383" i="68"/>
  <c r="K331" i="68"/>
  <c r="K357" i="68"/>
  <c r="K305" i="68"/>
  <c r="K409" i="68"/>
  <c r="K370" i="68"/>
  <c r="K396" i="68"/>
  <c r="K266" i="68"/>
  <c r="K44" i="68"/>
  <c r="K31" i="68"/>
  <c r="K174" i="68"/>
  <c r="K239" i="68"/>
  <c r="K369" i="68"/>
  <c r="K121" i="68"/>
  <c r="K199" i="68"/>
  <c r="K408" i="68"/>
  <c r="K356" i="68"/>
  <c r="K343" i="68"/>
  <c r="K421" i="68"/>
  <c r="K207" i="68"/>
  <c r="K129" i="68"/>
  <c r="K51" i="68"/>
  <c r="K77" i="68"/>
  <c r="K103" i="68"/>
  <c r="K64" i="68"/>
  <c r="K168" i="68"/>
  <c r="K25" i="68"/>
  <c r="K12" i="68"/>
  <c r="K116" i="68"/>
  <c r="K155" i="68"/>
  <c r="K194" i="68"/>
  <c r="K38" i="68"/>
  <c r="K90" i="68"/>
  <c r="K142" i="68"/>
  <c r="U24" i="35"/>
  <c r="K428" i="68"/>
  <c r="K285" i="68"/>
  <c r="K389" i="68"/>
  <c r="K376" i="68"/>
  <c r="K246" i="68"/>
  <c r="K337" i="68"/>
  <c r="K259" i="68"/>
  <c r="K363" i="68"/>
  <c r="K298" i="68"/>
  <c r="K350" i="68"/>
  <c r="K324" i="68"/>
  <c r="K311" i="68"/>
  <c r="K272" i="68"/>
  <c r="K402" i="68"/>
  <c r="K233" i="68"/>
  <c r="U26" i="35"/>
  <c r="K313" i="68"/>
  <c r="K235" i="68"/>
  <c r="K417" i="68"/>
  <c r="K391" i="68"/>
  <c r="K261" i="68"/>
  <c r="K365" i="68"/>
  <c r="K352" i="68"/>
  <c r="K300" i="68"/>
  <c r="K378" i="68"/>
  <c r="K326" i="68"/>
  <c r="K287" i="68"/>
  <c r="K248" i="68"/>
  <c r="K404" i="68"/>
  <c r="K339" i="68"/>
  <c r="K274" i="68"/>
  <c r="K430" i="68"/>
  <c r="K15" i="68"/>
  <c r="K145" i="68"/>
  <c r="K132" i="68"/>
  <c r="K119" i="68"/>
  <c r="K171" i="68"/>
  <c r="K67" i="68"/>
  <c r="K93" i="68"/>
  <c r="K106" i="68"/>
  <c r="K184" i="68"/>
  <c r="K80" i="68"/>
  <c r="K28" i="68"/>
  <c r="K41" i="68"/>
  <c r="K54" i="68"/>
  <c r="K197" i="68"/>
  <c r="K158" i="68"/>
  <c r="K210" i="68"/>
  <c r="K169" i="68"/>
  <c r="K13" i="68"/>
  <c r="K26" i="68"/>
  <c r="K91" i="68"/>
  <c r="K208" i="68"/>
  <c r="K78" i="68"/>
  <c r="K156" i="68"/>
  <c r="K39" i="68"/>
  <c r="K104" i="68"/>
  <c r="K195" i="68"/>
  <c r="K117" i="68"/>
  <c r="K52" i="68"/>
  <c r="K182" i="68"/>
  <c r="K65" i="68"/>
  <c r="K130" i="68"/>
  <c r="K143" i="68"/>
  <c r="K172" i="68"/>
  <c r="K159" i="68"/>
  <c r="K120" i="68"/>
  <c r="K94" i="68"/>
  <c r="K146" i="68"/>
  <c r="K68" i="68"/>
  <c r="K198" i="68"/>
  <c r="K107" i="68"/>
  <c r="K211" i="68"/>
  <c r="K55" i="68"/>
  <c r="K81" i="68"/>
  <c r="K133" i="68"/>
  <c r="K16" i="68"/>
  <c r="K29" i="68"/>
  <c r="K42" i="68"/>
  <c r="U23" i="35"/>
  <c r="K245" i="68"/>
  <c r="K401" i="68"/>
  <c r="K375" i="68"/>
  <c r="K349" i="68"/>
  <c r="K414" i="68"/>
  <c r="K271" i="68"/>
  <c r="K284" i="68"/>
  <c r="K258" i="68"/>
  <c r="K310" i="68"/>
  <c r="K388" i="68"/>
  <c r="K336" i="68"/>
  <c r="K427" i="68"/>
  <c r="K297" i="68"/>
  <c r="K232" i="68"/>
  <c r="K323" i="68"/>
  <c r="K362" i="68"/>
  <c r="U25" i="35"/>
  <c r="K416" i="68"/>
  <c r="K390" i="68"/>
  <c r="K286" i="68"/>
  <c r="K338" i="68"/>
  <c r="K312" i="68"/>
  <c r="K364" i="68"/>
  <c r="K234" i="68"/>
  <c r="K299" i="68"/>
  <c r="K429" i="68"/>
  <c r="K403" i="68"/>
  <c r="K351" i="68"/>
  <c r="K377" i="68"/>
  <c r="K260" i="68"/>
  <c r="K273" i="68"/>
  <c r="K247" i="68"/>
  <c r="K325" i="68"/>
  <c r="U27" i="35"/>
  <c r="K379" i="68"/>
  <c r="K405" i="68"/>
  <c r="K236" i="68"/>
  <c r="K262" i="68"/>
  <c r="K353" i="68"/>
  <c r="K314" i="68"/>
  <c r="K301" i="68"/>
  <c r="K340" i="68"/>
  <c r="K431" i="68"/>
  <c r="K327" i="68"/>
  <c r="K288" i="68"/>
  <c r="K392" i="68"/>
  <c r="K418" i="68"/>
  <c r="K275" i="68"/>
  <c r="K249" i="68"/>
  <c r="K366" i="68"/>
  <c r="U29" i="35"/>
  <c r="K368" i="68"/>
  <c r="K329" i="68"/>
  <c r="K277" i="68"/>
  <c r="K407" i="68"/>
  <c r="K433" i="68"/>
  <c r="K251" i="68"/>
  <c r="K290" i="68"/>
  <c r="K342" i="68"/>
  <c r="K316" i="68"/>
  <c r="K381" i="68"/>
  <c r="K303" i="68"/>
  <c r="K420" i="68"/>
  <c r="K394" i="68"/>
  <c r="K264" i="68"/>
  <c r="K238" i="68"/>
  <c r="K355" i="68"/>
  <c r="U36" i="35"/>
  <c r="K221" i="68"/>
  <c r="U38" i="35"/>
  <c r="K223" i="68"/>
  <c r="U40" i="35"/>
  <c r="K225" i="68"/>
  <c r="K63" i="68"/>
  <c r="K128" i="68"/>
  <c r="K11" i="68"/>
  <c r="K102" i="68"/>
  <c r="K89" i="68"/>
  <c r="K24" i="68"/>
  <c r="K180" i="68"/>
  <c r="K167" i="68"/>
  <c r="K141" i="68"/>
  <c r="K76" i="68"/>
  <c r="K206" i="68"/>
  <c r="K50" i="68"/>
  <c r="K154" i="68"/>
  <c r="K37" i="68"/>
  <c r="K193" i="68"/>
  <c r="K170" i="68"/>
  <c r="K79" i="68"/>
  <c r="K40" i="68"/>
  <c r="K144" i="68"/>
  <c r="K27" i="68"/>
  <c r="K131" i="68"/>
  <c r="K209" i="68"/>
  <c r="K183" i="68"/>
  <c r="K53" i="68"/>
  <c r="K157" i="68"/>
  <c r="K118" i="68"/>
  <c r="K66" i="68"/>
  <c r="K105" i="68"/>
  <c r="K196" i="68"/>
  <c r="K92" i="68"/>
  <c r="K14" i="68"/>
  <c r="K82" i="68"/>
  <c r="K147" i="68"/>
  <c r="K17" i="68"/>
  <c r="K173" i="68"/>
  <c r="K160" i="68"/>
  <c r="K69" i="68"/>
  <c r="K95" i="68"/>
  <c r="K30" i="68"/>
  <c r="K212" i="68"/>
  <c r="K43" i="68"/>
  <c r="K134" i="68"/>
  <c r="K108" i="68"/>
  <c r="K186" i="68"/>
  <c r="K56" i="68"/>
  <c r="U28" i="35"/>
  <c r="K406" i="68"/>
  <c r="K432" i="68"/>
  <c r="K419" i="68"/>
  <c r="K354" i="68"/>
  <c r="K328" i="68"/>
  <c r="K302" i="68"/>
  <c r="K380" i="68"/>
  <c r="K237" i="68"/>
  <c r="K276" i="68"/>
  <c r="K263" i="68"/>
  <c r="K315" i="68"/>
  <c r="K250" i="68"/>
  <c r="K393" i="68"/>
  <c r="K289" i="68"/>
  <c r="K341" i="68"/>
  <c r="K367" i="68"/>
  <c r="U30" i="35"/>
  <c r="K382" i="68"/>
  <c r="K265" i="68"/>
  <c r="K330" i="68"/>
  <c r="K252" i="68"/>
  <c r="K395" i="68"/>
  <c r="K317" i="68"/>
  <c r="K291" i="68"/>
  <c r="K434" i="68"/>
  <c r="K278" i="68"/>
  <c r="K304" i="68"/>
  <c r="U37" i="35"/>
  <c r="K222" i="68"/>
  <c r="U39" i="35"/>
  <c r="K224" i="68"/>
  <c r="U41" i="35"/>
  <c r="K226" i="68"/>
  <c r="U34" i="35"/>
  <c r="H21" i="35"/>
  <c r="U16" i="35"/>
  <c r="J16" i="35"/>
  <c r="O16" i="35"/>
  <c r="P16" i="35" s="1"/>
  <c r="E16" i="35"/>
  <c r="F16" i="35" s="1"/>
  <c r="I16" i="35"/>
  <c r="R16" i="35"/>
  <c r="H16" i="35"/>
  <c r="M16" i="35"/>
  <c r="N16" i="35" s="1"/>
  <c r="Q16" i="35"/>
  <c r="K16" i="35"/>
  <c r="U20" i="35"/>
  <c r="J20" i="35"/>
  <c r="O20" i="35"/>
  <c r="P20" i="35" s="1"/>
  <c r="E20" i="35"/>
  <c r="T20" i="35" s="1"/>
  <c r="I20" i="35"/>
  <c r="R20" i="35"/>
  <c r="H20" i="35"/>
  <c r="M20" i="35"/>
  <c r="N20" i="35" s="1"/>
  <c r="Q20" i="35"/>
  <c r="K20" i="35"/>
  <c r="U13" i="35"/>
  <c r="K13" i="35"/>
  <c r="J13" i="35"/>
  <c r="O13" i="35"/>
  <c r="P13" i="35" s="1"/>
  <c r="E13" i="35"/>
  <c r="F13" i="35" s="1"/>
  <c r="I13" i="35"/>
  <c r="R13" i="35"/>
  <c r="H13" i="35"/>
  <c r="M13" i="35"/>
  <c r="N13" i="35" s="1"/>
  <c r="Q13" i="35"/>
  <c r="U17" i="35"/>
  <c r="K17" i="35"/>
  <c r="J17" i="35"/>
  <c r="O17" i="35"/>
  <c r="P17" i="35" s="1"/>
  <c r="E17" i="35"/>
  <c r="F17" i="35" s="1"/>
  <c r="I17" i="35"/>
  <c r="R17" i="35"/>
  <c r="H17" i="35"/>
  <c r="M17" i="35"/>
  <c r="N17" i="35" s="1"/>
  <c r="Q17" i="35"/>
  <c r="U12" i="35"/>
  <c r="J12" i="35"/>
  <c r="O12" i="35"/>
  <c r="P12" i="35" s="1"/>
  <c r="E12" i="35"/>
  <c r="F12" i="35" s="1"/>
  <c r="I12" i="35"/>
  <c r="R12" i="35"/>
  <c r="H12" i="35"/>
  <c r="M12" i="35"/>
  <c r="N12" i="35" s="1"/>
  <c r="Q12" i="35"/>
  <c r="K12" i="35"/>
  <c r="U11" i="35"/>
  <c r="E11" i="35"/>
  <c r="F11" i="35" s="1"/>
  <c r="I11" i="35"/>
  <c r="R11" i="35"/>
  <c r="H11" i="35"/>
  <c r="M11" i="35"/>
  <c r="N11" i="35" s="1"/>
  <c r="Q11" i="35"/>
  <c r="K11" i="35"/>
  <c r="J11" i="35"/>
  <c r="O11" i="35"/>
  <c r="P11" i="35" s="1"/>
  <c r="U15" i="35"/>
  <c r="E15" i="35"/>
  <c r="F15" i="35" s="1"/>
  <c r="I15" i="35"/>
  <c r="R15" i="35"/>
  <c r="H15" i="35"/>
  <c r="M15" i="35"/>
  <c r="N15" i="35" s="1"/>
  <c r="Q15" i="35"/>
  <c r="K15" i="35"/>
  <c r="J15" i="35"/>
  <c r="O15" i="35"/>
  <c r="P15" i="35" s="1"/>
  <c r="U19" i="35"/>
  <c r="E19" i="35"/>
  <c r="F19" i="35" s="1"/>
  <c r="I19" i="35"/>
  <c r="R19" i="35"/>
  <c r="H19" i="35"/>
  <c r="M19" i="35"/>
  <c r="N19" i="35" s="1"/>
  <c r="Q19" i="35"/>
  <c r="K19" i="35"/>
  <c r="J19" i="35"/>
  <c r="O19" i="35"/>
  <c r="P19" i="35" s="1"/>
  <c r="U18" i="35"/>
  <c r="H18" i="35"/>
  <c r="M18" i="35"/>
  <c r="N18" i="35" s="1"/>
  <c r="Q18" i="35"/>
  <c r="K18" i="35"/>
  <c r="J18" i="35"/>
  <c r="O18" i="35"/>
  <c r="P18" i="35" s="1"/>
  <c r="E18" i="35"/>
  <c r="F18" i="35" s="1"/>
  <c r="I18" i="35"/>
  <c r="R18" i="35"/>
  <c r="T47" i="35"/>
  <c r="T60" i="35"/>
  <c r="T73" i="35"/>
  <c r="T112" i="35"/>
  <c r="T125" i="35"/>
  <c r="T138" i="35"/>
  <c r="T175" i="35"/>
  <c r="T187" i="35"/>
  <c r="T199" i="35"/>
  <c r="T212" i="35"/>
  <c r="T86" i="35"/>
  <c r="T99" i="35"/>
  <c r="T151" i="35"/>
  <c r="T163" i="35"/>
  <c r="T225" i="35"/>
  <c r="T237" i="35"/>
  <c r="T250" i="35"/>
  <c r="T262" i="35"/>
  <c r="T33" i="35"/>
  <c r="T46" i="35"/>
  <c r="T111" i="35"/>
  <c r="T124" i="35"/>
  <c r="T174" i="35"/>
  <c r="T224" i="35"/>
  <c r="T236" i="35"/>
  <c r="T249" i="35"/>
  <c r="T261" i="35"/>
  <c r="T59" i="35"/>
  <c r="T72" i="35"/>
  <c r="T85" i="35"/>
  <c r="T98" i="35"/>
  <c r="T137" i="35"/>
  <c r="T150" i="35"/>
  <c r="T162" i="35"/>
  <c r="T186" i="35"/>
  <c r="T198" i="35"/>
  <c r="T211" i="35"/>
  <c r="T71" i="35"/>
  <c r="T84" i="35"/>
  <c r="T110" i="35"/>
  <c r="T123" i="35"/>
  <c r="T136" i="35"/>
  <c r="T149" i="35"/>
  <c r="T173" i="35"/>
  <c r="T185" i="35"/>
  <c r="T197" i="35"/>
  <c r="T210" i="35"/>
  <c r="T223" i="35"/>
  <c r="T235" i="35"/>
  <c r="T248" i="35"/>
  <c r="T260" i="35"/>
  <c r="T32" i="35"/>
  <c r="T45" i="35"/>
  <c r="T58" i="35"/>
  <c r="T97" i="35"/>
  <c r="T161" i="35"/>
  <c r="T31" i="35"/>
  <c r="T44" i="35"/>
  <c r="T57" i="35"/>
  <c r="T70" i="35"/>
  <c r="T109" i="35"/>
  <c r="T122" i="35"/>
  <c r="T135" i="35"/>
  <c r="T172" i="35"/>
  <c r="T184" i="35"/>
  <c r="T196" i="35"/>
  <c r="T83" i="35"/>
  <c r="T96" i="35"/>
  <c r="T148" i="35"/>
  <c r="T160" i="35"/>
  <c r="T209" i="35"/>
  <c r="T222" i="35"/>
  <c r="T234" i="35"/>
  <c r="T247" i="35"/>
  <c r="T259" i="35"/>
  <c r="T30" i="35"/>
  <c r="T43" i="35"/>
  <c r="T56" i="35"/>
  <c r="T69" i="35"/>
  <c r="T82" i="35"/>
  <c r="T95" i="35"/>
  <c r="T108" i="35"/>
  <c r="T121" i="35"/>
  <c r="T134" i="35"/>
  <c r="T147" i="35"/>
  <c r="T159" i="35"/>
  <c r="T171" i="35"/>
  <c r="T183" i="35"/>
  <c r="T195" i="35"/>
  <c r="T208" i="35"/>
  <c r="T221" i="35"/>
  <c r="T233" i="35"/>
  <c r="T246" i="35"/>
  <c r="T258" i="35"/>
  <c r="T29" i="35"/>
  <c r="T42" i="35"/>
  <c r="T55" i="35"/>
  <c r="T68" i="35"/>
  <c r="T107" i="35"/>
  <c r="T120" i="35"/>
  <c r="T133" i="35"/>
  <c r="T146" i="35"/>
  <c r="T170" i="35"/>
  <c r="T182" i="35"/>
  <c r="T194" i="35"/>
  <c r="T207" i="35"/>
  <c r="T220" i="35"/>
  <c r="T232" i="35"/>
  <c r="T245" i="35"/>
  <c r="T257" i="35"/>
  <c r="T81" i="35"/>
  <c r="T158" i="35"/>
  <c r="T94" i="35"/>
  <c r="T28" i="35"/>
  <c r="T41" i="35"/>
  <c r="T54" i="35"/>
  <c r="T106" i="35"/>
  <c r="T119" i="35"/>
  <c r="T169" i="35"/>
  <c r="T181" i="35"/>
  <c r="T193" i="35"/>
  <c r="T219" i="35"/>
  <c r="T231" i="35"/>
  <c r="T244" i="35"/>
  <c r="T256" i="35"/>
  <c r="T67" i="35"/>
  <c r="T80" i="35"/>
  <c r="T93" i="35"/>
  <c r="T132" i="35"/>
  <c r="T145" i="35"/>
  <c r="T157" i="35"/>
  <c r="T206" i="35"/>
  <c r="T27" i="35"/>
  <c r="T40" i="35"/>
  <c r="T53" i="35"/>
  <c r="T66" i="35"/>
  <c r="T79" i="35"/>
  <c r="T92" i="35"/>
  <c r="T105" i="35"/>
  <c r="T118" i="35"/>
  <c r="T131" i="35"/>
  <c r="T144" i="35"/>
  <c r="T156" i="35"/>
  <c r="T168" i="35"/>
  <c r="T180" i="35"/>
  <c r="T192" i="35"/>
  <c r="T205" i="35"/>
  <c r="T218" i="35"/>
  <c r="T230" i="35"/>
  <c r="T243" i="35"/>
  <c r="T255" i="35"/>
  <c r="M25" i="2"/>
  <c r="M23" i="2"/>
  <c r="M21" i="2"/>
  <c r="M19" i="2"/>
  <c r="M17" i="2"/>
  <c r="M15" i="2"/>
  <c r="M13" i="2"/>
  <c r="M11" i="2"/>
  <c r="M9" i="2"/>
  <c r="I25" i="2"/>
  <c r="I21" i="2"/>
  <c r="I17" i="2"/>
  <c r="I13" i="2"/>
  <c r="I9" i="2"/>
  <c r="T26" i="35"/>
  <c r="T39" i="35"/>
  <c r="T52" i="35"/>
  <c r="T65" i="35"/>
  <c r="T78" i="35"/>
  <c r="T91" i="35"/>
  <c r="T104" i="35"/>
  <c r="T117" i="35"/>
  <c r="T130" i="35"/>
  <c r="T143" i="35"/>
  <c r="T155" i="35"/>
  <c r="T167" i="35"/>
  <c r="T179" i="35"/>
  <c r="T191" i="35"/>
  <c r="T204" i="35"/>
  <c r="T217" i="35"/>
  <c r="T229" i="35"/>
  <c r="T242" i="35"/>
  <c r="T254" i="35"/>
  <c r="M24" i="2"/>
  <c r="M22" i="2"/>
  <c r="M20" i="2"/>
  <c r="M18" i="2"/>
  <c r="M16" i="2"/>
  <c r="M14" i="2"/>
  <c r="M12" i="2"/>
  <c r="M10" i="2"/>
  <c r="M26" i="2"/>
  <c r="M8" i="2"/>
  <c r="T25" i="35"/>
  <c r="T103" i="35"/>
  <c r="T116" i="35"/>
  <c r="T166" i="35"/>
  <c r="T178" i="35"/>
  <c r="T38" i="35"/>
  <c r="I19" i="2"/>
  <c r="I15" i="2"/>
  <c r="I11" i="2"/>
  <c r="T51" i="35"/>
  <c r="T64" i="35"/>
  <c r="T77" i="35"/>
  <c r="T90" i="35"/>
  <c r="T129" i="35"/>
  <c r="T142" i="35"/>
  <c r="T154" i="35"/>
  <c r="T190" i="35"/>
  <c r="T203" i="35"/>
  <c r="T216" i="35"/>
  <c r="T228" i="35"/>
  <c r="T241" i="35"/>
  <c r="T253" i="35"/>
  <c r="I22" i="2"/>
  <c r="I18" i="2"/>
  <c r="I14" i="2"/>
  <c r="I10" i="2"/>
  <c r="T24" i="35"/>
  <c r="T37" i="35"/>
  <c r="T102" i="35"/>
  <c r="T165" i="35"/>
  <c r="T177" i="35"/>
  <c r="T252" i="35"/>
  <c r="I24" i="2"/>
  <c r="I20" i="2"/>
  <c r="I16" i="2"/>
  <c r="I12" i="2"/>
  <c r="I23" i="2"/>
  <c r="I26" i="2"/>
  <c r="I8" i="2"/>
  <c r="T50" i="35"/>
  <c r="T63" i="35"/>
  <c r="T76" i="35"/>
  <c r="T115" i="35"/>
  <c r="T128" i="35"/>
  <c r="T141" i="35"/>
  <c r="T153" i="35"/>
  <c r="T189" i="35"/>
  <c r="T202" i="35"/>
  <c r="T227" i="35"/>
  <c r="T240" i="35"/>
  <c r="T89" i="35"/>
  <c r="T215" i="35"/>
  <c r="T23" i="35"/>
  <c r="T49" i="35"/>
  <c r="T62" i="35"/>
  <c r="T36" i="35"/>
  <c r="T75" i="35"/>
  <c r="T88" i="35"/>
  <c r="T101" i="35"/>
  <c r="T114" i="35"/>
  <c r="T127" i="35"/>
  <c r="T140" i="35"/>
  <c r="T152" i="35"/>
  <c r="T164" i="35"/>
  <c r="T176" i="35"/>
  <c r="T188" i="35"/>
  <c r="T201" i="35"/>
  <c r="T214" i="35"/>
  <c r="T226" i="35"/>
  <c r="T239" i="35"/>
  <c r="T251" i="35"/>
  <c r="T34" i="35"/>
  <c r="R222" i="1"/>
  <c r="R226" i="1"/>
  <c r="R234" i="1"/>
  <c r="R238" i="1"/>
  <c r="R242" i="1"/>
  <c r="R246" i="1"/>
  <c r="R250" i="1"/>
  <c r="R254" i="1"/>
  <c r="R258" i="1"/>
  <c r="R223" i="1"/>
  <c r="R225" i="1"/>
  <c r="R227" i="1"/>
  <c r="R229" i="1"/>
  <c r="R231" i="1"/>
  <c r="R233" i="1"/>
  <c r="R235" i="1"/>
  <c r="R237" i="1"/>
  <c r="R239" i="1"/>
  <c r="R241" i="1"/>
  <c r="R243" i="1"/>
  <c r="R245" i="1"/>
  <c r="R247" i="1"/>
  <c r="R249" i="1"/>
  <c r="R251" i="1"/>
  <c r="R253" i="1"/>
  <c r="R255" i="1"/>
  <c r="R257" i="1"/>
  <c r="R259" i="1"/>
  <c r="R261" i="1"/>
  <c r="R263" i="1"/>
  <c r="R265" i="1"/>
  <c r="R267" i="1"/>
  <c r="R269" i="1"/>
  <c r="R271" i="1"/>
  <c r="R273" i="1"/>
  <c r="R64" i="1"/>
  <c r="R117" i="1"/>
  <c r="R224" i="1"/>
  <c r="R228" i="1"/>
  <c r="R230" i="1"/>
  <c r="R232" i="1"/>
  <c r="R236" i="1"/>
  <c r="R240" i="1"/>
  <c r="R244" i="1"/>
  <c r="R248" i="1"/>
  <c r="R252" i="1"/>
  <c r="R256" i="1"/>
  <c r="R260" i="1"/>
  <c r="R262" i="1"/>
  <c r="R264" i="1"/>
  <c r="R266" i="1"/>
  <c r="R268" i="1"/>
  <c r="R270" i="1"/>
  <c r="R272" i="1"/>
  <c r="T18" i="35" l="1"/>
  <c r="F20" i="35"/>
  <c r="T19" i="35"/>
  <c r="T11" i="35"/>
  <c r="T17" i="35"/>
  <c r="T16" i="35"/>
  <c r="T12" i="35"/>
  <c r="T13" i="35"/>
  <c r="T15" i="35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Q10" i="2" l="1"/>
  <c r="Q20" i="2"/>
  <c r="Q17" i="2"/>
  <c r="Q21" i="2"/>
  <c r="Q18" i="2"/>
  <c r="Q9" i="2"/>
  <c r="Q12" i="2"/>
  <c r="Q19" i="2"/>
  <c r="Q14" i="2"/>
  <c r="Q11" i="2"/>
  <c r="Q13" i="2"/>
  <c r="Q25" i="2"/>
  <c r="Q24" i="2"/>
  <c r="Q16" i="2"/>
  <c r="Q22" i="2"/>
  <c r="Q26" i="2"/>
  <c r="Q27" i="2"/>
  <c r="Q23" i="2"/>
  <c r="Q15" i="2"/>
  <c r="K11" i="49"/>
  <c r="B26" i="2" l="1"/>
  <c r="U26" i="2" s="1"/>
  <c r="F26" i="2"/>
  <c r="G27" i="2" s="1"/>
  <c r="E27" i="2" l="1"/>
  <c r="C27" i="2"/>
  <c r="R26" i="2"/>
  <c r="S26" i="2"/>
  <c r="T27" i="2" s="1"/>
  <c r="M5" i="52" l="1"/>
  <c r="D10" i="35" l="1"/>
  <c r="B10" i="35"/>
  <c r="I7" i="45" l="1"/>
  <c r="Q5" i="44"/>
  <c r="U11" i="6"/>
  <c r="P12" i="45"/>
  <c r="U11" i="44"/>
  <c r="B25" i="2"/>
  <c r="U25" i="2" s="1"/>
  <c r="F25" i="2"/>
  <c r="E26" i="2" l="1"/>
  <c r="G26" i="2"/>
  <c r="C26" i="2"/>
  <c r="R25" i="2"/>
  <c r="S25" i="2"/>
  <c r="T26" i="2" l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L5" i="49" l="1"/>
  <c r="T12" i="50"/>
  <c r="O5" i="50"/>
  <c r="L11" i="49"/>
  <c r="B24" i="2" l="1"/>
  <c r="U24" i="2" s="1"/>
  <c r="F24" i="2"/>
  <c r="B23" i="2"/>
  <c r="U23" i="2" s="1"/>
  <c r="F23" i="2"/>
  <c r="E24" i="2" l="1"/>
  <c r="E25" i="2"/>
  <c r="G24" i="2"/>
  <c r="G25" i="2"/>
  <c r="C24" i="2"/>
  <c r="C25" i="2"/>
  <c r="R23" i="2"/>
  <c r="S23" i="2"/>
  <c r="R24" i="2"/>
  <c r="S24" i="2"/>
  <c r="P7" i="2"/>
  <c r="Q8" i="2" s="1"/>
  <c r="T24" i="2" l="1"/>
  <c r="T25" i="2"/>
  <c r="F8" i="2" l="1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7" i="2"/>
  <c r="B7" i="2"/>
  <c r="U7" i="2" s="1"/>
  <c r="G21" i="2" l="1"/>
  <c r="G17" i="2"/>
  <c r="G13" i="2"/>
  <c r="G9" i="2"/>
  <c r="G19" i="2"/>
  <c r="G15" i="2"/>
  <c r="G11" i="2"/>
  <c r="G18" i="2"/>
  <c r="G14" i="2"/>
  <c r="G10" i="2"/>
  <c r="G20" i="2"/>
  <c r="G22" i="2"/>
  <c r="G23" i="2"/>
  <c r="G16" i="2"/>
  <c r="G12" i="2"/>
  <c r="G8" i="2"/>
  <c r="S7" i="2"/>
  <c r="R7" i="2"/>
  <c r="Q18" i="16"/>
  <c r="B8" i="2" l="1"/>
  <c r="U8" i="2" s="1"/>
  <c r="B9" i="2"/>
  <c r="U9" i="2" s="1"/>
  <c r="B10" i="2"/>
  <c r="U10" i="2" s="1"/>
  <c r="B11" i="2"/>
  <c r="U11" i="2" s="1"/>
  <c r="B12" i="2"/>
  <c r="U12" i="2" s="1"/>
  <c r="B13" i="2"/>
  <c r="U13" i="2" s="1"/>
  <c r="B14" i="2"/>
  <c r="U14" i="2" s="1"/>
  <c r="B15" i="2"/>
  <c r="U15" i="2" s="1"/>
  <c r="B16" i="2"/>
  <c r="U16" i="2" s="1"/>
  <c r="B17" i="2"/>
  <c r="U17" i="2" s="1"/>
  <c r="B18" i="2"/>
  <c r="U18" i="2" s="1"/>
  <c r="B19" i="2"/>
  <c r="U19" i="2" s="1"/>
  <c r="B20" i="2"/>
  <c r="U20" i="2" s="1"/>
  <c r="B21" i="2"/>
  <c r="U21" i="2" s="1"/>
  <c r="B22" i="2"/>
  <c r="U22" i="2" s="1"/>
  <c r="E21" i="2" l="1"/>
  <c r="E17" i="2"/>
  <c r="E13" i="2"/>
  <c r="E9" i="2"/>
  <c r="E19" i="2"/>
  <c r="E15" i="2"/>
  <c r="E11" i="2"/>
  <c r="E22" i="2"/>
  <c r="E23" i="2"/>
  <c r="E18" i="2"/>
  <c r="E14" i="2"/>
  <c r="E10" i="2"/>
  <c r="E20" i="2"/>
  <c r="E16" i="2"/>
  <c r="E12" i="2"/>
  <c r="C8" i="2"/>
  <c r="E8" i="2"/>
  <c r="C19" i="2"/>
  <c r="C15" i="2"/>
  <c r="C11" i="2"/>
  <c r="C21" i="2"/>
  <c r="C17" i="2"/>
  <c r="C13" i="2"/>
  <c r="C9" i="2"/>
  <c r="C22" i="2"/>
  <c r="C23" i="2"/>
  <c r="C18" i="2"/>
  <c r="C14" i="2"/>
  <c r="C10" i="2"/>
  <c r="C20" i="2"/>
  <c r="C16" i="2"/>
  <c r="C12" i="2"/>
  <c r="R18" i="2"/>
  <c r="S18" i="2"/>
  <c r="R19" i="2"/>
  <c r="S19" i="2"/>
  <c r="R15" i="2"/>
  <c r="S15" i="2"/>
  <c r="R11" i="2"/>
  <c r="S11" i="2"/>
  <c r="R10" i="2"/>
  <c r="S10" i="2"/>
  <c r="R21" i="2"/>
  <c r="S21" i="2"/>
  <c r="R17" i="2"/>
  <c r="S17" i="2"/>
  <c r="R13" i="2"/>
  <c r="S13" i="2"/>
  <c r="R9" i="2"/>
  <c r="S9" i="2"/>
  <c r="R22" i="2"/>
  <c r="S22" i="2"/>
  <c r="R14" i="2"/>
  <c r="S14" i="2"/>
  <c r="R20" i="2"/>
  <c r="S20" i="2"/>
  <c r="R16" i="2"/>
  <c r="S16" i="2"/>
  <c r="R12" i="2"/>
  <c r="S12" i="2"/>
  <c r="R8" i="2"/>
  <c r="S8" i="2"/>
  <c r="T8" i="2" s="1"/>
  <c r="T20" i="2" l="1"/>
  <c r="T11" i="2"/>
  <c r="T19" i="2"/>
  <c r="T13" i="2"/>
  <c r="T9" i="2"/>
  <c r="T17" i="2"/>
  <c r="T12" i="2"/>
  <c r="T22" i="2"/>
  <c r="T23" i="2"/>
  <c r="T16" i="2"/>
  <c r="T21" i="2"/>
  <c r="T14" i="2"/>
  <c r="T10" i="2"/>
  <c r="T15" i="2"/>
  <c r="T18" i="2"/>
  <c r="E5" i="47" l="1"/>
  <c r="D7" i="45"/>
  <c r="J5" i="35" l="1"/>
  <c r="Q4" i="1" l="1"/>
  <c r="H10" i="35"/>
  <c r="M10" i="35"/>
  <c r="N10" i="35" s="1"/>
  <c r="I10" i="35"/>
  <c r="R10" i="35"/>
  <c r="P5" i="35"/>
  <c r="J10" i="35"/>
  <c r="O10" i="35"/>
  <c r="P10" i="35" s="1"/>
  <c r="T10" i="35"/>
  <c r="K10" i="35"/>
  <c r="U10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J7" authorId="0" shapeId="0" xr:uid="{9FEE8A45-39BE-45A5-A7ED-4DBF8DECB9CB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Standard avvik for slaktevekt målt i kg</t>
        </r>
      </text>
    </comment>
  </commentList>
</comments>
</file>

<file path=xl/sharedStrings.xml><?xml version="1.0" encoding="utf-8"?>
<sst xmlns="http://schemas.openxmlformats.org/spreadsheetml/2006/main" count="4611" uniqueCount="687">
  <si>
    <t>Klasse</t>
  </si>
  <si>
    <t>Vekt</t>
  </si>
  <si>
    <t xml:space="preserve"> </t>
  </si>
  <si>
    <t>Antall</t>
  </si>
  <si>
    <t>Østlandet</t>
  </si>
  <si>
    <t>Vestlandet</t>
  </si>
  <si>
    <t>Midt-Norge</t>
  </si>
  <si>
    <t>Nord Norge</t>
  </si>
  <si>
    <t>Uke :</t>
  </si>
  <si>
    <t>Fatland</t>
  </si>
  <si>
    <t>KLF</t>
  </si>
  <si>
    <t>slakt</t>
  </si>
  <si>
    <t>AAR</t>
  </si>
  <si>
    <t>MEANKLAS</t>
  </si>
  <si>
    <t>MEANFETT</t>
  </si>
  <si>
    <t>STD_VEKT</t>
  </si>
  <si>
    <t>STD_FETT</t>
  </si>
  <si>
    <t>COR_VEFE</t>
  </si>
  <si>
    <t>Middel</t>
  </si>
  <si>
    <t>UKENR</t>
  </si>
  <si>
    <t>ANTPRO</t>
  </si>
  <si>
    <t>ORG</t>
  </si>
  <si>
    <t>DO</t>
  </si>
  <si>
    <t>KLASSE</t>
  </si>
  <si>
    <t>P-</t>
  </si>
  <si>
    <t>P</t>
  </si>
  <si>
    <t>R</t>
  </si>
  <si>
    <t>U</t>
  </si>
  <si>
    <t>SLAKTERI</t>
  </si>
  <si>
    <t>VARIANT</t>
  </si>
  <si>
    <t>klasse</t>
  </si>
  <si>
    <t>vekt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</si>
  <si>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</si>
  <si>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</si>
  <si>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</si>
  <si>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</si>
  <si>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</si>
  <si>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</si>
  <si>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</si>
  <si>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</si>
  <si>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</si>
  <si>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</si>
  <si>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</si>
  <si>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</si>
  <si>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Horns</t>
  </si>
  <si>
    <t>Jens Eide</t>
  </si>
  <si>
    <t>Økologisk</t>
  </si>
  <si>
    <t>MANED</t>
  </si>
  <si>
    <t>ANT_PROD</t>
  </si>
  <si>
    <t>produsent</t>
  </si>
  <si>
    <t>ANTALL</t>
  </si>
  <si>
    <t>VEKTPRO</t>
  </si>
  <si>
    <t>Korrelasjon</t>
  </si>
  <si>
    <t>Nortura</t>
  </si>
  <si>
    <t>Oppdal</t>
  </si>
  <si>
    <t>Karasjok</t>
  </si>
  <si>
    <t>Bjerka</t>
  </si>
  <si>
    <t>Midt Norge</t>
  </si>
  <si>
    <t>REGION</t>
  </si>
  <si>
    <t>Sarpsborg</t>
  </si>
  <si>
    <t>Malvik</t>
  </si>
  <si>
    <t>Måned</t>
  </si>
  <si>
    <t>Tønsberg</t>
  </si>
  <si>
    <t>År</t>
  </si>
  <si>
    <t>Uke nr:</t>
  </si>
  <si>
    <t>Sortland</t>
  </si>
  <si>
    <t>FETTGRUP</t>
  </si>
  <si>
    <t>VEKTGRUP</t>
  </si>
  <si>
    <t>Vest</t>
  </si>
  <si>
    <t>Nord</t>
  </si>
  <si>
    <t>Østfold</t>
  </si>
  <si>
    <t>Akershus</t>
  </si>
  <si>
    <t>Hedmark</t>
  </si>
  <si>
    <t>Oppland</t>
  </si>
  <si>
    <t>Buskerud</t>
  </si>
  <si>
    <t>Vestfold</t>
  </si>
  <si>
    <t>Telemark</t>
  </si>
  <si>
    <t>Rogaland</t>
  </si>
  <si>
    <t>Hordaland</t>
  </si>
  <si>
    <t>Nordland</t>
  </si>
  <si>
    <t>Troms</t>
  </si>
  <si>
    <t>Finnmark</t>
  </si>
  <si>
    <t>FYLKE</t>
  </si>
  <si>
    <t>Kommune</t>
  </si>
  <si>
    <t>Fylke</t>
  </si>
  <si>
    <t>slaktevekt</t>
  </si>
  <si>
    <t>Halden</t>
  </si>
  <si>
    <t>Moss</t>
  </si>
  <si>
    <t>Hvaler</t>
  </si>
  <si>
    <t>Aremark</t>
  </si>
  <si>
    <t>Marker</t>
  </si>
  <si>
    <t>Rømskog</t>
  </si>
  <si>
    <t>Trøgstad</t>
  </si>
  <si>
    <t>Askim</t>
  </si>
  <si>
    <t>Eidsberg</t>
  </si>
  <si>
    <t>Rakkestad</t>
  </si>
  <si>
    <t>Råde</t>
  </si>
  <si>
    <t>Rygge</t>
  </si>
  <si>
    <t>Våler</t>
  </si>
  <si>
    <t>Hobøl</t>
  </si>
  <si>
    <t>Vestby</t>
  </si>
  <si>
    <t>Ski</t>
  </si>
  <si>
    <t>Ås</t>
  </si>
  <si>
    <t>Nesodden</t>
  </si>
  <si>
    <t>Oppegård</t>
  </si>
  <si>
    <t>Bærum</t>
  </si>
  <si>
    <t>Asker</t>
  </si>
  <si>
    <t>Sørum</t>
  </si>
  <si>
    <t>Fet</t>
  </si>
  <si>
    <t>Rælingen</t>
  </si>
  <si>
    <t>Enebakk</t>
  </si>
  <si>
    <t>Skedsmo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</si>
  <si>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</si>
  <si>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</si>
  <si>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</si>
  <si>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</si>
  <si>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</si>
  <si>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</si>
  <si>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</si>
  <si>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</si>
  <si>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</si>
  <si>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</si>
  <si>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</si>
  <si>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</si>
  <si>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</si>
  <si>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</si>
  <si>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</si>
  <si>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</si>
  <si>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</si>
  <si>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</si>
  <si>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</si>
  <si>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</si>
  <si>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</si>
  <si>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</si>
  <si>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</si>
  <si>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</si>
  <si>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</si>
  <si>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</si>
  <si>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</si>
  <si>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</si>
  <si>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</si>
  <si>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</si>
  <si>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</si>
  <si>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</si>
  <si>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</si>
  <si>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</si>
  <si>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</si>
  <si>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</si>
  <si>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</si>
  <si>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</si>
  <si>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</si>
  <si>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</si>
  <si>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</si>
  <si>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</si>
  <si>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</si>
  <si>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</si>
  <si>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</si>
  <si>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</si>
  <si>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</si>
  <si>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</si>
  <si>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</si>
  <si>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</si>
  <si>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</si>
  <si>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</si>
  <si>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</si>
  <si>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</si>
  <si>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</si>
  <si>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</si>
  <si>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</si>
  <si>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Nedre Eiker</t>
  </si>
  <si>
    <t>Lier</t>
  </si>
  <si>
    <t>Røyken</t>
  </si>
  <si>
    <t>Hurum</t>
  </si>
  <si>
    <t>Flesberg</t>
  </si>
  <si>
    <t>Rollag</t>
  </si>
  <si>
    <t>Holmestrand</t>
  </si>
  <si>
    <t>Sandefjord</t>
  </si>
  <si>
    <t>Larvik</t>
  </si>
  <si>
    <t>Sande</t>
  </si>
  <si>
    <t>Re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</si>
  <si>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</si>
  <si>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</si>
  <si>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</si>
  <si>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</si>
  <si>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</si>
  <si>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</si>
  <si>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</si>
  <si>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</si>
  <si>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</si>
  <si>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Sauherad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</si>
  <si>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</si>
  <si>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</si>
  <si>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</si>
  <si>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</si>
  <si>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</si>
  <si>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</si>
  <si>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</si>
  <si>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</si>
  <si>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</si>
  <si>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</si>
  <si>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</si>
  <si>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</si>
  <si>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</si>
  <si>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</si>
  <si>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</si>
  <si>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</si>
  <si>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</si>
  <si>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</si>
  <si>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</si>
  <si>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</si>
  <si>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Mandal</t>
  </si>
  <si>
    <t>Farsund</t>
  </si>
  <si>
    <t>Flekkefjord</t>
  </si>
  <si>
    <t>Vennesla</t>
  </si>
  <si>
    <t>Søgne</t>
  </si>
  <si>
    <t>Audnedal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</si>
  <si>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</si>
  <si>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</si>
  <si>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</si>
  <si>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</si>
  <si>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</si>
  <si>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</si>
  <si>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</si>
  <si>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</si>
  <si>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</si>
  <si>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</si>
  <si>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</si>
  <si>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</si>
  <si>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</si>
  <si>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</si>
  <si>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</si>
  <si>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</si>
  <si>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Forsand</t>
  </si>
  <si>
    <t>Strand</t>
  </si>
  <si>
    <t>Hjelmeland</t>
  </si>
  <si>
    <t>Sauda</t>
  </si>
  <si>
    <t>Finnøy</t>
  </si>
  <si>
    <t>Rennesøy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</si>
  <si>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</si>
  <si>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</si>
  <si>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</si>
  <si>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</si>
  <si>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</si>
  <si>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</si>
  <si>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</si>
  <si>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</si>
  <si>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</si>
  <si>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</si>
  <si>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</si>
  <si>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</si>
  <si>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</si>
  <si>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</si>
  <si>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Jondal</t>
  </si>
  <si>
    <t>Odda</t>
  </si>
  <si>
    <t>Ullensvang</t>
  </si>
  <si>
    <t>Ulvik</t>
  </si>
  <si>
    <t>Granvin</t>
  </si>
  <si>
    <t>Voss</t>
  </si>
  <si>
    <t>Kvam</t>
  </si>
  <si>
    <t>Fusa</t>
  </si>
  <si>
    <t>Samnanger</t>
  </si>
  <si>
    <t>Austevoll</t>
  </si>
  <si>
    <t>Sund</t>
  </si>
  <si>
    <t>Fjell</t>
  </si>
  <si>
    <t>Askøy</t>
  </si>
  <si>
    <t>Vaksdal</t>
  </si>
  <si>
    <t>Modalen</t>
  </si>
  <si>
    <t>Osterøy</t>
  </si>
  <si>
    <t>Meland</t>
  </si>
  <si>
    <t>Øygarden</t>
  </si>
  <si>
    <t>Radøy</t>
  </si>
  <si>
    <t>Lindås</t>
  </si>
  <si>
    <t>Fedje</t>
  </si>
  <si>
    <t>Masfjorden</t>
  </si>
  <si>
    <t>Flora</t>
  </si>
  <si>
    <t>Gulen</t>
  </si>
  <si>
    <t>Solund</t>
  </si>
  <si>
    <t>Hyllestad</t>
  </si>
  <si>
    <t>Høyanger</t>
  </si>
  <si>
    <t>Vik</t>
  </si>
  <si>
    <t>Balestrand</t>
  </si>
  <si>
    <t>Leikanger</t>
  </si>
  <si>
    <t>Sogndal</t>
  </si>
  <si>
    <t>Aurland</t>
  </si>
  <si>
    <t>Lærdal</t>
  </si>
  <si>
    <t>Årdal</t>
  </si>
  <si>
    <t>Luster</t>
  </si>
  <si>
    <t>Askvoll</t>
  </si>
  <si>
    <t>Fjaler</t>
  </si>
  <si>
    <t>Gaular</t>
  </si>
  <si>
    <t>Jølster</t>
  </si>
  <si>
    <t>Naustdal</t>
  </si>
  <si>
    <t>Bremanger</t>
  </si>
  <si>
    <t>Vågsøy</t>
  </si>
  <si>
    <t>Selje</t>
  </si>
  <si>
    <t>Eid</t>
  </si>
  <si>
    <t>Hornindal</t>
  </si>
  <si>
    <t>Gloppen</t>
  </si>
  <si>
    <t>Stryn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</si>
  <si>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</si>
  <si>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</si>
  <si>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</si>
  <si>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</si>
  <si>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</si>
  <si>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</si>
  <si>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</si>
  <si>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</si>
  <si>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</si>
  <si>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Ørskog</t>
  </si>
  <si>
    <t>Norddal</t>
  </si>
  <si>
    <t>Stranda</t>
  </si>
  <si>
    <t>Stordal</t>
  </si>
  <si>
    <t>Sykkylven</t>
  </si>
  <si>
    <t>Skodje</t>
  </si>
  <si>
    <t>Sula</t>
  </si>
  <si>
    <t>Giske</t>
  </si>
  <si>
    <t>Haram</t>
  </si>
  <si>
    <t>Vestnes</t>
  </si>
  <si>
    <t>Rauma</t>
  </si>
  <si>
    <t>Nesset</t>
  </si>
  <si>
    <t>Midsund</t>
  </si>
  <si>
    <t>Sandøy</t>
  </si>
  <si>
    <t>Aukra</t>
  </si>
  <si>
    <t>Fræna</t>
  </si>
  <si>
    <t>Eide</t>
  </si>
  <si>
    <t>Averøy</t>
  </si>
  <si>
    <t>Gjemnes</t>
  </si>
  <si>
    <t>Tingvoll</t>
  </si>
  <si>
    <t>Sunndal</t>
  </si>
  <si>
    <t>Surnadal</t>
  </si>
  <si>
    <t>Rindal</t>
  </si>
  <si>
    <t>Aure</t>
  </si>
  <si>
    <t>Halsa</t>
  </si>
  <si>
    <t>Smøla</t>
  </si>
  <si>
    <t>Trondheim</t>
  </si>
  <si>
    <t>Hemne</t>
  </si>
  <si>
    <t>Hitra</t>
  </si>
  <si>
    <t>Frøya</t>
  </si>
  <si>
    <t>Ørland</t>
  </si>
  <si>
    <t>Agdenes</t>
  </si>
  <si>
    <t>Bjugn</t>
  </si>
  <si>
    <t>Åfjord</t>
  </si>
  <si>
    <t>Roan</t>
  </si>
  <si>
    <t>Rennebu</t>
  </si>
  <si>
    <t>Meldal</t>
  </si>
  <si>
    <t>Orkdal</t>
  </si>
  <si>
    <t>Holtålen</t>
  </si>
  <si>
    <t>Midtre Gauldal</t>
  </si>
  <si>
    <t>Melhus</t>
  </si>
  <si>
    <t>Skaun</t>
  </si>
  <si>
    <t>Klæbu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</si>
  <si>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</si>
  <si>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</si>
  <si>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</si>
  <si>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</si>
  <si>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</si>
  <si>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</si>
  <si>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</si>
  <si>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</si>
  <si>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</si>
  <si>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Verran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</si>
  <si>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</si>
  <si>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</si>
  <si>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</si>
  <si>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</si>
  <si>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</si>
  <si>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</si>
  <si>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</si>
  <si>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</si>
  <si>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Fosnes</t>
  </si>
  <si>
    <t>Flatanger</t>
  </si>
  <si>
    <t>Vikna</t>
  </si>
  <si>
    <t>Nærøy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</si>
  <si>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</si>
  <si>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</si>
  <si>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</si>
  <si>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</si>
  <si>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</si>
  <si>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</si>
  <si>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</si>
  <si>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</si>
  <si>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</si>
  <si>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</si>
  <si>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</si>
  <si>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</si>
  <si>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</si>
  <si>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</si>
  <si>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</si>
  <si>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</si>
  <si>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</si>
  <si>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</si>
  <si>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</si>
  <si>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</si>
  <si>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</si>
  <si>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</si>
  <si>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</si>
  <si>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</si>
  <si>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</si>
  <si>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</si>
  <si>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Tysfjord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</si>
  <si>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</si>
  <si>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</si>
  <si>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</si>
  <si>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</si>
  <si>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</si>
  <si>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</si>
  <si>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</si>
  <si>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</si>
  <si>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</si>
  <si>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</si>
  <si>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</si>
  <si>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</si>
  <si>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</si>
  <si>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Skånland</t>
  </si>
  <si>
    <t>Ibestad</t>
  </si>
  <si>
    <t>Gratangen</t>
  </si>
  <si>
    <t>Lavangen</t>
  </si>
  <si>
    <t>Bardu</t>
  </si>
  <si>
    <t>Salangen</t>
  </si>
  <si>
    <t>Sørreisa</t>
  </si>
  <si>
    <t>Dyrøy</t>
  </si>
  <si>
    <t>Tranøy</t>
  </si>
  <si>
    <t>Torsken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</si>
  <si>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</si>
  <si>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</si>
  <si>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</si>
  <si>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</si>
  <si>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</si>
  <si>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</si>
  <si>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</si>
  <si>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</si>
  <si>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</si>
  <si>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</si>
  <si>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</si>
  <si>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</si>
  <si>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</si>
  <si>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Kvalsund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</si>
  <si>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</si>
  <si>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</si>
  <si>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</si>
  <si>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</si>
  <si>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</si>
  <si>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</si>
  <si>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</si>
  <si>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</si>
  <si>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</si>
  <si>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</si>
  <si>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</si>
  <si>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</si>
  <si>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</si>
  <si>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</si>
  <si>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LINJE</t>
  </si>
  <si>
    <t>Region</t>
  </si>
  <si>
    <t>Totalt antall slakt :</t>
  </si>
  <si>
    <t>slakt per</t>
  </si>
  <si>
    <t>Organisasjon</t>
  </si>
  <si>
    <t>Org</t>
  </si>
  <si>
    <t>Ukenr:</t>
  </si>
  <si>
    <t>Antall slakt :</t>
  </si>
  <si>
    <t>Øst</t>
  </si>
  <si>
    <t>Varianter</t>
  </si>
  <si>
    <t>VEKTGRUPPER</t>
  </si>
  <si>
    <t>Vektgruppe</t>
  </si>
  <si>
    <t>FYLKER</t>
  </si>
  <si>
    <t>ORGANISASJON</t>
  </si>
  <si>
    <t>BEDRIFTSGRUPPE</t>
  </si>
  <si>
    <t>KATEGORI</t>
  </si>
  <si>
    <t>Mai</t>
  </si>
  <si>
    <t>VARIANTER</t>
  </si>
  <si>
    <t>ANT_KJOTTPRO</t>
  </si>
  <si>
    <t>MEAN_MHL</t>
  </si>
  <si>
    <t>MEAN_UHL</t>
  </si>
  <si>
    <t>U/hl</t>
  </si>
  <si>
    <t>totalt</t>
  </si>
  <si>
    <t>med</t>
  </si>
  <si>
    <t>kjøtt%</t>
  </si>
  <si>
    <t>STD</t>
  </si>
  <si>
    <t>U/HL</t>
  </si>
  <si>
    <t>Kjøtt%</t>
  </si>
  <si>
    <t>målt</t>
  </si>
  <si>
    <t>sl.vekt</t>
  </si>
  <si>
    <t>i tonn</t>
  </si>
  <si>
    <t>målte</t>
  </si>
  <si>
    <t>M/HL</t>
  </si>
  <si>
    <t>og kjøtt%</t>
  </si>
  <si>
    <t>S</t>
  </si>
  <si>
    <t>&gt; 90 kg</t>
  </si>
  <si>
    <t>VARIANT per MÅNED</t>
  </si>
  <si>
    <t>Variant</t>
  </si>
  <si>
    <t>SLAKT</t>
  </si>
  <si>
    <t>Andre</t>
  </si>
  <si>
    <t>Loppa</t>
  </si>
  <si>
    <t>Båtsfjord</t>
  </si>
  <si>
    <t>Måsøy</t>
  </si>
  <si>
    <t>Nordkapp</t>
  </si>
  <si>
    <t>Værøy</t>
  </si>
  <si>
    <t>Osen</t>
  </si>
  <si>
    <t>Svelvik</t>
  </si>
  <si>
    <t>Berg</t>
  </si>
  <si>
    <t>Horten</t>
  </si>
  <si>
    <t>Suldal</t>
  </si>
  <si>
    <t>Namdalseid</t>
  </si>
  <si>
    <t>Kategori:</t>
  </si>
  <si>
    <t>Ukenr :</t>
  </si>
  <si>
    <t>Produ-</t>
  </si>
  <si>
    <t>senter</t>
  </si>
  <si>
    <t>TABELL</t>
  </si>
  <si>
    <t>Forhold</t>
  </si>
  <si>
    <t>Vekt /</t>
  </si>
  <si>
    <t>&lt;=70kg</t>
  </si>
  <si>
    <t>&gt; 70 kg</t>
  </si>
  <si>
    <t>&gt; 80 kg</t>
  </si>
  <si>
    <t>&gt; 100 kg</t>
  </si>
  <si>
    <t>&gt; 110 kg</t>
  </si>
  <si>
    <t>&gt; 120 kg</t>
  </si>
  <si>
    <t>&gt; 130 kg</t>
  </si>
  <si>
    <t>&gt; 140 kg</t>
  </si>
  <si>
    <t>&gt; 150 kg</t>
  </si>
  <si>
    <t>&gt; 160 kg</t>
  </si>
  <si>
    <t>&gt; 170 kg</t>
  </si>
  <si>
    <t>&gt; 180 kg</t>
  </si>
  <si>
    <t>&gt; 190 kg</t>
  </si>
  <si>
    <t>&gt; 200 kg</t>
  </si>
  <si>
    <t>&gt; 210 kg</t>
  </si>
  <si>
    <t>&gt; 220 kg</t>
  </si>
  <si>
    <t>&gt;230 kg</t>
  </si>
  <si>
    <t>produ-</t>
  </si>
  <si>
    <t>MEAN_UHL2</t>
  </si>
  <si>
    <t>alle</t>
  </si>
  <si>
    <t>ALLE</t>
  </si>
  <si>
    <t>Ordinær</t>
  </si>
  <si>
    <t>Fagsjefmøte</t>
  </si>
  <si>
    <t>+/-</t>
  </si>
  <si>
    <t>per</t>
  </si>
  <si>
    <t>Produk-</t>
  </si>
  <si>
    <t xml:space="preserve">sjon i </t>
  </si>
  <si>
    <t>tonn</t>
  </si>
  <si>
    <t>Års-</t>
  </si>
  <si>
    <t>produksjon</t>
  </si>
  <si>
    <t>Uke-</t>
  </si>
  <si>
    <t>bonde</t>
  </si>
  <si>
    <t>Uke</t>
  </si>
  <si>
    <t>nr</t>
  </si>
  <si>
    <t>Organi-</t>
  </si>
  <si>
    <t>sasjon</t>
  </si>
  <si>
    <t>Slaketeri</t>
  </si>
  <si>
    <t>Korre-</t>
  </si>
  <si>
    <t>lasjon</t>
  </si>
  <si>
    <t>vekt og</t>
  </si>
  <si>
    <t>KJØTT %</t>
  </si>
  <si>
    <t>Kjøtt</t>
  </si>
  <si>
    <t xml:space="preserve">vekt og </t>
  </si>
  <si>
    <t>Skålda purke</t>
  </si>
  <si>
    <t>antall</t>
  </si>
  <si>
    <t>% per</t>
  </si>
  <si>
    <t>måned</t>
  </si>
  <si>
    <t>uke</t>
  </si>
  <si>
    <t>T100</t>
  </si>
  <si>
    <t>T110</t>
  </si>
  <si>
    <t>T120</t>
  </si>
  <si>
    <t>T130</t>
  </si>
  <si>
    <t>T140</t>
  </si>
  <si>
    <t>T150</t>
  </si>
  <si>
    <t>T170</t>
  </si>
  <si>
    <t>T190</t>
  </si>
  <si>
    <t>T200</t>
  </si>
  <si>
    <t>T210</t>
  </si>
  <si>
    <t>Oppdatert per: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</si>
  <si>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</si>
  <si>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</si>
  <si>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</si>
  <si>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</si>
  <si>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</si>
  <si>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</si>
  <si>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</si>
  <si>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</si>
  <si>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</si>
  <si>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</si>
  <si>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</si>
  <si>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KOMMUNE1</t>
  </si>
  <si>
    <t>Færder</t>
  </si>
  <si>
    <t>Tvedestrand</t>
  </si>
  <si>
    <t>Trøndelag</t>
  </si>
  <si>
    <t>Indre Fosen</t>
  </si>
  <si>
    <t>Egersund</t>
  </si>
  <si>
    <t>og vekt</t>
  </si>
  <si>
    <t>Trykk PgUp eller PgDn hvis figurene ikke kommer opp</t>
  </si>
  <si>
    <t>Midt</t>
  </si>
  <si>
    <t>Antall:</t>
  </si>
  <si>
    <t>Nr</t>
  </si>
  <si>
    <t>Fredrikstad</t>
  </si>
  <si>
    <t>Spydeberg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</si>
  <si>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</si>
  <si>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</si>
  <si>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</si>
  <si>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</si>
  <si>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</si>
  <si>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</si>
  <si>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</si>
  <si>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</si>
  <si>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</si>
  <si>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</si>
  <si>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</si>
  <si>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</si>
  <si>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</si>
  <si>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Aust-Agder</t>
  </si>
  <si>
    <t>Vegårshei</t>
  </si>
  <si>
    <t>Evje og Hornnes</t>
  </si>
  <si>
    <t>Vest-Agder</t>
  </si>
  <si>
    <t>Songdalen</t>
  </si>
  <si>
    <t>Marnardal</t>
  </si>
  <si>
    <t>Åseral</t>
  </si>
  <si>
    <t>Bjerkreim</t>
  </si>
  <si>
    <t>Hå</t>
  </si>
  <si>
    <t>Eidfjord</t>
  </si>
  <si>
    <t>Austrheim</t>
  </si>
  <si>
    <t>Sogn og Fjordane</t>
  </si>
  <si>
    <t>Sogn og fFordane</t>
  </si>
  <si>
    <t>Sogn og fjordane</t>
  </si>
  <si>
    <t>Sogn og FJordane</t>
  </si>
  <si>
    <t>Møre og Romsdal</t>
  </si>
  <si>
    <t>Alstahaug</t>
  </si>
  <si>
    <t>Tjeldsund</t>
  </si>
  <si>
    <t>Lenvik</t>
  </si>
  <si>
    <t>Sør-Varanger</t>
  </si>
  <si>
    <t>Snillfjord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</si>
  <si>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</si>
  <si>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</si>
  <si>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</si>
  <si>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</si>
  <si>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</si>
  <si>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</si>
  <si>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</si>
  <si>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</si>
  <si>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</si>
  <si>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</si>
  <si>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</si>
  <si>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</si>
  <si>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</si>
  <si>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</si>
  <si>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>Sørlandet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</si>
  <si>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</si>
  <si>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</si>
  <si>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</si>
  <si>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</si>
  <si>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</si>
  <si>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</si>
  <si>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</si>
  <si>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</si>
  <si>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</si>
  <si>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</si>
  <si>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</si>
  <si>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</si>
  <si>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Pgdn</t>
  </si>
  <si>
    <t>PgUp</t>
  </si>
  <si>
    <t>kg</t>
  </si>
  <si>
    <t>SLAKTERI per MÅNED</t>
  </si>
  <si>
    <t>Korr-</t>
  </si>
  <si>
    <t>elasjon</t>
  </si>
  <si>
    <t xml:space="preserve">per </t>
  </si>
  <si>
    <t>Slakteri</t>
  </si>
  <si>
    <t>Prima</t>
  </si>
  <si>
    <t>i middel kjøttprosent</t>
  </si>
  <si>
    <t>Ole Ringdal</t>
  </si>
  <si>
    <t>Slakthuset</t>
  </si>
  <si>
    <t>Strilalam</t>
  </si>
  <si>
    <t>Dalpro</t>
  </si>
  <si>
    <t>Øre Vilt</t>
  </si>
  <si>
    <t>Middel vekt i 2024</t>
  </si>
  <si>
    <t>Middel kjøtt% i 2024</t>
  </si>
  <si>
    <t>FYLKE2</t>
  </si>
  <si>
    <t>Klasser</t>
  </si>
  <si>
    <t>Kasserte</t>
  </si>
  <si>
    <t>Krepert fjøs</t>
  </si>
  <si>
    <t>Krepert transport</t>
  </si>
  <si>
    <t>Med baklabb</t>
  </si>
  <si>
    <t>Januar</t>
  </si>
  <si>
    <t>Februar</t>
  </si>
  <si>
    <t>Mars</t>
  </si>
  <si>
    <t>April</t>
  </si>
  <si>
    <t>Juni</t>
  </si>
  <si>
    <t>Juli</t>
  </si>
  <si>
    <t>August</t>
  </si>
  <si>
    <t>September</t>
  </si>
  <si>
    <t>Oktober</t>
  </si>
  <si>
    <t>November</t>
  </si>
  <si>
    <t>Desember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</si>
</sst>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[$-414]d/\ mmmm\ yyyy;@"/>
    <numFmt numFmtId="167" formatCode="#,##0.0"/>
  </numFmts>
  <fonts count="50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name val="Verdana"/>
      <family val="2"/>
    </font>
    <font>
      <b/>
      <sz val="24"/>
      <name val="Verdana"/>
      <family val="2"/>
    </font>
    <font>
      <sz val="12"/>
      <name val="Verdana"/>
      <family val="2"/>
    </font>
    <font>
      <b/>
      <sz val="16"/>
      <name val="Verdana"/>
      <family val="2"/>
    </font>
    <font>
      <sz val="26"/>
      <name val="Verdana"/>
      <family val="2"/>
    </font>
    <font>
      <b/>
      <sz val="26"/>
      <name val="Verdana"/>
      <family val="2"/>
    </font>
    <font>
      <b/>
      <sz val="10"/>
      <name val="Verdana"/>
      <family val="2"/>
    </font>
    <font>
      <b/>
      <sz val="14"/>
      <name val="Verdana"/>
      <family val="2"/>
    </font>
    <font>
      <b/>
      <sz val="12"/>
      <name val="Verdana"/>
      <family val="2"/>
    </font>
    <font>
      <sz val="16"/>
      <name val="Verdana"/>
      <family val="2"/>
    </font>
    <font>
      <b/>
      <sz val="20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Arial"/>
      <family val="2"/>
    </font>
    <font>
      <b/>
      <sz val="11"/>
      <name val="Verdana"/>
      <family val="2"/>
    </font>
  </fonts>
  <fills count="4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9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0" applyNumberFormat="0" applyBorder="0" applyAlignment="0" applyProtection="0"/>
    <xf numFmtId="0" fontId="26" fillId="14" borderId="4" applyNumberFormat="0" applyAlignment="0" applyProtection="0"/>
    <xf numFmtId="0" fontId="27" fillId="15" borderId="5" applyNumberFormat="0" applyAlignment="0" applyProtection="0"/>
    <xf numFmtId="0" fontId="28" fillId="15" borderId="4" applyNumberFormat="0" applyAlignment="0" applyProtection="0"/>
    <xf numFmtId="0" fontId="29" fillId="0" borderId="6" applyNumberFormat="0" applyFill="0" applyAlignment="0" applyProtection="0"/>
    <xf numFmtId="0" fontId="30" fillId="16" borderId="7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4" fillId="41" borderId="0" applyNumberFormat="0" applyBorder="0" applyAlignment="0" applyProtection="0"/>
    <xf numFmtId="0" fontId="1" fillId="0" borderId="0"/>
    <xf numFmtId="0" fontId="1" fillId="17" borderId="8" applyNumberFormat="0" applyFont="0" applyAlignment="0" applyProtection="0"/>
  </cellStyleXfs>
  <cellXfs count="326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1" fontId="8" fillId="4" borderId="0" xfId="0" applyNumberFormat="1" applyFont="1" applyFill="1"/>
    <xf numFmtId="1" fontId="8" fillId="2" borderId="0" xfId="0" applyNumberFormat="1" applyFont="1" applyFill="1" applyAlignment="1">
      <alignment horizontal="center"/>
    </xf>
    <xf numFmtId="0" fontId="13" fillId="0" borderId="0" xfId="0" applyFont="1"/>
    <xf numFmtId="1" fontId="5" fillId="0" borderId="0" xfId="0" applyNumberFormat="1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1" fontId="8" fillId="0" borderId="0" xfId="0" applyNumberFormat="1" applyFont="1" applyAlignment="1">
      <alignment horizontal="center"/>
    </xf>
    <xf numFmtId="1" fontId="8" fillId="0" borderId="0" xfId="0" applyNumberFormat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9" fillId="0" borderId="0" xfId="0" applyFont="1"/>
    <xf numFmtId="0" fontId="0" fillId="5" borderId="0" xfId="0" applyFill="1"/>
    <xf numFmtId="0" fontId="15" fillId="0" borderId="0" xfId="6"/>
    <xf numFmtId="0" fontId="2" fillId="0" borderId="0" xfId="3"/>
    <xf numFmtId="0" fontId="2" fillId="0" borderId="0" xfId="0" applyFont="1"/>
    <xf numFmtId="0" fontId="2" fillId="0" borderId="0" xfId="7"/>
    <xf numFmtId="0" fontId="16" fillId="0" borderId="0" xfId="8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7" borderId="0" xfId="0" applyFill="1"/>
    <xf numFmtId="0" fontId="6" fillId="8" borderId="0" xfId="0" applyFont="1" applyFill="1"/>
    <xf numFmtId="2" fontId="6" fillId="8" borderId="0" xfId="0" applyNumberFormat="1" applyFont="1" applyFill="1"/>
    <xf numFmtId="0" fontId="6" fillId="7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7" borderId="0" xfId="0" applyFont="1" applyFill="1"/>
    <xf numFmtId="0" fontId="5" fillId="7" borderId="0" xfId="10" applyFont="1" applyFill="1"/>
    <xf numFmtId="0" fontId="0" fillId="9" borderId="0" xfId="0" applyFill="1"/>
    <xf numFmtId="0" fontId="6" fillId="9" borderId="0" xfId="0" applyFont="1" applyFill="1"/>
    <xf numFmtId="2" fontId="0" fillId="9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0" borderId="0" xfId="0" quotePrefix="1" applyNumberFormat="1" applyFont="1"/>
    <xf numFmtId="0" fontId="9" fillId="7" borderId="0" xfId="0" applyFont="1" applyFill="1"/>
    <xf numFmtId="0" fontId="14" fillId="5" borderId="0" xfId="0" applyFont="1" applyFill="1"/>
    <xf numFmtId="0" fontId="12" fillId="0" borderId="0" xfId="0" applyFont="1"/>
    <xf numFmtId="0" fontId="12" fillId="7" borderId="0" xfId="0" applyFont="1" applyFill="1"/>
    <xf numFmtId="0" fontId="7" fillId="9" borderId="0" xfId="0" applyFont="1" applyFill="1"/>
    <xf numFmtId="9" fontId="0" fillId="0" borderId="0" xfId="11" applyFont="1"/>
    <xf numFmtId="0" fontId="5" fillId="9" borderId="0" xfId="0" applyFont="1" applyFill="1"/>
    <xf numFmtId="2" fontId="5" fillId="9" borderId="0" xfId="0" applyNumberFormat="1" applyFont="1" applyFill="1"/>
    <xf numFmtId="0" fontId="0" fillId="10" borderId="0" xfId="0" applyFill="1"/>
    <xf numFmtId="2" fontId="0" fillId="10" borderId="0" xfId="0" applyNumberFormat="1" applyFill="1"/>
    <xf numFmtId="1" fontId="0" fillId="7" borderId="0" xfId="0" applyNumberFormat="1" applyFill="1"/>
    <xf numFmtId="1" fontId="0" fillId="9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18" fillId="7" borderId="0" xfId="0" applyFont="1" applyFill="1"/>
    <xf numFmtId="1" fontId="8" fillId="6" borderId="0" xfId="0" applyNumberFormat="1" applyFont="1" applyFill="1" applyAlignment="1">
      <alignment horizontal="center"/>
    </xf>
    <xf numFmtId="1" fontId="0" fillId="5" borderId="0" xfId="0" applyNumberFormat="1" applyFill="1"/>
    <xf numFmtId="1" fontId="5" fillId="5" borderId="0" xfId="0" applyNumberFormat="1" applyFont="1" applyFill="1"/>
    <xf numFmtId="1" fontId="0" fillId="10" borderId="0" xfId="0" applyNumberFormat="1" applyFill="1"/>
    <xf numFmtId="1" fontId="0" fillId="0" borderId="0" xfId="0" quotePrefix="1" applyNumberFormat="1"/>
    <xf numFmtId="1" fontId="6" fillId="8" borderId="0" xfId="0" applyNumberFormat="1" applyFont="1" applyFill="1"/>
    <xf numFmtId="1" fontId="5" fillId="9" borderId="0" xfId="0" applyNumberFormat="1" applyFont="1" applyFill="1"/>
    <xf numFmtId="1" fontId="6" fillId="0" borderId="0" xfId="0" quotePrefix="1" applyNumberFormat="1" applyFont="1"/>
    <xf numFmtId="2" fontId="5" fillId="5" borderId="0" xfId="0" applyNumberFormat="1" applyFon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1" fontId="5" fillId="7" borderId="0" xfId="0" applyNumberFormat="1" applyFont="1" applyFill="1"/>
    <xf numFmtId="1" fontId="5" fillId="7" borderId="0" xfId="10" applyNumberFormat="1" applyFont="1" applyFill="1"/>
    <xf numFmtId="2" fontId="5" fillId="7" borderId="0" xfId="0" applyNumberFormat="1" applyFont="1" applyFill="1"/>
    <xf numFmtId="2" fontId="5" fillId="7" borderId="0" xfId="10" applyNumberFormat="1" applyFont="1" applyFill="1"/>
    <xf numFmtId="0" fontId="6" fillId="6" borderId="0" xfId="0" applyFont="1" applyFill="1"/>
    <xf numFmtId="2" fontId="6" fillId="6" borderId="0" xfId="0" applyNumberFormat="1" applyFont="1" applyFill="1"/>
    <xf numFmtId="164" fontId="6" fillId="9" borderId="0" xfId="0" applyNumberFormat="1" applyFont="1" applyFill="1"/>
    <xf numFmtId="2" fontId="6" fillId="0" borderId="0" xfId="2" applyNumberFormat="1"/>
    <xf numFmtId="0" fontId="6" fillId="0" borderId="0" xfId="2"/>
    <xf numFmtId="1" fontId="6" fillId="0" borderId="0" xfId="2" applyNumberFormat="1"/>
    <xf numFmtId="0" fontId="5" fillId="6" borderId="0" xfId="0" applyFont="1" applyFill="1"/>
    <xf numFmtId="1" fontId="5" fillId="6" borderId="0" xfId="0" applyNumberFormat="1" applyFont="1" applyFill="1"/>
    <xf numFmtId="2" fontId="5" fillId="6" borderId="0" xfId="0" applyNumberFormat="1" applyFont="1" applyFill="1"/>
    <xf numFmtId="164" fontId="5" fillId="5" borderId="0" xfId="0" applyNumberFormat="1" applyFont="1" applyFill="1"/>
    <xf numFmtId="164" fontId="0" fillId="0" borderId="0" xfId="0" applyNumberFormat="1"/>
    <xf numFmtId="1" fontId="6" fillId="6" borderId="0" xfId="0" applyNumberFormat="1" applyFont="1" applyFill="1"/>
    <xf numFmtId="164" fontId="5" fillId="9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64" fontId="0" fillId="7" borderId="0" xfId="0" applyNumberFormat="1" applyFill="1"/>
    <xf numFmtId="164" fontId="0" fillId="9" borderId="0" xfId="0" applyNumberFormat="1" applyFill="1"/>
    <xf numFmtId="164" fontId="0" fillId="5" borderId="0" xfId="0" applyNumberFormat="1" applyFill="1"/>
    <xf numFmtId="164" fontId="0" fillId="3" borderId="0" xfId="0" applyNumberFormat="1" applyFill="1"/>
    <xf numFmtId="164" fontId="8" fillId="3" borderId="0" xfId="0" applyNumberFormat="1" applyFont="1" applyFill="1"/>
    <xf numFmtId="164" fontId="15" fillId="0" borderId="0" xfId="6" applyNumberFormat="1"/>
    <xf numFmtId="164" fontId="16" fillId="0" borderId="0" xfId="8" applyNumberFormat="1"/>
    <xf numFmtId="0" fontId="0" fillId="42" borderId="0" xfId="0" applyFill="1"/>
    <xf numFmtId="1" fontId="0" fillId="42" borderId="0" xfId="0" applyNumberFormat="1" applyFill="1"/>
    <xf numFmtId="2" fontId="0" fillId="42" borderId="0" xfId="0" applyNumberFormat="1" applyFill="1"/>
    <xf numFmtId="2" fontId="8" fillId="6" borderId="0" xfId="0" applyNumberFormat="1" applyFont="1" applyFill="1" applyAlignment="1">
      <alignment horizontal="center"/>
    </xf>
    <xf numFmtId="2" fontId="8" fillId="44" borderId="0" xfId="0" applyNumberFormat="1" applyFont="1" applyFill="1" applyAlignment="1">
      <alignment horizontal="center"/>
    </xf>
    <xf numFmtId="164" fontId="6" fillId="0" borderId="0" xfId="0" quotePrefix="1" applyNumberFormat="1" applyFont="1"/>
    <xf numFmtId="164" fontId="5" fillId="6" borderId="0" xfId="0" applyNumberFormat="1" applyFont="1" applyFill="1"/>
    <xf numFmtId="164" fontId="6" fillId="6" borderId="0" xfId="0" applyNumberFormat="1" applyFont="1" applyFill="1"/>
    <xf numFmtId="1" fontId="5" fillId="5" borderId="0" xfId="0" quotePrefix="1" applyNumberFormat="1" applyFont="1" applyFill="1"/>
    <xf numFmtId="0" fontId="8" fillId="3" borderId="0" xfId="0" quotePrefix="1" applyFont="1" applyFill="1"/>
    <xf numFmtId="0" fontId="2" fillId="0" borderId="0" xfId="13"/>
    <xf numFmtId="0" fontId="5" fillId="5" borderId="0" xfId="0" quotePrefix="1" applyFont="1" applyFill="1"/>
    <xf numFmtId="0" fontId="36" fillId="5" borderId="0" xfId="0" applyFont="1" applyFill="1"/>
    <xf numFmtId="0" fontId="36" fillId="3" borderId="0" xfId="0" applyFont="1" applyFill="1"/>
    <xf numFmtId="164" fontId="36" fillId="3" borderId="0" xfId="0" applyNumberFormat="1" applyFont="1" applyFill="1"/>
    <xf numFmtId="0" fontId="36" fillId="0" borderId="0" xfId="0" applyFont="1"/>
    <xf numFmtId="0" fontId="38" fillId="5" borderId="0" xfId="0" applyFont="1" applyFill="1"/>
    <xf numFmtId="0" fontId="37" fillId="0" borderId="0" xfId="0" applyFont="1"/>
    <xf numFmtId="0" fontId="40" fillId="5" borderId="0" xfId="0" applyFont="1" applyFill="1"/>
    <xf numFmtId="0" fontId="39" fillId="0" borderId="0" xfId="0" applyFont="1"/>
    <xf numFmtId="1" fontId="40" fillId="5" borderId="0" xfId="0" applyNumberFormat="1" applyFont="1" applyFill="1"/>
    <xf numFmtId="0" fontId="40" fillId="0" borderId="0" xfId="0" applyFont="1"/>
    <xf numFmtId="164" fontId="40" fillId="5" borderId="0" xfId="0" applyNumberFormat="1" applyFont="1" applyFill="1"/>
    <xf numFmtId="164" fontId="5" fillId="5" borderId="0" xfId="0" quotePrefix="1" applyNumberFormat="1" applyFont="1" applyFill="1"/>
    <xf numFmtId="164" fontId="0" fillId="0" borderId="0" xfId="0" quotePrefix="1" applyNumberFormat="1"/>
    <xf numFmtId="164" fontId="2" fillId="0" borderId="0" xfId="4" applyNumberFormat="1"/>
    <xf numFmtId="1" fontId="2" fillId="0" borderId="0" xfId="4" applyNumberFormat="1"/>
    <xf numFmtId="1" fontId="14" fillId="0" borderId="0" xfId="0" applyNumberFormat="1" applyFont="1"/>
    <xf numFmtId="0" fontId="44" fillId="5" borderId="0" xfId="0" applyFont="1" applyFill="1"/>
    <xf numFmtId="0" fontId="38" fillId="0" borderId="0" xfId="0" applyFont="1"/>
    <xf numFmtId="0" fontId="44" fillId="0" borderId="0" xfId="0" applyFont="1"/>
    <xf numFmtId="1" fontId="44" fillId="5" borderId="0" xfId="0" applyNumberFormat="1" applyFont="1" applyFill="1"/>
    <xf numFmtId="164" fontId="44" fillId="5" borderId="0" xfId="0" applyNumberFormat="1" applyFont="1" applyFill="1"/>
    <xf numFmtId="1" fontId="12" fillId="5" borderId="0" xfId="0" applyNumberFormat="1" applyFont="1" applyFill="1"/>
    <xf numFmtId="0" fontId="37" fillId="7" borderId="0" xfId="0" applyFont="1" applyFill="1"/>
    <xf numFmtId="0" fontId="38" fillId="7" borderId="0" xfId="0" applyFont="1" applyFill="1"/>
    <xf numFmtId="0" fontId="41" fillId="0" borderId="0" xfId="0" applyFont="1"/>
    <xf numFmtId="0" fontId="39" fillId="7" borderId="0" xfId="0" applyFont="1" applyFill="1"/>
    <xf numFmtId="0" fontId="40" fillId="7" borderId="0" xfId="0" applyFont="1" applyFill="1"/>
    <xf numFmtId="2" fontId="40" fillId="0" borderId="0" xfId="0" applyNumberFormat="1" applyFont="1"/>
    <xf numFmtId="164" fontId="40" fillId="7" borderId="0" xfId="0" applyNumberFormat="1" applyFont="1" applyFill="1"/>
    <xf numFmtId="164" fontId="5" fillId="7" borderId="0" xfId="0" applyNumberFormat="1" applyFont="1" applyFill="1"/>
    <xf numFmtId="164" fontId="6" fillId="8" borderId="0" xfId="0" applyNumberFormat="1" applyFont="1" applyFill="1"/>
    <xf numFmtId="164" fontId="39" fillId="7" borderId="0" xfId="0" applyNumberFormat="1" applyFont="1" applyFill="1"/>
    <xf numFmtId="1" fontId="39" fillId="7" borderId="0" xfId="0" applyNumberFormat="1" applyFon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164" fontId="37" fillId="7" borderId="0" xfId="0" applyNumberFormat="1" applyFont="1" applyFill="1"/>
    <xf numFmtId="0" fontId="42" fillId="7" borderId="0" xfId="0" applyFont="1" applyFill="1"/>
    <xf numFmtId="0" fontId="44" fillId="7" borderId="0" xfId="0" applyFont="1" applyFill="1"/>
    <xf numFmtId="164" fontId="44" fillId="7" borderId="0" xfId="0" applyNumberFormat="1" applyFont="1" applyFill="1"/>
    <xf numFmtId="1" fontId="44" fillId="7" borderId="0" xfId="0" applyNumberFormat="1" applyFont="1" applyFill="1"/>
    <xf numFmtId="164" fontId="44" fillId="0" borderId="0" xfId="0" applyNumberFormat="1" applyFont="1"/>
    <xf numFmtId="2" fontId="44" fillId="0" borderId="0" xfId="0" applyNumberFormat="1" applyFont="1"/>
    <xf numFmtId="2" fontId="38" fillId="0" borderId="0" xfId="0" applyNumberFormat="1" applyFont="1"/>
    <xf numFmtId="1" fontId="6" fillId="7" borderId="0" xfId="0" applyNumberFormat="1" applyFont="1" applyFill="1"/>
    <xf numFmtId="164" fontId="6" fillId="7" borderId="0" xfId="0" applyNumberFormat="1" applyFont="1" applyFill="1"/>
    <xf numFmtId="1" fontId="40" fillId="7" borderId="0" xfId="0" applyNumberFormat="1" applyFont="1" applyFill="1"/>
    <xf numFmtId="164" fontId="38" fillId="7" borderId="0" xfId="0" applyNumberFormat="1" applyFont="1" applyFill="1"/>
    <xf numFmtId="164" fontId="0" fillId="42" borderId="0" xfId="0" applyNumberFormat="1" applyFill="1"/>
    <xf numFmtId="164" fontId="12" fillId="7" borderId="0" xfId="0" applyNumberFormat="1" applyFont="1" applyFill="1"/>
    <xf numFmtId="164" fontId="43" fillId="7" borderId="0" xfId="0" applyNumberFormat="1" applyFont="1" applyFill="1"/>
    <xf numFmtId="164" fontId="9" fillId="7" borderId="0" xfId="0" applyNumberFormat="1" applyFont="1" applyFill="1"/>
    <xf numFmtId="164" fontId="5" fillId="7" borderId="0" xfId="10" applyNumberFormat="1" applyFont="1" applyFill="1"/>
    <xf numFmtId="1" fontId="12" fillId="7" borderId="0" xfId="0" applyNumberFormat="1" applyFont="1" applyFill="1"/>
    <xf numFmtId="1" fontId="9" fillId="7" borderId="0" xfId="0" applyNumberFormat="1" applyFont="1" applyFill="1"/>
    <xf numFmtId="0" fontId="5" fillId="7" borderId="0" xfId="10" quotePrefix="1" applyFont="1" applyFill="1"/>
    <xf numFmtId="164" fontId="42" fillId="7" borderId="0" xfId="0" applyNumberFormat="1" applyFont="1" applyFill="1"/>
    <xf numFmtId="0" fontId="44" fillId="0" borderId="0" xfId="2" applyFont="1"/>
    <xf numFmtId="164" fontId="6" fillId="0" borderId="0" xfId="2" applyNumberFormat="1"/>
    <xf numFmtId="164" fontId="8" fillId="2" borderId="0" xfId="0" applyNumberFormat="1" applyFont="1" applyFill="1" applyAlignment="1">
      <alignment horizontal="center"/>
    </xf>
    <xf numFmtId="1" fontId="37" fillId="7" borderId="0" xfId="0" applyNumberFormat="1" applyFont="1" applyFill="1"/>
    <xf numFmtId="2" fontId="43" fillId="0" borderId="0" xfId="0" applyNumberFormat="1" applyFont="1"/>
    <xf numFmtId="0" fontId="43" fillId="7" borderId="0" xfId="0" applyFont="1" applyFill="1"/>
    <xf numFmtId="2" fontId="8" fillId="2" borderId="0" xfId="0" applyNumberFormat="1" applyFont="1" applyFill="1" applyAlignment="1">
      <alignment horizontal="center"/>
    </xf>
    <xf numFmtId="0" fontId="45" fillId="0" borderId="0" xfId="0" applyFont="1"/>
    <xf numFmtId="0" fontId="45" fillId="7" borderId="0" xfId="0" applyFont="1" applyFill="1"/>
    <xf numFmtId="2" fontId="41" fillId="0" borderId="0" xfId="0" applyNumberFormat="1" applyFont="1"/>
    <xf numFmtId="1" fontId="0" fillId="3" borderId="0" xfId="0" applyNumberFormat="1" applyFill="1"/>
    <xf numFmtId="1" fontId="43" fillId="7" borderId="0" xfId="0" applyNumberFormat="1" applyFont="1" applyFill="1"/>
    <xf numFmtId="1" fontId="38" fillId="5" borderId="0" xfId="0" applyNumberFormat="1" applyFont="1" applyFill="1"/>
    <xf numFmtId="1" fontId="7" fillId="0" borderId="0" xfId="0" applyNumberFormat="1" applyFont="1"/>
    <xf numFmtId="1" fontId="11" fillId="0" borderId="0" xfId="0" applyNumberFormat="1" applyFont="1"/>
    <xf numFmtId="1" fontId="38" fillId="7" borderId="0" xfId="0" applyNumberFormat="1" applyFont="1" applyFill="1"/>
    <xf numFmtId="1" fontId="0" fillId="0" borderId="0" xfId="11" applyNumberFormat="1" applyFont="1"/>
    <xf numFmtId="1" fontId="36" fillId="3" borderId="0" xfId="0" applyNumberFormat="1" applyFont="1" applyFill="1"/>
    <xf numFmtId="1" fontId="8" fillId="3" borderId="0" xfId="0" applyNumberFormat="1" applyFont="1" applyFill="1"/>
    <xf numFmtId="1" fontId="8" fillId="3" borderId="0" xfId="0" applyNumberFormat="1" applyFont="1" applyFill="1" applyAlignment="1">
      <alignment horizontal="center"/>
    </xf>
    <xf numFmtId="1" fontId="8" fillId="43" borderId="0" xfId="0" applyNumberFormat="1" applyFont="1" applyFill="1" applyAlignment="1">
      <alignment horizontal="center"/>
    </xf>
    <xf numFmtId="1" fontId="15" fillId="0" borderId="0" xfId="6" applyNumberFormat="1"/>
    <xf numFmtId="1" fontId="16" fillId="0" borderId="0" xfId="8" applyNumberFormat="1"/>
    <xf numFmtId="1" fontId="5" fillId="45" borderId="0" xfId="0" applyNumberFormat="1" applyFont="1" applyFill="1"/>
    <xf numFmtId="0" fontId="5" fillId="45" borderId="0" xfId="0" applyFont="1" applyFill="1"/>
    <xf numFmtId="2" fontId="5" fillId="45" borderId="0" xfId="0" applyNumberFormat="1" applyFont="1" applyFill="1"/>
    <xf numFmtId="1" fontId="2" fillId="9" borderId="0" xfId="7" applyNumberFormat="1" applyFill="1"/>
    <xf numFmtId="0" fontId="0" fillId="6" borderId="0" xfId="0" applyFill="1"/>
    <xf numFmtId="0" fontId="35" fillId="7" borderId="0" xfId="0" applyFont="1" applyFill="1"/>
    <xf numFmtId="0" fontId="36" fillId="7" borderId="0" xfId="0" applyFont="1" applyFill="1"/>
    <xf numFmtId="1" fontId="35" fillId="7" borderId="0" xfId="0" applyNumberFormat="1" applyFont="1" applyFill="1"/>
    <xf numFmtId="0" fontId="5" fillId="0" borderId="0" xfId="2" applyFont="1"/>
    <xf numFmtId="0" fontId="1" fillId="0" borderId="0" xfId="56"/>
    <xf numFmtId="0" fontId="6" fillId="10" borderId="0" xfId="0" applyFont="1" applyFill="1"/>
    <xf numFmtId="164" fontId="0" fillId="10" borderId="0" xfId="0" applyNumberFormat="1" applyFill="1"/>
    <xf numFmtId="1" fontId="5" fillId="10" borderId="0" xfId="0" applyNumberFormat="1" applyFont="1" applyFill="1"/>
    <xf numFmtId="164" fontId="5" fillId="10" borderId="0" xfId="0" applyNumberFormat="1" applyFont="1" applyFill="1"/>
    <xf numFmtId="0" fontId="7" fillId="6" borderId="0" xfId="0" applyFont="1" applyFill="1"/>
    <xf numFmtId="0" fontId="0" fillId="0" borderId="0" xfId="0" applyAlignment="1">
      <alignment horizontal="center"/>
    </xf>
    <xf numFmtId="3" fontId="8" fillId="4" borderId="0" xfId="0" applyNumberFormat="1" applyFont="1" applyFill="1"/>
    <xf numFmtId="3" fontId="0" fillId="5" borderId="0" xfId="0" applyNumberFormat="1" applyFill="1"/>
    <xf numFmtId="3" fontId="40" fillId="5" borderId="0" xfId="0" applyNumberFormat="1" applyFont="1" applyFill="1"/>
    <xf numFmtId="3" fontId="5" fillId="5" borderId="0" xfId="0" applyNumberFormat="1" applyFont="1" applyFill="1"/>
    <xf numFmtId="3" fontId="5" fillId="0" borderId="0" xfId="0" applyNumberFormat="1" applyFont="1"/>
    <xf numFmtId="3" fontId="6" fillId="6" borderId="0" xfId="0" applyNumberFormat="1" applyFont="1" applyFill="1"/>
    <xf numFmtId="3" fontId="6" fillId="0" borderId="0" xfId="0" applyNumberFormat="1" applyFont="1"/>
    <xf numFmtId="3" fontId="0" fillId="0" borderId="0" xfId="0" applyNumberFormat="1"/>
    <xf numFmtId="3" fontId="8" fillId="2" borderId="0" xfId="0" applyNumberFormat="1" applyFont="1" applyFill="1" applyAlignment="1">
      <alignment horizontal="center"/>
    </xf>
    <xf numFmtId="3" fontId="5" fillId="9" borderId="0" xfId="0" applyNumberFormat="1" applyFont="1" applyFill="1"/>
    <xf numFmtId="0" fontId="6" fillId="7" borderId="0" xfId="2" applyFill="1"/>
    <xf numFmtId="164" fontId="6" fillId="7" borderId="0" xfId="2" applyNumberFormat="1" applyFill="1"/>
    <xf numFmtId="1" fontId="6" fillId="7" borderId="0" xfId="2" applyNumberFormat="1" applyFill="1"/>
    <xf numFmtId="2" fontId="5" fillId="0" borderId="0" xfId="2" applyNumberFormat="1" applyFont="1"/>
    <xf numFmtId="0" fontId="7" fillId="0" borderId="0" xfId="2" applyFont="1"/>
    <xf numFmtId="0" fontId="39" fillId="7" borderId="0" xfId="2" applyFont="1" applyFill="1"/>
    <xf numFmtId="0" fontId="40" fillId="7" borderId="0" xfId="2" applyFont="1" applyFill="1"/>
    <xf numFmtId="164" fontId="40" fillId="7" borderId="0" xfId="2" applyNumberFormat="1" applyFont="1" applyFill="1"/>
    <xf numFmtId="164" fontId="39" fillId="7" borderId="0" xfId="2" applyNumberFormat="1" applyFont="1" applyFill="1"/>
    <xf numFmtId="0" fontId="39" fillId="0" borderId="0" xfId="2" applyFont="1"/>
    <xf numFmtId="0" fontId="44" fillId="7" borderId="0" xfId="2" applyFont="1" applyFill="1"/>
    <xf numFmtId="0" fontId="38" fillId="7" borderId="0" xfId="2" applyFont="1" applyFill="1"/>
    <xf numFmtId="1" fontId="38" fillId="0" borderId="0" xfId="2" applyNumberFormat="1" applyFont="1"/>
    <xf numFmtId="164" fontId="44" fillId="7" borderId="0" xfId="2" applyNumberFormat="1" applyFont="1" applyFill="1"/>
    <xf numFmtId="0" fontId="38" fillId="0" borderId="0" xfId="2" applyFont="1"/>
    <xf numFmtId="0" fontId="5" fillId="7" borderId="0" xfId="2" applyFont="1" applyFill="1"/>
    <xf numFmtId="0" fontId="12" fillId="7" borderId="0" xfId="2" applyFont="1" applyFill="1"/>
    <xf numFmtId="0" fontId="18" fillId="7" borderId="0" xfId="2" applyFont="1" applyFill="1"/>
    <xf numFmtId="164" fontId="9" fillId="7" borderId="0" xfId="2" applyNumberFormat="1" applyFont="1" applyFill="1"/>
    <xf numFmtId="0" fontId="9" fillId="7" borderId="0" xfId="2" applyFont="1" applyFill="1"/>
    <xf numFmtId="164" fontId="5" fillId="7" borderId="0" xfId="2" applyNumberFormat="1" applyFont="1" applyFill="1"/>
    <xf numFmtId="1" fontId="5" fillId="7" borderId="0" xfId="2" applyNumberFormat="1" applyFont="1" applyFill="1"/>
    <xf numFmtId="2" fontId="5" fillId="7" borderId="0" xfId="2" applyNumberFormat="1" applyFont="1" applyFill="1"/>
    <xf numFmtId="164" fontId="5" fillId="5" borderId="0" xfId="2" applyNumberFormat="1" applyFont="1" applyFill="1"/>
    <xf numFmtId="164" fontId="5" fillId="5" borderId="0" xfId="2" quotePrefix="1" applyNumberFormat="1" applyFont="1" applyFill="1"/>
    <xf numFmtId="2" fontId="5" fillId="6" borderId="0" xfId="2" applyNumberFormat="1" applyFont="1" applyFill="1"/>
    <xf numFmtId="1" fontId="5" fillId="0" borderId="0" xfId="2" applyNumberFormat="1" applyFont="1"/>
    <xf numFmtId="1" fontId="6" fillId="0" borderId="0" xfId="2" quotePrefix="1" applyNumberFormat="1"/>
    <xf numFmtId="0" fontId="2" fillId="0" borderId="0" xfId="2" applyFont="1"/>
    <xf numFmtId="9" fontId="0" fillId="0" borderId="0" xfId="15" applyFont="1"/>
    <xf numFmtId="0" fontId="6" fillId="43" borderId="0" xfId="2" applyFill="1"/>
    <xf numFmtId="164" fontId="6" fillId="43" borderId="0" xfId="2" applyNumberFormat="1" applyFill="1"/>
    <xf numFmtId="4" fontId="5" fillId="0" borderId="0" xfId="0" applyNumberFormat="1" applyFont="1"/>
    <xf numFmtId="167" fontId="5" fillId="0" borderId="0" xfId="0" applyNumberFormat="1" applyFont="1"/>
    <xf numFmtId="3" fontId="0" fillId="7" borderId="0" xfId="0" applyNumberFormat="1" applyFill="1"/>
    <xf numFmtId="3" fontId="40" fillId="7" borderId="0" xfId="0" applyNumberFormat="1" applyFont="1" applyFill="1"/>
    <xf numFmtId="3" fontId="44" fillId="7" borderId="0" xfId="0" applyNumberFormat="1" applyFont="1" applyFill="1"/>
    <xf numFmtId="3" fontId="5" fillId="7" borderId="0" xfId="0" applyNumberFormat="1" applyFont="1" applyFill="1"/>
    <xf numFmtId="3" fontId="0" fillId="9" borderId="0" xfId="0" applyNumberFormat="1" applyFill="1"/>
    <xf numFmtId="3" fontId="0" fillId="42" borderId="0" xfId="0" applyNumberFormat="1" applyFill="1"/>
    <xf numFmtId="3" fontId="2" fillId="0" borderId="0" xfId="3" applyNumberFormat="1"/>
    <xf numFmtId="3" fontId="2" fillId="0" borderId="0" xfId="7" applyNumberFormat="1"/>
    <xf numFmtId="3" fontId="12" fillId="7" borderId="0" xfId="0" applyNumberFormat="1" applyFont="1" applyFill="1"/>
    <xf numFmtId="3" fontId="37" fillId="7" borderId="0" xfId="0" applyNumberFormat="1" applyFont="1" applyFill="1"/>
    <xf numFmtId="3" fontId="9" fillId="7" borderId="0" xfId="0" applyNumberFormat="1" applyFont="1" applyFill="1"/>
    <xf numFmtId="3" fontId="5" fillId="7" borderId="0" xfId="10" quotePrefix="1" applyNumberFormat="1" applyFont="1" applyFill="1"/>
    <xf numFmtId="3" fontId="5" fillId="10" borderId="0" xfId="0" applyNumberFormat="1" applyFont="1" applyFill="1"/>
    <xf numFmtId="3" fontId="42" fillId="0" borderId="0" xfId="0" applyNumberFormat="1" applyFont="1"/>
    <xf numFmtId="3" fontId="5" fillId="7" borderId="0" xfId="10" applyNumberFormat="1" applyFont="1" applyFill="1"/>
    <xf numFmtId="3" fontId="0" fillId="10" borderId="0" xfId="0" applyNumberFormat="1" applyFill="1"/>
    <xf numFmtId="1" fontId="0" fillId="46" borderId="0" xfId="0" applyNumberFormat="1" applyFill="1"/>
    <xf numFmtId="3" fontId="36" fillId="3" borderId="0" xfId="0" applyNumberFormat="1" applyFont="1" applyFill="1"/>
    <xf numFmtId="3" fontId="0" fillId="3" borderId="0" xfId="0" applyNumberFormat="1" applyFill="1"/>
    <xf numFmtId="3" fontId="8" fillId="3" borderId="0" xfId="0" applyNumberFormat="1" applyFont="1" applyFill="1"/>
    <xf numFmtId="3" fontId="15" fillId="0" borderId="0" xfId="6" applyNumberFormat="1"/>
    <xf numFmtId="3" fontId="16" fillId="0" borderId="0" xfId="8" applyNumberFormat="1"/>
    <xf numFmtId="3" fontId="9" fillId="3" borderId="0" xfId="0" applyNumberFormat="1" applyFont="1" applyFill="1"/>
    <xf numFmtId="3" fontId="8" fillId="3" borderId="0" xfId="0" quotePrefix="1" applyNumberFormat="1" applyFont="1" applyFill="1"/>
    <xf numFmtId="1" fontId="14" fillId="3" borderId="0" xfId="0" applyNumberFormat="1" applyFont="1" applyFill="1"/>
    <xf numFmtId="3" fontId="5" fillId="5" borderId="0" xfId="0" quotePrefix="1" applyNumberFormat="1" applyFont="1" applyFill="1"/>
    <xf numFmtId="3" fontId="10" fillId="0" borderId="0" xfId="0" applyNumberFormat="1" applyFont="1"/>
    <xf numFmtId="3" fontId="48" fillId="5" borderId="0" xfId="0" applyNumberFormat="1" applyFont="1" applyFill="1"/>
    <xf numFmtId="3" fontId="49" fillId="3" borderId="0" xfId="0" applyNumberFormat="1" applyFont="1" applyFill="1"/>
    <xf numFmtId="3" fontId="48" fillId="3" borderId="0" xfId="0" applyNumberFormat="1" applyFont="1" applyFill="1"/>
    <xf numFmtId="3" fontId="48" fillId="0" borderId="0" xfId="0" applyNumberFormat="1" applyFont="1"/>
    <xf numFmtId="3" fontId="48" fillId="0" borderId="0" xfId="6" applyNumberFormat="1" applyFont="1"/>
    <xf numFmtId="3" fontId="48" fillId="0" borderId="0" xfId="8" applyNumberFormat="1" applyFont="1"/>
    <xf numFmtId="3" fontId="2" fillId="5" borderId="0" xfId="0" applyNumberFormat="1" applyFont="1" applyFill="1"/>
    <xf numFmtId="3" fontId="41" fillId="3" borderId="0" xfId="0" applyNumberFormat="1" applyFont="1" applyFill="1"/>
    <xf numFmtId="3" fontId="2" fillId="3" borderId="0" xfId="0" applyNumberFormat="1" applyFont="1" applyFill="1"/>
    <xf numFmtId="3" fontId="7" fillId="3" borderId="0" xfId="0" applyNumberFormat="1" applyFont="1" applyFill="1"/>
    <xf numFmtId="3" fontId="7" fillId="3" borderId="0" xfId="0" quotePrefix="1" applyNumberFormat="1" applyFont="1" applyFill="1"/>
    <xf numFmtId="3" fontId="7" fillId="2" borderId="0" xfId="0" applyNumberFormat="1" applyFont="1" applyFill="1" applyAlignment="1">
      <alignment horizontal="center"/>
    </xf>
    <xf numFmtId="3" fontId="2" fillId="0" borderId="0" xfId="0" applyNumberFormat="1" applyFont="1"/>
    <xf numFmtId="3" fontId="2" fillId="0" borderId="0" xfId="6" applyNumberFormat="1" applyFont="1"/>
    <xf numFmtId="3" fontId="2" fillId="0" borderId="0" xfId="8" applyNumberFormat="1" applyFont="1"/>
    <xf numFmtId="0" fontId="0" fillId="0" borderId="0" xfId="0"/>
    <xf numFmtId="3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3" fontId="0" fillId="0" borderId="0" xfId="0" applyNumberFormat="1"/>
    <xf numFmtId="0" fontId="0" fillId="0" borderId="0" xfId="0"/>
    <xf numFmtId="1" fontId="35" fillId="3" borderId="0" xfId="0" applyNumberFormat="1" applyFont="1" applyFill="1"/>
    <xf numFmtId="0" fontId="0" fillId="0" borderId="0" xfId="0"/>
    <xf numFmtId="166" fontId="14" fillId="0" borderId="0" xfId="0" applyNumberFormat="1" applyFont="1"/>
    <xf numFmtId="166" fontId="0" fillId="0" borderId="0" xfId="0" applyNumberFormat="1"/>
    <xf numFmtId="3" fontId="12" fillId="0" borderId="0" xfId="0" applyNumberFormat="1" applyFont="1"/>
    <xf numFmtId="3" fontId="0" fillId="0" borderId="0" xfId="0" applyNumberFormat="1"/>
    <xf numFmtId="3" fontId="38" fillId="0" borderId="0" xfId="0" applyNumberFormat="1" applyFont="1"/>
    <xf numFmtId="3" fontId="44" fillId="0" borderId="0" xfId="0" applyNumberFormat="1" applyFont="1"/>
    <xf numFmtId="0" fontId="45" fillId="0" borderId="0" xfId="0" applyFont="1"/>
    <xf numFmtId="0" fontId="37" fillId="0" borderId="0" xfId="0" applyFont="1"/>
    <xf numFmtId="3" fontId="38" fillId="0" borderId="0" xfId="2" applyNumberFormat="1" applyFont="1"/>
    <xf numFmtId="0" fontId="6" fillId="0" borderId="0" xfId="2"/>
    <xf numFmtId="0" fontId="38" fillId="0" borderId="0" xfId="0" applyFont="1"/>
  </cellXfs>
  <cellStyles count="58">
    <cellStyle name="20 % – uthevingsfarge 1" xfId="33" builtinId="30" customBuiltin="1"/>
    <cellStyle name="20 % – uthevingsfarge 2" xfId="37" builtinId="34" customBuiltin="1"/>
    <cellStyle name="20 % – uthevingsfarge 3" xfId="41" builtinId="38" customBuiltin="1"/>
    <cellStyle name="20 % – uthevingsfarge 4" xfId="45" builtinId="42" customBuiltin="1"/>
    <cellStyle name="20 % – uthevingsfarge 5" xfId="49" builtinId="46" customBuiltin="1"/>
    <cellStyle name="20 % – uthevingsfarge 6" xfId="53" builtinId="50" customBuiltin="1"/>
    <cellStyle name="40 % – uthevingsfarge 1" xfId="34" builtinId="31" customBuiltin="1"/>
    <cellStyle name="40 % – uthevingsfarge 2" xfId="38" builtinId="35" customBuiltin="1"/>
    <cellStyle name="40 % – uthevingsfarge 3" xfId="42" builtinId="39" customBuiltin="1"/>
    <cellStyle name="40 % – uthevingsfarge 4" xfId="46" builtinId="43" customBuiltin="1"/>
    <cellStyle name="40 % – uthevingsfarge 5" xfId="50" builtinId="47" customBuiltin="1"/>
    <cellStyle name="40 % – uthevingsfarge 6" xfId="54" builtinId="51" customBuiltin="1"/>
    <cellStyle name="60 % – uthevingsfarge 1" xfId="35" builtinId="32" customBuiltin="1"/>
    <cellStyle name="60 % – uthevingsfarge 2" xfId="39" builtinId="36" customBuiltin="1"/>
    <cellStyle name="60 % – uthevingsfarge 3" xfId="43" builtinId="40" customBuiltin="1"/>
    <cellStyle name="60 % – uthevingsfarge 4" xfId="47" builtinId="44" customBuiltin="1"/>
    <cellStyle name="60 % – uthevingsfarge 5" xfId="51" builtinId="48" customBuiltin="1"/>
    <cellStyle name="60 % – uthevingsfarge 6" xfId="55" builtinId="52" customBuiltin="1"/>
    <cellStyle name="Beregning" xfId="26" builtinId="22" customBuiltin="1"/>
    <cellStyle name="Dårlig" xfId="22" builtinId="27" customBuiltin="1"/>
    <cellStyle name="Forklarende tekst" xfId="30" builtinId="53" customBuiltin="1"/>
    <cellStyle name="God" xfId="21" builtinId="26" customBuiltin="1"/>
    <cellStyle name="Inndata" xfId="24" builtinId="20" customBuiltin="1"/>
    <cellStyle name="Koblet celle" xfId="27" builtinId="24" customBuiltin="1"/>
    <cellStyle name="Kontrollcelle" xfId="28" builtinId="23" customBuiltin="1"/>
    <cellStyle name="Merknad 2" xfId="57" xr:uid="{00000000-0005-0000-0000-000019000000}"/>
    <cellStyle name="Normal" xfId="0" builtinId="0"/>
    <cellStyle name="Normal 2" xfId="1" xr:uid="{00000000-0005-0000-0000-00001B000000}"/>
    <cellStyle name="Normal 2 2" xfId="12" xr:uid="{00000000-0005-0000-0000-00001C000000}"/>
    <cellStyle name="Normal 3" xfId="2" xr:uid="{00000000-0005-0000-0000-00001D000000}"/>
    <cellStyle name="Normal 4" xfId="3" xr:uid="{00000000-0005-0000-0000-00001E000000}"/>
    <cellStyle name="Normal 5" xfId="6" xr:uid="{00000000-0005-0000-0000-00001F000000}"/>
    <cellStyle name="Normal 5 2" xfId="13" xr:uid="{00000000-0005-0000-0000-000020000000}"/>
    <cellStyle name="Normal 6" xfId="9" xr:uid="{00000000-0005-0000-0000-000021000000}"/>
    <cellStyle name="Normal 6 2" xfId="14" xr:uid="{00000000-0005-0000-0000-000022000000}"/>
    <cellStyle name="Normal 7" xfId="56" xr:uid="{00000000-0005-0000-0000-000023000000}"/>
    <cellStyle name="Normal_Ark1_1" xfId="10" xr:uid="{00000000-0005-0000-0000-000024000000}"/>
    <cellStyle name="Normal_Organisasjon" xfId="7" xr:uid="{00000000-0005-0000-0000-000025000000}"/>
    <cellStyle name="Normal_Per uke" xfId="4" xr:uid="{00000000-0005-0000-0000-000026000000}"/>
    <cellStyle name="Normal_Per år_1" xfId="8" xr:uid="{00000000-0005-0000-0000-000027000000}"/>
    <cellStyle name="Nøytral" xfId="23" builtinId="28" customBuiltin="1"/>
    <cellStyle name="Overskrift 1" xfId="17" builtinId="16" customBuiltin="1"/>
    <cellStyle name="Overskrift 2" xfId="18" builtinId="17" customBuiltin="1"/>
    <cellStyle name="Overskrift 3" xfId="19" builtinId="18" customBuiltin="1"/>
    <cellStyle name="Overskrift 4" xfId="20" builtinId="19" customBuiltin="1"/>
    <cellStyle name="Prosent" xfId="11" builtinId="5"/>
    <cellStyle name="Prosent 2" xfId="15" xr:uid="{00000000-0005-0000-0000-00002E000000}"/>
    <cellStyle name="Tittel" xfId="16" builtinId="15" customBuiltin="1"/>
    <cellStyle name="Totalt" xfId="31" builtinId="25" customBuiltin="1"/>
    <cellStyle name="Udefinert" xfId="5" xr:uid="{00000000-0005-0000-0000-000031000000}"/>
    <cellStyle name="Utdata" xfId="25" builtinId="21" customBuiltin="1"/>
    <cellStyle name="Uthevingsfarge1" xfId="32" builtinId="29" customBuiltin="1"/>
    <cellStyle name="Uthevingsfarge2" xfId="36" builtinId="33" customBuiltin="1"/>
    <cellStyle name="Uthevingsfarge3" xfId="40" builtinId="37" customBuiltin="1"/>
    <cellStyle name="Uthevingsfarge4" xfId="44" builtinId="41" customBuiltin="1"/>
    <cellStyle name="Uthevingsfarge5" xfId="48" builtinId="45" customBuiltin="1"/>
    <cellStyle name="Uthevingsfarge6" xfId="52" builtinId="49" customBuiltin="1"/>
    <cellStyle name="Varseltekst" xfId="29" builtinId="11" customBuiltin="1"/>
  </cellStyles>
  <dxfs count="145"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CC"/>
      <color rgb="FFFF0000"/>
      <color rgb="FF66FF33"/>
      <color rgb="FFFFFF99"/>
      <color rgb="FF99CCFF"/>
      <color rgb="FF00FFFF"/>
      <color rgb="FFCCFFFF"/>
      <color rgb="FF66FFFF"/>
      <color rgb="FF1ABC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ANTALL</a:t>
            </a:r>
            <a:r>
              <a:rPr lang="nb-NO" sz="2800" baseline="0"/>
              <a:t> slakt, hittil i år, per uke 24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8461475144373493"/>
          <c:y val="3.50583031758133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0524782146614"/>
          <c:y val="0.14531965498547256"/>
          <c:w val="0.87647205527241112"/>
          <c:h val="0.72004137987588135"/>
        </c:manualLayout>
      </c:layout>
      <c:barChart>
        <c:barDir val="col"/>
        <c:grouping val="clustered"/>
        <c:varyColors val="0"/>
        <c:ser>
          <c:idx val="1"/>
          <c:order val="0"/>
          <c:tx>
            <c:v>Antall</c:v>
          </c:tx>
          <c:invertIfNegative val="0"/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År!$B$7:$B$35</c:f>
              <c:numCache>
                <c:formatCode>#,##0</c:formatCode>
                <c:ptCount val="29"/>
                <c:pt idx="0">
                  <c:v>14505.75</c:v>
                </c:pt>
                <c:pt idx="1">
                  <c:v>16918</c:v>
                </c:pt>
                <c:pt idx="2">
                  <c:v>16522.75</c:v>
                </c:pt>
                <c:pt idx="3">
                  <c:v>18408.25</c:v>
                </c:pt>
                <c:pt idx="4">
                  <c:v>16665.25</c:v>
                </c:pt>
                <c:pt idx="5">
                  <c:v>13391.5</c:v>
                </c:pt>
                <c:pt idx="6">
                  <c:v>13660</c:v>
                </c:pt>
                <c:pt idx="7">
                  <c:v>14856</c:v>
                </c:pt>
                <c:pt idx="8">
                  <c:v>16282</c:v>
                </c:pt>
                <c:pt idx="9">
                  <c:v>18372.25</c:v>
                </c:pt>
                <c:pt idx="10">
                  <c:v>19458</c:v>
                </c:pt>
                <c:pt idx="11">
                  <c:v>20438</c:v>
                </c:pt>
                <c:pt idx="12">
                  <c:v>19911</c:v>
                </c:pt>
                <c:pt idx="13">
                  <c:v>20343</c:v>
                </c:pt>
                <c:pt idx="14">
                  <c:v>19945</c:v>
                </c:pt>
                <c:pt idx="15">
                  <c:v>19454</c:v>
                </c:pt>
                <c:pt idx="16">
                  <c:v>20154.5</c:v>
                </c:pt>
                <c:pt idx="17">
                  <c:v>19498</c:v>
                </c:pt>
                <c:pt idx="18">
                  <c:v>19885</c:v>
                </c:pt>
                <c:pt idx="19">
                  <c:v>20298</c:v>
                </c:pt>
                <c:pt idx="20">
                  <c:v>14974</c:v>
                </c:pt>
                <c:pt idx="21">
                  <c:v>14230</c:v>
                </c:pt>
                <c:pt idx="22">
                  <c:v>15507</c:v>
                </c:pt>
                <c:pt idx="23">
                  <c:v>14422</c:v>
                </c:pt>
                <c:pt idx="24">
                  <c:v>14056</c:v>
                </c:pt>
                <c:pt idx="25">
                  <c:v>14696</c:v>
                </c:pt>
                <c:pt idx="26">
                  <c:v>14770</c:v>
                </c:pt>
                <c:pt idx="27">
                  <c:v>14590</c:v>
                </c:pt>
                <c:pt idx="28">
                  <c:v>14103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8-4B33-AFB8-BAF31BB14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20504"/>
        <c:axId val="718330304"/>
      </c:barChart>
      <c:lineChart>
        <c:grouping val="standard"/>
        <c:varyColors val="0"/>
        <c:ser>
          <c:idx val="0"/>
          <c:order val="1"/>
          <c:tx>
            <c:v>Antall 2021</c:v>
          </c:tx>
          <c:spPr>
            <a:ln w="88900"/>
          </c:spPr>
          <c:marker>
            <c:symbol val="none"/>
          </c:marker>
          <c:val>
            <c:numRef>
              <c:f>År!$AO$7:$AO$35</c:f>
              <c:numCache>
                <c:formatCode>#,##0</c:formatCode>
                <c:ptCount val="29"/>
                <c:pt idx="0">
                  <c:v>14103</c:v>
                </c:pt>
                <c:pt idx="1">
                  <c:v>14103</c:v>
                </c:pt>
                <c:pt idx="2">
                  <c:v>14103</c:v>
                </c:pt>
                <c:pt idx="3">
                  <c:v>14103</c:v>
                </c:pt>
                <c:pt idx="4">
                  <c:v>14103</c:v>
                </c:pt>
                <c:pt idx="5">
                  <c:v>14103</c:v>
                </c:pt>
                <c:pt idx="6">
                  <c:v>14103</c:v>
                </c:pt>
                <c:pt idx="7">
                  <c:v>14103</c:v>
                </c:pt>
                <c:pt idx="8">
                  <c:v>14103</c:v>
                </c:pt>
                <c:pt idx="9">
                  <c:v>14103</c:v>
                </c:pt>
                <c:pt idx="10">
                  <c:v>14103</c:v>
                </c:pt>
                <c:pt idx="11">
                  <c:v>14103</c:v>
                </c:pt>
                <c:pt idx="12">
                  <c:v>14103</c:v>
                </c:pt>
                <c:pt idx="13">
                  <c:v>14103</c:v>
                </c:pt>
                <c:pt idx="14">
                  <c:v>14103</c:v>
                </c:pt>
                <c:pt idx="15">
                  <c:v>14103</c:v>
                </c:pt>
                <c:pt idx="16">
                  <c:v>14103</c:v>
                </c:pt>
                <c:pt idx="17">
                  <c:v>14103</c:v>
                </c:pt>
                <c:pt idx="18">
                  <c:v>14103</c:v>
                </c:pt>
                <c:pt idx="19">
                  <c:v>14103</c:v>
                </c:pt>
                <c:pt idx="20">
                  <c:v>14103</c:v>
                </c:pt>
                <c:pt idx="21">
                  <c:v>14103</c:v>
                </c:pt>
                <c:pt idx="22">
                  <c:v>14103</c:v>
                </c:pt>
                <c:pt idx="23">
                  <c:v>14103</c:v>
                </c:pt>
                <c:pt idx="24">
                  <c:v>14103</c:v>
                </c:pt>
                <c:pt idx="25">
                  <c:v>14103</c:v>
                </c:pt>
                <c:pt idx="26">
                  <c:v>14103</c:v>
                </c:pt>
                <c:pt idx="27">
                  <c:v>14103</c:v>
                </c:pt>
                <c:pt idx="28">
                  <c:v>14103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4B-42FA-B690-8246AD3B1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0504"/>
        <c:axId val="718330304"/>
      </c:lineChart>
      <c:catAx>
        <c:axId val="7183205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0304"/>
        <c:crossesAt val="0"/>
        <c:auto val="1"/>
        <c:lblAlgn val="ctr"/>
        <c:lblOffset val="100"/>
        <c:tickLblSkip val="2"/>
        <c:tickMarkSkip val="2"/>
        <c:noMultiLvlLbl val="0"/>
      </c:catAx>
      <c:valAx>
        <c:axId val="718330304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3859667189488639E-2"/>
              <c:y val="0.513890104014775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5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9764256590263E-2"/>
          <c:y val="0.13257546460554057"/>
          <c:w val="0.88027456960957984"/>
          <c:h val="0.72633550571732364"/>
        </c:manualLayout>
      </c:layout>
      <c:lineChart>
        <c:grouping val="standard"/>
        <c:varyColors val="0"/>
        <c:ser>
          <c:idx val="3"/>
          <c:order val="0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Måned!$O$23:$O$34</c:f>
              <c:numCache>
                <c:formatCode>0</c:formatCode>
                <c:ptCount val="12"/>
                <c:pt idx="0">
                  <c:v>157.09922764227622</c:v>
                </c:pt>
                <c:pt idx="1">
                  <c:v>153.56712749615963</c:v>
                </c:pt>
                <c:pt idx="2">
                  <c:v>154.30075471698117</c:v>
                </c:pt>
                <c:pt idx="3">
                  <c:v>155.95676126878141</c:v>
                </c:pt>
                <c:pt idx="4">
                  <c:v>154.13859781379605</c:v>
                </c:pt>
                <c:pt idx="5">
                  <c:v>154.13229571984436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79-47F9-85BD-0C7308039D5C}"/>
            </c:ext>
          </c:extLst>
        </c:ser>
        <c:ser>
          <c:idx val="2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596668974765261E-2"/>
                  <c:y val="-0.1231396596275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21-46E1-BB5E-4F1396E9FF99}"/>
                </c:ext>
              </c:extLst>
            </c:dLbl>
            <c:dLbl>
              <c:idx val="1"/>
              <c:layout>
                <c:manualLayout>
                  <c:x val="-3.4908845931545175E-2"/>
                  <c:y val="5.2774139840389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21-46E1-BB5E-4F1396E9FF99}"/>
                </c:ext>
              </c:extLst>
            </c:dLbl>
            <c:dLbl>
              <c:idx val="2"/>
              <c:layout>
                <c:manualLayout>
                  <c:x val="-3.0677470667115458E-2"/>
                  <c:y val="6.1569829813787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21-46E1-BB5E-4F1396E9FF99}"/>
                </c:ext>
              </c:extLst>
            </c:dLbl>
            <c:dLbl>
              <c:idx val="3"/>
              <c:layout>
                <c:manualLayout>
                  <c:x val="-2.8561783034900638E-2"/>
                  <c:y val="-9.2354744720681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05-4AEC-A2A5-B38F4367C49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Måned!$O$10:$O$21</c:f>
              <c:numCache>
                <c:formatCode>0</c:formatCode>
                <c:ptCount val="12"/>
                <c:pt idx="0">
                  <c:v>155.78825925925923</c:v>
                </c:pt>
                <c:pt idx="1">
                  <c:v>153.41200300074999</c:v>
                </c:pt>
                <c:pt idx="2">
                  <c:v>153.58661938534303</c:v>
                </c:pt>
                <c:pt idx="3">
                  <c:v>152.98602767465388</c:v>
                </c:pt>
                <c:pt idx="4">
                  <c:v>152.00018642803877</c:v>
                </c:pt>
                <c:pt idx="5">
                  <c:v>154.00791974656821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79-47F9-85BD-0C7308039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ax val="160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Vekt i kg (uten hode og forlabber)</a:t>
                </a:r>
              </a:p>
            </c:rich>
          </c:tx>
          <c:layout>
            <c:manualLayout>
              <c:xMode val="edge"/>
              <c:yMode val="edge"/>
              <c:x val="1.0233264556826329E-2"/>
              <c:y val="0.2716239586875028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899052796651685"/>
          <c:y val="0.21217853311438761"/>
          <c:w val="9.5232847666409035E-2"/>
          <c:h val="0.167686934464253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nb-NO" sz="2800"/>
              <a:t>Skålda</a:t>
            </a:r>
            <a:r>
              <a:rPr lang="nb-NO" sz="2800" baseline="0"/>
              <a:t> purke, a</a:t>
            </a:r>
            <a:r>
              <a:rPr lang="nb-NO" sz="2800"/>
              <a:t>ntall% av slakt i ulike måneder</a:t>
            </a:r>
          </a:p>
        </c:rich>
      </c:tx>
      <c:layout>
        <c:manualLayout>
          <c:xMode val="edge"/>
          <c:yMode val="edge"/>
          <c:x val="0.13446320103933226"/>
          <c:y val="1.50519083429646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750562828059367E-2"/>
          <c:y val="0.1554118318432566"/>
          <c:w val="0.88645992972616228"/>
          <c:h val="0.69120917795346437"/>
        </c:manualLayout>
      </c:layout>
      <c:lineChart>
        <c:grouping val="standard"/>
        <c:varyColors val="0"/>
        <c:ser>
          <c:idx val="0"/>
          <c:order val="0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rgbClr val="1ABC04"/>
              </a:solidFill>
              <a:prstDash val="solid"/>
            </a:ln>
          </c:spPr>
          <c:marker>
            <c:symbol val="none"/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Måned!$J$23:$J$34</c:f>
              <c:numCache>
                <c:formatCode>0.0</c:formatCode>
                <c:ptCount val="12"/>
                <c:pt idx="0">
                  <c:v>16.895133653187109</c:v>
                </c:pt>
                <c:pt idx="1">
                  <c:v>17.868403015764219</c:v>
                </c:pt>
                <c:pt idx="2">
                  <c:v>20</c:v>
                </c:pt>
                <c:pt idx="3">
                  <c:v>16.449623029472242</c:v>
                </c:pt>
                <c:pt idx="4">
                  <c:v>18.20424948594928</c:v>
                </c:pt>
                <c:pt idx="5">
                  <c:v>10.582590815627144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50-4BE6-ABE6-EF5500AD2CC1}"/>
            </c:ext>
          </c:extLst>
        </c:ser>
        <c:ser>
          <c:idx val="1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chemeClr val="bg2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Måned!$J$10:$J$21</c:f>
              <c:numCache>
                <c:formatCode>0.0</c:formatCode>
                <c:ptCount val="12"/>
                <c:pt idx="0">
                  <c:v>19.208679004467129</c:v>
                </c:pt>
                <c:pt idx="1">
                  <c:v>18.974686236970857</c:v>
                </c:pt>
                <c:pt idx="2">
                  <c:v>15.025171949230661</c:v>
                </c:pt>
                <c:pt idx="3">
                  <c:v>21.038077004892575</c:v>
                </c:pt>
                <c:pt idx="4">
                  <c:v>19.031411756363894</c:v>
                </c:pt>
                <c:pt idx="5">
                  <c:v>6.7219740480748786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50-4BE6-ABE6-EF5500AD2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325992"/>
        <c:axId val="718315800"/>
      </c:lineChart>
      <c:catAx>
        <c:axId val="71832599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/>
            </a:pPr>
            <a:endParaRPr lang="nb-NO"/>
          </a:p>
        </c:txPr>
        <c:crossAx val="718315800"/>
        <c:crossesAt val="0"/>
        <c:auto val="1"/>
        <c:lblAlgn val="ctr"/>
        <c:lblOffset val="100"/>
        <c:noMultiLvlLbl val="0"/>
      </c:catAx>
      <c:valAx>
        <c:axId val="7183158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Andels%</a:t>
                </a:r>
              </a:p>
            </c:rich>
          </c:tx>
          <c:layout>
            <c:manualLayout>
              <c:xMode val="edge"/>
              <c:yMode val="edge"/>
              <c:x val="1.5548111405331364E-2"/>
              <c:y val="0.3792212518195051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/>
            </a:pPr>
            <a:endParaRPr lang="nb-NO"/>
          </a:p>
        </c:txPr>
        <c:crossAx val="71832599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77317463809386"/>
          <c:y val="6.9883898584595566E-2"/>
          <c:w val="7.2775816588984396E-2"/>
          <c:h val="0.14644390067168775"/>
        </c:manualLayout>
      </c:layout>
      <c:overlay val="0"/>
      <c:spPr>
        <a:solidFill>
          <a:schemeClr val="bg1">
            <a:lumMod val="95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00"/>
    </a:solidFill>
    <a:ln w="3175">
      <a:solidFill>
        <a:srgbClr val="000000"/>
      </a:solidFill>
      <a:prstDash val="solid"/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Skålda purke: ANTALL</a:t>
            </a:r>
            <a:r>
              <a:rPr lang="nb-NO" sz="3200" baseline="0"/>
              <a:t> slakt </a:t>
            </a:r>
            <a:r>
              <a:rPr lang="nb-NO" sz="3200"/>
              <a:t>i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10177251932992E-2"/>
          <c:y val="0.15999762972625223"/>
          <c:w val="0.90870613971201131"/>
          <c:h val="0.74010910807882135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66FF33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Uke!$E$64:$E$115</c:f>
              <c:numCache>
                <c:formatCode>0</c:formatCode>
                <c:ptCount val="52"/>
                <c:pt idx="0">
                  <c:v>492</c:v>
                </c:pt>
                <c:pt idx="1">
                  <c:v>624</c:v>
                </c:pt>
                <c:pt idx="2">
                  <c:v>592</c:v>
                </c:pt>
                <c:pt idx="3">
                  <c:v>524</c:v>
                </c:pt>
                <c:pt idx="4">
                  <c:v>682</c:v>
                </c:pt>
                <c:pt idx="5">
                  <c:v>693</c:v>
                </c:pt>
                <c:pt idx="6">
                  <c:v>539</c:v>
                </c:pt>
                <c:pt idx="7">
                  <c:v>645</c:v>
                </c:pt>
                <c:pt idx="8">
                  <c:v>622</c:v>
                </c:pt>
                <c:pt idx="9">
                  <c:v>487</c:v>
                </c:pt>
                <c:pt idx="10">
                  <c:v>580</c:v>
                </c:pt>
                <c:pt idx="11">
                  <c:v>720</c:v>
                </c:pt>
                <c:pt idx="12">
                  <c:v>790</c:v>
                </c:pt>
                <c:pt idx="13">
                  <c:v>208</c:v>
                </c:pt>
                <c:pt idx="14">
                  <c:v>876</c:v>
                </c:pt>
                <c:pt idx="15">
                  <c:v>743</c:v>
                </c:pt>
                <c:pt idx="16">
                  <c:v>573</c:v>
                </c:pt>
                <c:pt idx="17">
                  <c:v>580</c:v>
                </c:pt>
                <c:pt idx="18">
                  <c:v>526</c:v>
                </c:pt>
                <c:pt idx="19">
                  <c:v>623</c:v>
                </c:pt>
                <c:pt idx="20">
                  <c:v>525</c:v>
                </c:pt>
                <c:pt idx="21">
                  <c:v>838</c:v>
                </c:pt>
                <c:pt idx="22">
                  <c:v>542</c:v>
                </c:pt>
                <c:pt idx="23">
                  <c:v>566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9-471E-89BA-9D41675A4F9F}"/>
            </c:ext>
          </c:extLst>
        </c:ser>
        <c:ser>
          <c:idx val="2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Uke!$E$10:$E$61</c:f>
              <c:numCache>
                <c:formatCode>0</c:formatCode>
                <c:ptCount val="52"/>
                <c:pt idx="0">
                  <c:v>404</c:v>
                </c:pt>
                <c:pt idx="1">
                  <c:v>717</c:v>
                </c:pt>
                <c:pt idx="2">
                  <c:v>604</c:v>
                </c:pt>
                <c:pt idx="3">
                  <c:v>650</c:v>
                </c:pt>
                <c:pt idx="4">
                  <c:v>479</c:v>
                </c:pt>
                <c:pt idx="5">
                  <c:v>786</c:v>
                </c:pt>
                <c:pt idx="6">
                  <c:v>591</c:v>
                </c:pt>
                <c:pt idx="7">
                  <c:v>608</c:v>
                </c:pt>
                <c:pt idx="8">
                  <c:v>628</c:v>
                </c:pt>
                <c:pt idx="9">
                  <c:v>554</c:v>
                </c:pt>
                <c:pt idx="10">
                  <c:v>563</c:v>
                </c:pt>
                <c:pt idx="11">
                  <c:v>728</c:v>
                </c:pt>
                <c:pt idx="12">
                  <c:v>192</c:v>
                </c:pt>
                <c:pt idx="13">
                  <c:v>775</c:v>
                </c:pt>
                <c:pt idx="14">
                  <c:v>723</c:v>
                </c:pt>
                <c:pt idx="15">
                  <c:v>573</c:v>
                </c:pt>
                <c:pt idx="16">
                  <c:v>570</c:v>
                </c:pt>
                <c:pt idx="17">
                  <c:v>543</c:v>
                </c:pt>
                <c:pt idx="18">
                  <c:v>631</c:v>
                </c:pt>
                <c:pt idx="19">
                  <c:v>567</c:v>
                </c:pt>
                <c:pt idx="20">
                  <c:v>595</c:v>
                </c:pt>
                <c:pt idx="21">
                  <c:v>674</c:v>
                </c:pt>
                <c:pt idx="22">
                  <c:v>529</c:v>
                </c:pt>
                <c:pt idx="23">
                  <c:v>419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A9-471E-89BA-9D41675A4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4424"/>
        <c:axId val="718324816"/>
      </c:lineChart>
      <c:catAx>
        <c:axId val="7183244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48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48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4424"/>
        <c:crosses val="autoZero"/>
        <c:crossBetween val="midCat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94630310141884"/>
          <c:y val="5.8935113676443336E-2"/>
          <c:w val="9.067310662550658E-2"/>
          <c:h val="0.130553606541756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</a:t>
            </a:r>
            <a:r>
              <a:rPr lang="nb-NO" sz="2800" baseline="0"/>
              <a:t> a</a:t>
            </a:r>
            <a:r>
              <a:rPr lang="nb-NO" sz="2800"/>
              <a:t>ntall</a:t>
            </a:r>
            <a:r>
              <a:rPr lang="nb-NO" sz="2800" baseline="0"/>
              <a:t> slakt per produsent, per uke</a:t>
            </a:r>
            <a:endParaRPr lang="nb-NO" sz="2800"/>
          </a:p>
        </c:rich>
      </c:tx>
      <c:layout>
        <c:manualLayout>
          <c:xMode val="edge"/>
          <c:yMode val="edge"/>
          <c:x val="0.11858264294529319"/>
          <c:y val="1.50052439263352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419931076690535E-2"/>
          <c:y val="0.13739456030716887"/>
          <c:w val="0.90933165337900834"/>
          <c:h val="0.74322822846661052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13"/>
            <c:bubble3D val="0"/>
            <c:spPr>
              <a:ln w="34925">
                <a:solidFill>
                  <a:srgbClr val="FF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B19-4A96-9C66-5E0784CDFCFB}"/>
              </c:ext>
            </c:extLst>
          </c:dPt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Uke!$R$64:$R$115</c:f>
              <c:numCache>
                <c:formatCode>0</c:formatCode>
                <c:ptCount val="52"/>
                <c:pt idx="0">
                  <c:v>5.0204081632653059</c:v>
                </c:pt>
                <c:pt idx="1">
                  <c:v>5.2</c:v>
                </c:pt>
                <c:pt idx="2">
                  <c:v>4.5538461538461537</c:v>
                </c:pt>
                <c:pt idx="3">
                  <c:v>5.1372549019607847</c:v>
                </c:pt>
                <c:pt idx="4">
                  <c:v>7.1789473684210527</c:v>
                </c:pt>
                <c:pt idx="5">
                  <c:v>5.7272727272727275</c:v>
                </c:pt>
                <c:pt idx="6">
                  <c:v>5.3366336633663369</c:v>
                </c:pt>
                <c:pt idx="7">
                  <c:v>6.3861386138613865</c:v>
                </c:pt>
                <c:pt idx="8">
                  <c:v>5.867924528301887</c:v>
                </c:pt>
                <c:pt idx="9">
                  <c:v>4.9693877551020407</c:v>
                </c:pt>
                <c:pt idx="10">
                  <c:v>5.858585858585859</c:v>
                </c:pt>
                <c:pt idx="11">
                  <c:v>6.3716814159292037</c:v>
                </c:pt>
                <c:pt idx="12">
                  <c:v>5.6428571428571432</c:v>
                </c:pt>
                <c:pt idx="13">
                  <c:v>6.709677419354839</c:v>
                </c:pt>
                <c:pt idx="14">
                  <c:v>8.0366972477064227</c:v>
                </c:pt>
                <c:pt idx="15">
                  <c:v>5.944</c:v>
                </c:pt>
                <c:pt idx="16">
                  <c:v>5.673267326732673</c:v>
                </c:pt>
                <c:pt idx="17">
                  <c:v>5.2727272727272725</c:v>
                </c:pt>
                <c:pt idx="18">
                  <c:v>5.9101123595505616</c:v>
                </c:pt>
                <c:pt idx="19">
                  <c:v>6.5578947368421057</c:v>
                </c:pt>
                <c:pt idx="20">
                  <c:v>5.9659090909090908</c:v>
                </c:pt>
                <c:pt idx="21">
                  <c:v>6.758064516129032</c:v>
                </c:pt>
                <c:pt idx="22">
                  <c:v>4.7543859649122808</c:v>
                </c:pt>
                <c:pt idx="23">
                  <c:v>5.7755102040816331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19-4A96-9C66-5E0784CDFCFB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diamond"/>
            <c:size val="15"/>
            <c:spPr>
              <a:solidFill>
                <a:schemeClr val="bg2"/>
              </a:solidFill>
            </c:spPr>
          </c:marker>
          <c:val>
            <c:numRef>
              <c:f>Uke!$R$10:$R$61</c:f>
              <c:numCache>
                <c:formatCode>0</c:formatCode>
                <c:ptCount val="52"/>
                <c:pt idx="0">
                  <c:v>5.1139240506329111</c:v>
                </c:pt>
                <c:pt idx="1">
                  <c:v>7.8791208791208796</c:v>
                </c:pt>
                <c:pt idx="2">
                  <c:v>5.9215686274509807</c:v>
                </c:pt>
                <c:pt idx="3">
                  <c:v>6.8421052631578947</c:v>
                </c:pt>
                <c:pt idx="4">
                  <c:v>5.2637362637362637</c:v>
                </c:pt>
                <c:pt idx="5">
                  <c:v>6.4958677685950414</c:v>
                </c:pt>
                <c:pt idx="6">
                  <c:v>6.0927835051546388</c:v>
                </c:pt>
                <c:pt idx="7">
                  <c:v>6.4</c:v>
                </c:pt>
                <c:pt idx="8">
                  <c:v>5.980952380952381</c:v>
                </c:pt>
                <c:pt idx="9">
                  <c:v>5.3786407766990294</c:v>
                </c:pt>
                <c:pt idx="10">
                  <c:v>5.4134615384615383</c:v>
                </c:pt>
                <c:pt idx="11">
                  <c:v>6.7407407407407405</c:v>
                </c:pt>
                <c:pt idx="12">
                  <c:v>4.5714285714285712</c:v>
                </c:pt>
                <c:pt idx="13">
                  <c:v>6.9196428571428568</c:v>
                </c:pt>
                <c:pt idx="14">
                  <c:v>6.5727272727272723</c:v>
                </c:pt>
                <c:pt idx="15">
                  <c:v>5.3551401869158877</c:v>
                </c:pt>
                <c:pt idx="16">
                  <c:v>6.0638297872340425</c:v>
                </c:pt>
                <c:pt idx="17">
                  <c:v>6.0333333333333332</c:v>
                </c:pt>
                <c:pt idx="18">
                  <c:v>8.0897435897435894</c:v>
                </c:pt>
                <c:pt idx="19">
                  <c:v>6.0319148936170217</c:v>
                </c:pt>
                <c:pt idx="20">
                  <c:v>5.7766990291262132</c:v>
                </c:pt>
                <c:pt idx="21">
                  <c:v>7.8372093023255811</c:v>
                </c:pt>
                <c:pt idx="22">
                  <c:v>4.94392523364486</c:v>
                </c:pt>
                <c:pt idx="23">
                  <c:v>4.9294117647058826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19-4A96-9C66-5E0784CDF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9520"/>
        <c:axId val="718311880"/>
      </c:lineChart>
      <c:catAx>
        <c:axId val="718329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188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1188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737836070889217"/>
          <c:y val="0.10233896887518693"/>
          <c:w val="6.8131395633655639E-2"/>
          <c:h val="0.137899492788078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</a:t>
            </a:r>
            <a:r>
              <a:rPr lang="nb-NO" sz="2800" baseline="0"/>
              <a:t> a</a:t>
            </a:r>
            <a:r>
              <a:rPr lang="nb-NO" sz="2800"/>
              <a:t>ntall PRODUSENTER </a:t>
            </a:r>
            <a:r>
              <a:rPr lang="nb-NO" sz="2800" baseline="0"/>
              <a:t>per UKE</a:t>
            </a:r>
            <a:endParaRPr lang="nb-NO" sz="2800"/>
          </a:p>
        </c:rich>
      </c:tx>
      <c:layout>
        <c:manualLayout>
          <c:xMode val="edge"/>
          <c:yMode val="edge"/>
          <c:x val="0.15014613885976508"/>
          <c:y val="2.8813646081358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086267440469785E-2"/>
          <c:y val="0.16490174700609883"/>
          <c:w val="0.88651007590061426"/>
          <c:h val="0.73170844132761725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Uke!$D$64:$D$115</c:f>
              <c:numCache>
                <c:formatCode>General</c:formatCode>
                <c:ptCount val="52"/>
                <c:pt idx="0">
                  <c:v>98</c:v>
                </c:pt>
                <c:pt idx="1">
                  <c:v>120</c:v>
                </c:pt>
                <c:pt idx="2">
                  <c:v>130</c:v>
                </c:pt>
                <c:pt idx="3">
                  <c:v>102</c:v>
                </c:pt>
                <c:pt idx="4">
                  <c:v>95</c:v>
                </c:pt>
                <c:pt idx="5">
                  <c:v>121</c:v>
                </c:pt>
                <c:pt idx="6">
                  <c:v>101</c:v>
                </c:pt>
                <c:pt idx="7">
                  <c:v>101</c:v>
                </c:pt>
                <c:pt idx="8">
                  <c:v>106</c:v>
                </c:pt>
                <c:pt idx="9">
                  <c:v>98</c:v>
                </c:pt>
                <c:pt idx="10">
                  <c:v>99</c:v>
                </c:pt>
                <c:pt idx="11">
                  <c:v>113</c:v>
                </c:pt>
                <c:pt idx="12">
                  <c:v>140</c:v>
                </c:pt>
                <c:pt idx="13">
                  <c:v>31</c:v>
                </c:pt>
                <c:pt idx="14">
                  <c:v>109</c:v>
                </c:pt>
                <c:pt idx="15">
                  <c:v>125</c:v>
                </c:pt>
                <c:pt idx="16">
                  <c:v>101</c:v>
                </c:pt>
                <c:pt idx="17">
                  <c:v>110</c:v>
                </c:pt>
                <c:pt idx="18">
                  <c:v>89</c:v>
                </c:pt>
                <c:pt idx="19">
                  <c:v>95</c:v>
                </c:pt>
                <c:pt idx="20">
                  <c:v>88</c:v>
                </c:pt>
                <c:pt idx="21">
                  <c:v>124</c:v>
                </c:pt>
                <c:pt idx="22">
                  <c:v>114</c:v>
                </c:pt>
                <c:pt idx="23">
                  <c:v>98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10-43C8-A7F1-A0CC6E4A50F1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1"/>
              </a:solidFill>
            </a:ln>
          </c:spPr>
          <c:marker>
            <c:symbol val="circle"/>
            <c:size val="13"/>
            <c:spPr>
              <a:solidFill>
                <a:srgbClr val="FF0000"/>
              </a:solidFill>
            </c:spPr>
          </c:marker>
          <c:val>
            <c:numRef>
              <c:f>Uke!$D$10:$D$61</c:f>
              <c:numCache>
                <c:formatCode>General</c:formatCode>
                <c:ptCount val="52"/>
                <c:pt idx="0">
                  <c:v>79</c:v>
                </c:pt>
                <c:pt idx="1">
                  <c:v>91</c:v>
                </c:pt>
                <c:pt idx="2">
                  <c:v>102</c:v>
                </c:pt>
                <c:pt idx="3">
                  <c:v>95</c:v>
                </c:pt>
                <c:pt idx="4">
                  <c:v>91</c:v>
                </c:pt>
                <c:pt idx="5">
                  <c:v>121</c:v>
                </c:pt>
                <c:pt idx="6">
                  <c:v>97</c:v>
                </c:pt>
                <c:pt idx="7">
                  <c:v>95</c:v>
                </c:pt>
                <c:pt idx="8">
                  <c:v>105</c:v>
                </c:pt>
                <c:pt idx="9">
                  <c:v>103</c:v>
                </c:pt>
                <c:pt idx="10">
                  <c:v>104</c:v>
                </c:pt>
                <c:pt idx="11">
                  <c:v>108</c:v>
                </c:pt>
                <c:pt idx="12">
                  <c:v>42</c:v>
                </c:pt>
                <c:pt idx="13">
                  <c:v>112</c:v>
                </c:pt>
                <c:pt idx="14">
                  <c:v>110</c:v>
                </c:pt>
                <c:pt idx="15">
                  <c:v>107</c:v>
                </c:pt>
                <c:pt idx="16">
                  <c:v>94</c:v>
                </c:pt>
                <c:pt idx="17">
                  <c:v>90</c:v>
                </c:pt>
                <c:pt idx="18">
                  <c:v>78</c:v>
                </c:pt>
                <c:pt idx="19">
                  <c:v>94</c:v>
                </c:pt>
                <c:pt idx="20">
                  <c:v>103</c:v>
                </c:pt>
                <c:pt idx="21">
                  <c:v>86</c:v>
                </c:pt>
                <c:pt idx="22">
                  <c:v>107</c:v>
                </c:pt>
                <c:pt idx="23">
                  <c:v>85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10-43C8-A7F1-A0CC6E4A5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344"/>
        <c:axId val="718329128"/>
      </c:lineChart>
      <c:catAx>
        <c:axId val="7183283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1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91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 produsenter per uke</a:t>
                </a:r>
              </a:p>
            </c:rich>
          </c:tx>
          <c:layout>
            <c:manualLayout>
              <c:xMode val="edge"/>
              <c:yMode val="edge"/>
              <c:x val="2.0175493171319187E-2"/>
              <c:y val="0.18344160128865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344"/>
        <c:crosses val="autoZero"/>
        <c:crossBetween val="between"/>
      </c:valAx>
      <c:spPr>
        <a:solidFill>
          <a:schemeClr val="bg2"/>
        </a:solidFill>
        <a:ln w="25400">
          <a:solidFill>
            <a:srgbClr val="3333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09152903229662"/>
          <c:y val="6.3962482630847611E-2"/>
          <c:w val="7.0135104758397598E-2"/>
          <c:h val="0.131267626970010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</a:t>
            </a:r>
            <a:r>
              <a:rPr lang="nb-NO" sz="2800" baseline="0"/>
              <a:t> KJØTT% </a:t>
            </a:r>
            <a:r>
              <a:rPr lang="nb-NO" sz="2800"/>
              <a:t>per uke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11214377541275"/>
          <c:y val="0.14120288772992343"/>
          <c:w val="0.86970852703221779"/>
          <c:h val="0.73065166827188621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Uke!$K$64:$K$115</c:f>
              <c:numCache>
                <c:formatCode>0.00</c:formatCode>
                <c:ptCount val="52"/>
                <c:pt idx="0">
                  <c:v>58.914460285132392</c:v>
                </c:pt>
                <c:pt idx="1">
                  <c:v>58.009615384615401</c:v>
                </c:pt>
                <c:pt idx="2">
                  <c:v>58.550084889643443</c:v>
                </c:pt>
                <c:pt idx="3">
                  <c:v>59.361376673040155</c:v>
                </c:pt>
                <c:pt idx="4">
                  <c:v>59.34310850439882</c:v>
                </c:pt>
                <c:pt idx="5">
                  <c:v>59.332369942196557</c:v>
                </c:pt>
                <c:pt idx="6">
                  <c:v>59.423791821561345</c:v>
                </c:pt>
                <c:pt idx="7">
                  <c:v>58.760869565217391</c:v>
                </c:pt>
                <c:pt idx="8">
                  <c:v>59.110932475884262</c:v>
                </c:pt>
                <c:pt idx="9">
                  <c:v>59.498973305954813</c:v>
                </c:pt>
                <c:pt idx="10">
                  <c:v>58.896551724137922</c:v>
                </c:pt>
                <c:pt idx="11">
                  <c:v>59.377437325905298</c:v>
                </c:pt>
                <c:pt idx="12">
                  <c:v>59.196451204055784</c:v>
                </c:pt>
                <c:pt idx="13">
                  <c:v>60.076923076923087</c:v>
                </c:pt>
                <c:pt idx="14">
                  <c:v>59.186285714285695</c:v>
                </c:pt>
                <c:pt idx="15">
                  <c:v>59.080971659919022</c:v>
                </c:pt>
                <c:pt idx="16">
                  <c:v>58.5541958041958</c:v>
                </c:pt>
                <c:pt idx="17">
                  <c:v>59.244827586206888</c:v>
                </c:pt>
                <c:pt idx="18">
                  <c:v>59.38666666666667</c:v>
                </c:pt>
                <c:pt idx="19">
                  <c:v>59.376205787781352</c:v>
                </c:pt>
                <c:pt idx="20">
                  <c:v>59.60114503816795</c:v>
                </c:pt>
                <c:pt idx="21">
                  <c:v>58.855608591885456</c:v>
                </c:pt>
                <c:pt idx="22">
                  <c:v>58.892592592592599</c:v>
                </c:pt>
                <c:pt idx="23">
                  <c:v>59.093639575971729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84-487C-9138-7DFA950A018D}"/>
            </c:ext>
          </c:extLst>
        </c:ser>
        <c:ser>
          <c:idx val="4"/>
          <c:order val="1"/>
          <c:tx>
            <c:strRef>
              <c:f>Uke!$B$14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Uke!$K$10:$K$61</c:f>
              <c:numCache>
                <c:formatCode>0.00</c:formatCode>
                <c:ptCount val="52"/>
                <c:pt idx="0">
                  <c:v>59.198019801980202</c:v>
                </c:pt>
                <c:pt idx="1">
                  <c:v>58.055007052186191</c:v>
                </c:pt>
                <c:pt idx="2">
                  <c:v>58.781094527363187</c:v>
                </c:pt>
                <c:pt idx="3">
                  <c:v>59.341538461538448</c:v>
                </c:pt>
                <c:pt idx="4">
                  <c:v>59.125523012552307</c:v>
                </c:pt>
                <c:pt idx="5">
                  <c:v>59.034526854219955</c:v>
                </c:pt>
                <c:pt idx="6">
                  <c:v>59.052721088435355</c:v>
                </c:pt>
                <c:pt idx="7">
                  <c:v>59.301980198019798</c:v>
                </c:pt>
                <c:pt idx="8">
                  <c:v>59.014331210191081</c:v>
                </c:pt>
                <c:pt idx="9">
                  <c:v>58.82459312839061</c:v>
                </c:pt>
                <c:pt idx="10">
                  <c:v>59.341637010676173</c:v>
                </c:pt>
                <c:pt idx="11">
                  <c:v>59.358126721763085</c:v>
                </c:pt>
                <c:pt idx="12">
                  <c:v>59.21875</c:v>
                </c:pt>
                <c:pt idx="13">
                  <c:v>59.249032258064496</c:v>
                </c:pt>
                <c:pt idx="14">
                  <c:v>58.621359223300949</c:v>
                </c:pt>
                <c:pt idx="15">
                  <c:v>59.206293706293692</c:v>
                </c:pt>
                <c:pt idx="16">
                  <c:v>59.321616871704755</c:v>
                </c:pt>
                <c:pt idx="17">
                  <c:v>59.377532228360941</c:v>
                </c:pt>
                <c:pt idx="18">
                  <c:v>59.218700475435824</c:v>
                </c:pt>
                <c:pt idx="19">
                  <c:v>59.042402826855117</c:v>
                </c:pt>
                <c:pt idx="20">
                  <c:v>58.793277310924395</c:v>
                </c:pt>
                <c:pt idx="21">
                  <c:v>59.540861812778608</c:v>
                </c:pt>
                <c:pt idx="22">
                  <c:v>58.550094517958442</c:v>
                </c:pt>
                <c:pt idx="23">
                  <c:v>59.191387559808597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84-487C-9138-7DFA950A0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1088"/>
        <c:axId val="718312664"/>
      </c:lineChart>
      <c:catAx>
        <c:axId val="71833108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2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2664"/>
        <c:scaling>
          <c:orientation val="minMax"/>
          <c:min val="5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Kjøtt%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108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436255940980347"/>
          <c:y val="0.12789795069856139"/>
          <c:w val="8.1113030760657678E-2"/>
          <c:h val="0.139671937075281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</a:t>
            </a:r>
            <a:r>
              <a:rPr lang="nb-NO" sz="2800" baseline="0"/>
              <a:t> SLAKTEVEKT </a:t>
            </a:r>
            <a:r>
              <a:rPr lang="nb-NO" sz="2800"/>
              <a:t>per uke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51932668932998E-2"/>
          <c:y val="0.15328960896017033"/>
          <c:w val="0.89685281498484282"/>
          <c:h val="0.76204355503949106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Uke!$M$64:$M$115</c:f>
              <c:numCache>
                <c:formatCode>0</c:formatCode>
                <c:ptCount val="52"/>
                <c:pt idx="0">
                  <c:v>154.37902240325857</c:v>
                </c:pt>
                <c:pt idx="1">
                  <c:v>159.76682692307713</c:v>
                </c:pt>
                <c:pt idx="2">
                  <c:v>157.53955857385404</c:v>
                </c:pt>
                <c:pt idx="3">
                  <c:v>156.2847036328871</c:v>
                </c:pt>
                <c:pt idx="4">
                  <c:v>154.13856304985339</c:v>
                </c:pt>
                <c:pt idx="5">
                  <c:v>153.53251445086693</c:v>
                </c:pt>
                <c:pt idx="6">
                  <c:v>151.55018587360604</c:v>
                </c:pt>
                <c:pt idx="7">
                  <c:v>158.04114906832299</c:v>
                </c:pt>
                <c:pt idx="8">
                  <c:v>152.42475884244379</c:v>
                </c:pt>
                <c:pt idx="9">
                  <c:v>156.85523613963031</c:v>
                </c:pt>
                <c:pt idx="10">
                  <c:v>154.88017241379299</c:v>
                </c:pt>
                <c:pt idx="11">
                  <c:v>149.71044568245125</c:v>
                </c:pt>
                <c:pt idx="12">
                  <c:v>155.79024081115321</c:v>
                </c:pt>
                <c:pt idx="13">
                  <c:v>158.09230769230771</c:v>
                </c:pt>
                <c:pt idx="14">
                  <c:v>154.01154285714298</c:v>
                </c:pt>
                <c:pt idx="15">
                  <c:v>156.91201079622132</c:v>
                </c:pt>
                <c:pt idx="16">
                  <c:v>156.91835664335653</c:v>
                </c:pt>
                <c:pt idx="17">
                  <c:v>157.58172413793099</c:v>
                </c:pt>
                <c:pt idx="18">
                  <c:v>155.72704761904771</c:v>
                </c:pt>
                <c:pt idx="19">
                  <c:v>152.83585209003203</c:v>
                </c:pt>
                <c:pt idx="20">
                  <c:v>150.36259541984725</c:v>
                </c:pt>
                <c:pt idx="21">
                  <c:v>153.9420047732697</c:v>
                </c:pt>
                <c:pt idx="22">
                  <c:v>155.83148148148149</c:v>
                </c:pt>
                <c:pt idx="23">
                  <c:v>152.72314487632505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66-4090-A413-A8AE4EC102AD}"/>
            </c:ext>
          </c:extLst>
        </c:ser>
        <c:ser>
          <c:idx val="4"/>
          <c:order val="1"/>
          <c:tx>
            <c:strRef>
              <c:f>Uke!$B$14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Uke!$C$117:$C$168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Uke!$M$10:$M$61</c:f>
              <c:numCache>
                <c:formatCode>0</c:formatCode>
                <c:ptCount val="52"/>
                <c:pt idx="0">
                  <c:v>156.88762376237636</c:v>
                </c:pt>
                <c:pt idx="1">
                  <c:v>159.37630465444283</c:v>
                </c:pt>
                <c:pt idx="2">
                  <c:v>156.72072968490886</c:v>
                </c:pt>
                <c:pt idx="3">
                  <c:v>151.4718461538462</c:v>
                </c:pt>
                <c:pt idx="4">
                  <c:v>154.4558577405858</c:v>
                </c:pt>
                <c:pt idx="5">
                  <c:v>152.51662404092076</c:v>
                </c:pt>
                <c:pt idx="6">
                  <c:v>148.70952380952372</c:v>
                </c:pt>
                <c:pt idx="7">
                  <c:v>154.64026402640272</c:v>
                </c:pt>
                <c:pt idx="8">
                  <c:v>156.72149681528643</c:v>
                </c:pt>
                <c:pt idx="9">
                  <c:v>156.47739602169989</c:v>
                </c:pt>
                <c:pt idx="10">
                  <c:v>154.01868327402138</c:v>
                </c:pt>
                <c:pt idx="11">
                  <c:v>149.26170798898076</c:v>
                </c:pt>
                <c:pt idx="12">
                  <c:v>161.42708333333337</c:v>
                </c:pt>
                <c:pt idx="13">
                  <c:v>153.03677419354841</c:v>
                </c:pt>
                <c:pt idx="14">
                  <c:v>156.25104022191371</c:v>
                </c:pt>
                <c:pt idx="15">
                  <c:v>150.95419580419579</c:v>
                </c:pt>
                <c:pt idx="16">
                  <c:v>152.23637961335669</c:v>
                </c:pt>
                <c:pt idx="17">
                  <c:v>153.66998158379363</c:v>
                </c:pt>
                <c:pt idx="18">
                  <c:v>148.48193343898564</c:v>
                </c:pt>
                <c:pt idx="19">
                  <c:v>153.17473498233221</c:v>
                </c:pt>
                <c:pt idx="20">
                  <c:v>158.08420168067238</c:v>
                </c:pt>
                <c:pt idx="21">
                  <c:v>146.86686478454661</c:v>
                </c:pt>
                <c:pt idx="22">
                  <c:v>156.19262759924379</c:v>
                </c:pt>
                <c:pt idx="23">
                  <c:v>151.24306220095701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66-4090-A413-A8AE4EC10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1088"/>
        <c:axId val="718312664"/>
      </c:lineChart>
      <c:catAx>
        <c:axId val="71833108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2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2664"/>
        <c:scaling>
          <c:orientation val="minMax"/>
          <c:min val="14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1088"/>
        <c:crosses val="autoZero"/>
        <c:crossBetween val="between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183163224893837"/>
          <c:y val="0.21806385755898042"/>
          <c:w val="8.1113030760657678E-2"/>
          <c:h val="0.139671937075281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KORRELASJON mellom  slaktevekt og kjøtt%</a:t>
            </a:r>
            <a:endParaRPr lang="nb-NO" sz="2400"/>
          </a:p>
        </c:rich>
      </c:tx>
      <c:layout>
        <c:manualLayout>
          <c:xMode val="edge"/>
          <c:yMode val="edge"/>
          <c:x val="0.13075513782121109"/>
          <c:y val="3.3678794103306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90290747916259E-2"/>
          <c:y val="0.16908483865987339"/>
          <c:w val="0.91929876352368023"/>
          <c:h val="0.703972228655241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Regioner!$T$90:$T$93</c:f>
              <c:numCache>
                <c:formatCode>0</c:formatCode>
                <c:ptCount val="4"/>
                <c:pt idx="0">
                  <c:v>-46.548387582164253</c:v>
                </c:pt>
                <c:pt idx="1">
                  <c:v>-45.552792744441106</c:v>
                </c:pt>
                <c:pt idx="2">
                  <c:v>-52.739289592642038</c:v>
                </c:pt>
                <c:pt idx="3">
                  <c:v>-50.918324993862761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2-44F9-9FD4-97E989963706}"/>
            </c:ext>
          </c:extLst>
        </c:ser>
        <c:ser>
          <c:idx val="5"/>
          <c:order val="1"/>
          <c:tx>
            <c:strRef>
              <c:f>Regioner!$B$70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Regioner!$T$70:$T$73</c:f>
              <c:numCache>
                <c:formatCode>0</c:formatCode>
                <c:ptCount val="4"/>
                <c:pt idx="0">
                  <c:v>-36.868106309651807</c:v>
                </c:pt>
                <c:pt idx="1">
                  <c:v>-35.621729855474506</c:v>
                </c:pt>
                <c:pt idx="2">
                  <c:v>-30.180162329008201</c:v>
                </c:pt>
                <c:pt idx="3">
                  <c:v>-49.662165409514387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D2-44F9-9FD4-97E989963706}"/>
            </c:ext>
          </c:extLst>
        </c:ser>
        <c:ser>
          <c:idx val="10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Regioner!$T$48:$T$51</c:f>
              <c:numCache>
                <c:formatCode>0</c:formatCode>
                <c:ptCount val="4"/>
                <c:pt idx="0">
                  <c:v>-41.964529765028757</c:v>
                </c:pt>
                <c:pt idx="1">
                  <c:v>-41.358264343049129</c:v>
                </c:pt>
                <c:pt idx="2">
                  <c:v>-26.39386464350633</c:v>
                </c:pt>
                <c:pt idx="3">
                  <c:v>-61.88766115605813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D2-44F9-9FD4-97E989963706}"/>
            </c:ext>
          </c:extLst>
        </c:ser>
        <c:ser>
          <c:idx val="1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Regioner!$T$16:$T$19</c:f>
              <c:numCache>
                <c:formatCode>0</c:formatCode>
                <c:ptCount val="4"/>
                <c:pt idx="0">
                  <c:v>-39.516027329028979</c:v>
                </c:pt>
                <c:pt idx="1">
                  <c:v>-45.116288580582122</c:v>
                </c:pt>
                <c:pt idx="2">
                  <c:v>-38.178491484545241</c:v>
                </c:pt>
                <c:pt idx="3">
                  <c:v>-40.541320109213288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D2-44F9-9FD4-97E989963706}"/>
            </c:ext>
          </c:extLst>
        </c:ser>
        <c:ser>
          <c:idx val="2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Regioner!$D$31:$D$34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Regioner!$T$11:$T$14</c:f>
              <c:numCache>
                <c:formatCode>0</c:formatCode>
                <c:ptCount val="4"/>
                <c:pt idx="0">
                  <c:v>-38.702788268672244</c:v>
                </c:pt>
                <c:pt idx="1">
                  <c:v>-40.133057841543803</c:v>
                </c:pt>
                <c:pt idx="2">
                  <c:v>-32.240892504898291</c:v>
                </c:pt>
                <c:pt idx="3">
                  <c:v>-36.238727754024097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D2-44F9-9FD4-97E989963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8352"/>
        <c:axId val="718310704"/>
      </c:barChart>
      <c:catAx>
        <c:axId val="71830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0704"/>
        <c:crossesAt val="-65"/>
        <c:auto val="1"/>
        <c:lblAlgn val="ctr"/>
        <c:lblOffset val="100"/>
        <c:tickLblSkip val="1"/>
        <c:tickMarkSkip val="1"/>
        <c:noMultiLvlLbl val="0"/>
      </c:catAx>
      <c:valAx>
        <c:axId val="718310704"/>
        <c:scaling>
          <c:orientation val="minMax"/>
          <c:max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8352"/>
        <c:crosses val="autoZero"/>
        <c:crossBetween val="between"/>
        <c:maj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08749800957909"/>
          <c:y val="9.9452871699861056E-2"/>
          <c:w val="4.555585970976532E-2"/>
          <c:h val="0.321169619422572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 ANTALL slakt i de ulike regionene</a:t>
            </a:r>
          </a:p>
        </c:rich>
      </c:tx>
      <c:layout>
        <c:manualLayout>
          <c:xMode val="edge"/>
          <c:yMode val="edge"/>
          <c:x val="0.13286320785140837"/>
          <c:y val="2.81120436146101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58922069803945E-2"/>
          <c:y val="0.16865107557391795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Regioner!$G$90:$G$93</c:f>
              <c:numCache>
                <c:formatCode>0</c:formatCode>
                <c:ptCount val="4"/>
                <c:pt idx="0">
                  <c:v>10252</c:v>
                </c:pt>
                <c:pt idx="1">
                  <c:v>5864</c:v>
                </c:pt>
                <c:pt idx="2">
                  <c:v>2249</c:v>
                </c:pt>
                <c:pt idx="3">
                  <c:v>1093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9-46D9-A19D-CC9E47C29984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Regioner!$G$78:$G$81</c:f>
              <c:numCache>
                <c:formatCode>0</c:formatCode>
                <c:ptCount val="4"/>
                <c:pt idx="0">
                  <c:v>10237</c:v>
                </c:pt>
                <c:pt idx="1">
                  <c:v>6872</c:v>
                </c:pt>
                <c:pt idx="2">
                  <c:v>1790</c:v>
                </c:pt>
                <c:pt idx="3">
                  <c:v>1444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E9-46D9-A19D-CC9E47C29984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Regioner!$G$48:$G$51</c:f>
              <c:numCache>
                <c:formatCode>0</c:formatCode>
                <c:ptCount val="4"/>
                <c:pt idx="0">
                  <c:v>6675</c:v>
                </c:pt>
                <c:pt idx="1">
                  <c:v>6120</c:v>
                </c:pt>
                <c:pt idx="2">
                  <c:v>473</c:v>
                </c:pt>
                <c:pt idx="3">
                  <c:v>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E9-46D9-A19D-CC9E47C29984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Regioner!$G$16:$G$19</c:f>
              <c:numCache>
                <c:formatCode>0</c:formatCode>
                <c:ptCount val="4"/>
                <c:pt idx="0">
                  <c:v>5908</c:v>
                </c:pt>
                <c:pt idx="1">
                  <c:v>6936</c:v>
                </c:pt>
                <c:pt idx="2">
                  <c:v>518</c:v>
                </c:pt>
                <c:pt idx="3">
                  <c:v>1228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E9-46D9-A19D-CC9E47C29984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7.3265232168414103E-17"/>
                  <c:y val="-5.0591299889845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58-4029-8051-FE3843BF95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Regioner!$G$11:$G$14</c:f>
              <c:numCache>
                <c:formatCode>0</c:formatCode>
                <c:ptCount val="4"/>
                <c:pt idx="0">
                  <c:v>6126</c:v>
                </c:pt>
                <c:pt idx="1">
                  <c:v>6413</c:v>
                </c:pt>
                <c:pt idx="2">
                  <c:v>277</c:v>
                </c:pt>
                <c:pt idx="3">
                  <c:v>1287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E9-46D9-A19D-CC9E47C29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61486500233984"/>
          <c:y val="0.24603208939541901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Antall SLAKT per PRODUSENT i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6669868805300092"/>
          <c:y val="2.4811250439641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592682515436384E-2"/>
          <c:y val="0.17079018063918477"/>
          <c:w val="0.85730783850462589"/>
          <c:h val="0.672465535390963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Regioner!$U$90:$U$93</c:f>
              <c:numCache>
                <c:formatCode>0</c:formatCode>
                <c:ptCount val="4"/>
                <c:pt idx="0">
                  <c:v>16.018750000000001</c:v>
                </c:pt>
                <c:pt idx="1">
                  <c:v>12.859649122807017</c:v>
                </c:pt>
                <c:pt idx="2">
                  <c:v>8.924603174603174</c:v>
                </c:pt>
                <c:pt idx="3">
                  <c:v>9.3418803418803424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7-46BE-83FD-3ACD921B787C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Regioner!$U$78:$U$81</c:f>
              <c:numCache>
                <c:formatCode>0</c:formatCode>
                <c:ptCount val="4"/>
                <c:pt idx="0">
                  <c:v>19.098880597014926</c:v>
                </c:pt>
                <c:pt idx="1">
                  <c:v>14.528541226215644</c:v>
                </c:pt>
                <c:pt idx="2">
                  <c:v>10.056179775280899</c:v>
                </c:pt>
                <c:pt idx="3">
                  <c:v>13.247706422018348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7-46BE-83FD-3ACD921B787C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Regioner!$U$48:$U$51</c:f>
              <c:numCache>
                <c:formatCode>0</c:formatCode>
                <c:ptCount val="4"/>
                <c:pt idx="0">
                  <c:v>22.938144329896907</c:v>
                </c:pt>
                <c:pt idx="1">
                  <c:v>23.358778625954198</c:v>
                </c:pt>
                <c:pt idx="2">
                  <c:v>7.5079365079365079</c:v>
                </c:pt>
                <c:pt idx="3">
                  <c:v>31.018181818181819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77-46BE-83FD-3ACD921B787C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Regioner!$U$16:$U$19</c:f>
              <c:numCache>
                <c:formatCode>0</c:formatCode>
                <c:ptCount val="4"/>
                <c:pt idx="0">
                  <c:v>24.928270042194093</c:v>
                </c:pt>
                <c:pt idx="1">
                  <c:v>31.243243243243242</c:v>
                </c:pt>
                <c:pt idx="2">
                  <c:v>5.4526315789473685</c:v>
                </c:pt>
                <c:pt idx="3">
                  <c:v>26.695652173913043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77-46BE-83FD-3ACD921B787C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Regioner!$U$11:$U$14</c:f>
              <c:numCache>
                <c:formatCode>0</c:formatCode>
                <c:ptCount val="4"/>
                <c:pt idx="0">
                  <c:v>27.226666666666667</c:v>
                </c:pt>
                <c:pt idx="1">
                  <c:v>30.684210526315791</c:v>
                </c:pt>
                <c:pt idx="2">
                  <c:v>4.6166666666666663</c:v>
                </c:pt>
                <c:pt idx="3">
                  <c:v>29.25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77-46BE-83FD-3ACD921B7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Antall</a:t>
                </a:r>
              </a:p>
            </c:rich>
          </c:tx>
          <c:layout>
            <c:manualLayout>
              <c:xMode val="edge"/>
              <c:yMode val="edge"/>
              <c:x val="1.41236978599137E-2"/>
              <c:y val="0.3657404285794989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381307297795979"/>
          <c:y val="0.24603199190392105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vekt og kjøtt% </a:t>
            </a:r>
          </a:p>
        </c:rich>
      </c:tx>
      <c:layout>
        <c:manualLayout>
          <c:xMode val="edge"/>
          <c:yMode val="edge"/>
          <c:x val="0.33817835941183266"/>
          <c:y val="4.42827551078903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871717799482909E-2"/>
          <c:y val="0.16723716590446652"/>
          <c:w val="0.79829355524344481"/>
          <c:h val="0.702657441348732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År!$H$5</c:f>
              <c:strCache>
                <c:ptCount val="1"/>
                <c:pt idx="0">
                  <c:v>Vekt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År!$H$7:$H$35</c:f>
              <c:numCache>
                <c:formatCode>0.0</c:formatCode>
                <c:ptCount val="29"/>
                <c:pt idx="0">
                  <c:v>141.09467624907381</c:v>
                </c:pt>
                <c:pt idx="1">
                  <c:v>143.06838278756319</c:v>
                </c:pt>
                <c:pt idx="2">
                  <c:v>145.78142258401274</c:v>
                </c:pt>
                <c:pt idx="3">
                  <c:v>145.29588092295526</c:v>
                </c:pt>
                <c:pt idx="4">
                  <c:v>144.09167579244189</c:v>
                </c:pt>
                <c:pt idx="5">
                  <c:v>140.8470298323559</c:v>
                </c:pt>
                <c:pt idx="6">
                  <c:v>142.22158125915098</c:v>
                </c:pt>
                <c:pt idx="7">
                  <c:v>144.41607431340847</c:v>
                </c:pt>
                <c:pt idx="8">
                  <c:v>144.27395283134783</c:v>
                </c:pt>
                <c:pt idx="9">
                  <c:v>145.12450026534651</c:v>
                </c:pt>
                <c:pt idx="10">
                  <c:v>145.89688046047803</c:v>
                </c:pt>
                <c:pt idx="11">
                  <c:v>149.03919170173265</c:v>
                </c:pt>
                <c:pt idx="12">
                  <c:v>147.13139972879316</c:v>
                </c:pt>
                <c:pt idx="13">
                  <c:v>145.17750086024623</c:v>
                </c:pt>
                <c:pt idx="14">
                  <c:v>144.82124843319119</c:v>
                </c:pt>
                <c:pt idx="15">
                  <c:v>143.24694150303284</c:v>
                </c:pt>
                <c:pt idx="16">
                  <c:v>144.07549678731797</c:v>
                </c:pt>
                <c:pt idx="17">
                  <c:v>143.51662324340955</c:v>
                </c:pt>
                <c:pt idx="18">
                  <c:v>143.44899673120287</c:v>
                </c:pt>
                <c:pt idx="19">
                  <c:v>140.11980983348008</c:v>
                </c:pt>
                <c:pt idx="20">
                  <c:v>150.15997061573412</c:v>
                </c:pt>
                <c:pt idx="21">
                  <c:v>152.19445537596579</c:v>
                </c:pt>
                <c:pt idx="22">
                  <c:v>153.28790868639888</c:v>
                </c:pt>
                <c:pt idx="23">
                  <c:v>152.44912217445565</c:v>
                </c:pt>
                <c:pt idx="24">
                  <c:v>151.85766505406951</c:v>
                </c:pt>
                <c:pt idx="25">
                  <c:v>153.1680811105058</c:v>
                </c:pt>
                <c:pt idx="26">
                  <c:v>154.28108124576843</c:v>
                </c:pt>
                <c:pt idx="27">
                  <c:v>154.85243317340587</c:v>
                </c:pt>
                <c:pt idx="28">
                  <c:v>153.55162164078587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E-4196-810B-AAF748522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60"/>
        <c:axId val="718305608"/>
        <c:axId val="718320896"/>
      </c:barChart>
      <c:barChart>
        <c:barDir val="col"/>
        <c:grouping val="clustered"/>
        <c:varyColors val="0"/>
        <c:ser>
          <c:idx val="1"/>
          <c:order val="1"/>
          <c:tx>
            <c:strRef>
              <c:f>År!$L$6</c:f>
              <c:strCache>
                <c:ptCount val="1"/>
                <c:pt idx="0">
                  <c:v>Kjøtt%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År!$L$7:$L$35</c:f>
              <c:numCache>
                <c:formatCode>0.00</c:formatCode>
                <c:ptCount val="29"/>
                <c:pt idx="0">
                  <c:v>55.146324271807664</c:v>
                </c:pt>
                <c:pt idx="1">
                  <c:v>55.595882056369639</c:v>
                </c:pt>
                <c:pt idx="2">
                  <c:v>55.370772089880063</c:v>
                </c:pt>
                <c:pt idx="3">
                  <c:v>55.427161369446047</c:v>
                </c:pt>
                <c:pt idx="4">
                  <c:v>55.574815426239283</c:v>
                </c:pt>
                <c:pt idx="5">
                  <c:v>56.245481071658681</c:v>
                </c:pt>
                <c:pt idx="6">
                  <c:v>55.819659959907931</c:v>
                </c:pt>
                <c:pt idx="7">
                  <c:v>55.884395424836626</c:v>
                </c:pt>
                <c:pt idx="8">
                  <c:v>56.307615976184579</c:v>
                </c:pt>
                <c:pt idx="9">
                  <c:v>56.828366905277186</c:v>
                </c:pt>
                <c:pt idx="10">
                  <c:v>56.942183043816406</c:v>
                </c:pt>
                <c:pt idx="11">
                  <c:v>56.758790021606735</c:v>
                </c:pt>
                <c:pt idx="12">
                  <c:v>56.981914357682605</c:v>
                </c:pt>
                <c:pt idx="13">
                  <c:v>56.809037541315192</c:v>
                </c:pt>
                <c:pt idx="14">
                  <c:v>58.333584981629677</c:v>
                </c:pt>
                <c:pt idx="15">
                  <c:v>58.80996804453148</c:v>
                </c:pt>
                <c:pt idx="16">
                  <c:v>59.168832459562203</c:v>
                </c:pt>
                <c:pt idx="17">
                  <c:v>59.226126775056599</c:v>
                </c:pt>
                <c:pt idx="18">
                  <c:v>59.420185427794003</c:v>
                </c:pt>
                <c:pt idx="19">
                  <c:v>59.469078007194597</c:v>
                </c:pt>
                <c:pt idx="20">
                  <c:v>59.155234657039721</c:v>
                </c:pt>
                <c:pt idx="21">
                  <c:v>58.788193956430078</c:v>
                </c:pt>
                <c:pt idx="22">
                  <c:v>58.69231265316651</c:v>
                </c:pt>
                <c:pt idx="23">
                  <c:v>59.208159577425619</c:v>
                </c:pt>
                <c:pt idx="24">
                  <c:v>59.306203756402965</c:v>
                </c:pt>
                <c:pt idx="25">
                  <c:v>59.205021774632563</c:v>
                </c:pt>
                <c:pt idx="26">
                  <c:v>59.064019008825539</c:v>
                </c:pt>
                <c:pt idx="27">
                  <c:v>59.098833218943021</c:v>
                </c:pt>
                <c:pt idx="28">
                  <c:v>59.062388971789936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E-4196-810B-AAF748522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27560"/>
        <c:axId val="718319720"/>
      </c:barChart>
      <c:catAx>
        <c:axId val="718305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8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0896"/>
        <c:scaling>
          <c:orientation val="minMax"/>
          <c:max val="158"/>
          <c:min val="13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608"/>
        <c:crosses val="autoZero"/>
        <c:crossBetween val="between"/>
        <c:majorUnit val="2"/>
      </c:valAx>
      <c:catAx>
        <c:axId val="718327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8319720"/>
        <c:crosses val="autoZero"/>
        <c:auto val="1"/>
        <c:lblAlgn val="ctr"/>
        <c:lblOffset val="100"/>
        <c:noMultiLvlLbl val="0"/>
      </c:catAx>
      <c:valAx>
        <c:axId val="718319720"/>
        <c:scaling>
          <c:orientation val="minMax"/>
          <c:max val="60.5"/>
          <c:min val="54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0.96445544755482837"/>
              <c:y val="0.372624043551148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560"/>
        <c:crosses val="max"/>
        <c:crossBetween val="between"/>
        <c:majorUnit val="0.5"/>
        <c:minorUnit val="7.0000000000000007E-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529551329794368"/>
          <c:y val="0.18142621960255201"/>
          <c:w val="9.6438845786738447E-2"/>
          <c:h val="0.155353381433798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Antall PRODUSENTER i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6669868805300092"/>
          <c:y val="2.4811250439641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577547254790855E-2"/>
          <c:y val="0.16865120223249622"/>
          <c:w val="0.83832303244272033"/>
          <c:h val="0.674604505205533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Regioner!$E$90:$E$93</c:f>
              <c:numCache>
                <c:formatCode>General</c:formatCode>
                <c:ptCount val="4"/>
                <c:pt idx="0">
                  <c:v>640</c:v>
                </c:pt>
                <c:pt idx="1">
                  <c:v>456</c:v>
                </c:pt>
                <c:pt idx="2">
                  <c:v>252</c:v>
                </c:pt>
                <c:pt idx="3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60-4F89-AE24-7A3F223968A9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Regioner!$E$78:$E$81</c:f>
              <c:numCache>
                <c:formatCode>General</c:formatCode>
                <c:ptCount val="4"/>
                <c:pt idx="0">
                  <c:v>536</c:v>
                </c:pt>
                <c:pt idx="1">
                  <c:v>473</c:v>
                </c:pt>
                <c:pt idx="2">
                  <c:v>178</c:v>
                </c:pt>
                <c:pt idx="3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60-4F89-AE24-7A3F223968A9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Regioner!$E$48:$E$51</c:f>
              <c:numCache>
                <c:formatCode>General</c:formatCode>
                <c:ptCount val="4"/>
                <c:pt idx="0">
                  <c:v>291</c:v>
                </c:pt>
                <c:pt idx="1">
                  <c:v>262</c:v>
                </c:pt>
                <c:pt idx="2">
                  <c:v>63</c:v>
                </c:pt>
                <c:pt idx="3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60-4F89-AE24-7A3F223968A9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Regioner!$E$16:$E$19</c:f>
              <c:numCache>
                <c:formatCode>General</c:formatCode>
                <c:ptCount val="4"/>
                <c:pt idx="0">
                  <c:v>237</c:v>
                </c:pt>
                <c:pt idx="1">
                  <c:v>222</c:v>
                </c:pt>
                <c:pt idx="2">
                  <c:v>95</c:v>
                </c:pt>
                <c:pt idx="3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60-4F89-AE24-7A3F223968A9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Regioner!$E$11:$E$14</c:f>
              <c:numCache>
                <c:formatCode>General</c:formatCode>
                <c:ptCount val="4"/>
                <c:pt idx="0">
                  <c:v>225</c:v>
                </c:pt>
                <c:pt idx="1">
                  <c:v>209</c:v>
                </c:pt>
                <c:pt idx="2">
                  <c:v>60</c:v>
                </c:pt>
                <c:pt idx="3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60-4F89-AE24-7A3F22396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Antall</a:t>
                </a:r>
              </a:p>
            </c:rich>
          </c:tx>
          <c:layout>
            <c:manualLayout>
              <c:xMode val="edge"/>
              <c:yMode val="edge"/>
              <c:x val="1.41236978599137E-2"/>
              <c:y val="0.3657404285794989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146871231602955"/>
          <c:y val="0.28460499723914467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</a:t>
            </a:r>
            <a:r>
              <a:rPr lang="nb-NO" sz="2800" baseline="0"/>
              <a:t> KJØTT% i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6669868805300092"/>
          <c:y val="2.4811250439641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4918130439205E-2"/>
          <c:y val="0.1532220000984067"/>
          <c:w val="0.84275139839311919"/>
          <c:h val="0.690033707339622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Regioner!$N$90:$N$93</c:f>
              <c:numCache>
                <c:formatCode>0.00</c:formatCode>
                <c:ptCount val="4"/>
                <c:pt idx="0">
                  <c:v>56.681375921375917</c:v>
                </c:pt>
                <c:pt idx="1">
                  <c:v>57.414591977869989</c:v>
                </c:pt>
                <c:pt idx="2">
                  <c:v>56.99015219337511</c:v>
                </c:pt>
                <c:pt idx="3">
                  <c:v>56.771978021978043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488-95F3-0058DA95AE30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Regioner!$N$78:$N$81</c:f>
              <c:numCache>
                <c:formatCode>0.00</c:formatCode>
                <c:ptCount val="4"/>
                <c:pt idx="0">
                  <c:v>56.693362052085355</c:v>
                </c:pt>
                <c:pt idx="1">
                  <c:v>57.017097764138519</c:v>
                </c:pt>
                <c:pt idx="2">
                  <c:v>57.463841807909603</c:v>
                </c:pt>
                <c:pt idx="3">
                  <c:v>55.838642659279778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488-95F3-0058DA95AE30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Regioner!$N$48:$N$51</c:f>
              <c:numCache>
                <c:formatCode>0.00</c:formatCode>
                <c:ptCount val="4"/>
                <c:pt idx="0">
                  <c:v>59.169288389513113</c:v>
                </c:pt>
                <c:pt idx="1">
                  <c:v>59.169607843137264</c:v>
                </c:pt>
                <c:pt idx="2">
                  <c:v>59.663755458515283</c:v>
                </c:pt>
                <c:pt idx="3">
                  <c:v>58.912023460410545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3D-4488-95F3-0058DA95AE30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Regioner!$N$16:$N$19</c:f>
              <c:numCache>
                <c:formatCode>0.00</c:formatCode>
                <c:ptCount val="4"/>
                <c:pt idx="0">
                  <c:v>58.419573315272601</c:v>
                </c:pt>
                <c:pt idx="1">
                  <c:v>59.736963744041617</c:v>
                </c:pt>
                <c:pt idx="2">
                  <c:v>57.614785992217904</c:v>
                </c:pt>
                <c:pt idx="3">
                  <c:v>59.38956805215976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3D-4488-95F3-0058DA95AE30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Regioner!$N$11:$N$14</c:f>
              <c:numCache>
                <c:formatCode>0.00</c:formatCode>
                <c:ptCount val="4"/>
                <c:pt idx="0">
                  <c:v>58.614189962399855</c:v>
                </c:pt>
                <c:pt idx="1">
                  <c:v>59.611354394745071</c:v>
                </c:pt>
                <c:pt idx="2">
                  <c:v>58.007246376811601</c:v>
                </c:pt>
                <c:pt idx="3">
                  <c:v>58.691290824261273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3D-4488-95F3-0058DA95A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Kjøtt%</a:t>
                </a:r>
              </a:p>
            </c:rich>
          </c:tx>
          <c:layout>
            <c:manualLayout>
              <c:xMode val="edge"/>
              <c:yMode val="edge"/>
              <c:x val="1.41236978599137E-2"/>
              <c:y val="0.3657404285794989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83283209112439"/>
          <c:y val="9.9454571630070904E-2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</a:t>
            </a:r>
            <a:r>
              <a:rPr lang="nb-NO" sz="2800" baseline="0"/>
              <a:t> SLAKTEVEKT i </a:t>
            </a:r>
            <a:r>
              <a:rPr lang="nb-NO" sz="2800"/>
              <a:t>regionene</a:t>
            </a:r>
          </a:p>
        </c:rich>
      </c:tx>
      <c:layout>
        <c:manualLayout>
          <c:xMode val="edge"/>
          <c:yMode val="edge"/>
          <c:x val="0.16669868805300092"/>
          <c:y val="2.4811250439641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720815353993231E-2"/>
          <c:y val="0.16093660116545147"/>
          <c:w val="0.84717976434351805"/>
          <c:h val="0.682319106272578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Regioner!$P$90:$P$93</c:f>
              <c:numCache>
                <c:formatCode>0</c:formatCode>
                <c:ptCount val="4"/>
                <c:pt idx="0">
                  <c:v>145.54415723761252</c:v>
                </c:pt>
                <c:pt idx="1">
                  <c:v>143.73180422919512</c:v>
                </c:pt>
                <c:pt idx="2">
                  <c:v>142.58314806580717</c:v>
                </c:pt>
                <c:pt idx="3">
                  <c:v>147.84711802378771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1-4CF0-92F5-42E27AEC00DD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Regioner!$P$78:$P$81</c:f>
              <c:numCache>
                <c:formatCode>0</c:formatCode>
                <c:ptCount val="4"/>
                <c:pt idx="0">
                  <c:v>144.0872521246462</c:v>
                </c:pt>
                <c:pt idx="1">
                  <c:v>145.22312281722964</c:v>
                </c:pt>
                <c:pt idx="2">
                  <c:v>140.11625698324011</c:v>
                </c:pt>
                <c:pt idx="3">
                  <c:v>152.8043628808862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1-4CF0-92F5-42E27AEC00DD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Regioner!$P$48:$P$51</c:f>
              <c:numCache>
                <c:formatCode>0</c:formatCode>
                <c:ptCount val="4"/>
                <c:pt idx="0">
                  <c:v>151.32567790262124</c:v>
                </c:pt>
                <c:pt idx="1">
                  <c:v>150.19714052287563</c:v>
                </c:pt>
                <c:pt idx="2">
                  <c:v>136.8894291754757</c:v>
                </c:pt>
                <c:pt idx="3">
                  <c:v>147.89114888628387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1-4CF0-92F5-42E27AEC00DD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Regioner!$P$16:$P$19</c:f>
              <c:numCache>
                <c:formatCode>0</c:formatCode>
                <c:ptCount val="4"/>
                <c:pt idx="0">
                  <c:v>159.03869329722437</c:v>
                </c:pt>
                <c:pt idx="1">
                  <c:v>153.33437139561681</c:v>
                </c:pt>
                <c:pt idx="2">
                  <c:v>137.56602316602309</c:v>
                </c:pt>
                <c:pt idx="3">
                  <c:v>148.2302117263842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1-4CF0-92F5-42E27AEC00DD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Regioner!$P$11:$P$14</c:f>
              <c:numCache>
                <c:formatCode>0</c:formatCode>
                <c:ptCount val="4"/>
                <c:pt idx="0">
                  <c:v>158.86301012079599</c:v>
                </c:pt>
                <c:pt idx="1">
                  <c:v>149.27314829253055</c:v>
                </c:pt>
                <c:pt idx="2">
                  <c:v>135.4664259927797</c:v>
                </c:pt>
                <c:pt idx="3">
                  <c:v>150.16340326340347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61-4CF0-92F5-42E27AEC0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/>
                </a:pPr>
                <a:r>
                  <a:rPr lang="en-US" sz="12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8698918636463807E-2"/>
              <c:y val="0.40228453723759072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84954448391056"/>
          <c:y val="7.1343209278681582E-2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ANTALL% slakt i de ulike regionene</a:t>
            </a:r>
          </a:p>
        </c:rich>
      </c:tx>
      <c:layout>
        <c:manualLayout>
          <c:xMode val="edge"/>
          <c:yMode val="edge"/>
          <c:x val="0.19179276177192753"/>
          <c:y val="2.8668550973163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Regioner!$B$90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Regioner!$J$90:$J$93</c:f>
              <c:numCache>
                <c:formatCode>0.0</c:formatCode>
                <c:ptCount val="4"/>
                <c:pt idx="0">
                  <c:v>52.687840476924656</c:v>
                </c:pt>
                <c:pt idx="1">
                  <c:v>30.136704697296757</c:v>
                </c:pt>
                <c:pt idx="2">
                  <c:v>11.558227978209477</c:v>
                </c:pt>
                <c:pt idx="3">
                  <c:v>5.6172268475691212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F1-4CDD-9348-7B4A5E2289BF}"/>
            </c:ext>
          </c:extLst>
        </c:ser>
        <c:ser>
          <c:idx val="5"/>
          <c:order val="1"/>
          <c:tx>
            <c:strRef>
              <c:f>Regioner!$B$78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Regioner!$J$78:$J$81</c:f>
              <c:numCache>
                <c:formatCode>0.0</c:formatCode>
                <c:ptCount val="4"/>
                <c:pt idx="0">
                  <c:v>50.32197807599664</c:v>
                </c:pt>
                <c:pt idx="1">
                  <c:v>33.780661652656931</c:v>
                </c:pt>
                <c:pt idx="2">
                  <c:v>8.7990955119697176</c:v>
                </c:pt>
                <c:pt idx="3">
                  <c:v>7.0982647593766899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F1-4CDD-9348-7B4A5E2289BF}"/>
            </c:ext>
          </c:extLst>
        </c:ser>
        <c:ser>
          <c:idx val="9"/>
          <c:order val="2"/>
          <c:tx>
            <c:strRef>
              <c:f>Regioner!$B$48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Regioner!$J$48:$J$51</c:f>
              <c:numCache>
                <c:formatCode>0.0</c:formatCode>
                <c:ptCount val="4"/>
                <c:pt idx="0">
                  <c:v>44.577267263256303</c:v>
                </c:pt>
                <c:pt idx="1">
                  <c:v>40.870842794176568</c:v>
                </c:pt>
                <c:pt idx="2">
                  <c:v>3.158808601576065</c:v>
                </c:pt>
                <c:pt idx="3">
                  <c:v>11.393081340991049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F1-4CDD-9348-7B4A5E2289BF}"/>
            </c:ext>
          </c:extLst>
        </c:ser>
        <c:ser>
          <c:idx val="2"/>
          <c:order val="3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Regioner!$J$16:$J$19</c:f>
              <c:numCache>
                <c:formatCode>0.0</c:formatCode>
                <c:ptCount val="4"/>
                <c:pt idx="0">
                  <c:v>40.493488690884178</c:v>
                </c:pt>
                <c:pt idx="1">
                  <c:v>47.539410555174783</c:v>
                </c:pt>
                <c:pt idx="2">
                  <c:v>3.550376970527759</c:v>
                </c:pt>
                <c:pt idx="3">
                  <c:v>8.4167237834132944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F1-4CDD-9348-7B4A5E2289BF}"/>
            </c:ext>
          </c:extLst>
        </c:ser>
        <c:ser>
          <c:idx val="3"/>
          <c:order val="4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Regioner!$J$11:$J$14</c:f>
              <c:numCache>
                <c:formatCode>0.0</c:formatCode>
                <c:ptCount val="4"/>
                <c:pt idx="0">
                  <c:v>43.437566475218048</c:v>
                </c:pt>
                <c:pt idx="1">
                  <c:v>45.472594483443238</c:v>
                </c:pt>
                <c:pt idx="2">
                  <c:v>1.9641211089839037</c:v>
                </c:pt>
                <c:pt idx="3">
                  <c:v>9.125717932354819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F1-4CDD-9348-7B4A5E228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392"/>
        <c:axId val="718328736"/>
      </c:barChart>
      <c:catAx>
        <c:axId val="7183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61486500233984"/>
          <c:y val="0.24603208939541901"/>
          <c:w val="6.8918391956878641E-2"/>
          <c:h val="0.252650451425652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</a:t>
            </a:r>
            <a:r>
              <a:rPr lang="nb-NO" sz="2800" baseline="0"/>
              <a:t> A</a:t>
            </a:r>
            <a:r>
              <a:rPr lang="nb-NO" sz="2800"/>
              <a:t>NTALLS%</a:t>
            </a:r>
            <a:r>
              <a:rPr lang="nb-NO" sz="2800" baseline="0"/>
              <a:t> slakt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126637288530958E-2"/>
          <c:y val="0.17879860041559914"/>
          <c:w val="0.81792650399191014"/>
          <c:h val="0.7176072206284318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Organisasjon!$I$18:$I$45</c:f>
              <c:numCache>
                <c:formatCode>0.0</c:formatCode>
                <c:ptCount val="28"/>
                <c:pt idx="0">
                  <c:v>80.42500387777261</c:v>
                </c:pt>
                <c:pt idx="1">
                  <c:v>82.196477124955678</c:v>
                </c:pt>
                <c:pt idx="2">
                  <c:v>81.876503608660769</c:v>
                </c:pt>
                <c:pt idx="3">
                  <c:v>80.197737427512109</c:v>
                </c:pt>
                <c:pt idx="4">
                  <c:v>79.3882480010801</c:v>
                </c:pt>
                <c:pt idx="5">
                  <c:v>79.162155098383309</c:v>
                </c:pt>
                <c:pt idx="6">
                  <c:v>79.319180087847712</c:v>
                </c:pt>
                <c:pt idx="7">
                  <c:v>78.688745288099071</c:v>
                </c:pt>
                <c:pt idx="8">
                  <c:v>72.276133153175294</c:v>
                </c:pt>
                <c:pt idx="9">
                  <c:v>75.690239355549807</c:v>
                </c:pt>
                <c:pt idx="10">
                  <c:v>79.067735635728255</c:v>
                </c:pt>
                <c:pt idx="11">
                  <c:v>79.973578628045786</c:v>
                </c:pt>
                <c:pt idx="12">
                  <c:v>80.427904173572401</c:v>
                </c:pt>
                <c:pt idx="13">
                  <c:v>78.233298923462627</c:v>
                </c:pt>
                <c:pt idx="14">
                  <c:v>76.465279518676383</c:v>
                </c:pt>
                <c:pt idx="15">
                  <c:v>81.386861313868607</c:v>
                </c:pt>
                <c:pt idx="16">
                  <c:v>82.926889776476699</c:v>
                </c:pt>
                <c:pt idx="17">
                  <c:v>80.182582829008112</c:v>
                </c:pt>
                <c:pt idx="18">
                  <c:v>92.939401558964036</c:v>
                </c:pt>
                <c:pt idx="19">
                  <c:v>88.481623805301012</c:v>
                </c:pt>
                <c:pt idx="20">
                  <c:v>95.672498998263677</c:v>
                </c:pt>
                <c:pt idx="21">
                  <c:v>96.120871398453943</c:v>
                </c:pt>
                <c:pt idx="22">
                  <c:v>95.363384278067969</c:v>
                </c:pt>
                <c:pt idx="23">
                  <c:v>93.808071002634819</c:v>
                </c:pt>
                <c:pt idx="24">
                  <c:v>80.058338076266367</c:v>
                </c:pt>
                <c:pt idx="25">
                  <c:v>82.042732716385402</c:v>
                </c:pt>
                <c:pt idx="26">
                  <c:v>84.041976980365604</c:v>
                </c:pt>
                <c:pt idx="27">
                  <c:v>83.070596298834815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56-4ED2-8C55-F81C4F6B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lineChart>
        <c:grouping val="standard"/>
        <c:varyColors val="0"/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Organisasjon!$I$47:$I$74</c:f>
              <c:numCache>
                <c:formatCode>0.0</c:formatCode>
                <c:ptCount val="28"/>
                <c:pt idx="0">
                  <c:v>82.776714174289154</c:v>
                </c:pt>
                <c:pt idx="1">
                  <c:v>19.574996122227393</c:v>
                </c:pt>
                <c:pt idx="2">
                  <c:v>17.80352287504434</c:v>
                </c:pt>
                <c:pt idx="3">
                  <c:v>18.123496391339213</c:v>
                </c:pt>
                <c:pt idx="4">
                  <c:v>19.802262572487887</c:v>
                </c:pt>
                <c:pt idx="5">
                  <c:v>20.611751998919903</c:v>
                </c:pt>
                <c:pt idx="6">
                  <c:v>20.837844901616702</c:v>
                </c:pt>
                <c:pt idx="7">
                  <c:v>20.680819912152273</c:v>
                </c:pt>
                <c:pt idx="8">
                  <c:v>21.311254711900911</c:v>
                </c:pt>
                <c:pt idx="9">
                  <c:v>27.723866846824713</c:v>
                </c:pt>
                <c:pt idx="10">
                  <c:v>24.309760644450193</c:v>
                </c:pt>
                <c:pt idx="11">
                  <c:v>20.932264364271763</c:v>
                </c:pt>
                <c:pt idx="12">
                  <c:v>20.0264213719542</c:v>
                </c:pt>
                <c:pt idx="13">
                  <c:v>19.572095826427606</c:v>
                </c:pt>
                <c:pt idx="14">
                  <c:v>21.76670107653738</c:v>
                </c:pt>
                <c:pt idx="15">
                  <c:v>23.534720481323632</c:v>
                </c:pt>
                <c:pt idx="16">
                  <c:v>18.613138686131379</c:v>
                </c:pt>
                <c:pt idx="17">
                  <c:v>17.07311022352328</c:v>
                </c:pt>
                <c:pt idx="18">
                  <c:v>19.817417170991895</c:v>
                </c:pt>
                <c:pt idx="19">
                  <c:v>7.0605984410359568</c:v>
                </c:pt>
                <c:pt idx="20">
                  <c:v>11.518376194698984</c:v>
                </c:pt>
                <c:pt idx="21">
                  <c:v>4.3275010017363433</c:v>
                </c:pt>
                <c:pt idx="22">
                  <c:v>3.8791286015460305</c:v>
                </c:pt>
                <c:pt idx="23">
                  <c:v>4.6366157219320314</c:v>
                </c:pt>
                <c:pt idx="24">
                  <c:v>6.1919289973651388</c:v>
                </c:pt>
                <c:pt idx="25">
                  <c:v>19.941661923733637</c:v>
                </c:pt>
                <c:pt idx="26">
                  <c:v>17.957267283614581</c:v>
                </c:pt>
                <c:pt idx="27">
                  <c:v>15.958023019634396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56-4ED2-8C55-F81C4F6B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09592"/>
        <c:axId val="68481508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ax val="100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catAx>
        <c:axId val="684809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4815080"/>
        <c:crossesAt val="26"/>
        <c:auto val="1"/>
        <c:lblAlgn val="ctr"/>
        <c:lblOffset val="100"/>
        <c:noMultiLvlLbl val="0"/>
      </c:catAx>
      <c:valAx>
        <c:axId val="684815080"/>
        <c:scaling>
          <c:orientation val="minMax"/>
          <c:max val="3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741621898183692"/>
              <c:y val="0.410148017794676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09592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77370486048032"/>
          <c:y val="0.46912222525818909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Skålda purke, antall SLAKT per PRODUSENT innen  ORGANISASJON</a:t>
            </a:r>
            <a:endParaRPr lang="nb-NO" sz="2400"/>
          </a:p>
        </c:rich>
      </c:tx>
      <c:layout>
        <c:manualLayout>
          <c:xMode val="edge"/>
          <c:yMode val="edge"/>
          <c:x val="0.10387394798339275"/>
          <c:y val="3.5231903073304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76371257563017E-2"/>
          <c:y val="0.15088595693742748"/>
          <c:w val="0.88489599581366796"/>
          <c:h val="0.7455200397581538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Organisasjon!$Q$18:$Q$45</c:f>
              <c:numCache>
                <c:formatCode>0.0</c:formatCode>
                <c:ptCount val="28"/>
                <c:pt idx="0">
                  <c:v>4.5606919468334635</c:v>
                </c:pt>
                <c:pt idx="1">
                  <c:v>5.4856015779092706</c:v>
                </c:pt>
                <c:pt idx="2">
                  <c:v>5.6627249895353708</c:v>
                </c:pt>
                <c:pt idx="3">
                  <c:v>6.3743523316062181</c:v>
                </c:pt>
                <c:pt idx="4">
                  <c:v>6.6483668341708544</c:v>
                </c:pt>
                <c:pt idx="5">
                  <c:v>7.095716198125837</c:v>
                </c:pt>
                <c:pt idx="6">
                  <c:v>7.9904129793510323</c:v>
                </c:pt>
                <c:pt idx="7">
                  <c:v>9.0902021772939339</c:v>
                </c:pt>
                <c:pt idx="8">
                  <c:v>9.2515723270440251</c:v>
                </c:pt>
                <c:pt idx="9">
                  <c:v>11.42645850451931</c:v>
                </c:pt>
                <c:pt idx="10">
                  <c:v>13.935688405797102</c:v>
                </c:pt>
                <c:pt idx="11">
                  <c:v>16.427135678391959</c:v>
                </c:pt>
                <c:pt idx="12">
                  <c:v>15.839762611275964</c:v>
                </c:pt>
                <c:pt idx="13">
                  <c:v>17.527533039647576</c:v>
                </c:pt>
                <c:pt idx="14">
                  <c:v>16.964404894327028</c:v>
                </c:pt>
                <c:pt idx="15">
                  <c:v>18.916367980884111</c:v>
                </c:pt>
                <c:pt idx="16">
                  <c:v>21.933727034120736</c:v>
                </c:pt>
                <c:pt idx="17">
                  <c:v>24.201238390092879</c:v>
                </c:pt>
                <c:pt idx="18">
                  <c:v>25.739554317548748</c:v>
                </c:pt>
                <c:pt idx="19">
                  <c:v>22.091020910209103</c:v>
                </c:pt>
                <c:pt idx="20">
                  <c:v>26</c:v>
                </c:pt>
                <c:pt idx="21">
                  <c:v>24.734177215189874</c:v>
                </c:pt>
                <c:pt idx="22">
                  <c:v>28.603481624758221</c:v>
                </c:pt>
                <c:pt idx="23">
                  <c:v>26.527450980392157</c:v>
                </c:pt>
                <c:pt idx="24">
                  <c:v>25.868965517241378</c:v>
                </c:pt>
                <c:pt idx="25">
                  <c:v>26.557268722466961</c:v>
                </c:pt>
                <c:pt idx="26">
                  <c:v>25.127530364372468</c:v>
                </c:pt>
                <c:pt idx="27">
                  <c:v>26.696035242290748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D4-4D34-9C2F-5B8325BD1BDB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Organisasjon!$Q$47:$Q$74</c:f>
              <c:numCache>
                <c:formatCode>0.0</c:formatCode>
                <c:ptCount val="28"/>
                <c:pt idx="0">
                  <c:v>28.130120481927712</c:v>
                </c:pt>
                <c:pt idx="1">
                  <c:v>4.402325581395349</c:v>
                </c:pt>
                <c:pt idx="2">
                  <c:v>4.7885532591414943</c:v>
                </c:pt>
                <c:pt idx="3">
                  <c:v>5.1807958477508649</c:v>
                </c:pt>
                <c:pt idx="4">
                  <c:v>6.4632092198581557</c:v>
                </c:pt>
                <c:pt idx="5">
                  <c:v>7.7714932126696832</c:v>
                </c:pt>
                <c:pt idx="6">
                  <c:v>8.7751572327044034</c:v>
                </c:pt>
                <c:pt idx="7">
                  <c:v>7.8690807799442899</c:v>
                </c:pt>
                <c:pt idx="8">
                  <c:v>8.7458563535911598</c:v>
                </c:pt>
                <c:pt idx="9">
                  <c:v>11.941798941798941</c:v>
                </c:pt>
                <c:pt idx="10">
                  <c:v>11.91</c:v>
                </c:pt>
                <c:pt idx="11">
                  <c:v>11.008108108108107</c:v>
                </c:pt>
                <c:pt idx="12">
                  <c:v>12.440729483282675</c:v>
                </c:pt>
                <c:pt idx="13">
                  <c:v>10.336870026525199</c:v>
                </c:pt>
                <c:pt idx="14">
                  <c:v>11.21012658227848</c:v>
                </c:pt>
                <c:pt idx="15">
                  <c:v>11.618811881188119</c:v>
                </c:pt>
                <c:pt idx="16">
                  <c:v>9.8934426229508201</c:v>
                </c:pt>
                <c:pt idx="17">
                  <c:v>11.028846153846153</c:v>
                </c:pt>
                <c:pt idx="18">
                  <c:v>13.702127659574469</c:v>
                </c:pt>
                <c:pt idx="19">
                  <c:v>5.2781954887218046</c:v>
                </c:pt>
                <c:pt idx="20">
                  <c:v>8.174825174825175</c:v>
                </c:pt>
                <c:pt idx="21">
                  <c:v>5.225806451612903</c:v>
                </c:pt>
                <c:pt idx="22">
                  <c:v>4.3125</c:v>
                </c:pt>
                <c:pt idx="23">
                  <c:v>5.6171875</c:v>
                </c:pt>
                <c:pt idx="24">
                  <c:v>5.8366013071895422</c:v>
                </c:pt>
                <c:pt idx="25">
                  <c:v>16.8855421686747</c:v>
                </c:pt>
                <c:pt idx="26">
                  <c:v>14.5</c:v>
                </c:pt>
                <c:pt idx="27">
                  <c:v>14.371951219512194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D4-4D34-9C2F-5B8325BD1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782626893938294"/>
          <c:y val="0.22592734232546938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Skålda purke. antall PRODUSENTER innen ORGANISASJON</a:t>
            </a:r>
            <a:endParaRPr lang="nb-NO" sz="2800"/>
          </a:p>
        </c:rich>
      </c:tx>
      <c:layout>
        <c:manualLayout>
          <c:xMode val="edge"/>
          <c:yMode val="edge"/>
          <c:x val="0.10387394798339275"/>
          <c:y val="3.5231903073304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59729589992979E-2"/>
          <c:y val="0.17229397331250423"/>
          <c:w val="0.86501263606621071"/>
          <c:h val="0.7241118611492720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Organisasjon!$E$18:$E$45</c:f>
              <c:numCache>
                <c:formatCode>General</c:formatCode>
                <c:ptCount val="28"/>
                <c:pt idx="0">
                  <c:v>2558</c:v>
                </c:pt>
                <c:pt idx="1">
                  <c:v>2535</c:v>
                </c:pt>
                <c:pt idx="2">
                  <c:v>2389</c:v>
                </c:pt>
                <c:pt idx="3">
                  <c:v>2316</c:v>
                </c:pt>
                <c:pt idx="4">
                  <c:v>1990</c:v>
                </c:pt>
                <c:pt idx="5">
                  <c:v>1494</c:v>
                </c:pt>
                <c:pt idx="6">
                  <c:v>1356</c:v>
                </c:pt>
                <c:pt idx="7">
                  <c:v>1286</c:v>
                </c:pt>
                <c:pt idx="8">
                  <c:v>1272</c:v>
                </c:pt>
                <c:pt idx="9">
                  <c:v>1217</c:v>
                </c:pt>
                <c:pt idx="10">
                  <c:v>1104</c:v>
                </c:pt>
                <c:pt idx="11">
                  <c:v>995</c:v>
                </c:pt>
                <c:pt idx="12">
                  <c:v>1011</c:v>
                </c:pt>
                <c:pt idx="13">
                  <c:v>908</c:v>
                </c:pt>
                <c:pt idx="14">
                  <c:v>899</c:v>
                </c:pt>
                <c:pt idx="15">
                  <c:v>837</c:v>
                </c:pt>
                <c:pt idx="16">
                  <c:v>762</c:v>
                </c:pt>
                <c:pt idx="17">
                  <c:v>646</c:v>
                </c:pt>
                <c:pt idx="18">
                  <c:v>718</c:v>
                </c:pt>
                <c:pt idx="19">
                  <c:v>813</c:v>
                </c:pt>
                <c:pt idx="20">
                  <c:v>551</c:v>
                </c:pt>
                <c:pt idx="21">
                  <c:v>553</c:v>
                </c:pt>
                <c:pt idx="22">
                  <c:v>517</c:v>
                </c:pt>
                <c:pt idx="23">
                  <c:v>510</c:v>
                </c:pt>
                <c:pt idx="24">
                  <c:v>435</c:v>
                </c:pt>
                <c:pt idx="25">
                  <c:v>454</c:v>
                </c:pt>
                <c:pt idx="26">
                  <c:v>494</c:v>
                </c:pt>
                <c:pt idx="27">
                  <c:v>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6E-430C-B066-DFC6A2D9F4A4}"/>
            </c:ext>
          </c:extLst>
        </c:ser>
        <c:ser>
          <c:idx val="4"/>
          <c:order val="1"/>
          <c:tx>
            <c:strRef>
              <c:f>Organisasjon!$D$49</c:f>
              <c:strCache>
                <c:ptCount val="1"/>
                <c:pt idx="0">
                  <c:v>KLF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Organisasjon!$E$47:$E$74</c:f>
              <c:numCache>
                <c:formatCode>General</c:formatCode>
                <c:ptCount val="28"/>
                <c:pt idx="0">
                  <c:v>415</c:v>
                </c:pt>
                <c:pt idx="1">
                  <c:v>645</c:v>
                </c:pt>
                <c:pt idx="2">
                  <c:v>629</c:v>
                </c:pt>
                <c:pt idx="3">
                  <c:v>578</c:v>
                </c:pt>
                <c:pt idx="4">
                  <c:v>564</c:v>
                </c:pt>
                <c:pt idx="5">
                  <c:v>442</c:v>
                </c:pt>
                <c:pt idx="6">
                  <c:v>318</c:v>
                </c:pt>
                <c:pt idx="7">
                  <c:v>359</c:v>
                </c:pt>
                <c:pt idx="8">
                  <c:v>362</c:v>
                </c:pt>
                <c:pt idx="9">
                  <c:v>378</c:v>
                </c:pt>
                <c:pt idx="10">
                  <c:v>375</c:v>
                </c:pt>
                <c:pt idx="11">
                  <c:v>370</c:v>
                </c:pt>
                <c:pt idx="12">
                  <c:v>329</c:v>
                </c:pt>
                <c:pt idx="13">
                  <c:v>377</c:v>
                </c:pt>
                <c:pt idx="14">
                  <c:v>395</c:v>
                </c:pt>
                <c:pt idx="15">
                  <c:v>404</c:v>
                </c:pt>
                <c:pt idx="16">
                  <c:v>366</c:v>
                </c:pt>
                <c:pt idx="17">
                  <c:v>312</c:v>
                </c:pt>
                <c:pt idx="18">
                  <c:v>282</c:v>
                </c:pt>
                <c:pt idx="19">
                  <c:v>266</c:v>
                </c:pt>
                <c:pt idx="20">
                  <c:v>286</c:v>
                </c:pt>
                <c:pt idx="21">
                  <c:v>124</c:v>
                </c:pt>
                <c:pt idx="22">
                  <c:v>128</c:v>
                </c:pt>
                <c:pt idx="23">
                  <c:v>128</c:v>
                </c:pt>
                <c:pt idx="24">
                  <c:v>153</c:v>
                </c:pt>
                <c:pt idx="25">
                  <c:v>166</c:v>
                </c:pt>
                <c:pt idx="26">
                  <c:v>182</c:v>
                </c:pt>
                <c:pt idx="27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6E-430C-B066-DFC6A2D9F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6787431744428698E-2"/>
              <c:y val="0.296427327571039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229760828604867"/>
          <c:y val="0.28183785020524088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Skålda purke: middel KJØTT%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678016139371531E-2"/>
          <c:y val="0.16989665093987125"/>
          <c:w val="0.88379443355118548"/>
          <c:h val="0.7265088315905663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Organisasjon!$D$11</c:f>
              <c:strCache>
                <c:ptCount val="1"/>
                <c:pt idx="0">
                  <c:v>Nortura</c:v>
                </c:pt>
              </c:strCache>
            </c:strRef>
          </c:tx>
          <c:spPr>
            <a:ln w="889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Organisasjon!$L$18:$L$45</c:f>
              <c:numCache>
                <c:formatCode>0.00</c:formatCode>
                <c:ptCount val="28"/>
                <c:pt idx="0">
                  <c:v>55.296985361288755</c:v>
                </c:pt>
                <c:pt idx="1">
                  <c:v>55.636457698205938</c:v>
                </c:pt>
                <c:pt idx="2">
                  <c:v>55.332890415899456</c:v>
                </c:pt>
                <c:pt idx="3">
                  <c:v>55.464554948474991</c:v>
                </c:pt>
                <c:pt idx="4">
                  <c:v>55.618803647555879</c:v>
                </c:pt>
                <c:pt idx="5">
                  <c:v>56.29227237949501</c:v>
                </c:pt>
                <c:pt idx="6">
                  <c:v>55.636201891562891</c:v>
                </c:pt>
                <c:pt idx="7">
                  <c:v>55.733523859011001</c:v>
                </c:pt>
                <c:pt idx="8">
                  <c:v>56.208222241334816</c:v>
                </c:pt>
                <c:pt idx="9">
                  <c:v>56.731825882006333</c:v>
                </c:pt>
                <c:pt idx="10">
                  <c:v>56.912004700045699</c:v>
                </c:pt>
                <c:pt idx="11">
                  <c:v>56.662391064195425</c:v>
                </c:pt>
                <c:pt idx="12">
                  <c:v>56.93595843245275</c:v>
                </c:pt>
                <c:pt idx="13">
                  <c:v>56.692671245825203</c:v>
                </c:pt>
                <c:pt idx="14">
                  <c:v>58.642476127757647</c:v>
                </c:pt>
                <c:pt idx="15">
                  <c:v>59.023291139240513</c:v>
                </c:pt>
                <c:pt idx="16">
                  <c:v>59.200802851921765</c:v>
                </c:pt>
                <c:pt idx="17">
                  <c:v>59.306459882081519</c:v>
                </c:pt>
                <c:pt idx="18">
                  <c:v>59.429809358752152</c:v>
                </c:pt>
                <c:pt idx="19">
                  <c:v>59.458463251670381</c:v>
                </c:pt>
                <c:pt idx="20">
                  <c:v>59.195476123987731</c:v>
                </c:pt>
                <c:pt idx="21">
                  <c:v>58.828922357069743</c:v>
                </c:pt>
                <c:pt idx="22">
                  <c:v>58.697119285907505</c:v>
                </c:pt>
                <c:pt idx="23">
                  <c:v>59.153241941459775</c:v>
                </c:pt>
                <c:pt idx="24">
                  <c:v>59.391984359726287</c:v>
                </c:pt>
                <c:pt idx="25">
                  <c:v>59.39504022559511</c:v>
                </c:pt>
                <c:pt idx="26">
                  <c:v>59.176451586852949</c:v>
                </c:pt>
                <c:pt idx="27">
                  <c:v>59.185399289784471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90-4852-94A3-86CF82F35617}"/>
            </c:ext>
          </c:extLst>
        </c:ser>
        <c:ser>
          <c:idx val="4"/>
          <c:order val="1"/>
          <c:tx>
            <c:strRef>
              <c:f>Organisasjon!$D$12</c:f>
              <c:strCache>
                <c:ptCount val="1"/>
                <c:pt idx="0">
                  <c:v>KLF</c:v>
                </c:pt>
              </c:strCache>
            </c:strRef>
          </c:tx>
          <c:spPr>
            <a:ln w="889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Organisasjon!$L$47:$L$74</c:f>
              <c:numCache>
                <c:formatCode>0.00</c:formatCode>
                <c:ptCount val="28"/>
                <c:pt idx="0">
                  <c:v>59.200446007376279</c:v>
                </c:pt>
                <c:pt idx="1">
                  <c:v>54.258013662637936</c:v>
                </c:pt>
                <c:pt idx="2">
                  <c:v>55.297664312873437</c:v>
                </c:pt>
                <c:pt idx="3">
                  <c:v>55.677369795667538</c:v>
                </c:pt>
                <c:pt idx="4">
                  <c:v>55.207397622192879</c:v>
                </c:pt>
                <c:pt idx="5">
                  <c:v>55.399328859060397</c:v>
                </c:pt>
                <c:pt idx="6">
                  <c:v>56.066824904144589</c:v>
                </c:pt>
                <c:pt idx="7">
                  <c:v>56.521863799283139</c:v>
                </c:pt>
                <c:pt idx="8">
                  <c:v>56.439032155364522</c:v>
                </c:pt>
                <c:pt idx="9">
                  <c:v>56.564598621303091</c:v>
                </c:pt>
                <c:pt idx="10">
                  <c:v>57.123312331233123</c:v>
                </c:pt>
                <c:pt idx="11">
                  <c:v>57.058749369641951</c:v>
                </c:pt>
                <c:pt idx="12">
                  <c:v>57.144717444717422</c:v>
                </c:pt>
                <c:pt idx="13">
                  <c:v>57.171310629514963</c:v>
                </c:pt>
                <c:pt idx="14">
                  <c:v>57.228532485233991</c:v>
                </c:pt>
                <c:pt idx="15">
                  <c:v>57.332194705380005</c:v>
                </c:pt>
                <c:pt idx="16">
                  <c:v>57.874236535258198</c:v>
                </c:pt>
                <c:pt idx="17">
                  <c:v>59.013399359161085</c:v>
                </c:pt>
                <c:pt idx="18">
                  <c:v>58.899008350730689</c:v>
                </c:pt>
                <c:pt idx="19">
                  <c:v>59.291606367583206</c:v>
                </c:pt>
                <c:pt idx="20">
                  <c:v>59.55079297042434</c:v>
                </c:pt>
                <c:pt idx="21">
                  <c:v>58.246056782334385</c:v>
                </c:pt>
                <c:pt idx="22">
                  <c:v>57.778985507246382</c:v>
                </c:pt>
                <c:pt idx="23">
                  <c:v>58.593314763231191</c:v>
                </c:pt>
                <c:pt idx="24">
                  <c:v>60.038073908174702</c:v>
                </c:pt>
                <c:pt idx="25">
                  <c:v>58.961826614341774</c:v>
                </c:pt>
                <c:pt idx="26">
                  <c:v>58.336870026525197</c:v>
                </c:pt>
                <c:pt idx="27">
                  <c:v>58.470813804857237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90-4852-94A3-86CF82F35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Kjøtt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499434289280075"/>
          <c:y val="0.59573448056696721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r"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Skålda purke: middel SLAKTEVEKT innen 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126637288530958E-2"/>
          <c:y val="0.1661454637146563"/>
          <c:w val="0.87234576889289417"/>
          <c:h val="0.7302602255460033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Organisasjon!$D$18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Organisasjon!$M$18:$M$45</c:f>
              <c:numCache>
                <c:formatCode>0</c:formatCode>
                <c:ptCount val="28"/>
                <c:pt idx="0">
                  <c:v>141.93886054232269</c:v>
                </c:pt>
                <c:pt idx="1">
                  <c:v>144.73743879681479</c:v>
                </c:pt>
                <c:pt idx="2">
                  <c:v>147.0051973197167</c:v>
                </c:pt>
                <c:pt idx="3">
                  <c:v>146.68551075454749</c:v>
                </c:pt>
                <c:pt idx="4">
                  <c:v>146.42558641916236</c:v>
                </c:pt>
                <c:pt idx="5">
                  <c:v>142.91976855394023</c:v>
                </c:pt>
                <c:pt idx="6">
                  <c:v>144.84695196179439</c:v>
                </c:pt>
                <c:pt idx="7">
                  <c:v>147.19519355676772</c:v>
                </c:pt>
                <c:pt idx="8">
                  <c:v>149.12473552937104</c:v>
                </c:pt>
                <c:pt idx="9">
                  <c:v>148.89357737349914</c:v>
                </c:pt>
                <c:pt idx="10">
                  <c:v>149.18176121156762</c:v>
                </c:pt>
                <c:pt idx="11">
                  <c:v>151.54639744691363</c:v>
                </c:pt>
                <c:pt idx="12">
                  <c:v>150.35560911481238</c:v>
                </c:pt>
                <c:pt idx="13">
                  <c:v>148.52479677358397</c:v>
                </c:pt>
                <c:pt idx="14">
                  <c:v>148.67866315442797</c:v>
                </c:pt>
                <c:pt idx="15">
                  <c:v>146.56480379746799</c:v>
                </c:pt>
                <c:pt idx="16">
                  <c:v>146.82787813426725</c:v>
                </c:pt>
                <c:pt idx="17">
                  <c:v>146.9601076647017</c:v>
                </c:pt>
                <c:pt idx="18">
                  <c:v>144.94507149046649</c:v>
                </c:pt>
                <c:pt idx="19">
                  <c:v>142.36264476614627</c:v>
                </c:pt>
                <c:pt idx="20">
                  <c:v>150.97920273666588</c:v>
                </c:pt>
                <c:pt idx="21">
                  <c:v>152.58384266705659</c:v>
                </c:pt>
                <c:pt idx="22">
                  <c:v>153.80956180687011</c:v>
                </c:pt>
                <c:pt idx="23">
                  <c:v>153.53465728047365</c:v>
                </c:pt>
                <c:pt idx="24">
                  <c:v>152.57794721407649</c:v>
                </c:pt>
                <c:pt idx="25">
                  <c:v>153.83882557850214</c:v>
                </c:pt>
                <c:pt idx="26">
                  <c:v>154.82390696923204</c:v>
                </c:pt>
                <c:pt idx="27">
                  <c:v>155.03888017177238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5-48FF-A60C-331D1CB08D7C}"/>
            </c:ext>
          </c:extLst>
        </c:ser>
        <c:ser>
          <c:idx val="4"/>
          <c:order val="1"/>
          <c:tx>
            <c:strRef>
              <c:f>Organisasjon!$D$47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Organisasjon!$B$47:$B$74</c:f>
              <c:numCache>
                <c:formatCode>General</c:formatCode>
                <c:ptCount val="28"/>
                <c:pt idx="0">
                  <c:v>2024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  <c:pt idx="26">
                  <c:v>2021</c:v>
                </c:pt>
                <c:pt idx="27">
                  <c:v>2022</c:v>
                </c:pt>
              </c:numCache>
            </c:numRef>
          </c:cat>
          <c:val>
            <c:numRef>
              <c:f>Organisasjon!$M$47:$M$74</c:f>
              <c:numCache>
                <c:formatCode>0</c:formatCode>
                <c:ptCount val="28"/>
                <c:pt idx="0">
                  <c:v>154.84591302856177</c:v>
                </c:pt>
                <c:pt idx="1">
                  <c:v>145.66789280084075</c:v>
                </c:pt>
                <c:pt idx="2">
                  <c:v>143.27914177077656</c:v>
                </c:pt>
                <c:pt idx="3">
                  <c:v>145.55759717314481</c:v>
                </c:pt>
                <c:pt idx="4">
                  <c:v>143.98951326084745</c:v>
                </c:pt>
                <c:pt idx="5">
                  <c:v>135.87309334960329</c:v>
                </c:pt>
                <c:pt idx="6">
                  <c:v>134.60135110461931</c:v>
                </c:pt>
                <c:pt idx="7">
                  <c:v>133.49620071684618</c:v>
                </c:pt>
                <c:pt idx="8">
                  <c:v>135.54517669531981</c:v>
                </c:pt>
                <c:pt idx="9">
                  <c:v>132.38365577051343</c:v>
                </c:pt>
                <c:pt idx="10">
                  <c:v>135.09468946894671</c:v>
                </c:pt>
                <c:pt idx="11">
                  <c:v>134.11825516893623</c:v>
                </c:pt>
                <c:pt idx="12">
                  <c:v>139.56916461916421</c:v>
                </c:pt>
                <c:pt idx="13">
                  <c:v>134.28201754386004</c:v>
                </c:pt>
                <c:pt idx="14">
                  <c:v>133.46481144934131</c:v>
                </c:pt>
                <c:pt idx="15">
                  <c:v>132.84372331340748</c:v>
                </c:pt>
                <c:pt idx="16">
                  <c:v>128.9036091060523</c:v>
                </c:pt>
                <c:pt idx="17">
                  <c:v>130.82953684823795</c:v>
                </c:pt>
                <c:pt idx="18">
                  <c:v>129.81589248434227</c:v>
                </c:pt>
                <c:pt idx="19">
                  <c:v>123.96794500723584</c:v>
                </c:pt>
                <c:pt idx="20">
                  <c:v>122.91603086155138</c:v>
                </c:pt>
                <c:pt idx="21">
                  <c:v>132.06671924290239</c:v>
                </c:pt>
                <c:pt idx="22">
                  <c:v>142.54583333333341</c:v>
                </c:pt>
                <c:pt idx="23">
                  <c:v>142.57005571030652</c:v>
                </c:pt>
                <c:pt idx="24">
                  <c:v>136.07256438969765</c:v>
                </c:pt>
                <c:pt idx="25">
                  <c:v>148.966000713521</c:v>
                </c:pt>
                <c:pt idx="26">
                  <c:v>150.10359984842739</c:v>
                </c:pt>
                <c:pt idx="27">
                  <c:v>151.58274392841895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35-48FF-A60C-331D1CB08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2336"/>
        <c:axId val="684811160"/>
      </c:lineChart>
      <c:catAx>
        <c:axId val="684812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1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84811160"/>
        <c:scaling>
          <c:orientation val="minMax"/>
          <c:min val="1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2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14239159216978"/>
          <c:y val="0.64857354846234438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</a:t>
            </a:r>
            <a:r>
              <a:rPr lang="nb-NO" sz="2400" baseline="0"/>
              <a:t> purke: a</a:t>
            </a:r>
            <a:r>
              <a:rPr lang="nb-NO" sz="2400"/>
              <a:t>ndels%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727019204243003E-2"/>
          <c:y val="0.20669692887832691"/>
          <c:w val="0.88017046884812877"/>
          <c:h val="0.51396095481110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Regorg!$L$156:$L$163</c:f>
              <c:numCache>
                <c:formatCode>0.0</c:formatCode>
                <c:ptCount val="8"/>
                <c:pt idx="0">
                  <c:v>85.895435037065923</c:v>
                </c:pt>
                <c:pt idx="1">
                  <c:v>14.104564962934059</c:v>
                </c:pt>
                <c:pt idx="2">
                  <c:v>77.489768076398363</c:v>
                </c:pt>
                <c:pt idx="3">
                  <c:v>22.510231923601633</c:v>
                </c:pt>
                <c:pt idx="4">
                  <c:v>44.59759893285905</c:v>
                </c:pt>
                <c:pt idx="5">
                  <c:v>55.402401067140971</c:v>
                </c:pt>
                <c:pt idx="6">
                  <c:v>94.419030192131771</c:v>
                </c:pt>
                <c:pt idx="7">
                  <c:v>5.580969807868251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FE-4C26-B13B-662AF846ACA3}"/>
            </c:ext>
          </c:extLst>
        </c:ser>
        <c:ser>
          <c:idx val="4"/>
          <c:order val="1"/>
          <c:tx>
            <c:strRef>
              <c:f>Regorg!$B$116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Regorg!$L$116:$L$123</c:f>
              <c:numCache>
                <c:formatCode>0.0</c:formatCode>
                <c:ptCount val="8"/>
                <c:pt idx="0">
                  <c:v>92.946277495769891</c:v>
                </c:pt>
                <c:pt idx="1">
                  <c:v>7.0537225042301186</c:v>
                </c:pt>
                <c:pt idx="2">
                  <c:v>64.86413410842232</c:v>
                </c:pt>
                <c:pt idx="3">
                  <c:v>35.135865891577659</c:v>
                </c:pt>
                <c:pt idx="4">
                  <c:v>85.232067510548518</c:v>
                </c:pt>
                <c:pt idx="5">
                  <c:v>14.767932489451477</c:v>
                </c:pt>
                <c:pt idx="6">
                  <c:v>86.772486772486801</c:v>
                </c:pt>
                <c:pt idx="7">
                  <c:v>13.227513227513228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FE-4C26-B13B-662AF846ACA3}"/>
            </c:ext>
          </c:extLst>
        </c:ser>
        <c:ser>
          <c:idx val="10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Regorg!$L$76:$L$83</c:f>
              <c:numCache>
                <c:formatCode>0.0</c:formatCode>
                <c:ptCount val="8"/>
                <c:pt idx="0">
                  <c:v>94.202247191011239</c:v>
                </c:pt>
                <c:pt idx="1">
                  <c:v>5.797752808988764</c:v>
                </c:pt>
                <c:pt idx="2">
                  <c:v>97.205882352941188</c:v>
                </c:pt>
                <c:pt idx="3">
                  <c:v>2.7941176470588238</c:v>
                </c:pt>
                <c:pt idx="4">
                  <c:v>85.623678646934451</c:v>
                </c:pt>
                <c:pt idx="5">
                  <c:v>14.376321353065538</c:v>
                </c:pt>
                <c:pt idx="6">
                  <c:v>98.710433763188774</c:v>
                </c:pt>
                <c:pt idx="7">
                  <c:v>1.2895662368112544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FE-4C26-B13B-662AF846ACA3}"/>
            </c:ext>
          </c:extLst>
        </c:ser>
        <c:ser>
          <c:idx val="13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Regorg!$L$20:$L$27</c:f>
              <c:numCache>
                <c:formatCode>0.0</c:formatCode>
                <c:ptCount val="8"/>
                <c:pt idx="0">
                  <c:v>95.125253893026397</c:v>
                </c:pt>
                <c:pt idx="1">
                  <c:v>4.8747461069735953</c:v>
                </c:pt>
                <c:pt idx="2">
                  <c:v>70.847750865051907</c:v>
                </c:pt>
                <c:pt idx="3">
                  <c:v>29.152249134948104</c:v>
                </c:pt>
                <c:pt idx="4">
                  <c:v>74.710424710424704</c:v>
                </c:pt>
                <c:pt idx="5">
                  <c:v>25.289575289575289</c:v>
                </c:pt>
                <c:pt idx="6">
                  <c:v>97.638436482084671</c:v>
                </c:pt>
                <c:pt idx="7">
                  <c:v>2.3615635179153087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FE-4C26-B13B-662AF846ACA3}"/>
            </c:ext>
          </c:extLst>
        </c:ser>
        <c:ser>
          <c:idx val="1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Regorg!$L$11:$L$18</c:f>
              <c:numCache>
                <c:formatCode>0.0</c:formatCode>
                <c:ptCount val="8"/>
                <c:pt idx="0">
                  <c:v>95.886385896180172</c:v>
                </c:pt>
                <c:pt idx="1">
                  <c:v>4.1136141038197849</c:v>
                </c:pt>
                <c:pt idx="2">
                  <c:v>66.895368782161242</c:v>
                </c:pt>
                <c:pt idx="3">
                  <c:v>33.104631217838772</c:v>
                </c:pt>
                <c:pt idx="4">
                  <c:v>86.281588447653476</c:v>
                </c:pt>
                <c:pt idx="5">
                  <c:v>13.71841155234657</c:v>
                </c:pt>
                <c:pt idx="6">
                  <c:v>98.75679875679873</c:v>
                </c:pt>
                <c:pt idx="7">
                  <c:v>1.2432012432012429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FE-4C26-B13B-662AF846A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9784"/>
        <c:axId val="684820176"/>
      </c:barChart>
      <c:catAx>
        <c:axId val="684819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2017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2.0138714078426111E-2"/>
              <c:y val="0.368065700758197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9784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55155418256485"/>
          <c:y val="6.9993990782220808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 produsenter og produksjon i antall slakt, hittil</a:t>
            </a:r>
            <a:r>
              <a:rPr lang="nb-NO" sz="2800" baseline="0"/>
              <a:t> i år</a:t>
            </a:r>
            <a:endParaRPr lang="nb-NO" sz="2800"/>
          </a:p>
        </c:rich>
      </c:tx>
      <c:layout>
        <c:manualLayout>
          <c:xMode val="edge"/>
          <c:yMode val="edge"/>
          <c:x val="0.17856571152450229"/>
          <c:y val="3.4611376132727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81098247551954"/>
          <c:y val="0.1479527458368288"/>
          <c:w val="0.80272340315579849"/>
          <c:h val="0.7524307043000088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13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År!$P$7:$P$35</c:f>
              <c:numCache>
                <c:formatCode>#,##0</c:formatCode>
                <c:ptCount val="29"/>
                <c:pt idx="0">
                  <c:v>3171</c:v>
                </c:pt>
                <c:pt idx="1">
                  <c:v>3138</c:v>
                </c:pt>
                <c:pt idx="2">
                  <c:v>2936</c:v>
                </c:pt>
                <c:pt idx="3">
                  <c:v>2852</c:v>
                </c:pt>
                <c:pt idx="4">
                  <c:v>2430</c:v>
                </c:pt>
                <c:pt idx="5">
                  <c:v>1793</c:v>
                </c:pt>
                <c:pt idx="6">
                  <c:v>1698</c:v>
                </c:pt>
                <c:pt idx="7">
                  <c:v>1636</c:v>
                </c:pt>
                <c:pt idx="8">
                  <c:v>1631</c:v>
                </c:pt>
                <c:pt idx="9">
                  <c:v>1574</c:v>
                </c:pt>
                <c:pt idx="10">
                  <c:v>1465</c:v>
                </c:pt>
                <c:pt idx="11">
                  <c:v>1309</c:v>
                </c:pt>
                <c:pt idx="12">
                  <c:v>1377</c:v>
                </c:pt>
                <c:pt idx="13">
                  <c:v>1296</c:v>
                </c:pt>
                <c:pt idx="14">
                  <c:v>1290</c:v>
                </c:pt>
                <c:pt idx="15">
                  <c:v>1199</c:v>
                </c:pt>
                <c:pt idx="16">
                  <c:v>1069</c:v>
                </c:pt>
                <c:pt idx="17">
                  <c:v>926</c:v>
                </c:pt>
                <c:pt idx="18">
                  <c:v>977</c:v>
                </c:pt>
                <c:pt idx="19">
                  <c:v>1095</c:v>
                </c:pt>
                <c:pt idx="20">
                  <c:v>671</c:v>
                </c:pt>
                <c:pt idx="21">
                  <c:v>677</c:v>
                </c:pt>
                <c:pt idx="22">
                  <c:v>642</c:v>
                </c:pt>
                <c:pt idx="23">
                  <c:v>656</c:v>
                </c:pt>
                <c:pt idx="24">
                  <c:v>601</c:v>
                </c:pt>
                <c:pt idx="25">
                  <c:v>628</c:v>
                </c:pt>
                <c:pt idx="26">
                  <c:v>653</c:v>
                </c:pt>
                <c:pt idx="27">
                  <c:v>600</c:v>
                </c:pt>
                <c:pt idx="28">
                  <c:v>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1D-4FC8-952E-6B3D1087F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4432"/>
        <c:axId val="718332656"/>
      </c:lineChart>
      <c:lineChart>
        <c:grouping val="standard"/>
        <c:varyColors val="0"/>
        <c:ser>
          <c:idx val="1"/>
          <c:order val="1"/>
          <c:tx>
            <c:strRef>
              <c:f>År!$R$4:$R$6</c:f>
              <c:strCache>
                <c:ptCount val="3"/>
                <c:pt idx="0">
                  <c:v>Antall</c:v>
                </c:pt>
                <c:pt idx="1">
                  <c:v>slakt per</c:v>
                </c:pt>
                <c:pt idx="2">
                  <c:v>bonde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chemeClr val="bg1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År!$R$7:$R$35</c:f>
              <c:numCache>
                <c:formatCode>0.0</c:formatCode>
                <c:ptCount val="29"/>
                <c:pt idx="0">
                  <c:v>4.5745033112582778</c:v>
                </c:pt>
                <c:pt idx="1">
                  <c:v>5.391332058636074</c:v>
                </c:pt>
                <c:pt idx="2">
                  <c:v>5.6276396457765667</c:v>
                </c:pt>
                <c:pt idx="3">
                  <c:v>6.4545056100981766</c:v>
                </c:pt>
                <c:pt idx="4">
                  <c:v>6.8581275720164605</c:v>
                </c:pt>
                <c:pt idx="5">
                  <c:v>7.4687674288901285</c:v>
                </c:pt>
                <c:pt idx="6">
                  <c:v>8.0447585394581864</c:v>
                </c:pt>
                <c:pt idx="7">
                  <c:v>9.0806845965770169</c:v>
                </c:pt>
                <c:pt idx="8">
                  <c:v>9.9828326180257516</c:v>
                </c:pt>
                <c:pt idx="9">
                  <c:v>11.67233163913596</c:v>
                </c:pt>
                <c:pt idx="10">
                  <c:v>13.281911262798635</c:v>
                </c:pt>
                <c:pt idx="11">
                  <c:v>15.61344537815126</c:v>
                </c:pt>
                <c:pt idx="12">
                  <c:v>14.459694989106755</c:v>
                </c:pt>
                <c:pt idx="13">
                  <c:v>15.69675925925926</c:v>
                </c:pt>
                <c:pt idx="14">
                  <c:v>15.461240310077519</c:v>
                </c:pt>
                <c:pt idx="15">
                  <c:v>16.225187656380317</c:v>
                </c:pt>
                <c:pt idx="16">
                  <c:v>18.853601496725911</c:v>
                </c:pt>
                <c:pt idx="17">
                  <c:v>21.056155507559396</c:v>
                </c:pt>
                <c:pt idx="18">
                  <c:v>20.353121801432959</c:v>
                </c:pt>
                <c:pt idx="19">
                  <c:v>18.536986301369861</c:v>
                </c:pt>
                <c:pt idx="20">
                  <c:v>22.315946348733235</c:v>
                </c:pt>
                <c:pt idx="21">
                  <c:v>21.0192023633678</c:v>
                </c:pt>
                <c:pt idx="22">
                  <c:v>24.154205607476637</c:v>
                </c:pt>
                <c:pt idx="23">
                  <c:v>21.984756097560975</c:v>
                </c:pt>
                <c:pt idx="24">
                  <c:v>23.387687188019967</c:v>
                </c:pt>
                <c:pt idx="25">
                  <c:v>23.401273885350317</c:v>
                </c:pt>
                <c:pt idx="26">
                  <c:v>22.618683001531394</c:v>
                </c:pt>
                <c:pt idx="27">
                  <c:v>24.316666666666666</c:v>
                </c:pt>
                <c:pt idx="28">
                  <c:v>26.213754646840147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1D-4FC8-952E-6B3D1087F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2472"/>
        <c:axId val="718330696"/>
      </c:lineChart>
      <c:catAx>
        <c:axId val="718304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14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65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32656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4432"/>
        <c:crosses val="autoZero"/>
        <c:crossBetween val="between"/>
      </c:valAx>
      <c:catAx>
        <c:axId val="718302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8330696"/>
        <c:crossesAt val="0"/>
        <c:auto val="1"/>
        <c:lblAlgn val="ctr"/>
        <c:lblOffset val="100"/>
        <c:noMultiLvlLbl val="0"/>
      </c:catAx>
      <c:valAx>
        <c:axId val="718330696"/>
        <c:scaling>
          <c:orientation val="minMax"/>
          <c:max val="27"/>
          <c:min val="3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224766834599551"/>
              <c:y val="0.30445544554455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max"/>
        <c:crossBetween val="between"/>
        <c:majorUnit val="3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299992208005082"/>
          <c:y val="0.22584032900240081"/>
          <c:w val="0.2203816636428699"/>
          <c:h val="9.970164067159144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800"/>
              <a:t>Skålda purke, antall SLAKT</a:t>
            </a:r>
            <a:r>
              <a:rPr lang="nb-NO" sz="1800" baseline="0"/>
              <a:t> per</a:t>
            </a:r>
            <a:r>
              <a:rPr lang="nb-NO" sz="1800"/>
              <a:t>produsenter innen ORG innen REGION, hittil i år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633138599610518E-2"/>
          <c:y val="0.15222695084339841"/>
          <c:w val="0.88757158196134578"/>
          <c:h val="0.595182549664880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Regorg!$U$156:$U$163</c:f>
              <c:numCache>
                <c:formatCode>0</c:formatCode>
                <c:ptCount val="8"/>
                <c:pt idx="0">
                  <c:v>16.837476099426386</c:v>
                </c:pt>
                <c:pt idx="1">
                  <c:v>11.852459016393443</c:v>
                </c:pt>
                <c:pt idx="2">
                  <c:v>14.517571884984026</c:v>
                </c:pt>
                <c:pt idx="3">
                  <c:v>9.1666666666666661</c:v>
                </c:pt>
                <c:pt idx="4">
                  <c:v>6.1913580246913584</c:v>
                </c:pt>
                <c:pt idx="5">
                  <c:v>13.397849462365592</c:v>
                </c:pt>
                <c:pt idx="6">
                  <c:v>9.7358490566037741</c:v>
                </c:pt>
                <c:pt idx="7">
                  <c:v>5.5454545454545459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E-41A5-9464-AF30C6E7ED49}"/>
            </c:ext>
          </c:extLst>
        </c:ser>
        <c:ser>
          <c:idx val="5"/>
          <c:order val="1"/>
          <c:tx>
            <c:strRef>
              <c:f>Regorg!$B$116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Regorg!$U$116:$U$123</c:f>
              <c:numCache>
                <c:formatCode>0</c:formatCode>
                <c:ptCount val="8"/>
                <c:pt idx="0">
                  <c:v>24.27900552486188</c:v>
                </c:pt>
                <c:pt idx="1">
                  <c:v>5.6525423728813555</c:v>
                </c:pt>
                <c:pt idx="2">
                  <c:v>18.453846153846154</c:v>
                </c:pt>
                <c:pt idx="3">
                  <c:v>12.80295566502463</c:v>
                </c:pt>
                <c:pt idx="4">
                  <c:v>4.8479999999999999</c:v>
                </c:pt>
                <c:pt idx="5">
                  <c:v>3.28125</c:v>
                </c:pt>
                <c:pt idx="6">
                  <c:v>18.222222222222221</c:v>
                </c:pt>
                <c:pt idx="7">
                  <c:v>19.23076923076923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1E-41A5-9464-AF30C6E7ED49}"/>
            </c:ext>
          </c:extLst>
        </c:ser>
        <c:ser>
          <c:idx val="10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Regorg!$U$76:$U$83</c:f>
              <c:numCache>
                <c:formatCode>0</c:formatCode>
                <c:ptCount val="8"/>
                <c:pt idx="0">
                  <c:v>25.983471074380166</c:v>
                </c:pt>
                <c:pt idx="1">
                  <c:v>7.4423076923076925</c:v>
                </c:pt>
                <c:pt idx="2">
                  <c:v>28.194312796208532</c:v>
                </c:pt>
                <c:pt idx="3">
                  <c:v>3.2884615384615383</c:v>
                </c:pt>
                <c:pt idx="4">
                  <c:v>8.6170212765957448</c:v>
                </c:pt>
                <c:pt idx="5">
                  <c:v>4.25</c:v>
                </c:pt>
                <c:pt idx="6">
                  <c:v>33.019607843137258</c:v>
                </c:pt>
                <c:pt idx="7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1E-41A5-9464-AF30C6E7ED49}"/>
            </c:ext>
          </c:extLst>
        </c:ser>
        <c:ser>
          <c:idx val="2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Regorg!$U$20:$U$27</c:f>
              <c:numCache>
                <c:formatCode>0</c:formatCode>
                <c:ptCount val="8"/>
                <c:pt idx="0">
                  <c:v>29.893617021276597</c:v>
                </c:pt>
                <c:pt idx="1">
                  <c:v>5.333333333333333</c:v>
                </c:pt>
                <c:pt idx="2">
                  <c:v>32.543046357615893</c:v>
                </c:pt>
                <c:pt idx="3">
                  <c:v>28.083333333333332</c:v>
                </c:pt>
                <c:pt idx="4">
                  <c:v>5.0921052631578947</c:v>
                </c:pt>
                <c:pt idx="5">
                  <c:v>6.8947368421052628</c:v>
                </c:pt>
                <c:pt idx="6">
                  <c:v>30.743589743589745</c:v>
                </c:pt>
                <c:pt idx="7">
                  <c:v>4.1428571428571432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1E-41A5-9464-AF30C6E7ED49}"/>
            </c:ext>
          </c:extLst>
        </c:ser>
        <c:ser>
          <c:idx val="3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Regorg!$U$11:$U$18</c:f>
              <c:numCache>
                <c:formatCode>0</c:formatCode>
                <c:ptCount val="8"/>
                <c:pt idx="0">
                  <c:v>32.274725274725277</c:v>
                </c:pt>
                <c:pt idx="1">
                  <c:v>5.8604651162790695</c:v>
                </c:pt>
                <c:pt idx="2">
                  <c:v>29.383561643835616</c:v>
                </c:pt>
                <c:pt idx="3">
                  <c:v>31.220588235294116</c:v>
                </c:pt>
                <c:pt idx="4">
                  <c:v>5.0851063829787231</c:v>
                </c:pt>
                <c:pt idx="5">
                  <c:v>2.9230769230769229</c:v>
                </c:pt>
                <c:pt idx="6">
                  <c:v>31.774999999999999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1E-41A5-9464-AF30C6E7E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4488"/>
        <c:axId val="684824880"/>
      </c:barChart>
      <c:catAx>
        <c:axId val="684824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2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2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44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85518834507637"/>
          <c:y val="0.12971772989454164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 antall</a:t>
            </a:r>
            <a:r>
              <a:rPr lang="nb-NO" sz="2400" baseline="0"/>
              <a:t> produsenter innen ORG og REGION</a:t>
            </a:r>
            <a:endParaRPr lang="nb-NO" sz="2400"/>
          </a:p>
        </c:rich>
      </c:tx>
      <c:layout>
        <c:manualLayout>
          <c:xMode val="edge"/>
          <c:yMode val="edge"/>
          <c:x val="0.13790579827963981"/>
          <c:y val="3.09280060371600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54834075674524E-2"/>
          <c:y val="0.18183925122567227"/>
          <c:w val="0.88344410228424408"/>
          <c:h val="0.588131602896371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Regorg!$G$156:$G$163</c:f>
              <c:numCache>
                <c:formatCode>General</c:formatCode>
                <c:ptCount val="8"/>
                <c:pt idx="0">
                  <c:v>523</c:v>
                </c:pt>
                <c:pt idx="1">
                  <c:v>122</c:v>
                </c:pt>
                <c:pt idx="2">
                  <c:v>313</c:v>
                </c:pt>
                <c:pt idx="3">
                  <c:v>144</c:v>
                </c:pt>
                <c:pt idx="4">
                  <c:v>162</c:v>
                </c:pt>
                <c:pt idx="5">
                  <c:v>93</c:v>
                </c:pt>
                <c:pt idx="6">
                  <c:v>106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C0-4C7E-8A13-02E242DE1980}"/>
            </c:ext>
          </c:extLst>
        </c:ser>
        <c:ser>
          <c:idx val="5"/>
          <c:order val="1"/>
          <c:tx>
            <c:strRef>
              <c:f>Regorg!$B$116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Regorg!$G$116:$G$123</c:f>
              <c:numCache>
                <c:formatCode>General</c:formatCode>
                <c:ptCount val="8"/>
                <c:pt idx="0">
                  <c:v>362</c:v>
                </c:pt>
                <c:pt idx="1">
                  <c:v>118</c:v>
                </c:pt>
                <c:pt idx="2">
                  <c:v>260</c:v>
                </c:pt>
                <c:pt idx="3">
                  <c:v>203</c:v>
                </c:pt>
                <c:pt idx="4">
                  <c:v>125</c:v>
                </c:pt>
                <c:pt idx="5">
                  <c:v>32</c:v>
                </c:pt>
                <c:pt idx="6">
                  <c:v>90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C0-4C7E-8A13-02E242DE1980}"/>
            </c:ext>
          </c:extLst>
        </c:ser>
        <c:ser>
          <c:idx val="1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Regorg!$G$76:$G$83</c:f>
              <c:numCache>
                <c:formatCode>General</c:formatCode>
                <c:ptCount val="8"/>
                <c:pt idx="0">
                  <c:v>242</c:v>
                </c:pt>
                <c:pt idx="1">
                  <c:v>52</c:v>
                </c:pt>
                <c:pt idx="2">
                  <c:v>211</c:v>
                </c:pt>
                <c:pt idx="3">
                  <c:v>52</c:v>
                </c:pt>
                <c:pt idx="4">
                  <c:v>47</c:v>
                </c:pt>
                <c:pt idx="5">
                  <c:v>16</c:v>
                </c:pt>
                <c:pt idx="6">
                  <c:v>51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C0-4C7E-8A13-02E242DE1980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Regorg!$G$20:$G$27</c:f>
              <c:numCache>
                <c:formatCode>General</c:formatCode>
                <c:ptCount val="8"/>
                <c:pt idx="0">
                  <c:v>188</c:v>
                </c:pt>
                <c:pt idx="1">
                  <c:v>54</c:v>
                </c:pt>
                <c:pt idx="2">
                  <c:v>151</c:v>
                </c:pt>
                <c:pt idx="3">
                  <c:v>72</c:v>
                </c:pt>
                <c:pt idx="4">
                  <c:v>76</c:v>
                </c:pt>
                <c:pt idx="5">
                  <c:v>19</c:v>
                </c:pt>
                <c:pt idx="6">
                  <c:v>39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C0-4C7E-8A13-02E242DE1980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Regorg!$G$11:$G$18</c:f>
              <c:numCache>
                <c:formatCode>General</c:formatCode>
                <c:ptCount val="8"/>
                <c:pt idx="0">
                  <c:v>182</c:v>
                </c:pt>
                <c:pt idx="1">
                  <c:v>43</c:v>
                </c:pt>
                <c:pt idx="2">
                  <c:v>146</c:v>
                </c:pt>
                <c:pt idx="3">
                  <c:v>68</c:v>
                </c:pt>
                <c:pt idx="4">
                  <c:v>47</c:v>
                </c:pt>
                <c:pt idx="5">
                  <c:v>13</c:v>
                </c:pt>
                <c:pt idx="6">
                  <c:v>40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C0-4C7E-8A13-02E242DE1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3312"/>
        <c:axId val="684823704"/>
      </c:barChart>
      <c:catAx>
        <c:axId val="684823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37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84823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6975850991599026E-2"/>
              <c:y val="0.355038403941838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331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504909859240567"/>
          <c:y val="0.15430917185965251"/>
          <c:w val="7.4437795958654157E-2"/>
          <c:h val="0.245124347437339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 KJØTT% per org innen REGION</a:t>
            </a:r>
          </a:p>
        </c:rich>
      </c:tx>
      <c:layout>
        <c:manualLayout>
          <c:xMode val="edge"/>
          <c:yMode val="edge"/>
          <c:x val="0.1158425094987318"/>
          <c:y val="3.24427440521547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93758170267526E-2"/>
          <c:y val="0.1851332091553072"/>
          <c:w val="0.84620025262042742"/>
          <c:h val="0.579484343690909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Regorg!$N$156:$N$163</c:f>
              <c:numCache>
                <c:formatCode>0.00</c:formatCode>
                <c:ptCount val="8"/>
                <c:pt idx="0">
                  <c:v>56.659254190899759</c:v>
                </c:pt>
                <c:pt idx="1">
                  <c:v>56.819345661450917</c:v>
                </c:pt>
                <c:pt idx="2">
                  <c:v>57.40336506530884</c:v>
                </c:pt>
                <c:pt idx="3">
                  <c:v>57.454617205998417</c:v>
                </c:pt>
                <c:pt idx="4">
                  <c:v>57.027944111776449</c:v>
                </c:pt>
                <c:pt idx="5">
                  <c:v>56.959415584415581</c:v>
                </c:pt>
                <c:pt idx="6">
                  <c:v>56.796314258001949</c:v>
                </c:pt>
                <c:pt idx="7">
                  <c:v>56.360655737704917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60-4A96-83BA-ABB672B2D472}"/>
            </c:ext>
          </c:extLst>
        </c:ser>
        <c:ser>
          <c:idx val="5"/>
          <c:order val="1"/>
          <c:tx>
            <c:strRef>
              <c:f>Regorg!$B$108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Regorg!$N$108:$N$115</c:f>
              <c:numCache>
                <c:formatCode>0.00</c:formatCode>
                <c:ptCount val="8"/>
                <c:pt idx="0">
                  <c:v>59.074275153055318</c:v>
                </c:pt>
                <c:pt idx="1">
                  <c:v>59.795488721804517</c:v>
                </c:pt>
                <c:pt idx="2">
                  <c:v>59.521064301552109</c:v>
                </c:pt>
                <c:pt idx="3">
                  <c:v>58.878107457898963</c:v>
                </c:pt>
                <c:pt idx="4">
                  <c:v>60.39073806078148</c:v>
                </c:pt>
                <c:pt idx="5">
                  <c:v>62</c:v>
                </c:pt>
                <c:pt idx="6">
                  <c:v>58.302052785923749</c:v>
                </c:pt>
                <c:pt idx="7">
                  <c:v>58.33333333333335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60-4A96-83BA-ABB672B2D472}"/>
            </c:ext>
          </c:extLst>
        </c:ser>
        <c:ser>
          <c:idx val="1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Regorg!$N$76:$N$83</c:f>
              <c:numCache>
                <c:formatCode>0.00</c:formatCode>
                <c:ptCount val="8"/>
                <c:pt idx="0">
                  <c:v>59.210241730279911</c:v>
                </c:pt>
                <c:pt idx="1">
                  <c:v>58.50387596899224</c:v>
                </c:pt>
                <c:pt idx="2">
                  <c:v>59.213481257354154</c:v>
                </c:pt>
                <c:pt idx="3">
                  <c:v>57.643274853801159</c:v>
                </c:pt>
                <c:pt idx="4">
                  <c:v>59.725247524752461</c:v>
                </c:pt>
                <c:pt idx="5">
                  <c:v>59.203703703703702</c:v>
                </c:pt>
                <c:pt idx="6">
                  <c:v>58.949494949494934</c:v>
                </c:pt>
                <c:pt idx="7">
                  <c:v>56.045454545454554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60-4A96-83BA-ABB672B2D472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Regorg!$N$20:$N$27</c:f>
              <c:numCache>
                <c:formatCode>0.00</c:formatCode>
                <c:ptCount val="8"/>
                <c:pt idx="0">
                  <c:v>58.501067995728015</c:v>
                </c:pt>
                <c:pt idx="1">
                  <c:v>56.829861111111114</c:v>
                </c:pt>
                <c:pt idx="2">
                  <c:v>60.026079869600657</c:v>
                </c:pt>
                <c:pt idx="3">
                  <c:v>59.032754342431765</c:v>
                </c:pt>
                <c:pt idx="4">
                  <c:v>57.511688311688303</c:v>
                </c:pt>
                <c:pt idx="5">
                  <c:v>57.922480620155035</c:v>
                </c:pt>
                <c:pt idx="6">
                  <c:v>59.488313856427389</c:v>
                </c:pt>
                <c:pt idx="7">
                  <c:v>55.310344827586221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60-4A96-83BA-ABB672B2D472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Regorg!$N$11:$N$18</c:f>
              <c:numCache>
                <c:formatCode>0.00</c:formatCode>
                <c:ptCount val="8"/>
                <c:pt idx="0">
                  <c:v>58.718888510057987</c:v>
                </c:pt>
                <c:pt idx="1">
                  <c:v>56.167330677290813</c:v>
                </c:pt>
                <c:pt idx="2">
                  <c:v>60.08611435239208</c:v>
                </c:pt>
                <c:pt idx="3">
                  <c:v>58.646752015173057</c:v>
                </c:pt>
                <c:pt idx="4">
                  <c:v>57.907563025210088</c:v>
                </c:pt>
                <c:pt idx="5">
                  <c:v>58.631578947368403</c:v>
                </c:pt>
                <c:pt idx="6">
                  <c:v>58.67874015748032</c:v>
                </c:pt>
                <c:pt idx="7">
                  <c:v>59.6875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60-4A96-83BA-ABB672B2D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2136"/>
        <c:axId val="684822528"/>
      </c:barChart>
      <c:catAx>
        <c:axId val="6848221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2528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684822528"/>
        <c:scaling>
          <c:orientation val="minMax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 %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2136"/>
        <c:crosses val="autoZero"/>
        <c:crossBetween val="between"/>
        <c:majorUnit val="1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988997090111468"/>
          <c:y val="3.209666836000339E-2"/>
          <c:w val="8.2956949268792879E-2"/>
          <c:h val="0.224195665057996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 middel slaktevekt innen region og organisasjon</a:t>
            </a:r>
          </a:p>
        </c:rich>
      </c:tx>
      <c:layout>
        <c:manualLayout>
          <c:xMode val="edge"/>
          <c:yMode val="edge"/>
          <c:x val="0.14020790984213027"/>
          <c:y val="1.5677694065220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317142111457457E-2"/>
          <c:y val="0.20853602026161819"/>
          <c:w val="0.89350693264655234"/>
          <c:h val="0.559782031962985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Regorg!$B$156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Regorg!$P$156:$P$163</c:f>
              <c:numCache>
                <c:formatCode>0</c:formatCode>
                <c:ptCount val="8"/>
                <c:pt idx="0">
                  <c:v>147.41450147626631</c:v>
                </c:pt>
                <c:pt idx="1">
                  <c:v>134.15394190871359</c:v>
                </c:pt>
                <c:pt idx="2">
                  <c:v>152.32427376760543</c:v>
                </c:pt>
                <c:pt idx="3">
                  <c:v>114.15287878787871</c:v>
                </c:pt>
                <c:pt idx="4">
                  <c:v>140.69471585244247</c:v>
                </c:pt>
                <c:pt idx="5">
                  <c:v>144.10329052969504</c:v>
                </c:pt>
                <c:pt idx="6">
                  <c:v>149.13275193798438</c:v>
                </c:pt>
                <c:pt idx="7">
                  <c:v>126.09672131147538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4-411C-9DC9-2E889A5D1E72}"/>
            </c:ext>
          </c:extLst>
        </c:ser>
        <c:ser>
          <c:idx val="5"/>
          <c:order val="1"/>
          <c:tx>
            <c:strRef>
              <c:f>Regorg!$B$116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Regorg!$P$116:$P$123</c:f>
              <c:numCache>
                <c:formatCode>0</c:formatCode>
                <c:ptCount val="8"/>
                <c:pt idx="0">
                  <c:v>146.84915234952723</c:v>
                </c:pt>
                <c:pt idx="1">
                  <c:v>117.18860569715147</c:v>
                </c:pt>
                <c:pt idx="2">
                  <c:v>147.72000833680661</c:v>
                </c:pt>
                <c:pt idx="3">
                  <c:v>130.06629472874189</c:v>
                </c:pt>
                <c:pt idx="4">
                  <c:v>127.13085808580855</c:v>
                </c:pt>
                <c:pt idx="5">
                  <c:v>111.73047619047622</c:v>
                </c:pt>
                <c:pt idx="6">
                  <c:v>145.89317073170724</c:v>
                </c:pt>
                <c:pt idx="7">
                  <c:v>145.488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4-411C-9DC9-2E889A5D1E72}"/>
            </c:ext>
          </c:extLst>
        </c:ser>
        <c:ser>
          <c:idx val="1"/>
          <c:order val="2"/>
          <c:tx>
            <c:strRef>
              <c:f>Regorg!$B$76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Regorg!$P$76:$P$83</c:f>
              <c:numCache>
                <c:formatCode>0</c:formatCode>
                <c:ptCount val="8"/>
                <c:pt idx="0">
                  <c:v>152.7308683206102</c:v>
                </c:pt>
                <c:pt idx="1">
                  <c:v>128.49405684754515</c:v>
                </c:pt>
                <c:pt idx="2">
                  <c:v>150.50574886535526</c:v>
                </c:pt>
                <c:pt idx="3">
                  <c:v>139.46081871345018</c:v>
                </c:pt>
                <c:pt idx="4">
                  <c:v>142.20148148148152</c:v>
                </c:pt>
                <c:pt idx="5">
                  <c:v>105.25147058823532</c:v>
                </c:pt>
                <c:pt idx="6">
                  <c:v>148.04281472684099</c:v>
                </c:pt>
                <c:pt idx="7">
                  <c:v>136.28181818181815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F4-411C-9DC9-2E889A5D1E72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Regorg!$P$20:$P$27</c:f>
              <c:numCache>
                <c:formatCode>0</c:formatCode>
                <c:ptCount val="8"/>
                <c:pt idx="0">
                  <c:v>159.55437722419956</c:v>
                </c:pt>
                <c:pt idx="1">
                  <c:v>148.97569444444443</c:v>
                </c:pt>
                <c:pt idx="2">
                  <c:v>152.44403744403749</c:v>
                </c:pt>
                <c:pt idx="3">
                  <c:v>155.49812067260157</c:v>
                </c:pt>
                <c:pt idx="4">
                  <c:v>138.29043927648564</c:v>
                </c:pt>
                <c:pt idx="5">
                  <c:v>135.42595419847328</c:v>
                </c:pt>
                <c:pt idx="6">
                  <c:v>148.49190992493723</c:v>
                </c:pt>
                <c:pt idx="7">
                  <c:v>137.41034482758621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F4-411C-9DC9-2E889A5D1E72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Regorg!$D$28:$F$35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Regorg!$P$11:$P$18</c:f>
              <c:numCache>
                <c:formatCode>0</c:formatCode>
                <c:ptCount val="8"/>
                <c:pt idx="0">
                  <c:v>159.47436159346196</c:v>
                </c:pt>
                <c:pt idx="1">
                  <c:v>144.61269841269851</c:v>
                </c:pt>
                <c:pt idx="2">
                  <c:v>150.36979020979021</c:v>
                </c:pt>
                <c:pt idx="3">
                  <c:v>147.0571361281207</c:v>
                </c:pt>
                <c:pt idx="4">
                  <c:v>135.81046025104607</c:v>
                </c:pt>
                <c:pt idx="5">
                  <c:v>133.30263157894743</c:v>
                </c:pt>
                <c:pt idx="6">
                  <c:v>150.31549960660917</c:v>
                </c:pt>
                <c:pt idx="7">
                  <c:v>138.08124999999998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F4-411C-9DC9-2E889A5D1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20960"/>
        <c:axId val="684821352"/>
      </c:barChart>
      <c:catAx>
        <c:axId val="684820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13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84821352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1.5704440238593163E-2"/>
              <c:y val="0.253133730699399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2096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77282061130726"/>
          <c:y val="9.1009260634873482E-2"/>
          <c:w val="6.9290682004336704E-2"/>
          <c:h val="0.203840439756351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 ANTALL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33816024713159"/>
          <c:y val="0.16883787014467602"/>
          <c:w val="0.86784337627252672"/>
          <c:h val="0.63165471001275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Bedrifter!$G$121:$G$126</c:f>
              <c:numCache>
                <c:formatCode>0</c:formatCode>
                <c:ptCount val="6"/>
                <c:pt idx="0">
                  <c:v>5886</c:v>
                </c:pt>
                <c:pt idx="1">
                  <c:v>4559</c:v>
                </c:pt>
                <c:pt idx="2">
                  <c:v>982</c:v>
                </c:pt>
                <c:pt idx="3">
                  <c:v>2009</c:v>
                </c:pt>
                <c:pt idx="4">
                  <c:v>1047</c:v>
                </c:pt>
                <c:pt idx="5">
                  <c:v>1017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8-409D-9023-D204A35EE8E8}"/>
            </c:ext>
          </c:extLst>
        </c:ser>
        <c:ser>
          <c:idx val="4"/>
          <c:order val="1"/>
          <c:tx>
            <c:strRef>
              <c:f>Bedrifter!$B$91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Bedrifter!$G$91:$G$96</c:f>
              <c:numCache>
                <c:formatCode>0</c:formatCode>
                <c:ptCount val="6"/>
                <c:pt idx="0">
                  <c:v>8800</c:v>
                </c:pt>
                <c:pt idx="1">
                  <c:v>5101</c:v>
                </c:pt>
                <c:pt idx="2">
                  <c:v>1932</c:v>
                </c:pt>
                <c:pt idx="3">
                  <c:v>806</c:v>
                </c:pt>
                <c:pt idx="4">
                  <c:v>105</c:v>
                </c:pt>
                <c:pt idx="5">
                  <c:v>2710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8-409D-9023-D204A35EE8E8}"/>
            </c:ext>
          </c:extLst>
        </c:ser>
        <c:ser>
          <c:idx val="10"/>
          <c:order val="2"/>
          <c:tx>
            <c:strRef>
              <c:f>Bedrifter!$B$61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Bedrifter!$G$61:$G$66</c:f>
              <c:numCache>
                <c:formatCode>0</c:formatCode>
                <c:ptCount val="6"/>
                <c:pt idx="0">
                  <c:v>6359</c:v>
                </c:pt>
                <c:pt idx="1">
                  <c:v>6160</c:v>
                </c:pt>
                <c:pt idx="2">
                  <c:v>1807</c:v>
                </c:pt>
                <c:pt idx="3">
                  <c:v>395</c:v>
                </c:pt>
                <c:pt idx="4">
                  <c:v>68</c:v>
                </c:pt>
                <c:pt idx="5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D8-409D-9023-D204A35EE8E8}"/>
            </c:ext>
          </c:extLst>
        </c:ser>
        <c:ser>
          <c:idx val="13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Bedrifter!$G$19:$G$24</c:f>
              <c:numCache>
                <c:formatCode>0</c:formatCode>
                <c:ptCount val="6"/>
                <c:pt idx="0">
                  <c:v>5141</c:v>
                </c:pt>
                <c:pt idx="1">
                  <c:v>5475</c:v>
                </c:pt>
                <c:pt idx="2">
                  <c:v>1504</c:v>
                </c:pt>
                <c:pt idx="3">
                  <c:v>2191</c:v>
                </c:pt>
                <c:pt idx="4">
                  <c:v>128</c:v>
                </c:pt>
                <c:pt idx="5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D8-409D-9023-D204A35EE8E8}"/>
            </c:ext>
          </c:extLst>
        </c:ser>
        <c:ser>
          <c:idx val="1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Bedrifter!$G$12:$G$17</c:f>
              <c:numCache>
                <c:formatCode>0</c:formatCode>
                <c:ptCount val="6"/>
                <c:pt idx="0">
                  <c:v>5349</c:v>
                </c:pt>
                <c:pt idx="1">
                  <c:v>4894</c:v>
                </c:pt>
                <c:pt idx="2">
                  <c:v>1431</c:v>
                </c:pt>
                <c:pt idx="3">
                  <c:v>2313</c:v>
                </c:pt>
                <c:pt idx="4">
                  <c:v>38</c:v>
                </c:pt>
                <c:pt idx="5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D8-409D-9023-D204A35EE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4168"/>
        <c:axId val="875516328"/>
      </c:barChart>
      <c:catAx>
        <c:axId val="87552416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6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163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416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36884179112435"/>
          <c:y val="0.18237548144545371"/>
          <c:w val="0.11174326910216324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 baseline="0"/>
              <a:t>Skålda purke, a</a:t>
            </a:r>
            <a:r>
              <a:rPr lang="nb-NO" sz="2400"/>
              <a:t>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900579237940078E-2"/>
          <c:y val="0.15952080527684426"/>
          <c:w val="0.87263845521464967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Bedrifter!$F$121:$F$126</c:f>
              <c:numCache>
                <c:formatCode>General</c:formatCode>
                <c:ptCount val="6"/>
                <c:pt idx="0">
                  <c:v>413</c:v>
                </c:pt>
                <c:pt idx="1">
                  <c:v>317</c:v>
                </c:pt>
                <c:pt idx="2">
                  <c:v>162</c:v>
                </c:pt>
                <c:pt idx="3">
                  <c:v>134</c:v>
                </c:pt>
                <c:pt idx="4">
                  <c:v>67</c:v>
                </c:pt>
                <c:pt idx="5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5-4F26-9914-DD7391495711}"/>
            </c:ext>
          </c:extLst>
        </c:ser>
        <c:ser>
          <c:idx val="5"/>
          <c:order val="1"/>
          <c:tx>
            <c:strRef>
              <c:f>Bedrifter!$B$91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Bedrifter!$F$91:$F$96</c:f>
              <c:numCache>
                <c:formatCode>General</c:formatCode>
                <c:ptCount val="6"/>
                <c:pt idx="0">
                  <c:v>363</c:v>
                </c:pt>
                <c:pt idx="1">
                  <c:v>277</c:v>
                </c:pt>
                <c:pt idx="2">
                  <c:v>198</c:v>
                </c:pt>
                <c:pt idx="3">
                  <c:v>166</c:v>
                </c:pt>
                <c:pt idx="4">
                  <c:v>32</c:v>
                </c:pt>
                <c:pt idx="5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85-4F26-9914-DD7391495711}"/>
            </c:ext>
          </c:extLst>
        </c:ser>
        <c:ser>
          <c:idx val="10"/>
          <c:order val="2"/>
          <c:tx>
            <c:strRef>
              <c:f>Bedrifter!$B$61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Bedrifter!$F$61:$F$66</c:f>
              <c:numCache>
                <c:formatCode>General</c:formatCode>
                <c:ptCount val="6"/>
                <c:pt idx="0">
                  <c:v>244</c:v>
                </c:pt>
                <c:pt idx="1">
                  <c:v>217</c:v>
                </c:pt>
                <c:pt idx="2">
                  <c:v>92</c:v>
                </c:pt>
                <c:pt idx="3">
                  <c:v>72</c:v>
                </c:pt>
                <c:pt idx="4">
                  <c:v>16</c:v>
                </c:pt>
                <c:pt idx="5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85-4F26-9914-DD7391495711}"/>
            </c:ext>
          </c:extLst>
        </c:ser>
        <c:ser>
          <c:idx val="2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Bedrifter!$F$19:$F$24</c:f>
              <c:numCache>
                <c:formatCode>General</c:formatCode>
                <c:ptCount val="6"/>
                <c:pt idx="0">
                  <c:v>178</c:v>
                </c:pt>
                <c:pt idx="1">
                  <c:v>171</c:v>
                </c:pt>
                <c:pt idx="2">
                  <c:v>111</c:v>
                </c:pt>
                <c:pt idx="3">
                  <c:v>98</c:v>
                </c:pt>
                <c:pt idx="4">
                  <c:v>19</c:v>
                </c:pt>
                <c:pt idx="5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85-4F26-9914-DD7391495711}"/>
            </c:ext>
          </c:extLst>
        </c:ser>
        <c:ser>
          <c:idx val="3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Bedrifter!$F$12:$F$17</c:f>
              <c:numCache>
                <c:formatCode>General</c:formatCode>
                <c:ptCount val="6"/>
                <c:pt idx="0">
                  <c:v>175</c:v>
                </c:pt>
                <c:pt idx="1">
                  <c:v>164</c:v>
                </c:pt>
                <c:pt idx="2">
                  <c:v>81</c:v>
                </c:pt>
                <c:pt idx="3">
                  <c:v>98</c:v>
                </c:pt>
                <c:pt idx="4">
                  <c:v>13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85-4F26-9914-DD7391495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7304"/>
        <c:axId val="875517504"/>
      </c:barChart>
      <c:catAx>
        <c:axId val="875527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17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7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6.907072246141098E-2"/>
          <c:h val="0.258508976087933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</a:t>
            </a:r>
            <a:r>
              <a:rPr lang="nb-NO" sz="2400" baseline="0"/>
              <a:t> SLAKT per produsent, </a:t>
            </a:r>
            <a:r>
              <a:rPr lang="nb-NO" sz="2400"/>
              <a:t>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171189965591623E-2"/>
          <c:y val="0.17869457035450603"/>
          <c:w val="0.89896868460430357"/>
          <c:h val="0.68556859203315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Bedrifter!$P$121:$P$126</c:f>
              <c:numCache>
                <c:formatCode>0</c:formatCode>
                <c:ptCount val="6"/>
                <c:pt idx="0">
                  <c:v>14.251815980629541</c:v>
                </c:pt>
                <c:pt idx="1">
                  <c:v>14.381703470031546</c:v>
                </c:pt>
                <c:pt idx="2">
                  <c:v>6.0617283950617287</c:v>
                </c:pt>
                <c:pt idx="3">
                  <c:v>14.992537313432836</c:v>
                </c:pt>
                <c:pt idx="4">
                  <c:v>15.626865671641792</c:v>
                </c:pt>
                <c:pt idx="5">
                  <c:v>5.9473684210526319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4-41C9-8CC1-7ADBE4C36E9E}"/>
            </c:ext>
          </c:extLst>
        </c:ser>
        <c:ser>
          <c:idx val="5"/>
          <c:order val="1"/>
          <c:tx>
            <c:strRef>
              <c:f>Bedrifter!$B$91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Bedrifter!$P$91:$P$96</c:f>
              <c:numCache>
                <c:formatCode>0</c:formatCode>
                <c:ptCount val="6"/>
                <c:pt idx="0">
                  <c:v>24.242424242424242</c:v>
                </c:pt>
                <c:pt idx="1">
                  <c:v>18.415162454873645</c:v>
                </c:pt>
                <c:pt idx="2">
                  <c:v>9.7575757575757578</c:v>
                </c:pt>
                <c:pt idx="3">
                  <c:v>4.8554216867469879</c:v>
                </c:pt>
                <c:pt idx="4">
                  <c:v>3.28125</c:v>
                </c:pt>
                <c:pt idx="5">
                  <c:v>16.035502958579883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34-41C9-8CC1-7ADBE4C36E9E}"/>
            </c:ext>
          </c:extLst>
        </c:ser>
        <c:ser>
          <c:idx val="1"/>
          <c:order val="2"/>
          <c:tx>
            <c:strRef>
              <c:f>Bedrifter!$B$61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Bedrifter!$P$61:$P$66</c:f>
              <c:numCache>
                <c:formatCode>0</c:formatCode>
                <c:ptCount val="6"/>
                <c:pt idx="0">
                  <c:v>26.061475409836067</c:v>
                </c:pt>
                <c:pt idx="1">
                  <c:v>28.387096774193548</c:v>
                </c:pt>
                <c:pt idx="2">
                  <c:v>19.641304347826086</c:v>
                </c:pt>
                <c:pt idx="3">
                  <c:v>5.4861111111111107</c:v>
                </c:pt>
                <c:pt idx="4">
                  <c:v>4.25</c:v>
                </c:pt>
                <c:pt idx="5">
                  <c:v>5.1388888888888893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34-41C9-8CC1-7ADBE4C36E9E}"/>
            </c:ext>
          </c:extLst>
        </c:ser>
        <c:ser>
          <c:idx val="4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Bedrifter!$P$19:$P$24</c:f>
              <c:numCache>
                <c:formatCode>0</c:formatCode>
                <c:ptCount val="6"/>
                <c:pt idx="0">
                  <c:v>28.882022471910112</c:v>
                </c:pt>
                <c:pt idx="1">
                  <c:v>32.017543859649123</c:v>
                </c:pt>
                <c:pt idx="2">
                  <c:v>13.54954954954955</c:v>
                </c:pt>
                <c:pt idx="3">
                  <c:v>22.357142857142858</c:v>
                </c:pt>
                <c:pt idx="4">
                  <c:v>6.7368421052631575</c:v>
                </c:pt>
                <c:pt idx="5">
                  <c:v>4.1944444444444446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34-41C9-8CC1-7ADBE4C36E9E}"/>
            </c:ext>
          </c:extLst>
        </c:ser>
        <c:ser>
          <c:idx val="6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Bedrifter!$P$12:$P$17</c:f>
              <c:numCache>
                <c:formatCode>0</c:formatCode>
                <c:ptCount val="6"/>
                <c:pt idx="0">
                  <c:v>30.565714285714286</c:v>
                </c:pt>
                <c:pt idx="1">
                  <c:v>29.841463414634145</c:v>
                </c:pt>
                <c:pt idx="2">
                  <c:v>17.666666666666668</c:v>
                </c:pt>
                <c:pt idx="3">
                  <c:v>23.602040816326532</c:v>
                </c:pt>
                <c:pt idx="4">
                  <c:v>2.9230769230769229</c:v>
                </c:pt>
                <c:pt idx="5">
                  <c:v>4.5882352941176467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34-41C9-8CC1-7ADBE4C36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30440"/>
        <c:axId val="875517896"/>
      </c:barChart>
      <c:catAx>
        <c:axId val="875530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17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75517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7395804247873271E-2"/>
              <c:y val="0.340819944358529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440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494613848944552"/>
          <c:y val="0.16197788351609427"/>
          <c:w val="5.3834905039524927E-2"/>
          <c:h val="0.2336774846272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KJØTT% innen bedriftsgruppe</a:t>
            </a:r>
          </a:p>
        </c:rich>
      </c:tx>
      <c:layout>
        <c:manualLayout>
          <c:xMode val="edge"/>
          <c:yMode val="edge"/>
          <c:x val="0.2183072891351544"/>
          <c:y val="5.28389589413211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774121269192493E-2"/>
          <c:y val="0.15774241506524969"/>
          <c:w val="0.84472127052820689"/>
          <c:h val="0.68576932254097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Bedrifter!$K$121:$K$126</c:f>
              <c:numCache>
                <c:formatCode>0.00</c:formatCode>
                <c:ptCount val="6"/>
                <c:pt idx="0">
                  <c:v>56.303525804803279</c:v>
                </c:pt>
                <c:pt idx="1">
                  <c:v>57.410856134157115</c:v>
                </c:pt>
                <c:pt idx="2">
                  <c:v>56.97655453618755</c:v>
                </c:pt>
                <c:pt idx="3">
                  <c:v>57.11809045226132</c:v>
                </c:pt>
                <c:pt idx="4">
                  <c:v>56.931992337164758</c:v>
                </c:pt>
                <c:pt idx="5">
                  <c:v>57.074034334763951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0-47AF-AED8-8722A8B9C17B}"/>
            </c:ext>
          </c:extLst>
        </c:ser>
        <c:ser>
          <c:idx val="5"/>
          <c:order val="1"/>
          <c:tx>
            <c:strRef>
              <c:f>Bedrifter!$B$91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Bedrifter!$K$91:$K$96</c:f>
              <c:numCache>
                <c:formatCode>0.00</c:formatCode>
                <c:ptCount val="6"/>
                <c:pt idx="0">
                  <c:v>59.074596315669773</c:v>
                </c:pt>
                <c:pt idx="1">
                  <c:v>59.066574748867431</c:v>
                </c:pt>
                <c:pt idx="2">
                  <c:v>58.675479523068951</c:v>
                </c:pt>
                <c:pt idx="3">
                  <c:v>58.064999999999998</c:v>
                </c:pt>
                <c:pt idx="4">
                  <c:v>58.628571428571405</c:v>
                </c:pt>
                <c:pt idx="5">
                  <c:v>57.788283277715983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0-47AF-AED8-8722A8B9C17B}"/>
            </c:ext>
          </c:extLst>
        </c:ser>
        <c:ser>
          <c:idx val="1"/>
          <c:order val="2"/>
          <c:tx>
            <c:strRef>
              <c:f>Bedrifter!$B$61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Bedrifter!$K$61:$K$66</c:f>
              <c:numCache>
                <c:formatCode>0.00</c:formatCode>
                <c:ptCount val="6"/>
                <c:pt idx="0">
                  <c:v>59.199716936625258</c:v>
                </c:pt>
                <c:pt idx="1">
                  <c:v>59.290584415584405</c:v>
                </c:pt>
                <c:pt idx="2">
                  <c:v>58.855955678670362</c:v>
                </c:pt>
                <c:pt idx="3">
                  <c:v>58.721518987341774</c:v>
                </c:pt>
                <c:pt idx="4">
                  <c:v>59.203703703703702</c:v>
                </c:pt>
                <c:pt idx="5">
                  <c:v>56.951351351351363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0-47AF-AED8-8722A8B9C17B}"/>
            </c:ext>
          </c:extLst>
        </c:ser>
        <c:ser>
          <c:idx val="4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Bedrifter!$K$19:$K$24</c:f>
              <c:numCache>
                <c:formatCode>0.00</c:formatCode>
                <c:ptCount val="6"/>
                <c:pt idx="0">
                  <c:v>58.410001945903886</c:v>
                </c:pt>
                <c:pt idx="1">
                  <c:v>59.917900895959058</c:v>
                </c:pt>
                <c:pt idx="2">
                  <c:v>59.17121918720855</c:v>
                </c:pt>
                <c:pt idx="3">
                  <c:v>58.799908424908438</c:v>
                </c:pt>
                <c:pt idx="4">
                  <c:v>57.809523809523824</c:v>
                </c:pt>
                <c:pt idx="5">
                  <c:v>57.556291390728482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0-47AF-AED8-8722A8B9C17B}"/>
            </c:ext>
          </c:extLst>
        </c:ser>
        <c:ser>
          <c:idx val="6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Bedrifter!$K$12:$K$17</c:f>
              <c:numCache>
                <c:formatCode>0.00</c:formatCode>
                <c:ptCount val="6"/>
                <c:pt idx="0">
                  <c:v>58.605312383090151</c:v>
                </c:pt>
                <c:pt idx="1">
                  <c:v>60.029285275445424</c:v>
                </c:pt>
                <c:pt idx="2">
                  <c:v>58.595104895104882</c:v>
                </c:pt>
                <c:pt idx="3">
                  <c:v>58.395126196692786</c:v>
                </c:pt>
                <c:pt idx="4">
                  <c:v>58.631578947368403</c:v>
                </c:pt>
                <c:pt idx="5">
                  <c:v>58.294871794871788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0-47AF-AED8-8722A8B9C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0248"/>
        <c:axId val="875522208"/>
      </c:barChart>
      <c:catAx>
        <c:axId val="8755202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2208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875522208"/>
        <c:scaling>
          <c:orientation val="minMax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24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869919788456111"/>
          <c:y val="1.72528894148903E-2"/>
          <c:w val="6.6447359633480932E-2"/>
          <c:h val="0.242571077216746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SLAKTVEKT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62652839126816E-2"/>
          <c:y val="0.21551031300408033"/>
          <c:w val="0.88106099161385298"/>
          <c:h val="0.60231271342622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Bedrifter!$R$121:$R$126</c:f>
              <c:numCache>
                <c:formatCode>0.0</c:formatCode>
                <c:ptCount val="6"/>
                <c:pt idx="0">
                  <c:v>161.79704011465222</c:v>
                </c:pt>
                <c:pt idx="1">
                  <c:v>165.53210976252828</c:v>
                </c:pt>
                <c:pt idx="2">
                  <c:v>153.15737445194438</c:v>
                </c:pt>
                <c:pt idx="3">
                  <c:v>144.80417751753097</c:v>
                </c:pt>
                <c:pt idx="4">
                  <c:v>161.00337237590597</c:v>
                </c:pt>
                <c:pt idx="5">
                  <c:v>130.00795789029618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6-4DB1-BFC3-D870273399DC}"/>
            </c:ext>
          </c:extLst>
        </c:ser>
        <c:ser>
          <c:idx val="5"/>
          <c:order val="1"/>
          <c:tx>
            <c:strRef>
              <c:f>Bedrifter!$B$91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Bedrifter!$R$91:$R$96</c:f>
              <c:numCache>
                <c:formatCode>0.0</c:formatCode>
                <c:ptCount val="6"/>
                <c:pt idx="0">
                  <c:v>159.22013198069536</c:v>
                </c:pt>
                <c:pt idx="1">
                  <c:v>160.13251708765699</c:v>
                </c:pt>
                <c:pt idx="2">
                  <c:v>153.0381845139961</c:v>
                </c:pt>
                <c:pt idx="3">
                  <c:v>130.83697835034641</c:v>
                </c:pt>
                <c:pt idx="4">
                  <c:v>121.05143682608472</c:v>
                </c:pt>
                <c:pt idx="5">
                  <c:v>142.95087013708689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6-4DB1-BFC3-D870273399DC}"/>
            </c:ext>
          </c:extLst>
        </c:ser>
        <c:ser>
          <c:idx val="1"/>
          <c:order val="2"/>
          <c:tx>
            <c:strRef>
              <c:f>Bedrifter!$B$61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Bedrifter!$R$61:$R$66</c:f>
              <c:numCache>
                <c:formatCode>0.0</c:formatCode>
                <c:ptCount val="6"/>
                <c:pt idx="0">
                  <c:v>165.548798616271</c:v>
                </c:pt>
                <c:pt idx="1">
                  <c:v>162.75639853104644</c:v>
                </c:pt>
                <c:pt idx="2">
                  <c:v>159.28983290573956</c:v>
                </c:pt>
                <c:pt idx="3">
                  <c:v>140.057599736687</c:v>
                </c:pt>
                <c:pt idx="4">
                  <c:v>146.63023389204</c:v>
                </c:pt>
                <c:pt idx="5">
                  <c:v>149.39708939708933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B6-4DB1-BFC3-D870273399DC}"/>
            </c:ext>
          </c:extLst>
        </c:ser>
        <c:ser>
          <c:idx val="4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Bedrifter!$R$19:$R$24</c:f>
              <c:numCache>
                <c:formatCode>0.0</c:formatCode>
                <c:ptCount val="6"/>
                <c:pt idx="0">
                  <c:v>171.84148085737323</c:v>
                </c:pt>
                <c:pt idx="1">
                  <c:v>166.99523590436203</c:v>
                </c:pt>
                <c:pt idx="2">
                  <c:v>158.17538207971205</c:v>
                </c:pt>
                <c:pt idx="3">
                  <c:v>168.75769238186535</c:v>
                </c:pt>
                <c:pt idx="4">
                  <c:v>149.07147210184181</c:v>
                </c:pt>
                <c:pt idx="5">
                  <c:v>154.402215637175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B6-4DB1-BFC3-D870273399DC}"/>
            </c:ext>
          </c:extLst>
        </c:ser>
        <c:ser>
          <c:idx val="6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Bedrifter!$D$25:$E$30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Bedrifter!$R$12:$R$17</c:f>
              <c:numCache>
                <c:formatCode>0.0</c:formatCode>
                <c:ptCount val="6"/>
                <c:pt idx="0">
                  <c:v>171.87953641865019</c:v>
                </c:pt>
                <c:pt idx="1">
                  <c:v>165.13749562225121</c:v>
                </c:pt>
                <c:pt idx="2">
                  <c:v>161.03574086566388</c:v>
                </c:pt>
                <c:pt idx="3">
                  <c:v>160.23825951485287</c:v>
                </c:pt>
                <c:pt idx="4">
                  <c:v>144.42321947881626</c:v>
                </c:pt>
                <c:pt idx="5">
                  <c:v>154.71428174570113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B6-4DB1-BFC3-D87027339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1032"/>
        <c:axId val="875520640"/>
      </c:barChart>
      <c:catAx>
        <c:axId val="875521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640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875520640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2.1453011971064591E-2"/>
              <c:y val="0.4037840674332149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103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910517389982782"/>
          <c:y val="3.3513810614093829E-2"/>
          <c:w val="6.6591069471873265E-2"/>
          <c:h val="0.265429171401093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antall</a:t>
            </a:r>
            <a:r>
              <a:rPr lang="nb-NO" sz="2800" baseline="0"/>
              <a:t>%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080858313763405E-2"/>
          <c:y val="0.16206277818780854"/>
          <c:w val="0.91102157488934576"/>
          <c:h val="0.638739820983915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Bedrifter!$I$121:$I$126</c:f>
              <c:numCache>
                <c:formatCode>0.0</c:formatCode>
                <c:ptCount val="6"/>
                <c:pt idx="0">
                  <c:v>30.249768732654957</c:v>
                </c:pt>
                <c:pt idx="1">
                  <c:v>23.429951690821255</c:v>
                </c:pt>
                <c:pt idx="2">
                  <c:v>5.0467673964436228</c:v>
                </c:pt>
                <c:pt idx="3">
                  <c:v>10.324802137938123</c:v>
                </c:pt>
                <c:pt idx="4">
                  <c:v>5.3808202281837811</c:v>
                </c:pt>
                <c:pt idx="5">
                  <c:v>5.2266419981498631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8-4F91-ACA4-EF23CB58DE2D}"/>
            </c:ext>
          </c:extLst>
        </c:ser>
        <c:ser>
          <c:idx val="4"/>
          <c:order val="1"/>
          <c:tx>
            <c:strRef>
              <c:f>Bedrifter!$B$91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Bedrifter!$I$91:$I$96</c:f>
              <c:numCache>
                <c:formatCode>0.0</c:formatCode>
                <c:ptCount val="6"/>
                <c:pt idx="0">
                  <c:v>45.234913128405459</c:v>
                </c:pt>
                <c:pt idx="1">
                  <c:v>26.220828621363221</c:v>
                </c:pt>
                <c:pt idx="2">
                  <c:v>9.9311195640999301</c:v>
                </c:pt>
                <c:pt idx="3">
                  <c:v>4.143106816078955</c:v>
                </c:pt>
                <c:pt idx="4">
                  <c:v>0.53973475891847422</c:v>
                </c:pt>
                <c:pt idx="5">
                  <c:v>13.930297111133957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58-4F91-ACA4-EF23CB58DE2D}"/>
            </c:ext>
          </c:extLst>
        </c:ser>
        <c:ser>
          <c:idx val="10"/>
          <c:order val="2"/>
          <c:tx>
            <c:strRef>
              <c:f>Bedrifter!$B$61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Bedrifter!$I$61:$I$66</c:f>
              <c:numCache>
                <c:formatCode>0.0</c:formatCode>
                <c:ptCount val="6"/>
                <c:pt idx="0">
                  <c:v>42.466942700681187</c:v>
                </c:pt>
                <c:pt idx="1">
                  <c:v>41.137972485641789</c:v>
                </c:pt>
                <c:pt idx="2">
                  <c:v>12.0675838119407</c:v>
                </c:pt>
                <c:pt idx="3">
                  <c:v>2.6379057032189119</c:v>
                </c:pt>
                <c:pt idx="4">
                  <c:v>0.45412047549085088</c:v>
                </c:pt>
                <c:pt idx="5">
                  <c:v>1.2354748230265795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58-4F91-ACA4-EF23CB58DE2D}"/>
            </c:ext>
          </c:extLst>
        </c:ser>
        <c:ser>
          <c:idx val="13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Bedrifter!$I$19:$I$24</c:f>
              <c:numCache>
                <c:formatCode>0.0</c:formatCode>
                <c:ptCount val="6"/>
                <c:pt idx="0">
                  <c:v>35.236463331048654</c:v>
                </c:pt>
                <c:pt idx="1">
                  <c:v>37.525702535983555</c:v>
                </c:pt>
                <c:pt idx="2">
                  <c:v>10.308430431802606</c:v>
                </c:pt>
                <c:pt idx="3">
                  <c:v>15.017135023989036</c:v>
                </c:pt>
                <c:pt idx="4">
                  <c:v>0.87731322823851932</c:v>
                </c:pt>
                <c:pt idx="5">
                  <c:v>1.0349554489376285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58-4F91-ACA4-EF23CB58DE2D}"/>
            </c:ext>
          </c:extLst>
        </c:ser>
        <c:ser>
          <c:idx val="1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Bedrifter!$D$25:$E$32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Bedrifter!$I$12:$I$17</c:f>
              <c:numCache>
                <c:formatCode>0.0</c:formatCode>
                <c:ptCount val="6"/>
                <c:pt idx="0">
                  <c:v>37.928100404169314</c:v>
                </c:pt>
                <c:pt idx="1">
                  <c:v>34.701836488690347</c:v>
                </c:pt>
                <c:pt idx="2">
                  <c:v>10.146777281429483</c:v>
                </c:pt>
                <c:pt idx="3">
                  <c:v>16.400765794511813</c:v>
                </c:pt>
                <c:pt idx="4">
                  <c:v>0.26944621711692546</c:v>
                </c:pt>
                <c:pt idx="5">
                  <c:v>0.5530738140821102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58-4F91-ACA4-EF23CB58D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6520"/>
        <c:axId val="875529656"/>
      </c:barChart>
      <c:catAx>
        <c:axId val="8755265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9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29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65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488876627164033"/>
          <c:y val="0.18237548144545371"/>
          <c:w val="8.5223378801134703E-2"/>
          <c:h val="0.277647846454917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 slaktevekt i kg</a:t>
            </a:r>
          </a:p>
        </c:rich>
      </c:tx>
      <c:layout>
        <c:manualLayout>
          <c:xMode val="edge"/>
          <c:yMode val="edge"/>
          <c:x val="0.2312233581656605"/>
          <c:y val="3.78376714196493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871717799482909E-2"/>
          <c:y val="0.16723716590446652"/>
          <c:w val="0.79829355524344481"/>
          <c:h val="0.70265744134873254"/>
        </c:manualLayout>
      </c:layout>
      <c:lineChart>
        <c:grouping val="standard"/>
        <c:varyColors val="0"/>
        <c:ser>
          <c:idx val="0"/>
          <c:order val="0"/>
          <c:tx>
            <c:strRef>
              <c:f>År!$H$5</c:f>
              <c:strCache>
                <c:ptCount val="1"/>
                <c:pt idx="0">
                  <c:v>Vekt</c:v>
                </c:pt>
              </c:strCache>
            </c:strRef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5"/>
            <c:spPr>
              <a:solidFill>
                <a:srgbClr val="FF0000"/>
              </a:solidFill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År!$H$7:$H$35</c:f>
              <c:numCache>
                <c:formatCode>0.0</c:formatCode>
                <c:ptCount val="29"/>
                <c:pt idx="0">
                  <c:v>141.09467624907381</c:v>
                </c:pt>
                <c:pt idx="1">
                  <c:v>143.06838278756319</c:v>
                </c:pt>
                <c:pt idx="2">
                  <c:v>145.78142258401274</c:v>
                </c:pt>
                <c:pt idx="3">
                  <c:v>145.29588092295526</c:v>
                </c:pt>
                <c:pt idx="4">
                  <c:v>144.09167579244189</c:v>
                </c:pt>
                <c:pt idx="5">
                  <c:v>140.8470298323559</c:v>
                </c:pt>
                <c:pt idx="6">
                  <c:v>142.22158125915098</c:v>
                </c:pt>
                <c:pt idx="7">
                  <c:v>144.41607431340847</c:v>
                </c:pt>
                <c:pt idx="8">
                  <c:v>144.27395283134783</c:v>
                </c:pt>
                <c:pt idx="9">
                  <c:v>145.12450026534651</c:v>
                </c:pt>
                <c:pt idx="10">
                  <c:v>145.89688046047803</c:v>
                </c:pt>
                <c:pt idx="11">
                  <c:v>149.03919170173265</c:v>
                </c:pt>
                <c:pt idx="12">
                  <c:v>147.13139972879316</c:v>
                </c:pt>
                <c:pt idx="13">
                  <c:v>145.17750086024623</c:v>
                </c:pt>
                <c:pt idx="14">
                  <c:v>144.82124843319119</c:v>
                </c:pt>
                <c:pt idx="15">
                  <c:v>143.24694150303284</c:v>
                </c:pt>
                <c:pt idx="16">
                  <c:v>144.07549678731797</c:v>
                </c:pt>
                <c:pt idx="17">
                  <c:v>143.51662324340955</c:v>
                </c:pt>
                <c:pt idx="18">
                  <c:v>143.44899673120287</c:v>
                </c:pt>
                <c:pt idx="19">
                  <c:v>140.11980983348008</c:v>
                </c:pt>
                <c:pt idx="20">
                  <c:v>150.15997061573412</c:v>
                </c:pt>
                <c:pt idx="21">
                  <c:v>152.19445537596579</c:v>
                </c:pt>
                <c:pt idx="22">
                  <c:v>153.28790868639888</c:v>
                </c:pt>
                <c:pt idx="23">
                  <c:v>152.44912217445565</c:v>
                </c:pt>
                <c:pt idx="24">
                  <c:v>151.85766505406951</c:v>
                </c:pt>
                <c:pt idx="25">
                  <c:v>153.1680811105058</c:v>
                </c:pt>
                <c:pt idx="26">
                  <c:v>154.28108124576843</c:v>
                </c:pt>
                <c:pt idx="27">
                  <c:v>154.85243317340587</c:v>
                </c:pt>
                <c:pt idx="28">
                  <c:v>153.55162164078587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30-4569-A5B0-F3F25709C037}"/>
            </c:ext>
          </c:extLst>
        </c:ser>
        <c:ser>
          <c:idx val="1"/>
          <c:order val="1"/>
          <c:tx>
            <c:strRef>
              <c:f>RNR!$D$2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År!$AP$7:$AP$35</c:f>
              <c:numCache>
                <c:formatCode>#,##0</c:formatCode>
                <c:ptCount val="29"/>
                <c:pt idx="0" formatCode="0.0">
                  <c:v>153.55162164078587</c:v>
                </c:pt>
                <c:pt idx="1">
                  <c:v>153.55162164078587</c:v>
                </c:pt>
                <c:pt idx="2">
                  <c:v>153.55162164078587</c:v>
                </c:pt>
                <c:pt idx="3">
                  <c:v>153.55162164078587</c:v>
                </c:pt>
                <c:pt idx="4">
                  <c:v>153.55162164078587</c:v>
                </c:pt>
                <c:pt idx="5">
                  <c:v>153.55162164078587</c:v>
                </c:pt>
                <c:pt idx="6">
                  <c:v>153.55162164078587</c:v>
                </c:pt>
                <c:pt idx="7">
                  <c:v>153.55162164078587</c:v>
                </c:pt>
                <c:pt idx="8">
                  <c:v>153.55162164078587</c:v>
                </c:pt>
                <c:pt idx="9">
                  <c:v>153.55162164078587</c:v>
                </c:pt>
                <c:pt idx="10">
                  <c:v>153.55162164078587</c:v>
                </c:pt>
                <c:pt idx="11">
                  <c:v>153.55162164078587</c:v>
                </c:pt>
                <c:pt idx="12">
                  <c:v>153.55162164078587</c:v>
                </c:pt>
                <c:pt idx="13">
                  <c:v>153.55162164078587</c:v>
                </c:pt>
                <c:pt idx="14">
                  <c:v>153.55162164078587</c:v>
                </c:pt>
                <c:pt idx="15">
                  <c:v>153.55162164078587</c:v>
                </c:pt>
                <c:pt idx="16">
                  <c:v>153.55162164078587</c:v>
                </c:pt>
                <c:pt idx="17">
                  <c:v>153.55162164078587</c:v>
                </c:pt>
                <c:pt idx="18">
                  <c:v>153.55162164078587</c:v>
                </c:pt>
                <c:pt idx="19">
                  <c:v>153.55162164078587</c:v>
                </c:pt>
                <c:pt idx="20">
                  <c:v>153.55162164078587</c:v>
                </c:pt>
                <c:pt idx="21">
                  <c:v>153.55162164078587</c:v>
                </c:pt>
                <c:pt idx="22">
                  <c:v>153.55162164078587</c:v>
                </c:pt>
                <c:pt idx="23">
                  <c:v>153.55162164078587</c:v>
                </c:pt>
                <c:pt idx="24">
                  <c:v>153.55162164078587</c:v>
                </c:pt>
                <c:pt idx="25">
                  <c:v>153.55162164078587</c:v>
                </c:pt>
                <c:pt idx="26">
                  <c:v>153.55162164078587</c:v>
                </c:pt>
                <c:pt idx="27">
                  <c:v>153.55162164078587</c:v>
                </c:pt>
                <c:pt idx="28">
                  <c:v>153.55162164078587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07-401E-9ED2-D5F35A5B3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5608"/>
        <c:axId val="718320896"/>
      </c:lineChart>
      <c:catAx>
        <c:axId val="718305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896"/>
        <c:crosses val="autoZero"/>
        <c:auto val="1"/>
        <c:lblAlgn val="ctr"/>
        <c:lblOffset val="100"/>
        <c:noMultiLvlLbl val="0"/>
      </c:catAx>
      <c:valAx>
        <c:axId val="718320896"/>
        <c:scaling>
          <c:orientation val="minMax"/>
          <c:max val="158"/>
          <c:min val="13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608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431696513286885"/>
          <c:y val="0.34681124554166987"/>
          <c:w val="0.1633463454402308"/>
          <c:h val="0.112542754610706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 Antall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63617143470703E-2"/>
          <c:y val="0.1455867049045019"/>
          <c:w val="0.89077037095732081"/>
          <c:h val="0.647611332510561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Slakteri!$G$48:$G$65</c15:sqref>
                  </c15:fullRef>
                </c:ext>
              </c:extLst>
              <c:f>(Slakteri!$G$48:$G$51,Slakteri!$G$53:$G$65)</c:f>
              <c:numCache>
                <c:formatCode>0</c:formatCode>
                <c:ptCount val="17"/>
                <c:pt idx="0">
                  <c:v>3353</c:v>
                </c:pt>
                <c:pt idx="1">
                  <c:v>38</c:v>
                </c:pt>
                <c:pt idx="2">
                  <c:v>1941</c:v>
                </c:pt>
                <c:pt idx="3">
                  <c:v>2919</c:v>
                </c:pt>
                <c:pt idx="4">
                  <c:v>1101</c:v>
                </c:pt>
                <c:pt idx="5">
                  <c:v>1869</c:v>
                </c:pt>
                <c:pt idx="6">
                  <c:v>432</c:v>
                </c:pt>
                <c:pt idx="7">
                  <c:v>312</c:v>
                </c:pt>
                <c:pt idx="8">
                  <c:v>15</c:v>
                </c:pt>
                <c:pt idx="9">
                  <c:v>41</c:v>
                </c:pt>
                <c:pt idx="10">
                  <c:v>180</c:v>
                </c:pt>
                <c:pt idx="11">
                  <c:v>168</c:v>
                </c:pt>
                <c:pt idx="12">
                  <c:v>126</c:v>
                </c:pt>
                <c:pt idx="13">
                  <c:v>1075</c:v>
                </c:pt>
                <c:pt idx="14">
                  <c:v>10</c:v>
                </c:pt>
                <c:pt idx="15">
                  <c:v>78</c:v>
                </c:pt>
                <c:pt idx="16">
                  <c:v>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F2-4858-A4E7-9C6713C14D63}"/>
            </c:ext>
          </c:extLst>
        </c:ser>
        <c:ser>
          <c:idx val="0"/>
          <c:order val="1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Slakteri!$G$29:$G$46</c15:sqref>
                  </c15:fullRef>
                </c:ext>
              </c:extLst>
              <c:f>(Slakteri!$G$29:$G$32,Slakteri!$G$34:$G$46)</c:f>
              <c:numCache>
                <c:formatCode>0</c:formatCode>
                <c:ptCount val="17"/>
                <c:pt idx="0">
                  <c:v>2</c:v>
                </c:pt>
                <c:pt idx="1">
                  <c:v>15</c:v>
                </c:pt>
                <c:pt idx="2">
                  <c:v>5139</c:v>
                </c:pt>
                <c:pt idx="3">
                  <c:v>3103</c:v>
                </c:pt>
                <c:pt idx="4">
                  <c:v>827</c:v>
                </c:pt>
                <c:pt idx="5">
                  <c:v>2062</c:v>
                </c:pt>
                <c:pt idx="6">
                  <c:v>305</c:v>
                </c:pt>
                <c:pt idx="7">
                  <c:v>504</c:v>
                </c:pt>
                <c:pt idx="8">
                  <c:v>12</c:v>
                </c:pt>
                <c:pt idx="9">
                  <c:v>34</c:v>
                </c:pt>
                <c:pt idx="10">
                  <c:v>128</c:v>
                </c:pt>
                <c:pt idx="11">
                  <c:v>142</c:v>
                </c:pt>
                <c:pt idx="12">
                  <c:v>117</c:v>
                </c:pt>
                <c:pt idx="13">
                  <c:v>1041</c:v>
                </c:pt>
                <c:pt idx="14">
                  <c:v>29</c:v>
                </c:pt>
                <c:pt idx="15">
                  <c:v>73</c:v>
                </c:pt>
                <c:pt idx="16">
                  <c:v>1057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F2-4858-A4E7-9C6713C14D63}"/>
            </c:ext>
          </c:extLst>
        </c:ser>
        <c:ser>
          <c:idx val="1"/>
          <c:order val="2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-3.4607420035230397E-3"/>
                  <c:y val="-8.8510578468597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C8-4ACB-BD22-BA4AA6B97C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Slakteri!$G$10:$G$27</c15:sqref>
                  </c15:fullRef>
                </c:ext>
              </c:extLst>
              <c:f>(Slakteri!$G$10:$G$13,Slakteri!$G$15:$G$27)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5349</c:v>
                </c:pt>
                <c:pt idx="3">
                  <c:v>2406</c:v>
                </c:pt>
                <c:pt idx="4">
                  <c:v>697</c:v>
                </c:pt>
                <c:pt idx="5">
                  <c:v>2088</c:v>
                </c:pt>
                <c:pt idx="6">
                  <c:v>152</c:v>
                </c:pt>
                <c:pt idx="7">
                  <c:v>640</c:v>
                </c:pt>
                <c:pt idx="8">
                  <c:v>80</c:v>
                </c:pt>
                <c:pt idx="9">
                  <c:v>6</c:v>
                </c:pt>
                <c:pt idx="10">
                  <c:v>38</c:v>
                </c:pt>
                <c:pt idx="11">
                  <c:v>197</c:v>
                </c:pt>
                <c:pt idx="12">
                  <c:v>145</c:v>
                </c:pt>
                <c:pt idx="13">
                  <c:v>1151</c:v>
                </c:pt>
                <c:pt idx="14">
                  <c:v>16</c:v>
                </c:pt>
                <c:pt idx="15">
                  <c:v>51</c:v>
                </c:pt>
                <c:pt idx="16">
                  <c:v>1082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2-4858-A4E7-9C6713C14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2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79416802338596"/>
          <c:y val="0.22284707690352726"/>
          <c:w val="6.2135585850136968E-2"/>
          <c:h val="0.171080801289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 middel KJØTT% per</a:t>
            </a:r>
            <a:r>
              <a:rPr lang="nb-NO" sz="2400" baseline="0"/>
              <a:t> SLAKTERI</a:t>
            </a:r>
            <a:endParaRPr lang="nb-NO" sz="2400"/>
          </a:p>
        </c:rich>
      </c:tx>
      <c:layout>
        <c:manualLayout>
          <c:xMode val="edge"/>
          <c:yMode val="edge"/>
          <c:x val="0.11892448843981547"/>
          <c:y val="2.0796786918262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443085191951377"/>
          <c:h val="0.689837746980263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Slakteri!$L$48:$L$65</c15:sqref>
                  </c15:fullRef>
                </c:ext>
              </c:extLst>
              <c:f>(Slakteri!$L$48:$L$51,Slakteri!$L$53:$L$65)</c:f>
              <c:numCache>
                <c:formatCode>0.00</c:formatCode>
                <c:ptCount val="17"/>
                <c:pt idx="0">
                  <c:v>59.459290187891433</c:v>
                </c:pt>
                <c:pt idx="1">
                  <c:v>57.052631578947377</c:v>
                </c:pt>
                <c:pt idx="2">
                  <c:v>58.575064935064944</c:v>
                </c:pt>
                <c:pt idx="3">
                  <c:v>59.076183939601904</c:v>
                </c:pt>
                <c:pt idx="4">
                  <c:v>59.440909090909081</c:v>
                </c:pt>
                <c:pt idx="5">
                  <c:v>58.739387426114995</c:v>
                </c:pt>
                <c:pt idx="6">
                  <c:v>58.213953488372077</c:v>
                </c:pt>
                <c:pt idx="7">
                  <c:v>59.172638436482075</c:v>
                </c:pt>
                <c:pt idx="8">
                  <c:v>50.666666666666657</c:v>
                </c:pt>
                <c:pt idx="9">
                  <c:v>58.439024390243901</c:v>
                </c:pt>
                <c:pt idx="10">
                  <c:v>58.45</c:v>
                </c:pt>
                <c:pt idx="11">
                  <c:v>58.970238095238123</c:v>
                </c:pt>
                <c:pt idx="12">
                  <c:v>57.039682539682545</c:v>
                </c:pt>
                <c:pt idx="13">
                  <c:v>59.366511627906959</c:v>
                </c:pt>
                <c:pt idx="14">
                  <c:v>57.4</c:v>
                </c:pt>
                <c:pt idx="15">
                  <c:v>56.723684210526322</c:v>
                </c:pt>
                <c:pt idx="16">
                  <c:v>59.586858685868592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DA-4E4D-972B-28B94221F1B8}"/>
            </c:ext>
          </c:extLst>
        </c:ser>
        <c:ser>
          <c:idx val="0"/>
          <c:order val="1"/>
          <c:tx>
            <c:strRef>
              <c:f>Slakteri!$B$29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Slakteri!$L$29:$L$46</c15:sqref>
                  </c15:fullRef>
                </c:ext>
              </c:extLst>
              <c:f>(Slakteri!$L$29:$L$32,Slakteri!$L$34:$L$46)</c:f>
              <c:numCache>
                <c:formatCode>0.00</c:formatCode>
                <c:ptCount val="17"/>
                <c:pt idx="0">
                  <c:v>59</c:v>
                </c:pt>
                <c:pt idx="1">
                  <c:v>56.733333333333348</c:v>
                </c:pt>
                <c:pt idx="2">
                  <c:v>58.409887115609195</c:v>
                </c:pt>
                <c:pt idx="3">
                  <c:v>60.275072557239596</c:v>
                </c:pt>
                <c:pt idx="4">
                  <c:v>59.952669902912618</c:v>
                </c:pt>
                <c:pt idx="5">
                  <c:v>58.966909975669104</c:v>
                </c:pt>
                <c:pt idx="6">
                  <c:v>57.917491749174893</c:v>
                </c:pt>
                <c:pt idx="7">
                  <c:v>58.602385685884691</c:v>
                </c:pt>
                <c:pt idx="8">
                  <c:v>57.33333333333335</c:v>
                </c:pt>
                <c:pt idx="9">
                  <c:v>58.882352941176485</c:v>
                </c:pt>
                <c:pt idx="10">
                  <c:v>57.809523809523824</c:v>
                </c:pt>
                <c:pt idx="11">
                  <c:v>58.482269503546135</c:v>
                </c:pt>
                <c:pt idx="12">
                  <c:v>56.017094017094017</c:v>
                </c:pt>
                <c:pt idx="13">
                  <c:v>59.462055715658011</c:v>
                </c:pt>
                <c:pt idx="14">
                  <c:v>55.310344827586221</c:v>
                </c:pt>
                <c:pt idx="15">
                  <c:v>58</c:v>
                </c:pt>
                <c:pt idx="16">
                  <c:v>59.622516556291409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DA-4E4D-972B-28B94221F1B8}"/>
            </c:ext>
          </c:extLst>
        </c:ser>
        <c:ser>
          <c:idx val="1"/>
          <c:order val="2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Slakteri!$L$10:$L$27</c15:sqref>
                  </c15:fullRef>
                </c:ext>
              </c:extLst>
              <c:f>(Slakteri!$L$10:$L$13,Slakteri!$L$15:$L$27)</c:f>
              <c:numCache>
                <c:formatCode>0.00</c:formatCode>
                <c:ptCount val="17"/>
                <c:pt idx="0">
                  <c:v>0</c:v>
                </c:pt>
                <c:pt idx="1">
                  <c:v>59</c:v>
                </c:pt>
                <c:pt idx="2">
                  <c:v>58.605312383090151</c:v>
                </c:pt>
                <c:pt idx="3">
                  <c:v>60.094763092269325</c:v>
                </c:pt>
                <c:pt idx="4">
                  <c:v>60.594244604316557</c:v>
                </c:pt>
                <c:pt idx="5">
                  <c:v>58.674867342016398</c:v>
                </c:pt>
                <c:pt idx="6">
                  <c:v>57.947368421052623</c:v>
                </c:pt>
                <c:pt idx="7">
                  <c:v>59.433544303797483</c:v>
                </c:pt>
                <c:pt idx="8">
                  <c:v>56.65</c:v>
                </c:pt>
                <c:pt idx="9">
                  <c:v>62.66666666666665</c:v>
                </c:pt>
                <c:pt idx="10">
                  <c:v>58.631578947368403</c:v>
                </c:pt>
                <c:pt idx="11">
                  <c:v>59.101522842639604</c:v>
                </c:pt>
                <c:pt idx="12">
                  <c:v>55.358620689655162</c:v>
                </c:pt>
                <c:pt idx="13">
                  <c:v>59.87826086956521</c:v>
                </c:pt>
                <c:pt idx="14">
                  <c:v>59.6875</c:v>
                </c:pt>
                <c:pt idx="15">
                  <c:v>57.274509803921582</c:v>
                </c:pt>
                <c:pt idx="16">
                  <c:v>58.593894542090673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DA-4E4D-972B-28B94221F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62714712750218"/>
          <c:y val="6.8889761625234802E-2"/>
          <c:w val="6.2135585850136968E-2"/>
          <c:h val="0.171080801289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 middel VEKT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443085191951377"/>
          <c:h val="0.689837746980263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Slakteri!$O$48:$O$65</c15:sqref>
                  </c15:fullRef>
                </c:ext>
              </c:extLst>
              <c:f>(Slakteri!$O$48:$O$51,Slakteri!$O$53:$O$65)</c:f>
              <c:numCache>
                <c:formatCode>0</c:formatCode>
                <c:ptCount val="17"/>
                <c:pt idx="0">
                  <c:v>157.41195347450076</c:v>
                </c:pt>
                <c:pt idx="1">
                  <c:v>139.20263157894735</c:v>
                </c:pt>
                <c:pt idx="2">
                  <c:v>157.93982998454379</c:v>
                </c:pt>
                <c:pt idx="3">
                  <c:v>154.3531483384719</c:v>
                </c:pt>
                <c:pt idx="4">
                  <c:v>152.3352316076294</c:v>
                </c:pt>
                <c:pt idx="5">
                  <c:v>154.3573033707863</c:v>
                </c:pt>
                <c:pt idx="6">
                  <c:v>133.38997685185203</c:v>
                </c:pt>
                <c:pt idx="7">
                  <c:v>155.31310897435901</c:v>
                </c:pt>
                <c:pt idx="8">
                  <c:v>141.35333333333338</c:v>
                </c:pt>
                <c:pt idx="9">
                  <c:v>146.21951219512201</c:v>
                </c:pt>
                <c:pt idx="10">
                  <c:v>132.74833333333339</c:v>
                </c:pt>
                <c:pt idx="11">
                  <c:v>148.23077380952387</c:v>
                </c:pt>
                <c:pt idx="12">
                  <c:v>139.53809523809528</c:v>
                </c:pt>
                <c:pt idx="13">
                  <c:v>156.79240930232564</c:v>
                </c:pt>
                <c:pt idx="14">
                  <c:v>133.78000000000003</c:v>
                </c:pt>
                <c:pt idx="15">
                  <c:v>141.68717948717949</c:v>
                </c:pt>
                <c:pt idx="16">
                  <c:v>148.38691546762598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22-4F44-B110-9BE46662EFAA}"/>
            </c:ext>
          </c:extLst>
        </c:ser>
        <c:ser>
          <c:idx val="0"/>
          <c:order val="1"/>
          <c:tx>
            <c:strRef>
              <c:f>Slakteri!$B$29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Slakteri!$O$29:$O$46</c15:sqref>
                  </c15:fullRef>
                </c:ext>
              </c:extLst>
              <c:f>(Slakteri!$O$29:$O$32,Slakteri!$O$34:$O$46)</c:f>
              <c:numCache>
                <c:formatCode>0</c:formatCode>
                <c:ptCount val="17"/>
                <c:pt idx="0">
                  <c:v>112.5</c:v>
                </c:pt>
                <c:pt idx="1">
                  <c:v>138.95333333333338</c:v>
                </c:pt>
                <c:pt idx="2">
                  <c:v>158.56010897061699</c:v>
                </c:pt>
                <c:pt idx="3">
                  <c:v>152.20389945214347</c:v>
                </c:pt>
                <c:pt idx="4">
                  <c:v>148.00181378476427</c:v>
                </c:pt>
                <c:pt idx="5">
                  <c:v>156.40591658583909</c:v>
                </c:pt>
                <c:pt idx="6">
                  <c:v>135.20098360655723</c:v>
                </c:pt>
                <c:pt idx="7">
                  <c:v>164.24186507936511</c:v>
                </c:pt>
                <c:pt idx="8">
                  <c:v>137.32499999999999</c:v>
                </c:pt>
                <c:pt idx="9">
                  <c:v>137.82647058823531</c:v>
                </c:pt>
                <c:pt idx="10">
                  <c:v>134.93359374999997</c:v>
                </c:pt>
                <c:pt idx="11">
                  <c:v>155.55000000000004</c:v>
                </c:pt>
                <c:pt idx="12">
                  <c:v>137.60683760683764</c:v>
                </c:pt>
                <c:pt idx="13">
                  <c:v>159.0376560999041</c:v>
                </c:pt>
                <c:pt idx="14">
                  <c:v>137.41034482758621</c:v>
                </c:pt>
                <c:pt idx="15">
                  <c:v>147.45479452054789</c:v>
                </c:pt>
                <c:pt idx="16">
                  <c:v>147.54370860927142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22-4F44-B110-9BE46662EFAA}"/>
            </c:ext>
          </c:extLst>
        </c:ser>
        <c:ser>
          <c:idx val="1"/>
          <c:order val="2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Slakteri!$O$10:$O$27</c15:sqref>
                  </c15:fullRef>
                </c:ext>
              </c:extLst>
              <c:f>(Slakteri!$O$10:$O$13,Slakteri!$O$15:$O$27)</c:f>
              <c:numCache>
                <c:formatCode>0</c:formatCode>
                <c:ptCount val="17"/>
                <c:pt idx="0">
                  <c:v>0</c:v>
                </c:pt>
                <c:pt idx="1">
                  <c:v>141.32</c:v>
                </c:pt>
                <c:pt idx="2">
                  <c:v>158.59190502897661</c:v>
                </c:pt>
                <c:pt idx="3">
                  <c:v>151.54060681629247</c:v>
                </c:pt>
                <c:pt idx="4">
                  <c:v>142.91721664275477</c:v>
                </c:pt>
                <c:pt idx="5">
                  <c:v>148.19674329501925</c:v>
                </c:pt>
                <c:pt idx="6">
                  <c:v>132.52763157894736</c:v>
                </c:pt>
                <c:pt idx="7">
                  <c:v>160.46265624999995</c:v>
                </c:pt>
                <c:pt idx="8">
                  <c:v>127.70749999999998</c:v>
                </c:pt>
                <c:pt idx="9">
                  <c:v>150.4</c:v>
                </c:pt>
                <c:pt idx="10">
                  <c:v>133.30263157894743</c:v>
                </c:pt>
                <c:pt idx="11">
                  <c:v>145.89441624365477</c:v>
                </c:pt>
                <c:pt idx="12">
                  <c:v>138.37310344827597</c:v>
                </c:pt>
                <c:pt idx="13">
                  <c:v>154.25821025195484</c:v>
                </c:pt>
                <c:pt idx="14">
                  <c:v>138.08124999999998</c:v>
                </c:pt>
                <c:pt idx="15">
                  <c:v>143.5333333333333</c:v>
                </c:pt>
                <c:pt idx="16">
                  <c:v>151.28253234750471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22-4F44-B110-9BE46662E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1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631202987079722"/>
          <c:y val="7.3691559134135567E-2"/>
          <c:w val="6.2135585850136968E-2"/>
          <c:h val="0.171080801289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purke: Antall%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325251420067453"/>
          <c:h val="0.661848413708427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Slakteri!$I$48:$I$65</c15:sqref>
                  </c15:fullRef>
                </c:ext>
              </c:extLst>
              <c:f>(Slakteri!$I$48:$I$51,Slakteri!$I$53:$I$65)</c:f>
              <c:numCache>
                <c:formatCode>0.0</c:formatCode>
                <c:ptCount val="17"/>
                <c:pt idx="0">
                  <c:v>22.701421800947859</c:v>
                </c:pt>
                <c:pt idx="1">
                  <c:v>0.25727826675693977</c:v>
                </c:pt>
                <c:pt idx="2">
                  <c:v>13.14150304671632</c:v>
                </c:pt>
                <c:pt idx="3">
                  <c:v>19.763033175355449</c:v>
                </c:pt>
                <c:pt idx="4">
                  <c:v>7.4542992552471228</c:v>
                </c:pt>
                <c:pt idx="5">
                  <c:v>12.65402843601896</c:v>
                </c:pt>
                <c:pt idx="6">
                  <c:v>2.9248476641841559</c:v>
                </c:pt>
                <c:pt idx="7">
                  <c:v>2.1123899796885581</c:v>
                </c:pt>
                <c:pt idx="8">
                  <c:v>0.1015572105619499</c:v>
                </c:pt>
                <c:pt idx="9">
                  <c:v>0.27758970886932965</c:v>
                </c:pt>
                <c:pt idx="10">
                  <c:v>1.2186865267433988</c:v>
                </c:pt>
                <c:pt idx="11">
                  <c:v>1.1374407582938388</c:v>
                </c:pt>
                <c:pt idx="12">
                  <c:v>0.85308056872037941</c:v>
                </c:pt>
                <c:pt idx="13">
                  <c:v>7.2782667569397441</c:v>
                </c:pt>
                <c:pt idx="14">
                  <c:v>6.7704807041299941E-2</c:v>
                </c:pt>
                <c:pt idx="15">
                  <c:v>0.52809749492213953</c:v>
                </c:pt>
                <c:pt idx="16">
                  <c:v>7.5287745429925517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7-4EFD-B757-9F89DBD50014}"/>
            </c:ext>
          </c:extLst>
        </c:ser>
        <c:ser>
          <c:idx val="0"/>
          <c:order val="1"/>
          <c:tx>
            <c:strRef>
              <c:f>Slakteri!$B$29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Slakteri!$I$29:$I$46</c15:sqref>
                  </c15:fullRef>
                </c:ext>
              </c:extLst>
              <c:f>(Slakteri!$I$29:$I$32,Slakteri!$I$34:$I$46)</c:f>
              <c:numCache>
                <c:formatCode>0.0</c:formatCode>
                <c:ptCount val="17"/>
                <c:pt idx="0">
                  <c:v>1.3708019191226864E-2</c:v>
                </c:pt>
                <c:pt idx="1">
                  <c:v>0.10281014393420151</c:v>
                </c:pt>
                <c:pt idx="2">
                  <c:v>35.222755311857433</c:v>
                </c:pt>
                <c:pt idx="3">
                  <c:v>21.267991775188481</c:v>
                </c:pt>
                <c:pt idx="4">
                  <c:v>5.6682659355723102</c:v>
                </c:pt>
                <c:pt idx="5">
                  <c:v>14.132967786154902</c:v>
                </c:pt>
                <c:pt idx="6">
                  <c:v>2.0904729266620974</c:v>
                </c:pt>
                <c:pt idx="7">
                  <c:v>3.4544208361891711</c:v>
                </c:pt>
                <c:pt idx="8">
                  <c:v>8.2248115147361189E-2</c:v>
                </c:pt>
                <c:pt idx="9">
                  <c:v>0.2330363262508568</c:v>
                </c:pt>
                <c:pt idx="10">
                  <c:v>0.87731322823851932</c:v>
                </c:pt>
                <c:pt idx="11">
                  <c:v>0.9732693625771075</c:v>
                </c:pt>
                <c:pt idx="12">
                  <c:v>0.80191912268677179</c:v>
                </c:pt>
                <c:pt idx="13">
                  <c:v>7.1350239890335825</c:v>
                </c:pt>
                <c:pt idx="14">
                  <c:v>0.19876627827278956</c:v>
                </c:pt>
                <c:pt idx="15">
                  <c:v>0.50034270047978069</c:v>
                </c:pt>
                <c:pt idx="16">
                  <c:v>7.244688142563402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97-4EFD-B757-9F89DBD50014}"/>
            </c:ext>
          </c:extLst>
        </c:ser>
        <c:ser>
          <c:idx val="1"/>
          <c:order val="2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Slakteri!$I$10:$I$27</c15:sqref>
                  </c15:fullRef>
                </c:ext>
              </c:extLst>
              <c:f>(Slakteri!$I$10:$I$13,Slakteri!$I$15:$I$27)</c:f>
              <c:numCache>
                <c:formatCode>0.0</c:formatCode>
                <c:ptCount val="17"/>
                <c:pt idx="0">
                  <c:v>0</c:v>
                </c:pt>
                <c:pt idx="1">
                  <c:v>3.5453449620648093E-2</c:v>
                </c:pt>
                <c:pt idx="2">
                  <c:v>37.928100404169314</c:v>
                </c:pt>
                <c:pt idx="3">
                  <c:v>17.060199957455861</c:v>
                </c:pt>
                <c:pt idx="4">
                  <c:v>4.9422108771183426</c:v>
                </c:pt>
                <c:pt idx="5">
                  <c:v>14.80536056158264</c:v>
                </c:pt>
                <c:pt idx="6">
                  <c:v>1.0777848684677018</c:v>
                </c:pt>
                <c:pt idx="7">
                  <c:v>4.538041551442956</c:v>
                </c:pt>
                <c:pt idx="8">
                  <c:v>0.56725519393036949</c:v>
                </c:pt>
                <c:pt idx="9">
                  <c:v>4.2544139544777697E-2</c:v>
                </c:pt>
                <c:pt idx="10">
                  <c:v>0.26944621711692546</c:v>
                </c:pt>
                <c:pt idx="11">
                  <c:v>1.3968659150535347</c:v>
                </c:pt>
                <c:pt idx="12">
                  <c:v>1.0281500389987943</c:v>
                </c:pt>
                <c:pt idx="13">
                  <c:v>8.1613841026731908</c:v>
                </c:pt>
                <c:pt idx="14">
                  <c:v>0.1134510387860739</c:v>
                </c:pt>
                <c:pt idx="15">
                  <c:v>0.36162518613061057</c:v>
                </c:pt>
                <c:pt idx="16">
                  <c:v>7.6721264979082484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97-4EFD-B757-9F89DBD50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679416802338596"/>
          <c:y val="0.22284707690352726"/>
          <c:w val="6.2135585850136968E-2"/>
          <c:h val="0.171080801289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 middel KJØTT% per</a:t>
            </a:r>
            <a:r>
              <a:rPr lang="nb-NO" sz="2400" baseline="0"/>
              <a:t> SLAKTERI</a:t>
            </a:r>
            <a:endParaRPr lang="nb-NO" sz="2400"/>
          </a:p>
        </c:rich>
      </c:tx>
      <c:layout>
        <c:manualLayout>
          <c:xMode val="edge"/>
          <c:yMode val="edge"/>
          <c:x val="0.11892448843981547"/>
          <c:y val="2.07967869182627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336618848067E-2"/>
          <c:y val="0.14824114248665626"/>
          <c:w val="0.89443085191951377"/>
          <c:h val="0.689837746980263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Slakteri!$L$29:$L$46</c15:sqref>
                  </c15:fullRef>
                </c:ext>
              </c:extLst>
              <c:f>(Slakteri!$L$29:$L$32,Slakteri!$L$34:$L$46)</c:f>
              <c:numCache>
                <c:formatCode>0.00</c:formatCode>
                <c:ptCount val="17"/>
                <c:pt idx="0">
                  <c:v>59</c:v>
                </c:pt>
                <c:pt idx="1">
                  <c:v>56.733333333333348</c:v>
                </c:pt>
                <c:pt idx="2">
                  <c:v>58.409887115609195</c:v>
                </c:pt>
                <c:pt idx="3">
                  <c:v>60.275072557239596</c:v>
                </c:pt>
                <c:pt idx="4">
                  <c:v>59.952669902912618</c:v>
                </c:pt>
                <c:pt idx="5">
                  <c:v>58.966909975669104</c:v>
                </c:pt>
                <c:pt idx="6">
                  <c:v>57.917491749174893</c:v>
                </c:pt>
                <c:pt idx="7">
                  <c:v>58.602385685884691</c:v>
                </c:pt>
                <c:pt idx="8">
                  <c:v>57.33333333333335</c:v>
                </c:pt>
                <c:pt idx="9">
                  <c:v>58.882352941176485</c:v>
                </c:pt>
                <c:pt idx="10">
                  <c:v>57.809523809523824</c:v>
                </c:pt>
                <c:pt idx="11">
                  <c:v>58.482269503546135</c:v>
                </c:pt>
                <c:pt idx="12">
                  <c:v>56.017094017094017</c:v>
                </c:pt>
                <c:pt idx="13">
                  <c:v>59.462055715658011</c:v>
                </c:pt>
                <c:pt idx="14">
                  <c:v>55.310344827586221</c:v>
                </c:pt>
                <c:pt idx="15">
                  <c:v>58</c:v>
                </c:pt>
                <c:pt idx="16">
                  <c:v>59.622516556291409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A7-4018-A2CC-7E27351D7837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Slakteri!$E$10:$E$27</c15:sqref>
                  </c15:fullRef>
                </c:ext>
              </c:extLst>
              <c:f>(Slakteri!$E$10:$E$13,Slakteri!$E$15:$E$27)</c:f>
              <c:strCache>
                <c:ptCount val="17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Slakteri!$L$10:$L$27</c15:sqref>
                  </c15:fullRef>
                </c:ext>
              </c:extLst>
              <c:f>(Slakteri!$L$10:$L$13,Slakteri!$L$15:$L$27)</c:f>
              <c:numCache>
                <c:formatCode>0.00</c:formatCode>
                <c:ptCount val="17"/>
                <c:pt idx="0">
                  <c:v>0</c:v>
                </c:pt>
                <c:pt idx="1">
                  <c:v>59</c:v>
                </c:pt>
                <c:pt idx="2">
                  <c:v>58.605312383090151</c:v>
                </c:pt>
                <c:pt idx="3">
                  <c:v>60.094763092269325</c:v>
                </c:pt>
                <c:pt idx="4">
                  <c:v>60.594244604316557</c:v>
                </c:pt>
                <c:pt idx="5">
                  <c:v>58.674867342016398</c:v>
                </c:pt>
                <c:pt idx="6">
                  <c:v>57.947368421052623</c:v>
                </c:pt>
                <c:pt idx="7">
                  <c:v>59.433544303797483</c:v>
                </c:pt>
                <c:pt idx="8">
                  <c:v>56.65</c:v>
                </c:pt>
                <c:pt idx="9">
                  <c:v>62.66666666666665</c:v>
                </c:pt>
                <c:pt idx="10">
                  <c:v>58.631578947368403</c:v>
                </c:pt>
                <c:pt idx="11">
                  <c:v>59.101522842639604</c:v>
                </c:pt>
                <c:pt idx="12">
                  <c:v>55.358620689655162</c:v>
                </c:pt>
                <c:pt idx="13">
                  <c:v>59.87826086956521</c:v>
                </c:pt>
                <c:pt idx="14">
                  <c:v>59.6875</c:v>
                </c:pt>
                <c:pt idx="15">
                  <c:v>57.274509803921582</c:v>
                </c:pt>
                <c:pt idx="16">
                  <c:v>58.593894542090673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7-4018-A2CC-7E27351D7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5525736"/>
        <c:axId val="875530832"/>
      </c:barChart>
      <c:catAx>
        <c:axId val="875525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3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5530832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9.6516373632378229E-3"/>
              <c:y val="0.43416420016465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5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805861802813519"/>
          <c:y val="0.10427022419888123"/>
          <c:w val="5.7704101642918247E-2"/>
          <c:h val="0.135700227032727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purke: ANTALLS%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Klasse!$H$137:$H$143</c:f>
              <c:numCache>
                <c:formatCode>0.0</c:formatCode>
                <c:ptCount val="7"/>
                <c:pt idx="0">
                  <c:v>0.29631861784942998</c:v>
                </c:pt>
                <c:pt idx="1">
                  <c:v>1.2806991110441464</c:v>
                </c:pt>
                <c:pt idx="2">
                  <c:v>4.9068354176083586</c:v>
                </c:pt>
                <c:pt idx="3">
                  <c:v>17.286926824368443</c:v>
                </c:pt>
                <c:pt idx="4">
                  <c:v>44.266988097031792</c:v>
                </c:pt>
                <c:pt idx="5">
                  <c:v>30.430415348299945</c:v>
                </c:pt>
                <c:pt idx="6">
                  <c:v>2.4464233290928655E-2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E-48F6-B24E-A1D8EA6C1541}"/>
            </c:ext>
          </c:extLst>
        </c:ser>
        <c:ser>
          <c:idx val="4"/>
          <c:order val="1"/>
          <c:tx>
            <c:strRef>
              <c:f>Klasse!$B$102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Klasse!$H$102:$H$108</c:f>
              <c:numCache>
                <c:formatCode>0.0</c:formatCode>
                <c:ptCount val="7"/>
                <c:pt idx="0">
                  <c:v>0.36926864293773715</c:v>
                </c:pt>
                <c:pt idx="1">
                  <c:v>0.64109139398912707</c:v>
                </c:pt>
                <c:pt idx="2">
                  <c:v>2.1335521591958155</c:v>
                </c:pt>
                <c:pt idx="3">
                  <c:v>9.0009231716073419</c:v>
                </c:pt>
                <c:pt idx="4">
                  <c:v>32.198174171709923</c:v>
                </c:pt>
                <c:pt idx="5">
                  <c:v>54.138886039593807</c:v>
                </c:pt>
                <c:pt idx="6">
                  <c:v>4.9616710908233887E-3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E-48F6-B24E-A1D8EA6C1541}"/>
            </c:ext>
          </c:extLst>
        </c:ser>
        <c:ser>
          <c:idx val="10"/>
          <c:order val="2"/>
          <c:tx>
            <c:strRef>
              <c:f>Klasse!$B$67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Klasse!$H$67:$H$73</c:f>
              <c:numCache>
                <c:formatCode>0.0</c:formatCode>
                <c:ptCount val="7"/>
                <c:pt idx="0">
                  <c:v>0.63842135809634348</c:v>
                </c:pt>
                <c:pt idx="1">
                  <c:v>0.95440768685109934</c:v>
                </c:pt>
                <c:pt idx="2">
                  <c:v>3.4629522151286518</c:v>
                </c:pt>
                <c:pt idx="3">
                  <c:v>11.562520152189331</c:v>
                </c:pt>
                <c:pt idx="4">
                  <c:v>32.114528922422132</c:v>
                </c:pt>
                <c:pt idx="5">
                  <c:v>51.267169665312437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6E-48F6-B24E-A1D8EA6C1541}"/>
            </c:ext>
          </c:extLst>
        </c:ser>
        <c:ser>
          <c:idx val="13"/>
          <c:order val="3"/>
          <c:tx>
            <c:strRef>
              <c:f>Klasse!$B$24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Klasse!$H$22:$H$31</c:f>
              <c:numCache>
                <c:formatCode>0.0</c:formatCode>
                <c:ptCount val="10"/>
                <c:pt idx="0">
                  <c:v>0</c:v>
                </c:pt>
                <c:pt idx="1">
                  <c:v>0.21932830705962983</c:v>
                </c:pt>
                <c:pt idx="2">
                  <c:v>0.34270047978067159</c:v>
                </c:pt>
                <c:pt idx="3">
                  <c:v>4.2769019876627823</c:v>
                </c:pt>
                <c:pt idx="4">
                  <c:v>11.487320082248116</c:v>
                </c:pt>
                <c:pt idx="5">
                  <c:v>30.0479780671693</c:v>
                </c:pt>
                <c:pt idx="6">
                  <c:v>52.851267991775195</c:v>
                </c:pt>
                <c:pt idx="8">
                  <c:v>0</c:v>
                </c:pt>
                <c:pt idx="9">
                  <c:v>6.8540095956134322E-3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6E-48F6-B24E-A1D8EA6C1541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Klasse!$H$10:$H$16</c:f>
              <c:numCache>
                <c:formatCode>0.0</c:formatCode>
                <c:ptCount val="7"/>
                <c:pt idx="0">
                  <c:v>0</c:v>
                </c:pt>
                <c:pt idx="1">
                  <c:v>9.2178969013684997E-2</c:v>
                </c:pt>
                <c:pt idx="2">
                  <c:v>0.2339927674962774</c:v>
                </c:pt>
                <c:pt idx="3">
                  <c:v>4.2685953343260303</c:v>
                </c:pt>
                <c:pt idx="4">
                  <c:v>11.876905622917112</c:v>
                </c:pt>
                <c:pt idx="5">
                  <c:v>30.043253208537195</c:v>
                </c:pt>
                <c:pt idx="6">
                  <c:v>52.322200950152464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6E-48F6-B24E-A1D8EA6C1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0920"/>
        <c:axId val="542201312"/>
      </c:barChart>
      <c:catAx>
        <c:axId val="5422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2201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703997721881489"/>
          <c:y val="0.32833082887539822"/>
          <c:w val="6.7864962416762958E-2"/>
          <c:h val="0.257031480532389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245165941262E-2"/>
          <c:y val="0.19039140672968577"/>
          <c:w val="0.8686296052891832"/>
          <c:h val="0.701567920976458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Klasse!$F$137:$F$143</c:f>
              <c:numCache>
                <c:formatCode>0</c:formatCode>
                <c:ptCount val="7"/>
                <c:pt idx="0">
                  <c:v>59</c:v>
                </c:pt>
                <c:pt idx="1">
                  <c:v>255</c:v>
                </c:pt>
                <c:pt idx="2">
                  <c:v>977</c:v>
                </c:pt>
                <c:pt idx="3">
                  <c:v>3442</c:v>
                </c:pt>
                <c:pt idx="4">
                  <c:v>8814</c:v>
                </c:pt>
                <c:pt idx="5">
                  <c:v>6059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79-4B9B-B8FF-3822EE1A4BEF}"/>
            </c:ext>
          </c:extLst>
        </c:ser>
        <c:ser>
          <c:idx val="4"/>
          <c:order val="1"/>
          <c:tx>
            <c:strRef>
              <c:f>Klasse!$B$102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Klasse!$F$102:$F$108</c:f>
              <c:numCache>
                <c:formatCode>0</c:formatCode>
                <c:ptCount val="7"/>
                <c:pt idx="0">
                  <c:v>72</c:v>
                </c:pt>
                <c:pt idx="1">
                  <c:v>125</c:v>
                </c:pt>
                <c:pt idx="2">
                  <c:v>416</c:v>
                </c:pt>
                <c:pt idx="3">
                  <c:v>1755</c:v>
                </c:pt>
                <c:pt idx="4">
                  <c:v>6278</c:v>
                </c:pt>
                <c:pt idx="5">
                  <c:v>10556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79-4B9B-B8FF-3822EE1A4BEF}"/>
            </c:ext>
          </c:extLst>
        </c:ser>
        <c:ser>
          <c:idx val="10"/>
          <c:order val="2"/>
          <c:tx>
            <c:strRef>
              <c:f>Klasse!$B$67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Klasse!$F$67:$F$73</c:f>
              <c:numCache>
                <c:formatCode>0</c:formatCode>
                <c:ptCount val="7"/>
                <c:pt idx="0">
                  <c:v>99</c:v>
                </c:pt>
                <c:pt idx="1">
                  <c:v>148</c:v>
                </c:pt>
                <c:pt idx="2">
                  <c:v>537</c:v>
                </c:pt>
                <c:pt idx="3">
                  <c:v>1793</c:v>
                </c:pt>
                <c:pt idx="4">
                  <c:v>4980</c:v>
                </c:pt>
                <c:pt idx="5">
                  <c:v>7950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79-4B9B-B8FF-3822EE1A4BEF}"/>
            </c:ext>
          </c:extLst>
        </c:ser>
        <c:ser>
          <c:idx val="13"/>
          <c:order val="3"/>
          <c:tx>
            <c:strRef>
              <c:f>Klasse!$B$24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Klasse!$F$22:$F$31</c:f>
              <c:numCache>
                <c:formatCode>0</c:formatCode>
                <c:ptCount val="10"/>
                <c:pt idx="0">
                  <c:v>0</c:v>
                </c:pt>
                <c:pt idx="1">
                  <c:v>32</c:v>
                </c:pt>
                <c:pt idx="2">
                  <c:v>50</c:v>
                </c:pt>
                <c:pt idx="3">
                  <c:v>624</c:v>
                </c:pt>
                <c:pt idx="4">
                  <c:v>1676</c:v>
                </c:pt>
                <c:pt idx="5">
                  <c:v>4384</c:v>
                </c:pt>
                <c:pt idx="6">
                  <c:v>7711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79-4B9B-B8FF-3822EE1A4BEF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Klasse!$F$10:$F$16</c:f>
              <c:numCache>
                <c:formatCode>0</c:formatCode>
                <c:ptCount val="7"/>
                <c:pt idx="0">
                  <c:v>0</c:v>
                </c:pt>
                <c:pt idx="1">
                  <c:v>13</c:v>
                </c:pt>
                <c:pt idx="2">
                  <c:v>33</c:v>
                </c:pt>
                <c:pt idx="3">
                  <c:v>602</c:v>
                </c:pt>
                <c:pt idx="4">
                  <c:v>1675</c:v>
                </c:pt>
                <c:pt idx="5">
                  <c:v>4237</c:v>
                </c:pt>
                <c:pt idx="6">
                  <c:v>7379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79-4B9B-B8FF-3822EE1A4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28456"/>
        <c:axId val="171032200"/>
      </c:barChart>
      <c:catAx>
        <c:axId val="167928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2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2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2845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43478692027211"/>
          <c:y val="0.25480773772173082"/>
          <c:w val="7.0070416697984611E-2"/>
          <c:h val="0.261962990070572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GRIS, antall slakt per produsent innen de ulike KLASSENE</a:t>
            </a:r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Klasse!$B$144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Klasse!$R$144:$R$150</c:f>
              <c:numCache>
                <c:formatCode>0</c:formatCode>
                <c:ptCount val="7"/>
                <c:pt idx="0">
                  <c:v>1.1746031746031746</c:v>
                </c:pt>
                <c:pt idx="1">
                  <c:v>1.5797101449275361</c:v>
                </c:pt>
                <c:pt idx="2">
                  <c:v>2.3580786026200875</c:v>
                </c:pt>
                <c:pt idx="3">
                  <c:v>4.4746162927981112</c:v>
                </c:pt>
                <c:pt idx="4">
                  <c:v>7.8594449418084151</c:v>
                </c:pt>
                <c:pt idx="5">
                  <c:v>6.6995565410199553</c:v>
                </c:pt>
                <c:pt idx="6">
                  <c:v>1.2857142857142858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A-44A9-8B23-CA512013DB85}"/>
            </c:ext>
          </c:extLst>
        </c:ser>
        <c:ser>
          <c:idx val="4"/>
          <c:order val="1"/>
          <c:tx>
            <c:strRef>
              <c:f>Klasse!$B$109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Klasse!$R$109:$R$115</c:f>
              <c:numCache>
                <c:formatCode>0</c:formatCode>
                <c:ptCount val="7"/>
                <c:pt idx="0">
                  <c:v>1.375</c:v>
                </c:pt>
                <c:pt idx="1">
                  <c:v>1.3854166666666667</c:v>
                </c:pt>
                <c:pt idx="2">
                  <c:v>2.1716738197424892</c:v>
                </c:pt>
                <c:pt idx="3">
                  <c:v>3.5018867924528303</c:v>
                </c:pt>
                <c:pt idx="4">
                  <c:v>8.0060240963855414</c:v>
                </c:pt>
                <c:pt idx="5">
                  <c:v>12.067307692307692</c:v>
                </c:pt>
                <c:pt idx="6">
                  <c:v>1.5714285714285714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A-44A9-8B23-CA512013DB85}"/>
            </c:ext>
          </c:extLst>
        </c:ser>
        <c:ser>
          <c:idx val="10"/>
          <c:order val="2"/>
          <c:tx>
            <c:strRef>
              <c:f>Klasse!$B$74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Klasse!$R$74:$R$80</c:f>
              <c:numCache>
                <c:formatCode>0</c:formatCode>
                <c:ptCount val="7"/>
                <c:pt idx="0">
                  <c:v>1.575</c:v>
                </c:pt>
                <c:pt idx="1">
                  <c:v>1.5591397849462365</c:v>
                </c:pt>
                <c:pt idx="2">
                  <c:v>2.1447368421052633</c:v>
                </c:pt>
                <c:pt idx="3">
                  <c:v>3.7852193995381063</c:v>
                </c:pt>
                <c:pt idx="4">
                  <c:v>8.6553672316384187</c:v>
                </c:pt>
                <c:pt idx="5">
                  <c:v>13.440147329650092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0A-44A9-8B23-CA512013DB85}"/>
            </c:ext>
          </c:extLst>
        </c:ser>
        <c:ser>
          <c:idx val="13"/>
          <c:order val="3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Klasse!$R$22:$R$31</c:f>
              <c:numCache>
                <c:formatCode>0</c:formatCode>
                <c:ptCount val="10"/>
                <c:pt idx="0">
                  <c:v>0</c:v>
                </c:pt>
                <c:pt idx="1">
                  <c:v>2.9090909090909092</c:v>
                </c:pt>
                <c:pt idx="2">
                  <c:v>1.4705882352941178</c:v>
                </c:pt>
                <c:pt idx="3">
                  <c:v>3.1515151515151514</c:v>
                </c:pt>
                <c:pt idx="4">
                  <c:v>4.4932975871313676</c:v>
                </c:pt>
                <c:pt idx="5">
                  <c:v>9.2489451476793256</c:v>
                </c:pt>
                <c:pt idx="6">
                  <c:v>16.984581497797357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0A-44A9-8B23-CA512013DB85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Klasse!$R$10:$R$16</c:f>
              <c:numCache>
                <c:formatCode>0</c:formatCode>
                <c:ptCount val="7"/>
                <c:pt idx="0">
                  <c:v>0</c:v>
                </c:pt>
                <c:pt idx="1">
                  <c:v>1.1818181818181819</c:v>
                </c:pt>
                <c:pt idx="2">
                  <c:v>1.375</c:v>
                </c:pt>
                <c:pt idx="3">
                  <c:v>3.0251256281407035</c:v>
                </c:pt>
                <c:pt idx="4">
                  <c:v>4.8550724637681162</c:v>
                </c:pt>
                <c:pt idx="5">
                  <c:v>9.9460093896713619</c:v>
                </c:pt>
                <c:pt idx="6">
                  <c:v>17.997560975609755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0A-44A9-8B23-CA512013D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3616"/>
        <c:axId val="724642832"/>
      </c:barChart>
      <c:catAx>
        <c:axId val="7246436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724642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 per klasse</a:t>
                </a:r>
              </a:p>
            </c:rich>
          </c:tx>
          <c:layout>
            <c:manualLayout>
              <c:xMode val="edge"/>
              <c:yMode val="edge"/>
              <c:x val="1.161467797294569E-2"/>
              <c:y val="0.3001458643683053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701634212953110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GRIS, antall produsenter innen de ulike KLASSENE</a:t>
            </a:r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Klasse!$B$144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Klasse!$E$144:$E$150</c:f>
              <c:numCache>
                <c:formatCode>General</c:formatCode>
                <c:ptCount val="7"/>
                <c:pt idx="0">
                  <c:v>63</c:v>
                </c:pt>
                <c:pt idx="1">
                  <c:v>207</c:v>
                </c:pt>
                <c:pt idx="2">
                  <c:v>458</c:v>
                </c:pt>
                <c:pt idx="3">
                  <c:v>847</c:v>
                </c:pt>
                <c:pt idx="4">
                  <c:v>1117</c:v>
                </c:pt>
                <c:pt idx="5">
                  <c:v>902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7E-4899-B524-8AB54E3253A1}"/>
            </c:ext>
          </c:extLst>
        </c:ser>
        <c:ser>
          <c:idx val="4"/>
          <c:order val="1"/>
          <c:tx>
            <c:strRef>
              <c:f>Klasse!$B$109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Klasse!$E$109:$E$115</c:f>
              <c:numCache>
                <c:formatCode>General</c:formatCode>
                <c:ptCount val="7"/>
                <c:pt idx="0">
                  <c:v>40</c:v>
                </c:pt>
                <c:pt idx="1">
                  <c:v>96</c:v>
                </c:pt>
                <c:pt idx="2">
                  <c:v>233</c:v>
                </c:pt>
                <c:pt idx="3">
                  <c:v>530</c:v>
                </c:pt>
                <c:pt idx="4">
                  <c:v>830</c:v>
                </c:pt>
                <c:pt idx="5">
                  <c:v>884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7E-4899-B524-8AB54E3253A1}"/>
            </c:ext>
          </c:extLst>
        </c:ser>
        <c:ser>
          <c:idx val="10"/>
          <c:order val="2"/>
          <c:tx>
            <c:strRef>
              <c:f>Klasse!$B$74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Klasse!$E$74:$E$80</c:f>
              <c:numCache>
                <c:formatCode>General</c:formatCode>
                <c:ptCount val="7"/>
                <c:pt idx="0">
                  <c:v>40</c:v>
                </c:pt>
                <c:pt idx="1">
                  <c:v>93</c:v>
                </c:pt>
                <c:pt idx="2">
                  <c:v>228</c:v>
                </c:pt>
                <c:pt idx="3">
                  <c:v>433</c:v>
                </c:pt>
                <c:pt idx="4">
                  <c:v>531</c:v>
                </c:pt>
                <c:pt idx="5">
                  <c:v>543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7E-4899-B524-8AB54E3253A1}"/>
            </c:ext>
          </c:extLst>
        </c:ser>
        <c:ser>
          <c:idx val="13"/>
          <c:order val="3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Klasse!$E$22:$E$31</c:f>
              <c:numCache>
                <c:formatCode>General</c:formatCode>
                <c:ptCount val="10"/>
                <c:pt idx="0">
                  <c:v>0</c:v>
                </c:pt>
                <c:pt idx="1">
                  <c:v>11</c:v>
                </c:pt>
                <c:pt idx="2">
                  <c:v>34</c:v>
                </c:pt>
                <c:pt idx="3">
                  <c:v>198</c:v>
                </c:pt>
                <c:pt idx="4">
                  <c:v>373</c:v>
                </c:pt>
                <c:pt idx="5">
                  <c:v>474</c:v>
                </c:pt>
                <c:pt idx="6">
                  <c:v>454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7E-4899-B524-8AB54E3253A1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Klasse!$D$22:$D$48</c:f>
              <c:strCache>
                <c:ptCount val="2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19">
                  <c:v>Krepert fjøs</c:v>
                </c:pt>
                <c:pt idx="20">
                  <c:v>Krepert transport</c:v>
                </c:pt>
                <c:pt idx="21">
                  <c:v>Kasserte</c:v>
                </c:pt>
                <c:pt idx="23">
                  <c:v>P-</c:v>
                </c:pt>
                <c:pt idx="24">
                  <c:v>P-</c:v>
                </c:pt>
                <c:pt idx="25">
                  <c:v>P</c:v>
                </c:pt>
                <c:pt idx="26">
                  <c:v>O</c:v>
                </c:pt>
              </c:strCache>
            </c:strRef>
          </c:cat>
          <c:val>
            <c:numRef>
              <c:f>Klasse!$E$10:$E$16</c:f>
              <c:numCache>
                <c:formatCode>General</c:formatCode>
                <c:ptCount val="7"/>
                <c:pt idx="0">
                  <c:v>0</c:v>
                </c:pt>
                <c:pt idx="1">
                  <c:v>11</c:v>
                </c:pt>
                <c:pt idx="2">
                  <c:v>24</c:v>
                </c:pt>
                <c:pt idx="3">
                  <c:v>199</c:v>
                </c:pt>
                <c:pt idx="4">
                  <c:v>345</c:v>
                </c:pt>
                <c:pt idx="5">
                  <c:v>426</c:v>
                </c:pt>
                <c:pt idx="6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7E-4899-B524-8AB54E325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2096"/>
        <c:axId val="724644008"/>
      </c:barChart>
      <c:catAx>
        <c:axId val="54220209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4008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724644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209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701634212953110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kjøtt%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Klasse!$K$137:$K$143</c:f>
              <c:numCache>
                <c:formatCode>0.00</c:formatCode>
                <c:ptCount val="7"/>
                <c:pt idx="0">
                  <c:v>37.067796610169495</c:v>
                </c:pt>
                <c:pt idx="1">
                  <c:v>42.596078431372526</c:v>
                </c:pt>
                <c:pt idx="2">
                  <c:v>47.563524590163937</c:v>
                </c:pt>
                <c:pt idx="3">
                  <c:v>52.454386984311448</c:v>
                </c:pt>
                <c:pt idx="4">
                  <c:v>57.18474807081251</c:v>
                </c:pt>
                <c:pt idx="5">
                  <c:v>61.51790724542002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0-4170-B0BA-BDCF5911D91B}"/>
            </c:ext>
          </c:extLst>
        </c:ser>
        <c:ser>
          <c:idx val="4"/>
          <c:order val="1"/>
          <c:tx>
            <c:strRef>
              <c:f>Klasse!$B$109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Klasse!$K$109:$K$115</c:f>
              <c:numCache>
                <c:formatCode>0.00</c:formatCode>
                <c:ptCount val="7"/>
                <c:pt idx="0">
                  <c:v>36.509090909090901</c:v>
                </c:pt>
                <c:pt idx="1">
                  <c:v>42.533834586466178</c:v>
                </c:pt>
                <c:pt idx="2">
                  <c:v>47.46640316205535</c:v>
                </c:pt>
                <c:pt idx="3">
                  <c:v>52.526400862068975</c:v>
                </c:pt>
                <c:pt idx="4">
                  <c:v>57.444595001505583</c:v>
                </c:pt>
                <c:pt idx="5">
                  <c:v>62.227389938581261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0-4170-B0BA-BDCF5911D91B}"/>
            </c:ext>
          </c:extLst>
        </c:ser>
        <c:ser>
          <c:idx val="10"/>
          <c:order val="2"/>
          <c:tx>
            <c:strRef>
              <c:f>Klasse!$B$73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Klasse!$K$67:$K$73</c:f>
              <c:numCache>
                <c:formatCode>0.00</c:formatCode>
                <c:ptCount val="7"/>
                <c:pt idx="0">
                  <c:v>36.454545454545446</c:v>
                </c:pt>
                <c:pt idx="1">
                  <c:v>42.547297297297305</c:v>
                </c:pt>
                <c:pt idx="2">
                  <c:v>47.506517690875242</c:v>
                </c:pt>
                <c:pt idx="3">
                  <c:v>52.419408812046818</c:v>
                </c:pt>
                <c:pt idx="4">
                  <c:v>57.361116690098413</c:v>
                </c:pt>
                <c:pt idx="5">
                  <c:v>62.27383647798743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10-4170-B0BA-BDCF5911D91B}"/>
            </c:ext>
          </c:extLst>
        </c:ser>
        <c:ser>
          <c:idx val="13"/>
          <c:order val="3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Klasse!$K$22:$K$31</c:f>
              <c:numCache>
                <c:formatCode>0.00</c:formatCode>
                <c:ptCount val="10"/>
                <c:pt idx="0">
                  <c:v>0</c:v>
                </c:pt>
                <c:pt idx="1">
                  <c:v>36.193548387096783</c:v>
                </c:pt>
                <c:pt idx="2">
                  <c:v>42.673469387755098</c:v>
                </c:pt>
                <c:pt idx="3">
                  <c:v>48.139423076923087</c:v>
                </c:pt>
                <c:pt idx="4">
                  <c:v>52.38484486873508</c:v>
                </c:pt>
                <c:pt idx="5">
                  <c:v>57.331432481751811</c:v>
                </c:pt>
                <c:pt idx="6">
                  <c:v>62.617559330826097</c:v>
                </c:pt>
                <c:pt idx="8">
                  <c:v>0</c:v>
                </c:pt>
                <c:pt idx="9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10-4170-B0BA-BDCF5911D91B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Klasse!$K$10:$K$16</c:f>
              <c:numCache>
                <c:formatCode>0.00</c:formatCode>
                <c:ptCount val="7"/>
                <c:pt idx="0">
                  <c:v>0</c:v>
                </c:pt>
                <c:pt idx="1">
                  <c:v>36.384615384615373</c:v>
                </c:pt>
                <c:pt idx="2">
                  <c:v>42.303030303030312</c:v>
                </c:pt>
                <c:pt idx="3">
                  <c:v>48.157807308970085</c:v>
                </c:pt>
                <c:pt idx="4">
                  <c:v>52.49552238805969</c:v>
                </c:pt>
                <c:pt idx="5">
                  <c:v>57.321453858862405</c:v>
                </c:pt>
                <c:pt idx="6">
                  <c:v>62.503455752812016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10-4170-B0BA-BDCF5911D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2204056"/>
        <c:axId val="542198568"/>
      </c:barChart>
      <c:catAx>
        <c:axId val="5422040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198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2198568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220405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140319725884407"/>
          <c:y val="0.20311117516300484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 kjøtt%</a:t>
            </a:r>
          </a:p>
        </c:rich>
      </c:tx>
      <c:layout>
        <c:manualLayout>
          <c:xMode val="edge"/>
          <c:yMode val="edge"/>
          <c:x val="0.33817835941183266"/>
          <c:y val="4.42827551078903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871717799482909E-2"/>
          <c:y val="0.1607920878502232"/>
          <c:w val="0.86026749210391495"/>
          <c:h val="0.7091025381644912"/>
        </c:manualLayout>
      </c:layout>
      <c:lineChart>
        <c:grouping val="standard"/>
        <c:varyColors val="0"/>
        <c:ser>
          <c:idx val="0"/>
          <c:order val="0"/>
          <c:tx>
            <c:strRef>
              <c:f>År!$F$6</c:f>
              <c:strCache>
                <c:ptCount val="1"/>
                <c:pt idx="0">
                  <c:v>Kjøtt%</c:v>
                </c:pt>
              </c:strCache>
            </c:strRef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5"/>
            <c:spPr>
              <a:solidFill>
                <a:srgbClr val="FF0000"/>
              </a:solidFill>
            </c:spPr>
          </c:marker>
          <c:cat>
            <c:numRef>
              <c:f>År!$A$7:$A$35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År!$L$7:$L$35</c:f>
              <c:numCache>
                <c:formatCode>0.00</c:formatCode>
                <c:ptCount val="29"/>
                <c:pt idx="0">
                  <c:v>55.146324271807664</c:v>
                </c:pt>
                <c:pt idx="1">
                  <c:v>55.595882056369639</c:v>
                </c:pt>
                <c:pt idx="2">
                  <c:v>55.370772089880063</c:v>
                </c:pt>
                <c:pt idx="3">
                  <c:v>55.427161369446047</c:v>
                </c:pt>
                <c:pt idx="4">
                  <c:v>55.574815426239283</c:v>
                </c:pt>
                <c:pt idx="5">
                  <c:v>56.245481071658681</c:v>
                </c:pt>
                <c:pt idx="6">
                  <c:v>55.819659959907931</c:v>
                </c:pt>
                <c:pt idx="7">
                  <c:v>55.884395424836626</c:v>
                </c:pt>
                <c:pt idx="8">
                  <c:v>56.307615976184579</c:v>
                </c:pt>
                <c:pt idx="9">
                  <c:v>56.828366905277186</c:v>
                </c:pt>
                <c:pt idx="10">
                  <c:v>56.942183043816406</c:v>
                </c:pt>
                <c:pt idx="11">
                  <c:v>56.758790021606735</c:v>
                </c:pt>
                <c:pt idx="12">
                  <c:v>56.981914357682605</c:v>
                </c:pt>
                <c:pt idx="13">
                  <c:v>56.809037541315192</c:v>
                </c:pt>
                <c:pt idx="14">
                  <c:v>58.333584981629677</c:v>
                </c:pt>
                <c:pt idx="15">
                  <c:v>58.80996804453148</c:v>
                </c:pt>
                <c:pt idx="16">
                  <c:v>59.168832459562203</c:v>
                </c:pt>
                <c:pt idx="17">
                  <c:v>59.226126775056599</c:v>
                </c:pt>
                <c:pt idx="18">
                  <c:v>59.420185427794003</c:v>
                </c:pt>
                <c:pt idx="19">
                  <c:v>59.469078007194597</c:v>
                </c:pt>
                <c:pt idx="20">
                  <c:v>59.155234657039721</c:v>
                </c:pt>
                <c:pt idx="21">
                  <c:v>58.788193956430078</c:v>
                </c:pt>
                <c:pt idx="22">
                  <c:v>58.69231265316651</c:v>
                </c:pt>
                <c:pt idx="23">
                  <c:v>59.208159577425619</c:v>
                </c:pt>
                <c:pt idx="24">
                  <c:v>59.306203756402965</c:v>
                </c:pt>
                <c:pt idx="25">
                  <c:v>59.205021774632563</c:v>
                </c:pt>
                <c:pt idx="26">
                  <c:v>59.064019008825539</c:v>
                </c:pt>
                <c:pt idx="27">
                  <c:v>59.098833218943021</c:v>
                </c:pt>
                <c:pt idx="28">
                  <c:v>59.062388971789936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4-4149-A02D-070DF023ED4E}"/>
            </c:ext>
          </c:extLst>
        </c:ser>
        <c:ser>
          <c:idx val="1"/>
          <c:order val="1"/>
          <c:tx>
            <c:strRef>
              <c:f>RNR!$D$3</c:f>
              <c:strCache>
                <c:ptCount val="1"/>
                <c:pt idx="0">
                  <c:v>Middel kjøtt% i 2024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År!$AQ$7:$AQ$35</c:f>
              <c:numCache>
                <c:formatCode>#,##0</c:formatCode>
                <c:ptCount val="29"/>
                <c:pt idx="0" formatCode="0.00">
                  <c:v>59.062388971789936</c:v>
                </c:pt>
                <c:pt idx="1">
                  <c:v>59.062388971789936</c:v>
                </c:pt>
                <c:pt idx="2">
                  <c:v>59.062388971789936</c:v>
                </c:pt>
                <c:pt idx="3">
                  <c:v>59.062388971789936</c:v>
                </c:pt>
                <c:pt idx="4">
                  <c:v>59.062388971789936</c:v>
                </c:pt>
                <c:pt idx="5">
                  <c:v>59.062388971789936</c:v>
                </c:pt>
                <c:pt idx="6">
                  <c:v>59.062388971789936</c:v>
                </c:pt>
                <c:pt idx="7">
                  <c:v>59.062388971789936</c:v>
                </c:pt>
                <c:pt idx="8">
                  <c:v>59.062388971789936</c:v>
                </c:pt>
                <c:pt idx="9">
                  <c:v>59.062388971789936</c:v>
                </c:pt>
                <c:pt idx="10">
                  <c:v>59.062388971789936</c:v>
                </c:pt>
                <c:pt idx="11">
                  <c:v>59.062388971789936</c:v>
                </c:pt>
                <c:pt idx="12">
                  <c:v>59.062388971789936</c:v>
                </c:pt>
                <c:pt idx="13">
                  <c:v>59.062388971789936</c:v>
                </c:pt>
                <c:pt idx="14">
                  <c:v>59.062388971789936</c:v>
                </c:pt>
                <c:pt idx="15">
                  <c:v>59.062388971789936</c:v>
                </c:pt>
                <c:pt idx="16">
                  <c:v>59.062388971789936</c:v>
                </c:pt>
                <c:pt idx="17">
                  <c:v>59.062388971789936</c:v>
                </c:pt>
                <c:pt idx="18">
                  <c:v>59.062388971789936</c:v>
                </c:pt>
                <c:pt idx="19">
                  <c:v>59.062388971789936</c:v>
                </c:pt>
                <c:pt idx="20">
                  <c:v>59.062388971789936</c:v>
                </c:pt>
                <c:pt idx="21">
                  <c:v>59.062388971789936</c:v>
                </c:pt>
                <c:pt idx="22">
                  <c:v>59.062388971789936</c:v>
                </c:pt>
                <c:pt idx="23">
                  <c:v>59.062388971789936</c:v>
                </c:pt>
                <c:pt idx="24">
                  <c:v>59.062388971789936</c:v>
                </c:pt>
                <c:pt idx="25">
                  <c:v>59.062388971789936</c:v>
                </c:pt>
                <c:pt idx="26">
                  <c:v>59.062388971789936</c:v>
                </c:pt>
                <c:pt idx="27">
                  <c:v>59.062388971789936</c:v>
                </c:pt>
                <c:pt idx="28">
                  <c:v>59.062388971789936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57-4D90-B842-7CB0E6ABE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5608"/>
        <c:axId val="718320896"/>
      </c:lineChart>
      <c:catAx>
        <c:axId val="718305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896"/>
        <c:crosses val="autoZero"/>
        <c:auto val="1"/>
        <c:lblAlgn val="ctr"/>
        <c:lblOffset val="100"/>
        <c:noMultiLvlLbl val="0"/>
      </c:catAx>
      <c:valAx>
        <c:axId val="718320896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9.8715918581365764E-3"/>
              <c:y val="0.3935366156498603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74250025519282"/>
          <c:y val="0.3189205611555479"/>
          <c:w val="0.18244132287478051"/>
          <c:h val="0.112542754610706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Klasse!$B$137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Klasse!$M$137:$M$143</c:f>
              <c:numCache>
                <c:formatCode>0.0</c:formatCode>
                <c:ptCount val="7"/>
                <c:pt idx="0">
                  <c:v>204.11186440677963</c:v>
                </c:pt>
                <c:pt idx="1">
                  <c:v>198.22117647058832</c:v>
                </c:pt>
                <c:pt idx="2">
                  <c:v>181.59078812691897</c:v>
                </c:pt>
                <c:pt idx="3">
                  <c:v>163.14962231260861</c:v>
                </c:pt>
                <c:pt idx="4">
                  <c:v>145.03653278874569</c:v>
                </c:pt>
                <c:pt idx="5">
                  <c:v>133.52579633602875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4-4944-B950-A03627E90600}"/>
            </c:ext>
          </c:extLst>
        </c:ser>
        <c:ser>
          <c:idx val="4"/>
          <c:order val="1"/>
          <c:tx>
            <c:strRef>
              <c:f>Klasse!$B$102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Klasse!$M$102:$M$108</c:f>
              <c:numCache>
                <c:formatCode>0.0</c:formatCode>
                <c:ptCount val="7"/>
                <c:pt idx="0">
                  <c:v>219.99166666666673</c:v>
                </c:pt>
                <c:pt idx="1">
                  <c:v>195.65679999999995</c:v>
                </c:pt>
                <c:pt idx="2">
                  <c:v>184.72956730769263</c:v>
                </c:pt>
                <c:pt idx="3">
                  <c:v>166.12660968660956</c:v>
                </c:pt>
                <c:pt idx="4">
                  <c:v>145.83126791971995</c:v>
                </c:pt>
                <c:pt idx="5">
                  <c:v>135.7071333838573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4-4944-B950-A03627E90600}"/>
            </c:ext>
          </c:extLst>
        </c:ser>
        <c:ser>
          <c:idx val="10"/>
          <c:order val="2"/>
          <c:tx>
            <c:strRef>
              <c:f>Klasse!$B$67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Klasse!$M$67:$M$73</c:f>
              <c:numCache>
                <c:formatCode>0.0</c:formatCode>
                <c:ptCount val="7"/>
                <c:pt idx="0">
                  <c:v>228.30101010101004</c:v>
                </c:pt>
                <c:pt idx="1">
                  <c:v>209.61283783783787</c:v>
                </c:pt>
                <c:pt idx="2">
                  <c:v>187.77076350093111</c:v>
                </c:pt>
                <c:pt idx="3">
                  <c:v>171.77049637479101</c:v>
                </c:pt>
                <c:pt idx="4">
                  <c:v>156.36194779116502</c:v>
                </c:pt>
                <c:pt idx="5">
                  <c:v>142.86499371069249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34-4944-B950-A03627E90600}"/>
            </c:ext>
          </c:extLst>
        </c:ser>
        <c:ser>
          <c:idx val="13"/>
          <c:order val="3"/>
          <c:tx>
            <c:strRef>
              <c:f>Klasse!$B$24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Klasse!$M$22:$M$31</c:f>
              <c:numCache>
                <c:formatCode>0.0</c:formatCode>
                <c:ptCount val="10"/>
                <c:pt idx="0">
                  <c:v>0</c:v>
                </c:pt>
                <c:pt idx="1">
                  <c:v>219.53750000000005</c:v>
                </c:pt>
                <c:pt idx="2">
                  <c:v>214.02399999999997</c:v>
                </c:pt>
                <c:pt idx="3">
                  <c:v>189.80128205128219</c:v>
                </c:pt>
                <c:pt idx="4">
                  <c:v>172.23615751789978</c:v>
                </c:pt>
                <c:pt idx="5">
                  <c:v>158.01015054744539</c:v>
                </c:pt>
                <c:pt idx="6">
                  <c:v>145.8795616651536</c:v>
                </c:pt>
                <c:pt idx="8">
                  <c:v>0</c:v>
                </c:pt>
                <c:pt idx="9">
                  <c:v>183.8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34-4944-B950-A03627E90600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Klasse!$D$10:$D$22</c:f>
              <c:strCache>
                <c:ptCount val="13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</c:strCache>
            </c:strRef>
          </c:cat>
          <c:val>
            <c:numRef>
              <c:f>Klasse!$M$10:$M$16</c:f>
              <c:numCache>
                <c:formatCode>0.0</c:formatCode>
                <c:ptCount val="7"/>
                <c:pt idx="0">
                  <c:v>0</c:v>
                </c:pt>
                <c:pt idx="1">
                  <c:v>204.00769230769225</c:v>
                </c:pt>
                <c:pt idx="2">
                  <c:v>197.46363636363628</c:v>
                </c:pt>
                <c:pt idx="3">
                  <c:v>187.37458471760817</c:v>
                </c:pt>
                <c:pt idx="4">
                  <c:v>170.18053731343284</c:v>
                </c:pt>
                <c:pt idx="5">
                  <c:v>156.84949256549413</c:v>
                </c:pt>
                <c:pt idx="6">
                  <c:v>144.98308713917851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34-4944-B950-A03627E90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2984"/>
        <c:axId val="171033376"/>
      </c:barChart>
      <c:catAx>
        <c:axId val="171032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337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2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729600267334593"/>
          <c:y val="0.32020891327977935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Antalls%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8657178391046"/>
          <c:y val="0.17769677026463959"/>
          <c:w val="0.86945269792012414"/>
          <c:h val="0.65302022457504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'Kjøtt%'!$B$571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0</c:v>
                </c:pt>
              </c:numCache>
            </c:numRef>
          </c:cat>
          <c:val>
            <c:numRef>
              <c:f>'Kjøtt%'!$G$571:$G$605</c:f>
              <c:numCache>
                <c:formatCode>0.0</c:formatCode>
                <c:ptCount val="35"/>
                <c:pt idx="0">
                  <c:v>7.0312892371051178E-2</c:v>
                </c:pt>
                <c:pt idx="1">
                  <c:v>4.520114509567575E-2</c:v>
                </c:pt>
                <c:pt idx="2">
                  <c:v>5.5245844005825918E-2</c:v>
                </c:pt>
                <c:pt idx="3">
                  <c:v>4.520114509567575E-2</c:v>
                </c:pt>
                <c:pt idx="4">
                  <c:v>8.0357591281201346E-2</c:v>
                </c:pt>
                <c:pt idx="5">
                  <c:v>0.14062578474210238</c:v>
                </c:pt>
                <c:pt idx="6">
                  <c:v>0.15067048365225252</c:v>
                </c:pt>
                <c:pt idx="7">
                  <c:v>0.22600572547837888</c:v>
                </c:pt>
                <c:pt idx="8">
                  <c:v>0.33147506403495558</c:v>
                </c:pt>
                <c:pt idx="9">
                  <c:v>0.43192205313645721</c:v>
                </c:pt>
                <c:pt idx="10">
                  <c:v>0.55245844005825917</c:v>
                </c:pt>
                <c:pt idx="11">
                  <c:v>0.70815127316558679</c:v>
                </c:pt>
                <c:pt idx="12">
                  <c:v>0.84375470845261424</c:v>
                </c:pt>
                <c:pt idx="13">
                  <c:v>1.3108332077745972</c:v>
                </c:pt>
                <c:pt idx="14">
                  <c:v>1.5067048365225253</c:v>
                </c:pt>
                <c:pt idx="15">
                  <c:v>2.0340515293054096</c:v>
                </c:pt>
                <c:pt idx="16">
                  <c:v>2.5011300286273914</c:v>
                </c:pt>
                <c:pt idx="17">
                  <c:v>3.5508010647380841</c:v>
                </c:pt>
                <c:pt idx="18">
                  <c:v>4.1233489026166437</c:v>
                </c:pt>
                <c:pt idx="19">
                  <c:v>5.1880869870925608</c:v>
                </c:pt>
                <c:pt idx="20">
                  <c:v>6.8655517050876389</c:v>
                </c:pt>
                <c:pt idx="21">
                  <c:v>8.8544020892973752</c:v>
                </c:pt>
                <c:pt idx="22">
                  <c:v>8.6685751594595928</c:v>
                </c:pt>
                <c:pt idx="23">
                  <c:v>10.396263372005423</c:v>
                </c:pt>
                <c:pt idx="24">
                  <c:v>10.089900055245849</c:v>
                </c:pt>
                <c:pt idx="25">
                  <c:v>9.1456983576917281</c:v>
                </c:pt>
                <c:pt idx="26">
                  <c:v>7.9051780422881857</c:v>
                </c:pt>
                <c:pt idx="27">
                  <c:v>6.644568329064338</c:v>
                </c:pt>
                <c:pt idx="28">
                  <c:v>4.1032595047963438</c:v>
                </c:pt>
                <c:pt idx="29">
                  <c:v>1.8934257445633065</c:v>
                </c:pt>
                <c:pt idx="30">
                  <c:v>1.2354979659484702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0.36207065270574407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9-45DC-BABC-E197357DB3D0}"/>
            </c:ext>
          </c:extLst>
        </c:ser>
        <c:ser>
          <c:idx val="4"/>
          <c:order val="1"/>
          <c:tx>
            <c:strRef>
              <c:f>'Kjøtt%'!$B$396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0</c:v>
                </c:pt>
              </c:numCache>
            </c:numRef>
          </c:cat>
          <c:val>
            <c:numRef>
              <c:f>'Kjøtt%'!$G$396:$G$430</c:f>
              <c:numCache>
                <c:formatCode>0.0</c:formatCode>
                <c:ptCount val="35"/>
                <c:pt idx="0">
                  <c:v>0.13334700994973847</c:v>
                </c:pt>
                <c:pt idx="1">
                  <c:v>4.1029849215304143E-2</c:v>
                </c:pt>
                <c:pt idx="2">
                  <c:v>5.1287311519130158E-2</c:v>
                </c:pt>
                <c:pt idx="3">
                  <c:v>7.6930967278695236E-2</c:v>
                </c:pt>
                <c:pt idx="4">
                  <c:v>7.1802236126782229E-2</c:v>
                </c:pt>
                <c:pt idx="5">
                  <c:v>6.6673504974869235E-2</c:v>
                </c:pt>
                <c:pt idx="6">
                  <c:v>6.6673504974869235E-2</c:v>
                </c:pt>
                <c:pt idx="7">
                  <c:v>0.12821827879782541</c:v>
                </c:pt>
                <c:pt idx="8">
                  <c:v>0.1692481280131295</c:v>
                </c:pt>
                <c:pt idx="9">
                  <c:v>0.17950559031695559</c:v>
                </c:pt>
                <c:pt idx="10">
                  <c:v>0.20002051492460765</c:v>
                </c:pt>
                <c:pt idx="11">
                  <c:v>0.29233767565904201</c:v>
                </c:pt>
                <c:pt idx="12">
                  <c:v>0.44107087906451942</c:v>
                </c:pt>
                <c:pt idx="13">
                  <c:v>0.59493281362190997</c:v>
                </c:pt>
                <c:pt idx="14">
                  <c:v>0.61544773822956189</c:v>
                </c:pt>
                <c:pt idx="15">
                  <c:v>0.98984511231921246</c:v>
                </c:pt>
                <c:pt idx="16">
                  <c:v>1.2103805518514721</c:v>
                </c:pt>
                <c:pt idx="17">
                  <c:v>1.6001641193968612</c:v>
                </c:pt>
                <c:pt idx="18">
                  <c:v>2.1284234280439018</c:v>
                </c:pt>
                <c:pt idx="19">
                  <c:v>3.1028823469073754</c:v>
                </c:pt>
                <c:pt idx="20">
                  <c:v>4.0055390296440656</c:v>
                </c:pt>
                <c:pt idx="21">
                  <c:v>5.087701302697714</c:v>
                </c:pt>
                <c:pt idx="22">
                  <c:v>6.2262796184224012</c:v>
                </c:pt>
                <c:pt idx="23">
                  <c:v>7.9033747050979599</c:v>
                </c:pt>
                <c:pt idx="24">
                  <c:v>9.2573597292029977</c:v>
                </c:pt>
                <c:pt idx="25">
                  <c:v>12.375628269566111</c:v>
                </c:pt>
                <c:pt idx="26">
                  <c:v>9.8933223920402114</c:v>
                </c:pt>
                <c:pt idx="27">
                  <c:v>9.8933223920402114</c:v>
                </c:pt>
                <c:pt idx="28">
                  <c:v>8.6060108729100442</c:v>
                </c:pt>
                <c:pt idx="29">
                  <c:v>6.7750538516770948</c:v>
                </c:pt>
                <c:pt idx="30">
                  <c:v>7.5033336752487427</c:v>
                </c:pt>
                <c:pt idx="31">
                  <c:v>5.1287311519130178E-3</c:v>
                </c:pt>
                <c:pt idx="32">
                  <c:v>1.0257462303826036E-2</c:v>
                </c:pt>
                <c:pt idx="33">
                  <c:v>0</c:v>
                </c:pt>
                <c:pt idx="34">
                  <c:v>0.14885013272470163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39-45DC-BABC-E197357DB3D0}"/>
            </c:ext>
          </c:extLst>
        </c:ser>
        <c:ser>
          <c:idx val="10"/>
          <c:order val="2"/>
          <c:tx>
            <c:strRef>
              <c:f>'Kjøtt%'!$B$221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0</c:v>
                </c:pt>
              </c:numCache>
            </c:numRef>
          </c:cat>
          <c:val>
            <c:numRef>
              <c:f>'Kjøtt%'!$G$221:$G$255</c:f>
              <c:numCache>
                <c:formatCode>0.0</c:formatCode>
                <c:ptCount val="35"/>
                <c:pt idx="0">
                  <c:v>0.29664022699426074</c:v>
                </c:pt>
                <c:pt idx="1">
                  <c:v>8.3833107628812797E-2</c:v>
                </c:pt>
                <c:pt idx="2">
                  <c:v>3.2243502934158751E-2</c:v>
                </c:pt>
                <c:pt idx="3">
                  <c:v>0.12252531114980331</c:v>
                </c:pt>
                <c:pt idx="4">
                  <c:v>0.103179209389308</c:v>
                </c:pt>
                <c:pt idx="5">
                  <c:v>0.12252531114980331</c:v>
                </c:pt>
                <c:pt idx="6">
                  <c:v>0.13542271232346681</c:v>
                </c:pt>
                <c:pt idx="7">
                  <c:v>0.16121751467079387</c:v>
                </c:pt>
                <c:pt idx="8">
                  <c:v>0.20635841877861599</c:v>
                </c:pt>
                <c:pt idx="9">
                  <c:v>0.29664022699426074</c:v>
                </c:pt>
                <c:pt idx="10">
                  <c:v>0.47720384342554967</c:v>
                </c:pt>
                <c:pt idx="11">
                  <c:v>0.48365254401238145</c:v>
                </c:pt>
                <c:pt idx="12">
                  <c:v>0.54169084929386724</c:v>
                </c:pt>
                <c:pt idx="13">
                  <c:v>0.85122847746179109</c:v>
                </c:pt>
                <c:pt idx="14">
                  <c:v>1.1414200038692204</c:v>
                </c:pt>
                <c:pt idx="15">
                  <c:v>1.3155349197136772</c:v>
                </c:pt>
                <c:pt idx="16">
                  <c:v>1.7862900625523952</c:v>
                </c:pt>
                <c:pt idx="17">
                  <c:v>2.5020958276907206</c:v>
                </c:pt>
                <c:pt idx="18">
                  <c:v>2.6504159411878514</c:v>
                </c:pt>
                <c:pt idx="19">
                  <c:v>3.30818340104469</c:v>
                </c:pt>
                <c:pt idx="20">
                  <c:v>4.1594118785064804</c:v>
                </c:pt>
                <c:pt idx="21">
                  <c:v>5.1331656671180754</c:v>
                </c:pt>
                <c:pt idx="22">
                  <c:v>6.2874830721609598</c:v>
                </c:pt>
                <c:pt idx="23">
                  <c:v>8.009286128845039</c:v>
                </c:pt>
                <c:pt idx="24">
                  <c:v>8.5187334752047441</c:v>
                </c:pt>
                <c:pt idx="25">
                  <c:v>9.4989359644031737</c:v>
                </c:pt>
                <c:pt idx="26">
                  <c:v>9.7310891855291128</c:v>
                </c:pt>
                <c:pt idx="27">
                  <c:v>9.79557619139743</c:v>
                </c:pt>
                <c:pt idx="28">
                  <c:v>8.7379892951570248</c:v>
                </c:pt>
                <c:pt idx="29">
                  <c:v>6.4809440897659121</c:v>
                </c:pt>
                <c:pt idx="30">
                  <c:v>7.0226349390597775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39-45DC-BABC-E197357DB3D0}"/>
            </c:ext>
          </c:extLst>
        </c:ser>
        <c:ser>
          <c:idx val="13"/>
          <c:order val="3"/>
          <c:tx>
            <c:strRef>
              <c:f>'Kjøtt%'!$B$46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0</c:v>
                </c:pt>
              </c:numCache>
            </c:numRef>
          </c:cat>
          <c:val>
            <c:numRef>
              <c:f>'Kjøtt%'!$G$46:$G$80</c:f>
              <c:numCache>
                <c:formatCode>0.0</c:formatCode>
                <c:ptCount val="35"/>
                <c:pt idx="0">
                  <c:v>0.10966415352981491</c:v>
                </c:pt>
                <c:pt idx="1">
                  <c:v>2.7416038382453729E-2</c:v>
                </c:pt>
                <c:pt idx="2">
                  <c:v>2.0562028786840297E-2</c:v>
                </c:pt>
                <c:pt idx="3">
                  <c:v>3.427004797806716E-2</c:v>
                </c:pt>
                <c:pt idx="4">
                  <c:v>2.0562028786840297E-2</c:v>
                </c:pt>
                <c:pt idx="5">
                  <c:v>2.7416038382453729E-2</c:v>
                </c:pt>
                <c:pt idx="6">
                  <c:v>3.427004797806716E-2</c:v>
                </c:pt>
                <c:pt idx="7">
                  <c:v>6.854009595613432E-2</c:v>
                </c:pt>
                <c:pt idx="8">
                  <c:v>9.5956134338588128E-2</c:v>
                </c:pt>
                <c:pt idx="9">
                  <c:v>0.10966415352981491</c:v>
                </c:pt>
                <c:pt idx="10">
                  <c:v>0.12337217272104184</c:v>
                </c:pt>
                <c:pt idx="11">
                  <c:v>0.17820424948594923</c:v>
                </c:pt>
                <c:pt idx="12">
                  <c:v>0.19191226867717623</c:v>
                </c:pt>
                <c:pt idx="13">
                  <c:v>2.6113776559287194</c:v>
                </c:pt>
                <c:pt idx="14">
                  <c:v>1.1446196024674435</c:v>
                </c:pt>
                <c:pt idx="15">
                  <c:v>1.5490061686086356</c:v>
                </c:pt>
                <c:pt idx="16">
                  <c:v>1.8163125428375595</c:v>
                </c:pt>
                <c:pt idx="17">
                  <c:v>2.0767649074708703</c:v>
                </c:pt>
                <c:pt idx="18">
                  <c:v>2.8992460589444824</c:v>
                </c:pt>
                <c:pt idx="19">
                  <c:v>3.1734064427690196</c:v>
                </c:pt>
                <c:pt idx="20">
                  <c:v>4.1603838245373534</c:v>
                </c:pt>
                <c:pt idx="21">
                  <c:v>4.7224126113776563</c:v>
                </c:pt>
                <c:pt idx="22">
                  <c:v>6.1754626456477038</c:v>
                </c:pt>
                <c:pt idx="23">
                  <c:v>7.0733379026730638</c:v>
                </c:pt>
                <c:pt idx="24">
                  <c:v>8.0260452364633306</c:v>
                </c:pt>
                <c:pt idx="25">
                  <c:v>8.6223440712817006</c:v>
                </c:pt>
                <c:pt idx="26">
                  <c:v>9.3762851267991802</c:v>
                </c:pt>
                <c:pt idx="27">
                  <c:v>8.9856065798492128</c:v>
                </c:pt>
                <c:pt idx="28">
                  <c:v>8.2385195339273452</c:v>
                </c:pt>
                <c:pt idx="29">
                  <c:v>7.3817683344756704</c:v>
                </c:pt>
                <c:pt idx="30">
                  <c:v>7.964359150102811</c:v>
                </c:pt>
                <c:pt idx="31">
                  <c:v>1.6175462645647711</c:v>
                </c:pt>
                <c:pt idx="32">
                  <c:v>0.93899931459904062</c:v>
                </c:pt>
                <c:pt idx="33">
                  <c:v>0.26730637422892389</c:v>
                </c:pt>
                <c:pt idx="34">
                  <c:v>0.27081922816519977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39-45DC-BABC-E197357DB3D0}"/>
            </c:ext>
          </c:extLst>
        </c:ser>
        <c:ser>
          <c:idx val="1"/>
          <c:order val="4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'Kjøtt%'!$C$11:$C$45</c:f>
              <c:numCache>
                <c:formatCode>General</c:formatCode>
                <c:ptCount val="35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0</c:v>
                </c:pt>
              </c:numCache>
            </c:numRef>
          </c:cat>
          <c:val>
            <c:numRef>
              <c:f>'Kjøtt%'!$G$11:$G$45</c:f>
              <c:numCache>
                <c:formatCode>0.0</c:formatCode>
                <c:ptCount val="35"/>
                <c:pt idx="0">
                  <c:v>4.9634829468907342E-2</c:v>
                </c:pt>
                <c:pt idx="1">
                  <c:v>1.4181379848259238E-2</c:v>
                </c:pt>
                <c:pt idx="2">
                  <c:v>0</c:v>
                </c:pt>
                <c:pt idx="3">
                  <c:v>0</c:v>
                </c:pt>
                <c:pt idx="4">
                  <c:v>2.8362759696518476E-2</c:v>
                </c:pt>
                <c:pt idx="5">
                  <c:v>4.2544139544777697E-2</c:v>
                </c:pt>
                <c:pt idx="6">
                  <c:v>1.4181379848259238E-2</c:v>
                </c:pt>
                <c:pt idx="7">
                  <c:v>6.381620931716657E-2</c:v>
                </c:pt>
                <c:pt idx="8">
                  <c:v>5.6725519393036952E-2</c:v>
                </c:pt>
                <c:pt idx="9">
                  <c:v>5.6725519393036952E-2</c:v>
                </c:pt>
                <c:pt idx="10">
                  <c:v>0.14890448840672199</c:v>
                </c:pt>
                <c:pt idx="11">
                  <c:v>0.12763241863433311</c:v>
                </c:pt>
                <c:pt idx="12">
                  <c:v>0.21981138764801819</c:v>
                </c:pt>
                <c:pt idx="13">
                  <c:v>2.6873714812451248</c:v>
                </c:pt>
                <c:pt idx="14">
                  <c:v>1.0281500389987943</c:v>
                </c:pt>
                <c:pt idx="15">
                  <c:v>1.3543217755087571</c:v>
                </c:pt>
                <c:pt idx="16">
                  <c:v>1.6237679926256825</c:v>
                </c:pt>
                <c:pt idx="17">
                  <c:v>2.3895625044316806</c:v>
                </c:pt>
                <c:pt idx="18">
                  <c:v>3.0631780472239942</c:v>
                </c:pt>
                <c:pt idx="19">
                  <c:v>3.5382542721406791</c:v>
                </c:pt>
                <c:pt idx="20">
                  <c:v>4.2047791250088631</c:v>
                </c:pt>
                <c:pt idx="21">
                  <c:v>4.878394667801178</c:v>
                </c:pt>
                <c:pt idx="22">
                  <c:v>5.9845422959653991</c:v>
                </c:pt>
                <c:pt idx="23">
                  <c:v>7.1474154435226556</c:v>
                </c:pt>
                <c:pt idx="24">
                  <c:v>7.9841168545699501</c:v>
                </c:pt>
                <c:pt idx="25">
                  <c:v>9.1186272424306871</c:v>
                </c:pt>
                <c:pt idx="26">
                  <c:v>9.4306175990923897</c:v>
                </c:pt>
                <c:pt idx="27">
                  <c:v>9.7567893356023561</c:v>
                </c:pt>
                <c:pt idx="28">
                  <c:v>8.267744451535135</c:v>
                </c:pt>
                <c:pt idx="29">
                  <c:v>6.9063319861022476</c:v>
                </c:pt>
                <c:pt idx="30">
                  <c:v>6.8779692264057282</c:v>
                </c:pt>
                <c:pt idx="31">
                  <c:v>1.6521307523222004</c:v>
                </c:pt>
                <c:pt idx="32">
                  <c:v>0.81542934127490607</c:v>
                </c:pt>
                <c:pt idx="33">
                  <c:v>0.26235552719279592</c:v>
                </c:pt>
                <c:pt idx="34">
                  <c:v>0.13708019191226864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39-45DC-BABC-E197357DB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7688"/>
        <c:axId val="171038080"/>
      </c:barChart>
      <c:catAx>
        <c:axId val="171037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8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7688"/>
        <c:crosses val="autoZero"/>
        <c:crossBetween val="between"/>
        <c:majorUnit val="2.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15183584590859"/>
          <c:y val="0.239265233069807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antall% slakt innen de ulike KJØTT%</a:t>
            </a:r>
          </a:p>
        </c:rich>
      </c:tx>
      <c:layout>
        <c:manualLayout>
          <c:xMode val="edge"/>
          <c:yMode val="edge"/>
          <c:x val="0.12666024424849515"/>
          <c:y val="4.81192742513266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58151392124682E-2"/>
          <c:y val="0.16227480818037204"/>
          <c:w val="0.89234077481887797"/>
          <c:h val="0.734536033293260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'Kjøtt%'!$B$81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numRef>
              <c:f>'Kjøtt%'!$C$12:$C$45</c:f>
              <c:numCache>
                <c:formatCode>General</c:formatCode>
                <c:ptCount val="34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  <c:pt idx="31">
                  <c:v>67</c:v>
                </c:pt>
                <c:pt idx="32">
                  <c:v>68</c:v>
                </c:pt>
                <c:pt idx="33">
                  <c:v>0</c:v>
                </c:pt>
              </c:numCache>
            </c:numRef>
          </c:cat>
          <c:val>
            <c:numRef>
              <c:f>'Kjøtt%'!$G$82:$G$112</c:f>
              <c:numCache>
                <c:formatCode>0.0</c:formatCode>
                <c:ptCount val="31"/>
                <c:pt idx="0">
                  <c:v>2.0311442112389982E-2</c:v>
                </c:pt>
                <c:pt idx="1">
                  <c:v>2.0311442112389982E-2</c:v>
                </c:pt>
                <c:pt idx="2">
                  <c:v>6.0934326337169935E-2</c:v>
                </c:pt>
                <c:pt idx="3">
                  <c:v>9.4786729857819899E-2</c:v>
                </c:pt>
                <c:pt idx="4">
                  <c:v>9.4786729857819899E-2</c:v>
                </c:pt>
                <c:pt idx="5">
                  <c:v>0.1015572105619499</c:v>
                </c:pt>
                <c:pt idx="6">
                  <c:v>0.15572105619498997</c:v>
                </c:pt>
                <c:pt idx="7">
                  <c:v>0.14218009478672983</c:v>
                </c:pt>
                <c:pt idx="8">
                  <c:v>0.16926201760324985</c:v>
                </c:pt>
                <c:pt idx="9">
                  <c:v>0.28436018957345965</c:v>
                </c:pt>
                <c:pt idx="10">
                  <c:v>0.38591740013540954</c:v>
                </c:pt>
                <c:pt idx="11">
                  <c:v>0.58903182125930942</c:v>
                </c:pt>
                <c:pt idx="12">
                  <c:v>0.74475287745429941</c:v>
                </c:pt>
                <c:pt idx="13">
                  <c:v>0.87339201083276896</c:v>
                </c:pt>
                <c:pt idx="14">
                  <c:v>1.1577522004062291</c:v>
                </c:pt>
                <c:pt idx="15">
                  <c:v>1.6316858496953284</c:v>
                </c:pt>
                <c:pt idx="16">
                  <c:v>1.9092755585646579</c:v>
                </c:pt>
                <c:pt idx="17">
                  <c:v>2.498307379823967</c:v>
                </c:pt>
                <c:pt idx="18">
                  <c:v>3.3581584292484759</c:v>
                </c:pt>
                <c:pt idx="19">
                  <c:v>3.9945836154366967</c:v>
                </c:pt>
                <c:pt idx="20">
                  <c:v>5.4299255247122558</c:v>
                </c:pt>
                <c:pt idx="21">
                  <c:v>6.2626946513202419</c:v>
                </c:pt>
                <c:pt idx="22">
                  <c:v>7.6371022342586317</c:v>
                </c:pt>
                <c:pt idx="23">
                  <c:v>8.4766418415707498</c:v>
                </c:pt>
                <c:pt idx="24">
                  <c:v>9.56668923493568</c:v>
                </c:pt>
                <c:pt idx="25">
                  <c:v>9.966147596479356</c:v>
                </c:pt>
                <c:pt idx="26">
                  <c:v>10.074475287745431</c:v>
                </c:pt>
                <c:pt idx="27">
                  <c:v>8.5714285714285694</c:v>
                </c:pt>
                <c:pt idx="28">
                  <c:v>7.0819228165199757</c:v>
                </c:pt>
                <c:pt idx="29">
                  <c:v>8.239675016926201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4-4950-9653-B878C1A5BB86}"/>
            </c:ext>
          </c:extLst>
        </c:ser>
        <c:ser>
          <c:idx val="13"/>
          <c:order val="1"/>
          <c:tx>
            <c:strRef>
              <c:f>'Kjøtt%'!$B$46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'Kjøtt%'!$C$12:$C$45</c:f>
              <c:numCache>
                <c:formatCode>General</c:formatCode>
                <c:ptCount val="34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  <c:pt idx="31">
                  <c:v>67</c:v>
                </c:pt>
                <c:pt idx="32">
                  <c:v>68</c:v>
                </c:pt>
                <c:pt idx="33">
                  <c:v>0</c:v>
                </c:pt>
              </c:numCache>
            </c:numRef>
          </c:cat>
          <c:val>
            <c:numRef>
              <c:f>'Kjøtt%'!$G$47:$G$77</c:f>
              <c:numCache>
                <c:formatCode>0.0</c:formatCode>
                <c:ptCount val="31"/>
                <c:pt idx="0">
                  <c:v>2.7416038382453729E-2</c:v>
                </c:pt>
                <c:pt idx="1">
                  <c:v>2.0562028786840297E-2</c:v>
                </c:pt>
                <c:pt idx="2">
                  <c:v>3.427004797806716E-2</c:v>
                </c:pt>
                <c:pt idx="3">
                  <c:v>2.0562028786840297E-2</c:v>
                </c:pt>
                <c:pt idx="4">
                  <c:v>2.7416038382453729E-2</c:v>
                </c:pt>
                <c:pt idx="5">
                  <c:v>3.427004797806716E-2</c:v>
                </c:pt>
                <c:pt idx="6">
                  <c:v>6.854009595613432E-2</c:v>
                </c:pt>
                <c:pt idx="7">
                  <c:v>9.5956134338588128E-2</c:v>
                </c:pt>
                <c:pt idx="8">
                  <c:v>0.10966415352981491</c:v>
                </c:pt>
                <c:pt idx="9">
                  <c:v>0.12337217272104184</c:v>
                </c:pt>
                <c:pt idx="10">
                  <c:v>0.17820424948594923</c:v>
                </c:pt>
                <c:pt idx="11">
                  <c:v>0.19191226867717623</c:v>
                </c:pt>
                <c:pt idx="12">
                  <c:v>2.6113776559287194</c:v>
                </c:pt>
                <c:pt idx="13">
                  <c:v>1.1446196024674435</c:v>
                </c:pt>
                <c:pt idx="14">
                  <c:v>1.5490061686086356</c:v>
                </c:pt>
                <c:pt idx="15">
                  <c:v>1.8163125428375595</c:v>
                </c:pt>
                <c:pt idx="16">
                  <c:v>2.0767649074708703</c:v>
                </c:pt>
                <c:pt idx="17">
                  <c:v>2.8992460589444824</c:v>
                </c:pt>
                <c:pt idx="18">
                  <c:v>3.1734064427690196</c:v>
                </c:pt>
                <c:pt idx="19">
                  <c:v>4.1603838245373534</c:v>
                </c:pt>
                <c:pt idx="20">
                  <c:v>4.7224126113776563</c:v>
                </c:pt>
                <c:pt idx="21">
                  <c:v>6.1754626456477038</c:v>
                </c:pt>
                <c:pt idx="22">
                  <c:v>7.0733379026730638</c:v>
                </c:pt>
                <c:pt idx="23">
                  <c:v>8.0260452364633306</c:v>
                </c:pt>
                <c:pt idx="24">
                  <c:v>8.6223440712817006</c:v>
                </c:pt>
                <c:pt idx="25">
                  <c:v>9.3762851267991802</c:v>
                </c:pt>
                <c:pt idx="26">
                  <c:v>8.9856065798492128</c:v>
                </c:pt>
                <c:pt idx="27">
                  <c:v>8.2385195339273452</c:v>
                </c:pt>
                <c:pt idx="28">
                  <c:v>7.3817683344756704</c:v>
                </c:pt>
                <c:pt idx="29">
                  <c:v>7.964359150102811</c:v>
                </c:pt>
                <c:pt idx="30">
                  <c:v>1.6175462645647711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4-4950-9653-B878C1A5BB86}"/>
            </c:ext>
          </c:extLst>
        </c:ser>
        <c:ser>
          <c:idx val="1"/>
          <c:order val="2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'Kjøtt%'!$C$12:$C$45</c:f>
              <c:numCache>
                <c:formatCode>General</c:formatCode>
                <c:ptCount val="34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  <c:pt idx="31">
                  <c:v>67</c:v>
                </c:pt>
                <c:pt idx="32">
                  <c:v>68</c:v>
                </c:pt>
                <c:pt idx="33">
                  <c:v>0</c:v>
                </c:pt>
              </c:numCache>
            </c:numRef>
          </c:cat>
          <c:val>
            <c:numRef>
              <c:f>'Kjøtt%'!$G$12:$G$45</c:f>
              <c:numCache>
                <c:formatCode>0.0</c:formatCode>
                <c:ptCount val="34"/>
                <c:pt idx="0">
                  <c:v>1.4181379848259238E-2</c:v>
                </c:pt>
                <c:pt idx="1">
                  <c:v>0</c:v>
                </c:pt>
                <c:pt idx="2">
                  <c:v>0</c:v>
                </c:pt>
                <c:pt idx="3">
                  <c:v>2.8362759696518476E-2</c:v>
                </c:pt>
                <c:pt idx="4">
                  <c:v>4.2544139544777697E-2</c:v>
                </c:pt>
                <c:pt idx="5">
                  <c:v>1.4181379848259238E-2</c:v>
                </c:pt>
                <c:pt idx="6">
                  <c:v>6.381620931716657E-2</c:v>
                </c:pt>
                <c:pt idx="7">
                  <c:v>5.6725519393036952E-2</c:v>
                </c:pt>
                <c:pt idx="8">
                  <c:v>5.6725519393036952E-2</c:v>
                </c:pt>
                <c:pt idx="9">
                  <c:v>0.14890448840672199</c:v>
                </c:pt>
                <c:pt idx="10">
                  <c:v>0.12763241863433311</c:v>
                </c:pt>
                <c:pt idx="11">
                  <c:v>0.21981138764801819</c:v>
                </c:pt>
                <c:pt idx="12">
                  <c:v>2.6873714812451248</c:v>
                </c:pt>
                <c:pt idx="13">
                  <c:v>1.0281500389987943</c:v>
                </c:pt>
                <c:pt idx="14">
                  <c:v>1.3543217755087571</c:v>
                </c:pt>
                <c:pt idx="15">
                  <c:v>1.6237679926256825</c:v>
                </c:pt>
                <c:pt idx="16">
                  <c:v>2.3895625044316806</c:v>
                </c:pt>
                <c:pt idx="17">
                  <c:v>3.0631780472239942</c:v>
                </c:pt>
                <c:pt idx="18">
                  <c:v>3.5382542721406791</c:v>
                </c:pt>
                <c:pt idx="19">
                  <c:v>4.2047791250088631</c:v>
                </c:pt>
                <c:pt idx="20">
                  <c:v>4.878394667801178</c:v>
                </c:pt>
                <c:pt idx="21">
                  <c:v>5.9845422959653991</c:v>
                </c:pt>
                <c:pt idx="22">
                  <c:v>7.1474154435226556</c:v>
                </c:pt>
                <c:pt idx="23">
                  <c:v>7.9841168545699501</c:v>
                </c:pt>
                <c:pt idx="24">
                  <c:v>9.1186272424306871</c:v>
                </c:pt>
                <c:pt idx="25">
                  <c:v>9.4306175990923897</c:v>
                </c:pt>
                <c:pt idx="26">
                  <c:v>9.7567893356023561</c:v>
                </c:pt>
                <c:pt idx="27">
                  <c:v>8.267744451535135</c:v>
                </c:pt>
                <c:pt idx="28">
                  <c:v>6.9063319861022476</c:v>
                </c:pt>
                <c:pt idx="29">
                  <c:v>6.8779692264057282</c:v>
                </c:pt>
                <c:pt idx="30">
                  <c:v>1.6521307523222004</c:v>
                </c:pt>
                <c:pt idx="31">
                  <c:v>0.81542934127490607</c:v>
                </c:pt>
                <c:pt idx="32">
                  <c:v>0.26235552719279592</c:v>
                </c:pt>
                <c:pt idx="33">
                  <c:v>0.13708019191226864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4-4950-9653-B878C1A5B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5336"/>
        <c:axId val="171035728"/>
      </c:barChart>
      <c:catAx>
        <c:axId val="17103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5336"/>
        <c:crosses val="autoZero"/>
        <c:crossBetween val="between"/>
        <c:majorUnit val="2.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815183584590859"/>
          <c:y val="0.2392652330698071"/>
          <c:w val="4.9010081266977069E-2"/>
          <c:h val="0.146606653993402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55111980429196"/>
          <c:y val="0.17226536042962018"/>
          <c:w val="0.87118804947683048"/>
          <c:h val="0.658451539868156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'Kjøtt%'!$B$571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'Kjøtt%'!$F$572:$F$602</c:f>
              <c:numCache>
                <c:formatCode>0</c:formatCode>
                <c:ptCount val="31"/>
                <c:pt idx="0">
                  <c:v>9</c:v>
                </c:pt>
                <c:pt idx="1">
                  <c:v>11</c:v>
                </c:pt>
                <c:pt idx="2">
                  <c:v>9</c:v>
                </c:pt>
                <c:pt idx="3">
                  <c:v>16</c:v>
                </c:pt>
                <c:pt idx="4">
                  <c:v>28</c:v>
                </c:pt>
                <c:pt idx="5">
                  <c:v>30</c:v>
                </c:pt>
                <c:pt idx="6">
                  <c:v>45</c:v>
                </c:pt>
                <c:pt idx="7">
                  <c:v>66</c:v>
                </c:pt>
                <c:pt idx="8">
                  <c:v>86</c:v>
                </c:pt>
                <c:pt idx="9">
                  <c:v>110</c:v>
                </c:pt>
                <c:pt idx="10">
                  <c:v>141</c:v>
                </c:pt>
                <c:pt idx="11">
                  <c:v>168</c:v>
                </c:pt>
                <c:pt idx="12">
                  <c:v>260</c:v>
                </c:pt>
                <c:pt idx="13">
                  <c:v>300</c:v>
                </c:pt>
                <c:pt idx="14">
                  <c:v>405</c:v>
                </c:pt>
                <c:pt idx="15">
                  <c:v>498</c:v>
                </c:pt>
                <c:pt idx="16">
                  <c:v>707</c:v>
                </c:pt>
                <c:pt idx="17">
                  <c:v>821</c:v>
                </c:pt>
                <c:pt idx="18">
                  <c:v>1033</c:v>
                </c:pt>
                <c:pt idx="19">
                  <c:v>1367</c:v>
                </c:pt>
                <c:pt idx="20">
                  <c:v>1763</c:v>
                </c:pt>
                <c:pt idx="21">
                  <c:v>1726</c:v>
                </c:pt>
                <c:pt idx="22">
                  <c:v>2070</c:v>
                </c:pt>
                <c:pt idx="23">
                  <c:v>2009</c:v>
                </c:pt>
                <c:pt idx="24">
                  <c:v>1821</c:v>
                </c:pt>
                <c:pt idx="25">
                  <c:v>1574</c:v>
                </c:pt>
                <c:pt idx="26">
                  <c:v>1323</c:v>
                </c:pt>
                <c:pt idx="27">
                  <c:v>817</c:v>
                </c:pt>
                <c:pt idx="28">
                  <c:v>377</c:v>
                </c:pt>
                <c:pt idx="29">
                  <c:v>246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19-42A9-A77B-A84D8FD2F7F8}"/>
            </c:ext>
          </c:extLst>
        </c:ser>
        <c:ser>
          <c:idx val="4"/>
          <c:order val="1"/>
          <c:tx>
            <c:strRef>
              <c:f>'Kjøtt%'!$B$397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'Kjøtt%'!$F$397:$F$427</c:f>
              <c:numCache>
                <c:formatCode>0</c:formatCode>
                <c:ptCount val="31"/>
                <c:pt idx="0">
                  <c:v>8</c:v>
                </c:pt>
                <c:pt idx="1">
                  <c:v>10</c:v>
                </c:pt>
                <c:pt idx="2">
                  <c:v>15</c:v>
                </c:pt>
                <c:pt idx="3">
                  <c:v>14</c:v>
                </c:pt>
                <c:pt idx="4">
                  <c:v>13</c:v>
                </c:pt>
                <c:pt idx="5">
                  <c:v>13</c:v>
                </c:pt>
                <c:pt idx="6">
                  <c:v>25</c:v>
                </c:pt>
                <c:pt idx="7">
                  <c:v>33</c:v>
                </c:pt>
                <c:pt idx="8">
                  <c:v>35</c:v>
                </c:pt>
                <c:pt idx="9">
                  <c:v>39</c:v>
                </c:pt>
                <c:pt idx="10">
                  <c:v>57</c:v>
                </c:pt>
                <c:pt idx="11">
                  <c:v>86</c:v>
                </c:pt>
                <c:pt idx="12">
                  <c:v>116</c:v>
                </c:pt>
                <c:pt idx="13">
                  <c:v>120</c:v>
                </c:pt>
                <c:pt idx="14">
                  <c:v>193</c:v>
                </c:pt>
                <c:pt idx="15">
                  <c:v>236</c:v>
                </c:pt>
                <c:pt idx="16">
                  <c:v>312</c:v>
                </c:pt>
                <c:pt idx="17">
                  <c:v>415</c:v>
                </c:pt>
                <c:pt idx="18">
                  <c:v>605</c:v>
                </c:pt>
                <c:pt idx="19">
                  <c:v>781</c:v>
                </c:pt>
                <c:pt idx="20">
                  <c:v>992</c:v>
                </c:pt>
                <c:pt idx="21">
                  <c:v>1214</c:v>
                </c:pt>
                <c:pt idx="22">
                  <c:v>1541</c:v>
                </c:pt>
                <c:pt idx="23">
                  <c:v>1805</c:v>
                </c:pt>
                <c:pt idx="24">
                  <c:v>2413</c:v>
                </c:pt>
                <c:pt idx="25">
                  <c:v>1927</c:v>
                </c:pt>
                <c:pt idx="26">
                  <c:v>1928</c:v>
                </c:pt>
                <c:pt idx="27">
                  <c:v>1677</c:v>
                </c:pt>
                <c:pt idx="28">
                  <c:v>1321</c:v>
                </c:pt>
                <c:pt idx="29">
                  <c:v>1463</c:v>
                </c:pt>
                <c:pt idx="3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19-42A9-A77B-A84D8FD2F7F8}"/>
            </c:ext>
          </c:extLst>
        </c:ser>
        <c:ser>
          <c:idx val="10"/>
          <c:order val="2"/>
          <c:tx>
            <c:strRef>
              <c:f>'Kjøtt%'!$B$222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'Kjøtt%'!$F$222:$F$252</c:f>
              <c:numCache>
                <c:formatCode>0</c:formatCode>
                <c:ptCount val="31"/>
                <c:pt idx="0">
                  <c:v>13</c:v>
                </c:pt>
                <c:pt idx="1">
                  <c:v>5</c:v>
                </c:pt>
                <c:pt idx="2">
                  <c:v>19</c:v>
                </c:pt>
                <c:pt idx="3">
                  <c:v>16</c:v>
                </c:pt>
                <c:pt idx="4">
                  <c:v>19</c:v>
                </c:pt>
                <c:pt idx="5">
                  <c:v>21</c:v>
                </c:pt>
                <c:pt idx="6">
                  <c:v>25</c:v>
                </c:pt>
                <c:pt idx="7">
                  <c:v>32</c:v>
                </c:pt>
                <c:pt idx="8">
                  <c:v>46</c:v>
                </c:pt>
                <c:pt idx="9">
                  <c:v>74</c:v>
                </c:pt>
                <c:pt idx="10">
                  <c:v>75</c:v>
                </c:pt>
                <c:pt idx="11">
                  <c:v>84</c:v>
                </c:pt>
                <c:pt idx="12">
                  <c:v>132</c:v>
                </c:pt>
                <c:pt idx="13">
                  <c:v>177</c:v>
                </c:pt>
                <c:pt idx="14">
                  <c:v>204</c:v>
                </c:pt>
                <c:pt idx="15">
                  <c:v>277</c:v>
                </c:pt>
                <c:pt idx="16">
                  <c:v>388</c:v>
                </c:pt>
                <c:pt idx="17">
                  <c:v>411</c:v>
                </c:pt>
                <c:pt idx="18">
                  <c:v>513</c:v>
                </c:pt>
                <c:pt idx="19">
                  <c:v>645</c:v>
                </c:pt>
                <c:pt idx="20">
                  <c:v>796</c:v>
                </c:pt>
                <c:pt idx="21">
                  <c:v>975</c:v>
                </c:pt>
                <c:pt idx="22">
                  <c:v>1242</c:v>
                </c:pt>
                <c:pt idx="23">
                  <c:v>1321</c:v>
                </c:pt>
                <c:pt idx="24">
                  <c:v>1473</c:v>
                </c:pt>
                <c:pt idx="25">
                  <c:v>1509</c:v>
                </c:pt>
                <c:pt idx="26">
                  <c:v>1519</c:v>
                </c:pt>
                <c:pt idx="27">
                  <c:v>1355</c:v>
                </c:pt>
                <c:pt idx="28">
                  <c:v>1005</c:v>
                </c:pt>
                <c:pt idx="29">
                  <c:v>1089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19-42A9-A77B-A84D8FD2F7F8}"/>
            </c:ext>
          </c:extLst>
        </c:ser>
        <c:ser>
          <c:idx val="13"/>
          <c:order val="3"/>
          <c:tx>
            <c:strRef>
              <c:f>'Kjøtt%'!$B$46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'Kjøtt%'!$F$47:$F$77</c:f>
              <c:numCache>
                <c:formatCode>0</c:formatCode>
                <c:ptCount val="31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10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26</c:v>
                </c:pt>
                <c:pt idx="11">
                  <c:v>28</c:v>
                </c:pt>
                <c:pt idx="12">
                  <c:v>381</c:v>
                </c:pt>
                <c:pt idx="13">
                  <c:v>167</c:v>
                </c:pt>
                <c:pt idx="14">
                  <c:v>226</c:v>
                </c:pt>
                <c:pt idx="15">
                  <c:v>265</c:v>
                </c:pt>
                <c:pt idx="16">
                  <c:v>303</c:v>
                </c:pt>
                <c:pt idx="17">
                  <c:v>423</c:v>
                </c:pt>
                <c:pt idx="18">
                  <c:v>463</c:v>
                </c:pt>
                <c:pt idx="19">
                  <c:v>607</c:v>
                </c:pt>
                <c:pt idx="20">
                  <c:v>689</c:v>
                </c:pt>
                <c:pt idx="21">
                  <c:v>901</c:v>
                </c:pt>
                <c:pt idx="22">
                  <c:v>1032</c:v>
                </c:pt>
                <c:pt idx="23">
                  <c:v>1171</c:v>
                </c:pt>
                <c:pt idx="24">
                  <c:v>1258</c:v>
                </c:pt>
                <c:pt idx="25">
                  <c:v>1368</c:v>
                </c:pt>
                <c:pt idx="26">
                  <c:v>1311</c:v>
                </c:pt>
                <c:pt idx="27">
                  <c:v>1202</c:v>
                </c:pt>
                <c:pt idx="28">
                  <c:v>1077</c:v>
                </c:pt>
                <c:pt idx="29">
                  <c:v>1162</c:v>
                </c:pt>
                <c:pt idx="30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19-42A9-A77B-A84D8FD2F7F8}"/>
            </c:ext>
          </c:extLst>
        </c:ser>
        <c:ser>
          <c:idx val="1"/>
          <c:order val="4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'Kjøtt%'!$F$12:$F$42</c:f>
              <c:numCache>
                <c:formatCode>0</c:formatCode>
                <c:ptCount val="31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6</c:v>
                </c:pt>
                <c:pt idx="5">
                  <c:v>2</c:v>
                </c:pt>
                <c:pt idx="6">
                  <c:v>9</c:v>
                </c:pt>
                <c:pt idx="7">
                  <c:v>8</c:v>
                </c:pt>
                <c:pt idx="8">
                  <c:v>8</c:v>
                </c:pt>
                <c:pt idx="9">
                  <c:v>21</c:v>
                </c:pt>
                <c:pt idx="10">
                  <c:v>18</c:v>
                </c:pt>
                <c:pt idx="11">
                  <c:v>31</c:v>
                </c:pt>
                <c:pt idx="12">
                  <c:v>379</c:v>
                </c:pt>
                <c:pt idx="13">
                  <c:v>145</c:v>
                </c:pt>
                <c:pt idx="14">
                  <c:v>191</c:v>
                </c:pt>
                <c:pt idx="15">
                  <c:v>229</c:v>
                </c:pt>
                <c:pt idx="16">
                  <c:v>337</c:v>
                </c:pt>
                <c:pt idx="17">
                  <c:v>432</c:v>
                </c:pt>
                <c:pt idx="18">
                  <c:v>499</c:v>
                </c:pt>
                <c:pt idx="19">
                  <c:v>593</c:v>
                </c:pt>
                <c:pt idx="20">
                  <c:v>688</c:v>
                </c:pt>
                <c:pt idx="21">
                  <c:v>844</c:v>
                </c:pt>
                <c:pt idx="22">
                  <c:v>1008</c:v>
                </c:pt>
                <c:pt idx="23">
                  <c:v>1126</c:v>
                </c:pt>
                <c:pt idx="24">
                  <c:v>1286</c:v>
                </c:pt>
                <c:pt idx="25">
                  <c:v>1330</c:v>
                </c:pt>
                <c:pt idx="26">
                  <c:v>1375</c:v>
                </c:pt>
                <c:pt idx="27">
                  <c:v>1166</c:v>
                </c:pt>
                <c:pt idx="28">
                  <c:v>974</c:v>
                </c:pt>
                <c:pt idx="29">
                  <c:v>970</c:v>
                </c:pt>
                <c:pt idx="30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19-42A9-A77B-A84D8FD2F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4160"/>
        <c:axId val="171034552"/>
      </c:barChart>
      <c:catAx>
        <c:axId val="17103416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4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416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30931934994329"/>
          <c:y val="0.2601183616825719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 SLAKTEVEKT innen de ulike KJØTT%</a:t>
            </a:r>
          </a:p>
        </c:rich>
      </c:tx>
      <c:layout>
        <c:manualLayout>
          <c:xMode val="edge"/>
          <c:yMode val="edge"/>
          <c:x val="0.1266602154248026"/>
          <c:y val="5.032232969519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519184109607781E-2"/>
          <c:y val="0.16365302229811346"/>
          <c:w val="0.90122006819646117"/>
          <c:h val="0.667064025222543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'Kjøtt%'!$B$571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'Kjøtt%'!$I$572:$I$602</c:f>
              <c:numCache>
                <c:formatCode>0.0</c:formatCode>
                <c:ptCount val="31"/>
                <c:pt idx="0">
                  <c:v>208.06666666666663</c:v>
                </c:pt>
                <c:pt idx="1">
                  <c:v>221.16363636363633</c:v>
                </c:pt>
                <c:pt idx="2">
                  <c:v>217.63333333333341</c:v>
                </c:pt>
                <c:pt idx="3">
                  <c:v>199.47500000000005</c:v>
                </c:pt>
                <c:pt idx="4">
                  <c:v>198.57857142857139</c:v>
                </c:pt>
                <c:pt idx="5">
                  <c:v>204.86666666666665</c:v>
                </c:pt>
                <c:pt idx="6">
                  <c:v>193.48222222222225</c:v>
                </c:pt>
                <c:pt idx="7">
                  <c:v>196.17424242424235</c:v>
                </c:pt>
                <c:pt idx="8">
                  <c:v>199.83720930232559</c:v>
                </c:pt>
                <c:pt idx="9">
                  <c:v>195.09090909090912</c:v>
                </c:pt>
                <c:pt idx="10">
                  <c:v>188.11134751773059</c:v>
                </c:pt>
                <c:pt idx="11">
                  <c:v>183.37619047619057</c:v>
                </c:pt>
                <c:pt idx="12">
                  <c:v>179.66628352490429</c:v>
                </c:pt>
                <c:pt idx="13">
                  <c:v>174.19166666666672</c:v>
                </c:pt>
                <c:pt idx="14">
                  <c:v>175.70123456790117</c:v>
                </c:pt>
                <c:pt idx="15">
                  <c:v>168.27068273092362</c:v>
                </c:pt>
                <c:pt idx="16">
                  <c:v>165.64243281471013</c:v>
                </c:pt>
                <c:pt idx="17">
                  <c:v>159.89695493300857</c:v>
                </c:pt>
                <c:pt idx="18">
                  <c:v>156.20774443368828</c:v>
                </c:pt>
                <c:pt idx="19">
                  <c:v>151.22399414776899</c:v>
                </c:pt>
                <c:pt idx="20">
                  <c:v>148.57691435053877</c:v>
                </c:pt>
                <c:pt idx="21">
                  <c:v>145.19356894553883</c:v>
                </c:pt>
                <c:pt idx="22">
                  <c:v>142.77864734299527</c:v>
                </c:pt>
                <c:pt idx="23">
                  <c:v>139.69372822299647</c:v>
                </c:pt>
                <c:pt idx="24">
                  <c:v>137.01306974190021</c:v>
                </c:pt>
                <c:pt idx="25">
                  <c:v>133.80749682337989</c:v>
                </c:pt>
                <c:pt idx="26">
                  <c:v>132.51443688586562</c:v>
                </c:pt>
                <c:pt idx="27">
                  <c:v>130.0745410036719</c:v>
                </c:pt>
                <c:pt idx="28">
                  <c:v>127.83076923076923</c:v>
                </c:pt>
                <c:pt idx="29">
                  <c:v>128.71504065040648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93-4293-A2D3-1EE67BC758A0}"/>
            </c:ext>
          </c:extLst>
        </c:ser>
        <c:ser>
          <c:idx val="4"/>
          <c:order val="1"/>
          <c:tx>
            <c:strRef>
              <c:f>'Kjøtt%'!$B$419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'Kjøtt%'!$I$397:$I$427</c:f>
              <c:numCache>
                <c:formatCode>0.0</c:formatCode>
                <c:ptCount val="31"/>
                <c:pt idx="0">
                  <c:v>211.53749999999999</c:v>
                </c:pt>
                <c:pt idx="1">
                  <c:v>209.53</c:v>
                </c:pt>
                <c:pt idx="2">
                  <c:v>224.7266666666666</c:v>
                </c:pt>
                <c:pt idx="3">
                  <c:v>220.17142857142872</c:v>
                </c:pt>
                <c:pt idx="4">
                  <c:v>200.70769230769235</c:v>
                </c:pt>
                <c:pt idx="5">
                  <c:v>192.60769230769225</c:v>
                </c:pt>
                <c:pt idx="6">
                  <c:v>193.40000000000003</c:v>
                </c:pt>
                <c:pt idx="7">
                  <c:v>207.82424242424247</c:v>
                </c:pt>
                <c:pt idx="8">
                  <c:v>197.93428571428564</c:v>
                </c:pt>
                <c:pt idx="9">
                  <c:v>180.84871794871788</c:v>
                </c:pt>
                <c:pt idx="10">
                  <c:v>194.53157894736839</c:v>
                </c:pt>
                <c:pt idx="11">
                  <c:v>189.77441860465112</c:v>
                </c:pt>
                <c:pt idx="12">
                  <c:v>184.95431034482752</c:v>
                </c:pt>
                <c:pt idx="13">
                  <c:v>177.35416666666657</c:v>
                </c:pt>
                <c:pt idx="14">
                  <c:v>178.29170984455962</c:v>
                </c:pt>
                <c:pt idx="15">
                  <c:v>173.44491525423732</c:v>
                </c:pt>
                <c:pt idx="16">
                  <c:v>169.85032051282059</c:v>
                </c:pt>
                <c:pt idx="17">
                  <c:v>163.35108433734931</c:v>
                </c:pt>
                <c:pt idx="18">
                  <c:v>160.12446280991725</c:v>
                </c:pt>
                <c:pt idx="19">
                  <c:v>155.51113956466077</c:v>
                </c:pt>
                <c:pt idx="20">
                  <c:v>153.76129032258069</c:v>
                </c:pt>
                <c:pt idx="21">
                  <c:v>146.29925864909401</c:v>
                </c:pt>
                <c:pt idx="22">
                  <c:v>144.09623621025287</c:v>
                </c:pt>
                <c:pt idx="23">
                  <c:v>139.32387811634339</c:v>
                </c:pt>
                <c:pt idx="24">
                  <c:v>142.29191877331152</c:v>
                </c:pt>
                <c:pt idx="25">
                  <c:v>137.96817003628809</c:v>
                </c:pt>
                <c:pt idx="26">
                  <c:v>135.43681700362873</c:v>
                </c:pt>
                <c:pt idx="27">
                  <c:v>132.4072109654353</c:v>
                </c:pt>
                <c:pt idx="28">
                  <c:v>130.26154428463283</c:v>
                </c:pt>
                <c:pt idx="29">
                  <c:v>129.89911141490097</c:v>
                </c:pt>
                <c:pt idx="30">
                  <c:v>107.7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93-4293-A2D3-1EE67BC758A0}"/>
            </c:ext>
          </c:extLst>
        </c:ser>
        <c:ser>
          <c:idx val="10"/>
          <c:order val="2"/>
          <c:tx>
            <c:strRef>
              <c:f>'Kjøtt%'!$B$249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'Kjøtt%'!$I$222:$I$252</c:f>
              <c:numCache>
                <c:formatCode>0.0</c:formatCode>
                <c:ptCount val="31"/>
                <c:pt idx="0">
                  <c:v>235.77692307692311</c:v>
                </c:pt>
                <c:pt idx="1">
                  <c:v>232.52000000000004</c:v>
                </c:pt>
                <c:pt idx="2">
                  <c:v>240.6578947368422</c:v>
                </c:pt>
                <c:pt idx="3">
                  <c:v>210.77500000000001</c:v>
                </c:pt>
                <c:pt idx="4">
                  <c:v>207.54210526315796</c:v>
                </c:pt>
                <c:pt idx="5">
                  <c:v>228.13809523809527</c:v>
                </c:pt>
                <c:pt idx="6">
                  <c:v>220.96799999999999</c:v>
                </c:pt>
                <c:pt idx="7">
                  <c:v>204.02187499999999</c:v>
                </c:pt>
                <c:pt idx="8">
                  <c:v>204.29130434782604</c:v>
                </c:pt>
                <c:pt idx="9">
                  <c:v>197.08513513513503</c:v>
                </c:pt>
                <c:pt idx="10">
                  <c:v>194.06933333333328</c:v>
                </c:pt>
                <c:pt idx="11">
                  <c:v>191.12738095238089</c:v>
                </c:pt>
                <c:pt idx="12">
                  <c:v>183.49469696969695</c:v>
                </c:pt>
                <c:pt idx="13">
                  <c:v>182.23502824858764</c:v>
                </c:pt>
                <c:pt idx="14">
                  <c:v>178.63088235294117</c:v>
                </c:pt>
                <c:pt idx="15">
                  <c:v>174.41841155234661</c:v>
                </c:pt>
                <c:pt idx="16">
                  <c:v>173.22783505154644</c:v>
                </c:pt>
                <c:pt idx="17">
                  <c:v>172.69902676399019</c:v>
                </c:pt>
                <c:pt idx="18">
                  <c:v>165.7664717348926</c:v>
                </c:pt>
                <c:pt idx="19">
                  <c:v>163.25519379844943</c:v>
                </c:pt>
                <c:pt idx="20">
                  <c:v>161.50414572864341</c:v>
                </c:pt>
                <c:pt idx="21">
                  <c:v>157.58861538461525</c:v>
                </c:pt>
                <c:pt idx="22">
                  <c:v>153.89098228663451</c:v>
                </c:pt>
                <c:pt idx="23">
                  <c:v>151.43383800151403</c:v>
                </c:pt>
                <c:pt idx="24">
                  <c:v>149.79280380176519</c:v>
                </c:pt>
                <c:pt idx="25">
                  <c:v>146.2004638833663</c:v>
                </c:pt>
                <c:pt idx="26">
                  <c:v>143.33048057932837</c:v>
                </c:pt>
                <c:pt idx="27">
                  <c:v>140.57025830258303</c:v>
                </c:pt>
                <c:pt idx="28">
                  <c:v>137.34089552238805</c:v>
                </c:pt>
                <c:pt idx="29">
                  <c:v>136.17640036730936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93-4293-A2D3-1EE67BC758A0}"/>
            </c:ext>
          </c:extLst>
        </c:ser>
        <c:ser>
          <c:idx val="13"/>
          <c:order val="3"/>
          <c:tx>
            <c:strRef>
              <c:f>'Kjøtt%'!$B$46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'Kjøtt%'!$I$47:$I$77</c:f>
              <c:numCache>
                <c:formatCode>0.0</c:formatCode>
                <c:ptCount val="31"/>
                <c:pt idx="0">
                  <c:v>241.4</c:v>
                </c:pt>
                <c:pt idx="1">
                  <c:v>222.4</c:v>
                </c:pt>
                <c:pt idx="2">
                  <c:v>219.12</c:v>
                </c:pt>
                <c:pt idx="3">
                  <c:v>226.3333333333334</c:v>
                </c:pt>
                <c:pt idx="4">
                  <c:v>212.55</c:v>
                </c:pt>
                <c:pt idx="5">
                  <c:v>221.46</c:v>
                </c:pt>
                <c:pt idx="6">
                  <c:v>226.27000000000004</c:v>
                </c:pt>
                <c:pt idx="7">
                  <c:v>224.84999999999997</c:v>
                </c:pt>
                <c:pt idx="8">
                  <c:v>208.31874999999999</c:v>
                </c:pt>
                <c:pt idx="9">
                  <c:v>204.97777777777776</c:v>
                </c:pt>
                <c:pt idx="10">
                  <c:v>198.14230769230775</c:v>
                </c:pt>
                <c:pt idx="11">
                  <c:v>210.16428571428588</c:v>
                </c:pt>
                <c:pt idx="12">
                  <c:v>190.77874015748048</c:v>
                </c:pt>
                <c:pt idx="13">
                  <c:v>180.7335329341318</c:v>
                </c:pt>
                <c:pt idx="14">
                  <c:v>179.58938053097347</c:v>
                </c:pt>
                <c:pt idx="15">
                  <c:v>176.41094339622629</c:v>
                </c:pt>
                <c:pt idx="16">
                  <c:v>173.98151815181504</c:v>
                </c:pt>
                <c:pt idx="17">
                  <c:v>168.87234042553189</c:v>
                </c:pt>
                <c:pt idx="18">
                  <c:v>168.03671706263498</c:v>
                </c:pt>
                <c:pt idx="19">
                  <c:v>163.45271828665557</c:v>
                </c:pt>
                <c:pt idx="20">
                  <c:v>162.03018867924521</c:v>
                </c:pt>
                <c:pt idx="21">
                  <c:v>159.45094339622651</c:v>
                </c:pt>
                <c:pt idx="22">
                  <c:v>157.09660852713179</c:v>
                </c:pt>
                <c:pt idx="23">
                  <c:v>152.57950469684025</c:v>
                </c:pt>
                <c:pt idx="24">
                  <c:v>151.66240063593011</c:v>
                </c:pt>
                <c:pt idx="25">
                  <c:v>149.59181286549713</c:v>
                </c:pt>
                <c:pt idx="26">
                  <c:v>147.51472158657501</c:v>
                </c:pt>
                <c:pt idx="27">
                  <c:v>143.5220465890182</c:v>
                </c:pt>
                <c:pt idx="28">
                  <c:v>142.43565459610036</c:v>
                </c:pt>
                <c:pt idx="29">
                  <c:v>139.90671256454382</c:v>
                </c:pt>
                <c:pt idx="30">
                  <c:v>144.09999999999997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93-4293-A2D3-1EE67BC758A0}"/>
            </c:ext>
          </c:extLst>
        </c:ser>
        <c:ser>
          <c:idx val="1"/>
          <c:order val="4"/>
          <c:tx>
            <c:strRef>
              <c:f>'Kjøtt%'!$B$11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'Kjøtt%'!$C$47:$C$77</c:f>
              <c:numCache>
                <c:formatCode>General</c:formatCode>
                <c:ptCount val="31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53</c:v>
                </c:pt>
                <c:pt idx="18">
                  <c:v>54</c:v>
                </c:pt>
                <c:pt idx="19">
                  <c:v>55</c:v>
                </c:pt>
                <c:pt idx="20">
                  <c:v>56</c:v>
                </c:pt>
                <c:pt idx="21">
                  <c:v>57</c:v>
                </c:pt>
                <c:pt idx="22">
                  <c:v>58</c:v>
                </c:pt>
                <c:pt idx="23">
                  <c:v>59</c:v>
                </c:pt>
                <c:pt idx="24">
                  <c:v>60</c:v>
                </c:pt>
                <c:pt idx="25">
                  <c:v>61</c:v>
                </c:pt>
                <c:pt idx="26">
                  <c:v>62</c:v>
                </c:pt>
                <c:pt idx="27">
                  <c:v>63</c:v>
                </c:pt>
                <c:pt idx="28">
                  <c:v>64</c:v>
                </c:pt>
                <c:pt idx="29">
                  <c:v>65</c:v>
                </c:pt>
                <c:pt idx="30">
                  <c:v>66</c:v>
                </c:pt>
              </c:numCache>
            </c:numRef>
          </c:cat>
          <c:val>
            <c:numRef>
              <c:f>'Kjøtt%'!$I$12:$I$42</c:f>
              <c:numCache>
                <c:formatCode>0.0</c:formatCode>
                <c:ptCount val="31"/>
                <c:pt idx="0">
                  <c:v>140.55000000000001</c:v>
                </c:pt>
                <c:pt idx="1">
                  <c:v>0</c:v>
                </c:pt>
                <c:pt idx="2">
                  <c:v>0</c:v>
                </c:pt>
                <c:pt idx="3">
                  <c:v>194.85</c:v>
                </c:pt>
                <c:pt idx="4">
                  <c:v>206.71666666666673</c:v>
                </c:pt>
                <c:pt idx="5">
                  <c:v>197.20000000000005</c:v>
                </c:pt>
                <c:pt idx="6">
                  <c:v>174.04444444444445</c:v>
                </c:pt>
                <c:pt idx="7">
                  <c:v>220.51249999999999</c:v>
                </c:pt>
                <c:pt idx="8">
                  <c:v>193.88750000000005</c:v>
                </c:pt>
                <c:pt idx="9">
                  <c:v>202.85238095238088</c:v>
                </c:pt>
                <c:pt idx="10">
                  <c:v>177.01666666666671</c:v>
                </c:pt>
                <c:pt idx="11">
                  <c:v>188.35483870967747</c:v>
                </c:pt>
                <c:pt idx="12">
                  <c:v>188.56490765171503</c:v>
                </c:pt>
                <c:pt idx="13">
                  <c:v>181.98413793103441</c:v>
                </c:pt>
                <c:pt idx="14">
                  <c:v>176.65130890052362</c:v>
                </c:pt>
                <c:pt idx="15">
                  <c:v>177.11222707423588</c:v>
                </c:pt>
                <c:pt idx="16">
                  <c:v>171.96587537091975</c:v>
                </c:pt>
                <c:pt idx="17">
                  <c:v>167.91180555555565</c:v>
                </c:pt>
                <c:pt idx="18">
                  <c:v>165.85551102204411</c:v>
                </c:pt>
                <c:pt idx="19">
                  <c:v>163.82478920741988</c:v>
                </c:pt>
                <c:pt idx="20">
                  <c:v>160.21380813953488</c:v>
                </c:pt>
                <c:pt idx="21">
                  <c:v>157.74715639810427</c:v>
                </c:pt>
                <c:pt idx="22">
                  <c:v>155.55138888888891</c:v>
                </c:pt>
                <c:pt idx="23">
                  <c:v>151.90008880994677</c:v>
                </c:pt>
                <c:pt idx="24">
                  <c:v>149.92356143079323</c:v>
                </c:pt>
                <c:pt idx="25">
                  <c:v>147.59894736842099</c:v>
                </c:pt>
                <c:pt idx="26">
                  <c:v>145.93655523255836</c:v>
                </c:pt>
                <c:pt idx="27">
                  <c:v>142.91826758147502</c:v>
                </c:pt>
                <c:pt idx="28">
                  <c:v>141.43572895277211</c:v>
                </c:pt>
                <c:pt idx="29">
                  <c:v>138.72247422680425</c:v>
                </c:pt>
                <c:pt idx="30">
                  <c:v>146.35622317596565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93-4293-A2D3-1EE67BC75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6512"/>
        <c:axId val="171036904"/>
      </c:barChart>
      <c:catAx>
        <c:axId val="1710365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6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690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651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834138071578779"/>
          <c:y val="0.2223296951919079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</a:t>
            </a:r>
            <a:r>
              <a:rPr lang="en-US" sz="2400" baseline="0"/>
              <a:t> purke: </a:t>
            </a:r>
            <a:r>
              <a:rPr lang="en-US" sz="2400"/>
              <a:t>antalls% slakt 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61339052014283E-2"/>
          <c:y val="0.14378480256584616"/>
          <c:w val="0.92015866273038061"/>
          <c:h val="0.7445690148559872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'Ark1'!$C$3926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'Ark1'!$T$3926:$T$3943</c:f>
              <c:numCache>
                <c:formatCode>General</c:formatCode>
                <c:ptCount val="18"/>
                <c:pt idx="0">
                  <c:v>5.4832076764907457E-2</c:v>
                </c:pt>
                <c:pt idx="1">
                  <c:v>0.27416038382453728</c:v>
                </c:pt>
                <c:pt idx="2">
                  <c:v>1.2542837559972579</c:v>
                </c:pt>
                <c:pt idx="3">
                  <c:v>3.1391363947909525</c:v>
                </c:pt>
                <c:pt idx="4">
                  <c:v>5.9629883481836892</c:v>
                </c:pt>
                <c:pt idx="5">
                  <c:v>11.81631254283756</c:v>
                </c:pt>
                <c:pt idx="6">
                  <c:v>13.886223440712817</c:v>
                </c:pt>
                <c:pt idx="7">
                  <c:v>13.193968471555859</c:v>
                </c:pt>
                <c:pt idx="8">
                  <c:v>11.350239890335844</c:v>
                </c:pt>
                <c:pt idx="9">
                  <c:v>9.664153529814941</c:v>
                </c:pt>
                <c:pt idx="10">
                  <c:v>8.6771761480466072</c:v>
                </c:pt>
                <c:pt idx="11">
                  <c:v>6.7374914324880084</c:v>
                </c:pt>
                <c:pt idx="12">
                  <c:v>5.3598355037697045</c:v>
                </c:pt>
                <c:pt idx="13">
                  <c:v>3.3721727210418089</c:v>
                </c:pt>
                <c:pt idx="14">
                  <c:v>2.0904729266620974</c:v>
                </c:pt>
                <c:pt idx="15">
                  <c:v>1.4050719671007541</c:v>
                </c:pt>
                <c:pt idx="16">
                  <c:v>1.7409184372858122</c:v>
                </c:pt>
                <c:pt idx="17">
                  <c:v>3.3852403520649971E-2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89-4AF3-BE1D-F45A7EB7422F}"/>
            </c:ext>
          </c:extLst>
        </c:ser>
        <c:ser>
          <c:idx val="1"/>
          <c:order val="1"/>
          <c:tx>
            <c:strRef>
              <c:f>'Ark1'!$C$3908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'Ark1'!$T$3908:$T$3925</c:f>
              <c:numCache>
                <c:formatCode>General</c:formatCode>
                <c:ptCount val="18"/>
                <c:pt idx="0">
                  <c:v>9.2178969013684997E-2</c:v>
                </c:pt>
                <c:pt idx="1">
                  <c:v>0.43253208537190674</c:v>
                </c:pt>
                <c:pt idx="2">
                  <c:v>1.517407643763738</c:v>
                </c:pt>
                <c:pt idx="3">
                  <c:v>3.8927887683471591</c:v>
                </c:pt>
                <c:pt idx="4">
                  <c:v>6.30362334255123</c:v>
                </c:pt>
                <c:pt idx="5">
                  <c:v>11.068566971566332</c:v>
                </c:pt>
                <c:pt idx="6">
                  <c:v>13.805573282280371</c:v>
                </c:pt>
                <c:pt idx="7">
                  <c:v>12.309437708289016</c:v>
                </c:pt>
                <c:pt idx="8">
                  <c:v>11.60745940580018</c:v>
                </c:pt>
                <c:pt idx="9">
                  <c:v>10.40204211869815</c:v>
                </c:pt>
                <c:pt idx="10">
                  <c:v>9.06899241296178</c:v>
                </c:pt>
                <c:pt idx="11">
                  <c:v>7.1757782032191759</c:v>
                </c:pt>
                <c:pt idx="12">
                  <c:v>4.722399489470325</c:v>
                </c:pt>
                <c:pt idx="13">
                  <c:v>3.0560873572998655</c:v>
                </c:pt>
                <c:pt idx="14">
                  <c:v>2.077572147769978</c:v>
                </c:pt>
                <c:pt idx="15">
                  <c:v>1.169963837481387</c:v>
                </c:pt>
                <c:pt idx="16">
                  <c:v>1.2621428064950722</c:v>
                </c:pt>
                <c:pt idx="17">
                  <c:v>2.0562028786840297E-2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89-4AF3-BE1D-F45A7EB74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8136"/>
        <c:axId val="740748528"/>
      </c:barChart>
      <c:catAx>
        <c:axId val="740748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136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909755871042981"/>
          <c:y val="0.40013086703985751"/>
          <c:w val="6.3882984797603237E-2"/>
          <c:h val="0.133479946426530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</a:t>
            </a:r>
            <a:r>
              <a:rPr lang="nb-NO" sz="2400" baseline="0"/>
              <a:t> a</a:t>
            </a:r>
            <a:r>
              <a:rPr lang="nb-NO" sz="2400"/>
              <a:t>ntall slakt per produsent per VEKTGRUPPE</a:t>
            </a:r>
          </a:p>
        </c:rich>
      </c:tx>
      <c:layout>
        <c:manualLayout>
          <c:xMode val="edge"/>
          <c:yMode val="edge"/>
          <c:x val="0.11464505172147599"/>
          <c:y val="3.0448740641206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061348601140941E-2"/>
          <c:y val="0.17207475762362284"/>
          <c:w val="0.88036401798355646"/>
          <c:h val="0.71565222899173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V!$AJ$318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V!$AT$318:$AT$335</c:f>
              <c:numCache>
                <c:formatCode>0.0</c:formatCode>
                <c:ptCount val="18"/>
                <c:pt idx="0">
                  <c:v>1.3703703703703705</c:v>
                </c:pt>
                <c:pt idx="1">
                  <c:v>1.574468085106383</c:v>
                </c:pt>
                <c:pt idx="2">
                  <c:v>2.0426829268292681</c:v>
                </c:pt>
                <c:pt idx="3">
                  <c:v>2.95</c:v>
                </c:pt>
                <c:pt idx="4">
                  <c:v>3.8613376835236544</c:v>
                </c:pt>
                <c:pt idx="5">
                  <c:v>3.8968903436988542</c:v>
                </c:pt>
                <c:pt idx="6">
                  <c:v>3.7923588039867111</c:v>
                </c:pt>
                <c:pt idx="7">
                  <c:v>3.3938906752411575</c:v>
                </c:pt>
                <c:pt idx="8">
                  <c:v>3.1962616822429908</c:v>
                </c:pt>
                <c:pt idx="9">
                  <c:v>3.0569105691056913</c:v>
                </c:pt>
                <c:pt idx="10">
                  <c:v>2.67</c:v>
                </c:pt>
                <c:pt idx="11">
                  <c:v>2.4926739926739927</c:v>
                </c:pt>
                <c:pt idx="12">
                  <c:v>2.0879828326180259</c:v>
                </c:pt>
                <c:pt idx="13">
                  <c:v>1.7360703812316716</c:v>
                </c:pt>
                <c:pt idx="14">
                  <c:v>1.6023166023166022</c:v>
                </c:pt>
                <c:pt idx="15">
                  <c:v>1.3067484662576687</c:v>
                </c:pt>
                <c:pt idx="16">
                  <c:v>1.5</c:v>
                </c:pt>
                <c:pt idx="17">
                  <c:v>0.90909090909090906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8A-4EFB-B01A-07BA5EC96B26}"/>
            </c:ext>
          </c:extLst>
        </c:ser>
        <c:ser>
          <c:idx val="5"/>
          <c:order val="1"/>
          <c:tx>
            <c:strRef>
              <c:f>V!$AJ$228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V!$AT$228:$AT$245</c:f>
              <c:numCache>
                <c:formatCode>0.0</c:formatCode>
                <c:ptCount val="18"/>
                <c:pt idx="0">
                  <c:v>1.1904761904761905</c:v>
                </c:pt>
                <c:pt idx="1">
                  <c:v>1.7468354430379747</c:v>
                </c:pt>
                <c:pt idx="2">
                  <c:v>2.4685314685314683</c:v>
                </c:pt>
                <c:pt idx="3">
                  <c:v>3.9714285714285715</c:v>
                </c:pt>
                <c:pt idx="4">
                  <c:v>5.3636363636363633</c:v>
                </c:pt>
                <c:pt idx="5">
                  <c:v>4.6334056399132324</c:v>
                </c:pt>
                <c:pt idx="6">
                  <c:v>4.6009070294784582</c:v>
                </c:pt>
                <c:pt idx="7">
                  <c:v>4.4411085450346421</c:v>
                </c:pt>
                <c:pt idx="8">
                  <c:v>4.1815980629539951</c:v>
                </c:pt>
                <c:pt idx="9">
                  <c:v>3.7976190476190474</c:v>
                </c:pt>
                <c:pt idx="10">
                  <c:v>3.4010152284263961</c:v>
                </c:pt>
                <c:pt idx="11">
                  <c:v>3.1690140845070425</c:v>
                </c:pt>
                <c:pt idx="12">
                  <c:v>2.5474683544303796</c:v>
                </c:pt>
                <c:pt idx="13">
                  <c:v>2.1832669322709162</c:v>
                </c:pt>
                <c:pt idx="14">
                  <c:v>1.7681564245810055</c:v>
                </c:pt>
                <c:pt idx="15">
                  <c:v>1.5076923076923077</c:v>
                </c:pt>
                <c:pt idx="16">
                  <c:v>1.7383177570093458</c:v>
                </c:pt>
                <c:pt idx="17">
                  <c:v>1.2222222222222223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8A-4EFB-B01A-07BA5EC96B26}"/>
            </c:ext>
          </c:extLst>
        </c:ser>
        <c:ser>
          <c:idx val="10"/>
          <c:order val="2"/>
          <c:tx>
            <c:strRef>
              <c:f>V!$AJ$138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V!$AT$138:$AT$155</c:f>
              <c:numCache>
                <c:formatCode>0.0</c:formatCode>
                <c:ptCount val="18"/>
                <c:pt idx="0">
                  <c:v>1.5555555555555556</c:v>
                </c:pt>
                <c:pt idx="1">
                  <c:v>1.7105263157894737</c:v>
                </c:pt>
                <c:pt idx="2">
                  <c:v>2.3564356435643563</c:v>
                </c:pt>
                <c:pt idx="3">
                  <c:v>3.1059602649006623</c:v>
                </c:pt>
                <c:pt idx="4">
                  <c:v>4.0138888888888893</c:v>
                </c:pt>
                <c:pt idx="5">
                  <c:v>4.7664835164835164</c:v>
                </c:pt>
                <c:pt idx="6">
                  <c:v>4.7722095671981775</c:v>
                </c:pt>
                <c:pt idx="7">
                  <c:v>4.7884130982367754</c:v>
                </c:pt>
                <c:pt idx="8">
                  <c:v>4.4320000000000004</c:v>
                </c:pt>
                <c:pt idx="9">
                  <c:v>4.0194444444444448</c:v>
                </c:pt>
                <c:pt idx="10">
                  <c:v>3.641337386018237</c:v>
                </c:pt>
                <c:pt idx="11">
                  <c:v>3.1050847457627118</c:v>
                </c:pt>
                <c:pt idx="12">
                  <c:v>2.5384615384615383</c:v>
                </c:pt>
                <c:pt idx="13">
                  <c:v>1.9490740740740742</c:v>
                </c:pt>
                <c:pt idx="14">
                  <c:v>1.6107382550335569</c:v>
                </c:pt>
                <c:pt idx="15">
                  <c:v>1.3298969072164948</c:v>
                </c:pt>
                <c:pt idx="16">
                  <c:v>1.5930232558139534</c:v>
                </c:pt>
                <c:pt idx="17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8A-4EFB-B01A-07BA5EC96B26}"/>
            </c:ext>
          </c:extLst>
        </c:ser>
        <c:ser>
          <c:idx val="2"/>
          <c:order val="3"/>
          <c:tx>
            <c:strRef>
              <c:f>V!$AJ$30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V!$AT$30:$AT$47</c:f>
              <c:numCache>
                <c:formatCode>0.0</c:formatCode>
                <c:ptCount val="18"/>
                <c:pt idx="0">
                  <c:v>1.1428571428571428</c:v>
                </c:pt>
                <c:pt idx="1">
                  <c:v>1.2903225806451613</c:v>
                </c:pt>
                <c:pt idx="2">
                  <c:v>2.3766233766233764</c:v>
                </c:pt>
                <c:pt idx="3">
                  <c:v>3.4436090225563909</c:v>
                </c:pt>
                <c:pt idx="4">
                  <c:v>4.4387755102040813</c:v>
                </c:pt>
                <c:pt idx="5">
                  <c:v>5.0557184750733137</c:v>
                </c:pt>
                <c:pt idx="6">
                  <c:v>5.3740053050397876</c:v>
                </c:pt>
                <c:pt idx="7">
                  <c:v>5.9597523219814246</c:v>
                </c:pt>
                <c:pt idx="8">
                  <c:v>5.4834437086092711</c:v>
                </c:pt>
                <c:pt idx="9">
                  <c:v>4.7635135135135132</c:v>
                </c:pt>
                <c:pt idx="10">
                  <c:v>4.5214285714285714</c:v>
                </c:pt>
                <c:pt idx="11">
                  <c:v>3.7953667953667956</c:v>
                </c:pt>
                <c:pt idx="12">
                  <c:v>3.506726457399103</c:v>
                </c:pt>
                <c:pt idx="13">
                  <c:v>2.6310160427807485</c:v>
                </c:pt>
                <c:pt idx="14">
                  <c:v>2.074829931972789</c:v>
                </c:pt>
                <c:pt idx="15">
                  <c:v>2.0707070707070705</c:v>
                </c:pt>
                <c:pt idx="16">
                  <c:v>2.4423076923076925</c:v>
                </c:pt>
                <c:pt idx="17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8A-4EFB-B01A-07BA5EC96B26}"/>
            </c:ext>
          </c:extLst>
        </c:ser>
        <c:ser>
          <c:idx val="3"/>
          <c:order val="4"/>
          <c:tx>
            <c:strRef>
              <c:f>V!$AJ$12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V!$AT$12:$AT$29</c:f>
              <c:numCache>
                <c:formatCode>0.0</c:formatCode>
                <c:ptCount val="18"/>
                <c:pt idx="0">
                  <c:v>1.1818181818181819</c:v>
                </c:pt>
                <c:pt idx="1">
                  <c:v>1.6944444444444444</c:v>
                </c:pt>
                <c:pt idx="2">
                  <c:v>2.779220779220779</c:v>
                </c:pt>
                <c:pt idx="3">
                  <c:v>3.9214285714285713</c:v>
                </c:pt>
                <c:pt idx="4">
                  <c:v>4.9388888888888891</c:v>
                </c:pt>
                <c:pt idx="5">
                  <c:v>5.019292604501608</c:v>
                </c:pt>
                <c:pt idx="6">
                  <c:v>5.6271676300578033</c:v>
                </c:pt>
                <c:pt idx="7">
                  <c:v>5.6</c:v>
                </c:pt>
                <c:pt idx="8">
                  <c:v>5.7438596491228067</c:v>
                </c:pt>
                <c:pt idx="9">
                  <c:v>5.2769784172661867</c:v>
                </c:pt>
                <c:pt idx="10">
                  <c:v>4.7022058823529411</c:v>
                </c:pt>
                <c:pt idx="11">
                  <c:v>3.953125</c:v>
                </c:pt>
                <c:pt idx="12">
                  <c:v>3.2647058823529411</c:v>
                </c:pt>
                <c:pt idx="13">
                  <c:v>2.4628571428571431</c:v>
                </c:pt>
                <c:pt idx="14">
                  <c:v>2.3253968253968256</c:v>
                </c:pt>
                <c:pt idx="15">
                  <c:v>2.0121951219512195</c:v>
                </c:pt>
                <c:pt idx="16">
                  <c:v>2.1707317073170733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8A-4EFB-B01A-07BA5EC96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6960"/>
        <c:axId val="740747352"/>
      </c:barChart>
      <c:catAx>
        <c:axId val="740746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7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7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per produsent</a:t>
                </a:r>
              </a:p>
            </c:rich>
          </c:tx>
          <c:layout>
            <c:manualLayout>
              <c:xMode val="edge"/>
              <c:yMode val="edge"/>
              <c:x val="1.7011827583066311E-2"/>
              <c:y val="0.280072089405113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6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298955927039092"/>
          <c:y val="0.18231058221794674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purke,</a:t>
            </a:r>
            <a:r>
              <a:rPr lang="nb-NO" sz="2400" baseline="0"/>
              <a:t> a</a:t>
            </a:r>
            <a:r>
              <a:rPr lang="nb-NO" sz="2400"/>
              <a:t>ntall produsenter per VEKTGRUPPE</a:t>
            </a:r>
          </a:p>
        </c:rich>
      </c:tx>
      <c:layout>
        <c:manualLayout>
          <c:xMode val="edge"/>
          <c:yMode val="edge"/>
          <c:x val="0.11464508655117214"/>
          <c:y val="3.04487817032922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8972155294473E-2"/>
          <c:y val="0.17458858366686064"/>
          <c:w val="0.87773520620647971"/>
          <c:h val="0.723193707121451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V!$AJ$318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V!$AM$318:$AM$335</c:f>
              <c:numCache>
                <c:formatCode>General</c:formatCode>
                <c:ptCount val="18"/>
                <c:pt idx="0">
                  <c:v>27</c:v>
                </c:pt>
                <c:pt idx="1">
                  <c:v>94</c:v>
                </c:pt>
                <c:pt idx="2">
                  <c:v>164</c:v>
                </c:pt>
                <c:pt idx="3">
                  <c:v>500</c:v>
                </c:pt>
                <c:pt idx="4">
                  <c:v>613</c:v>
                </c:pt>
                <c:pt idx="5">
                  <c:v>611</c:v>
                </c:pt>
                <c:pt idx="6">
                  <c:v>602</c:v>
                </c:pt>
                <c:pt idx="7">
                  <c:v>622</c:v>
                </c:pt>
                <c:pt idx="8">
                  <c:v>642</c:v>
                </c:pt>
                <c:pt idx="9">
                  <c:v>615</c:v>
                </c:pt>
                <c:pt idx="10">
                  <c:v>600</c:v>
                </c:pt>
                <c:pt idx="11">
                  <c:v>546</c:v>
                </c:pt>
                <c:pt idx="12">
                  <c:v>466</c:v>
                </c:pt>
                <c:pt idx="13">
                  <c:v>341</c:v>
                </c:pt>
                <c:pt idx="14">
                  <c:v>259</c:v>
                </c:pt>
                <c:pt idx="15">
                  <c:v>163</c:v>
                </c:pt>
                <c:pt idx="16">
                  <c:v>136</c:v>
                </c:pt>
                <c:pt idx="1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9C-4655-ABE2-5E96983A6C7F}"/>
            </c:ext>
          </c:extLst>
        </c:ser>
        <c:ser>
          <c:idx val="5"/>
          <c:order val="1"/>
          <c:tx>
            <c:strRef>
              <c:f>V!$AJ$228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V!$AM$228:$AM$245</c:f>
              <c:numCache>
                <c:formatCode>General</c:formatCode>
                <c:ptCount val="18"/>
                <c:pt idx="0">
                  <c:v>21</c:v>
                </c:pt>
                <c:pt idx="1">
                  <c:v>79</c:v>
                </c:pt>
                <c:pt idx="2">
                  <c:v>143</c:v>
                </c:pt>
                <c:pt idx="3">
                  <c:v>560</c:v>
                </c:pt>
                <c:pt idx="4">
                  <c:v>649</c:v>
                </c:pt>
                <c:pt idx="5">
                  <c:v>461</c:v>
                </c:pt>
                <c:pt idx="6">
                  <c:v>441</c:v>
                </c:pt>
                <c:pt idx="7">
                  <c:v>433</c:v>
                </c:pt>
                <c:pt idx="8">
                  <c:v>413</c:v>
                </c:pt>
                <c:pt idx="9">
                  <c:v>420</c:v>
                </c:pt>
                <c:pt idx="10">
                  <c:v>394</c:v>
                </c:pt>
                <c:pt idx="11">
                  <c:v>355</c:v>
                </c:pt>
                <c:pt idx="12">
                  <c:v>316</c:v>
                </c:pt>
                <c:pt idx="13">
                  <c:v>251</c:v>
                </c:pt>
                <c:pt idx="14">
                  <c:v>179</c:v>
                </c:pt>
                <c:pt idx="15">
                  <c:v>130</c:v>
                </c:pt>
                <c:pt idx="16">
                  <c:v>107</c:v>
                </c:pt>
                <c:pt idx="1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9C-4655-ABE2-5E96983A6C7F}"/>
            </c:ext>
          </c:extLst>
        </c:ser>
        <c:ser>
          <c:idx val="10"/>
          <c:order val="2"/>
          <c:tx>
            <c:strRef>
              <c:f>V!$AJ$138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V!$AM$138:$AM$155</c:f>
              <c:numCache>
                <c:formatCode>General</c:formatCode>
                <c:ptCount val="18"/>
                <c:pt idx="0">
                  <c:v>9</c:v>
                </c:pt>
                <c:pt idx="1">
                  <c:v>38</c:v>
                </c:pt>
                <c:pt idx="2">
                  <c:v>101</c:v>
                </c:pt>
                <c:pt idx="3">
                  <c:v>151</c:v>
                </c:pt>
                <c:pt idx="4">
                  <c:v>216</c:v>
                </c:pt>
                <c:pt idx="5">
                  <c:v>364</c:v>
                </c:pt>
                <c:pt idx="6">
                  <c:v>439</c:v>
                </c:pt>
                <c:pt idx="7">
                  <c:v>397</c:v>
                </c:pt>
                <c:pt idx="8">
                  <c:v>375</c:v>
                </c:pt>
                <c:pt idx="9">
                  <c:v>360</c:v>
                </c:pt>
                <c:pt idx="10">
                  <c:v>329</c:v>
                </c:pt>
                <c:pt idx="11">
                  <c:v>295</c:v>
                </c:pt>
                <c:pt idx="12">
                  <c:v>273</c:v>
                </c:pt>
                <c:pt idx="13">
                  <c:v>216</c:v>
                </c:pt>
                <c:pt idx="14">
                  <c:v>149</c:v>
                </c:pt>
                <c:pt idx="15">
                  <c:v>97</c:v>
                </c:pt>
                <c:pt idx="16">
                  <c:v>86</c:v>
                </c:pt>
                <c:pt idx="1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9C-4655-ABE2-5E96983A6C7F}"/>
            </c:ext>
          </c:extLst>
        </c:ser>
        <c:ser>
          <c:idx val="2"/>
          <c:order val="3"/>
          <c:tx>
            <c:strRef>
              <c:f>V!$AJ$30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V!$AM$30:$AM$47</c:f>
              <c:numCache>
                <c:formatCode>General</c:formatCode>
                <c:ptCount val="18"/>
                <c:pt idx="0">
                  <c:v>7</c:v>
                </c:pt>
                <c:pt idx="1">
                  <c:v>31</c:v>
                </c:pt>
                <c:pt idx="2">
                  <c:v>77</c:v>
                </c:pt>
                <c:pt idx="3">
                  <c:v>133</c:v>
                </c:pt>
                <c:pt idx="4">
                  <c:v>196</c:v>
                </c:pt>
                <c:pt idx="5">
                  <c:v>341</c:v>
                </c:pt>
                <c:pt idx="6">
                  <c:v>377</c:v>
                </c:pt>
                <c:pt idx="7">
                  <c:v>323</c:v>
                </c:pt>
                <c:pt idx="8">
                  <c:v>302</c:v>
                </c:pt>
                <c:pt idx="9">
                  <c:v>296</c:v>
                </c:pt>
                <c:pt idx="10">
                  <c:v>280</c:v>
                </c:pt>
                <c:pt idx="11">
                  <c:v>259</c:v>
                </c:pt>
                <c:pt idx="12">
                  <c:v>223</c:v>
                </c:pt>
                <c:pt idx="13">
                  <c:v>187</c:v>
                </c:pt>
                <c:pt idx="14">
                  <c:v>147</c:v>
                </c:pt>
                <c:pt idx="15">
                  <c:v>99</c:v>
                </c:pt>
                <c:pt idx="16">
                  <c:v>104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9C-4655-ABE2-5E96983A6C7F}"/>
            </c:ext>
          </c:extLst>
        </c:ser>
        <c:ser>
          <c:idx val="3"/>
          <c:order val="4"/>
          <c:tx>
            <c:strRef>
              <c:f>V!$AJ$12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V!$AM$12:$AM$29</c:f>
              <c:numCache>
                <c:formatCode>General</c:formatCode>
                <c:ptCount val="18"/>
                <c:pt idx="0">
                  <c:v>11</c:v>
                </c:pt>
                <c:pt idx="1">
                  <c:v>36</c:v>
                </c:pt>
                <c:pt idx="2">
                  <c:v>77</c:v>
                </c:pt>
                <c:pt idx="3">
                  <c:v>140</c:v>
                </c:pt>
                <c:pt idx="4">
                  <c:v>180</c:v>
                </c:pt>
                <c:pt idx="5">
                  <c:v>311</c:v>
                </c:pt>
                <c:pt idx="6">
                  <c:v>346</c:v>
                </c:pt>
                <c:pt idx="7">
                  <c:v>310</c:v>
                </c:pt>
                <c:pt idx="8">
                  <c:v>285</c:v>
                </c:pt>
                <c:pt idx="9">
                  <c:v>278</c:v>
                </c:pt>
                <c:pt idx="10">
                  <c:v>272</c:v>
                </c:pt>
                <c:pt idx="11">
                  <c:v>256</c:v>
                </c:pt>
                <c:pt idx="12">
                  <c:v>204</c:v>
                </c:pt>
                <c:pt idx="13">
                  <c:v>175</c:v>
                </c:pt>
                <c:pt idx="14">
                  <c:v>126</c:v>
                </c:pt>
                <c:pt idx="15">
                  <c:v>82</c:v>
                </c:pt>
                <c:pt idx="16">
                  <c:v>82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9C-4655-ABE2-5E96983A6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2256"/>
        <c:axId val="740742648"/>
      </c:barChart>
      <c:catAx>
        <c:axId val="740742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2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2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22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247431216208383"/>
          <c:y val="0.10689580092081249"/>
          <c:w val="5.1035502958579837E-2"/>
          <c:h val="0.251602910190925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</a:t>
            </a:r>
            <a:r>
              <a:rPr lang="en-US" sz="2400" baseline="0"/>
              <a:t> kjøtt% </a:t>
            </a:r>
            <a:r>
              <a:rPr lang="en-US" sz="2400"/>
              <a:t>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55403086099684E-2"/>
          <c:y val="0.14873947672967391"/>
          <c:w val="0.90136458823198407"/>
          <c:h val="0.7396142034839305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V!$AJ$30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V!$AQ$30:$AQ$47</c:f>
              <c:numCache>
                <c:formatCode>0.00</c:formatCode>
                <c:ptCount val="18"/>
                <c:pt idx="0">
                  <c:v>62</c:v>
                </c:pt>
                <c:pt idx="1">
                  <c:v>62.075000000000003</c:v>
                </c:pt>
                <c:pt idx="2">
                  <c:v>62.229508196721305</c:v>
                </c:pt>
                <c:pt idx="3">
                  <c:v>61.967032967032978</c:v>
                </c:pt>
                <c:pt idx="4">
                  <c:v>61.654775604142706</c:v>
                </c:pt>
                <c:pt idx="5">
                  <c:v>60.206275421266703</c:v>
                </c:pt>
                <c:pt idx="6">
                  <c:v>59.821146245059289</c:v>
                </c:pt>
                <c:pt idx="7">
                  <c:v>59.895941727367322</c:v>
                </c:pt>
                <c:pt idx="8">
                  <c:v>59.698489425981847</c:v>
                </c:pt>
                <c:pt idx="9">
                  <c:v>58.991483321504603</c:v>
                </c:pt>
                <c:pt idx="10">
                  <c:v>58.793838862559248</c:v>
                </c:pt>
                <c:pt idx="11">
                  <c:v>58.048929663608554</c:v>
                </c:pt>
                <c:pt idx="12">
                  <c:v>57.019230769230759</c:v>
                </c:pt>
                <c:pt idx="13">
                  <c:v>55.623217922606919</c:v>
                </c:pt>
                <c:pt idx="14">
                  <c:v>54.036065573770514</c:v>
                </c:pt>
                <c:pt idx="15">
                  <c:v>52.6</c:v>
                </c:pt>
                <c:pt idx="16">
                  <c:v>49.779527559055119</c:v>
                </c:pt>
                <c:pt idx="17">
                  <c:v>56.75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03-46EA-81E5-BB077C80F355}"/>
            </c:ext>
          </c:extLst>
        </c:ser>
        <c:ser>
          <c:idx val="1"/>
          <c:order val="1"/>
          <c:tx>
            <c:strRef>
              <c:f>V!$AJ$12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V!$AQ$12:$AQ$29</c:f>
              <c:numCache>
                <c:formatCode>0.00</c:formatCode>
                <c:ptCount val="18"/>
                <c:pt idx="0">
                  <c:v>62</c:v>
                </c:pt>
                <c:pt idx="1">
                  <c:v>62.032786885245905</c:v>
                </c:pt>
                <c:pt idx="2">
                  <c:v>61.906103286384962</c:v>
                </c:pt>
                <c:pt idx="3">
                  <c:v>61.965201465201488</c:v>
                </c:pt>
                <c:pt idx="4">
                  <c:v>61.418263810597523</c:v>
                </c:pt>
                <c:pt idx="5">
                  <c:v>60.189345314505779</c:v>
                </c:pt>
                <c:pt idx="6">
                  <c:v>59.771487390633027</c:v>
                </c:pt>
                <c:pt idx="7">
                  <c:v>59.638776687824603</c:v>
                </c:pt>
                <c:pt idx="8">
                  <c:v>59.216381418092901</c:v>
                </c:pt>
                <c:pt idx="9">
                  <c:v>58.967213114754095</c:v>
                </c:pt>
                <c:pt idx="10">
                  <c:v>58.240407204385278</c:v>
                </c:pt>
                <c:pt idx="11">
                  <c:v>57.917903066271002</c:v>
                </c:pt>
                <c:pt idx="12">
                  <c:v>57.179487179487197</c:v>
                </c:pt>
                <c:pt idx="13">
                  <c:v>55.51635514018691</c:v>
                </c:pt>
                <c:pt idx="14">
                  <c:v>54.566552901023883</c:v>
                </c:pt>
                <c:pt idx="15">
                  <c:v>52.987878787878799</c:v>
                </c:pt>
                <c:pt idx="16">
                  <c:v>50.831460674157313</c:v>
                </c:pt>
                <c:pt idx="17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03-46EA-81E5-BB077C80F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5784"/>
        <c:axId val="740746176"/>
      </c:barChart>
      <c:catAx>
        <c:axId val="7407457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6176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5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134322076475633"/>
          <c:y val="0.10855471845366772"/>
          <c:w val="5.1765201778715901E-2"/>
          <c:h val="0.15455748711157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Skålda purke, middel</a:t>
            </a:r>
            <a:r>
              <a:rPr lang="en-US" sz="2000" baseline="0"/>
              <a:t> slaktevekt </a:t>
            </a:r>
            <a:r>
              <a:rPr lang="en-US" sz="2000"/>
              <a:t>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55403086099684E-2"/>
          <c:y val="0.14873947672967391"/>
          <c:w val="0.90136458823198407"/>
          <c:h val="0.739614203483930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V!$AJ$318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V!$AS$318:$AS$335</c:f>
              <c:numCache>
                <c:formatCode>0</c:formatCode>
                <c:ptCount val="18"/>
                <c:pt idx="0">
                  <c:v>68</c:v>
                </c:pt>
                <c:pt idx="1">
                  <c:v>81.27635135135138</c:v>
                </c:pt>
                <c:pt idx="2">
                  <c:v>94.32835820895518</c:v>
                </c:pt>
                <c:pt idx="3">
                  <c:v>106.04481355932212</c:v>
                </c:pt>
                <c:pt idx="4">
                  <c:v>114.30861850443613</c:v>
                </c:pt>
                <c:pt idx="5">
                  <c:v>124.70688786224272</c:v>
                </c:pt>
                <c:pt idx="6">
                  <c:v>134.53539202803321</c:v>
                </c:pt>
                <c:pt idx="7">
                  <c:v>144.3477972524872</c:v>
                </c:pt>
                <c:pt idx="8">
                  <c:v>154.5652534113058</c:v>
                </c:pt>
                <c:pt idx="9">
                  <c:v>164.96234042553181</c:v>
                </c:pt>
                <c:pt idx="10">
                  <c:v>174.92303370786524</c:v>
                </c:pt>
                <c:pt idx="11">
                  <c:v>184.43894195444528</c:v>
                </c:pt>
                <c:pt idx="12">
                  <c:v>194.41068859198393</c:v>
                </c:pt>
                <c:pt idx="13">
                  <c:v>204.75996621621621</c:v>
                </c:pt>
                <c:pt idx="14">
                  <c:v>214.47855421686745</c:v>
                </c:pt>
                <c:pt idx="15">
                  <c:v>224.62441314553985</c:v>
                </c:pt>
                <c:pt idx="16">
                  <c:v>241.54509803921579</c:v>
                </c:pt>
                <c:pt idx="17">
                  <c:v>45.81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DC-468F-BBCA-6B01DB45E1FA}"/>
            </c:ext>
          </c:extLst>
        </c:ser>
        <c:ser>
          <c:idx val="4"/>
          <c:order val="1"/>
          <c:tx>
            <c:strRef>
              <c:f>V!$AJ$228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V!$AS$228:$AS$245</c:f>
              <c:numCache>
                <c:formatCode>0</c:formatCode>
                <c:ptCount val="18"/>
                <c:pt idx="0">
                  <c:v>76.032000000000011</c:v>
                </c:pt>
                <c:pt idx="1">
                  <c:v>86.242028985507261</c:v>
                </c:pt>
                <c:pt idx="2">
                  <c:v>94.844192634560898</c:v>
                </c:pt>
                <c:pt idx="3">
                  <c:v>106.94793165467622</c:v>
                </c:pt>
                <c:pt idx="4">
                  <c:v>114.21094513070985</c:v>
                </c:pt>
                <c:pt idx="5">
                  <c:v>124.69330524344578</c:v>
                </c:pt>
                <c:pt idx="6">
                  <c:v>134.72124199112855</c:v>
                </c:pt>
                <c:pt idx="7">
                  <c:v>144.9959958398338</c:v>
                </c:pt>
                <c:pt idx="8">
                  <c:v>154.60538506079899</c:v>
                </c:pt>
                <c:pt idx="9">
                  <c:v>164.79611285266461</c:v>
                </c:pt>
                <c:pt idx="10">
                  <c:v>174.93902985074621</c:v>
                </c:pt>
                <c:pt idx="11">
                  <c:v>184.8288</c:v>
                </c:pt>
                <c:pt idx="12">
                  <c:v>194.69677018633553</c:v>
                </c:pt>
                <c:pt idx="13">
                  <c:v>204.94343065693425</c:v>
                </c:pt>
                <c:pt idx="14">
                  <c:v>214.49731437598729</c:v>
                </c:pt>
                <c:pt idx="15">
                  <c:v>224.75918367346952</c:v>
                </c:pt>
                <c:pt idx="16">
                  <c:v>241.43655913978512</c:v>
                </c:pt>
                <c:pt idx="17">
                  <c:v>58.509090909090922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DC-468F-BBCA-6B01DB45E1FA}"/>
            </c:ext>
          </c:extLst>
        </c:ser>
        <c:ser>
          <c:idx val="10"/>
          <c:order val="2"/>
          <c:tx>
            <c:strRef>
              <c:f>V!$AJ$138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V!$AS$138:$AS$155</c:f>
              <c:numCache>
                <c:formatCode>0</c:formatCode>
                <c:ptCount val="18"/>
                <c:pt idx="0">
                  <c:v>76.3642857142857</c:v>
                </c:pt>
                <c:pt idx="1">
                  <c:v>86.426153846153852</c:v>
                </c:pt>
                <c:pt idx="2">
                  <c:v>95.913865546218474</c:v>
                </c:pt>
                <c:pt idx="3">
                  <c:v>105.9281449893391</c:v>
                </c:pt>
                <c:pt idx="4">
                  <c:v>115.51983852364472</c:v>
                </c:pt>
                <c:pt idx="5">
                  <c:v>125.77020172910652</c:v>
                </c:pt>
                <c:pt idx="6">
                  <c:v>134.95121718377078</c:v>
                </c:pt>
                <c:pt idx="7">
                  <c:v>144.87106785902182</c:v>
                </c:pt>
                <c:pt idx="8">
                  <c:v>154.93417569193733</c:v>
                </c:pt>
                <c:pt idx="9">
                  <c:v>164.81437456807203</c:v>
                </c:pt>
                <c:pt idx="10">
                  <c:v>174.97412353923181</c:v>
                </c:pt>
                <c:pt idx="11">
                  <c:v>184.8303493449782</c:v>
                </c:pt>
                <c:pt idx="12">
                  <c:v>194.68470418470423</c:v>
                </c:pt>
                <c:pt idx="13">
                  <c:v>204.69952494061752</c:v>
                </c:pt>
                <c:pt idx="14">
                  <c:v>214.5754166666666</c:v>
                </c:pt>
                <c:pt idx="15">
                  <c:v>224.73178294573651</c:v>
                </c:pt>
                <c:pt idx="16">
                  <c:v>243.70072992700725</c:v>
                </c:pt>
                <c:pt idx="17">
                  <c:v>49.875000000000007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DC-468F-BBCA-6B01DB45E1FA}"/>
            </c:ext>
          </c:extLst>
        </c:ser>
        <c:ser>
          <c:idx val="13"/>
          <c:order val="3"/>
          <c:tx>
            <c:strRef>
              <c:f>V!$AJ$30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V!$AS$30:$AS$47</c:f>
              <c:numCache>
                <c:formatCode>0</c:formatCode>
                <c:ptCount val="18"/>
                <c:pt idx="0">
                  <c:v>76.762499999999989</c:v>
                </c:pt>
                <c:pt idx="1">
                  <c:v>86.635000000000019</c:v>
                </c:pt>
                <c:pt idx="2">
                  <c:v>96.1426229508197</c:v>
                </c:pt>
                <c:pt idx="3">
                  <c:v>105.00567685589525</c:v>
                </c:pt>
                <c:pt idx="4">
                  <c:v>115.54425287356324</c:v>
                </c:pt>
                <c:pt idx="5">
                  <c:v>125.3951856148491</c:v>
                </c:pt>
                <c:pt idx="6">
                  <c:v>134.89368213228056</c:v>
                </c:pt>
                <c:pt idx="7">
                  <c:v>144.70363636363652</c:v>
                </c:pt>
                <c:pt idx="8">
                  <c:v>154.77342995169067</c:v>
                </c:pt>
                <c:pt idx="9">
                  <c:v>164.85921985815597</c:v>
                </c:pt>
                <c:pt idx="10">
                  <c:v>174.80916271721949</c:v>
                </c:pt>
                <c:pt idx="11">
                  <c:v>184.57456765005099</c:v>
                </c:pt>
                <c:pt idx="12">
                  <c:v>194.38976982097213</c:v>
                </c:pt>
                <c:pt idx="13">
                  <c:v>204.55955284552857</c:v>
                </c:pt>
                <c:pt idx="14">
                  <c:v>214.65868852459013</c:v>
                </c:pt>
                <c:pt idx="15">
                  <c:v>224.63560975609755</c:v>
                </c:pt>
                <c:pt idx="16">
                  <c:v>245.20944881889756</c:v>
                </c:pt>
                <c:pt idx="17">
                  <c:v>47.74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DC-468F-BBCA-6B01DB45E1FA}"/>
            </c:ext>
          </c:extLst>
        </c:ser>
        <c:ser>
          <c:idx val="1"/>
          <c:order val="4"/>
          <c:tx>
            <c:strRef>
              <c:f>V!$AJ$12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V!$AS$12:$AS$29</c:f>
              <c:numCache>
                <c:formatCode>0</c:formatCode>
                <c:ptCount val="18"/>
                <c:pt idx="0">
                  <c:v>75.638461538461556</c:v>
                </c:pt>
                <c:pt idx="1">
                  <c:v>86.406557377049182</c:v>
                </c:pt>
                <c:pt idx="2">
                  <c:v>95.757943925233619</c:v>
                </c:pt>
                <c:pt idx="3">
                  <c:v>104.68816029143893</c:v>
                </c:pt>
                <c:pt idx="4">
                  <c:v>115.20101237345337</c:v>
                </c:pt>
                <c:pt idx="5">
                  <c:v>125.37764253683537</c:v>
                </c:pt>
                <c:pt idx="6">
                  <c:v>134.59661016949164</c:v>
                </c:pt>
                <c:pt idx="7">
                  <c:v>144.84648617511525</c:v>
                </c:pt>
                <c:pt idx="8">
                  <c:v>154.8814905314602</c:v>
                </c:pt>
                <c:pt idx="9">
                  <c:v>164.54546693933227</c:v>
                </c:pt>
                <c:pt idx="10">
                  <c:v>174.5451915559031</c:v>
                </c:pt>
                <c:pt idx="11">
                  <c:v>184.55069169960464</c:v>
                </c:pt>
                <c:pt idx="12">
                  <c:v>194.06561561561563</c:v>
                </c:pt>
                <c:pt idx="13">
                  <c:v>203.13225058004639</c:v>
                </c:pt>
                <c:pt idx="14">
                  <c:v>214.773037542662</c:v>
                </c:pt>
                <c:pt idx="15">
                  <c:v>224.76424242424247</c:v>
                </c:pt>
                <c:pt idx="16">
                  <c:v>243.82640449438193</c:v>
                </c:pt>
                <c:pt idx="17">
                  <c:v>43.866666666666681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DC-468F-BBCA-6B01DB45E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4608"/>
        <c:axId val="740745000"/>
      </c:barChart>
      <c:catAx>
        <c:axId val="7407446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5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500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Slaktevekt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4608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692054511492705"/>
          <c:y val="0.2228876913641608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</a:t>
            </a:r>
            <a:r>
              <a:rPr lang="nb-NO" sz="2800" baseline="0"/>
              <a:t> A</a:t>
            </a:r>
            <a:r>
              <a:rPr lang="nb-NO" sz="2800"/>
              <a:t>NTALL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85343602931534"/>
          <c:y val="0.17133426362892917"/>
          <c:w val="0.85893344067236799"/>
          <c:h val="0.68303138945640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Måned!$D$239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Måned!$G$239:$G$250</c:f>
              <c:numCache>
                <c:formatCode>#,##0</c:formatCode>
                <c:ptCount val="12"/>
                <c:pt idx="0">
                  <c:v>3822</c:v>
                </c:pt>
                <c:pt idx="1">
                  <c:v>3077</c:v>
                </c:pt>
                <c:pt idx="2">
                  <c:v>3453</c:v>
                </c:pt>
                <c:pt idx="3">
                  <c:v>3301</c:v>
                </c:pt>
                <c:pt idx="4">
                  <c:v>3706</c:v>
                </c:pt>
                <c:pt idx="5">
                  <c:v>2099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8-42E8-BB70-4050FF5D71B9}"/>
            </c:ext>
          </c:extLst>
        </c:ser>
        <c:ser>
          <c:idx val="0"/>
          <c:order val="1"/>
          <c:tx>
            <c:strRef>
              <c:f>Måned!$D$114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Måned!$G$114:$G$125</c:f>
              <c:numCache>
                <c:formatCode>#,##0</c:formatCode>
                <c:ptCount val="12"/>
                <c:pt idx="0">
                  <c:v>2714</c:v>
                </c:pt>
                <c:pt idx="1">
                  <c:v>2366</c:v>
                </c:pt>
                <c:pt idx="2">
                  <c:v>2494</c:v>
                </c:pt>
                <c:pt idx="3">
                  <c:v>2770</c:v>
                </c:pt>
                <c:pt idx="4">
                  <c:v>2820</c:v>
                </c:pt>
                <c:pt idx="5">
                  <c:v>1810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8-42E8-BB70-4050FF5D71B9}"/>
            </c:ext>
          </c:extLst>
        </c:ser>
        <c:ser>
          <c:idx val="2"/>
          <c:order val="2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Måned!$G$23:$G$34</c:f>
              <c:numCache>
                <c:formatCode>#,##0</c:formatCode>
                <c:ptCount val="12"/>
                <c:pt idx="0">
                  <c:v>2465</c:v>
                </c:pt>
                <c:pt idx="1">
                  <c:v>2607</c:v>
                </c:pt>
                <c:pt idx="2">
                  <c:v>2918</c:v>
                </c:pt>
                <c:pt idx="3">
                  <c:v>2400</c:v>
                </c:pt>
                <c:pt idx="4">
                  <c:v>2656</c:v>
                </c:pt>
                <c:pt idx="5">
                  <c:v>1544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8-42E8-BB70-4050FF5D71B9}"/>
            </c:ext>
          </c:extLst>
        </c:ser>
        <c:ser>
          <c:idx val="3"/>
          <c:order val="3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dLbl>
              <c:idx val="0"/>
              <c:layout>
                <c:manualLayout>
                  <c:x val="-2.8912840761732696E-3"/>
                  <c:y val="-0.116977763040421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7F-4BD9-B615-B53AF87D2507}"/>
                </c:ext>
              </c:extLst>
            </c:dLbl>
            <c:dLbl>
              <c:idx val="1"/>
              <c:layout>
                <c:manualLayout>
                  <c:x val="-1.9275227174488816E-3"/>
                  <c:y val="-0.12115554029186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7F-4BD9-B615-B53AF87D2507}"/>
                </c:ext>
              </c:extLst>
            </c:dLbl>
            <c:dLbl>
              <c:idx val="2"/>
              <c:layout>
                <c:manualLayout>
                  <c:x val="-6.7463295110710324E-3"/>
                  <c:y val="-0.217244417075069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7F-4BD9-B615-B53AF87D2507}"/>
                </c:ext>
              </c:extLst>
            </c:dLbl>
            <c:dLbl>
              <c:idx val="3"/>
              <c:layout>
                <c:manualLayout>
                  <c:x val="-9.6376135872442321E-3"/>
                  <c:y val="-9.1911099531759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F-4BD9-B615-B53AF87D2507}"/>
                </c:ext>
              </c:extLst>
            </c:dLbl>
            <c:dLbl>
              <c:idx val="4"/>
              <c:layout>
                <c:manualLayout>
                  <c:x val="4.7224306577496732E-2"/>
                  <c:y val="-3.551110663727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B3-4E66-A834-EC45D08B9E1B}"/>
                </c:ext>
              </c:extLst>
            </c:dLbl>
            <c:dLbl>
              <c:idx val="5"/>
              <c:layout>
                <c:manualLayout>
                  <c:x val="-2.8912840761731989E-3"/>
                  <c:y val="-9.1911099531760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D0-40C6-B880-6883A49877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Måned!$G$10:$G$21</c:f>
              <c:numCache>
                <c:formatCode>#,##0</c:formatCode>
                <c:ptCount val="12"/>
                <c:pt idx="0">
                  <c:v>2709</c:v>
                </c:pt>
                <c:pt idx="1">
                  <c:v>2676</c:v>
                </c:pt>
                <c:pt idx="2">
                  <c:v>2119</c:v>
                </c:pt>
                <c:pt idx="3">
                  <c:v>2967</c:v>
                </c:pt>
                <c:pt idx="4">
                  <c:v>2684</c:v>
                </c:pt>
                <c:pt idx="5">
                  <c:v>948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8-42E8-BB70-4050FF5D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080"/>
        <c:axId val="718332264"/>
      </c:barChart>
      <c:catAx>
        <c:axId val="7183020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32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0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535350766638008"/>
          <c:y val="9.3286712280194681E-2"/>
          <c:w val="6.3453592538089049E-2"/>
          <c:h val="0.189655132711864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Antall SKÅLDA</a:t>
            </a:r>
            <a:r>
              <a:rPr lang="en-US" sz="2400" baseline="0"/>
              <a:t> PURKE</a:t>
            </a:r>
            <a:r>
              <a:rPr lang="en-US" sz="2400"/>
              <a:t> innen de ulike VEKTGRUPPENE, per uke</a:t>
            </a:r>
          </a:p>
        </c:rich>
      </c:tx>
      <c:layout>
        <c:manualLayout>
          <c:xMode val="edge"/>
          <c:yMode val="edge"/>
          <c:x val="7.9532479667325337E-2"/>
          <c:y val="3.4748039239200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302438685196604E-2"/>
          <c:y val="0.14556650197075446"/>
          <c:w val="0.90681750839465503"/>
          <c:h val="0.742787308421077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V!$AJ$318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V!$AN$318:$AN$335</c:f>
              <c:numCache>
                <c:formatCode>0</c:formatCode>
                <c:ptCount val="18"/>
                <c:pt idx="0">
                  <c:v>37</c:v>
                </c:pt>
                <c:pt idx="1">
                  <c:v>148</c:v>
                </c:pt>
                <c:pt idx="2">
                  <c:v>335</c:v>
                </c:pt>
                <c:pt idx="3">
                  <c:v>1475</c:v>
                </c:pt>
                <c:pt idx="4">
                  <c:v>2367</c:v>
                </c:pt>
                <c:pt idx="5">
                  <c:v>2381</c:v>
                </c:pt>
                <c:pt idx="6">
                  <c:v>2283</c:v>
                </c:pt>
                <c:pt idx="7">
                  <c:v>2111</c:v>
                </c:pt>
                <c:pt idx="8">
                  <c:v>2052</c:v>
                </c:pt>
                <c:pt idx="9">
                  <c:v>1880</c:v>
                </c:pt>
                <c:pt idx="10">
                  <c:v>1602</c:v>
                </c:pt>
                <c:pt idx="11">
                  <c:v>1361</c:v>
                </c:pt>
                <c:pt idx="12">
                  <c:v>973</c:v>
                </c:pt>
                <c:pt idx="13">
                  <c:v>592</c:v>
                </c:pt>
                <c:pt idx="14">
                  <c:v>415</c:v>
                </c:pt>
                <c:pt idx="15">
                  <c:v>213</c:v>
                </c:pt>
                <c:pt idx="16">
                  <c:v>204</c:v>
                </c:pt>
                <c:pt idx="1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F-4F70-A8A1-4393B66793C1}"/>
            </c:ext>
          </c:extLst>
        </c:ser>
        <c:ser>
          <c:idx val="4"/>
          <c:order val="1"/>
          <c:tx>
            <c:strRef>
              <c:f>V!$AJ$228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V!$AN$228:$AN$245</c:f>
              <c:numCache>
                <c:formatCode>0</c:formatCode>
                <c:ptCount val="18"/>
                <c:pt idx="0">
                  <c:v>25</c:v>
                </c:pt>
                <c:pt idx="1">
                  <c:v>138</c:v>
                </c:pt>
                <c:pt idx="2">
                  <c:v>353</c:v>
                </c:pt>
                <c:pt idx="3">
                  <c:v>2224</c:v>
                </c:pt>
                <c:pt idx="4">
                  <c:v>3481</c:v>
                </c:pt>
                <c:pt idx="5">
                  <c:v>2136</c:v>
                </c:pt>
                <c:pt idx="6">
                  <c:v>2029</c:v>
                </c:pt>
                <c:pt idx="7">
                  <c:v>1923</c:v>
                </c:pt>
                <c:pt idx="8">
                  <c:v>1727</c:v>
                </c:pt>
                <c:pt idx="9">
                  <c:v>1595</c:v>
                </c:pt>
                <c:pt idx="10">
                  <c:v>1340</c:v>
                </c:pt>
                <c:pt idx="11">
                  <c:v>1125</c:v>
                </c:pt>
                <c:pt idx="12">
                  <c:v>805</c:v>
                </c:pt>
                <c:pt idx="13">
                  <c:v>548</c:v>
                </c:pt>
                <c:pt idx="14">
                  <c:v>316.5</c:v>
                </c:pt>
                <c:pt idx="15">
                  <c:v>196</c:v>
                </c:pt>
                <c:pt idx="16">
                  <c:v>186</c:v>
                </c:pt>
                <c:pt idx="1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8F-4F70-A8A1-4393B66793C1}"/>
            </c:ext>
          </c:extLst>
        </c:ser>
        <c:ser>
          <c:idx val="10"/>
          <c:order val="2"/>
          <c:tx>
            <c:strRef>
              <c:f>V!$AJ$138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V!$AN$138:$AN$155</c:f>
              <c:numCache>
                <c:formatCode>0</c:formatCode>
                <c:ptCount val="18"/>
                <c:pt idx="0">
                  <c:v>14</c:v>
                </c:pt>
                <c:pt idx="1">
                  <c:v>65</c:v>
                </c:pt>
                <c:pt idx="2">
                  <c:v>238</c:v>
                </c:pt>
                <c:pt idx="3">
                  <c:v>469</c:v>
                </c:pt>
                <c:pt idx="4">
                  <c:v>867</c:v>
                </c:pt>
                <c:pt idx="5">
                  <c:v>1735</c:v>
                </c:pt>
                <c:pt idx="6">
                  <c:v>2095</c:v>
                </c:pt>
                <c:pt idx="7">
                  <c:v>1901</c:v>
                </c:pt>
                <c:pt idx="8">
                  <c:v>1662</c:v>
                </c:pt>
                <c:pt idx="9">
                  <c:v>1447</c:v>
                </c:pt>
                <c:pt idx="10">
                  <c:v>1198</c:v>
                </c:pt>
                <c:pt idx="11">
                  <c:v>916</c:v>
                </c:pt>
                <c:pt idx="12">
                  <c:v>693</c:v>
                </c:pt>
                <c:pt idx="13">
                  <c:v>421</c:v>
                </c:pt>
                <c:pt idx="14">
                  <c:v>240</c:v>
                </c:pt>
                <c:pt idx="15">
                  <c:v>129</c:v>
                </c:pt>
                <c:pt idx="16">
                  <c:v>137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8F-4F70-A8A1-4393B66793C1}"/>
            </c:ext>
          </c:extLst>
        </c:ser>
        <c:ser>
          <c:idx val="13"/>
          <c:order val="3"/>
          <c:tx>
            <c:strRef>
              <c:f>V!$AJ$30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V!$AN$30:$AN$47</c:f>
              <c:numCache>
                <c:formatCode>0</c:formatCode>
                <c:ptCount val="18"/>
                <c:pt idx="0">
                  <c:v>8</c:v>
                </c:pt>
                <c:pt idx="1">
                  <c:v>40</c:v>
                </c:pt>
                <c:pt idx="2">
                  <c:v>183</c:v>
                </c:pt>
                <c:pt idx="3">
                  <c:v>458</c:v>
                </c:pt>
                <c:pt idx="4">
                  <c:v>870</c:v>
                </c:pt>
                <c:pt idx="5">
                  <c:v>1724</c:v>
                </c:pt>
                <c:pt idx="6">
                  <c:v>2026</c:v>
                </c:pt>
                <c:pt idx="7">
                  <c:v>1925</c:v>
                </c:pt>
                <c:pt idx="8">
                  <c:v>1656</c:v>
                </c:pt>
                <c:pt idx="9">
                  <c:v>1410</c:v>
                </c:pt>
                <c:pt idx="10">
                  <c:v>1266</c:v>
                </c:pt>
                <c:pt idx="11">
                  <c:v>983</c:v>
                </c:pt>
                <c:pt idx="12">
                  <c:v>782</c:v>
                </c:pt>
                <c:pt idx="13">
                  <c:v>492</c:v>
                </c:pt>
                <c:pt idx="14">
                  <c:v>305</c:v>
                </c:pt>
                <c:pt idx="15">
                  <c:v>205</c:v>
                </c:pt>
                <c:pt idx="16">
                  <c:v>254</c:v>
                </c:pt>
                <c:pt idx="1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8F-4F70-A8A1-4393B66793C1}"/>
            </c:ext>
          </c:extLst>
        </c:ser>
        <c:ser>
          <c:idx val="1"/>
          <c:order val="4"/>
          <c:tx>
            <c:strRef>
              <c:f>V!$AJ$12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V!$AL$30:$AL$47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V!$AN$12:$AN$29</c:f>
              <c:numCache>
                <c:formatCode>0</c:formatCode>
                <c:ptCount val="18"/>
                <c:pt idx="0">
                  <c:v>13</c:v>
                </c:pt>
                <c:pt idx="1">
                  <c:v>61</c:v>
                </c:pt>
                <c:pt idx="2">
                  <c:v>214</c:v>
                </c:pt>
                <c:pt idx="3">
                  <c:v>549</c:v>
                </c:pt>
                <c:pt idx="4">
                  <c:v>889</c:v>
                </c:pt>
                <c:pt idx="5">
                  <c:v>1561</c:v>
                </c:pt>
                <c:pt idx="6">
                  <c:v>1947</c:v>
                </c:pt>
                <c:pt idx="7">
                  <c:v>1736</c:v>
                </c:pt>
                <c:pt idx="8">
                  <c:v>1637</c:v>
                </c:pt>
                <c:pt idx="9">
                  <c:v>1467</c:v>
                </c:pt>
                <c:pt idx="10">
                  <c:v>1279</c:v>
                </c:pt>
                <c:pt idx="11">
                  <c:v>1012</c:v>
                </c:pt>
                <c:pt idx="12">
                  <c:v>666</c:v>
                </c:pt>
                <c:pt idx="13">
                  <c:v>431</c:v>
                </c:pt>
                <c:pt idx="14">
                  <c:v>293</c:v>
                </c:pt>
                <c:pt idx="15">
                  <c:v>165</c:v>
                </c:pt>
                <c:pt idx="16">
                  <c:v>178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8F-4F70-A8A1-4393B6679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038864"/>
        <c:axId val="171039256"/>
      </c:barChart>
      <c:catAx>
        <c:axId val="17103886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9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1039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7103886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080392244710519"/>
          <c:y val="0.2145600987940352"/>
          <c:w val="5.9590603433376341E-2"/>
          <c:h val="0.19804303100440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antall% slakt 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61339052014283E-2"/>
          <c:y val="0.14378480256584616"/>
          <c:w val="0.92015866273038061"/>
          <c:h val="0.74456901485598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'Ark1'!$C$4214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'Ark1'!$T$4214:$T$4231</c:f>
              <c:numCache>
                <c:formatCode>General</c:formatCode>
                <c:ptCount val="18"/>
                <c:pt idx="0">
                  <c:v>0.18103532635287203</c:v>
                </c:pt>
                <c:pt idx="1">
                  <c:v>0.72414130541148813</c:v>
                </c:pt>
                <c:pt idx="2">
                  <c:v>1.6391036304922204</c:v>
                </c:pt>
                <c:pt idx="3">
                  <c:v>7.2169488208239549</c:v>
                </c:pt>
                <c:pt idx="4">
                  <c:v>11.581368039925628</c:v>
                </c:pt>
                <c:pt idx="5">
                  <c:v>11.649867893140224</c:v>
                </c:pt>
                <c:pt idx="6">
                  <c:v>11.170368920638028</c:v>
                </c:pt>
                <c:pt idx="7">
                  <c:v>10.32879929543008</c:v>
                </c:pt>
                <c:pt idx="8">
                  <c:v>10.040121342597123</c:v>
                </c:pt>
                <c:pt idx="9">
                  <c:v>9.1985517173891775</c:v>
                </c:pt>
                <c:pt idx="10">
                  <c:v>7.8383403464135437</c:v>
                </c:pt>
                <c:pt idx="11">
                  <c:v>6.6591643017907822</c:v>
                </c:pt>
                <c:pt idx="12">
                  <c:v>4.7607397984147184</c:v>
                </c:pt>
                <c:pt idx="13">
                  <c:v>2.896565221645953</c:v>
                </c:pt>
                <c:pt idx="14">
                  <c:v>2.0305313631470789</c:v>
                </c:pt>
                <c:pt idx="15">
                  <c:v>1.0421763381935607</c:v>
                </c:pt>
                <c:pt idx="16">
                  <c:v>0.99814071826988948</c:v>
                </c:pt>
                <c:pt idx="17">
                  <c:v>5.1392743344639717E-2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0-4647-974E-8B1A4B7313C5}"/>
            </c:ext>
          </c:extLst>
        </c:ser>
        <c:ser>
          <c:idx val="4"/>
          <c:order val="1"/>
          <c:tx>
            <c:strRef>
              <c:f>'Ark1'!$C$4124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'Ark1'!$T$4124:$T$4141</c:f>
              <c:numCache>
                <c:formatCode>General</c:formatCode>
                <c:ptCount val="18"/>
                <c:pt idx="0">
                  <c:v>0.1240417772705847</c:v>
                </c:pt>
                <c:pt idx="1">
                  <c:v>0.68471061053362792</c:v>
                </c:pt>
                <c:pt idx="2">
                  <c:v>1.7514698950606564</c:v>
                </c:pt>
                <c:pt idx="3">
                  <c:v>11.034756505991218</c:v>
                </c:pt>
                <c:pt idx="4">
                  <c:v>17.271577067156219</c:v>
                </c:pt>
                <c:pt idx="5">
                  <c:v>10.598129449998758</c:v>
                </c:pt>
                <c:pt idx="6">
                  <c:v>10.067230643280658</c:v>
                </c:pt>
                <c:pt idx="7">
                  <c:v>9.541293507653382</c:v>
                </c:pt>
                <c:pt idx="8">
                  <c:v>8.5688059738519922</c:v>
                </c:pt>
                <c:pt idx="9">
                  <c:v>7.913865389863302</c:v>
                </c:pt>
                <c:pt idx="10">
                  <c:v>6.6486392617033427</c:v>
                </c:pt>
                <c:pt idx="11">
                  <c:v>5.5818799771763139</c:v>
                </c:pt>
                <c:pt idx="12">
                  <c:v>3.9941452281128287</c:v>
                </c:pt>
                <c:pt idx="13">
                  <c:v>2.7189957577712178</c:v>
                </c:pt>
                <c:pt idx="14">
                  <c:v>1.5703689002456027</c:v>
                </c:pt>
                <c:pt idx="15">
                  <c:v>0.97248753380138431</c:v>
                </c:pt>
                <c:pt idx="16">
                  <c:v>0.92287082289315026</c:v>
                </c:pt>
                <c:pt idx="17">
                  <c:v>5.6543641410506842E-2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0-4647-974E-8B1A4B7313C5}"/>
            </c:ext>
          </c:extLst>
        </c:ser>
        <c:ser>
          <c:idx val="10"/>
          <c:order val="2"/>
          <c:tx>
            <c:strRef>
              <c:f>'Ark1'!$C$4034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'Ark1'!$T$4034:$T$4051</c:f>
              <c:numCache>
                <c:formatCode>General</c:formatCode>
                <c:ptCount val="18"/>
                <c:pt idx="0">
                  <c:v>9.8383696416022473E-2</c:v>
                </c:pt>
                <c:pt idx="1">
                  <c:v>0.45678144764581879</c:v>
                </c:pt>
                <c:pt idx="2">
                  <c:v>1.6725228390723827</c:v>
                </c:pt>
                <c:pt idx="3">
                  <c:v>3.2958538299367528</c:v>
                </c:pt>
                <c:pt idx="4">
                  <c:v>6.0927617709065318</c:v>
                </c:pt>
                <c:pt idx="5">
                  <c:v>12.19255094869993</c:v>
                </c:pt>
                <c:pt idx="6">
                  <c:v>14.722417427969082</c:v>
                </c:pt>
                <c:pt idx="7">
                  <c:v>13.359100491918484</c:v>
                </c:pt>
                <c:pt idx="8">
                  <c:v>11.67955024595924</c:v>
                </c:pt>
                <c:pt idx="9">
                  <c:v>10.16865776528461</c:v>
                </c:pt>
                <c:pt idx="10">
                  <c:v>8.4188334504567859</c:v>
                </c:pt>
                <c:pt idx="11">
                  <c:v>6.4371047083626136</c:v>
                </c:pt>
                <c:pt idx="12">
                  <c:v>4.8699929725931135</c:v>
                </c:pt>
                <c:pt idx="13">
                  <c:v>2.9585382993675329</c:v>
                </c:pt>
                <c:pt idx="14">
                  <c:v>1.6865776528460998</c:v>
                </c:pt>
                <c:pt idx="15">
                  <c:v>0.90653548840477838</c:v>
                </c:pt>
                <c:pt idx="16">
                  <c:v>0.96275474349964862</c:v>
                </c:pt>
                <c:pt idx="17">
                  <c:v>2.6712969146520642E-2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20-4647-974E-8B1A4B7313C5}"/>
            </c:ext>
          </c:extLst>
        </c:ser>
        <c:ser>
          <c:idx val="13"/>
          <c:order val="3"/>
          <c:tx>
            <c:strRef>
              <c:f>'Ark1'!$C$3926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'Ark1'!$T$3926:$T$3943</c:f>
              <c:numCache>
                <c:formatCode>General</c:formatCode>
                <c:ptCount val="18"/>
                <c:pt idx="0">
                  <c:v>5.4832076764907457E-2</c:v>
                </c:pt>
                <c:pt idx="1">
                  <c:v>0.27416038382453728</c:v>
                </c:pt>
                <c:pt idx="2">
                  <c:v>1.2542837559972579</c:v>
                </c:pt>
                <c:pt idx="3">
                  <c:v>3.1391363947909525</c:v>
                </c:pt>
                <c:pt idx="4">
                  <c:v>5.9629883481836892</c:v>
                </c:pt>
                <c:pt idx="5">
                  <c:v>11.81631254283756</c:v>
                </c:pt>
                <c:pt idx="6">
                  <c:v>13.886223440712817</c:v>
                </c:pt>
                <c:pt idx="7">
                  <c:v>13.193968471555859</c:v>
                </c:pt>
                <c:pt idx="8">
                  <c:v>11.350239890335844</c:v>
                </c:pt>
                <c:pt idx="9">
                  <c:v>9.664153529814941</c:v>
                </c:pt>
                <c:pt idx="10">
                  <c:v>8.6771761480466072</c:v>
                </c:pt>
                <c:pt idx="11">
                  <c:v>6.7374914324880084</c:v>
                </c:pt>
                <c:pt idx="12">
                  <c:v>5.3598355037697045</c:v>
                </c:pt>
                <c:pt idx="13">
                  <c:v>3.3721727210418089</c:v>
                </c:pt>
                <c:pt idx="14">
                  <c:v>2.0904729266620974</c:v>
                </c:pt>
                <c:pt idx="15">
                  <c:v>1.4050719671007541</c:v>
                </c:pt>
                <c:pt idx="16">
                  <c:v>1.7409184372858122</c:v>
                </c:pt>
                <c:pt idx="17">
                  <c:v>3.3852403520649971E-2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20-4647-974E-8B1A4B7313C5}"/>
            </c:ext>
          </c:extLst>
        </c:ser>
        <c:ser>
          <c:idx val="1"/>
          <c:order val="4"/>
          <c:tx>
            <c:strRef>
              <c:f>'Ark1'!$C$3908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Vektgrupper!$D$12:$D$29</c:f>
              <c:strCache>
                <c:ptCount val="18"/>
                <c:pt idx="0">
                  <c:v>&lt;=70kg</c:v>
                </c:pt>
                <c:pt idx="1">
                  <c:v>&gt; 70 kg</c:v>
                </c:pt>
                <c:pt idx="2">
                  <c:v>&gt; 80 kg</c:v>
                </c:pt>
                <c:pt idx="3">
                  <c:v>&gt; 90 kg</c:v>
                </c:pt>
                <c:pt idx="4">
                  <c:v>&gt; 100 kg</c:v>
                </c:pt>
                <c:pt idx="5">
                  <c:v>&gt; 110 kg</c:v>
                </c:pt>
                <c:pt idx="6">
                  <c:v>&gt; 120 kg</c:v>
                </c:pt>
                <c:pt idx="7">
                  <c:v>&gt; 130 kg</c:v>
                </c:pt>
                <c:pt idx="8">
                  <c:v>&gt; 140 kg</c:v>
                </c:pt>
                <c:pt idx="9">
                  <c:v>&gt; 150 kg</c:v>
                </c:pt>
                <c:pt idx="10">
                  <c:v>&gt; 160 kg</c:v>
                </c:pt>
                <c:pt idx="11">
                  <c:v>&gt; 170 kg</c:v>
                </c:pt>
                <c:pt idx="12">
                  <c:v>&gt; 180 kg</c:v>
                </c:pt>
                <c:pt idx="13">
                  <c:v>&gt; 190 kg</c:v>
                </c:pt>
                <c:pt idx="14">
                  <c:v>&gt; 200 kg</c:v>
                </c:pt>
                <c:pt idx="15">
                  <c:v>&gt; 210 kg</c:v>
                </c:pt>
                <c:pt idx="16">
                  <c:v>&gt; 220 kg</c:v>
                </c:pt>
                <c:pt idx="17">
                  <c:v>&gt;230 kg</c:v>
                </c:pt>
              </c:strCache>
            </c:strRef>
          </c:cat>
          <c:val>
            <c:numRef>
              <c:f>'Ark1'!$T$3908:$T$3925</c:f>
              <c:numCache>
                <c:formatCode>General</c:formatCode>
                <c:ptCount val="18"/>
                <c:pt idx="0">
                  <c:v>9.2178969013684997E-2</c:v>
                </c:pt>
                <c:pt idx="1">
                  <c:v>0.43253208537190674</c:v>
                </c:pt>
                <c:pt idx="2">
                  <c:v>1.517407643763738</c:v>
                </c:pt>
                <c:pt idx="3">
                  <c:v>3.8927887683471591</c:v>
                </c:pt>
                <c:pt idx="4">
                  <c:v>6.30362334255123</c:v>
                </c:pt>
                <c:pt idx="5">
                  <c:v>11.068566971566332</c:v>
                </c:pt>
                <c:pt idx="6">
                  <c:v>13.805573282280371</c:v>
                </c:pt>
                <c:pt idx="7">
                  <c:v>12.309437708289016</c:v>
                </c:pt>
                <c:pt idx="8">
                  <c:v>11.60745940580018</c:v>
                </c:pt>
                <c:pt idx="9">
                  <c:v>10.40204211869815</c:v>
                </c:pt>
                <c:pt idx="10">
                  <c:v>9.06899241296178</c:v>
                </c:pt>
                <c:pt idx="11">
                  <c:v>7.1757782032191759</c:v>
                </c:pt>
                <c:pt idx="12">
                  <c:v>4.722399489470325</c:v>
                </c:pt>
                <c:pt idx="13">
                  <c:v>3.0560873572998655</c:v>
                </c:pt>
                <c:pt idx="14">
                  <c:v>2.077572147769978</c:v>
                </c:pt>
                <c:pt idx="15">
                  <c:v>1.169963837481387</c:v>
                </c:pt>
                <c:pt idx="16">
                  <c:v>1.2621428064950722</c:v>
                </c:pt>
                <c:pt idx="17">
                  <c:v>2.0562028786840297E-2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20-4647-974E-8B1A4B731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8136"/>
        <c:axId val="740748528"/>
      </c:barChart>
      <c:catAx>
        <c:axId val="7407481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48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8136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627614076371999"/>
          <c:y val="0.22288769136416087"/>
          <c:w val="6.5130353512441189E-2"/>
          <c:h val="0.223528214331370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Skålda purke: A</a:t>
            </a:r>
            <a:r>
              <a:rPr lang="nb-NO" sz="2400" baseline="0"/>
              <a:t>ntall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243137513989"/>
          <c:y val="0.18504532557417358"/>
          <c:w val="0.85168681717988914"/>
          <c:h val="0.645671630997502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Variant!$B$71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Variant!$G$71:$G$73</c:f>
              <c:numCache>
                <c:formatCode>#,##0</c:formatCode>
                <c:ptCount val="3"/>
                <c:pt idx="0">
                  <c:v>2467</c:v>
                </c:pt>
                <c:pt idx="1">
                  <c:v>137</c:v>
                </c:pt>
                <c:pt idx="2">
                  <c:v>16473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7B-41AB-AAC8-D443C30D9B00}"/>
            </c:ext>
          </c:extLst>
        </c:ser>
        <c:ser>
          <c:idx val="4"/>
          <c:order val="1"/>
          <c:tx>
            <c:strRef>
              <c:f>Variant!$B$50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Variant!$G$50:$G$52</c:f>
              <c:numCache>
                <c:formatCode>#,##0</c:formatCode>
                <c:ptCount val="3"/>
                <c:pt idx="0">
                  <c:v>3560</c:v>
                </c:pt>
                <c:pt idx="1">
                  <c:v>195</c:v>
                </c:pt>
                <c:pt idx="2">
                  <c:v>16247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7B-41AB-AAC8-D443C30D9B00}"/>
            </c:ext>
          </c:extLst>
        </c:ser>
        <c:ser>
          <c:idx val="10"/>
          <c:order val="2"/>
          <c:tx>
            <c:strRef>
              <c:f>Variant!$B$24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Variant!$G$24:$G$27</c:f>
              <c:numCache>
                <c:formatCode>#,##0</c:formatCode>
                <c:ptCount val="4"/>
                <c:pt idx="0">
                  <c:v>0</c:v>
                </c:pt>
                <c:pt idx="1">
                  <c:v>86</c:v>
                </c:pt>
                <c:pt idx="3">
                  <c:v>13958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7B-41AB-AAC8-D443C30D9B00}"/>
            </c:ext>
          </c:extLst>
        </c:ser>
        <c:ser>
          <c:idx val="13"/>
          <c:order val="3"/>
          <c:tx>
            <c:strRef>
              <c:f>Variant!$B$16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Variant!$G$16:$G$19</c:f>
              <c:numCache>
                <c:formatCode>#,##0</c:formatCode>
                <c:ptCount val="4"/>
                <c:pt idx="0">
                  <c:v>5090</c:v>
                </c:pt>
                <c:pt idx="1">
                  <c:v>63</c:v>
                </c:pt>
                <c:pt idx="3">
                  <c:v>14665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7B-41AB-AAC8-D443C30D9B00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Variant!$G$11:$G$15</c:f>
              <c:numCache>
                <c:formatCode>#,##0</c:formatCode>
                <c:ptCount val="5"/>
                <c:pt idx="0">
                  <c:v>8706</c:v>
                </c:pt>
                <c:pt idx="1">
                  <c:v>5298</c:v>
                </c:pt>
                <c:pt idx="2">
                  <c:v>99</c:v>
                </c:pt>
                <c:pt idx="4">
                  <c:v>9437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7B-41AB-AAC8-D443C30D9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49704"/>
        <c:axId val="393893616"/>
      </c:barChart>
      <c:catAx>
        <c:axId val="7407497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893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4970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8733819947753"/>
          <c:y val="0.17131989857200053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</a:t>
            </a:r>
            <a:r>
              <a:rPr lang="nb-NO" sz="2400" baseline="0"/>
              <a:t>talls%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718813834455651E-2"/>
          <c:y val="0.18781592003549868"/>
          <c:w val="0.90002042702580953"/>
          <c:h val="0.645671630997502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Variant!$B$71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Variant!$J$71:$J$73</c:f>
              <c:numCache>
                <c:formatCode>0.0</c:formatCode>
                <c:ptCount val="3"/>
                <c:pt idx="0">
                  <c:v>12.0706527057442</c:v>
                </c:pt>
                <c:pt idx="1">
                  <c:v>0.67031999217144556</c:v>
                </c:pt>
                <c:pt idx="2">
                  <c:v>84.659266111625001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8B-4B3F-A327-D8CE6F7A4D56}"/>
            </c:ext>
          </c:extLst>
        </c:ser>
        <c:ser>
          <c:idx val="4"/>
          <c:order val="1"/>
          <c:tx>
            <c:strRef>
              <c:f>Variant!$B$50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Variant!$J$50:$J$52</c:f>
              <c:numCache>
                <c:formatCode>0.0</c:formatCode>
                <c:ptCount val="3"/>
                <c:pt idx="0">
                  <c:v>17.902941916017095</c:v>
                </c:pt>
                <c:pt idx="1">
                  <c:v>0.98063867236610525</c:v>
                </c:pt>
                <c:pt idx="2">
                  <c:v>83.326495025130797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8B-4B3F-A327-D8CE6F7A4D56}"/>
            </c:ext>
          </c:extLst>
        </c:ser>
        <c:ser>
          <c:idx val="10"/>
          <c:order val="2"/>
          <c:tx>
            <c:strRef>
              <c:f>Variant!$B$24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Variant!$J$24:$J$27</c:f>
              <c:numCache>
                <c:formatCode>0.0</c:formatCode>
                <c:ptCount val="4"/>
                <c:pt idx="0">
                  <c:v>0</c:v>
                </c:pt>
                <c:pt idx="1">
                  <c:v>0.58519324986390864</c:v>
                </c:pt>
                <c:pt idx="3">
                  <c:v>99.302788844621503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8B-4B3F-A327-D8CE6F7A4D56}"/>
            </c:ext>
          </c:extLst>
        </c:ser>
        <c:ser>
          <c:idx val="13"/>
          <c:order val="3"/>
          <c:tx>
            <c:strRef>
              <c:f>Variant!$B$16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Variant!$J$16:$J$19</c:f>
              <c:numCache>
                <c:formatCode>0.0</c:formatCode>
                <c:ptCount val="4"/>
                <c:pt idx="0">
                  <c:v>34.886908841672373</c:v>
                </c:pt>
                <c:pt idx="1">
                  <c:v>0.43180260452364638</c:v>
                </c:pt>
                <c:pt idx="3">
                  <c:v>99.28909952606638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8B-4B3F-A327-D8CE6F7A4D56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Variant!$J$11:$J$15</c:f>
              <c:numCache>
                <c:formatCode>0.0</c:formatCode>
                <c:ptCount val="5"/>
                <c:pt idx="0">
                  <c:v>61.731546479472435</c:v>
                </c:pt>
                <c:pt idx="1">
                  <c:v>37.566475218038711</c:v>
                </c:pt>
                <c:pt idx="2">
                  <c:v>0.70197830248883242</c:v>
                </c:pt>
                <c:pt idx="4">
                  <c:v>64.681288553803995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8B-4B3F-A327-D8CE6F7A4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6752"/>
        <c:axId val="393897144"/>
      </c:barChart>
      <c:catAx>
        <c:axId val="393896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7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8971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6752"/>
        <c:crosses val="autoZero"/>
        <c:crossBetween val="between"/>
        <c:majorUnit val="10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17145999000654"/>
          <c:y val="0.17703145993830835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Middel slaktevekt innen VARIANT</a:t>
            </a:r>
          </a:p>
        </c:rich>
      </c:tx>
      <c:layout>
        <c:manualLayout>
          <c:xMode val="edge"/>
          <c:yMode val="edge"/>
          <c:x val="0.13636763146542169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6398533670376073"/>
          <c:w val="0.90142522507267242"/>
          <c:h val="0.721488411734511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Variant!$B$71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Variant!$O$71:$O$73</c:f>
              <c:numCache>
                <c:formatCode>0.0</c:formatCode>
                <c:ptCount val="3"/>
                <c:pt idx="0">
                  <c:v>121.87754357519268</c:v>
                </c:pt>
                <c:pt idx="1">
                  <c:v>117.6328467153285</c:v>
                </c:pt>
                <c:pt idx="2">
                  <c:v>149.31405329933835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0-47BE-A8D0-BD97A0E22360}"/>
            </c:ext>
          </c:extLst>
        </c:ser>
        <c:ser>
          <c:idx val="5"/>
          <c:order val="1"/>
          <c:tx>
            <c:strRef>
              <c:f>Variant!$B$50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Variant!$O$50:$O$52</c:f>
              <c:numCache>
                <c:formatCode>0.0</c:formatCode>
                <c:ptCount val="3"/>
                <c:pt idx="0">
                  <c:v>117.37609550561804</c:v>
                </c:pt>
                <c:pt idx="1">
                  <c:v>119.19999999999997</c:v>
                </c:pt>
                <c:pt idx="2">
                  <c:v>148.36012802363462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0-47BE-A8D0-BD97A0E22360}"/>
            </c:ext>
          </c:extLst>
        </c:ser>
        <c:ser>
          <c:idx val="1"/>
          <c:order val="2"/>
          <c:tx>
            <c:strRef>
              <c:f>Variant!$B$24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Variant!$O$24:$O$27</c:f>
              <c:numCache>
                <c:formatCode>0.0</c:formatCode>
                <c:ptCount val="4"/>
                <c:pt idx="0">
                  <c:v>0</c:v>
                </c:pt>
                <c:pt idx="1">
                  <c:v>175.96081395348827</c:v>
                </c:pt>
                <c:pt idx="3">
                  <c:v>151.71054735635485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10-47BE-A8D0-BD97A0E22360}"/>
            </c:ext>
          </c:extLst>
        </c:ser>
        <c:ser>
          <c:idx val="4"/>
          <c:order val="3"/>
          <c:tx>
            <c:strRef>
              <c:f>Variant!$B$16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Variant!$O$16:$O$19</c:f>
              <c:numCache>
                <c:formatCode>0.0</c:formatCode>
                <c:ptCount val="4"/>
                <c:pt idx="0">
                  <c:v>158.57577603143437</c:v>
                </c:pt>
                <c:pt idx="1">
                  <c:v>148.68412698412698</c:v>
                </c:pt>
                <c:pt idx="3">
                  <c:v>153.87213774292525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10-47BE-A8D0-BD97A0E22360}"/>
            </c:ext>
          </c:extLst>
        </c:ser>
        <c:ser>
          <c:idx val="6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Variant!$O$11:$O$15</c:f>
              <c:numCache>
                <c:formatCode>0.0</c:formatCode>
                <c:ptCount val="5"/>
                <c:pt idx="0">
                  <c:v>150.05583505628263</c:v>
                </c:pt>
                <c:pt idx="1">
                  <c:v>158.64078897697163</c:v>
                </c:pt>
                <c:pt idx="2">
                  <c:v>145.48484848484853</c:v>
                </c:pt>
                <c:pt idx="4">
                  <c:v>152.57983469322829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10-47BE-A8D0-BD97A0E22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4400"/>
        <c:axId val="393894792"/>
      </c:barChart>
      <c:catAx>
        <c:axId val="393894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47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389479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2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9.0331450504170848E-3"/>
              <c:y val="0.378913763547084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4400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100037067406504"/>
          <c:y val="4.6174100441917602E-2"/>
          <c:w val="5.1187040974477571E-2"/>
          <c:h val="0.259406477492200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Middel KJØTT% innen VARIANT</a:t>
            </a:r>
          </a:p>
        </c:rich>
      </c:tx>
      <c:layout>
        <c:manualLayout>
          <c:xMode val="edge"/>
          <c:yMode val="edge"/>
          <c:x val="9.0641120117907134E-2"/>
          <c:y val="7.7205946796193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67845738147881E-2"/>
          <c:y val="0.21226614349973932"/>
          <c:w val="0.89412930329176799"/>
          <c:h val="0.602073888491211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Variant!$B$71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Variant!$M$71:$M$73</c:f>
              <c:numCache>
                <c:formatCode>0.00</c:formatCode>
                <c:ptCount val="3"/>
                <c:pt idx="0">
                  <c:v>56.578435346574786</c:v>
                </c:pt>
                <c:pt idx="1">
                  <c:v>56.408759124087595</c:v>
                </c:pt>
                <c:pt idx="2">
                  <c:v>56.980578360495038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2-4688-8FB7-019E73A99C44}"/>
            </c:ext>
          </c:extLst>
        </c:ser>
        <c:ser>
          <c:idx val="5"/>
          <c:order val="1"/>
          <c:tx>
            <c:strRef>
              <c:f>Variant!$B$50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Variant!$M$50:$M$52</c:f>
              <c:numCache>
                <c:formatCode>0.00</c:formatCode>
                <c:ptCount val="3"/>
                <c:pt idx="0">
                  <c:v>59.408146067415721</c:v>
                </c:pt>
                <c:pt idx="1">
                  <c:v>56.903409090909101</c:v>
                </c:pt>
                <c:pt idx="2">
                  <c:v>59.18579976559127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12-4688-8FB7-019E73A99C44}"/>
            </c:ext>
          </c:extLst>
        </c:ser>
        <c:ser>
          <c:idx val="1"/>
          <c:order val="2"/>
          <c:tx>
            <c:strRef>
              <c:f>Variant!$B$24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Variant!$M$24:$M$27</c:f>
              <c:numCache>
                <c:formatCode>0.00</c:formatCode>
                <c:ptCount val="4"/>
                <c:pt idx="0">
                  <c:v>0</c:v>
                </c:pt>
                <c:pt idx="1">
                  <c:v>53.348837209302339</c:v>
                </c:pt>
                <c:pt idx="3">
                  <c:v>59.366743086402046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12-4688-8FB7-019E73A99C44}"/>
            </c:ext>
          </c:extLst>
        </c:ser>
        <c:ser>
          <c:idx val="4"/>
          <c:order val="3"/>
          <c:tx>
            <c:strRef>
              <c:f>Variant!$B$16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Variant!$M$16:$M$19</c:f>
              <c:numCache>
                <c:formatCode>0.00</c:formatCode>
                <c:ptCount val="4"/>
                <c:pt idx="0">
                  <c:v>58.421611001964649</c:v>
                </c:pt>
                <c:pt idx="1">
                  <c:v>56.410714285714306</c:v>
                </c:pt>
                <c:pt idx="3">
                  <c:v>59.091735593683779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12-4688-8FB7-019E73A99C44}"/>
            </c:ext>
          </c:extLst>
        </c:ser>
        <c:ser>
          <c:idx val="6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Variant!$M$11:$M$15</c:f>
              <c:numCache>
                <c:formatCode>0.00</c:formatCode>
                <c:ptCount val="5"/>
                <c:pt idx="0">
                  <c:v>59.35360516010136</c:v>
                </c:pt>
                <c:pt idx="1">
                  <c:v>58.57776519441299</c:v>
                </c:pt>
                <c:pt idx="2">
                  <c:v>59.48387096774195</c:v>
                </c:pt>
                <c:pt idx="4">
                  <c:v>59.480581494057709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12-4688-8FB7-019E73A99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5576"/>
        <c:axId val="393895968"/>
      </c:barChart>
      <c:catAx>
        <c:axId val="393895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968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393895968"/>
        <c:scaling>
          <c:orientation val="minMax"/>
          <c:max val="65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5576"/>
        <c:crosses val="autoZero"/>
        <c:crossBetween val="between"/>
        <c:majorUnit val="1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30217464209484"/>
          <c:y val="6.7551163368092498E-2"/>
          <c:w val="7.1602878362976768E-2"/>
          <c:h val="0.282919214552968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Antall slakt per produsent innen VARIANT</a:t>
            </a:r>
          </a:p>
        </c:rich>
      </c:tx>
      <c:layout>
        <c:manualLayout>
          <c:xMode val="edge"/>
          <c:yMode val="edge"/>
          <c:x val="0.19515914098700626"/>
          <c:y val="5.28389589413211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90308155924952E-2"/>
          <c:y val="0.17828749334654848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Variant!$B$71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Variant!$T$71:$T$73</c:f>
              <c:numCache>
                <c:formatCode>0</c:formatCode>
                <c:ptCount val="3"/>
                <c:pt idx="0">
                  <c:v>4.34330985915493</c:v>
                </c:pt>
                <c:pt idx="1">
                  <c:v>27.4</c:v>
                </c:pt>
                <c:pt idx="2">
                  <c:v>13.327669902912621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E-48CA-BDC6-6EF04A6876BE}"/>
            </c:ext>
          </c:extLst>
        </c:ser>
        <c:ser>
          <c:idx val="5"/>
          <c:order val="1"/>
          <c:tx>
            <c:strRef>
              <c:f>Variant!$B$50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Variant!$T$50:$T$52</c:f>
              <c:numCache>
                <c:formatCode>0</c:formatCode>
                <c:ptCount val="3"/>
                <c:pt idx="0">
                  <c:v>6.716981132075472</c:v>
                </c:pt>
                <c:pt idx="1">
                  <c:v>9.2857142857142865</c:v>
                </c:pt>
                <c:pt idx="2">
                  <c:v>23.376978417266187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5E-48CA-BDC6-6EF04A6876BE}"/>
            </c:ext>
          </c:extLst>
        </c:ser>
        <c:ser>
          <c:idx val="1"/>
          <c:order val="2"/>
          <c:tx>
            <c:strRef>
              <c:f>Variant!$B$24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Variant!$T$24:$T$27</c:f>
              <c:numCache>
                <c:formatCode>0</c:formatCode>
                <c:ptCount val="4"/>
                <c:pt idx="0">
                  <c:v>0</c:v>
                </c:pt>
                <c:pt idx="1">
                  <c:v>6.615384615384615</c:v>
                </c:pt>
                <c:pt idx="3">
                  <c:v>23.419463087248321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5E-48CA-BDC6-6EF04A6876BE}"/>
            </c:ext>
          </c:extLst>
        </c:ser>
        <c:ser>
          <c:idx val="4"/>
          <c:order val="3"/>
          <c:tx>
            <c:strRef>
              <c:f>Variant!$B$16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Variant!$T$16:$T$19</c:f>
              <c:numCache>
                <c:formatCode>0</c:formatCode>
                <c:ptCount val="4"/>
                <c:pt idx="0">
                  <c:v>28.757062146892654</c:v>
                </c:pt>
                <c:pt idx="1">
                  <c:v>1.8</c:v>
                </c:pt>
                <c:pt idx="3">
                  <c:v>22.878315132605305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5E-48CA-BDC6-6EF04A6876BE}"/>
            </c:ext>
          </c:extLst>
        </c:ser>
        <c:ser>
          <c:idx val="6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Variant!$T$11:$T$15</c:f>
              <c:numCache>
                <c:formatCode>0</c:formatCode>
                <c:ptCount val="5"/>
                <c:pt idx="0">
                  <c:v>23.216000000000001</c:v>
                </c:pt>
                <c:pt idx="1">
                  <c:v>30.624277456647398</c:v>
                </c:pt>
                <c:pt idx="2">
                  <c:v>1.8</c:v>
                </c:pt>
                <c:pt idx="4">
                  <c:v>21.159192825112108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5E-48CA-BDC6-6EF04A687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9104"/>
        <c:axId val="393899496"/>
      </c:barChart>
      <c:catAx>
        <c:axId val="3938991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9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38994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7177019539224264E-2"/>
              <c:y val="0.288728364811041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9104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628222550861346"/>
          <c:y val="0.1961553629325746"/>
          <c:w val="4.630321135175508E-2"/>
          <c:h val="0.230916149142559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Antall produsenter innen VARIANT</a:t>
            </a:r>
          </a:p>
        </c:rich>
      </c:tx>
      <c:layout>
        <c:manualLayout>
          <c:xMode val="edge"/>
          <c:yMode val="edge"/>
          <c:x val="0.20355088234003119"/>
          <c:y val="5.28388626575321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590308155924952E-2"/>
          <c:y val="0.17828749334654848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Variant!$B$71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Variant!$E$71:$E$73</c:f>
              <c:numCache>
                <c:formatCode>0</c:formatCode>
                <c:ptCount val="3"/>
                <c:pt idx="0">
                  <c:v>568</c:v>
                </c:pt>
                <c:pt idx="1">
                  <c:v>5</c:v>
                </c:pt>
                <c:pt idx="2">
                  <c:v>1236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B-4FBF-B916-2C43B9E93FA7}"/>
            </c:ext>
          </c:extLst>
        </c:ser>
        <c:ser>
          <c:idx val="5"/>
          <c:order val="1"/>
          <c:tx>
            <c:strRef>
              <c:f>Variant!$B$50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Variant!$E$50:$E$52</c:f>
              <c:numCache>
                <c:formatCode>0</c:formatCode>
                <c:ptCount val="3"/>
                <c:pt idx="0">
                  <c:v>530</c:v>
                </c:pt>
                <c:pt idx="1">
                  <c:v>21</c:v>
                </c:pt>
                <c:pt idx="2">
                  <c:v>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B-4FBF-B916-2C43B9E93FA7}"/>
            </c:ext>
          </c:extLst>
        </c:ser>
        <c:ser>
          <c:idx val="1"/>
          <c:order val="2"/>
          <c:tx>
            <c:strRef>
              <c:f>Variant!$B$24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Variant!$E$24:$E$27</c:f>
              <c:numCache>
                <c:formatCode>0</c:formatCode>
                <c:ptCount val="4"/>
                <c:pt idx="0">
                  <c:v>0</c:v>
                </c:pt>
                <c:pt idx="1">
                  <c:v>13</c:v>
                </c:pt>
                <c:pt idx="3">
                  <c:v>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7B-4FBF-B916-2C43B9E93FA7}"/>
            </c:ext>
          </c:extLst>
        </c:ser>
        <c:ser>
          <c:idx val="4"/>
          <c:order val="3"/>
          <c:tx>
            <c:strRef>
              <c:f>Variant!$B$16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Variant!$E$16:$E$19</c:f>
              <c:numCache>
                <c:formatCode>0</c:formatCode>
                <c:ptCount val="4"/>
                <c:pt idx="0">
                  <c:v>177</c:v>
                </c:pt>
                <c:pt idx="1">
                  <c:v>35</c:v>
                </c:pt>
                <c:pt idx="3">
                  <c:v>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7B-4FBF-B916-2C43B9E93FA7}"/>
            </c:ext>
          </c:extLst>
        </c:ser>
        <c:ser>
          <c:idx val="6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Variant!$D$11:$D$15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Variant!$E$11:$E$15</c:f>
              <c:numCache>
                <c:formatCode>0</c:formatCode>
                <c:ptCount val="5"/>
                <c:pt idx="0">
                  <c:v>375</c:v>
                </c:pt>
                <c:pt idx="1">
                  <c:v>173</c:v>
                </c:pt>
                <c:pt idx="2">
                  <c:v>55</c:v>
                </c:pt>
                <c:pt idx="4">
                  <c:v>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7B-4FBF-B916-2C43B9E93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897928"/>
        <c:axId val="393898320"/>
      </c:barChart>
      <c:catAx>
        <c:axId val="3938979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8320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393898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177019539224264E-2"/>
              <c:y val="0.288728364811041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897928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624883596333834"/>
          <c:y val="0.18916464631294386"/>
          <c:w val="6.3086804852504383E-2"/>
          <c:h val="0.263108035551745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Skålda purke, antall slakt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124819962365041E-2"/>
          <c:y val="0.17063171544207856"/>
          <c:w val="0.89438139013468121"/>
          <c:h val="0.58351343052032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Fylker!$F$39:$F$52</c:f>
              <c:numCache>
                <c:formatCode>#,##0</c:formatCode>
                <c:ptCount val="14"/>
                <c:pt idx="0">
                  <c:v>661</c:v>
                </c:pt>
                <c:pt idx="1">
                  <c:v>625</c:v>
                </c:pt>
                <c:pt idx="2">
                  <c:v>180</c:v>
                </c:pt>
                <c:pt idx="3">
                  <c:v>2552</c:v>
                </c:pt>
                <c:pt idx="4">
                  <c:v>1149</c:v>
                </c:pt>
                <c:pt idx="5">
                  <c:v>471</c:v>
                </c:pt>
                <c:pt idx="6">
                  <c:v>273</c:v>
                </c:pt>
                <c:pt idx="7">
                  <c:v>6412</c:v>
                </c:pt>
                <c:pt idx="8">
                  <c:v>447</c:v>
                </c:pt>
                <c:pt idx="9">
                  <c:v>93</c:v>
                </c:pt>
                <c:pt idx="10">
                  <c:v>606</c:v>
                </c:pt>
                <c:pt idx="11">
                  <c:v>1242</c:v>
                </c:pt>
                <c:pt idx="12">
                  <c:v>36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25-4A4A-9FC9-9E97105C3D42}"/>
            </c:ext>
          </c:extLst>
        </c:ser>
        <c:ser>
          <c:idx val="13"/>
          <c:order val="1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Fylker!$F$24:$F$37</c:f>
              <c:numCache>
                <c:formatCode>#,##0</c:formatCode>
                <c:ptCount val="14"/>
                <c:pt idx="0">
                  <c:v>865</c:v>
                </c:pt>
                <c:pt idx="1">
                  <c:v>652</c:v>
                </c:pt>
                <c:pt idx="2">
                  <c:v>159</c:v>
                </c:pt>
                <c:pt idx="3">
                  <c:v>2482</c:v>
                </c:pt>
                <c:pt idx="4">
                  <c:v>1021</c:v>
                </c:pt>
                <c:pt idx="5">
                  <c:v>383</c:v>
                </c:pt>
                <c:pt idx="6">
                  <c:v>346</c:v>
                </c:pt>
                <c:pt idx="7">
                  <c:v>6532</c:v>
                </c:pt>
                <c:pt idx="8">
                  <c:v>404</c:v>
                </c:pt>
                <c:pt idx="9">
                  <c:v>87</c:v>
                </c:pt>
                <c:pt idx="10">
                  <c:v>431</c:v>
                </c:pt>
                <c:pt idx="11">
                  <c:v>1185</c:v>
                </c:pt>
                <c:pt idx="12">
                  <c:v>43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CE-40EC-AC0C-94C7CA84C5C2}"/>
            </c:ext>
          </c:extLst>
        </c:ser>
        <c:ser>
          <c:idx val="1"/>
          <c:order val="2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Fylker!$F$9:$F$22</c:f>
              <c:numCache>
                <c:formatCode>#,##0</c:formatCode>
                <c:ptCount val="14"/>
                <c:pt idx="0">
                  <c:v>700</c:v>
                </c:pt>
                <c:pt idx="1">
                  <c:v>1211</c:v>
                </c:pt>
                <c:pt idx="2">
                  <c:v>118</c:v>
                </c:pt>
                <c:pt idx="3">
                  <c:v>2341</c:v>
                </c:pt>
                <c:pt idx="4">
                  <c:v>1143</c:v>
                </c:pt>
                <c:pt idx="5">
                  <c:v>353</c:v>
                </c:pt>
                <c:pt idx="6">
                  <c:v>260</c:v>
                </c:pt>
                <c:pt idx="7">
                  <c:v>5892</c:v>
                </c:pt>
                <c:pt idx="8">
                  <c:v>521</c:v>
                </c:pt>
                <c:pt idx="9">
                  <c:v>80</c:v>
                </c:pt>
                <c:pt idx="10">
                  <c:v>197</c:v>
                </c:pt>
                <c:pt idx="11">
                  <c:v>1256</c:v>
                </c:pt>
                <c:pt idx="12">
                  <c:v>31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CE-40EC-AC0C-94C7CA84C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03174453817452"/>
          <c:y val="0.24271850368029826"/>
          <c:w val="4.3005228759207058E-2"/>
          <c:h val="0.121233027359877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Skålda purke, antall</a:t>
            </a:r>
            <a:r>
              <a:rPr lang="en-US" sz="2000" baseline="0"/>
              <a:t> SLAKT per PRODUSENT </a:t>
            </a:r>
            <a:r>
              <a:rPr lang="en-US" sz="2000"/>
              <a:t>innen de ulike FYLKENE</a:t>
            </a:r>
          </a:p>
        </c:rich>
      </c:tx>
      <c:layout>
        <c:manualLayout>
          <c:xMode val="edge"/>
          <c:yMode val="edge"/>
          <c:x val="0.16400563870442389"/>
          <c:y val="3.35306048756204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78119891231296E-2"/>
          <c:y val="0.13926071127986164"/>
          <c:w val="0.88708394749955388"/>
          <c:h val="0.68881482506094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Fylker!$U$24:$U$37</c:f>
              <c:numCache>
                <c:formatCode>0</c:formatCode>
                <c:ptCount val="14"/>
                <c:pt idx="0">
                  <c:v>24.714285714285715</c:v>
                </c:pt>
                <c:pt idx="1">
                  <c:v>28.347826086956523</c:v>
                </c:pt>
                <c:pt idx="2">
                  <c:v>15.9</c:v>
                </c:pt>
                <c:pt idx="3">
                  <c:v>24.574257425742573</c:v>
                </c:pt>
                <c:pt idx="4">
                  <c:v>24.902439024390244</c:v>
                </c:pt>
                <c:pt idx="5">
                  <c:v>31.916666666666668</c:v>
                </c:pt>
                <c:pt idx="6">
                  <c:v>23.066666666666666</c:v>
                </c:pt>
                <c:pt idx="7">
                  <c:v>34.198952879581149</c:v>
                </c:pt>
                <c:pt idx="8">
                  <c:v>13.03225806451613</c:v>
                </c:pt>
                <c:pt idx="9">
                  <c:v>14.5</c:v>
                </c:pt>
                <c:pt idx="10">
                  <c:v>4.8426966292134832</c:v>
                </c:pt>
                <c:pt idx="11">
                  <c:v>30.384615384615383</c:v>
                </c:pt>
                <c:pt idx="12">
                  <c:v>6.1428571428571432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6-407B-89F5-7EE35BCA7988}"/>
            </c:ext>
          </c:extLst>
        </c:ser>
        <c:ser>
          <c:idx val="1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Fylker!$U$9:$U$22</c:f>
              <c:numCache>
                <c:formatCode>0</c:formatCode>
                <c:ptCount val="14"/>
                <c:pt idx="0">
                  <c:v>21.212121212121211</c:v>
                </c:pt>
                <c:pt idx="1">
                  <c:v>75.6875</c:v>
                </c:pt>
                <c:pt idx="2">
                  <c:v>14.75</c:v>
                </c:pt>
                <c:pt idx="3">
                  <c:v>24.385416666666668</c:v>
                </c:pt>
                <c:pt idx="4">
                  <c:v>23.326530612244898</c:v>
                </c:pt>
                <c:pt idx="5">
                  <c:v>35.299999999999997</c:v>
                </c:pt>
                <c:pt idx="6">
                  <c:v>20</c:v>
                </c:pt>
                <c:pt idx="7">
                  <c:v>33.668571428571425</c:v>
                </c:pt>
                <c:pt idx="8">
                  <c:v>15.323529411764707</c:v>
                </c:pt>
                <c:pt idx="9">
                  <c:v>11.428571428571429</c:v>
                </c:pt>
                <c:pt idx="10">
                  <c:v>3.7169811320754715</c:v>
                </c:pt>
                <c:pt idx="11">
                  <c:v>31.4</c:v>
                </c:pt>
                <c:pt idx="12">
                  <c:v>7.75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6-407B-89F5-7EE35BCA7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92704746106859"/>
          <c:y val="0.20830627412159963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</a:t>
            </a:r>
            <a:r>
              <a:rPr lang="nb-NO" sz="2800" baseline="0"/>
              <a:t> purke: m</a:t>
            </a:r>
            <a:r>
              <a:rPr lang="nb-NO" sz="2800"/>
              <a:t>iddel kjøtt%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269179092816354E-2"/>
          <c:y val="0.12661259842519684"/>
          <c:w val="0.89210311356062022"/>
          <c:h val="0.73229816272965875"/>
        </c:manualLayout>
      </c:layout>
      <c:lineChart>
        <c:grouping val="standard"/>
        <c:varyColors val="0"/>
        <c:ser>
          <c:idx val="0"/>
          <c:order val="0"/>
          <c:tx>
            <c:strRef>
              <c:f>Måned!$D$239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Måned!$M$239:$M$250</c:f>
              <c:numCache>
                <c:formatCode>0.00</c:formatCode>
                <c:ptCount val="12"/>
                <c:pt idx="0">
                  <c:v>56.88833157338965</c:v>
                </c:pt>
                <c:pt idx="1">
                  <c:v>56.878827790582811</c:v>
                </c:pt>
                <c:pt idx="2">
                  <c:v>56.927485380116948</c:v>
                </c:pt>
                <c:pt idx="3">
                  <c:v>57.024778219639046</c:v>
                </c:pt>
                <c:pt idx="4">
                  <c:v>57.069021739130449</c:v>
                </c:pt>
                <c:pt idx="5">
                  <c:v>56.803443328550919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3F-49EB-B4E9-60DEC0185BA6}"/>
            </c:ext>
          </c:extLst>
        </c:ser>
        <c:ser>
          <c:idx val="1"/>
          <c:order val="1"/>
          <c:tx>
            <c:strRef>
              <c:f>Måned!$D$114</c:f>
              <c:strCache>
                <c:ptCount val="1"/>
                <c:pt idx="0">
                  <c:v>2016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Måned!$M$114:$M$125</c:f>
              <c:numCache>
                <c:formatCode>0.00</c:formatCode>
                <c:ptCount val="12"/>
                <c:pt idx="0">
                  <c:v>59.30692704495209</c:v>
                </c:pt>
                <c:pt idx="1">
                  <c:v>59.173011844331633</c:v>
                </c:pt>
                <c:pt idx="2">
                  <c:v>59.290296712109082</c:v>
                </c:pt>
                <c:pt idx="3">
                  <c:v>59.112676056338024</c:v>
                </c:pt>
                <c:pt idx="4">
                  <c:v>59.072798295454554</c:v>
                </c:pt>
                <c:pt idx="5">
                  <c:v>58.910605219322576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3F-49EB-B4E9-60DEC0185BA6}"/>
            </c:ext>
          </c:extLst>
        </c:ser>
        <c:ser>
          <c:idx val="3"/>
          <c:order val="2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Måned!$M$23:$M$34</c:f>
              <c:numCache>
                <c:formatCode>0.00</c:formatCode>
                <c:ptCount val="12"/>
                <c:pt idx="0">
                  <c:v>58.693495934959358</c:v>
                </c:pt>
                <c:pt idx="1">
                  <c:v>59.249231950844838</c:v>
                </c:pt>
                <c:pt idx="2">
                  <c:v>59.200686106346481</c:v>
                </c:pt>
                <c:pt idx="3">
                  <c:v>59.080133555926551</c:v>
                </c:pt>
                <c:pt idx="4">
                  <c:v>59.224274406332484</c:v>
                </c:pt>
                <c:pt idx="5">
                  <c:v>59.112191958495472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3F-49EB-B4E9-60DEC0185BA6}"/>
            </c:ext>
          </c:extLst>
        </c:ser>
        <c:ser>
          <c:idx val="2"/>
          <c:order val="3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tx2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Måned!$M$10:$M$21</c:f>
              <c:numCache>
                <c:formatCode>0.00</c:formatCode>
                <c:ptCount val="12"/>
                <c:pt idx="0">
                  <c:v>58.84851851851851</c:v>
                </c:pt>
                <c:pt idx="1">
                  <c:v>59.084771192798222</c:v>
                </c:pt>
                <c:pt idx="2">
                  <c:v>59.184397163120593</c:v>
                </c:pt>
                <c:pt idx="3">
                  <c:v>59.121835977050303</c:v>
                </c:pt>
                <c:pt idx="4">
                  <c:v>59.174496644295296</c:v>
                </c:pt>
                <c:pt idx="5">
                  <c:v>58.833157338965144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3F-49EB-B4E9-60DEC0185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Kjøtt%</a:t>
                </a:r>
              </a:p>
            </c:rich>
          </c:tx>
          <c:layout>
            <c:manualLayout>
              <c:xMode val="edge"/>
              <c:yMode val="edge"/>
              <c:x val="7.0597673388658067E-3"/>
              <c:y val="0.359522947193922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26804428072639"/>
          <c:y val="0.33352510936132979"/>
          <c:w val="7.1626847912125063E-2"/>
          <c:h val="0.213743307086614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</a:t>
            </a:r>
            <a:r>
              <a:rPr lang="en-US" sz="2400" baseline="0"/>
              <a:t> PRODUSENTER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8820695792626935"/>
          <c:y val="5.84405639845857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36871166461093E-2"/>
          <c:y val="0.14179048883230166"/>
          <c:w val="0.89209922950707288"/>
          <c:h val="0.681225813545291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Fylker!$E$24:$E$37</c:f>
              <c:numCache>
                <c:formatCode>General</c:formatCode>
                <c:ptCount val="14"/>
                <c:pt idx="0">
                  <c:v>35</c:v>
                </c:pt>
                <c:pt idx="1">
                  <c:v>23</c:v>
                </c:pt>
                <c:pt idx="2">
                  <c:v>10</c:v>
                </c:pt>
                <c:pt idx="3">
                  <c:v>101</c:v>
                </c:pt>
                <c:pt idx="4">
                  <c:v>41</c:v>
                </c:pt>
                <c:pt idx="5">
                  <c:v>12</c:v>
                </c:pt>
                <c:pt idx="6">
                  <c:v>15</c:v>
                </c:pt>
                <c:pt idx="7">
                  <c:v>191</c:v>
                </c:pt>
                <c:pt idx="8">
                  <c:v>31</c:v>
                </c:pt>
                <c:pt idx="9">
                  <c:v>6</c:v>
                </c:pt>
                <c:pt idx="10">
                  <c:v>89</c:v>
                </c:pt>
                <c:pt idx="11">
                  <c:v>39</c:v>
                </c:pt>
                <c:pt idx="12">
                  <c:v>7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A-4097-AF06-AC76670C13A2}"/>
            </c:ext>
          </c:extLst>
        </c:ser>
        <c:ser>
          <c:idx val="1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Fylker!$E$9:$E$22</c:f>
              <c:numCache>
                <c:formatCode>General</c:formatCode>
                <c:ptCount val="14"/>
                <c:pt idx="0">
                  <c:v>33</c:v>
                </c:pt>
                <c:pt idx="1">
                  <c:v>16</c:v>
                </c:pt>
                <c:pt idx="2">
                  <c:v>8</c:v>
                </c:pt>
                <c:pt idx="3">
                  <c:v>96</c:v>
                </c:pt>
                <c:pt idx="4">
                  <c:v>49</c:v>
                </c:pt>
                <c:pt idx="5">
                  <c:v>10</c:v>
                </c:pt>
                <c:pt idx="6">
                  <c:v>13</c:v>
                </c:pt>
                <c:pt idx="7">
                  <c:v>175</c:v>
                </c:pt>
                <c:pt idx="8">
                  <c:v>34</c:v>
                </c:pt>
                <c:pt idx="9">
                  <c:v>7</c:v>
                </c:pt>
                <c:pt idx="10">
                  <c:v>53</c:v>
                </c:pt>
                <c:pt idx="11">
                  <c:v>40</c:v>
                </c:pt>
                <c:pt idx="12">
                  <c:v>4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7A-4097-AF06-AC76670C1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63097674472681"/>
          <c:y val="0.20830618145825064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 KJØTT%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59985842815303E-2"/>
          <c:y val="0.13926080807898736"/>
          <c:w val="0.89820796482931142"/>
          <c:h val="0.68881482506094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Fylker!$P$24:$P$37</c:f>
              <c:numCache>
                <c:formatCode>0.00</c:formatCode>
                <c:ptCount val="14"/>
                <c:pt idx="0">
                  <c:v>60.085549132947989</c:v>
                </c:pt>
                <c:pt idx="1">
                  <c:v>57.688650306748443</c:v>
                </c:pt>
                <c:pt idx="2">
                  <c:v>55.578616352201252</c:v>
                </c:pt>
                <c:pt idx="3">
                  <c:v>59.111693548387095</c:v>
                </c:pt>
                <c:pt idx="4">
                  <c:v>56.484818805093049</c:v>
                </c:pt>
                <c:pt idx="5">
                  <c:v>57.266318537859</c:v>
                </c:pt>
                <c:pt idx="6">
                  <c:v>58.962427745664741</c:v>
                </c:pt>
                <c:pt idx="7">
                  <c:v>59.728067484662574</c:v>
                </c:pt>
                <c:pt idx="8">
                  <c:v>59.880893300248147</c:v>
                </c:pt>
                <c:pt idx="9">
                  <c:v>56.206896551724142</c:v>
                </c:pt>
                <c:pt idx="10">
                  <c:v>57.901639344262293</c:v>
                </c:pt>
                <c:pt idx="11">
                  <c:v>59.553209459459438</c:v>
                </c:pt>
                <c:pt idx="12">
                  <c:v>54.883720930232563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81-4ABA-BBBA-D3CB7451774D}"/>
            </c:ext>
          </c:extLst>
        </c:ser>
        <c:ser>
          <c:idx val="1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Fylker!$D$9:$D$34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Fylker!$P$9:$P$22</c:f>
              <c:numCache>
                <c:formatCode>0.00</c:formatCode>
                <c:ptCount val="14"/>
                <c:pt idx="0">
                  <c:v>59.841428571428558</c:v>
                </c:pt>
                <c:pt idx="1">
                  <c:v>59.472727272727283</c:v>
                </c:pt>
                <c:pt idx="2">
                  <c:v>57.601694915254221</c:v>
                </c:pt>
                <c:pt idx="3">
                  <c:v>59.185010706638103</c:v>
                </c:pt>
                <c:pt idx="4">
                  <c:v>56.329833770778656</c:v>
                </c:pt>
                <c:pt idx="5">
                  <c:v>57.13636363636364</c:v>
                </c:pt>
                <c:pt idx="6">
                  <c:v>58.691119691119681</c:v>
                </c:pt>
                <c:pt idx="7">
                  <c:v>59.5866938914412</c:v>
                </c:pt>
                <c:pt idx="8">
                  <c:v>59.8916827852998</c:v>
                </c:pt>
                <c:pt idx="9">
                  <c:v>57.810126582278478</c:v>
                </c:pt>
                <c:pt idx="10">
                  <c:v>58.086294416243661</c:v>
                </c:pt>
                <c:pt idx="11">
                  <c:v>58.71792828685259</c:v>
                </c:pt>
                <c:pt idx="12">
                  <c:v>57.612903225806448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81-4ABA-BBBA-D3CB74517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 KJØTT %</a:t>
                </a:r>
              </a:p>
            </c:rich>
          </c:tx>
          <c:layout>
            <c:manualLayout>
              <c:xMode val="edge"/>
              <c:yMode val="edge"/>
              <c:x val="7.097369225511331E-3"/>
              <c:y val="0.305494938681498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870455380435172"/>
          <c:y val="0.18606075934373284"/>
          <c:w val="5.6711029721308835E-2"/>
          <c:h val="0.141532274198915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</a:t>
            </a:r>
            <a:r>
              <a:rPr lang="en-US" sz="2400" baseline="0"/>
              <a:t> VEKT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488449417909365E-2"/>
          <c:y val="0.17063171544207856"/>
          <c:w val="0.89901776882889628"/>
          <c:h val="0.6469394528285297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Fylker!$N$24:$N$37</c:f>
              <c:numCache>
                <c:formatCode>0</c:formatCode>
                <c:ptCount val="14"/>
                <c:pt idx="0">
                  <c:v>152.07745664739898</c:v>
                </c:pt>
                <c:pt idx="1">
                  <c:v>164.49156441717798</c:v>
                </c:pt>
                <c:pt idx="2">
                  <c:v>167.35220125786159</c:v>
                </c:pt>
                <c:pt idx="3">
                  <c:v>156.3130136986305</c:v>
                </c:pt>
                <c:pt idx="4">
                  <c:v>164.37051909892261</c:v>
                </c:pt>
                <c:pt idx="5">
                  <c:v>158.5605744125327</c:v>
                </c:pt>
                <c:pt idx="6">
                  <c:v>166.69421965317929</c:v>
                </c:pt>
                <c:pt idx="7">
                  <c:v>153.49707593386381</c:v>
                </c:pt>
                <c:pt idx="8">
                  <c:v>150.70371287128705</c:v>
                </c:pt>
                <c:pt idx="9">
                  <c:v>149.61264367816091</c:v>
                </c:pt>
                <c:pt idx="10">
                  <c:v>135.13433874709969</c:v>
                </c:pt>
                <c:pt idx="11">
                  <c:v>146.69223628691955</c:v>
                </c:pt>
                <c:pt idx="12">
                  <c:v>190.61395348837203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E-46F0-BCAE-41D5E1CD7C11}"/>
            </c:ext>
          </c:extLst>
        </c:ser>
        <c:ser>
          <c:idx val="1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Fylker!$N$9:$N$22</c:f>
              <c:numCache>
                <c:formatCode>0</c:formatCode>
                <c:ptCount val="14"/>
                <c:pt idx="0">
                  <c:v>149.09885714285713</c:v>
                </c:pt>
                <c:pt idx="1">
                  <c:v>159.72047894302236</c:v>
                </c:pt>
                <c:pt idx="2">
                  <c:v>158.25254237288141</c:v>
                </c:pt>
                <c:pt idx="3">
                  <c:v>157.81567706108476</c:v>
                </c:pt>
                <c:pt idx="4">
                  <c:v>165.66920384951891</c:v>
                </c:pt>
                <c:pt idx="5">
                  <c:v>153.50849858356924</c:v>
                </c:pt>
                <c:pt idx="6">
                  <c:v>168.21307692307684</c:v>
                </c:pt>
                <c:pt idx="7">
                  <c:v>149.79769178547156</c:v>
                </c:pt>
                <c:pt idx="8">
                  <c:v>143.34107485604599</c:v>
                </c:pt>
                <c:pt idx="9">
                  <c:v>138.42374999999998</c:v>
                </c:pt>
                <c:pt idx="10">
                  <c:v>134.26548223350258</c:v>
                </c:pt>
                <c:pt idx="11">
                  <c:v>149.77619426751605</c:v>
                </c:pt>
                <c:pt idx="12">
                  <c:v>165.8516129032258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E-46F0-BCAE-41D5E1CD7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03174453817452"/>
          <c:y val="0.24271850368029826"/>
          <c:w val="7.0025271102928874E-2"/>
          <c:h val="0.143485936193911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antall% slakt innen de ulike FYLKENE</a:t>
            </a:r>
          </a:p>
        </c:rich>
      </c:tx>
      <c:layout>
        <c:manualLayout>
          <c:xMode val="edge"/>
          <c:yMode val="edge"/>
          <c:x val="0.18906393319594506"/>
          <c:y val="5.844051661043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452350084231825E-2"/>
          <c:y val="0.16867098965570479"/>
          <c:w val="0.89705382580521753"/>
          <c:h val="0.6521408059286706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Fylker!$J$24:$J$37</c:f>
              <c:numCache>
                <c:formatCode>0.0</c:formatCode>
                <c:ptCount val="14"/>
                <c:pt idx="0">
                  <c:v>5.9287183002056212</c:v>
                </c:pt>
                <c:pt idx="1">
                  <c:v>4.46881425633996</c:v>
                </c:pt>
                <c:pt idx="2">
                  <c:v>1.089787525702536</c:v>
                </c:pt>
                <c:pt idx="3">
                  <c:v>17.011651816312547</c:v>
                </c:pt>
                <c:pt idx="4">
                  <c:v>6.9979437971213159</c:v>
                </c:pt>
                <c:pt idx="5">
                  <c:v>2.6250856751199447</c:v>
                </c:pt>
                <c:pt idx="6">
                  <c:v>2.3714873200822479</c:v>
                </c:pt>
                <c:pt idx="7">
                  <c:v>44.77039067854696</c:v>
                </c:pt>
                <c:pt idx="8">
                  <c:v>2.7690198766278278</c:v>
                </c:pt>
                <c:pt idx="9">
                  <c:v>0.59629883481836887</c:v>
                </c:pt>
                <c:pt idx="10">
                  <c:v>2.9540781357093899</c:v>
                </c:pt>
                <c:pt idx="11">
                  <c:v>8.1220013708019181</c:v>
                </c:pt>
                <c:pt idx="12">
                  <c:v>0.29472241261137766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E3-4146-B5F7-9B90A2C3B63A}"/>
            </c:ext>
          </c:extLst>
        </c:ser>
        <c:ser>
          <c:idx val="1"/>
          <c:order val="1"/>
          <c:tx>
            <c:strRef>
              <c:f>Fylker!$B$9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Fylker!$D$9:$D$22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Fylker!$J$9:$J$22</c:f>
              <c:numCache>
                <c:formatCode>0.0</c:formatCode>
                <c:ptCount val="14"/>
                <c:pt idx="0">
                  <c:v>4.9634829468907347</c:v>
                </c:pt>
                <c:pt idx="1">
                  <c:v>8.5868254981209695</c:v>
                </c:pt>
                <c:pt idx="2">
                  <c:v>0.8367014110472949</c:v>
                </c:pt>
                <c:pt idx="3">
                  <c:v>16.599305112387441</c:v>
                </c:pt>
                <c:pt idx="4">
                  <c:v>8.1046585832801519</c:v>
                </c:pt>
                <c:pt idx="5">
                  <c:v>2.5030135432177545</c:v>
                </c:pt>
                <c:pt idx="6">
                  <c:v>1.8435793802736999</c:v>
                </c:pt>
                <c:pt idx="7">
                  <c:v>41.778345032971714</c:v>
                </c:pt>
                <c:pt idx="8">
                  <c:v>3.6942494504715304</c:v>
                </c:pt>
                <c:pt idx="9">
                  <c:v>0.56725519393036949</c:v>
                </c:pt>
                <c:pt idx="10">
                  <c:v>1.3968659150535347</c:v>
                </c:pt>
                <c:pt idx="11">
                  <c:v>8.9059065447068004</c:v>
                </c:pt>
                <c:pt idx="12">
                  <c:v>0.21981138764801819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E3-4146-B5F7-9B90A2C3B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0128"/>
        <c:axId val="867490520"/>
      </c:barChart>
      <c:catAx>
        <c:axId val="867490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0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0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303174453817452"/>
          <c:y val="0.24271850368029826"/>
          <c:w val="7.0025271102928874E-2"/>
          <c:h val="0.143485936193911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85810500666346E-2"/>
          <c:y val="0.1689380917317544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måned'!$F$10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'Variant per måned'!$C$10:$C$14</c15:sqref>
                  </c15:fullRef>
                </c:ext>
              </c:extLst>
              <c:f>('Variant per måned'!$C$10:$C$11,'Variant per måned'!$C$13:$C$14)</c:f>
              <c:strCache>
                <c:ptCount val="4"/>
                <c:pt idx="0">
                  <c:v>Ordinær</c:v>
                </c:pt>
                <c:pt idx="1">
                  <c:v>Med baklabb</c:v>
                </c:pt>
                <c:pt idx="3">
                  <c:v>Ordinær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'Variant per måned'!$I$10:$I$12</c15:sqref>
                  </c15:fullRef>
                </c:ext>
              </c:extLst>
              <c:f>'Variant per måned'!$I$10:$I$11</c:f>
              <c:numCache>
                <c:formatCode>General</c:formatCode>
                <c:ptCount val="2"/>
                <c:pt idx="0">
                  <c:v>1854</c:v>
                </c:pt>
                <c:pt idx="1">
                  <c:v>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2-401D-AE88-8636B0A8D81A}"/>
            </c:ext>
          </c:extLst>
        </c:ser>
        <c:ser>
          <c:idx val="4"/>
          <c:order val="1"/>
          <c:tx>
            <c:strRef>
              <c:f>'Variant per måned'!$F$16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'Variant per måned'!$C$10:$C$14</c15:sqref>
                  </c15:fullRef>
                </c:ext>
              </c:extLst>
              <c:f>('Variant per måned'!$C$10:$C$11,'Variant per måned'!$C$13:$C$14)</c:f>
              <c:strCache>
                <c:ptCount val="4"/>
                <c:pt idx="0">
                  <c:v>Ordinær</c:v>
                </c:pt>
                <c:pt idx="1">
                  <c:v>Med baklabb</c:v>
                </c:pt>
                <c:pt idx="3">
                  <c:v>Ordinær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'Variant per måned'!$I$14:$I$16</c15:sqref>
                  </c15:fullRef>
                </c:ext>
              </c:extLst>
              <c:f>'Variant per måned'!$I$14:$I$15</c:f>
              <c:numCache>
                <c:formatCode>General</c:formatCode>
                <c:ptCount val="2"/>
                <c:pt idx="0">
                  <c:v>1490</c:v>
                </c:pt>
                <c:pt idx="1">
                  <c:v>1157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F2-401D-AE88-8636B0A8D81A}"/>
            </c:ext>
          </c:extLst>
        </c:ser>
        <c:ser>
          <c:idx val="3"/>
          <c:order val="2"/>
          <c:tx>
            <c:strRef>
              <c:f>'Variant per måned'!$F$18</c:f>
              <c:strCache>
                <c:ptCount val="1"/>
                <c:pt idx="0">
                  <c:v>Mars</c:v>
                </c:pt>
              </c:strCache>
            </c:strRef>
          </c:tx>
          <c:invertIfNegative val="0"/>
          <c:cat>
            <c:strLit>
              <c:ptCount val="2"/>
              <c:pt idx="0">
                <c:v>Ordinær</c:v>
              </c:pt>
              <c:pt idx="1">
                <c:v>Med baklabb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'Variant per måned'!$H$18:$H$20</c15:sqref>
                  </c15:fullRef>
                </c:ext>
              </c:extLst>
              <c:f>'Variant per måned'!$H$18:$H$19</c:f>
              <c:numCache>
                <c:formatCode>General</c:formatCode>
                <c:ptCount val="2"/>
                <c:pt idx="0">
                  <c:v>1389</c:v>
                </c:pt>
                <c:pt idx="1">
                  <c:v>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05-4704-A7CA-F908E70A5DC0}"/>
            </c:ext>
          </c:extLst>
        </c:ser>
        <c:ser>
          <c:idx val="10"/>
          <c:order val="3"/>
          <c:tx>
            <c:strRef>
              <c:f>'Variant per måned'!$F$22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'Variant per måned'!$C$10:$C$14</c15:sqref>
                  </c15:fullRef>
                </c:ext>
              </c:extLst>
              <c:f>('Variant per måned'!$C$10:$C$11,'Variant per måned'!$C$13:$C$14)</c:f>
              <c:strCache>
                <c:ptCount val="4"/>
                <c:pt idx="0">
                  <c:v>Ordinær</c:v>
                </c:pt>
                <c:pt idx="1">
                  <c:v>Med baklabb</c:v>
                </c:pt>
                <c:pt idx="3">
                  <c:v>Ordinær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'Variant per måned'!$I$22:$I$24</c15:sqref>
                  </c15:fullRef>
                </c:ext>
              </c:extLst>
              <c:f>'Variant per måned'!$I$22:$I$23</c:f>
              <c:numCache>
                <c:formatCode>General</c:formatCode>
                <c:ptCount val="2"/>
                <c:pt idx="0">
                  <c:v>1686</c:v>
                </c:pt>
                <c:pt idx="1">
                  <c:v>1262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F2-401D-AE88-8636B0A8D81A}"/>
            </c:ext>
          </c:extLst>
        </c:ser>
        <c:ser>
          <c:idx val="1"/>
          <c:order val="4"/>
          <c:tx>
            <c:strRef>
              <c:f>'Variant per måned'!$F$26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'Variant per måned'!$C$10:$C$14</c15:sqref>
                  </c15:fullRef>
                </c:ext>
              </c:extLst>
              <c:f>('Variant per måned'!$C$10:$C$11,'Variant per måned'!$C$13:$C$14)</c:f>
              <c:strCache>
                <c:ptCount val="4"/>
                <c:pt idx="0">
                  <c:v>Ordinær</c:v>
                </c:pt>
                <c:pt idx="1">
                  <c:v>Med baklabb</c:v>
                </c:pt>
                <c:pt idx="3">
                  <c:v>Ordinær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'Variant per måned'!$I$26:$I$28</c15:sqref>
                  </c15:fullRef>
                </c:ext>
              </c:extLst>
              <c:f>'Variant per måned'!$I$26:$I$27</c:f>
              <c:numCache>
                <c:formatCode>General</c:formatCode>
                <c:ptCount val="2"/>
                <c:pt idx="0">
                  <c:v>1646</c:v>
                </c:pt>
                <c:pt idx="1">
                  <c:v>1018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F2-401D-AE88-8636B0A8D81A}"/>
            </c:ext>
          </c:extLst>
        </c:ser>
        <c:ser>
          <c:idx val="2"/>
          <c:order val="5"/>
          <c:tx>
            <c:strRef>
              <c:f>'Variant per måned'!$F$31</c:f>
              <c:strCache>
                <c:ptCount val="1"/>
                <c:pt idx="0">
                  <c:v>Juni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'Variant per måned'!$C$10:$C$14</c15:sqref>
                  </c15:fullRef>
                </c:ext>
              </c:extLst>
              <c:f>('Variant per måned'!$C$10:$C$11,'Variant per måned'!$C$13:$C$14)</c:f>
              <c:strCache>
                <c:ptCount val="4"/>
                <c:pt idx="0">
                  <c:v>Ordinær</c:v>
                </c:pt>
                <c:pt idx="1">
                  <c:v>Med baklabb</c:v>
                </c:pt>
                <c:pt idx="3">
                  <c:v>Ordinær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'Variant per måned'!$I$30:$I$32</c15:sqref>
                  </c15:fullRef>
                </c:ext>
              </c:extLst>
              <c:f>'Variant per måned'!$I$30:$I$31</c:f>
              <c:numCache>
                <c:formatCode>General</c:formatCode>
                <c:ptCount val="2"/>
                <c:pt idx="0">
                  <c:v>620</c:v>
                </c:pt>
                <c:pt idx="1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F2-401D-AE88-8636B0A8D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7494832"/>
        <c:axId val="867495224"/>
      </c:barChart>
      <c:catAx>
        <c:axId val="867494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5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7495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674948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399131368006179"/>
          <c:y val="8.4686820189475015E-2"/>
          <c:w val="5.8473781026661661E-2"/>
          <c:h val="0.2455001064056182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antall%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7513901074643"/>
          <c:y val="0.144337294916787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måned'!$F$10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måned'!$J$10:$J$14</c:f>
              <c:numCache>
                <c:formatCode>0.0</c:formatCode>
                <c:ptCount val="5"/>
                <c:pt idx="0">
                  <c:v>68.770764119601367</c:v>
                </c:pt>
                <c:pt idx="1">
                  <c:v>30.71244001476559</c:v>
                </c:pt>
                <c:pt idx="2">
                  <c:v>0.51679586563307489</c:v>
                </c:pt>
                <c:pt idx="4">
                  <c:v>55.904334828101661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D-4466-9DE1-8560D8E0ADA9}"/>
            </c:ext>
          </c:extLst>
        </c:ser>
        <c:ser>
          <c:idx val="4"/>
          <c:order val="1"/>
          <c:tx>
            <c:strRef>
              <c:f>'Variant per måned'!$F$16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måned'!$J$16:$J$19</c:f>
              <c:numCache>
                <c:formatCode>General</c:formatCode>
                <c:ptCount val="4"/>
                <c:pt idx="0" formatCode="0.0">
                  <c:v>0.85949177877428995</c:v>
                </c:pt>
                <c:pt idx="2" formatCode="0.0">
                  <c:v>65.549787635677205</c:v>
                </c:pt>
                <c:pt idx="3" formatCode="0.0">
                  <c:v>33.647947144879659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D-4466-9DE1-8560D8E0ADA9}"/>
            </c:ext>
          </c:extLst>
        </c:ser>
        <c:ser>
          <c:idx val="10"/>
          <c:order val="2"/>
          <c:tx>
            <c:strRef>
              <c:f>'Variant per måned'!$F$22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måned'!$J$22:$J$24</c:f>
              <c:numCache>
                <c:formatCode>0.0</c:formatCode>
                <c:ptCount val="3"/>
                <c:pt idx="0">
                  <c:v>56.926188068756318</c:v>
                </c:pt>
                <c:pt idx="1">
                  <c:v>42.53454668014831</c:v>
                </c:pt>
                <c:pt idx="2">
                  <c:v>0.53926525109538259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FD-4466-9DE1-8560D8E0ADA9}"/>
            </c:ext>
          </c:extLst>
        </c:ser>
        <c:ser>
          <c:idx val="1"/>
          <c:order val="3"/>
          <c:tx>
            <c:strRef>
              <c:f>'Variant per måned'!$F$26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måned'!$J$26:$J$28</c:f>
              <c:numCache>
                <c:formatCode>0.0</c:formatCode>
                <c:ptCount val="3"/>
                <c:pt idx="0">
                  <c:v>61.400894187779443</c:v>
                </c:pt>
                <c:pt idx="1">
                  <c:v>37.928464977645312</c:v>
                </c:pt>
                <c:pt idx="2">
                  <c:v>0.6706408345752608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FD-4466-9DE1-8560D8E0ADA9}"/>
            </c:ext>
          </c:extLst>
        </c:ser>
        <c:ser>
          <c:idx val="2"/>
          <c:order val="4"/>
          <c:tx>
            <c:strRef>
              <c:f>'Variant per måned'!$F$31</c:f>
              <c:strCache>
                <c:ptCount val="1"/>
                <c:pt idx="0">
                  <c:v>Juni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måned'!$J$31:$J$32</c:f>
              <c:numCache>
                <c:formatCode>0.0</c:formatCode>
                <c:ptCount val="2"/>
                <c:pt idx="0">
                  <c:v>33.333333333333343</c:v>
                </c:pt>
                <c:pt idx="1">
                  <c:v>1.1603375527426163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FD-4466-9DE1-8560D8E0ADA9}"/>
            </c:ext>
          </c:extLst>
        </c:ser>
        <c:ser>
          <c:idx val="3"/>
          <c:order val="5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FD-4466-9DE1-8560D8E0ADA9}"/>
            </c:ext>
          </c:extLst>
        </c:ser>
        <c:ser>
          <c:idx val="5"/>
          <c:order val="6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FD-4466-9DE1-8560D8E0ADA9}"/>
            </c:ext>
          </c:extLst>
        </c:ser>
        <c:ser>
          <c:idx val="6"/>
          <c:order val="7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FD-4466-9DE1-8560D8E0ADA9}"/>
            </c:ext>
          </c:extLst>
        </c:ser>
        <c:ser>
          <c:idx val="7"/>
          <c:order val="8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7FD-4466-9DE1-8560D8E0ADA9}"/>
            </c:ext>
          </c:extLst>
        </c:ser>
        <c:ser>
          <c:idx val="8"/>
          <c:order val="9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7FD-4466-9DE1-8560D8E0ADA9}"/>
            </c:ext>
          </c:extLst>
        </c:ser>
        <c:ser>
          <c:idx val="9"/>
          <c:order val="10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7FD-4466-9DE1-8560D8E0ADA9}"/>
            </c:ext>
          </c:extLst>
        </c:ser>
        <c:ser>
          <c:idx val="11"/>
          <c:order val="11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7FD-4466-9DE1-8560D8E0A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8017888"/>
        <c:axId val="688018280"/>
      </c:barChart>
      <c:catAx>
        <c:axId val="688017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18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80182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 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17888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55932392650916873"/>
          <c:y val="0.23639948313074097"/>
          <c:w val="0.3207480570665982"/>
          <c:h val="0.137992520474018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 slaktevekt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7513901074643"/>
          <c:y val="0.1443372949167871"/>
          <c:w val="0.87186413178125621"/>
          <c:h val="0.726575699553949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måned'!$F$10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måned'!$N$10:$N$14</c:f>
              <c:numCache>
                <c:formatCode>0</c:formatCode>
                <c:ptCount val="5"/>
                <c:pt idx="0">
                  <c:v>151.99227053140103</c:v>
                </c:pt>
                <c:pt idx="1">
                  <c:v>162.57764423076924</c:v>
                </c:pt>
                <c:pt idx="2">
                  <c:v>157.29285714285723</c:v>
                </c:pt>
                <c:pt idx="4">
                  <c:v>149.63870320855619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3-4A2A-96D5-4D3702D0F326}"/>
            </c:ext>
          </c:extLst>
        </c:ser>
        <c:ser>
          <c:idx val="4"/>
          <c:order val="1"/>
          <c:tx>
            <c:strRef>
              <c:f>'Variant per måned'!$F$16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måned'!$N$16:$N$19</c:f>
              <c:numCache>
                <c:formatCode>General</c:formatCode>
                <c:ptCount val="4"/>
                <c:pt idx="0" formatCode="0">
                  <c:v>127.50869565217388</c:v>
                </c:pt>
                <c:pt idx="2" formatCode="0">
                  <c:v>150.63621310295184</c:v>
                </c:pt>
                <c:pt idx="3" formatCode="0">
                  <c:v>158.77882187938278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3-4A2A-96D5-4D3702D0F326}"/>
            </c:ext>
          </c:extLst>
        </c:ser>
        <c:ser>
          <c:idx val="10"/>
          <c:order val="2"/>
          <c:tx>
            <c:strRef>
              <c:f>'Variant per måned'!$F$22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måned'!$N$22:$N$24</c:f>
              <c:numCache>
                <c:formatCode>0</c:formatCode>
                <c:ptCount val="3"/>
                <c:pt idx="0">
                  <c:v>149.11314387211397</c:v>
                </c:pt>
                <c:pt idx="1">
                  <c:v>157.77480190174347</c:v>
                </c:pt>
                <c:pt idx="2">
                  <c:v>145.85624999999999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73-4A2A-96D5-4D3702D0F326}"/>
            </c:ext>
          </c:extLst>
        </c:ser>
        <c:ser>
          <c:idx val="1"/>
          <c:order val="3"/>
          <c:tx>
            <c:strRef>
              <c:f>'Variant per måned'!$F$26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måned'!$N$26:$N$28</c:f>
              <c:numCache>
                <c:formatCode>0</c:formatCode>
                <c:ptCount val="3"/>
                <c:pt idx="0">
                  <c:v>149.06680825242714</c:v>
                </c:pt>
                <c:pt idx="1">
                  <c:v>156.1670923379175</c:v>
                </c:pt>
                <c:pt idx="2">
                  <c:v>168.01666666666671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73-4A2A-96D5-4D3702D0F326}"/>
            </c:ext>
          </c:extLst>
        </c:ser>
        <c:ser>
          <c:idx val="2"/>
          <c:order val="4"/>
          <c:tx>
            <c:strRef>
              <c:f>'Variant per måned'!$F$31</c:f>
              <c:strCache>
                <c:ptCount val="1"/>
                <c:pt idx="0">
                  <c:v>Juni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måned'!$J$31:$J$32</c:f>
              <c:numCache>
                <c:formatCode>0.0</c:formatCode>
                <c:ptCount val="2"/>
                <c:pt idx="0">
                  <c:v>33.333333333333343</c:v>
                </c:pt>
                <c:pt idx="1">
                  <c:v>1.1603375527426163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73-4A2A-96D5-4D3702D0F326}"/>
            </c:ext>
          </c:extLst>
        </c:ser>
        <c:ser>
          <c:idx val="3"/>
          <c:order val="5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73-4A2A-96D5-4D3702D0F326}"/>
            </c:ext>
          </c:extLst>
        </c:ser>
        <c:ser>
          <c:idx val="5"/>
          <c:order val="6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73-4A2A-96D5-4D3702D0F326}"/>
            </c:ext>
          </c:extLst>
        </c:ser>
        <c:ser>
          <c:idx val="6"/>
          <c:order val="7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73-4A2A-96D5-4D3702D0F326}"/>
            </c:ext>
          </c:extLst>
        </c:ser>
        <c:ser>
          <c:idx val="7"/>
          <c:order val="8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73-4A2A-96D5-4D3702D0F326}"/>
            </c:ext>
          </c:extLst>
        </c:ser>
        <c:ser>
          <c:idx val="8"/>
          <c:order val="9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F73-4A2A-96D5-4D3702D0F326}"/>
            </c:ext>
          </c:extLst>
        </c:ser>
        <c:ser>
          <c:idx val="9"/>
          <c:order val="10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F73-4A2A-96D5-4D3702D0F326}"/>
            </c:ext>
          </c:extLst>
        </c:ser>
        <c:ser>
          <c:idx val="11"/>
          <c:order val="11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F73-4A2A-96D5-4D3702D0F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8019064"/>
        <c:axId val="688019456"/>
      </c:barChart>
      <c:catAx>
        <c:axId val="68801906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1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80194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Slaktevekt i kg</a:t>
                </a:r>
              </a:p>
            </c:rich>
          </c:tx>
          <c:layout>
            <c:manualLayout>
              <c:xMode val="edge"/>
              <c:yMode val="edge"/>
              <c:x val="1.6978851805873572E-2"/>
              <c:y val="0.3403602469773245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19064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49913360648532146"/>
          <c:y val="0.17075301550420954"/>
          <c:w val="0.16667651380342413"/>
          <c:h val="0.205872703412073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Skålda purke, middel kjøtt%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9533374489"/>
          <c:y val="4.2085036451749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7513901074643"/>
          <c:y val="0.144337294916787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måned'!$F$10</c:f>
              <c:strCache>
                <c:ptCount val="1"/>
                <c:pt idx="0">
                  <c:v>Januar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måned'!$L$10:$L$14</c:f>
              <c:numCache>
                <c:formatCode>0.00</c:formatCode>
                <c:ptCount val="5"/>
                <c:pt idx="0">
                  <c:v>58.995145631067984</c:v>
                </c:pt>
                <c:pt idx="1">
                  <c:v>58.513221153846168</c:v>
                </c:pt>
                <c:pt idx="2">
                  <c:v>59.357142857142847</c:v>
                </c:pt>
                <c:pt idx="4">
                  <c:v>59.459731543624173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9-47A6-9A50-2F148FA12F0C}"/>
            </c:ext>
          </c:extLst>
        </c:ser>
        <c:ser>
          <c:idx val="4"/>
          <c:order val="1"/>
          <c:tx>
            <c:strRef>
              <c:f>'Variant per måned'!$F$16</c:f>
              <c:strCache>
                <c:ptCount val="1"/>
                <c:pt idx="0">
                  <c:v>Februar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måned'!$L$16:$L$19</c:f>
              <c:numCache>
                <c:formatCode>General</c:formatCode>
                <c:ptCount val="4"/>
                <c:pt idx="0" formatCode="0.00">
                  <c:v>60.894736842105239</c:v>
                </c:pt>
                <c:pt idx="2" formatCode="0.00">
                  <c:v>59.526695526695555</c:v>
                </c:pt>
                <c:pt idx="3" formatCode="0.00">
                  <c:v>58.496493688639539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9-47A6-9A50-2F148FA12F0C}"/>
            </c:ext>
          </c:extLst>
        </c:ser>
        <c:ser>
          <c:idx val="10"/>
          <c:order val="2"/>
          <c:tx>
            <c:strRef>
              <c:f>'Variant per måned'!$F$22</c:f>
              <c:strCache>
                <c:ptCount val="1"/>
                <c:pt idx="0">
                  <c:v>April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måned'!$L$22:$L$24</c:f>
              <c:numCache>
                <c:formatCode>0.00</c:formatCode>
                <c:ptCount val="3"/>
                <c:pt idx="0">
                  <c:v>59.462633451957295</c:v>
                </c:pt>
                <c:pt idx="1">
                  <c:v>58.683835182250391</c:v>
                </c:pt>
                <c:pt idx="2">
                  <c:v>57.66666666666665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69-47A6-9A50-2F148FA12F0C}"/>
            </c:ext>
          </c:extLst>
        </c:ser>
        <c:ser>
          <c:idx val="1"/>
          <c:order val="3"/>
          <c:tx>
            <c:strRef>
              <c:f>'Variant per måned'!$F$26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måned'!$L$26:$L$28</c:f>
              <c:numCache>
                <c:formatCode>0.00</c:formatCode>
                <c:ptCount val="3"/>
                <c:pt idx="0">
                  <c:v>59.455650060753321</c:v>
                </c:pt>
                <c:pt idx="1">
                  <c:v>58.735756385068754</c:v>
                </c:pt>
                <c:pt idx="2">
                  <c:v>58.277777777777779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69-47A6-9A50-2F148FA12F0C}"/>
            </c:ext>
          </c:extLst>
        </c:ser>
        <c:ser>
          <c:idx val="2"/>
          <c:order val="4"/>
          <c:tx>
            <c:strRef>
              <c:f>'Variant per måned'!$F$31</c:f>
              <c:strCache>
                <c:ptCount val="1"/>
                <c:pt idx="0">
                  <c:v>Juni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måned'!$J$31:$J$32</c:f>
              <c:numCache>
                <c:formatCode>0.0</c:formatCode>
                <c:ptCount val="2"/>
                <c:pt idx="0">
                  <c:v>33.333333333333343</c:v>
                </c:pt>
                <c:pt idx="1">
                  <c:v>1.1603375527426163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69-47A6-9A50-2F148FA12F0C}"/>
            </c:ext>
          </c:extLst>
        </c:ser>
        <c:ser>
          <c:idx val="3"/>
          <c:order val="5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69-47A6-9A50-2F148FA12F0C}"/>
            </c:ext>
          </c:extLst>
        </c:ser>
        <c:ser>
          <c:idx val="5"/>
          <c:order val="6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869-47A6-9A50-2F148FA12F0C}"/>
            </c:ext>
          </c:extLst>
        </c:ser>
        <c:ser>
          <c:idx val="6"/>
          <c:order val="7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'Variant per måned'!$C$10:$C$14</c:f>
              <c:strCache>
                <c:ptCount val="5"/>
                <c:pt idx="0">
                  <c:v>Ordinær</c:v>
                </c:pt>
                <c:pt idx="1">
                  <c:v>Med baklabb</c:v>
                </c:pt>
                <c:pt idx="2">
                  <c:v>Økologisk</c:v>
                </c:pt>
                <c:pt idx="4">
                  <c:v>Ordinær</c:v>
                </c:pt>
              </c:strCache>
            </c:strRef>
          </c:cat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869-47A6-9A50-2F148FA12F0C}"/>
            </c:ext>
          </c:extLst>
        </c:ser>
        <c:ser>
          <c:idx val="7"/>
          <c:order val="8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69-47A6-9A50-2F148FA12F0C}"/>
            </c:ext>
          </c:extLst>
        </c:ser>
        <c:ser>
          <c:idx val="8"/>
          <c:order val="9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869-47A6-9A50-2F148FA12F0C}"/>
            </c:ext>
          </c:extLst>
        </c:ser>
        <c:ser>
          <c:idx val="9"/>
          <c:order val="10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869-47A6-9A50-2F148FA12F0C}"/>
            </c:ext>
          </c:extLst>
        </c:ser>
        <c:ser>
          <c:idx val="11"/>
          <c:order val="11"/>
          <c:tx>
            <c:strRef>
              <c:f>'Variant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'Variant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869-47A6-9A50-2F148FA12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8020240"/>
        <c:axId val="688020632"/>
      </c:barChart>
      <c:catAx>
        <c:axId val="68802024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20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8020632"/>
        <c:scaling>
          <c:orientation val="minMax"/>
          <c:min val="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4830518744809828E-2"/>
              <c:y val="0.26390082059756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8020240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81962111026794104"/>
          <c:y val="0.13398685657690981"/>
          <c:w val="0.16710939894615459"/>
          <c:h val="0.261665553247847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</a:t>
            </a:r>
            <a:r>
              <a:rPr lang="nb-NO" sz="2800" baseline="0"/>
              <a:t> </a:t>
            </a:r>
            <a:r>
              <a:rPr lang="nb-NO" sz="2800"/>
              <a:t>middel kjøtt%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13707820528472E-2"/>
          <c:y val="0.14840227109769011"/>
          <c:w val="0.89485861049040505"/>
          <c:h val="0.7026849307655556"/>
        </c:manualLayout>
      </c:layout>
      <c:lineChart>
        <c:grouping val="standard"/>
        <c:varyColors val="0"/>
        <c:ser>
          <c:idx val="3"/>
          <c:order val="0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Måned!$M$23:$M$34</c:f>
              <c:numCache>
                <c:formatCode>0.00</c:formatCode>
                <c:ptCount val="12"/>
                <c:pt idx="0">
                  <c:v>58.693495934959358</c:v>
                </c:pt>
                <c:pt idx="1">
                  <c:v>59.249231950844838</c:v>
                </c:pt>
                <c:pt idx="2">
                  <c:v>59.200686106346481</c:v>
                </c:pt>
                <c:pt idx="3">
                  <c:v>59.080133555926551</c:v>
                </c:pt>
                <c:pt idx="4">
                  <c:v>59.224274406332484</c:v>
                </c:pt>
                <c:pt idx="5">
                  <c:v>59.112191958495472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3-474B-9B4A-CA972EA1A0A6}"/>
            </c:ext>
          </c:extLst>
        </c:ser>
        <c:ser>
          <c:idx val="2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8942000948980315E-2"/>
                  <c:y val="-9.9225899088215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96-40EC-9776-DE50F1504905}"/>
                </c:ext>
              </c:extLst>
            </c:dLbl>
            <c:dLbl>
              <c:idx val="1"/>
              <c:layout>
                <c:manualLayout>
                  <c:x val="6.9895899139195078E-3"/>
                  <c:y val="5.0715459533976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B6-456A-BAA6-905DAFA2F936}"/>
                </c:ext>
              </c:extLst>
            </c:dLbl>
            <c:dLbl>
              <c:idx val="2"/>
              <c:layout>
                <c:manualLayout>
                  <c:x val="-9.9851284484564918E-4"/>
                  <c:y val="-5.7330519473191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B6-456A-BAA6-905DAFA2F936}"/>
                </c:ext>
              </c:extLst>
            </c:dLbl>
            <c:dLbl>
              <c:idx val="3"/>
              <c:layout>
                <c:manualLayout>
                  <c:x val="-3.3949436724752112E-2"/>
                  <c:y val="9.2610839149001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B6-456A-BAA6-905DAFA2F93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Måned!$M$10:$M$21</c:f>
              <c:numCache>
                <c:formatCode>0.00</c:formatCode>
                <c:ptCount val="12"/>
                <c:pt idx="0">
                  <c:v>58.84851851851851</c:v>
                </c:pt>
                <c:pt idx="1">
                  <c:v>59.084771192798222</c:v>
                </c:pt>
                <c:pt idx="2">
                  <c:v>59.184397163120593</c:v>
                </c:pt>
                <c:pt idx="3">
                  <c:v>59.121835977050303</c:v>
                </c:pt>
                <c:pt idx="4">
                  <c:v>59.174496644295296</c:v>
                </c:pt>
                <c:pt idx="5">
                  <c:v>58.833157338965144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3-474B-9B4A-CA972EA1A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Kjøtt%</a:t>
                </a:r>
              </a:p>
            </c:rich>
          </c:tx>
          <c:layout>
            <c:manualLayout>
              <c:xMode val="edge"/>
              <c:yMode val="edge"/>
              <c:x val="7.0597673388658067E-3"/>
              <c:y val="0.359522947193922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754682297979033"/>
          <c:y val="0.53187564729056003"/>
          <c:w val="8.5234352218152662E-2"/>
          <c:h val="0.157978391248840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Skålda purke, middel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71581453935542E-2"/>
          <c:y val="0.15501925938039368"/>
          <c:w val="0.88390068623334594"/>
          <c:h val="0.70389169242582861"/>
        </c:manualLayout>
      </c:layout>
      <c:lineChart>
        <c:grouping val="standard"/>
        <c:varyColors val="0"/>
        <c:ser>
          <c:idx val="0"/>
          <c:order val="0"/>
          <c:tx>
            <c:strRef>
              <c:f>Måned!$D$239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Måned!$O$239:$O$250</c:f>
              <c:numCache>
                <c:formatCode>0</c:formatCode>
                <c:ptCount val="12"/>
                <c:pt idx="0">
                  <c:v>148.72650475184795</c:v>
                </c:pt>
                <c:pt idx="1">
                  <c:v>147.83743826144217</c:v>
                </c:pt>
                <c:pt idx="2">
                  <c:v>147.18453216374243</c:v>
                </c:pt>
                <c:pt idx="3">
                  <c:v>144.03719791985304</c:v>
                </c:pt>
                <c:pt idx="4">
                  <c:v>145.72750000000005</c:v>
                </c:pt>
                <c:pt idx="5">
                  <c:v>140.77675753228127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2E-4ED4-B519-32EF229CA26C}"/>
            </c:ext>
          </c:extLst>
        </c:ser>
        <c:ser>
          <c:idx val="1"/>
          <c:order val="1"/>
          <c:tx>
            <c:strRef>
              <c:f>Måned!$D$114</c:f>
              <c:strCache>
                <c:ptCount val="1"/>
                <c:pt idx="0">
                  <c:v>2016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Måned!$O$114:$O$125</c:f>
              <c:numCache>
                <c:formatCode>0</c:formatCode>
                <c:ptCount val="12"/>
                <c:pt idx="0">
                  <c:v>150.20353721444363</c:v>
                </c:pt>
                <c:pt idx="1">
                  <c:v>151.05596446700505</c:v>
                </c:pt>
                <c:pt idx="2">
                  <c:v>148.82742582197284</c:v>
                </c:pt>
                <c:pt idx="3">
                  <c:v>151.82109064644277</c:v>
                </c:pt>
                <c:pt idx="4">
                  <c:v>148.81700994318183</c:v>
                </c:pt>
                <c:pt idx="5">
                  <c:v>150.45574680732909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2E-4ED4-B519-32EF229CA26C}"/>
            </c:ext>
          </c:extLst>
        </c:ser>
        <c:ser>
          <c:idx val="3"/>
          <c:order val="2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Måned!$O$23:$O$34</c:f>
              <c:numCache>
                <c:formatCode>0</c:formatCode>
                <c:ptCount val="12"/>
                <c:pt idx="0">
                  <c:v>157.09922764227622</c:v>
                </c:pt>
                <c:pt idx="1">
                  <c:v>153.56712749615963</c:v>
                </c:pt>
                <c:pt idx="2">
                  <c:v>154.30075471698117</c:v>
                </c:pt>
                <c:pt idx="3">
                  <c:v>155.95676126878141</c:v>
                </c:pt>
                <c:pt idx="4">
                  <c:v>154.13859781379605</c:v>
                </c:pt>
                <c:pt idx="5">
                  <c:v>154.13229571984436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2E-4ED4-B519-32EF229CA26C}"/>
            </c:ext>
          </c:extLst>
        </c:ser>
        <c:ser>
          <c:idx val="2"/>
          <c:order val="3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Måned!$O$10:$O$21</c:f>
              <c:numCache>
                <c:formatCode>0</c:formatCode>
                <c:ptCount val="12"/>
                <c:pt idx="0">
                  <c:v>155.78825925925923</c:v>
                </c:pt>
                <c:pt idx="1">
                  <c:v>153.41200300074999</c:v>
                </c:pt>
                <c:pt idx="2">
                  <c:v>153.58661938534303</c:v>
                </c:pt>
                <c:pt idx="3">
                  <c:v>152.98602767465388</c:v>
                </c:pt>
                <c:pt idx="4">
                  <c:v>152.00018642803877</c:v>
                </c:pt>
                <c:pt idx="5">
                  <c:v>154.00791974656821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2E-4ED4-B519-32EF229CA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03256"/>
        <c:axId val="718318544"/>
      </c:lineChart>
      <c:catAx>
        <c:axId val="71830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718318544"/>
        <c:scaling>
          <c:orientation val="minMax"/>
          <c:min val="1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Vekt i kg</a:t>
                </a:r>
              </a:p>
            </c:rich>
          </c:tx>
          <c:layout>
            <c:manualLayout>
              <c:xMode val="edge"/>
              <c:yMode val="edge"/>
              <c:x val="7.0597673388658067E-3"/>
              <c:y val="0.35952294719392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256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127826203984031"/>
          <c:y val="1.6102824179973933E-2"/>
          <c:w val="7.550179457422368E-2"/>
          <c:h val="0.219499167233990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7" Type="http://schemas.openxmlformats.org/officeDocument/2006/relationships/chart" Target="../charts/chart61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4" Type="http://schemas.openxmlformats.org/officeDocument/2006/relationships/chart" Target="../charts/chart58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7.xml"/><Relationship Id="rId5" Type="http://schemas.openxmlformats.org/officeDocument/2006/relationships/chart" Target="../charts/chart66.xml"/><Relationship Id="rId4" Type="http://schemas.openxmlformats.org/officeDocument/2006/relationships/chart" Target="../charts/chart6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5" Type="http://schemas.openxmlformats.org/officeDocument/2006/relationships/chart" Target="../charts/chart72.xml"/><Relationship Id="rId4" Type="http://schemas.openxmlformats.org/officeDocument/2006/relationships/chart" Target="../charts/chart71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4" Type="http://schemas.openxmlformats.org/officeDocument/2006/relationships/chart" Target="../charts/chart7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167289</xdr:colOff>
      <xdr:row>1</xdr:row>
      <xdr:rowOff>36095</xdr:rowOff>
    </xdr:from>
    <xdr:to>
      <xdr:col>14</xdr:col>
      <xdr:colOff>364959</xdr:colOff>
      <xdr:row>30</xdr:row>
      <xdr:rowOff>80211</xdr:rowOff>
    </xdr:to>
    <xdr:graphicFrame macro="">
      <xdr:nvGraphicFramePr>
        <xdr:cNvPr id="3" name="Diagram 1032">
          <a:extLst>
            <a:ext uri="{FF2B5EF4-FFF2-40B4-BE49-F238E27FC236}">
              <a16:creationId xmlns:a16="http://schemas.microsoft.com/office/drawing/2014/main" id="{13C6BCFE-415C-4655-97DB-AA9296332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385010</xdr:colOff>
      <xdr:row>34</xdr:row>
      <xdr:rowOff>80210</xdr:rowOff>
    </xdr:from>
    <xdr:to>
      <xdr:col>14</xdr:col>
      <xdr:colOff>166837</xdr:colOff>
      <xdr:row>65</xdr:row>
      <xdr:rowOff>24062</xdr:rowOff>
    </xdr:to>
    <xdr:graphicFrame macro="">
      <xdr:nvGraphicFramePr>
        <xdr:cNvPr id="6" name="Diagram 1025">
          <a:extLst>
            <a:ext uri="{FF2B5EF4-FFF2-40B4-BE49-F238E27FC236}">
              <a16:creationId xmlns:a16="http://schemas.microsoft.com/office/drawing/2014/main" id="{CD0A44FC-EB67-49C1-9851-D4022022B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152400</xdr:colOff>
      <xdr:row>2</xdr:row>
      <xdr:rowOff>1</xdr:rowOff>
    </xdr:from>
    <xdr:to>
      <xdr:col>15</xdr:col>
      <xdr:colOff>637032</xdr:colOff>
      <xdr:row>7</xdr:row>
      <xdr:rowOff>15883</xdr:rowOff>
    </xdr:to>
    <xdr:sp macro="" textlink="">
      <xdr:nvSpPr>
        <xdr:cNvPr id="7" name="Pil: ned 6">
          <a:extLst>
            <a:ext uri="{FF2B5EF4-FFF2-40B4-BE49-F238E27FC236}">
              <a16:creationId xmlns:a16="http://schemas.microsoft.com/office/drawing/2014/main" id="{DDE01AEB-8E05-4391-A2AC-F1C1FDAFF026}"/>
            </a:ext>
          </a:extLst>
        </xdr:cNvPr>
        <xdr:cNvSpPr/>
      </xdr:nvSpPr>
      <xdr:spPr bwMode="auto">
        <a:xfrm>
          <a:off x="13868400" y="44918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272716</xdr:colOff>
      <xdr:row>50</xdr:row>
      <xdr:rowOff>136357</xdr:rowOff>
    </xdr:from>
    <xdr:to>
      <xdr:col>15</xdr:col>
      <xdr:colOff>757348</xdr:colOff>
      <xdr:row>55</xdr:row>
      <xdr:rowOff>152239</xdr:rowOff>
    </xdr:to>
    <xdr:sp macro="" textlink="">
      <xdr:nvSpPr>
        <xdr:cNvPr id="2" name="Pil: ned 1">
          <a:extLst>
            <a:ext uri="{FF2B5EF4-FFF2-40B4-BE49-F238E27FC236}">
              <a16:creationId xmlns:a16="http://schemas.microsoft.com/office/drawing/2014/main" id="{DDDF5EAF-A208-4136-A70E-901593C4F7A4}"/>
            </a:ext>
          </a:extLst>
        </xdr:cNvPr>
        <xdr:cNvSpPr/>
      </xdr:nvSpPr>
      <xdr:spPr bwMode="auto">
        <a:xfrm>
          <a:off x="13988716" y="983381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240632</xdr:colOff>
      <xdr:row>42</xdr:row>
      <xdr:rowOff>144378</xdr:rowOff>
    </xdr:from>
    <xdr:to>
      <xdr:col>15</xdr:col>
      <xdr:colOff>725264</xdr:colOff>
      <xdr:row>47</xdr:row>
      <xdr:rowOff>160260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C109DED5-6899-403B-A932-A0465479DA62}"/>
            </a:ext>
          </a:extLst>
        </xdr:cNvPr>
        <xdr:cNvSpPr/>
      </xdr:nvSpPr>
      <xdr:spPr bwMode="auto">
        <a:xfrm>
          <a:off x="13956632" y="8301789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465221</xdr:colOff>
      <xdr:row>133</xdr:row>
      <xdr:rowOff>72189</xdr:rowOff>
    </xdr:from>
    <xdr:to>
      <xdr:col>14</xdr:col>
      <xdr:colOff>48126</xdr:colOff>
      <xdr:row>163</xdr:row>
      <xdr:rowOff>188295</xdr:rowOff>
    </xdr:to>
    <xdr:graphicFrame macro="">
      <xdr:nvGraphicFramePr>
        <xdr:cNvPr id="10" name="Diagram 1036">
          <a:extLst>
            <a:ext uri="{FF2B5EF4-FFF2-40B4-BE49-F238E27FC236}">
              <a16:creationId xmlns:a16="http://schemas.microsoft.com/office/drawing/2014/main" id="{061E07BE-DEBD-4603-BD97-A4C70ECE4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140</xdr:row>
      <xdr:rowOff>0</xdr:rowOff>
    </xdr:from>
    <xdr:to>
      <xdr:col>15</xdr:col>
      <xdr:colOff>484632</xdr:colOff>
      <xdr:row>145</xdr:row>
      <xdr:rowOff>15881</xdr:rowOff>
    </xdr:to>
    <xdr:sp macro="" textlink="">
      <xdr:nvSpPr>
        <xdr:cNvPr id="11" name="Pil: opp 10">
          <a:extLst>
            <a:ext uri="{FF2B5EF4-FFF2-40B4-BE49-F238E27FC236}">
              <a16:creationId xmlns:a16="http://schemas.microsoft.com/office/drawing/2014/main" id="{B62F30E6-350D-4D54-80CA-7517EA87FCE3}"/>
            </a:ext>
          </a:extLst>
        </xdr:cNvPr>
        <xdr:cNvSpPr/>
      </xdr:nvSpPr>
      <xdr:spPr bwMode="auto">
        <a:xfrm>
          <a:off x="13716000" y="27014905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172452</xdr:colOff>
      <xdr:row>67</xdr:row>
      <xdr:rowOff>84218</xdr:rowOff>
    </xdr:from>
    <xdr:to>
      <xdr:col>14</xdr:col>
      <xdr:colOff>76199</xdr:colOff>
      <xdr:row>98</xdr:row>
      <xdr:rowOff>28071</xdr:rowOff>
    </xdr:to>
    <xdr:graphicFrame macro="">
      <xdr:nvGraphicFramePr>
        <xdr:cNvPr id="12" name="Diagram 1025">
          <a:extLst>
            <a:ext uri="{FF2B5EF4-FFF2-40B4-BE49-F238E27FC236}">
              <a16:creationId xmlns:a16="http://schemas.microsoft.com/office/drawing/2014/main" id="{54A1A251-190A-46A6-ACE0-44EE41530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766011</xdr:colOff>
      <xdr:row>100</xdr:row>
      <xdr:rowOff>32085</xdr:rowOff>
    </xdr:from>
    <xdr:to>
      <xdr:col>14</xdr:col>
      <xdr:colOff>445169</xdr:colOff>
      <xdr:row>130</xdr:row>
      <xdr:rowOff>168443</xdr:rowOff>
    </xdr:to>
    <xdr:graphicFrame macro="">
      <xdr:nvGraphicFramePr>
        <xdr:cNvPr id="13" name="Diagram 1025">
          <a:extLst>
            <a:ext uri="{FF2B5EF4-FFF2-40B4-BE49-F238E27FC236}">
              <a16:creationId xmlns:a16="http://schemas.microsoft.com/office/drawing/2014/main" id="{50E5D858-AF22-4E3D-B1D9-F2A3D1847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0</xdr:row>
      <xdr:rowOff>140970</xdr:rowOff>
    </xdr:from>
    <xdr:to>
      <xdr:col>14</xdr:col>
      <xdr:colOff>80010</xdr:colOff>
      <xdr:row>31</xdr:row>
      <xdr:rowOff>30480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3D2C5EC-0145-44FA-A9FA-F313FDE17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584836</xdr:colOff>
      <xdr:row>33</xdr:row>
      <xdr:rowOff>55245</xdr:rowOff>
    </xdr:from>
    <xdr:to>
      <xdr:col>14</xdr:col>
      <xdr:colOff>209550</xdr:colOff>
      <xdr:row>62</xdr:row>
      <xdr:rowOff>125730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9136CCF-CF64-4466-9101-8B3082B0C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835867</xdr:colOff>
      <xdr:row>161</xdr:row>
      <xdr:rowOff>19439</xdr:rowOff>
    </xdr:from>
    <xdr:to>
      <xdr:col>14</xdr:col>
      <xdr:colOff>78455</xdr:colOff>
      <xdr:row>190</xdr:row>
      <xdr:rowOff>107148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E32F1F42-ECC2-42A3-845F-897CD695D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894183</xdr:colOff>
      <xdr:row>129</xdr:row>
      <xdr:rowOff>3888</xdr:rowOff>
    </xdr:from>
    <xdr:to>
      <xdr:col>13</xdr:col>
      <xdr:colOff>685333</xdr:colOff>
      <xdr:row>158</xdr:row>
      <xdr:rowOff>95328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380F7D3F-7783-41FD-9314-85CE711DC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789213</xdr:colOff>
      <xdr:row>96</xdr:row>
      <xdr:rowOff>120521</xdr:rowOff>
    </xdr:from>
    <xdr:to>
      <xdr:col>13</xdr:col>
      <xdr:colOff>713791</xdr:colOff>
      <xdr:row>126</xdr:row>
      <xdr:rowOff>86230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D8AD02BD-CC29-454C-A5B7-B4D6FC77F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816428</xdr:colOff>
      <xdr:row>65</xdr:row>
      <xdr:rowOff>1</xdr:rowOff>
    </xdr:from>
    <xdr:to>
      <xdr:col>14</xdr:col>
      <xdr:colOff>24726</xdr:colOff>
      <xdr:row>94</xdr:row>
      <xdr:rowOff>72390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22C28064-087D-48DA-8859-F1C174E9D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79375</xdr:colOff>
      <xdr:row>166</xdr:row>
      <xdr:rowOff>79375</xdr:rowOff>
    </xdr:from>
    <xdr:to>
      <xdr:col>24</xdr:col>
      <xdr:colOff>779145</xdr:colOff>
      <xdr:row>191</xdr:row>
      <xdr:rowOff>69850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320040</xdr:colOff>
      <xdr:row>31</xdr:row>
      <xdr:rowOff>49530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CCF90F0D-6477-435E-A244-CF35F8AF2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377190</xdr:colOff>
      <xdr:row>63</xdr:row>
      <xdr:rowOff>26670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3B99232-2161-4522-B200-E6F8AF172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110490</xdr:colOff>
      <xdr:row>94</xdr:row>
      <xdr:rowOff>80010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24A92665-4AA3-492B-9304-31EB9B22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510704</xdr:colOff>
      <xdr:row>0</xdr:row>
      <xdr:rowOff>149968</xdr:rowOff>
    </xdr:from>
    <xdr:to>
      <xdr:col>14</xdr:col>
      <xdr:colOff>445851</xdr:colOff>
      <xdr:row>31</xdr:row>
      <xdr:rowOff>85116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3D81111E-ABF6-4E65-B352-F1D588241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907915</xdr:colOff>
      <xdr:row>198</xdr:row>
      <xdr:rowOff>48638</xdr:rowOff>
    </xdr:from>
    <xdr:to>
      <xdr:col>15</xdr:col>
      <xdr:colOff>121596</xdr:colOff>
      <xdr:row>229</xdr:row>
      <xdr:rowOff>145916</xdr:rowOff>
    </xdr:to>
    <xdr:graphicFrame macro="">
      <xdr:nvGraphicFramePr>
        <xdr:cNvPr id="15" name="Diagram 9">
          <a:extLst>
            <a:ext uri="{FF2B5EF4-FFF2-40B4-BE49-F238E27FC236}">
              <a16:creationId xmlns:a16="http://schemas.microsoft.com/office/drawing/2014/main" id="{DFDFDEB8-5517-4933-82D3-06FA0D463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40532</xdr:colOff>
      <xdr:row>164</xdr:row>
      <xdr:rowOff>121596</xdr:rowOff>
    </xdr:from>
    <xdr:to>
      <xdr:col>15</xdr:col>
      <xdr:colOff>125649</xdr:colOff>
      <xdr:row>196</xdr:row>
      <xdr:rowOff>133755</xdr:rowOff>
    </xdr:to>
    <xdr:graphicFrame macro="">
      <xdr:nvGraphicFramePr>
        <xdr:cNvPr id="16" name="Diagram 9">
          <a:extLst>
            <a:ext uri="{FF2B5EF4-FFF2-40B4-BE49-F238E27FC236}">
              <a16:creationId xmlns:a16="http://schemas.microsoft.com/office/drawing/2014/main" id="{76B888BA-BE6F-47F2-A364-4ACB43BD6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8107</xdr:colOff>
      <xdr:row>131</xdr:row>
      <xdr:rowOff>170234</xdr:rowOff>
    </xdr:from>
    <xdr:to>
      <xdr:col>15</xdr:col>
      <xdr:colOff>429639</xdr:colOff>
      <xdr:row>164</xdr:row>
      <xdr:rowOff>20266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F4D57D0E-F1B5-4AC3-9CE4-0D8267CF4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883595</xdr:colOff>
      <xdr:row>98</xdr:row>
      <xdr:rowOff>186448</xdr:rowOff>
    </xdr:from>
    <xdr:to>
      <xdr:col>15</xdr:col>
      <xdr:colOff>190500</xdr:colOff>
      <xdr:row>130</xdr:row>
      <xdr:rowOff>105383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538A504D-298D-49FE-BC75-9B5A9AE85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24319</xdr:colOff>
      <xdr:row>65</xdr:row>
      <xdr:rowOff>154020</xdr:rowOff>
    </xdr:from>
    <xdr:to>
      <xdr:col>15</xdr:col>
      <xdr:colOff>434910</xdr:colOff>
      <xdr:row>97</xdr:row>
      <xdr:rowOff>103357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48330395-084D-403D-904D-C7792E46D7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883596</xdr:colOff>
      <xdr:row>32</xdr:row>
      <xdr:rowOff>158073</xdr:rowOff>
    </xdr:from>
    <xdr:to>
      <xdr:col>15</xdr:col>
      <xdr:colOff>267511</xdr:colOff>
      <xdr:row>64</xdr:row>
      <xdr:rowOff>68903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10CF657F-1144-4803-A9D1-0C45B1178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868788</xdr:colOff>
      <xdr:row>29</xdr:row>
      <xdr:rowOff>175665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9B22C58-C46A-4FD6-8393-2A49A67CF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582930</xdr:colOff>
      <xdr:row>33</xdr:row>
      <xdr:rowOff>53340</xdr:rowOff>
    </xdr:from>
    <xdr:to>
      <xdr:col>14</xdr:col>
      <xdr:colOff>694530</xdr:colOff>
      <xdr:row>61</xdr:row>
      <xdr:rowOff>91440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08AA67D-05C5-4C91-A898-09A30250A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887730</xdr:colOff>
      <xdr:row>65</xdr:row>
      <xdr:rowOff>0</xdr:rowOff>
    </xdr:from>
    <xdr:to>
      <xdr:col>15</xdr:col>
      <xdr:colOff>2649</xdr:colOff>
      <xdr:row>94</xdr:row>
      <xdr:rowOff>11430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2A9F206-1570-4FB3-A75E-25CDC784C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838200</xdr:colOff>
      <xdr:row>97</xdr:row>
      <xdr:rowOff>0</xdr:rowOff>
    </xdr:from>
    <xdr:to>
      <xdr:col>14</xdr:col>
      <xdr:colOff>886265</xdr:colOff>
      <xdr:row>127</xdr:row>
      <xdr:rowOff>15240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AB632E37-7CC5-42CC-A54B-23487A86B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57150</xdr:colOff>
      <xdr:row>158</xdr:row>
      <xdr:rowOff>99060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EE9CC045-D343-452F-B95E-085C92CC5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14</xdr:col>
      <xdr:colOff>300990</xdr:colOff>
      <xdr:row>190</xdr:row>
      <xdr:rowOff>68580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6686F6C7-49C4-4103-9057-2735E6DCC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57594</xdr:colOff>
      <xdr:row>1</xdr:row>
      <xdr:rowOff>53163</xdr:rowOff>
    </xdr:from>
    <xdr:to>
      <xdr:col>25</xdr:col>
      <xdr:colOff>615802</xdr:colOff>
      <xdr:row>34</xdr:row>
      <xdr:rowOff>150628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2AB4289F-611B-4C10-A7C9-B9A51C6D2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172778</xdr:colOff>
      <xdr:row>183</xdr:row>
      <xdr:rowOff>186070</xdr:rowOff>
    </xdr:from>
    <xdr:to>
      <xdr:col>25</xdr:col>
      <xdr:colOff>48732</xdr:colOff>
      <xdr:row>219</xdr:row>
      <xdr:rowOff>31012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90FA592F-C650-4466-B814-47FDBC05A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234803</xdr:colOff>
      <xdr:row>147</xdr:row>
      <xdr:rowOff>17720</xdr:rowOff>
    </xdr:from>
    <xdr:to>
      <xdr:col>25</xdr:col>
      <xdr:colOff>487326</xdr:colOff>
      <xdr:row>181</xdr:row>
      <xdr:rowOff>44302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391093AC-F06C-4BCF-A6A5-8BA3C4B34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44302</xdr:colOff>
      <xdr:row>109</xdr:row>
      <xdr:rowOff>194929</xdr:rowOff>
    </xdr:from>
    <xdr:to>
      <xdr:col>24</xdr:col>
      <xdr:colOff>471981</xdr:colOff>
      <xdr:row>144</xdr:row>
      <xdr:rowOff>141767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978F749D-814B-4FCF-B6E9-A8F0978E3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150628</xdr:colOff>
      <xdr:row>73</xdr:row>
      <xdr:rowOff>35442</xdr:rowOff>
    </xdr:from>
    <xdr:to>
      <xdr:col>23</xdr:col>
      <xdr:colOff>618017</xdr:colOff>
      <xdr:row>107</xdr:row>
      <xdr:rowOff>166133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9A39363D-1814-42DA-B2E4-96AA83D1B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279103</xdr:colOff>
      <xdr:row>37</xdr:row>
      <xdr:rowOff>53163</xdr:rowOff>
    </xdr:from>
    <xdr:to>
      <xdr:col>24</xdr:col>
      <xdr:colOff>637952</xdr:colOff>
      <xdr:row>70</xdr:row>
      <xdr:rowOff>146199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90B264A9-B8DE-4CC2-8368-0F68D7657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186690</xdr:colOff>
      <xdr:row>30</xdr:row>
      <xdr:rowOff>114300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52F4046-22FF-49F4-91B2-9A546D8AE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849630</xdr:colOff>
      <xdr:row>32</xdr:row>
      <xdr:rowOff>179070</xdr:rowOff>
    </xdr:from>
    <xdr:to>
      <xdr:col>14</xdr:col>
      <xdr:colOff>3535</xdr:colOff>
      <xdr:row>62</xdr:row>
      <xdr:rowOff>167640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519F019-BE15-4863-B168-1BE253BEA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64</xdr:row>
      <xdr:rowOff>179070</xdr:rowOff>
    </xdr:from>
    <xdr:to>
      <xdr:col>14</xdr:col>
      <xdr:colOff>15601</xdr:colOff>
      <xdr:row>94</xdr:row>
      <xdr:rowOff>41910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544E4FEB-86B6-4D8A-B1F7-B35D185B5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407670</xdr:colOff>
      <xdr:row>125</xdr:row>
      <xdr:rowOff>148590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BA3E4A5C-AEEA-4704-BB8E-3F73621ED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481720</xdr:colOff>
      <xdr:row>1</xdr:row>
      <xdr:rowOff>72956</xdr:rowOff>
    </xdr:from>
    <xdr:to>
      <xdr:col>14</xdr:col>
      <xdr:colOff>834958</xdr:colOff>
      <xdr:row>32</xdr:row>
      <xdr:rowOff>121595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0EBF38A-93A9-4D8F-B9C1-013C2C885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145915</xdr:colOff>
      <xdr:row>166</xdr:row>
      <xdr:rowOff>24320</xdr:rowOff>
    </xdr:from>
    <xdr:to>
      <xdr:col>14</xdr:col>
      <xdr:colOff>729574</xdr:colOff>
      <xdr:row>195</xdr:row>
      <xdr:rowOff>97278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7399FBB8-869B-4726-BC6D-6B2DEE445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125649</xdr:colOff>
      <xdr:row>133</xdr:row>
      <xdr:rowOff>32426</xdr:rowOff>
    </xdr:from>
    <xdr:to>
      <xdr:col>15</xdr:col>
      <xdr:colOff>20266</xdr:colOff>
      <xdr:row>162</xdr:row>
      <xdr:rowOff>149968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3D4AC72C-A554-453E-87DE-432806664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72959</xdr:colOff>
      <xdr:row>100</xdr:row>
      <xdr:rowOff>32426</xdr:rowOff>
    </xdr:from>
    <xdr:to>
      <xdr:col>14</xdr:col>
      <xdr:colOff>194555</xdr:colOff>
      <xdr:row>129</xdr:row>
      <xdr:rowOff>20265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E2983404-9ACE-46D8-AA36-B02FE3161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32426</xdr:colOff>
      <xdr:row>67</xdr:row>
      <xdr:rowOff>52933</xdr:rowOff>
    </xdr:from>
    <xdr:to>
      <xdr:col>14</xdr:col>
      <xdr:colOff>129702</xdr:colOff>
      <xdr:row>96</xdr:row>
      <xdr:rowOff>186447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B2EA0E29-AFE2-47BB-9823-8B3EB2053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44585</xdr:colOff>
      <xdr:row>34</xdr:row>
      <xdr:rowOff>32425</xdr:rowOff>
    </xdr:from>
    <xdr:to>
      <xdr:col>14</xdr:col>
      <xdr:colOff>295883</xdr:colOff>
      <xdr:row>63</xdr:row>
      <xdr:rowOff>178340</xdr:rowOff>
    </xdr:to>
    <xdr:graphicFrame macro="">
      <xdr:nvGraphicFramePr>
        <xdr:cNvPr id="16" name="Diagram 1">
          <a:extLst>
            <a:ext uri="{FF2B5EF4-FFF2-40B4-BE49-F238E27FC236}">
              <a16:creationId xmlns:a16="http://schemas.microsoft.com/office/drawing/2014/main" id="{97B38C68-6377-450C-9E1A-60F04B2E9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113490</xdr:colOff>
      <xdr:row>173</xdr:row>
      <xdr:rowOff>64852</xdr:rowOff>
    </xdr:from>
    <xdr:to>
      <xdr:col>15</xdr:col>
      <xdr:colOff>598122</xdr:colOff>
      <xdr:row>178</xdr:row>
      <xdr:rowOff>70494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36505078-3D60-413F-80D2-BEE2042170D2}"/>
            </a:ext>
          </a:extLst>
        </xdr:cNvPr>
        <xdr:cNvSpPr/>
      </xdr:nvSpPr>
      <xdr:spPr bwMode="auto">
        <a:xfrm>
          <a:off x="13853809" y="33722554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664890</xdr:colOff>
      <xdr:row>0</xdr:row>
      <xdr:rowOff>162147</xdr:rowOff>
    </xdr:from>
    <xdr:to>
      <xdr:col>16</xdr:col>
      <xdr:colOff>496186</xdr:colOff>
      <xdr:row>35</xdr:row>
      <xdr:rowOff>26582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DF596E72-5604-4F6F-859D-59E51D04C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22151</xdr:colOff>
      <xdr:row>148</xdr:row>
      <xdr:rowOff>194930</xdr:rowOff>
    </xdr:from>
    <xdr:to>
      <xdr:col>17</xdr:col>
      <xdr:colOff>174507</xdr:colOff>
      <xdr:row>184</xdr:row>
      <xdr:rowOff>18960</xdr:rowOff>
    </xdr:to>
    <xdr:graphicFrame macro="">
      <xdr:nvGraphicFramePr>
        <xdr:cNvPr id="7" name="Diagram 29">
          <a:extLst>
            <a:ext uri="{FF2B5EF4-FFF2-40B4-BE49-F238E27FC236}">
              <a16:creationId xmlns:a16="http://schemas.microsoft.com/office/drawing/2014/main" id="{BCB15B24-2ADA-4050-A88B-5124916F4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894906</xdr:colOff>
      <xdr:row>112</xdr:row>
      <xdr:rowOff>26582</xdr:rowOff>
    </xdr:from>
    <xdr:to>
      <xdr:col>16</xdr:col>
      <xdr:colOff>212650</xdr:colOff>
      <xdr:row>146</xdr:row>
      <xdr:rowOff>26582</xdr:rowOff>
    </xdr:to>
    <xdr:graphicFrame macro="">
      <xdr:nvGraphicFramePr>
        <xdr:cNvPr id="8" name="Diagram 30">
          <a:extLst>
            <a:ext uri="{FF2B5EF4-FFF2-40B4-BE49-F238E27FC236}">
              <a16:creationId xmlns:a16="http://schemas.microsoft.com/office/drawing/2014/main" id="{D7572216-692A-4DEF-9E5A-B12DD5315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4431</xdr:colOff>
      <xdr:row>75</xdr:row>
      <xdr:rowOff>39873</xdr:rowOff>
    </xdr:from>
    <xdr:to>
      <xdr:col>16</xdr:col>
      <xdr:colOff>412012</xdr:colOff>
      <xdr:row>108</xdr:row>
      <xdr:rowOff>172780</xdr:rowOff>
    </xdr:to>
    <xdr:graphicFrame macro="">
      <xdr:nvGraphicFramePr>
        <xdr:cNvPr id="9" name="Diagram 34">
          <a:extLst>
            <a:ext uri="{FF2B5EF4-FFF2-40B4-BE49-F238E27FC236}">
              <a16:creationId xmlns:a16="http://schemas.microsoft.com/office/drawing/2014/main" id="{862E7843-3386-4C5F-A3F2-E9111613E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4429</xdr:colOff>
      <xdr:row>38</xdr:row>
      <xdr:rowOff>9480</xdr:rowOff>
    </xdr:from>
    <xdr:to>
      <xdr:col>16</xdr:col>
      <xdr:colOff>429732</xdr:colOff>
      <xdr:row>71</xdr:row>
      <xdr:rowOff>4429</xdr:rowOff>
    </xdr:to>
    <xdr:graphicFrame macro="">
      <xdr:nvGraphicFramePr>
        <xdr:cNvPr id="10" name="Diagram 34">
          <a:extLst>
            <a:ext uri="{FF2B5EF4-FFF2-40B4-BE49-F238E27FC236}">
              <a16:creationId xmlns:a16="http://schemas.microsoft.com/office/drawing/2014/main" id="{83D8656C-C290-4B2C-994D-B211C6789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514889</xdr:colOff>
      <xdr:row>136</xdr:row>
      <xdr:rowOff>109484</xdr:rowOff>
    </xdr:from>
    <xdr:to>
      <xdr:col>44</xdr:col>
      <xdr:colOff>128160</xdr:colOff>
      <xdr:row>160</xdr:row>
      <xdr:rowOff>32845</xdr:rowOff>
    </xdr:to>
    <xdr:graphicFrame macro="">
      <xdr:nvGraphicFramePr>
        <xdr:cNvPr id="28693" name="Diagram 11">
          <a:extLst>
            <a:ext uri="{FF2B5EF4-FFF2-40B4-BE49-F238E27FC236}">
              <a16:creationId xmlns:a16="http://schemas.microsoft.com/office/drawing/2014/main" id="{00000000-0008-0000-0400-0000157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845592</xdr:colOff>
      <xdr:row>1</xdr:row>
      <xdr:rowOff>100030</xdr:rowOff>
    </xdr:from>
    <xdr:to>
      <xdr:col>14</xdr:col>
      <xdr:colOff>777875</xdr:colOff>
      <xdr:row>31</xdr:row>
      <xdr:rowOff>134937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5CE301D7-E935-4637-9D18-4BF4CC9C1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27781</xdr:colOff>
      <xdr:row>166</xdr:row>
      <xdr:rowOff>178593</xdr:rowOff>
    </xdr:from>
    <xdr:to>
      <xdr:col>14</xdr:col>
      <xdr:colOff>202406</xdr:colOff>
      <xdr:row>198</xdr:row>
      <xdr:rowOff>19843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32224513-7B05-4972-82F1-75165633D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55563</xdr:colOff>
      <xdr:row>133</xdr:row>
      <xdr:rowOff>39687</xdr:rowOff>
    </xdr:from>
    <xdr:to>
      <xdr:col>14</xdr:col>
      <xdr:colOff>365126</xdr:colOff>
      <xdr:row>164</xdr:row>
      <xdr:rowOff>71437</xdr:rowOff>
    </xdr:to>
    <xdr:graphicFrame macro="">
      <xdr:nvGraphicFramePr>
        <xdr:cNvPr id="17" name="Diagram 7">
          <a:extLst>
            <a:ext uri="{FF2B5EF4-FFF2-40B4-BE49-F238E27FC236}">
              <a16:creationId xmlns:a16="http://schemas.microsoft.com/office/drawing/2014/main" id="{9924CC5F-87EA-4706-A8CB-141C2AE39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71437</xdr:colOff>
      <xdr:row>100</xdr:row>
      <xdr:rowOff>3968</xdr:rowOff>
    </xdr:from>
    <xdr:to>
      <xdr:col>14</xdr:col>
      <xdr:colOff>762000</xdr:colOff>
      <xdr:row>131</xdr:row>
      <xdr:rowOff>130968</xdr:rowOff>
    </xdr:to>
    <xdr:graphicFrame macro="">
      <xdr:nvGraphicFramePr>
        <xdr:cNvPr id="18" name="Diagram 7">
          <a:extLst>
            <a:ext uri="{FF2B5EF4-FFF2-40B4-BE49-F238E27FC236}">
              <a16:creationId xmlns:a16="http://schemas.microsoft.com/office/drawing/2014/main" id="{EB11FACC-85A8-4B11-BC67-CB3C1673A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55562</xdr:colOff>
      <xdr:row>67</xdr:row>
      <xdr:rowOff>51594</xdr:rowOff>
    </xdr:from>
    <xdr:to>
      <xdr:col>14</xdr:col>
      <xdr:colOff>658812</xdr:colOff>
      <xdr:row>98</xdr:row>
      <xdr:rowOff>43656</xdr:rowOff>
    </xdr:to>
    <xdr:graphicFrame macro="">
      <xdr:nvGraphicFramePr>
        <xdr:cNvPr id="19" name="Diagram 7">
          <a:extLst>
            <a:ext uri="{FF2B5EF4-FFF2-40B4-BE49-F238E27FC236}">
              <a16:creationId xmlns:a16="http://schemas.microsoft.com/office/drawing/2014/main" id="{8B399155-35FB-4F24-9D8C-BBF04CE65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-1</xdr:colOff>
      <xdr:row>35</xdr:row>
      <xdr:rowOff>19844</xdr:rowOff>
    </xdr:from>
    <xdr:to>
      <xdr:col>14</xdr:col>
      <xdr:colOff>555624</xdr:colOff>
      <xdr:row>65</xdr:row>
      <xdr:rowOff>178594</xdr:rowOff>
    </xdr:to>
    <xdr:graphicFrame macro="">
      <xdr:nvGraphicFramePr>
        <xdr:cNvPr id="20" name="Diagram 7">
          <a:extLst>
            <a:ext uri="{FF2B5EF4-FFF2-40B4-BE49-F238E27FC236}">
              <a16:creationId xmlns:a16="http://schemas.microsoft.com/office/drawing/2014/main" id="{4F9CAC4F-0142-4A5E-A40D-18759314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221206</xdr:colOff>
      <xdr:row>1</xdr:row>
      <xdr:rowOff>38795</xdr:rowOff>
    </xdr:from>
    <xdr:to>
      <xdr:col>26</xdr:col>
      <xdr:colOff>190500</xdr:colOff>
      <xdr:row>30</xdr:row>
      <xdr:rowOff>140804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60F2AEAC-E59B-47C2-A789-98E51E3C0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165651</xdr:colOff>
      <xdr:row>135</xdr:row>
      <xdr:rowOff>4140</xdr:rowOff>
    </xdr:from>
    <xdr:to>
      <xdr:col>25</xdr:col>
      <xdr:colOff>430695</xdr:colOff>
      <xdr:row>167</xdr:row>
      <xdr:rowOff>28987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5E590757-7824-40C7-BF69-2DFFE0A73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414131</xdr:colOff>
      <xdr:row>101</xdr:row>
      <xdr:rowOff>37271</xdr:rowOff>
    </xdr:from>
    <xdr:to>
      <xdr:col>25</xdr:col>
      <xdr:colOff>207065</xdr:colOff>
      <xdr:row>132</xdr:row>
      <xdr:rowOff>86966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19A80C53-6742-4D81-8F5C-53405E779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525946</xdr:colOff>
      <xdr:row>66</xdr:row>
      <xdr:rowOff>169793</xdr:rowOff>
    </xdr:from>
    <xdr:to>
      <xdr:col>25</xdr:col>
      <xdr:colOff>153228</xdr:colOff>
      <xdr:row>98</xdr:row>
      <xdr:rowOff>20706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354800E8-9127-4B13-980A-C02212A75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530086</xdr:colOff>
      <xdr:row>35</xdr:row>
      <xdr:rowOff>24849</xdr:rowOff>
    </xdr:from>
    <xdr:to>
      <xdr:col>25</xdr:col>
      <xdr:colOff>223629</xdr:colOff>
      <xdr:row>65</xdr:row>
      <xdr:rowOff>107675</xdr:rowOff>
    </xdr:to>
    <xdr:graphicFrame macro="">
      <xdr:nvGraphicFramePr>
        <xdr:cNvPr id="14" name="Diagram 8">
          <a:extLst>
            <a:ext uri="{FF2B5EF4-FFF2-40B4-BE49-F238E27FC236}">
              <a16:creationId xmlns:a16="http://schemas.microsoft.com/office/drawing/2014/main" id="{6D299BE0-B134-4644-9C6C-B0FB29E1C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518161</xdr:colOff>
      <xdr:row>1</xdr:row>
      <xdr:rowOff>91440</xdr:rowOff>
    </xdr:from>
    <xdr:to>
      <xdr:col>14</xdr:col>
      <xdr:colOff>472440</xdr:colOff>
      <xdr:row>30</xdr:row>
      <xdr:rowOff>45720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7C8541A-6926-4150-A271-91C1A9B87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883920</xdr:colOff>
      <xdr:row>158</xdr:row>
      <xdr:rowOff>76200</xdr:rowOff>
    </xdr:to>
    <xdr:graphicFrame macro="">
      <xdr:nvGraphicFramePr>
        <xdr:cNvPr id="7" name="Diagram 9">
          <a:extLst>
            <a:ext uri="{FF2B5EF4-FFF2-40B4-BE49-F238E27FC236}">
              <a16:creationId xmlns:a16="http://schemas.microsoft.com/office/drawing/2014/main" id="{5D642FEB-5773-4C1C-B3D5-8B80DCD60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739140</xdr:colOff>
      <xdr:row>126</xdr:row>
      <xdr:rowOff>22860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32F96594-B9AC-4478-B8CE-C96F8C881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13</xdr:col>
      <xdr:colOff>807720</xdr:colOff>
      <xdr:row>94</xdr:row>
      <xdr:rowOff>144780</xdr:rowOff>
    </xdr:to>
    <xdr:graphicFrame macro="">
      <xdr:nvGraphicFramePr>
        <xdr:cNvPr id="9" name="Diagram 1">
          <a:extLst>
            <a:ext uri="{FF2B5EF4-FFF2-40B4-BE49-F238E27FC236}">
              <a16:creationId xmlns:a16="http://schemas.microsoft.com/office/drawing/2014/main" id="{5D30CFD3-91D3-4ED3-A0D1-2E46776BA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297180</xdr:colOff>
      <xdr:row>62</xdr:row>
      <xdr:rowOff>129540</xdr:rowOff>
    </xdr:to>
    <xdr:graphicFrame macro="">
      <xdr:nvGraphicFramePr>
        <xdr:cNvPr id="10" name="Diagram 3">
          <a:extLst>
            <a:ext uri="{FF2B5EF4-FFF2-40B4-BE49-F238E27FC236}">
              <a16:creationId xmlns:a16="http://schemas.microsoft.com/office/drawing/2014/main" id="{552B1F9F-5ADC-44AA-B17A-6E6AFA3FA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586740</xdr:colOff>
      <xdr:row>0</xdr:row>
      <xdr:rowOff>137161</xdr:rowOff>
    </xdr:from>
    <xdr:to>
      <xdr:col>14</xdr:col>
      <xdr:colOff>30480</xdr:colOff>
      <xdr:row>30</xdr:row>
      <xdr:rowOff>22860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D2055C1-0273-4A2B-A7A5-D91969DE8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70701</xdr:colOff>
      <xdr:row>166</xdr:row>
      <xdr:rowOff>3928</xdr:rowOff>
    </xdr:from>
    <xdr:to>
      <xdr:col>14</xdr:col>
      <xdr:colOff>154521</xdr:colOff>
      <xdr:row>194</xdr:row>
      <xdr:rowOff>186807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C01EE09-29F2-4791-8F08-E805AF801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133</xdr:row>
      <xdr:rowOff>125691</xdr:rowOff>
    </xdr:from>
    <xdr:to>
      <xdr:col>14</xdr:col>
      <xdr:colOff>586740</xdr:colOff>
      <xdr:row>162</xdr:row>
      <xdr:rowOff>62767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4044937-D55E-46C3-8D5C-FC4744C2B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828774</xdr:colOff>
      <xdr:row>100</xdr:row>
      <xdr:rowOff>94268</xdr:rowOff>
    </xdr:from>
    <xdr:to>
      <xdr:col>14</xdr:col>
      <xdr:colOff>5028</xdr:colOff>
      <xdr:row>129</xdr:row>
      <xdr:rowOff>16105</xdr:rowOff>
    </xdr:to>
    <xdr:graphicFrame macro="">
      <xdr:nvGraphicFramePr>
        <xdr:cNvPr id="12" name="Diagram 1">
          <a:extLst>
            <a:ext uri="{FF2B5EF4-FFF2-40B4-BE49-F238E27FC236}">
              <a16:creationId xmlns:a16="http://schemas.microsoft.com/office/drawing/2014/main" id="{AA2FB2E1-F873-43D3-A7CC-48035DE7B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903402</xdr:colOff>
      <xdr:row>68</xdr:row>
      <xdr:rowOff>145330</xdr:rowOff>
    </xdr:from>
    <xdr:to>
      <xdr:col>14</xdr:col>
      <xdr:colOff>597816</xdr:colOff>
      <xdr:row>97</xdr:row>
      <xdr:rowOff>82404</xdr:rowOff>
    </xdr:to>
    <xdr:graphicFrame macro="">
      <xdr:nvGraphicFramePr>
        <xdr:cNvPr id="13" name="Diagram 3">
          <a:extLst>
            <a:ext uri="{FF2B5EF4-FFF2-40B4-BE49-F238E27FC236}">
              <a16:creationId xmlns:a16="http://schemas.microsoft.com/office/drawing/2014/main" id="{41416A63-616F-4AD1-90C2-E6FDA2C4B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872255</xdr:colOff>
      <xdr:row>34</xdr:row>
      <xdr:rowOff>132408</xdr:rowOff>
    </xdr:from>
    <xdr:to>
      <xdr:col>14</xdr:col>
      <xdr:colOff>140735</xdr:colOff>
      <xdr:row>64</xdr:row>
      <xdr:rowOff>48588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FF718611-C595-4CD8-ABCB-D5D513D7F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17518</xdr:colOff>
      <xdr:row>1</xdr:row>
      <xdr:rowOff>21176</xdr:rowOff>
    </xdr:from>
    <xdr:to>
      <xdr:col>24</xdr:col>
      <xdr:colOff>148382</xdr:colOff>
      <xdr:row>33</xdr:row>
      <xdr:rowOff>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6DD3E44-C6BF-49FC-8A38-15C5609AE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3481</xdr:colOff>
      <xdr:row>142</xdr:row>
      <xdr:rowOff>178238</xdr:rowOff>
    </xdr:from>
    <xdr:to>
      <xdr:col>22</xdr:col>
      <xdr:colOff>649938</xdr:colOff>
      <xdr:row>176</xdr:row>
      <xdr:rowOff>88460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7C74A942-018A-457C-8F22-B09A92DC6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35649</xdr:colOff>
      <xdr:row>70</xdr:row>
      <xdr:rowOff>7011</xdr:rowOff>
    </xdr:from>
    <xdr:to>
      <xdr:col>23</xdr:col>
      <xdr:colOff>451753</xdr:colOff>
      <xdr:row>103</xdr:row>
      <xdr:rowOff>142770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585D7C4E-4ABE-472B-98CD-A7915E313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492080</xdr:colOff>
      <xdr:row>35</xdr:row>
      <xdr:rowOff>12631</xdr:rowOff>
    </xdr:from>
    <xdr:to>
      <xdr:col>22</xdr:col>
      <xdr:colOff>746080</xdr:colOff>
      <xdr:row>69</xdr:row>
      <xdr:rowOff>53665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C7321730-05FA-4DE0-8250-DD9B39627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17467</xdr:colOff>
      <xdr:row>105</xdr:row>
      <xdr:rowOff>167443</xdr:rowOff>
    </xdr:from>
    <xdr:to>
      <xdr:col>22</xdr:col>
      <xdr:colOff>663924</xdr:colOff>
      <xdr:row>139</xdr:row>
      <xdr:rowOff>75479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16E6781D-6E9C-480E-B761-BAA6F79ED6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050_STATISTIKK/DYRESLAG/GRIS/GRIS%202021_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"/>
      <sheetName val="Kategori"/>
      <sheetName val="Måned"/>
      <sheetName val="M"/>
      <sheetName val="Uke"/>
      <sheetName val="U"/>
      <sheetName val="Regioner"/>
      <sheetName val="R"/>
      <sheetName val="Organisasjon"/>
      <sheetName val="O"/>
      <sheetName val="Regorg"/>
      <sheetName val="RO"/>
      <sheetName val="Bedrifter"/>
      <sheetName val="B"/>
      <sheetName val="Slakteri"/>
      <sheetName val="S"/>
      <sheetName val="Slakteri per MÅNED"/>
      <sheetName val="S2"/>
      <sheetName val="Klasse"/>
      <sheetName val="KL"/>
      <sheetName val="Kjøtt%"/>
      <sheetName val="K"/>
      <sheetName val="Vektgrupper"/>
      <sheetName val="V"/>
      <sheetName val="Variant"/>
      <sheetName val="VA"/>
      <sheetName val="Variant per måned"/>
      <sheetName val="VM"/>
      <sheetName val="Fylker"/>
      <sheetName val="FY"/>
      <sheetName val="Kommuner"/>
      <sheetName val="Produksjon"/>
      <sheetName val="P"/>
      <sheetName val="K_nr"/>
    </sheetNames>
    <sheetDataSet>
      <sheetData sheetId="0"/>
      <sheetData sheetId="1">
        <row r="2">
          <cell r="B2" t="str">
            <v>GRIS</v>
          </cell>
        </row>
      </sheetData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1">
          <cell r="B11">
            <v>2021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5195"/>
  <sheetViews>
    <sheetView zoomScale="91" zoomScaleNormal="91" workbookViewId="0">
      <pane xSplit="6" ySplit="1" topLeftCell="G5162" activePane="bottomRight" state="frozen"/>
      <selection pane="topRight" activeCell="G1" sqref="G1"/>
      <selection pane="bottomLeft" activeCell="A2" sqref="A2"/>
      <selection pane="bottomRight" sqref="A1:AM5195"/>
    </sheetView>
  </sheetViews>
  <sheetFormatPr baseColWidth="10" defaultColWidth="8.90625" defaultRowHeight="15"/>
  <cols>
    <col min="1" max="29" width="13" customWidth="1"/>
  </cols>
  <sheetData>
    <row r="1" spans="1:39">
      <c r="A1" s="3" t="s">
        <v>506</v>
      </c>
      <c r="B1" t="s">
        <v>451</v>
      </c>
      <c r="C1" t="s">
        <v>12</v>
      </c>
      <c r="D1" t="s">
        <v>47</v>
      </c>
      <c r="E1" t="s">
        <v>19</v>
      </c>
      <c r="F1" t="s">
        <v>466</v>
      </c>
      <c r="G1" t="s">
        <v>58</v>
      </c>
      <c r="H1" t="s">
        <v>21</v>
      </c>
      <c r="I1" t="s">
        <v>22</v>
      </c>
      <c r="J1" t="s">
        <v>28</v>
      </c>
      <c r="K1" t="s">
        <v>29</v>
      </c>
      <c r="L1" t="s">
        <v>23</v>
      </c>
      <c r="M1" t="s">
        <v>66</v>
      </c>
      <c r="N1" t="s">
        <v>67</v>
      </c>
      <c r="O1" t="s">
        <v>670</v>
      </c>
      <c r="P1" t="s">
        <v>579</v>
      </c>
      <c r="Q1" t="s">
        <v>48</v>
      </c>
      <c r="R1" t="s">
        <v>50</v>
      </c>
      <c r="S1" t="s">
        <v>469</v>
      </c>
      <c r="T1" t="s">
        <v>20</v>
      </c>
      <c r="U1" t="s">
        <v>51</v>
      </c>
      <c r="V1" t="s">
        <v>13</v>
      </c>
      <c r="W1" t="s">
        <v>14</v>
      </c>
      <c r="X1" t="s">
        <v>470</v>
      </c>
      <c r="Y1" t="s">
        <v>471</v>
      </c>
      <c r="Z1" t="s">
        <v>527</v>
      </c>
      <c r="AA1" t="s">
        <v>15</v>
      </c>
      <c r="AB1" t="s">
        <v>16</v>
      </c>
      <c r="AC1" t="s">
        <v>17</v>
      </c>
      <c r="AD1" t="s">
        <v>557</v>
      </c>
      <c r="AE1" t="s">
        <v>558</v>
      </c>
      <c r="AF1" t="s">
        <v>559</v>
      </c>
      <c r="AG1" t="s">
        <v>560</v>
      </c>
      <c r="AH1" t="s">
        <v>561</v>
      </c>
      <c r="AI1" t="s">
        <v>562</v>
      </c>
      <c r="AJ1" t="s">
        <v>563</v>
      </c>
      <c r="AK1" t="s">
        <v>564</v>
      </c>
      <c r="AL1" t="s">
        <v>565</v>
      </c>
      <c r="AM1" t="s">
        <v>566</v>
      </c>
    </row>
    <row r="2" spans="1:39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3171</v>
      </c>
      <c r="R2">
        <v>14505.75</v>
      </c>
      <c r="S2">
        <v>13123.25</v>
      </c>
      <c r="T2">
        <v>100</v>
      </c>
      <c r="U2">
        <v>100</v>
      </c>
      <c r="V2">
        <v>16.050462747531153</v>
      </c>
      <c r="W2">
        <v>55.146324271807664</v>
      </c>
      <c r="X2">
        <v>152.86530471188908</v>
      </c>
      <c r="Y2">
        <v>141.09467624907381</v>
      </c>
      <c r="Z2">
        <v>142.47960680471681</v>
      </c>
      <c r="AA2">
        <v>29.205554626071756</v>
      </c>
      <c r="AB2">
        <v>3.6987467161638121</v>
      </c>
      <c r="AC2">
        <v>-77.91831200839394</v>
      </c>
    </row>
    <row r="3" spans="1:39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3138</v>
      </c>
      <c r="R3">
        <v>16918</v>
      </c>
      <c r="S3">
        <v>15371.75</v>
      </c>
      <c r="T3">
        <v>100</v>
      </c>
      <c r="U3">
        <v>100</v>
      </c>
      <c r="V3">
        <v>16.072230760137131</v>
      </c>
      <c r="W3">
        <v>55.595882056369639</v>
      </c>
      <c r="X3">
        <v>155.0036649919432</v>
      </c>
      <c r="Y3">
        <v>143.06838278756319</v>
      </c>
      <c r="Z3">
        <v>144.56278562948245</v>
      </c>
      <c r="AA3">
        <v>30.109612497839443</v>
      </c>
      <c r="AB3">
        <v>5.1094861557378204</v>
      </c>
      <c r="AC3">
        <v>-45.114786722801995</v>
      </c>
    </row>
    <row r="4" spans="1:39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2936</v>
      </c>
      <c r="R4">
        <v>16522.75</v>
      </c>
      <c r="S4">
        <v>14797.5</v>
      </c>
      <c r="T4">
        <v>100</v>
      </c>
      <c r="U4">
        <v>100</v>
      </c>
      <c r="V4">
        <v>15.415654173790683</v>
      </c>
      <c r="W4">
        <v>55.370772089880063</v>
      </c>
      <c r="X4">
        <v>157.94303638571284</v>
      </c>
      <c r="Y4">
        <v>145.78142258401274</v>
      </c>
      <c r="Z4">
        <v>146.84600777158323</v>
      </c>
      <c r="AA4">
        <v>30.310789386441087</v>
      </c>
      <c r="AB4">
        <v>4.9114425455544257</v>
      </c>
      <c r="AC4">
        <v>-49.626806582144283</v>
      </c>
    </row>
    <row r="5" spans="1:39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2852</v>
      </c>
      <c r="R5">
        <v>18408.25</v>
      </c>
      <c r="S5">
        <v>16919.25</v>
      </c>
      <c r="T5">
        <v>100</v>
      </c>
      <c r="U5">
        <v>100</v>
      </c>
      <c r="V5">
        <v>15.114636100661388</v>
      </c>
      <c r="W5">
        <v>55.427161369446047</v>
      </c>
      <c r="X5">
        <v>157.41698908229228</v>
      </c>
      <c r="Y5">
        <v>145.29588092295526</v>
      </c>
      <c r="Z5">
        <v>146.29348227610549</v>
      </c>
      <c r="AA5">
        <v>30.59414952149659</v>
      </c>
      <c r="AB5">
        <v>5.1342275606494061</v>
      </c>
      <c r="AC5">
        <v>-47.490476310443761</v>
      </c>
    </row>
    <row r="6" spans="1:39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2430</v>
      </c>
      <c r="R6">
        <v>16665.25</v>
      </c>
      <c r="S6">
        <v>16355.25</v>
      </c>
      <c r="T6">
        <v>100</v>
      </c>
      <c r="U6">
        <v>100</v>
      </c>
      <c r="V6">
        <v>13.394998574878867</v>
      </c>
      <c r="W6">
        <v>55.574815426239283</v>
      </c>
      <c r="X6">
        <v>156.11232480221301</v>
      </c>
      <c r="Y6">
        <v>144.09167579244189</v>
      </c>
      <c r="Z6">
        <v>144.31060362880339</v>
      </c>
      <c r="AA6">
        <v>30.70529699935425</v>
      </c>
      <c r="AB6">
        <v>5.1079376292847316</v>
      </c>
      <c r="AC6">
        <v>-51.663971489405938</v>
      </c>
    </row>
    <row r="7" spans="1:39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1793</v>
      </c>
      <c r="R7">
        <v>13391.5</v>
      </c>
      <c r="S7">
        <v>13194.5</v>
      </c>
      <c r="T7">
        <v>100</v>
      </c>
      <c r="U7">
        <v>100</v>
      </c>
      <c r="V7">
        <v>13.87581674943061</v>
      </c>
      <c r="W7">
        <v>56.245481071658681</v>
      </c>
      <c r="X7">
        <v>152.59699873494725</v>
      </c>
      <c r="Y7">
        <v>140.8470298323559</v>
      </c>
      <c r="Z7">
        <v>141.19329265982003</v>
      </c>
      <c r="AA7">
        <v>30.799892315728712</v>
      </c>
      <c r="AB7">
        <v>4.7132073103643508</v>
      </c>
      <c r="AC7">
        <v>-49.943434681097187</v>
      </c>
    </row>
    <row r="8" spans="1:39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1698</v>
      </c>
      <c r="R8">
        <v>13660</v>
      </c>
      <c r="S8">
        <v>13469</v>
      </c>
      <c r="T8">
        <v>100</v>
      </c>
      <c r="U8">
        <v>100</v>
      </c>
      <c r="V8">
        <v>13.54172767203514</v>
      </c>
      <c r="W8">
        <v>55.819659959907931</v>
      </c>
      <c r="X8">
        <v>154.08622021576443</v>
      </c>
      <c r="Y8">
        <v>142.22158125915098</v>
      </c>
      <c r="Z8">
        <v>142.49573093770888</v>
      </c>
      <c r="AA8">
        <v>30.546821999813847</v>
      </c>
      <c r="AB8">
        <v>4.5553569900284812</v>
      </c>
      <c r="AC8">
        <v>-47.938127566734998</v>
      </c>
    </row>
    <row r="9" spans="1:39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1636</v>
      </c>
      <c r="R9">
        <v>14856</v>
      </c>
      <c r="S9">
        <v>14688</v>
      </c>
      <c r="T9">
        <v>100</v>
      </c>
      <c r="U9">
        <v>100</v>
      </c>
      <c r="V9">
        <v>13.648155627355957</v>
      </c>
      <c r="W9">
        <v>55.884395424836626</v>
      </c>
      <c r="X9">
        <v>156.46378582167739</v>
      </c>
      <c r="Y9">
        <v>144.41607431340847</v>
      </c>
      <c r="Z9">
        <v>144.70386029411739</v>
      </c>
      <c r="AA9">
        <v>31.404896875080802</v>
      </c>
      <c r="AB9">
        <v>4.6239267687787118</v>
      </c>
      <c r="AC9">
        <v>-46.886995175384222</v>
      </c>
    </row>
    <row r="10" spans="1:39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1631</v>
      </c>
      <c r="R10">
        <v>16282</v>
      </c>
      <c r="S10">
        <v>16124</v>
      </c>
      <c r="T10">
        <v>100</v>
      </c>
      <c r="U10">
        <v>100</v>
      </c>
      <c r="V10">
        <v>13.980469229824344</v>
      </c>
      <c r="W10">
        <v>56.307615976184579</v>
      </c>
      <c r="X10">
        <v>156.30980805129764</v>
      </c>
      <c r="Y10">
        <v>144.27395283134783</v>
      </c>
      <c r="Z10">
        <v>144.4556313569839</v>
      </c>
      <c r="AA10">
        <v>31.448130084344982</v>
      </c>
      <c r="AB10">
        <v>4.4998706172179803</v>
      </c>
      <c r="AC10">
        <v>-49.53533967776039</v>
      </c>
    </row>
    <row r="11" spans="1:39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1574</v>
      </c>
      <c r="R11">
        <v>18372.25</v>
      </c>
      <c r="S11">
        <v>18021</v>
      </c>
      <c r="T11">
        <v>100</v>
      </c>
      <c r="U11">
        <v>100</v>
      </c>
      <c r="V11">
        <v>15.453795806175076</v>
      </c>
      <c r="W11">
        <v>56.828366905277186</v>
      </c>
      <c r="X11">
        <v>157.23131123005965</v>
      </c>
      <c r="Y11">
        <v>145.12450026534651</v>
      </c>
      <c r="Z11">
        <v>145.49075523001011</v>
      </c>
      <c r="AA11">
        <v>31.74482296404436</v>
      </c>
      <c r="AB11">
        <v>4.5532209027459185</v>
      </c>
      <c r="AC11">
        <v>-48.743795953807343</v>
      </c>
    </row>
    <row r="12" spans="1:39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1465</v>
      </c>
      <c r="R12">
        <v>19458</v>
      </c>
      <c r="S12">
        <v>19285</v>
      </c>
      <c r="T12">
        <v>100</v>
      </c>
      <c r="U12">
        <v>100</v>
      </c>
      <c r="V12">
        <v>15.683317915510329</v>
      </c>
      <c r="W12">
        <v>56.942183043816406</v>
      </c>
      <c r="X12">
        <v>158.06812617603302</v>
      </c>
      <c r="Y12">
        <v>145.89688046047803</v>
      </c>
      <c r="Z12">
        <v>146.08392014518924</v>
      </c>
      <c r="AA12">
        <v>31.865296519953688</v>
      </c>
      <c r="AB12">
        <v>4.5067318304098478</v>
      </c>
      <c r="AC12">
        <v>-47.235641488895112</v>
      </c>
    </row>
    <row r="13" spans="1:39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1309</v>
      </c>
      <c r="R13">
        <v>20438</v>
      </c>
      <c r="S13">
        <v>20364</v>
      </c>
      <c r="T13">
        <v>100</v>
      </c>
      <c r="U13">
        <v>100</v>
      </c>
      <c r="V13">
        <v>15.26127801154712</v>
      </c>
      <c r="W13">
        <v>56.758790021606735</v>
      </c>
      <c r="X13">
        <v>161.47258039190871</v>
      </c>
      <c r="Y13">
        <v>149.03919170173265</v>
      </c>
      <c r="Z13">
        <v>149.15259772146982</v>
      </c>
      <c r="AA13">
        <v>32.157636455881402</v>
      </c>
      <c r="AB13">
        <v>4.6482285980459697</v>
      </c>
      <c r="AC13">
        <v>-48.780804677888995</v>
      </c>
    </row>
    <row r="14" spans="1:39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1377</v>
      </c>
      <c r="R14">
        <v>19911</v>
      </c>
      <c r="S14">
        <v>19850</v>
      </c>
      <c r="T14">
        <v>100</v>
      </c>
      <c r="U14">
        <v>100</v>
      </c>
      <c r="V14">
        <v>15.231530309878965</v>
      </c>
      <c r="W14">
        <v>56.981914357682605</v>
      </c>
      <c r="X14">
        <v>159.40563350898469</v>
      </c>
      <c r="Y14">
        <v>147.13139972879316</v>
      </c>
      <c r="Z14">
        <v>147.21700755667499</v>
      </c>
      <c r="AA14">
        <v>32.90308654509424</v>
      </c>
      <c r="AB14">
        <v>4.4604193094191409</v>
      </c>
      <c r="AC14">
        <v>-45.676837206397025</v>
      </c>
    </row>
    <row r="15" spans="1:39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1296</v>
      </c>
      <c r="R15">
        <v>20343</v>
      </c>
      <c r="S15">
        <v>20271</v>
      </c>
      <c r="T15">
        <v>100</v>
      </c>
      <c r="U15">
        <v>100</v>
      </c>
      <c r="V15">
        <v>15.417686673548644</v>
      </c>
      <c r="W15">
        <v>56.809037541315192</v>
      </c>
      <c r="X15">
        <v>157.2887333263769</v>
      </c>
      <c r="Y15">
        <v>145.17750086024623</v>
      </c>
      <c r="Z15">
        <v>145.25440777465283</v>
      </c>
      <c r="AA15">
        <v>32.286226803469482</v>
      </c>
      <c r="AB15">
        <v>4.7115283663856564</v>
      </c>
      <c r="AC15">
        <v>-43.285819923016646</v>
      </c>
    </row>
    <row r="16" spans="1:39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1290</v>
      </c>
      <c r="R16">
        <v>19945</v>
      </c>
      <c r="S16">
        <v>19869</v>
      </c>
      <c r="T16">
        <v>100</v>
      </c>
      <c r="U16">
        <v>100</v>
      </c>
      <c r="V16">
        <v>14.701027826522944</v>
      </c>
      <c r="W16">
        <v>58.333584981629677</v>
      </c>
      <c r="X16">
        <v>156.90276103270929</v>
      </c>
      <c r="Y16">
        <v>144.82124843319119</v>
      </c>
      <c r="Z16">
        <v>144.94566913281997</v>
      </c>
      <c r="AA16">
        <v>32.082608688383395</v>
      </c>
      <c r="AB16">
        <v>4.6191235878577031</v>
      </c>
      <c r="AC16">
        <v>-41.870329690063379</v>
      </c>
    </row>
    <row r="17" spans="1:39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1199</v>
      </c>
      <c r="R17">
        <v>19454</v>
      </c>
      <c r="S17">
        <v>19402</v>
      </c>
      <c r="T17">
        <v>100</v>
      </c>
      <c r="U17">
        <v>100</v>
      </c>
      <c r="V17">
        <v>16.267194407319828</v>
      </c>
      <c r="W17">
        <v>58.80996804453148</v>
      </c>
      <c r="X17">
        <v>155.19711972159723</v>
      </c>
      <c r="Y17">
        <v>143.24694150303284</v>
      </c>
      <c r="Z17">
        <v>143.28598598082678</v>
      </c>
      <c r="AA17">
        <v>32.353498919915396</v>
      </c>
      <c r="AB17">
        <v>4.4044234693451756</v>
      </c>
      <c r="AC17">
        <v>-37.462381341948642</v>
      </c>
    </row>
    <row r="18" spans="1:39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1069</v>
      </c>
      <c r="R18">
        <v>20154.5</v>
      </c>
      <c r="S18">
        <v>20123.5</v>
      </c>
      <c r="T18">
        <v>100</v>
      </c>
      <c r="U18">
        <v>100</v>
      </c>
      <c r="V18">
        <v>16.295864447145799</v>
      </c>
      <c r="W18">
        <v>59.168832459562203</v>
      </c>
      <c r="X18">
        <v>156.0947960859346</v>
      </c>
      <c r="Y18">
        <v>144.07549678731797</v>
      </c>
      <c r="Z18">
        <v>144.0986160459164</v>
      </c>
      <c r="AA18">
        <v>32.640849873298222</v>
      </c>
      <c r="AB18">
        <v>4.4029519781200195</v>
      </c>
      <c r="AC18">
        <v>-39.863862836514222</v>
      </c>
    </row>
    <row r="19" spans="1:39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926</v>
      </c>
      <c r="R19">
        <v>19498</v>
      </c>
      <c r="S19">
        <v>19436</v>
      </c>
      <c r="T19">
        <v>100</v>
      </c>
      <c r="U19">
        <v>100</v>
      </c>
      <c r="V19">
        <v>16.394399425582108</v>
      </c>
      <c r="W19">
        <v>59.226126775056599</v>
      </c>
      <c r="X19">
        <v>155.48929928863495</v>
      </c>
      <c r="Y19">
        <v>143.51662324340955</v>
      </c>
      <c r="Z19">
        <v>143.57995575221253</v>
      </c>
      <c r="AA19">
        <v>32.599181124372762</v>
      </c>
      <c r="AB19">
        <v>4.3483879441327096</v>
      </c>
      <c r="AC19">
        <v>-41.336907963089459</v>
      </c>
    </row>
    <row r="20" spans="1:39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977</v>
      </c>
      <c r="R20">
        <v>19885</v>
      </c>
      <c r="S20">
        <v>19846</v>
      </c>
      <c r="T20">
        <v>100</v>
      </c>
      <c r="U20">
        <v>100</v>
      </c>
      <c r="V20">
        <v>16.18707568518985</v>
      </c>
      <c r="W20">
        <v>59.420185427794003</v>
      </c>
      <c r="X20">
        <v>155.41603112806544</v>
      </c>
      <c r="Y20">
        <v>143.44899673120287</v>
      </c>
      <c r="Z20">
        <v>143.48430414189099</v>
      </c>
      <c r="AA20">
        <v>31.722565866636234</v>
      </c>
      <c r="AB20">
        <v>4.3997166369916689</v>
      </c>
      <c r="AC20">
        <v>-41.29156210825218</v>
      </c>
    </row>
    <row r="21" spans="1:39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1095</v>
      </c>
      <c r="R21">
        <v>20298</v>
      </c>
      <c r="S21">
        <v>20293</v>
      </c>
      <c r="T21">
        <v>100</v>
      </c>
      <c r="U21">
        <v>100</v>
      </c>
      <c r="V21">
        <v>15.238496403586559</v>
      </c>
      <c r="W21">
        <v>59.469078007194597</v>
      </c>
      <c r="X21">
        <v>151.80911141222157</v>
      </c>
      <c r="Y21">
        <v>140.11980983348008</v>
      </c>
      <c r="Z21">
        <v>140.12695017986391</v>
      </c>
      <c r="AA21">
        <v>31.064764691361098</v>
      </c>
      <c r="AB21">
        <v>4.2945316785676724</v>
      </c>
      <c r="AC21">
        <v>-33.853002105340721</v>
      </c>
      <c r="AD21">
        <v>1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525</v>
      </c>
      <c r="AM21">
        <v>180</v>
      </c>
    </row>
    <row r="22" spans="1:39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671</v>
      </c>
      <c r="R22">
        <v>14974</v>
      </c>
      <c r="S22">
        <v>14958</v>
      </c>
      <c r="T22">
        <v>100</v>
      </c>
      <c r="U22">
        <v>100</v>
      </c>
      <c r="V22">
        <v>15.033524776278879</v>
      </c>
      <c r="W22">
        <v>59.155234657039721</v>
      </c>
      <c r="X22">
        <v>162.68685873860704</v>
      </c>
      <c r="Y22">
        <v>150.15997061573412</v>
      </c>
      <c r="Z22">
        <v>150.17759058697712</v>
      </c>
      <c r="AA22">
        <v>29.640398810308959</v>
      </c>
      <c r="AB22">
        <v>4.6251776209743012</v>
      </c>
      <c r="AC22">
        <v>-43.426960043792803</v>
      </c>
      <c r="AD22">
        <v>491</v>
      </c>
      <c r="AE22">
        <v>0</v>
      </c>
      <c r="AF22">
        <v>0</v>
      </c>
      <c r="AG22">
        <v>52</v>
      </c>
      <c r="AH22">
        <v>1261</v>
      </c>
      <c r="AI22">
        <v>165</v>
      </c>
      <c r="AJ22">
        <v>194</v>
      </c>
      <c r="AK22">
        <v>174</v>
      </c>
      <c r="AL22">
        <v>267</v>
      </c>
      <c r="AM22">
        <v>53</v>
      </c>
    </row>
    <row r="23" spans="1:39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677</v>
      </c>
      <c r="R23">
        <v>14230</v>
      </c>
      <c r="S23">
        <v>14230</v>
      </c>
      <c r="T23">
        <v>100</v>
      </c>
      <c r="U23">
        <v>100</v>
      </c>
      <c r="V23">
        <v>14.842023893183413</v>
      </c>
      <c r="W23">
        <v>58.788193956430078</v>
      </c>
      <c r="X23">
        <v>164.89106757959485</v>
      </c>
      <c r="Y23">
        <v>152.19445537596579</v>
      </c>
      <c r="Z23">
        <v>152.19445537596579</v>
      </c>
      <c r="AA23">
        <v>29.527945257443797</v>
      </c>
      <c r="AB23">
        <v>4.8365963809980173</v>
      </c>
      <c r="AC23">
        <v>-46.67690360633992</v>
      </c>
      <c r="AD23">
        <v>465</v>
      </c>
      <c r="AE23">
        <v>1</v>
      </c>
      <c r="AF23">
        <v>0</v>
      </c>
      <c r="AG23">
        <v>43</v>
      </c>
      <c r="AH23">
        <v>1074</v>
      </c>
      <c r="AI23">
        <v>182</v>
      </c>
      <c r="AJ23">
        <v>169</v>
      </c>
      <c r="AK23">
        <v>127</v>
      </c>
      <c r="AL23">
        <v>484</v>
      </c>
      <c r="AM23">
        <v>56</v>
      </c>
    </row>
    <row r="24" spans="1:39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642</v>
      </c>
      <c r="R24">
        <v>15507</v>
      </c>
      <c r="S24">
        <v>15506</v>
      </c>
      <c r="T24">
        <v>100</v>
      </c>
      <c r="U24">
        <v>100</v>
      </c>
      <c r="V24">
        <v>14.820855097697812</v>
      </c>
      <c r="W24">
        <v>58.69231265316651</v>
      </c>
      <c r="X24">
        <v>166.07574072199412</v>
      </c>
      <c r="Y24">
        <v>153.28790868639888</v>
      </c>
      <c r="Z24">
        <v>153.28912034051248</v>
      </c>
      <c r="AA24">
        <v>31.005353942211993</v>
      </c>
      <c r="AB24">
        <v>4.8992231730640148</v>
      </c>
      <c r="AC24">
        <v>-48.337121570647511</v>
      </c>
      <c r="AD24">
        <v>452</v>
      </c>
      <c r="AE24">
        <v>0</v>
      </c>
      <c r="AF24">
        <v>0</v>
      </c>
      <c r="AG24">
        <v>42</v>
      </c>
      <c r="AH24">
        <v>1218</v>
      </c>
      <c r="AI24">
        <v>181</v>
      </c>
      <c r="AJ24">
        <v>107</v>
      </c>
      <c r="AK24">
        <v>131</v>
      </c>
      <c r="AL24">
        <v>341</v>
      </c>
      <c r="AM24">
        <v>64</v>
      </c>
    </row>
    <row r="25" spans="1:39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656</v>
      </c>
      <c r="R25">
        <v>14422</v>
      </c>
      <c r="S25">
        <v>14388</v>
      </c>
      <c r="T25">
        <v>100</v>
      </c>
      <c r="U25">
        <v>100</v>
      </c>
      <c r="V25">
        <v>15.078352516987939</v>
      </c>
      <c r="W25">
        <v>59.208159577425619</v>
      </c>
      <c r="X25">
        <v>165.16697960396027</v>
      </c>
      <c r="Y25">
        <v>152.44912217445565</v>
      </c>
      <c r="Z25">
        <v>152.45086182930211</v>
      </c>
      <c r="AA25">
        <v>30.55605652821697</v>
      </c>
      <c r="AB25">
        <v>4.6586538256717152</v>
      </c>
      <c r="AC25">
        <v>-45.555559149717723</v>
      </c>
      <c r="AD25">
        <v>431</v>
      </c>
      <c r="AE25">
        <v>1</v>
      </c>
      <c r="AF25">
        <v>0</v>
      </c>
      <c r="AG25">
        <v>43</v>
      </c>
      <c r="AH25">
        <v>1003</v>
      </c>
      <c r="AI25">
        <v>117</v>
      </c>
      <c r="AJ25">
        <v>99</v>
      </c>
      <c r="AK25">
        <v>85</v>
      </c>
      <c r="AL25">
        <v>115</v>
      </c>
      <c r="AM25">
        <v>59</v>
      </c>
    </row>
    <row r="26" spans="1:39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601</v>
      </c>
      <c r="R26">
        <v>14056</v>
      </c>
      <c r="S26">
        <v>14056</v>
      </c>
      <c r="T26">
        <v>100</v>
      </c>
      <c r="U26">
        <v>100</v>
      </c>
      <c r="V26">
        <v>15.152319294251564</v>
      </c>
      <c r="W26">
        <v>59.306203756402965</v>
      </c>
      <c r="X26">
        <v>164.52618099032429</v>
      </c>
      <c r="Y26">
        <v>151.85766505406951</v>
      </c>
      <c r="Z26">
        <v>151.85766505406951</v>
      </c>
      <c r="AA26">
        <v>30.529786208594057</v>
      </c>
      <c r="AB26">
        <v>4.5663864539747117</v>
      </c>
      <c r="AC26">
        <v>-44.095375923462051</v>
      </c>
      <c r="AD26">
        <v>543</v>
      </c>
      <c r="AE26">
        <v>0</v>
      </c>
      <c r="AF26">
        <v>0</v>
      </c>
      <c r="AG26">
        <v>51</v>
      </c>
      <c r="AH26">
        <v>1416</v>
      </c>
      <c r="AI26">
        <v>239</v>
      </c>
      <c r="AJ26">
        <v>178</v>
      </c>
      <c r="AK26">
        <v>128</v>
      </c>
      <c r="AL26">
        <v>158</v>
      </c>
      <c r="AM26">
        <v>47</v>
      </c>
    </row>
    <row r="27" spans="1:39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628</v>
      </c>
      <c r="R27">
        <v>14696</v>
      </c>
      <c r="S27">
        <v>14696</v>
      </c>
      <c r="T27">
        <v>100</v>
      </c>
      <c r="U27">
        <v>100</v>
      </c>
      <c r="V27">
        <v>15.105606967882419</v>
      </c>
      <c r="W27">
        <v>59.205021774632563</v>
      </c>
      <c r="X27">
        <v>165.94591669610699</v>
      </c>
      <c r="Y27">
        <v>153.1680811105058</v>
      </c>
      <c r="Z27">
        <v>153.1680811105058</v>
      </c>
      <c r="AA27">
        <v>29.934667003579712</v>
      </c>
      <c r="AB27">
        <v>4.4075922196605042</v>
      </c>
      <c r="AC27">
        <v>-42.402326951909409</v>
      </c>
      <c r="AD27">
        <v>502</v>
      </c>
      <c r="AE27">
        <v>0</v>
      </c>
      <c r="AF27">
        <v>0</v>
      </c>
      <c r="AG27">
        <v>62</v>
      </c>
      <c r="AH27">
        <v>1241</v>
      </c>
      <c r="AI27">
        <v>147</v>
      </c>
      <c r="AJ27">
        <v>141</v>
      </c>
      <c r="AK27">
        <v>92</v>
      </c>
      <c r="AL27">
        <v>136</v>
      </c>
      <c r="AM27">
        <v>46</v>
      </c>
    </row>
    <row r="28" spans="1:39">
      <c r="A28">
        <v>1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653</v>
      </c>
      <c r="R28">
        <v>14770</v>
      </c>
      <c r="S28">
        <v>14730</v>
      </c>
      <c r="T28">
        <v>100</v>
      </c>
      <c r="U28">
        <v>100</v>
      </c>
      <c r="V28">
        <v>5.8631685849695323</v>
      </c>
      <c r="W28">
        <v>59.064019008825539</v>
      </c>
      <c r="X28">
        <v>167.15176733019385</v>
      </c>
      <c r="Y28">
        <v>154.28108124576843</v>
      </c>
      <c r="Z28">
        <v>154.30747725729799</v>
      </c>
      <c r="AA28">
        <v>30.449205868039432</v>
      </c>
      <c r="AB28">
        <v>4.583143278720887</v>
      </c>
      <c r="AC28">
        <v>-43.037586802137255</v>
      </c>
      <c r="AD28">
        <v>444</v>
      </c>
      <c r="AE28">
        <v>0</v>
      </c>
      <c r="AF28">
        <v>0</v>
      </c>
      <c r="AG28">
        <v>37</v>
      </c>
      <c r="AH28">
        <v>1101</v>
      </c>
      <c r="AI28">
        <v>123</v>
      </c>
      <c r="AJ28">
        <v>205</v>
      </c>
      <c r="AK28">
        <v>79</v>
      </c>
      <c r="AL28">
        <v>162</v>
      </c>
      <c r="AM28">
        <v>65</v>
      </c>
    </row>
    <row r="29" spans="1:39" s="301" customFormat="1">
      <c r="A29" s="301">
        <v>1</v>
      </c>
      <c r="B29" s="301">
        <v>28</v>
      </c>
      <c r="C29" s="301">
        <v>2023</v>
      </c>
      <c r="D29" s="301">
        <v>99</v>
      </c>
      <c r="E29" s="301">
        <v>99</v>
      </c>
      <c r="F29" s="301">
        <v>99</v>
      </c>
      <c r="G29" s="301">
        <v>99</v>
      </c>
      <c r="H29" s="301">
        <v>99</v>
      </c>
      <c r="I29" s="301">
        <v>99</v>
      </c>
      <c r="J29" s="301">
        <v>999</v>
      </c>
      <c r="K29" s="301">
        <v>99</v>
      </c>
      <c r="L29" s="301">
        <v>99</v>
      </c>
      <c r="M29" s="301">
        <v>99</v>
      </c>
      <c r="N29" s="301">
        <v>99</v>
      </c>
      <c r="O29" s="301">
        <v>99</v>
      </c>
      <c r="P29" s="301">
        <v>9999</v>
      </c>
      <c r="Q29" s="301">
        <v>600</v>
      </c>
      <c r="R29" s="301">
        <v>14590</v>
      </c>
      <c r="S29" s="301">
        <v>14570</v>
      </c>
      <c r="T29" s="301">
        <v>100</v>
      </c>
      <c r="U29" s="301">
        <v>100</v>
      </c>
      <c r="V29" s="301">
        <v>5.8339958875942415</v>
      </c>
      <c r="W29" s="301">
        <v>59.098833218943021</v>
      </c>
      <c r="X29" s="301">
        <v>167.77078350314949</v>
      </c>
      <c r="Y29" s="301">
        <v>154.85243317340587</v>
      </c>
      <c r="Z29" s="301">
        <v>154.867103637611</v>
      </c>
      <c r="AA29" s="301">
        <v>31.138379947421409</v>
      </c>
      <c r="AB29" s="301">
        <v>4.7693087674994628</v>
      </c>
      <c r="AC29" s="301">
        <v>-41.502826796921624</v>
      </c>
      <c r="AD29" s="301">
        <v>490</v>
      </c>
      <c r="AE29" s="301">
        <v>1</v>
      </c>
      <c r="AF29" s="301">
        <v>0</v>
      </c>
      <c r="AG29" s="301">
        <v>67</v>
      </c>
      <c r="AH29" s="301">
        <v>1059</v>
      </c>
      <c r="AI29" s="301">
        <v>142</v>
      </c>
      <c r="AJ29" s="301">
        <v>170</v>
      </c>
      <c r="AK29" s="301">
        <v>93</v>
      </c>
      <c r="AL29" s="301">
        <v>182</v>
      </c>
      <c r="AM29" s="301">
        <v>37</v>
      </c>
    </row>
    <row r="30" spans="1:39">
      <c r="A30">
        <v>1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538</v>
      </c>
      <c r="R30">
        <v>14103</v>
      </c>
      <c r="S30">
        <v>14073</v>
      </c>
      <c r="T30">
        <v>100</v>
      </c>
      <c r="U30">
        <v>100</v>
      </c>
      <c r="V30">
        <v>5.8675459122172606</v>
      </c>
      <c r="W30">
        <v>59.062388971789936</v>
      </c>
      <c r="X30">
        <v>166.36145356531489</v>
      </c>
      <c r="Y30">
        <v>153.55162164078587</v>
      </c>
      <c r="Z30">
        <v>153.57549918283257</v>
      </c>
      <c r="AA30">
        <v>30.646082363851271</v>
      </c>
      <c r="AB30">
        <v>4.5704821802945643</v>
      </c>
      <c r="AC30">
        <v>-39.174876594691071</v>
      </c>
      <c r="AD30">
        <v>437</v>
      </c>
      <c r="AE30">
        <v>0</v>
      </c>
      <c r="AF30">
        <v>0</v>
      </c>
      <c r="AG30">
        <v>53</v>
      </c>
      <c r="AH30">
        <v>939</v>
      </c>
      <c r="AI30">
        <v>333</v>
      </c>
      <c r="AJ30">
        <v>232</v>
      </c>
      <c r="AK30">
        <v>92</v>
      </c>
      <c r="AL30">
        <v>141</v>
      </c>
      <c r="AM30">
        <v>38</v>
      </c>
    </row>
    <row r="31" spans="1:39">
      <c r="A31">
        <v>2</v>
      </c>
      <c r="B31">
        <v>1</v>
      </c>
      <c r="C31">
        <v>2024</v>
      </c>
      <c r="D31">
        <v>1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305</v>
      </c>
      <c r="R31">
        <v>2709</v>
      </c>
      <c r="S31">
        <v>2700</v>
      </c>
      <c r="T31">
        <v>19.208679004467129</v>
      </c>
      <c r="U31">
        <v>19.462107429527496</v>
      </c>
      <c r="V31">
        <v>6.3739387227759323</v>
      </c>
      <c r="W31">
        <v>58.84851851851851</v>
      </c>
      <c r="X31">
        <v>168.77892279136969</v>
      </c>
      <c r="Y31">
        <v>155.78294573643413</v>
      </c>
      <c r="Z31">
        <v>155.78825925925923</v>
      </c>
      <c r="AA31">
        <v>30.447585672202635</v>
      </c>
      <c r="AB31">
        <v>4.5447993914931795</v>
      </c>
      <c r="AC31">
        <v>-32.073621142299174</v>
      </c>
      <c r="AD31">
        <v>84</v>
      </c>
      <c r="AE31">
        <v>0</v>
      </c>
      <c r="AF31">
        <v>0</v>
      </c>
      <c r="AG31">
        <v>13</v>
      </c>
      <c r="AH31">
        <v>272</v>
      </c>
      <c r="AI31">
        <v>204</v>
      </c>
      <c r="AJ31">
        <v>38</v>
      </c>
      <c r="AK31">
        <v>19</v>
      </c>
      <c r="AL31">
        <v>27</v>
      </c>
      <c r="AM31">
        <v>8</v>
      </c>
    </row>
    <row r="32" spans="1:39">
      <c r="A32">
        <v>2</v>
      </c>
      <c r="B32">
        <v>2</v>
      </c>
      <c r="C32">
        <v>2024</v>
      </c>
      <c r="D32">
        <v>2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312</v>
      </c>
      <c r="R32">
        <v>2676</v>
      </c>
      <c r="S32">
        <v>2666</v>
      </c>
      <c r="T32">
        <v>18.974686236970857</v>
      </c>
      <c r="U32">
        <v>18.923909482766568</v>
      </c>
      <c r="V32">
        <v>5.8535127055306448</v>
      </c>
      <c r="W32">
        <v>59.084771192798222</v>
      </c>
      <c r="X32">
        <v>166.06892128903129</v>
      </c>
      <c r="Y32">
        <v>153.28161434977548</v>
      </c>
      <c r="Z32">
        <v>153.41200300074999</v>
      </c>
      <c r="AA32">
        <v>31.05367878699121</v>
      </c>
      <c r="AB32">
        <v>4.4067755285526156</v>
      </c>
      <c r="AC32">
        <v>-39.209393707102898</v>
      </c>
      <c r="AD32">
        <v>80</v>
      </c>
      <c r="AE32">
        <v>0</v>
      </c>
      <c r="AF32">
        <v>0</v>
      </c>
      <c r="AG32">
        <v>11</v>
      </c>
      <c r="AH32">
        <v>147</v>
      </c>
      <c r="AI32">
        <v>32</v>
      </c>
      <c r="AJ32">
        <v>71</v>
      </c>
      <c r="AK32">
        <v>13</v>
      </c>
      <c r="AL32">
        <v>28</v>
      </c>
      <c r="AM32">
        <v>7</v>
      </c>
    </row>
    <row r="33" spans="1:39">
      <c r="A33">
        <v>2</v>
      </c>
      <c r="B33">
        <v>3</v>
      </c>
      <c r="C33">
        <v>2024</v>
      </c>
      <c r="D33">
        <v>3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280</v>
      </c>
      <c r="R33">
        <v>2119</v>
      </c>
      <c r="S33">
        <v>2115</v>
      </c>
      <c r="T33">
        <v>15.025171949230661</v>
      </c>
      <c r="U33">
        <v>15.02986672638472</v>
      </c>
      <c r="V33">
        <v>5.7465785747994316</v>
      </c>
      <c r="W33">
        <v>59.184397163120593</v>
      </c>
      <c r="X33">
        <v>166.42056572199002</v>
      </c>
      <c r="Y33">
        <v>153.60618216139707</v>
      </c>
      <c r="Z33">
        <v>153.58661938534303</v>
      </c>
      <c r="AA33">
        <v>31.0621951499114</v>
      </c>
      <c r="AB33">
        <v>4.662920741073493</v>
      </c>
      <c r="AC33">
        <v>-44.031064397158872</v>
      </c>
      <c r="AD33">
        <v>64</v>
      </c>
      <c r="AE33">
        <v>0</v>
      </c>
      <c r="AF33">
        <v>0</v>
      </c>
      <c r="AG33">
        <v>9</v>
      </c>
      <c r="AH33">
        <v>134</v>
      </c>
      <c r="AI33">
        <v>28</v>
      </c>
      <c r="AJ33">
        <v>28</v>
      </c>
      <c r="AK33">
        <v>10</v>
      </c>
      <c r="AL33">
        <v>17</v>
      </c>
      <c r="AM33">
        <v>7</v>
      </c>
    </row>
    <row r="34" spans="1:39">
      <c r="A34">
        <v>2</v>
      </c>
      <c r="B34">
        <v>4</v>
      </c>
      <c r="C34">
        <v>2024</v>
      </c>
      <c r="D34">
        <v>4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324</v>
      </c>
      <c r="R34">
        <v>2967</v>
      </c>
      <c r="S34">
        <v>2963</v>
      </c>
      <c r="T34">
        <v>21.038077004892575</v>
      </c>
      <c r="U34">
        <v>20.973687668535305</v>
      </c>
      <c r="V34">
        <v>5.8018200202224488</v>
      </c>
      <c r="W34">
        <v>59.121835977050303</v>
      </c>
      <c r="X34">
        <v>165.74880565965589</v>
      </c>
      <c r="Y34">
        <v>152.98614762386237</v>
      </c>
      <c r="Z34">
        <v>152.98602767465388</v>
      </c>
      <c r="AA34">
        <v>29.716740592860077</v>
      </c>
      <c r="AB34">
        <v>4.6269915383553908</v>
      </c>
      <c r="AC34">
        <v>-37.971898360232011</v>
      </c>
      <c r="AD34">
        <v>96</v>
      </c>
      <c r="AE34">
        <v>0</v>
      </c>
      <c r="AF34">
        <v>0</v>
      </c>
      <c r="AG34">
        <v>9</v>
      </c>
      <c r="AH34">
        <v>166</v>
      </c>
      <c r="AI34">
        <v>26</v>
      </c>
      <c r="AJ34">
        <v>44</v>
      </c>
      <c r="AK34">
        <v>29</v>
      </c>
      <c r="AL34">
        <v>43</v>
      </c>
      <c r="AM34">
        <v>6</v>
      </c>
    </row>
    <row r="35" spans="1:39">
      <c r="A35">
        <v>2</v>
      </c>
      <c r="B35">
        <v>5</v>
      </c>
      <c r="C35">
        <v>2024</v>
      </c>
      <c r="D35">
        <v>5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292</v>
      </c>
      <c r="R35">
        <v>2684</v>
      </c>
      <c r="S35">
        <v>2682</v>
      </c>
      <c r="T35">
        <v>19.031411756363894</v>
      </c>
      <c r="U35">
        <v>18.862283622392045</v>
      </c>
      <c r="V35">
        <v>5.5387481371087937</v>
      </c>
      <c r="W35">
        <v>59.174496644295296</v>
      </c>
      <c r="X35">
        <v>164.65940778224294</v>
      </c>
      <c r="Y35">
        <v>151.98063338301037</v>
      </c>
      <c r="Z35">
        <v>152.00018642803877</v>
      </c>
      <c r="AA35">
        <v>30.988272840810446</v>
      </c>
      <c r="AB35">
        <v>4.5607317682494806</v>
      </c>
      <c r="AC35">
        <v>-43.692602248863409</v>
      </c>
      <c r="AD35">
        <v>83</v>
      </c>
      <c r="AE35">
        <v>0</v>
      </c>
      <c r="AF35">
        <v>0</v>
      </c>
      <c r="AG35">
        <v>8</v>
      </c>
      <c r="AH35">
        <v>166</v>
      </c>
      <c r="AI35">
        <v>28</v>
      </c>
      <c r="AJ35">
        <v>32</v>
      </c>
      <c r="AK35">
        <v>18</v>
      </c>
      <c r="AL35">
        <v>15</v>
      </c>
      <c r="AM35">
        <v>8</v>
      </c>
    </row>
    <row r="36" spans="1:39">
      <c r="A36">
        <v>2</v>
      </c>
      <c r="B36">
        <v>6</v>
      </c>
      <c r="C36">
        <v>2024</v>
      </c>
      <c r="D36">
        <v>6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178</v>
      </c>
      <c r="R36">
        <v>948</v>
      </c>
      <c r="S36">
        <v>947</v>
      </c>
      <c r="T36">
        <v>6.7219740480748786</v>
      </c>
      <c r="U36">
        <v>6.7481450703938668</v>
      </c>
      <c r="V36">
        <v>5.8670886075949396</v>
      </c>
      <c r="W36">
        <v>58.833157338965144</v>
      </c>
      <c r="X36">
        <v>166.88323710520186</v>
      </c>
      <c r="Y36">
        <v>154.03322784810138</v>
      </c>
      <c r="Z36">
        <v>154.00791974656821</v>
      </c>
      <c r="AA36">
        <v>30.644129490491991</v>
      </c>
      <c r="AB36">
        <v>4.7063325264567188</v>
      </c>
      <c r="AC36">
        <v>-38.193964917459809</v>
      </c>
      <c r="AD36">
        <v>30</v>
      </c>
      <c r="AE36">
        <v>0</v>
      </c>
      <c r="AF36">
        <v>0</v>
      </c>
      <c r="AG36">
        <v>3</v>
      </c>
      <c r="AH36">
        <v>54</v>
      </c>
      <c r="AI36">
        <v>15</v>
      </c>
      <c r="AJ36">
        <v>19</v>
      </c>
      <c r="AK36">
        <v>3</v>
      </c>
      <c r="AL36">
        <v>11</v>
      </c>
      <c r="AM36">
        <v>2</v>
      </c>
    </row>
    <row r="37" spans="1:39">
      <c r="A37">
        <v>2</v>
      </c>
      <c r="B37">
        <v>7</v>
      </c>
      <c r="C37">
        <v>2024</v>
      </c>
      <c r="D37">
        <v>7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</row>
    <row r="38" spans="1:39">
      <c r="A38">
        <v>2</v>
      </c>
      <c r="B38">
        <v>8</v>
      </c>
      <c r="C38">
        <v>2024</v>
      </c>
      <c r="D38">
        <v>8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</row>
    <row r="39" spans="1:39">
      <c r="A39">
        <v>2</v>
      </c>
      <c r="B39">
        <v>9</v>
      </c>
      <c r="C39">
        <v>2024</v>
      </c>
      <c r="D39">
        <v>9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</row>
    <row r="40" spans="1:39">
      <c r="A40">
        <v>2</v>
      </c>
      <c r="B40">
        <v>10</v>
      </c>
      <c r="C40">
        <v>2024</v>
      </c>
      <c r="D40">
        <v>10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</row>
    <row r="41" spans="1:39">
      <c r="A41">
        <v>2</v>
      </c>
      <c r="B41">
        <v>11</v>
      </c>
      <c r="C41">
        <v>2024</v>
      </c>
      <c r="D41">
        <v>11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</row>
    <row r="42" spans="1:39">
      <c r="A42">
        <v>2</v>
      </c>
      <c r="B42">
        <v>12</v>
      </c>
      <c r="C42">
        <v>2024</v>
      </c>
      <c r="D42">
        <v>12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</row>
    <row r="43" spans="1:39">
      <c r="A43">
        <v>2</v>
      </c>
      <c r="B43">
        <v>13</v>
      </c>
      <c r="C43">
        <v>2023</v>
      </c>
      <c r="D43">
        <v>1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349</v>
      </c>
      <c r="R43">
        <v>2465</v>
      </c>
      <c r="S43">
        <v>2460</v>
      </c>
      <c r="T43">
        <v>16.895133653187109</v>
      </c>
      <c r="U43">
        <v>17.127360111312896</v>
      </c>
      <c r="V43">
        <v>6.3237322515212977</v>
      </c>
      <c r="W43">
        <v>58.693495934959358</v>
      </c>
      <c r="X43">
        <v>170.21341027911899</v>
      </c>
      <c r="Y43">
        <v>157.10697768762651</v>
      </c>
      <c r="Z43">
        <v>157.09922764227622</v>
      </c>
      <c r="AA43">
        <v>31.3759347253798</v>
      </c>
      <c r="AB43">
        <v>4.796123770879297</v>
      </c>
      <c r="AC43">
        <v>-41.53099077406933</v>
      </c>
      <c r="AD43">
        <v>104</v>
      </c>
      <c r="AE43">
        <v>0</v>
      </c>
      <c r="AF43">
        <v>0</v>
      </c>
      <c r="AG43">
        <v>15</v>
      </c>
      <c r="AH43">
        <v>176</v>
      </c>
      <c r="AI43">
        <v>21</v>
      </c>
      <c r="AJ43">
        <v>27</v>
      </c>
      <c r="AK43">
        <v>25</v>
      </c>
      <c r="AL43">
        <v>35</v>
      </c>
      <c r="AM43">
        <v>9</v>
      </c>
    </row>
    <row r="44" spans="1:39">
      <c r="A44">
        <v>2</v>
      </c>
      <c r="B44">
        <v>14</v>
      </c>
      <c r="C44">
        <v>2023</v>
      </c>
      <c r="D44">
        <v>2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321</v>
      </c>
      <c r="R44">
        <v>2607</v>
      </c>
      <c r="S44">
        <v>2604</v>
      </c>
      <c r="T44">
        <v>17.868403015764219</v>
      </c>
      <c r="U44">
        <v>17.722317498781351</v>
      </c>
      <c r="V44">
        <v>5.6279248177982337</v>
      </c>
      <c r="W44">
        <v>59.249231950844838</v>
      </c>
      <c r="X44">
        <v>166.37031477466485</v>
      </c>
      <c r="Y44">
        <v>153.55980053701563</v>
      </c>
      <c r="Z44">
        <v>153.56712749615963</v>
      </c>
      <c r="AA44">
        <v>31.111853148625865</v>
      </c>
      <c r="AB44">
        <v>4.7433051074659458</v>
      </c>
      <c r="AC44">
        <v>-45.109011714497278</v>
      </c>
      <c r="AD44">
        <v>71</v>
      </c>
      <c r="AE44">
        <v>0</v>
      </c>
      <c r="AF44">
        <v>0</v>
      </c>
      <c r="AG44">
        <v>8</v>
      </c>
      <c r="AH44">
        <v>198</v>
      </c>
      <c r="AI44">
        <v>31</v>
      </c>
      <c r="AJ44">
        <v>36</v>
      </c>
      <c r="AK44">
        <v>9</v>
      </c>
      <c r="AL44">
        <v>39</v>
      </c>
      <c r="AM44">
        <v>4</v>
      </c>
    </row>
    <row r="45" spans="1:39">
      <c r="A45">
        <v>2</v>
      </c>
      <c r="B45">
        <v>15</v>
      </c>
      <c r="C45">
        <v>2023</v>
      </c>
      <c r="D45">
        <v>3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344</v>
      </c>
      <c r="R45">
        <v>2918</v>
      </c>
      <c r="S45">
        <v>2915</v>
      </c>
      <c r="T45">
        <v>20</v>
      </c>
      <c r="U45">
        <v>19.933698328458124</v>
      </c>
      <c r="V45">
        <v>5.9503084304318055</v>
      </c>
      <c r="W45">
        <v>59.200686106346481</v>
      </c>
      <c r="X45">
        <v>167.16387320602061</v>
      </c>
      <c r="Y45">
        <v>154.292254969157</v>
      </c>
      <c r="Z45">
        <v>154.30075471698117</v>
      </c>
      <c r="AA45">
        <v>30.621968136209205</v>
      </c>
      <c r="AB45">
        <v>4.565422982355285</v>
      </c>
      <c r="AC45">
        <v>-35.833573754195712</v>
      </c>
      <c r="AD45">
        <v>103</v>
      </c>
      <c r="AE45">
        <v>0</v>
      </c>
      <c r="AF45">
        <v>0</v>
      </c>
      <c r="AG45">
        <v>8</v>
      </c>
      <c r="AH45">
        <v>218</v>
      </c>
      <c r="AI45">
        <v>29</v>
      </c>
      <c r="AJ45">
        <v>44</v>
      </c>
      <c r="AK45">
        <v>14</v>
      </c>
      <c r="AL45">
        <v>37</v>
      </c>
      <c r="AM45">
        <v>13</v>
      </c>
    </row>
    <row r="46" spans="1:39">
      <c r="A46">
        <v>2</v>
      </c>
      <c r="B46">
        <v>16</v>
      </c>
      <c r="C46">
        <v>2023</v>
      </c>
      <c r="D46">
        <v>4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290</v>
      </c>
      <c r="R46">
        <v>2400</v>
      </c>
      <c r="S46">
        <v>2396</v>
      </c>
      <c r="T46">
        <v>16.449623029472242</v>
      </c>
      <c r="U46">
        <v>16.560456090122138</v>
      </c>
      <c r="V46">
        <v>5.6091666666666677</v>
      </c>
      <c r="W46">
        <v>59.080133555926551</v>
      </c>
      <c r="X46">
        <v>168.90605814373455</v>
      </c>
      <c r="Y46">
        <v>155.90029166666679</v>
      </c>
      <c r="Z46">
        <v>155.95676126878141</v>
      </c>
      <c r="AA46">
        <v>32.13011825935812</v>
      </c>
      <c r="AB46">
        <v>5.055477465370001</v>
      </c>
      <c r="AC46">
        <v>-44.277149847312543</v>
      </c>
      <c r="AD46">
        <v>94</v>
      </c>
      <c r="AE46">
        <v>1</v>
      </c>
      <c r="AF46">
        <v>0</v>
      </c>
      <c r="AG46">
        <v>12</v>
      </c>
      <c r="AH46">
        <v>164</v>
      </c>
      <c r="AI46">
        <v>18</v>
      </c>
      <c r="AJ46">
        <v>22</v>
      </c>
      <c r="AK46">
        <v>16</v>
      </c>
      <c r="AL46">
        <v>30</v>
      </c>
      <c r="AM46">
        <v>5</v>
      </c>
    </row>
    <row r="47" spans="1:39">
      <c r="A47">
        <v>2</v>
      </c>
      <c r="B47">
        <v>17</v>
      </c>
      <c r="C47">
        <v>2023</v>
      </c>
      <c r="D47">
        <v>5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313</v>
      </c>
      <c r="R47">
        <v>2656</v>
      </c>
      <c r="S47">
        <v>2653</v>
      </c>
      <c r="T47">
        <v>18.20424948594928</v>
      </c>
      <c r="U47">
        <v>18.122993137295737</v>
      </c>
      <c r="V47">
        <v>5.6829819277108413</v>
      </c>
      <c r="W47">
        <v>59.224274406332484</v>
      </c>
      <c r="X47">
        <v>167.01603271156131</v>
      </c>
      <c r="Y47">
        <v>154.15579819277141</v>
      </c>
      <c r="Z47">
        <v>154.13859781379605</v>
      </c>
      <c r="AA47">
        <v>31.251129780308009</v>
      </c>
      <c r="AB47">
        <v>4.7311256022314607</v>
      </c>
      <c r="AC47">
        <v>-43.176064150396471</v>
      </c>
      <c r="AD47">
        <v>72</v>
      </c>
      <c r="AE47">
        <v>0</v>
      </c>
      <c r="AF47">
        <v>0</v>
      </c>
      <c r="AG47">
        <v>16</v>
      </c>
      <c r="AH47">
        <v>194</v>
      </c>
      <c r="AI47">
        <v>27</v>
      </c>
      <c r="AJ47">
        <v>20</v>
      </c>
      <c r="AK47">
        <v>16</v>
      </c>
      <c r="AL47">
        <v>21</v>
      </c>
      <c r="AM47">
        <v>3</v>
      </c>
    </row>
    <row r="48" spans="1:39">
      <c r="A48">
        <v>2</v>
      </c>
      <c r="B48">
        <v>18</v>
      </c>
      <c r="C48">
        <v>2023</v>
      </c>
      <c r="D48">
        <v>6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242</v>
      </c>
      <c r="R48">
        <v>1544</v>
      </c>
      <c r="S48">
        <v>1542</v>
      </c>
      <c r="T48">
        <v>10.582590815627144</v>
      </c>
      <c r="U48">
        <v>10.533174834029769</v>
      </c>
      <c r="V48">
        <v>5.789507772020726</v>
      </c>
      <c r="W48">
        <v>59.112191958495472</v>
      </c>
      <c r="X48">
        <v>166.91642481433004</v>
      </c>
      <c r="Y48">
        <v>154.06386010362695</v>
      </c>
      <c r="Z48">
        <v>154.13229571984436</v>
      </c>
      <c r="AA48">
        <v>29.743610325087495</v>
      </c>
      <c r="AB48">
        <v>4.7180965456141202</v>
      </c>
      <c r="AC48">
        <v>-36.977156878832496</v>
      </c>
      <c r="AD48">
        <v>46</v>
      </c>
      <c r="AE48">
        <v>0</v>
      </c>
      <c r="AF48">
        <v>0</v>
      </c>
      <c r="AG48">
        <v>8</v>
      </c>
      <c r="AH48">
        <v>109</v>
      </c>
      <c r="AI48">
        <v>16</v>
      </c>
      <c r="AJ48">
        <v>21</v>
      </c>
      <c r="AK48">
        <v>13</v>
      </c>
      <c r="AL48">
        <v>20</v>
      </c>
      <c r="AM48">
        <v>3</v>
      </c>
    </row>
    <row r="49" spans="1:39">
      <c r="A49">
        <v>2</v>
      </c>
      <c r="B49">
        <v>19</v>
      </c>
      <c r="C49">
        <v>2023</v>
      </c>
      <c r="D49">
        <v>7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</row>
    <row r="50" spans="1:39">
      <c r="A50">
        <v>2</v>
      </c>
      <c r="B50">
        <v>20</v>
      </c>
      <c r="C50">
        <v>2023</v>
      </c>
      <c r="D50">
        <v>8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</row>
    <row r="51" spans="1:39">
      <c r="A51">
        <v>2</v>
      </c>
      <c r="B51">
        <v>21</v>
      </c>
      <c r="C51">
        <v>2023</v>
      </c>
      <c r="D51">
        <v>9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</row>
    <row r="52" spans="1:39">
      <c r="A52">
        <v>2</v>
      </c>
      <c r="B52">
        <v>22</v>
      </c>
      <c r="C52">
        <v>2023</v>
      </c>
      <c r="D52">
        <v>10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</row>
    <row r="53" spans="1:39">
      <c r="A53">
        <v>2</v>
      </c>
      <c r="B53">
        <v>23</v>
      </c>
      <c r="C53">
        <v>2023</v>
      </c>
      <c r="D53">
        <v>11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</row>
    <row r="54" spans="1:39">
      <c r="A54">
        <v>2</v>
      </c>
      <c r="B54">
        <v>24</v>
      </c>
      <c r="C54">
        <v>2023</v>
      </c>
      <c r="D54">
        <v>12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</row>
    <row r="55" spans="1:39">
      <c r="A55">
        <v>2</v>
      </c>
      <c r="B55">
        <v>25</v>
      </c>
      <c r="C55">
        <v>2022</v>
      </c>
      <c r="D55">
        <v>1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364</v>
      </c>
      <c r="R55">
        <v>2912</v>
      </c>
      <c r="S55">
        <v>2905</v>
      </c>
      <c r="T55">
        <v>19.715639810426534</v>
      </c>
      <c r="U55">
        <v>19.660249854952763</v>
      </c>
      <c r="V55">
        <v>5.9340659340659343</v>
      </c>
      <c r="W55">
        <v>59.129776247848525</v>
      </c>
      <c r="X55">
        <v>166.62214782779515</v>
      </c>
      <c r="Y55">
        <v>153.79224244505491</v>
      </c>
      <c r="Z55">
        <v>153.82701549053357</v>
      </c>
      <c r="AA55">
        <v>29.304237831988377</v>
      </c>
      <c r="AB55">
        <v>4.4075539270064068</v>
      </c>
      <c r="AC55">
        <v>-39.090822027693598</v>
      </c>
      <c r="AD55">
        <v>84</v>
      </c>
      <c r="AE55">
        <v>0</v>
      </c>
      <c r="AF55">
        <v>0</v>
      </c>
      <c r="AG55">
        <v>11</v>
      </c>
      <c r="AH55">
        <v>265</v>
      </c>
      <c r="AI55">
        <v>32</v>
      </c>
      <c r="AJ55">
        <v>51</v>
      </c>
      <c r="AK55">
        <v>16</v>
      </c>
      <c r="AL55">
        <v>30</v>
      </c>
      <c r="AM55">
        <v>18</v>
      </c>
    </row>
    <row r="56" spans="1:39">
      <c r="A56">
        <v>2</v>
      </c>
      <c r="B56">
        <v>26</v>
      </c>
      <c r="C56">
        <v>2022</v>
      </c>
      <c r="D56">
        <v>2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306</v>
      </c>
      <c r="R56">
        <v>2267</v>
      </c>
      <c r="S56">
        <v>2263</v>
      </c>
      <c r="T56">
        <v>15.348679756262694</v>
      </c>
      <c r="U56">
        <v>15.44990971509378</v>
      </c>
      <c r="V56">
        <v>5.9739744155271284</v>
      </c>
      <c r="W56">
        <v>58.992487847989402</v>
      </c>
      <c r="X56">
        <v>168.1371135434641</v>
      </c>
      <c r="Y56">
        <v>155.19055580061769</v>
      </c>
      <c r="Z56">
        <v>155.1783429076448</v>
      </c>
      <c r="AA56">
        <v>30.883515622431798</v>
      </c>
      <c r="AB56">
        <v>4.577938619430892</v>
      </c>
      <c r="AC56">
        <v>-45.015566277390811</v>
      </c>
      <c r="AD56">
        <v>67</v>
      </c>
      <c r="AE56">
        <v>0</v>
      </c>
      <c r="AF56">
        <v>0</v>
      </c>
      <c r="AG56">
        <v>5</v>
      </c>
      <c r="AH56">
        <v>161</v>
      </c>
      <c r="AI56">
        <v>19</v>
      </c>
      <c r="AJ56">
        <v>27</v>
      </c>
      <c r="AK56">
        <v>8</v>
      </c>
      <c r="AL56">
        <v>29</v>
      </c>
      <c r="AM56">
        <v>8</v>
      </c>
    </row>
    <row r="57" spans="1:39">
      <c r="A57">
        <v>2</v>
      </c>
      <c r="B57">
        <v>27</v>
      </c>
      <c r="C57">
        <v>2022</v>
      </c>
      <c r="D57">
        <v>3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366</v>
      </c>
      <c r="R57">
        <v>2568</v>
      </c>
      <c r="S57">
        <v>2559</v>
      </c>
      <c r="T57">
        <v>17.386594448205823</v>
      </c>
      <c r="U57">
        <v>17.586271200067429</v>
      </c>
      <c r="V57">
        <v>5.6838006230529601</v>
      </c>
      <c r="W57">
        <v>59.150840171942157</v>
      </c>
      <c r="X57">
        <v>169.18461403455481</v>
      </c>
      <c r="Y57">
        <v>156.15739875389411</v>
      </c>
      <c r="Z57">
        <v>156.20437670965228</v>
      </c>
      <c r="AA57">
        <v>31.81739339515838</v>
      </c>
      <c r="AB57">
        <v>4.7301455931511773</v>
      </c>
      <c r="AC57">
        <v>-45.57561445692852</v>
      </c>
      <c r="AD57">
        <v>82</v>
      </c>
      <c r="AE57">
        <v>0</v>
      </c>
      <c r="AF57">
        <v>0</v>
      </c>
      <c r="AG57">
        <v>8</v>
      </c>
      <c r="AH57">
        <v>193</v>
      </c>
      <c r="AI57">
        <v>15</v>
      </c>
      <c r="AJ57">
        <v>35</v>
      </c>
      <c r="AK57">
        <v>11</v>
      </c>
      <c r="AL57">
        <v>32</v>
      </c>
      <c r="AM57">
        <v>9</v>
      </c>
    </row>
    <row r="58" spans="1:39">
      <c r="A58">
        <v>2</v>
      </c>
      <c r="B58">
        <v>28</v>
      </c>
      <c r="C58">
        <v>2022</v>
      </c>
      <c r="D58">
        <v>4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311</v>
      </c>
      <c r="R58">
        <v>2305</v>
      </c>
      <c r="S58">
        <v>2297</v>
      </c>
      <c r="T58">
        <v>15.605958023019628</v>
      </c>
      <c r="U58">
        <v>15.51194409919793</v>
      </c>
      <c r="V58">
        <v>5.4989154013015193</v>
      </c>
      <c r="W58">
        <v>59.234653896386611</v>
      </c>
      <c r="X58">
        <v>166.25584308453753</v>
      </c>
      <c r="Y58">
        <v>153.45414316702821</v>
      </c>
      <c r="Z58">
        <v>153.49525468001744</v>
      </c>
      <c r="AA58">
        <v>29.880408695385206</v>
      </c>
      <c r="AB58">
        <v>4.5990535619391357</v>
      </c>
      <c r="AC58">
        <v>-44.945892412672727</v>
      </c>
      <c r="AD58">
        <v>84</v>
      </c>
      <c r="AE58">
        <v>0</v>
      </c>
      <c r="AF58">
        <v>0</v>
      </c>
      <c r="AG58">
        <v>5</v>
      </c>
      <c r="AH58">
        <v>195</v>
      </c>
      <c r="AI58">
        <v>16</v>
      </c>
      <c r="AJ58">
        <v>27</v>
      </c>
      <c r="AK58">
        <v>20</v>
      </c>
      <c r="AL58">
        <v>21</v>
      </c>
      <c r="AM58">
        <v>6</v>
      </c>
    </row>
    <row r="59" spans="1:39">
      <c r="A59">
        <v>2</v>
      </c>
      <c r="B59">
        <v>29</v>
      </c>
      <c r="C59">
        <v>2022</v>
      </c>
      <c r="D59">
        <v>5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337</v>
      </c>
      <c r="R59">
        <v>2939</v>
      </c>
      <c r="S59">
        <v>2932</v>
      </c>
      <c r="T59">
        <v>19.898442789438047</v>
      </c>
      <c r="U59">
        <v>19.957872880516767</v>
      </c>
      <c r="V59">
        <v>6.2201429057502553</v>
      </c>
      <c r="W59">
        <v>58.743860845839002</v>
      </c>
      <c r="X59">
        <v>167.61496031440311</v>
      </c>
      <c r="Y59">
        <v>154.70860837019356</v>
      </c>
      <c r="Z59">
        <v>154.71770122783056</v>
      </c>
      <c r="AA59">
        <v>30.512974849115405</v>
      </c>
      <c r="AB59">
        <v>4.6128653167896569</v>
      </c>
      <c r="AC59">
        <v>-43.693144648627069</v>
      </c>
      <c r="AD59">
        <v>77</v>
      </c>
      <c r="AE59">
        <v>0</v>
      </c>
      <c r="AF59">
        <v>0</v>
      </c>
      <c r="AG59">
        <v>3</v>
      </c>
      <c r="AH59">
        <v>171</v>
      </c>
      <c r="AI59">
        <v>26</v>
      </c>
      <c r="AJ59">
        <v>39</v>
      </c>
      <c r="AK59">
        <v>16</v>
      </c>
      <c r="AL59">
        <v>33</v>
      </c>
      <c r="AM59">
        <v>19</v>
      </c>
    </row>
    <row r="60" spans="1:39">
      <c r="A60">
        <v>2</v>
      </c>
      <c r="B60">
        <v>30</v>
      </c>
      <c r="C60">
        <v>2022</v>
      </c>
      <c r="D60">
        <v>6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286</v>
      </c>
      <c r="R60">
        <v>1779</v>
      </c>
      <c r="S60">
        <v>1774</v>
      </c>
      <c r="T60">
        <v>12.044685172647261</v>
      </c>
      <c r="U60">
        <v>11.833752250171329</v>
      </c>
      <c r="V60">
        <v>5.7470489038785848</v>
      </c>
      <c r="W60">
        <v>59.230552423900782</v>
      </c>
      <c r="X60">
        <v>164.22422544955387</v>
      </c>
      <c r="Y60">
        <v>151.57896008993805</v>
      </c>
      <c r="Z60">
        <v>151.62072717023671</v>
      </c>
      <c r="AA60">
        <v>30.090490626345176</v>
      </c>
      <c r="AB60">
        <v>4.5580747173423237</v>
      </c>
      <c r="AC60">
        <v>-39.029325880967249</v>
      </c>
      <c r="AD60">
        <v>50</v>
      </c>
      <c r="AE60">
        <v>0</v>
      </c>
      <c r="AF60">
        <v>0</v>
      </c>
      <c r="AG60">
        <v>5</v>
      </c>
      <c r="AH60">
        <v>116</v>
      </c>
      <c r="AI60">
        <v>15</v>
      </c>
      <c r="AJ60">
        <v>26</v>
      </c>
      <c r="AK60">
        <v>8</v>
      </c>
      <c r="AL60">
        <v>17</v>
      </c>
      <c r="AM60">
        <v>5</v>
      </c>
    </row>
    <row r="61" spans="1:39">
      <c r="A61">
        <v>2</v>
      </c>
      <c r="B61">
        <v>31</v>
      </c>
      <c r="C61">
        <v>2022</v>
      </c>
      <c r="D61">
        <v>7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</row>
    <row r="62" spans="1:39">
      <c r="A62">
        <v>2</v>
      </c>
      <c r="B62">
        <v>32</v>
      </c>
      <c r="C62">
        <v>2022</v>
      </c>
      <c r="D62">
        <v>8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</row>
    <row r="63" spans="1:39">
      <c r="A63">
        <v>2</v>
      </c>
      <c r="B63">
        <v>33</v>
      </c>
      <c r="C63">
        <v>2022</v>
      </c>
      <c r="D63">
        <v>9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</row>
    <row r="64" spans="1:39">
      <c r="A64">
        <v>2</v>
      </c>
      <c r="B64">
        <v>34</v>
      </c>
      <c r="C64">
        <v>2022</v>
      </c>
      <c r="D64">
        <v>10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</row>
    <row r="65" spans="1:39">
      <c r="A65">
        <v>2</v>
      </c>
      <c r="B65">
        <v>35</v>
      </c>
      <c r="C65">
        <v>2022</v>
      </c>
      <c r="D65">
        <v>11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</row>
    <row r="66" spans="1:39">
      <c r="A66">
        <v>2</v>
      </c>
      <c r="B66">
        <v>36</v>
      </c>
      <c r="C66">
        <v>2022</v>
      </c>
      <c r="D66">
        <v>12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</row>
    <row r="67" spans="1:39">
      <c r="A67">
        <v>2</v>
      </c>
      <c r="B67">
        <v>37</v>
      </c>
      <c r="C67">
        <v>2021</v>
      </c>
      <c r="D67">
        <v>1</v>
      </c>
      <c r="E67">
        <v>99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342</v>
      </c>
      <c r="R67">
        <v>2598</v>
      </c>
      <c r="S67">
        <v>2598</v>
      </c>
      <c r="T67">
        <v>17.67827980402831</v>
      </c>
      <c r="U67">
        <v>17.806741779807098</v>
      </c>
      <c r="V67">
        <v>15.18129330254042</v>
      </c>
      <c r="W67">
        <v>59.443418013856792</v>
      </c>
      <c r="X67">
        <v>167.15178856641961</v>
      </c>
      <c r="Y67">
        <v>154.28110084680543</v>
      </c>
      <c r="Z67">
        <v>154.28110084680543</v>
      </c>
      <c r="AA67">
        <v>29.779431922196537</v>
      </c>
      <c r="AB67">
        <v>4.4387536155718861</v>
      </c>
      <c r="AC67">
        <v>-40.672529052008031</v>
      </c>
      <c r="AD67">
        <v>102</v>
      </c>
      <c r="AE67">
        <v>0</v>
      </c>
      <c r="AF67">
        <v>0</v>
      </c>
      <c r="AG67">
        <v>11</v>
      </c>
      <c r="AH67">
        <v>227</v>
      </c>
      <c r="AI67">
        <v>16</v>
      </c>
      <c r="AJ67">
        <v>27</v>
      </c>
      <c r="AK67">
        <v>10</v>
      </c>
      <c r="AL67">
        <v>16</v>
      </c>
      <c r="AM67">
        <v>5</v>
      </c>
    </row>
    <row r="68" spans="1:39">
      <c r="A68">
        <v>2</v>
      </c>
      <c r="B68">
        <v>38</v>
      </c>
      <c r="C68">
        <v>2021</v>
      </c>
      <c r="D68">
        <v>2</v>
      </c>
      <c r="E68">
        <v>99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328</v>
      </c>
      <c r="R68">
        <v>2298</v>
      </c>
      <c r="S68">
        <v>2298</v>
      </c>
      <c r="T68">
        <v>15.636908002177462</v>
      </c>
      <c r="U68">
        <v>15.671718050445104</v>
      </c>
      <c r="V68">
        <v>15.058746736292427</v>
      </c>
      <c r="W68">
        <v>59.072671888598784</v>
      </c>
      <c r="X68">
        <v>166.31533662037887</v>
      </c>
      <c r="Y68">
        <v>153.50905570060908</v>
      </c>
      <c r="Z68">
        <v>153.50905570060908</v>
      </c>
      <c r="AA68">
        <v>29.725561830380872</v>
      </c>
      <c r="AB68">
        <v>4.3312003752340908</v>
      </c>
      <c r="AC68">
        <v>-43.239511266772631</v>
      </c>
      <c r="AD68">
        <v>75</v>
      </c>
      <c r="AE68">
        <v>0</v>
      </c>
      <c r="AF68">
        <v>0</v>
      </c>
      <c r="AG68">
        <v>6</v>
      </c>
      <c r="AH68">
        <v>197</v>
      </c>
      <c r="AI68">
        <v>30</v>
      </c>
      <c r="AJ68">
        <v>23</v>
      </c>
      <c r="AK68">
        <v>12</v>
      </c>
      <c r="AL68">
        <v>21</v>
      </c>
      <c r="AM68">
        <v>10</v>
      </c>
    </row>
    <row r="69" spans="1:39">
      <c r="A69">
        <v>2</v>
      </c>
      <c r="B69">
        <v>39</v>
      </c>
      <c r="C69">
        <v>2021</v>
      </c>
      <c r="D69">
        <v>3</v>
      </c>
      <c r="E69">
        <v>99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357</v>
      </c>
      <c r="R69">
        <v>2798</v>
      </c>
      <c r="S69">
        <v>2798</v>
      </c>
      <c r="T69">
        <v>19.039194338595536</v>
      </c>
      <c r="U69">
        <v>19.228886408601845</v>
      </c>
      <c r="V69">
        <v>14.890993566833451</v>
      </c>
      <c r="W69">
        <v>58.801286633309523</v>
      </c>
      <c r="X69">
        <v>167.59927575570555</v>
      </c>
      <c r="Y69">
        <v>154.69413152251596</v>
      </c>
      <c r="Z69">
        <v>154.69413152251596</v>
      </c>
      <c r="AA69">
        <v>30.775515188389196</v>
      </c>
      <c r="AB69">
        <v>4.5510178961847778</v>
      </c>
      <c r="AC69">
        <v>-42.750214194679437</v>
      </c>
      <c r="AD69">
        <v>100</v>
      </c>
      <c r="AE69">
        <v>0</v>
      </c>
      <c r="AF69">
        <v>0</v>
      </c>
      <c r="AG69">
        <v>11</v>
      </c>
      <c r="AH69">
        <v>265</v>
      </c>
      <c r="AI69">
        <v>38</v>
      </c>
      <c r="AJ69">
        <v>29</v>
      </c>
      <c r="AK69">
        <v>24</v>
      </c>
      <c r="AL69">
        <v>36</v>
      </c>
      <c r="AM69">
        <v>9</v>
      </c>
    </row>
    <row r="70" spans="1:39">
      <c r="A70">
        <v>2</v>
      </c>
      <c r="B70">
        <v>40</v>
      </c>
      <c r="C70">
        <v>2021</v>
      </c>
      <c r="D70">
        <v>4</v>
      </c>
      <c r="E70">
        <v>99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347</v>
      </c>
      <c r="R70">
        <v>2778</v>
      </c>
      <c r="S70">
        <v>2778</v>
      </c>
      <c r="T70">
        <v>18.903102885138811</v>
      </c>
      <c r="U70">
        <v>18.725309291849484</v>
      </c>
      <c r="V70">
        <v>15.183585313174945</v>
      </c>
      <c r="W70">
        <v>59.309935205183599</v>
      </c>
      <c r="X70">
        <v>164.38510834626163</v>
      </c>
      <c r="Y70">
        <v>151.72745500359983</v>
      </c>
      <c r="Z70">
        <v>151.72745500359983</v>
      </c>
      <c r="AA70">
        <v>29.494979690860021</v>
      </c>
      <c r="AB70">
        <v>4.3203332350016836</v>
      </c>
      <c r="AC70">
        <v>-43.614614576392505</v>
      </c>
      <c r="AD70">
        <v>91</v>
      </c>
      <c r="AE70">
        <v>0</v>
      </c>
      <c r="AF70">
        <v>0</v>
      </c>
      <c r="AG70">
        <v>13</v>
      </c>
      <c r="AH70">
        <v>232</v>
      </c>
      <c r="AI70">
        <v>24</v>
      </c>
      <c r="AJ70">
        <v>17</v>
      </c>
      <c r="AK70">
        <v>20</v>
      </c>
      <c r="AL70">
        <v>21</v>
      </c>
      <c r="AM70">
        <v>7</v>
      </c>
    </row>
    <row r="71" spans="1:39">
      <c r="A71">
        <v>2</v>
      </c>
      <c r="B71">
        <v>41</v>
      </c>
      <c r="C71">
        <v>2021</v>
      </c>
      <c r="D71">
        <v>5</v>
      </c>
      <c r="E71">
        <v>99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319</v>
      </c>
      <c r="R71">
        <v>2263</v>
      </c>
      <c r="S71">
        <v>2263</v>
      </c>
      <c r="T71">
        <v>15.398747958628197</v>
      </c>
      <c r="U71">
        <v>15.277738263739872</v>
      </c>
      <c r="V71">
        <v>15.214317277949622</v>
      </c>
      <c r="W71">
        <v>59.364118426866995</v>
      </c>
      <c r="X71">
        <v>164.64184542996813</v>
      </c>
      <c r="Y71">
        <v>151.96442333186022</v>
      </c>
      <c r="Z71">
        <v>151.96442333186022</v>
      </c>
      <c r="AA71">
        <v>29.178206125330071</v>
      </c>
      <c r="AB71">
        <v>4.270668151331706</v>
      </c>
      <c r="AC71">
        <v>-43.220227140262544</v>
      </c>
      <c r="AD71">
        <v>62</v>
      </c>
      <c r="AE71">
        <v>0</v>
      </c>
      <c r="AF71">
        <v>0</v>
      </c>
      <c r="AG71">
        <v>11</v>
      </c>
      <c r="AH71">
        <v>162</v>
      </c>
      <c r="AI71">
        <v>22</v>
      </c>
      <c r="AJ71">
        <v>21</v>
      </c>
      <c r="AK71">
        <v>16</v>
      </c>
      <c r="AL71">
        <v>19</v>
      </c>
      <c r="AM71">
        <v>10</v>
      </c>
    </row>
    <row r="72" spans="1:39">
      <c r="A72">
        <v>2</v>
      </c>
      <c r="B72">
        <v>42</v>
      </c>
      <c r="C72">
        <v>2021</v>
      </c>
      <c r="D72">
        <v>6</v>
      </c>
      <c r="E72">
        <v>99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285</v>
      </c>
      <c r="R72">
        <v>1961</v>
      </c>
      <c r="S72">
        <v>1961</v>
      </c>
      <c r="T72">
        <v>13.343767011431684</v>
      </c>
      <c r="U72">
        <v>13.289606205556602</v>
      </c>
      <c r="V72">
        <v>15.1305456399796</v>
      </c>
      <c r="W72">
        <v>59.288118306986242</v>
      </c>
      <c r="X72">
        <v>165.272361427025</v>
      </c>
      <c r="Y72">
        <v>152.54638959714453</v>
      </c>
      <c r="Z72">
        <v>152.54638959714453</v>
      </c>
      <c r="AA72">
        <v>30.474072482115226</v>
      </c>
      <c r="AB72">
        <v>4.4811471561487117</v>
      </c>
      <c r="AC72">
        <v>-40.58171115949493</v>
      </c>
      <c r="AD72">
        <v>72</v>
      </c>
      <c r="AE72">
        <v>0</v>
      </c>
      <c r="AF72">
        <v>0</v>
      </c>
      <c r="AG72">
        <v>10</v>
      </c>
      <c r="AH72">
        <v>158</v>
      </c>
      <c r="AI72">
        <v>17</v>
      </c>
      <c r="AJ72">
        <v>24</v>
      </c>
      <c r="AK72">
        <v>10</v>
      </c>
      <c r="AL72">
        <v>23</v>
      </c>
      <c r="AM72">
        <v>5</v>
      </c>
    </row>
    <row r="73" spans="1:39">
      <c r="A73">
        <v>2</v>
      </c>
      <c r="B73">
        <v>43</v>
      </c>
      <c r="C73">
        <v>2021</v>
      </c>
      <c r="D73">
        <v>7</v>
      </c>
      <c r="E73">
        <v>99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</row>
    <row r="74" spans="1:39">
      <c r="A74">
        <v>2</v>
      </c>
      <c r="B74">
        <v>44</v>
      </c>
      <c r="C74">
        <v>2021</v>
      </c>
      <c r="D74">
        <v>8</v>
      </c>
      <c r="E74">
        <v>99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</row>
    <row r="75" spans="1:39">
      <c r="A75">
        <v>2</v>
      </c>
      <c r="B75">
        <v>45</v>
      </c>
      <c r="C75">
        <v>2021</v>
      </c>
      <c r="D75">
        <v>9</v>
      </c>
      <c r="E75">
        <v>99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</row>
    <row r="76" spans="1:39">
      <c r="A76">
        <v>2</v>
      </c>
      <c r="B76">
        <v>46</v>
      </c>
      <c r="C76">
        <v>2021</v>
      </c>
      <c r="D76">
        <v>10</v>
      </c>
      <c r="E76">
        <v>99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</row>
    <row r="77" spans="1:39">
      <c r="A77">
        <v>2</v>
      </c>
      <c r="B77">
        <v>47</v>
      </c>
      <c r="C77">
        <v>2021</v>
      </c>
      <c r="D77">
        <v>11</v>
      </c>
      <c r="E77">
        <v>99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</row>
    <row r="78" spans="1:39">
      <c r="A78">
        <v>2</v>
      </c>
      <c r="B78">
        <v>48</v>
      </c>
      <c r="C78">
        <v>2021</v>
      </c>
      <c r="D78">
        <v>12</v>
      </c>
      <c r="E78">
        <v>99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</row>
    <row r="79" spans="1:39">
      <c r="A79">
        <v>2</v>
      </c>
      <c r="B79">
        <v>49</v>
      </c>
      <c r="C79">
        <v>2020</v>
      </c>
      <c r="D79">
        <v>1</v>
      </c>
      <c r="E79">
        <v>99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373</v>
      </c>
      <c r="R79">
        <v>3305</v>
      </c>
      <c r="S79">
        <v>3305</v>
      </c>
      <c r="T79">
        <v>23.513090495162203</v>
      </c>
      <c r="U79">
        <v>23.44196353625367</v>
      </c>
      <c r="V79">
        <v>15.279878971255677</v>
      </c>
      <c r="W79">
        <v>59.497730711043857</v>
      </c>
      <c r="X79">
        <v>164.02849027131481</v>
      </c>
      <c r="Y79">
        <v>151.39829652042357</v>
      </c>
      <c r="Z79">
        <v>151.39829652042357</v>
      </c>
      <c r="AA79">
        <v>29.485021019857449</v>
      </c>
      <c r="AB79">
        <v>4.2588071238439369</v>
      </c>
      <c r="AC79">
        <v>-42.437352982759698</v>
      </c>
      <c r="AD79">
        <v>142</v>
      </c>
      <c r="AE79">
        <v>0</v>
      </c>
      <c r="AF79">
        <v>0</v>
      </c>
      <c r="AG79">
        <v>9</v>
      </c>
      <c r="AH79">
        <v>450</v>
      </c>
      <c r="AI79">
        <v>90</v>
      </c>
      <c r="AJ79">
        <v>35</v>
      </c>
      <c r="AK79">
        <v>25</v>
      </c>
      <c r="AL79">
        <v>47</v>
      </c>
      <c r="AM79">
        <v>14</v>
      </c>
    </row>
    <row r="80" spans="1:39">
      <c r="A80">
        <v>2</v>
      </c>
      <c r="B80">
        <v>50</v>
      </c>
      <c r="C80">
        <v>2020</v>
      </c>
      <c r="D80">
        <v>2</v>
      </c>
      <c r="E80">
        <v>99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314</v>
      </c>
      <c r="R80">
        <v>2243</v>
      </c>
      <c r="S80">
        <v>2243</v>
      </c>
      <c r="T80">
        <v>15.957598178713717</v>
      </c>
      <c r="U80">
        <v>15.913805358373011</v>
      </c>
      <c r="V80">
        <v>15.300044583147573</v>
      </c>
      <c r="W80">
        <v>59.53544360231831</v>
      </c>
      <c r="X80">
        <v>164.07466783622979</v>
      </c>
      <c r="Y80">
        <v>151.44091841283989</v>
      </c>
      <c r="Z80">
        <v>151.44091841283989</v>
      </c>
      <c r="AA80">
        <v>30.520720918716354</v>
      </c>
      <c r="AB80">
        <v>4.2965181101139525</v>
      </c>
      <c r="AC80">
        <v>-38.190842404447139</v>
      </c>
      <c r="AD80">
        <v>86</v>
      </c>
      <c r="AE80">
        <v>0</v>
      </c>
      <c r="AF80">
        <v>0</v>
      </c>
      <c r="AG80">
        <v>7</v>
      </c>
      <c r="AH80">
        <v>222</v>
      </c>
      <c r="AI80">
        <v>31</v>
      </c>
      <c r="AJ80">
        <v>38</v>
      </c>
      <c r="AK80">
        <v>20</v>
      </c>
      <c r="AL80">
        <v>20</v>
      </c>
      <c r="AM80">
        <v>6</v>
      </c>
    </row>
    <row r="81" spans="1:39">
      <c r="A81">
        <v>2</v>
      </c>
      <c r="B81">
        <v>51</v>
      </c>
      <c r="C81">
        <v>2020</v>
      </c>
      <c r="D81">
        <v>3</v>
      </c>
      <c r="E81">
        <v>99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347</v>
      </c>
      <c r="R81">
        <v>2635</v>
      </c>
      <c r="S81">
        <v>2635</v>
      </c>
      <c r="T81">
        <v>18.746442800227666</v>
      </c>
      <c r="U81">
        <v>18.820679584677244</v>
      </c>
      <c r="V81">
        <v>14.995066413662236</v>
      </c>
      <c r="W81">
        <v>59.066793168880487</v>
      </c>
      <c r="X81">
        <v>165.17771231094071</v>
      </c>
      <c r="Y81">
        <v>152.45902846299839</v>
      </c>
      <c r="Z81">
        <v>152.45902846299839</v>
      </c>
      <c r="AA81">
        <v>31.607414016962796</v>
      </c>
      <c r="AB81">
        <v>4.9221739848472223</v>
      </c>
      <c r="AC81">
        <v>-44.825926976042098</v>
      </c>
      <c r="AD81">
        <v>84</v>
      </c>
      <c r="AE81">
        <v>0</v>
      </c>
      <c r="AF81">
        <v>0</v>
      </c>
      <c r="AG81">
        <v>7</v>
      </c>
      <c r="AH81">
        <v>241</v>
      </c>
      <c r="AI81">
        <v>29</v>
      </c>
      <c r="AJ81">
        <v>28</v>
      </c>
      <c r="AK81">
        <v>21</v>
      </c>
      <c r="AL81">
        <v>36</v>
      </c>
      <c r="AM81">
        <v>7</v>
      </c>
    </row>
    <row r="82" spans="1:39">
      <c r="A82">
        <v>2</v>
      </c>
      <c r="B82">
        <v>52</v>
      </c>
      <c r="C82">
        <v>2020</v>
      </c>
      <c r="D82">
        <v>4</v>
      </c>
      <c r="E82">
        <v>99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327</v>
      </c>
      <c r="R82">
        <v>2607</v>
      </c>
      <c r="S82">
        <v>2607</v>
      </c>
      <c r="T82">
        <v>18.547239612976671</v>
      </c>
      <c r="U82">
        <v>18.57809806716698</v>
      </c>
      <c r="V82">
        <v>15.036823935558107</v>
      </c>
      <c r="W82">
        <v>59.100115074798609</v>
      </c>
      <c r="X82">
        <v>164.79991571986579</v>
      </c>
      <c r="Y82">
        <v>152.11032220943619</v>
      </c>
      <c r="Z82">
        <v>152.11032220943619</v>
      </c>
      <c r="AA82">
        <v>30.83762595066105</v>
      </c>
      <c r="AB82">
        <v>4.7069417989973052</v>
      </c>
      <c r="AC82">
        <v>-47.774302235593119</v>
      </c>
      <c r="AD82">
        <v>93</v>
      </c>
      <c r="AE82">
        <v>0</v>
      </c>
      <c r="AF82">
        <v>0</v>
      </c>
      <c r="AG82">
        <v>11</v>
      </c>
      <c r="AH82">
        <v>217</v>
      </c>
      <c r="AI82">
        <v>42</v>
      </c>
      <c r="AJ82">
        <v>33</v>
      </c>
      <c r="AK82">
        <v>20</v>
      </c>
      <c r="AL82">
        <v>23</v>
      </c>
      <c r="AM82">
        <v>9</v>
      </c>
    </row>
    <row r="83" spans="1:39">
      <c r="A83">
        <v>2</v>
      </c>
      <c r="B83">
        <v>53</v>
      </c>
      <c r="C83">
        <v>2020</v>
      </c>
      <c r="D83">
        <v>5</v>
      </c>
      <c r="E83">
        <v>99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337</v>
      </c>
      <c r="R83">
        <v>2129</v>
      </c>
      <c r="S83">
        <v>2129</v>
      </c>
      <c r="T83">
        <v>15.146556630620379</v>
      </c>
      <c r="U83">
        <v>15.211773014052005</v>
      </c>
      <c r="V83">
        <v>15.072334429309535</v>
      </c>
      <c r="W83">
        <v>59.183184593705981</v>
      </c>
      <c r="X83">
        <v>165.23457978786502</v>
      </c>
      <c r="Y83">
        <v>152.51151714419919</v>
      </c>
      <c r="Z83">
        <v>152.51151714419919</v>
      </c>
      <c r="AA83">
        <v>30.625842960184809</v>
      </c>
      <c r="AB83">
        <v>4.7166075775008034</v>
      </c>
      <c r="AC83">
        <v>-46.73909413330145</v>
      </c>
      <c r="AD83">
        <v>90</v>
      </c>
      <c r="AE83">
        <v>0</v>
      </c>
      <c r="AF83">
        <v>0</v>
      </c>
      <c r="AG83">
        <v>15</v>
      </c>
      <c r="AH83">
        <v>182</v>
      </c>
      <c r="AI83">
        <v>27</v>
      </c>
      <c r="AJ83">
        <v>32</v>
      </c>
      <c r="AK83">
        <v>19</v>
      </c>
      <c r="AL83">
        <v>22</v>
      </c>
      <c r="AM83">
        <v>8</v>
      </c>
    </row>
    <row r="84" spans="1:39">
      <c r="A84">
        <v>2</v>
      </c>
      <c r="B84">
        <v>54</v>
      </c>
      <c r="C84">
        <v>2020</v>
      </c>
      <c r="D84">
        <v>6</v>
      </c>
      <c r="E84">
        <v>99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193</v>
      </c>
      <c r="R84">
        <v>1137</v>
      </c>
      <c r="S84">
        <v>1137</v>
      </c>
      <c r="T84">
        <v>8.0890722822993766</v>
      </c>
      <c r="U84">
        <v>8.0336804394770756</v>
      </c>
      <c r="V84">
        <v>15.269129287598943</v>
      </c>
      <c r="W84">
        <v>59.554969217238352</v>
      </c>
      <c r="X84">
        <v>163.39954890699997</v>
      </c>
      <c r="Y84">
        <v>150.81778364116096</v>
      </c>
      <c r="Z84">
        <v>150.81778364116096</v>
      </c>
      <c r="AA84">
        <v>30.034963636505779</v>
      </c>
      <c r="AB84">
        <v>4.4166087771639297</v>
      </c>
      <c r="AC84">
        <v>-43.662861217316099</v>
      </c>
      <c r="AD84">
        <v>48</v>
      </c>
      <c r="AE84">
        <v>0</v>
      </c>
      <c r="AF84">
        <v>0</v>
      </c>
      <c r="AG84">
        <v>2</v>
      </c>
      <c r="AH84">
        <v>104</v>
      </c>
      <c r="AI84">
        <v>20</v>
      </c>
      <c r="AJ84">
        <v>12</v>
      </c>
      <c r="AK84">
        <v>23</v>
      </c>
      <c r="AL84">
        <v>10</v>
      </c>
      <c r="AM84">
        <v>3</v>
      </c>
    </row>
    <row r="85" spans="1:39">
      <c r="A85">
        <v>2</v>
      </c>
      <c r="B85">
        <v>55</v>
      </c>
      <c r="C85">
        <v>2020</v>
      </c>
      <c r="D85">
        <v>7</v>
      </c>
      <c r="E85">
        <v>99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</row>
    <row r="86" spans="1:39">
      <c r="A86">
        <v>2</v>
      </c>
      <c r="B86">
        <v>56</v>
      </c>
      <c r="C86">
        <v>2020</v>
      </c>
      <c r="D86">
        <v>8</v>
      </c>
      <c r="E86">
        <v>99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</row>
    <row r="87" spans="1:39">
      <c r="A87">
        <v>2</v>
      </c>
      <c r="B87">
        <v>57</v>
      </c>
      <c r="C87">
        <v>2020</v>
      </c>
      <c r="D87">
        <v>9</v>
      </c>
      <c r="E87">
        <v>99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</row>
    <row r="88" spans="1:39">
      <c r="A88">
        <v>2</v>
      </c>
      <c r="B88">
        <v>58</v>
      </c>
      <c r="C88">
        <v>2020</v>
      </c>
      <c r="D88">
        <v>10</v>
      </c>
      <c r="E88">
        <v>99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</row>
    <row r="89" spans="1:39">
      <c r="A89">
        <v>2</v>
      </c>
      <c r="B89">
        <v>59</v>
      </c>
      <c r="C89">
        <v>2020</v>
      </c>
      <c r="D89">
        <v>11</v>
      </c>
      <c r="E89">
        <v>99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</row>
    <row r="90" spans="1:39">
      <c r="A90">
        <v>2</v>
      </c>
      <c r="B90">
        <v>60</v>
      </c>
      <c r="C90">
        <v>2020</v>
      </c>
      <c r="D90">
        <v>12</v>
      </c>
      <c r="E90">
        <v>99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</row>
    <row r="91" spans="1:39">
      <c r="A91">
        <v>2</v>
      </c>
      <c r="B91">
        <v>61</v>
      </c>
      <c r="C91">
        <v>2019</v>
      </c>
      <c r="D91">
        <v>1</v>
      </c>
      <c r="E91">
        <v>99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384</v>
      </c>
      <c r="R91">
        <v>2960</v>
      </c>
      <c r="S91">
        <v>2960</v>
      </c>
      <c r="T91">
        <v>20.524199140202473</v>
      </c>
      <c r="U91">
        <v>20.785784852536818</v>
      </c>
      <c r="V91">
        <v>15.045945945945949</v>
      </c>
      <c r="W91">
        <v>59.06520270270272</v>
      </c>
      <c r="X91">
        <v>166.8796301718838</v>
      </c>
      <c r="Y91">
        <v>154.02989864864853</v>
      </c>
      <c r="Z91">
        <v>154.02989864864853</v>
      </c>
      <c r="AA91">
        <v>30.515205248221815</v>
      </c>
      <c r="AB91">
        <v>4.6152807254951487</v>
      </c>
      <c r="AC91">
        <v>-47.750751010825901</v>
      </c>
      <c r="AD91">
        <v>78</v>
      </c>
      <c r="AE91">
        <v>0</v>
      </c>
      <c r="AF91">
        <v>0</v>
      </c>
      <c r="AG91">
        <v>6</v>
      </c>
      <c r="AH91">
        <v>222</v>
      </c>
      <c r="AI91">
        <v>24</v>
      </c>
      <c r="AJ91">
        <v>17</v>
      </c>
      <c r="AK91">
        <v>15</v>
      </c>
      <c r="AL91">
        <v>30</v>
      </c>
      <c r="AM91">
        <v>17</v>
      </c>
    </row>
    <row r="92" spans="1:39">
      <c r="A92">
        <v>2</v>
      </c>
      <c r="B92">
        <v>62</v>
      </c>
      <c r="C92">
        <v>2019</v>
      </c>
      <c r="D92">
        <v>2</v>
      </c>
      <c r="E92">
        <v>99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358</v>
      </c>
      <c r="R92">
        <v>2684</v>
      </c>
      <c r="S92">
        <v>2684</v>
      </c>
      <c r="T92">
        <v>18.610456247399807</v>
      </c>
      <c r="U92">
        <v>18.580755636178903</v>
      </c>
      <c r="V92">
        <v>15.05402384500745</v>
      </c>
      <c r="W92">
        <v>59.101341281669136</v>
      </c>
      <c r="X92">
        <v>164.51650404548101</v>
      </c>
      <c r="Y92">
        <v>151.84873323397872</v>
      </c>
      <c r="Z92">
        <v>151.84873323397872</v>
      </c>
      <c r="AA92">
        <v>29.304593959965633</v>
      </c>
      <c r="AB92">
        <v>4.3846549913549566</v>
      </c>
      <c r="AC92">
        <v>-40.352052338232511</v>
      </c>
      <c r="AD92">
        <v>71</v>
      </c>
      <c r="AE92">
        <v>0</v>
      </c>
      <c r="AF92">
        <v>0</v>
      </c>
      <c r="AG92">
        <v>16</v>
      </c>
      <c r="AH92">
        <v>137</v>
      </c>
      <c r="AI92">
        <v>25</v>
      </c>
      <c r="AJ92">
        <v>13</v>
      </c>
      <c r="AK92">
        <v>11</v>
      </c>
      <c r="AL92">
        <v>15</v>
      </c>
      <c r="AM92">
        <v>18</v>
      </c>
    </row>
    <row r="93" spans="1:39">
      <c r="A93">
        <v>2</v>
      </c>
      <c r="B93">
        <v>63</v>
      </c>
      <c r="C93">
        <v>2019</v>
      </c>
      <c r="D93">
        <v>3</v>
      </c>
      <c r="E93">
        <v>99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360</v>
      </c>
      <c r="R93">
        <v>2460</v>
      </c>
      <c r="S93">
        <v>2460</v>
      </c>
      <c r="T93">
        <v>17.057273609762859</v>
      </c>
      <c r="U93">
        <v>16.956037097502918</v>
      </c>
      <c r="V93">
        <v>15.210975609756099</v>
      </c>
      <c r="W93">
        <v>59.514634146341457</v>
      </c>
      <c r="X93">
        <v>163.80149565309287</v>
      </c>
      <c r="Y93">
        <v>151.18878048780505</v>
      </c>
      <c r="Z93">
        <v>151.18878048780505</v>
      </c>
      <c r="AA93">
        <v>29.900766300247049</v>
      </c>
      <c r="AB93">
        <v>4.4887607235884799</v>
      </c>
      <c r="AC93">
        <v>-44.649867396565746</v>
      </c>
      <c r="AD93">
        <v>78</v>
      </c>
      <c r="AE93">
        <v>0</v>
      </c>
      <c r="AF93">
        <v>0</v>
      </c>
      <c r="AG93">
        <v>7</v>
      </c>
      <c r="AH93">
        <v>183</v>
      </c>
      <c r="AI93">
        <v>16</v>
      </c>
      <c r="AJ93">
        <v>15</v>
      </c>
      <c r="AK93">
        <v>13</v>
      </c>
      <c r="AL93">
        <v>28</v>
      </c>
      <c r="AM93">
        <v>5</v>
      </c>
    </row>
    <row r="94" spans="1:39">
      <c r="A94">
        <v>2</v>
      </c>
      <c r="B94">
        <v>64</v>
      </c>
      <c r="C94">
        <v>2019</v>
      </c>
      <c r="D94">
        <v>4</v>
      </c>
      <c r="E94">
        <v>99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335</v>
      </c>
      <c r="R94">
        <v>2539</v>
      </c>
      <c r="S94">
        <v>2539</v>
      </c>
      <c r="T94">
        <v>17.605047843572319</v>
      </c>
      <c r="U94">
        <v>17.553995668037285</v>
      </c>
      <c r="V94">
        <v>15.074044899566752</v>
      </c>
      <c r="W94">
        <v>59.202048050413552</v>
      </c>
      <c r="X94">
        <v>164.30163981434572</v>
      </c>
      <c r="Y94">
        <v>151.6504135486415</v>
      </c>
      <c r="Z94">
        <v>151.6504135486415</v>
      </c>
      <c r="AA94">
        <v>31.357570286669208</v>
      </c>
      <c r="AB94">
        <v>4.8612634545974736</v>
      </c>
      <c r="AC94">
        <v>-46.602656445074494</v>
      </c>
      <c r="AD94">
        <v>70</v>
      </c>
      <c r="AE94">
        <v>0</v>
      </c>
      <c r="AF94">
        <v>0</v>
      </c>
      <c r="AG94">
        <v>5</v>
      </c>
      <c r="AH94">
        <v>179</v>
      </c>
      <c r="AI94">
        <v>21</v>
      </c>
      <c r="AJ94">
        <v>21</v>
      </c>
      <c r="AK94">
        <v>12</v>
      </c>
      <c r="AL94">
        <v>17</v>
      </c>
      <c r="AM94">
        <v>7</v>
      </c>
    </row>
    <row r="95" spans="1:39">
      <c r="A95">
        <v>2</v>
      </c>
      <c r="B95">
        <v>65</v>
      </c>
      <c r="C95">
        <v>2019</v>
      </c>
      <c r="D95">
        <v>5</v>
      </c>
      <c r="E95">
        <v>99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362</v>
      </c>
      <c r="R95">
        <v>2629</v>
      </c>
      <c r="S95">
        <v>2629</v>
      </c>
      <c r="T95">
        <v>18.229094439051448</v>
      </c>
      <c r="U95">
        <v>18.340482606727356</v>
      </c>
      <c r="V95">
        <v>15.066945606694556</v>
      </c>
      <c r="W95">
        <v>59.239634842145293</v>
      </c>
      <c r="X95">
        <v>165.7863557857662</v>
      </c>
      <c r="Y95">
        <v>153.02080639026246</v>
      </c>
      <c r="Z95">
        <v>153.02080639026246</v>
      </c>
      <c r="AA95">
        <v>31.317260165713385</v>
      </c>
      <c r="AB95">
        <v>4.7383028504323059</v>
      </c>
      <c r="AC95">
        <v>-47.534132580385439</v>
      </c>
      <c r="AD95">
        <v>86</v>
      </c>
      <c r="AE95">
        <v>0</v>
      </c>
      <c r="AF95">
        <v>0</v>
      </c>
      <c r="AG95">
        <v>5</v>
      </c>
      <c r="AH95">
        <v>198</v>
      </c>
      <c r="AI95">
        <v>24</v>
      </c>
      <c r="AJ95">
        <v>21</v>
      </c>
      <c r="AK95">
        <v>22</v>
      </c>
      <c r="AL95">
        <v>19</v>
      </c>
      <c r="AM95">
        <v>2</v>
      </c>
    </row>
    <row r="96" spans="1:39">
      <c r="A96">
        <v>2</v>
      </c>
      <c r="B96">
        <v>66</v>
      </c>
      <c r="C96">
        <v>2019</v>
      </c>
      <c r="D96">
        <v>6</v>
      </c>
      <c r="E96">
        <v>99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224</v>
      </c>
      <c r="R96">
        <v>1150</v>
      </c>
      <c r="S96">
        <v>1116</v>
      </c>
      <c r="T96">
        <v>7.9739287200110942</v>
      </c>
      <c r="U96">
        <v>7.7829441390167107</v>
      </c>
      <c r="V96">
        <v>14.970434782608699</v>
      </c>
      <c r="W96">
        <v>59.108422939068078</v>
      </c>
      <c r="X96">
        <v>165.692439587357</v>
      </c>
      <c r="Y96">
        <v>152.93412173913063</v>
      </c>
      <c r="Z96">
        <v>152.97132616487463</v>
      </c>
      <c r="AA96">
        <v>31.15194344946369</v>
      </c>
      <c r="AB96">
        <v>5.0697536599303241</v>
      </c>
      <c r="AC96">
        <v>-45.467560563679491</v>
      </c>
      <c r="AD96">
        <v>48</v>
      </c>
      <c r="AE96">
        <v>1</v>
      </c>
      <c r="AF96">
        <v>0</v>
      </c>
      <c r="AG96">
        <v>4</v>
      </c>
      <c r="AH96">
        <v>84</v>
      </c>
      <c r="AI96">
        <v>7</v>
      </c>
      <c r="AJ96">
        <v>12</v>
      </c>
      <c r="AK96">
        <v>12</v>
      </c>
      <c r="AL96">
        <v>6</v>
      </c>
      <c r="AM96">
        <v>10</v>
      </c>
    </row>
    <row r="97" spans="1:39">
      <c r="A97">
        <v>2</v>
      </c>
      <c r="B97">
        <v>67</v>
      </c>
      <c r="C97">
        <v>2019</v>
      </c>
      <c r="D97">
        <v>7</v>
      </c>
      <c r="E97">
        <v>99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</row>
    <row r="98" spans="1:39">
      <c r="A98">
        <v>2</v>
      </c>
      <c r="B98">
        <v>68</v>
      </c>
      <c r="C98">
        <v>2019</v>
      </c>
      <c r="D98">
        <v>8</v>
      </c>
      <c r="E98">
        <v>99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</row>
    <row r="99" spans="1:39">
      <c r="A99">
        <v>2</v>
      </c>
      <c r="B99">
        <v>69</v>
      </c>
      <c r="C99">
        <v>2019</v>
      </c>
      <c r="D99">
        <v>9</v>
      </c>
      <c r="E99">
        <v>99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</row>
    <row r="100" spans="1:39">
      <c r="A100">
        <v>2</v>
      </c>
      <c r="B100">
        <v>70</v>
      </c>
      <c r="C100">
        <v>2019</v>
      </c>
      <c r="D100">
        <v>10</v>
      </c>
      <c r="E100">
        <v>99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</row>
    <row r="101" spans="1:39">
      <c r="A101">
        <v>2</v>
      </c>
      <c r="B101">
        <v>71</v>
      </c>
      <c r="C101">
        <v>2019</v>
      </c>
      <c r="D101">
        <v>11</v>
      </c>
      <c r="E101">
        <v>99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</row>
    <row r="102" spans="1:39">
      <c r="A102">
        <v>2</v>
      </c>
      <c r="B102">
        <v>72</v>
      </c>
      <c r="C102">
        <v>2019</v>
      </c>
      <c r="D102">
        <v>12</v>
      </c>
      <c r="E102">
        <v>99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</row>
    <row r="103" spans="1:39">
      <c r="A103">
        <v>2</v>
      </c>
      <c r="B103">
        <v>73</v>
      </c>
      <c r="C103">
        <v>2018</v>
      </c>
      <c r="D103">
        <v>1</v>
      </c>
      <c r="E103">
        <v>99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381</v>
      </c>
      <c r="R103">
        <v>3008</v>
      </c>
      <c r="S103">
        <v>3008</v>
      </c>
      <c r="T103">
        <v>19.39769136518991</v>
      </c>
      <c r="U103">
        <v>19.57167254455814</v>
      </c>
      <c r="V103">
        <v>14.85771276595745</v>
      </c>
      <c r="W103">
        <v>58.75</v>
      </c>
      <c r="X103">
        <v>167.5558208086488</v>
      </c>
      <c r="Y103">
        <v>154.65402260638319</v>
      </c>
      <c r="Z103">
        <v>154.65402260638319</v>
      </c>
      <c r="AA103">
        <v>30.724502658396244</v>
      </c>
      <c r="AB103">
        <v>4.8477484354715639</v>
      </c>
      <c r="AC103">
        <v>-49.943576167526707</v>
      </c>
      <c r="AD103">
        <v>100</v>
      </c>
      <c r="AE103">
        <v>0</v>
      </c>
      <c r="AF103">
        <v>0</v>
      </c>
      <c r="AG103">
        <v>6</v>
      </c>
      <c r="AH103">
        <v>242</v>
      </c>
      <c r="AI103">
        <v>34</v>
      </c>
      <c r="AJ103">
        <v>25</v>
      </c>
      <c r="AK103">
        <v>32</v>
      </c>
      <c r="AL103">
        <v>68</v>
      </c>
      <c r="AM103">
        <v>12</v>
      </c>
    </row>
    <row r="104" spans="1:39">
      <c r="A104">
        <v>2</v>
      </c>
      <c r="B104">
        <v>74</v>
      </c>
      <c r="C104">
        <v>2018</v>
      </c>
      <c r="D104">
        <v>2</v>
      </c>
      <c r="E104">
        <v>99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357</v>
      </c>
      <c r="R104">
        <v>2718</v>
      </c>
      <c r="S104">
        <v>2718</v>
      </c>
      <c r="T104">
        <v>17.527568195008701</v>
      </c>
      <c r="U104">
        <v>17.368863180718812</v>
      </c>
      <c r="V104">
        <v>14.785871964679904</v>
      </c>
      <c r="W104">
        <v>58.635393671817511</v>
      </c>
      <c r="X104">
        <v>164.56268032147148</v>
      </c>
      <c r="Y104">
        <v>151.89135393671847</v>
      </c>
      <c r="Z104">
        <v>151.89135393671847</v>
      </c>
      <c r="AA104">
        <v>30.414260885338106</v>
      </c>
      <c r="AB104">
        <v>4.8443649371346336</v>
      </c>
      <c r="AC104">
        <v>-42.729941422952876</v>
      </c>
      <c r="AD104">
        <v>76</v>
      </c>
      <c r="AE104">
        <v>0</v>
      </c>
      <c r="AF104">
        <v>0</v>
      </c>
      <c r="AG104">
        <v>7</v>
      </c>
      <c r="AH104">
        <v>210</v>
      </c>
      <c r="AI104">
        <v>36</v>
      </c>
      <c r="AJ104">
        <v>20</v>
      </c>
      <c r="AK104">
        <v>19</v>
      </c>
      <c r="AL104">
        <v>65</v>
      </c>
      <c r="AM104">
        <v>17</v>
      </c>
    </row>
    <row r="105" spans="1:39">
      <c r="A105">
        <v>2</v>
      </c>
      <c r="B105">
        <v>75</v>
      </c>
      <c r="C105">
        <v>2018</v>
      </c>
      <c r="D105">
        <v>3</v>
      </c>
      <c r="E105">
        <v>99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352</v>
      </c>
      <c r="R105">
        <v>2665</v>
      </c>
      <c r="S105">
        <v>2665</v>
      </c>
      <c r="T105">
        <v>17.18578706390662</v>
      </c>
      <c r="U105">
        <v>17.064349038333955</v>
      </c>
      <c r="V105">
        <v>14.89718574108818</v>
      </c>
      <c r="W105">
        <v>58.882926829268307</v>
      </c>
      <c r="X105">
        <v>164.89288741541483</v>
      </c>
      <c r="Y105">
        <v>152.19613508442751</v>
      </c>
      <c r="Z105">
        <v>152.19613508442751</v>
      </c>
      <c r="AA105">
        <v>31.472728897205545</v>
      </c>
      <c r="AB105">
        <v>5.074361600739409</v>
      </c>
      <c r="AC105">
        <v>-53.729017784649358</v>
      </c>
      <c r="AD105">
        <v>82</v>
      </c>
      <c r="AE105">
        <v>0</v>
      </c>
      <c r="AF105">
        <v>0</v>
      </c>
      <c r="AG105">
        <v>9</v>
      </c>
      <c r="AH105">
        <v>218</v>
      </c>
      <c r="AI105">
        <v>36</v>
      </c>
      <c r="AJ105">
        <v>11</v>
      </c>
      <c r="AK105">
        <v>10</v>
      </c>
      <c r="AL105">
        <v>51</v>
      </c>
      <c r="AM105">
        <v>8</v>
      </c>
    </row>
    <row r="106" spans="1:39">
      <c r="A106">
        <v>2</v>
      </c>
      <c r="B106">
        <v>76</v>
      </c>
      <c r="C106">
        <v>2018</v>
      </c>
      <c r="D106">
        <v>4</v>
      </c>
      <c r="E106">
        <v>99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376</v>
      </c>
      <c r="R106">
        <v>2696</v>
      </c>
      <c r="S106">
        <v>2695</v>
      </c>
      <c r="T106">
        <v>17.38569678209841</v>
      </c>
      <c r="U106">
        <v>17.591657473674438</v>
      </c>
      <c r="V106">
        <v>14.693249258160236</v>
      </c>
      <c r="W106">
        <v>58.428571428571438</v>
      </c>
      <c r="X106">
        <v>168.08770908950598</v>
      </c>
      <c r="Y106">
        <v>155.14495548961429</v>
      </c>
      <c r="Z106">
        <v>155.15261595547315</v>
      </c>
      <c r="AA106">
        <v>31.371750400837236</v>
      </c>
      <c r="AB106">
        <v>5.102511295561805</v>
      </c>
      <c r="AC106">
        <v>-49.069613159237797</v>
      </c>
      <c r="AD106">
        <v>75</v>
      </c>
      <c r="AE106">
        <v>0</v>
      </c>
      <c r="AF106">
        <v>0</v>
      </c>
      <c r="AG106">
        <v>8</v>
      </c>
      <c r="AH106">
        <v>215</v>
      </c>
      <c r="AI106">
        <v>27</v>
      </c>
      <c r="AJ106">
        <v>19</v>
      </c>
      <c r="AK106">
        <v>31</v>
      </c>
      <c r="AL106">
        <v>66</v>
      </c>
      <c r="AM106">
        <v>17</v>
      </c>
    </row>
    <row r="107" spans="1:39">
      <c r="A107">
        <v>2</v>
      </c>
      <c r="B107">
        <v>77</v>
      </c>
      <c r="C107">
        <v>2018</v>
      </c>
      <c r="D107">
        <v>5</v>
      </c>
      <c r="E107">
        <v>99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371</v>
      </c>
      <c r="R107">
        <v>3049</v>
      </c>
      <c r="S107">
        <v>3049</v>
      </c>
      <c r="T107">
        <v>19.662088089250016</v>
      </c>
      <c r="U107">
        <v>19.623803447270078</v>
      </c>
      <c r="V107">
        <v>14.882584453919316</v>
      </c>
      <c r="W107">
        <v>58.812725483765185</v>
      </c>
      <c r="X107">
        <v>165.74299088168789</v>
      </c>
      <c r="Y107">
        <v>152.98078058379815</v>
      </c>
      <c r="Z107">
        <v>152.98078058379815</v>
      </c>
      <c r="AA107">
        <v>31.3831623260022</v>
      </c>
      <c r="AB107">
        <v>4.7810049104587407</v>
      </c>
      <c r="AC107">
        <v>-49.567641250198513</v>
      </c>
      <c r="AD107">
        <v>88</v>
      </c>
      <c r="AE107">
        <v>0</v>
      </c>
      <c r="AF107">
        <v>0</v>
      </c>
      <c r="AG107">
        <v>7</v>
      </c>
      <c r="AH107">
        <v>252</v>
      </c>
      <c r="AI107">
        <v>28</v>
      </c>
      <c r="AJ107">
        <v>22</v>
      </c>
      <c r="AK107">
        <v>30</v>
      </c>
      <c r="AL107">
        <v>64</v>
      </c>
      <c r="AM107">
        <v>7</v>
      </c>
    </row>
    <row r="108" spans="1:39">
      <c r="A108">
        <v>2</v>
      </c>
      <c r="B108">
        <v>78</v>
      </c>
      <c r="C108">
        <v>2018</v>
      </c>
      <c r="D108">
        <v>6</v>
      </c>
      <c r="E108">
        <v>99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242</v>
      </c>
      <c r="R108">
        <v>1371</v>
      </c>
      <c r="S108">
        <v>1371</v>
      </c>
      <c r="T108">
        <v>8.8411685045463315</v>
      </c>
      <c r="U108">
        <v>8.7796543154445885</v>
      </c>
      <c r="V108">
        <v>14.774617067833695</v>
      </c>
      <c r="W108">
        <v>58.558716265499605</v>
      </c>
      <c r="X108">
        <v>164.91090401467329</v>
      </c>
      <c r="Y108">
        <v>152.21276440554337</v>
      </c>
      <c r="Z108">
        <v>152.21276440554337</v>
      </c>
      <c r="AA108">
        <v>29.979278117194738</v>
      </c>
      <c r="AB108">
        <v>4.5874295738767508</v>
      </c>
      <c r="AC108">
        <v>-39.874101302727574</v>
      </c>
      <c r="AD108">
        <v>31</v>
      </c>
      <c r="AE108">
        <v>0</v>
      </c>
      <c r="AF108">
        <v>0</v>
      </c>
      <c r="AG108">
        <v>5</v>
      </c>
      <c r="AH108">
        <v>81</v>
      </c>
      <c r="AI108">
        <v>20</v>
      </c>
      <c r="AJ108">
        <v>10</v>
      </c>
      <c r="AK108">
        <v>9</v>
      </c>
      <c r="AL108">
        <v>27</v>
      </c>
      <c r="AM108">
        <v>3</v>
      </c>
    </row>
    <row r="109" spans="1:39">
      <c r="A109">
        <v>2</v>
      </c>
      <c r="B109">
        <v>79</v>
      </c>
      <c r="C109">
        <v>2018</v>
      </c>
      <c r="D109">
        <v>7</v>
      </c>
      <c r="E109">
        <v>99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</row>
    <row r="110" spans="1:39">
      <c r="A110">
        <v>2</v>
      </c>
      <c r="B110">
        <v>80</v>
      </c>
      <c r="C110">
        <v>2018</v>
      </c>
      <c r="D110">
        <v>8</v>
      </c>
      <c r="E110">
        <v>99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</row>
    <row r="111" spans="1:39">
      <c r="A111">
        <v>2</v>
      </c>
      <c r="B111">
        <v>81</v>
      </c>
      <c r="C111">
        <v>2018</v>
      </c>
      <c r="D111">
        <v>9</v>
      </c>
      <c r="E111">
        <v>99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</row>
    <row r="112" spans="1:39">
      <c r="A112">
        <v>2</v>
      </c>
      <c r="B112">
        <v>82</v>
      </c>
      <c r="C112">
        <v>2018</v>
      </c>
      <c r="D112">
        <v>10</v>
      </c>
      <c r="E112">
        <v>99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</row>
    <row r="113" spans="1:39">
      <c r="A113">
        <v>2</v>
      </c>
      <c r="B113">
        <v>83</v>
      </c>
      <c r="C113">
        <v>2018</v>
      </c>
      <c r="D113">
        <v>11</v>
      </c>
      <c r="E113">
        <v>99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</row>
    <row r="114" spans="1:39">
      <c r="A114">
        <v>2</v>
      </c>
      <c r="B114">
        <v>84</v>
      </c>
      <c r="C114">
        <v>2018</v>
      </c>
      <c r="D114">
        <v>12</v>
      </c>
      <c r="E114">
        <v>99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</row>
    <row r="115" spans="1:39">
      <c r="A115">
        <v>2</v>
      </c>
      <c r="B115">
        <v>85</v>
      </c>
      <c r="C115">
        <v>2017</v>
      </c>
      <c r="D115">
        <v>1</v>
      </c>
      <c r="E115">
        <v>99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408</v>
      </c>
      <c r="R115">
        <v>2754</v>
      </c>
      <c r="S115">
        <v>2754</v>
      </c>
      <c r="T115">
        <v>19.353478566408995</v>
      </c>
      <c r="U115">
        <v>19.571847256286315</v>
      </c>
      <c r="V115">
        <v>14.815904139433547</v>
      </c>
      <c r="W115">
        <v>58.732752360203371</v>
      </c>
      <c r="X115">
        <v>166.75156238812676</v>
      </c>
      <c r="Y115">
        <v>153.91169208424071</v>
      </c>
      <c r="Z115">
        <v>153.91169208424071</v>
      </c>
      <c r="AA115">
        <v>29.821819588536908</v>
      </c>
      <c r="AB115">
        <v>4.8329128258631791</v>
      </c>
      <c r="AC115">
        <v>-47.555812982743525</v>
      </c>
      <c r="AD115">
        <v>88</v>
      </c>
      <c r="AE115">
        <v>0</v>
      </c>
      <c r="AF115">
        <v>0</v>
      </c>
      <c r="AG115">
        <v>6</v>
      </c>
      <c r="AH115">
        <v>196</v>
      </c>
      <c r="AI115">
        <v>30</v>
      </c>
      <c r="AJ115">
        <v>38</v>
      </c>
      <c r="AK115">
        <v>14</v>
      </c>
      <c r="AL115">
        <v>96</v>
      </c>
      <c r="AM115">
        <v>12</v>
      </c>
    </row>
    <row r="116" spans="1:39">
      <c r="A116">
        <v>2</v>
      </c>
      <c r="B116">
        <v>86</v>
      </c>
      <c r="C116">
        <v>2017</v>
      </c>
      <c r="D116">
        <v>2</v>
      </c>
      <c r="E116">
        <v>99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Q116">
        <v>361</v>
      </c>
      <c r="R116">
        <v>2223</v>
      </c>
      <c r="S116">
        <v>2223</v>
      </c>
      <c r="T116">
        <v>15.621925509487003</v>
      </c>
      <c r="U116">
        <v>15.611865410004819</v>
      </c>
      <c r="V116">
        <v>14.875843454790822</v>
      </c>
      <c r="W116">
        <v>58.9037336932074</v>
      </c>
      <c r="X116">
        <v>164.78488217098004</v>
      </c>
      <c r="Y116">
        <v>152.09644624381477</v>
      </c>
      <c r="Z116">
        <v>152.09644624381477</v>
      </c>
      <c r="AA116">
        <v>29.106939361511223</v>
      </c>
      <c r="AB116">
        <v>4.7138256757415151</v>
      </c>
      <c r="AC116">
        <v>-44.413587052555975</v>
      </c>
      <c r="AD116">
        <v>79</v>
      </c>
      <c r="AE116">
        <v>0</v>
      </c>
      <c r="AF116">
        <v>0</v>
      </c>
      <c r="AG116">
        <v>10</v>
      </c>
      <c r="AH116">
        <v>153</v>
      </c>
      <c r="AI116">
        <v>18</v>
      </c>
      <c r="AJ116">
        <v>26</v>
      </c>
      <c r="AK116">
        <v>26</v>
      </c>
      <c r="AL116">
        <v>70</v>
      </c>
      <c r="AM116">
        <v>7</v>
      </c>
    </row>
    <row r="117" spans="1:39">
      <c r="A117">
        <v>2</v>
      </c>
      <c r="B117">
        <v>87</v>
      </c>
      <c r="C117">
        <v>2017</v>
      </c>
      <c r="D117">
        <v>3</v>
      </c>
      <c r="E117">
        <v>99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  <c r="Q117">
        <v>403</v>
      </c>
      <c r="R117">
        <v>2612</v>
      </c>
      <c r="S117">
        <v>2612</v>
      </c>
      <c r="T117">
        <v>18.355586788475048</v>
      </c>
      <c r="U117">
        <v>18.347593286337855</v>
      </c>
      <c r="V117">
        <v>14.88667687595712</v>
      </c>
      <c r="W117">
        <v>58.851837672281754</v>
      </c>
      <c r="X117">
        <v>164.81926071685129</v>
      </c>
      <c r="Y117">
        <v>152.12817764165371</v>
      </c>
      <c r="Z117">
        <v>152.12817764165371</v>
      </c>
      <c r="AA117">
        <v>30.076321918922361</v>
      </c>
      <c r="AB117">
        <v>4.7493717316096564</v>
      </c>
      <c r="AC117">
        <v>-47.888600973992595</v>
      </c>
      <c r="AD117">
        <v>89</v>
      </c>
      <c r="AE117">
        <v>0</v>
      </c>
      <c r="AF117">
        <v>0</v>
      </c>
      <c r="AG117">
        <v>9</v>
      </c>
      <c r="AH117">
        <v>223</v>
      </c>
      <c r="AI117">
        <v>30</v>
      </c>
      <c r="AJ117">
        <v>30</v>
      </c>
      <c r="AK117">
        <v>26</v>
      </c>
      <c r="AL117">
        <v>59</v>
      </c>
      <c r="AM117">
        <v>10</v>
      </c>
    </row>
    <row r="118" spans="1:39">
      <c r="A118">
        <v>2</v>
      </c>
      <c r="B118">
        <v>88</v>
      </c>
      <c r="C118">
        <v>2017</v>
      </c>
      <c r="D118">
        <v>4</v>
      </c>
      <c r="E118">
        <v>99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  <c r="Q118">
        <v>364</v>
      </c>
      <c r="R118">
        <v>2539</v>
      </c>
      <c r="S118">
        <v>2539</v>
      </c>
      <c r="T118">
        <v>17.842586085734361</v>
      </c>
      <c r="U118">
        <v>17.69626006896258</v>
      </c>
      <c r="V118">
        <v>14.857818038597872</v>
      </c>
      <c r="W118">
        <v>58.831035840882222</v>
      </c>
      <c r="X118">
        <v>163.53880546892108</v>
      </c>
      <c r="Y118">
        <v>150.94631744781449</v>
      </c>
      <c r="Z118">
        <v>150.94631744781449</v>
      </c>
      <c r="AA118">
        <v>29.149262038343561</v>
      </c>
      <c r="AB118">
        <v>4.7274063883060071</v>
      </c>
      <c r="AC118">
        <v>-47.89336687280484</v>
      </c>
      <c r="AD118">
        <v>86</v>
      </c>
      <c r="AE118">
        <v>1</v>
      </c>
      <c r="AF118">
        <v>0</v>
      </c>
      <c r="AG118">
        <v>9</v>
      </c>
      <c r="AH118">
        <v>219</v>
      </c>
      <c r="AI118">
        <v>58</v>
      </c>
      <c r="AJ118">
        <v>32</v>
      </c>
      <c r="AK118">
        <v>22</v>
      </c>
      <c r="AL118">
        <v>84</v>
      </c>
      <c r="AM118">
        <v>12</v>
      </c>
    </row>
    <row r="119" spans="1:39">
      <c r="A119">
        <v>2</v>
      </c>
      <c r="B119">
        <v>89</v>
      </c>
      <c r="C119">
        <v>2017</v>
      </c>
      <c r="D119">
        <v>5</v>
      </c>
      <c r="E119">
        <v>99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410</v>
      </c>
      <c r="R119">
        <v>2791</v>
      </c>
      <c r="S119">
        <v>2791</v>
      </c>
      <c r="T119">
        <v>19.613492621222765</v>
      </c>
      <c r="U119">
        <v>19.538038749203398</v>
      </c>
      <c r="V119">
        <v>14.806162665711216</v>
      </c>
      <c r="W119">
        <v>58.699749193837349</v>
      </c>
      <c r="X119">
        <v>164.25672520363196</v>
      </c>
      <c r="Y119">
        <v>151.60895736295197</v>
      </c>
      <c r="Z119">
        <v>151.60895736295197</v>
      </c>
      <c r="AA119">
        <v>29.657912833610698</v>
      </c>
      <c r="AB119">
        <v>5.0142894994882621</v>
      </c>
      <c r="AC119">
        <v>-47.094894536316062</v>
      </c>
      <c r="AD119">
        <v>92</v>
      </c>
      <c r="AE119">
        <v>0</v>
      </c>
      <c r="AF119">
        <v>0</v>
      </c>
      <c r="AG119">
        <v>7</v>
      </c>
      <c r="AH119">
        <v>177</v>
      </c>
      <c r="AI119">
        <v>26</v>
      </c>
      <c r="AJ119">
        <v>32</v>
      </c>
      <c r="AK119">
        <v>30</v>
      </c>
      <c r="AL119">
        <v>124</v>
      </c>
      <c r="AM119">
        <v>11</v>
      </c>
    </row>
    <row r="120" spans="1:39">
      <c r="A120">
        <v>2</v>
      </c>
      <c r="B120">
        <v>90</v>
      </c>
      <c r="C120">
        <v>2017</v>
      </c>
      <c r="D120">
        <v>6</v>
      </c>
      <c r="E120">
        <v>99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253</v>
      </c>
      <c r="R120">
        <v>1311</v>
      </c>
      <c r="S120">
        <v>1311</v>
      </c>
      <c r="T120">
        <v>9.2129304286718217</v>
      </c>
      <c r="U120">
        <v>9.2343952292050169</v>
      </c>
      <c r="V120">
        <v>14.796338672768879</v>
      </c>
      <c r="W120">
        <v>58.687261632341723</v>
      </c>
      <c r="X120">
        <v>165.27524001014842</v>
      </c>
      <c r="Y120">
        <v>152.54904652936685</v>
      </c>
      <c r="Z120">
        <v>152.54904652936685</v>
      </c>
      <c r="AA120">
        <v>28.784753098019976</v>
      </c>
      <c r="AB120">
        <v>5.0348728407677044</v>
      </c>
      <c r="AC120">
        <v>-43.324879386019347</v>
      </c>
      <c r="AD120">
        <v>31</v>
      </c>
      <c r="AE120">
        <v>0</v>
      </c>
      <c r="AF120">
        <v>0</v>
      </c>
      <c r="AG120">
        <v>2</v>
      </c>
      <c r="AH120">
        <v>106</v>
      </c>
      <c r="AI120">
        <v>20</v>
      </c>
      <c r="AJ120">
        <v>11</v>
      </c>
      <c r="AK120">
        <v>9</v>
      </c>
      <c r="AL120">
        <v>51</v>
      </c>
      <c r="AM120">
        <v>4</v>
      </c>
    </row>
    <row r="121" spans="1:39">
      <c r="A121">
        <v>2</v>
      </c>
      <c r="B121">
        <v>91</v>
      </c>
      <c r="C121">
        <v>2017</v>
      </c>
      <c r="D121">
        <v>7</v>
      </c>
      <c r="E121">
        <v>99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</row>
    <row r="122" spans="1:39">
      <c r="A122">
        <v>2</v>
      </c>
      <c r="B122">
        <v>92</v>
      </c>
      <c r="C122">
        <v>2017</v>
      </c>
      <c r="D122">
        <v>8</v>
      </c>
      <c r="E122">
        <v>99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</row>
    <row r="123" spans="1:39">
      <c r="A123">
        <v>2</v>
      </c>
      <c r="B123">
        <v>93</v>
      </c>
      <c r="C123">
        <v>2017</v>
      </c>
      <c r="D123">
        <v>9</v>
      </c>
      <c r="E123">
        <v>99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</row>
    <row r="124" spans="1:39">
      <c r="A124">
        <v>2</v>
      </c>
      <c r="B124">
        <v>94</v>
      </c>
      <c r="C124">
        <v>2017</v>
      </c>
      <c r="D124">
        <v>10</v>
      </c>
      <c r="E124">
        <v>99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</row>
    <row r="125" spans="1:39">
      <c r="A125">
        <v>2</v>
      </c>
      <c r="B125">
        <v>95</v>
      </c>
      <c r="C125">
        <v>2017</v>
      </c>
      <c r="D125">
        <v>11</v>
      </c>
      <c r="E125">
        <v>99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</row>
    <row r="126" spans="1:39">
      <c r="A126">
        <v>2</v>
      </c>
      <c r="B126">
        <v>96</v>
      </c>
      <c r="C126">
        <v>2017</v>
      </c>
      <c r="D126">
        <v>12</v>
      </c>
      <c r="E126">
        <v>99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</row>
    <row r="127" spans="1:39">
      <c r="A127">
        <v>2</v>
      </c>
      <c r="B127">
        <v>97</v>
      </c>
      <c r="C127">
        <v>2016</v>
      </c>
      <c r="D127">
        <v>1</v>
      </c>
      <c r="E127">
        <v>99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403</v>
      </c>
      <c r="R127">
        <v>2714</v>
      </c>
      <c r="S127">
        <v>2714</v>
      </c>
      <c r="T127">
        <v>18.124749565914247</v>
      </c>
      <c r="U127">
        <v>18.147271733016179</v>
      </c>
      <c r="V127">
        <v>15.14075165806927</v>
      </c>
      <c r="W127">
        <v>59.30692704495209</v>
      </c>
      <c r="X127">
        <v>162.73405982063264</v>
      </c>
      <c r="Y127">
        <v>150.20353721444363</v>
      </c>
      <c r="Z127">
        <v>150.20353721444363</v>
      </c>
      <c r="AA127">
        <v>29.360564805113004</v>
      </c>
      <c r="AB127">
        <v>4.4535318704025473</v>
      </c>
      <c r="AC127">
        <v>-40.260239602690191</v>
      </c>
      <c r="AD127">
        <v>99</v>
      </c>
      <c r="AE127">
        <v>0</v>
      </c>
      <c r="AF127">
        <v>0</v>
      </c>
      <c r="AG127">
        <v>2</v>
      </c>
      <c r="AH127">
        <v>125</v>
      </c>
      <c r="AI127">
        <v>19</v>
      </c>
      <c r="AJ127">
        <v>27</v>
      </c>
      <c r="AK127">
        <v>21</v>
      </c>
      <c r="AL127">
        <v>33</v>
      </c>
      <c r="AM127">
        <v>13</v>
      </c>
    </row>
    <row r="128" spans="1:39">
      <c r="A128">
        <v>2</v>
      </c>
      <c r="B128">
        <v>98</v>
      </c>
      <c r="C128">
        <v>2016</v>
      </c>
      <c r="D128">
        <v>2</v>
      </c>
      <c r="E128">
        <v>99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377</v>
      </c>
      <c r="R128">
        <v>2366</v>
      </c>
      <c r="S128">
        <v>2364</v>
      </c>
      <c r="T128">
        <v>15.80072125016695</v>
      </c>
      <c r="U128">
        <v>15.896689412241091</v>
      </c>
      <c r="V128">
        <v>15.027895181741332</v>
      </c>
      <c r="W128">
        <v>59.173011844331633</v>
      </c>
      <c r="X128">
        <v>163.56184443941757</v>
      </c>
      <c r="Y128">
        <v>150.96758241758243</v>
      </c>
      <c r="Z128">
        <v>151.05596446700505</v>
      </c>
      <c r="AA128">
        <v>29.341959914655348</v>
      </c>
      <c r="AB128">
        <v>4.3044186046891992</v>
      </c>
      <c r="AC128">
        <v>-46.973272443832691</v>
      </c>
      <c r="AD128">
        <v>80</v>
      </c>
      <c r="AE128">
        <v>0</v>
      </c>
      <c r="AF128">
        <v>0</v>
      </c>
      <c r="AG128">
        <v>12</v>
      </c>
      <c r="AH128">
        <v>189</v>
      </c>
      <c r="AI128">
        <v>22</v>
      </c>
      <c r="AJ128">
        <v>25</v>
      </c>
      <c r="AK128">
        <v>30</v>
      </c>
      <c r="AL128">
        <v>36</v>
      </c>
      <c r="AM128">
        <v>8</v>
      </c>
    </row>
    <row r="129" spans="1:39">
      <c r="A129">
        <v>2</v>
      </c>
      <c r="B129">
        <v>99</v>
      </c>
      <c r="C129">
        <v>2016</v>
      </c>
      <c r="D129">
        <v>3</v>
      </c>
      <c r="E129">
        <v>99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369</v>
      </c>
      <c r="R129">
        <v>2494</v>
      </c>
      <c r="S129">
        <v>2494</v>
      </c>
      <c r="T129">
        <v>16.655536262855623</v>
      </c>
      <c r="U129">
        <v>16.523451042764187</v>
      </c>
      <c r="V129">
        <v>15.113873295910182</v>
      </c>
      <c r="W129">
        <v>59.290296712109082</v>
      </c>
      <c r="X129">
        <v>161.24314823615697</v>
      </c>
      <c r="Y129">
        <v>148.82742582197284</v>
      </c>
      <c r="Z129">
        <v>148.82742582197284</v>
      </c>
      <c r="AA129">
        <v>28.418434923371574</v>
      </c>
      <c r="AB129">
        <v>4.5001035887762404</v>
      </c>
      <c r="AC129">
        <v>-40.420533704165251</v>
      </c>
      <c r="AD129">
        <v>86</v>
      </c>
      <c r="AE129">
        <v>0</v>
      </c>
      <c r="AF129">
        <v>0</v>
      </c>
      <c r="AG129">
        <v>14</v>
      </c>
      <c r="AH129">
        <v>207</v>
      </c>
      <c r="AI129">
        <v>23</v>
      </c>
      <c r="AJ129">
        <v>43</v>
      </c>
      <c r="AK129">
        <v>38</v>
      </c>
      <c r="AL129">
        <v>58</v>
      </c>
      <c r="AM129">
        <v>8</v>
      </c>
    </row>
    <row r="130" spans="1:39">
      <c r="A130">
        <v>2</v>
      </c>
      <c r="B130">
        <v>100</v>
      </c>
      <c r="C130">
        <v>2016</v>
      </c>
      <c r="D130">
        <v>4</v>
      </c>
      <c r="E130">
        <v>99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419</v>
      </c>
      <c r="R130">
        <v>2770</v>
      </c>
      <c r="S130">
        <v>2769</v>
      </c>
      <c r="T130">
        <v>18.498731133965549</v>
      </c>
      <c r="U130">
        <v>18.714421273489819</v>
      </c>
      <c r="V130">
        <v>15.022382671480148</v>
      </c>
      <c r="W130">
        <v>59.112676056338024</v>
      </c>
      <c r="X130">
        <v>164.47676897262477</v>
      </c>
      <c r="Y130">
        <v>151.81205776173283</v>
      </c>
      <c r="Z130">
        <v>151.82109064644277</v>
      </c>
      <c r="AA130">
        <v>29.874732135870794</v>
      </c>
      <c r="AB130">
        <v>4.780363600605968</v>
      </c>
      <c r="AC130">
        <v>-44.44917612393531</v>
      </c>
      <c r="AD130">
        <v>87</v>
      </c>
      <c r="AE130">
        <v>0</v>
      </c>
      <c r="AF130">
        <v>0</v>
      </c>
      <c r="AG130">
        <v>11</v>
      </c>
      <c r="AH130">
        <v>275</v>
      </c>
      <c r="AI130">
        <v>47</v>
      </c>
      <c r="AJ130">
        <v>41</v>
      </c>
      <c r="AK130">
        <v>26</v>
      </c>
      <c r="AL130">
        <v>54</v>
      </c>
      <c r="AM130">
        <v>12</v>
      </c>
    </row>
    <row r="131" spans="1:39">
      <c r="A131">
        <v>2</v>
      </c>
      <c r="B131">
        <v>101</v>
      </c>
      <c r="C131">
        <v>2016</v>
      </c>
      <c r="D131">
        <v>5</v>
      </c>
      <c r="E131">
        <v>99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398</v>
      </c>
      <c r="R131">
        <v>2820</v>
      </c>
      <c r="S131">
        <v>2816</v>
      </c>
      <c r="T131">
        <v>18.83264324829705</v>
      </c>
      <c r="U131">
        <v>18.655485834749996</v>
      </c>
      <c r="V131">
        <v>15.001063829787237</v>
      </c>
      <c r="W131">
        <v>59.072798295454554</v>
      </c>
      <c r="X131">
        <v>161.20486695404301</v>
      </c>
      <c r="Y131">
        <v>148.79209219858157</v>
      </c>
      <c r="Z131">
        <v>148.81700994318183</v>
      </c>
      <c r="AA131">
        <v>30.60594047001084</v>
      </c>
      <c r="AB131">
        <v>4.8724525814192239</v>
      </c>
      <c r="AC131">
        <v>-46.016607159038621</v>
      </c>
      <c r="AD131">
        <v>84</v>
      </c>
      <c r="AE131">
        <v>0</v>
      </c>
      <c r="AF131">
        <v>0</v>
      </c>
      <c r="AG131">
        <v>9</v>
      </c>
      <c r="AH131">
        <v>284</v>
      </c>
      <c r="AI131">
        <v>24</v>
      </c>
      <c r="AJ131">
        <v>37</v>
      </c>
      <c r="AK131">
        <v>38</v>
      </c>
      <c r="AL131">
        <v>44</v>
      </c>
      <c r="AM131">
        <v>6</v>
      </c>
    </row>
    <row r="132" spans="1:39">
      <c r="A132">
        <v>2</v>
      </c>
      <c r="B132">
        <v>102</v>
      </c>
      <c r="C132">
        <v>2016</v>
      </c>
      <c r="D132">
        <v>6</v>
      </c>
      <c r="E132">
        <v>99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305</v>
      </c>
      <c r="R132">
        <v>1810</v>
      </c>
      <c r="S132">
        <v>1801</v>
      </c>
      <c r="T132">
        <v>12.087618538800584</v>
      </c>
      <c r="U132">
        <v>12.062680703738719</v>
      </c>
      <c r="V132">
        <v>14.837016574585627</v>
      </c>
      <c r="W132">
        <v>58.910605219322576</v>
      </c>
      <c r="X132">
        <v>163.03131154115525</v>
      </c>
      <c r="Y132">
        <v>150.47790055248603</v>
      </c>
      <c r="Z132">
        <v>150.45574680732909</v>
      </c>
      <c r="AA132">
        <v>30.028731966023873</v>
      </c>
      <c r="AB132">
        <v>4.7990494755872879</v>
      </c>
      <c r="AC132">
        <v>-42.019193428046073</v>
      </c>
      <c r="AD132">
        <v>55</v>
      </c>
      <c r="AE132">
        <v>0</v>
      </c>
      <c r="AF132">
        <v>0</v>
      </c>
      <c r="AG132">
        <v>4</v>
      </c>
      <c r="AH132">
        <v>181</v>
      </c>
      <c r="AI132">
        <v>30</v>
      </c>
      <c r="AJ132">
        <v>21</v>
      </c>
      <c r="AK132">
        <v>21</v>
      </c>
      <c r="AL132">
        <v>42</v>
      </c>
      <c r="AM132">
        <v>6</v>
      </c>
    </row>
    <row r="133" spans="1:39">
      <c r="A133">
        <v>2</v>
      </c>
      <c r="B133">
        <v>103</v>
      </c>
      <c r="C133">
        <v>2016</v>
      </c>
      <c r="D133">
        <v>7</v>
      </c>
      <c r="E133">
        <v>99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</row>
    <row r="134" spans="1:39">
      <c r="A134">
        <v>2</v>
      </c>
      <c r="B134">
        <v>104</v>
      </c>
      <c r="C134">
        <v>2016</v>
      </c>
      <c r="D134">
        <v>8</v>
      </c>
      <c r="E134">
        <v>99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</row>
    <row r="135" spans="1:39">
      <c r="A135">
        <v>2</v>
      </c>
      <c r="B135">
        <v>105</v>
      </c>
      <c r="C135">
        <v>2016</v>
      </c>
      <c r="D135">
        <v>9</v>
      </c>
      <c r="E135">
        <v>99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</row>
    <row r="136" spans="1:39">
      <c r="A136">
        <v>2</v>
      </c>
      <c r="B136">
        <v>106</v>
      </c>
      <c r="C136">
        <v>2016</v>
      </c>
      <c r="D136">
        <v>10</v>
      </c>
      <c r="E136">
        <v>99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</row>
    <row r="137" spans="1:39">
      <c r="A137">
        <v>2</v>
      </c>
      <c r="B137">
        <v>107</v>
      </c>
      <c r="C137">
        <v>2016</v>
      </c>
      <c r="D137">
        <v>11</v>
      </c>
      <c r="E137">
        <v>99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</row>
    <row r="138" spans="1:39">
      <c r="A138">
        <v>2</v>
      </c>
      <c r="B138">
        <v>108</v>
      </c>
      <c r="C138">
        <v>2016</v>
      </c>
      <c r="D138">
        <v>12</v>
      </c>
      <c r="E138">
        <v>99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</row>
    <row r="139" spans="1:39">
      <c r="A139">
        <v>2</v>
      </c>
      <c r="B139">
        <v>109</v>
      </c>
      <c r="C139">
        <v>2015</v>
      </c>
      <c r="D139">
        <v>1</v>
      </c>
      <c r="E139">
        <v>99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630</v>
      </c>
      <c r="R139">
        <v>3980</v>
      </c>
      <c r="S139">
        <v>3978</v>
      </c>
      <c r="T139">
        <v>19.607843137254903</v>
      </c>
      <c r="U139">
        <v>19.716836026155889</v>
      </c>
      <c r="V139">
        <v>15.07185929648241</v>
      </c>
      <c r="W139">
        <v>59.116641528406248</v>
      </c>
      <c r="X139">
        <v>152.68531171567437</v>
      </c>
      <c r="Y139">
        <v>140.92854271356779</v>
      </c>
      <c r="Z139">
        <v>140.94198089492204</v>
      </c>
      <c r="AA139">
        <v>32.267242825741249</v>
      </c>
      <c r="AB139">
        <v>4.2644448380153124</v>
      </c>
      <c r="AC139">
        <v>-34.555589687021609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108</v>
      </c>
      <c r="AM139">
        <v>33</v>
      </c>
    </row>
    <row r="140" spans="1:39">
      <c r="A140">
        <v>2</v>
      </c>
      <c r="B140">
        <v>110</v>
      </c>
      <c r="C140">
        <v>2015</v>
      </c>
      <c r="D140">
        <v>2</v>
      </c>
      <c r="E140">
        <v>99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503</v>
      </c>
      <c r="R140">
        <v>3187</v>
      </c>
      <c r="S140">
        <v>3185</v>
      </c>
      <c r="T140">
        <v>15.701054291063157</v>
      </c>
      <c r="U140">
        <v>15.757842129624484</v>
      </c>
      <c r="V140">
        <v>15.350486350800121</v>
      </c>
      <c r="W140">
        <v>59.680062794348522</v>
      </c>
      <c r="X140">
        <v>152.40333410275565</v>
      </c>
      <c r="Y140">
        <v>140.66827737684363</v>
      </c>
      <c r="Z140">
        <v>140.68740973312424</v>
      </c>
      <c r="AA140">
        <v>31.257695743799744</v>
      </c>
      <c r="AB140">
        <v>4.2211616095070967</v>
      </c>
      <c r="AC140">
        <v>-35.741121207025827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88</v>
      </c>
      <c r="AM140">
        <v>26</v>
      </c>
    </row>
    <row r="141" spans="1:39">
      <c r="A141">
        <v>2</v>
      </c>
      <c r="B141">
        <v>111</v>
      </c>
      <c r="C141">
        <v>2015</v>
      </c>
      <c r="D141">
        <v>3</v>
      </c>
      <c r="E141">
        <v>99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572</v>
      </c>
      <c r="R141">
        <v>3652</v>
      </c>
      <c r="S141">
        <v>3652</v>
      </c>
      <c r="T141">
        <v>17.991920386244949</v>
      </c>
      <c r="U141">
        <v>18.23940051685258</v>
      </c>
      <c r="V141">
        <v>15.275739320920048</v>
      </c>
      <c r="W141">
        <v>59.586527929901415</v>
      </c>
      <c r="X141">
        <v>153.86718745364533</v>
      </c>
      <c r="Y141">
        <v>142.0194140197153</v>
      </c>
      <c r="Z141">
        <v>142.0194140197153</v>
      </c>
      <c r="AA141">
        <v>30.457841482313722</v>
      </c>
      <c r="AB141">
        <v>4.3785690237906403</v>
      </c>
      <c r="AC141">
        <v>-34.294197910827847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92</v>
      </c>
      <c r="AM141">
        <v>35</v>
      </c>
    </row>
    <row r="142" spans="1:39">
      <c r="A142">
        <v>2</v>
      </c>
      <c r="B142">
        <v>112</v>
      </c>
      <c r="C142">
        <v>2015</v>
      </c>
      <c r="D142">
        <v>4</v>
      </c>
      <c r="E142">
        <v>99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573</v>
      </c>
      <c r="R142">
        <v>3944</v>
      </c>
      <c r="S142">
        <v>3944</v>
      </c>
      <c r="T142">
        <v>19.430485762144055</v>
      </c>
      <c r="U142">
        <v>19.270612332369808</v>
      </c>
      <c r="V142">
        <v>15.242900608519269</v>
      </c>
      <c r="W142">
        <v>59.419117647058819</v>
      </c>
      <c r="X142">
        <v>150.53061385947143</v>
      </c>
      <c r="Y142">
        <v>138.93975659229187</v>
      </c>
      <c r="Z142">
        <v>138.93975659229187</v>
      </c>
      <c r="AA142">
        <v>30.318477913368351</v>
      </c>
      <c r="AB142">
        <v>4.1537453018706092</v>
      </c>
      <c r="AC142">
        <v>-31.851310452270777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98</v>
      </c>
      <c r="AM142">
        <v>47</v>
      </c>
    </row>
    <row r="143" spans="1:39">
      <c r="A143">
        <v>2</v>
      </c>
      <c r="B143">
        <v>113</v>
      </c>
      <c r="C143">
        <v>2015</v>
      </c>
      <c r="D143">
        <v>5</v>
      </c>
      <c r="E143">
        <v>99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545</v>
      </c>
      <c r="R143">
        <v>3733</v>
      </c>
      <c r="S143">
        <v>3732</v>
      </c>
      <c r="T143">
        <v>18.39097448024436</v>
      </c>
      <c r="U143">
        <v>18.107018851692089</v>
      </c>
      <c r="V143">
        <v>15.199839271363514</v>
      </c>
      <c r="W143">
        <v>59.427116827438361</v>
      </c>
      <c r="X143">
        <v>149.46700956216313</v>
      </c>
      <c r="Y143">
        <v>137.95804982587731</v>
      </c>
      <c r="Z143">
        <v>137.96637191854228</v>
      </c>
      <c r="AA143">
        <v>30.664750553266252</v>
      </c>
      <c r="AB143">
        <v>4.4016334715492809</v>
      </c>
      <c r="AC143">
        <v>-30.582874696918282</v>
      </c>
      <c r="AD143">
        <v>1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87</v>
      </c>
      <c r="AM143">
        <v>35</v>
      </c>
    </row>
    <row r="144" spans="1:39">
      <c r="A144">
        <v>2</v>
      </c>
      <c r="B144">
        <v>114</v>
      </c>
      <c r="C144">
        <v>2015</v>
      </c>
      <c r="D144">
        <v>6</v>
      </c>
      <c r="E144">
        <v>99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359</v>
      </c>
      <c r="R144">
        <v>1802</v>
      </c>
      <c r="S144">
        <v>1802</v>
      </c>
      <c r="T144">
        <v>8.8777219430485736</v>
      </c>
      <c r="U144">
        <v>8.9082901433051447</v>
      </c>
      <c r="V144">
        <v>15.403440621531628</v>
      </c>
      <c r="W144">
        <v>59.832408435072153</v>
      </c>
      <c r="X144">
        <v>152.30206475770854</v>
      </c>
      <c r="Y144">
        <v>140.57480577136496</v>
      </c>
      <c r="Z144">
        <v>140.57480577136496</v>
      </c>
      <c r="AA144">
        <v>31.312828837771487</v>
      </c>
      <c r="AB144">
        <v>4.3348590481671438</v>
      </c>
      <c r="AC144">
        <v>-40.38045997954513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52</v>
      </c>
      <c r="AM144">
        <v>4</v>
      </c>
    </row>
    <row r="145" spans="1:29">
      <c r="A145">
        <v>2</v>
      </c>
      <c r="B145">
        <v>115</v>
      </c>
      <c r="C145">
        <v>2015</v>
      </c>
      <c r="D145">
        <v>7</v>
      </c>
      <c r="E145">
        <v>99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</row>
    <row r="146" spans="1:29">
      <c r="A146">
        <v>2</v>
      </c>
      <c r="B146">
        <v>116</v>
      </c>
      <c r="C146">
        <v>2015</v>
      </c>
      <c r="D146">
        <v>8</v>
      </c>
      <c r="E146">
        <v>99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</row>
    <row r="147" spans="1:29">
      <c r="A147">
        <v>2</v>
      </c>
      <c r="B147">
        <v>117</v>
      </c>
      <c r="C147">
        <v>2015</v>
      </c>
      <c r="D147">
        <v>9</v>
      </c>
      <c r="E147">
        <v>99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</row>
    <row r="148" spans="1:29">
      <c r="A148">
        <v>2</v>
      </c>
      <c r="B148">
        <v>118</v>
      </c>
      <c r="C148">
        <v>2015</v>
      </c>
      <c r="D148">
        <v>10</v>
      </c>
      <c r="E148">
        <v>99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</row>
    <row r="149" spans="1:29">
      <c r="A149">
        <v>2</v>
      </c>
      <c r="B149">
        <v>119</v>
      </c>
      <c r="C149">
        <v>2015</v>
      </c>
      <c r="D149">
        <v>11</v>
      </c>
      <c r="E149">
        <v>99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</row>
    <row r="150" spans="1:29">
      <c r="A150">
        <v>2</v>
      </c>
      <c r="B150">
        <v>120</v>
      </c>
      <c r="C150">
        <v>2015</v>
      </c>
      <c r="D150">
        <v>12</v>
      </c>
      <c r="E150">
        <v>99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</row>
    <row r="151" spans="1:29">
      <c r="A151">
        <v>2</v>
      </c>
      <c r="B151">
        <v>121</v>
      </c>
      <c r="C151">
        <v>2014</v>
      </c>
      <c r="D151">
        <v>1</v>
      </c>
      <c r="E151">
        <v>99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590</v>
      </c>
      <c r="R151">
        <v>4383</v>
      </c>
      <c r="S151">
        <v>4379</v>
      </c>
      <c r="T151">
        <v>22.041740005028913</v>
      </c>
      <c r="U151">
        <v>22.345453935688479</v>
      </c>
      <c r="V151">
        <v>16.139402235911476</v>
      </c>
      <c r="W151">
        <v>59.299155058232486</v>
      </c>
      <c r="X151">
        <v>157.42612363487535</v>
      </c>
      <c r="Y151">
        <v>145.30431211499035</v>
      </c>
      <c r="Z151">
        <v>145.30870061657973</v>
      </c>
      <c r="AA151">
        <v>32.059792984630278</v>
      </c>
      <c r="AB151">
        <v>4.364477706238918</v>
      </c>
      <c r="AC151">
        <v>-42.839835942155425</v>
      </c>
    </row>
    <row r="152" spans="1:29">
      <c r="A152">
        <v>2</v>
      </c>
      <c r="B152">
        <v>122</v>
      </c>
      <c r="C152">
        <v>2014</v>
      </c>
      <c r="D152">
        <v>2</v>
      </c>
      <c r="E152">
        <v>99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484</v>
      </c>
      <c r="R152">
        <v>3629</v>
      </c>
      <c r="S152">
        <v>3617</v>
      </c>
      <c r="T152">
        <v>18.249937138546645</v>
      </c>
      <c r="U152">
        <v>18.290153830107879</v>
      </c>
      <c r="V152">
        <v>16.237806558280514</v>
      </c>
      <c r="W152">
        <v>59.554879734586706</v>
      </c>
      <c r="X152">
        <v>155.95803875545715</v>
      </c>
      <c r="Y152">
        <v>143.94926977128688</v>
      </c>
      <c r="Z152">
        <v>143.99460879181643</v>
      </c>
      <c r="AA152">
        <v>31.683616378602657</v>
      </c>
      <c r="AB152">
        <v>4.3529440325842375</v>
      </c>
      <c r="AC152">
        <v>-42.720389923242095</v>
      </c>
    </row>
    <row r="153" spans="1:29">
      <c r="A153">
        <v>2</v>
      </c>
      <c r="B153">
        <v>123</v>
      </c>
      <c r="C153">
        <v>2014</v>
      </c>
      <c r="D153">
        <v>3</v>
      </c>
      <c r="E153">
        <v>99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513</v>
      </c>
      <c r="R153">
        <v>3261</v>
      </c>
      <c r="S153">
        <v>3263</v>
      </c>
      <c r="T153">
        <v>16.399295951722412</v>
      </c>
      <c r="U153">
        <v>16.28412732944826</v>
      </c>
      <c r="V153">
        <v>16.292854952468563</v>
      </c>
      <c r="W153">
        <v>59.348758810910226</v>
      </c>
      <c r="X153">
        <v>153.99070999962464</v>
      </c>
      <c r="Y153">
        <v>142.13342532965336</v>
      </c>
      <c r="Z153">
        <v>142.11005209929502</v>
      </c>
      <c r="AA153">
        <v>31.972841056330957</v>
      </c>
      <c r="AB153">
        <v>4.5114052515720431</v>
      </c>
      <c r="AC153">
        <v>-40.349719927113838</v>
      </c>
    </row>
    <row r="154" spans="1:29">
      <c r="A154">
        <v>2</v>
      </c>
      <c r="B154">
        <v>124</v>
      </c>
      <c r="C154">
        <v>2014</v>
      </c>
      <c r="D154">
        <v>4</v>
      </c>
      <c r="E154">
        <v>99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516</v>
      </c>
      <c r="R154">
        <v>3603</v>
      </c>
      <c r="S154">
        <v>3591</v>
      </c>
      <c r="T154">
        <v>18.119185315564497</v>
      </c>
      <c r="U154">
        <v>18.1150864617249</v>
      </c>
      <c r="V154">
        <v>16.16375242853178</v>
      </c>
      <c r="W154">
        <v>59.474798106377051</v>
      </c>
      <c r="X154">
        <v>155.54195387315696</v>
      </c>
      <c r="Y154">
        <v>143.56522342492369</v>
      </c>
      <c r="Z154">
        <v>143.64892787524369</v>
      </c>
      <c r="AA154">
        <v>30.90238182205044</v>
      </c>
      <c r="AB154">
        <v>4.5161756131632407</v>
      </c>
      <c r="AC154">
        <v>-41.534633417063723</v>
      </c>
    </row>
    <row r="155" spans="1:29">
      <c r="A155">
        <v>2</v>
      </c>
      <c r="B155">
        <v>125</v>
      </c>
      <c r="C155">
        <v>2014</v>
      </c>
      <c r="D155">
        <v>5</v>
      </c>
      <c r="E155">
        <v>99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506</v>
      </c>
      <c r="R155">
        <v>3228</v>
      </c>
      <c r="S155">
        <v>3216</v>
      </c>
      <c r="T155">
        <v>16.233341714860444</v>
      </c>
      <c r="U155">
        <v>16.126731047435019</v>
      </c>
      <c r="V155">
        <v>16.17131350681537</v>
      </c>
      <c r="W155">
        <v>59.561256218905456</v>
      </c>
      <c r="X155">
        <v>154.62344652223709</v>
      </c>
      <c r="Y155">
        <v>142.71744114002479</v>
      </c>
      <c r="Z155">
        <v>142.79325248756223</v>
      </c>
      <c r="AA155">
        <v>31.986490772026006</v>
      </c>
      <c r="AB155">
        <v>4.2561753688227046</v>
      </c>
      <c r="AC155">
        <v>-41.134256759408991</v>
      </c>
    </row>
    <row r="156" spans="1:29">
      <c r="A156">
        <v>2</v>
      </c>
      <c r="B156">
        <v>126</v>
      </c>
      <c r="C156">
        <v>2014</v>
      </c>
      <c r="D156">
        <v>6</v>
      </c>
      <c r="E156">
        <v>99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307</v>
      </c>
      <c r="R156">
        <v>1781</v>
      </c>
      <c r="S156">
        <v>1780</v>
      </c>
      <c r="T156">
        <v>8.9564998742770907</v>
      </c>
      <c r="U156">
        <v>8.8384473955954537</v>
      </c>
      <c r="V156">
        <v>16.083099382369458</v>
      </c>
      <c r="W156">
        <v>59.210112359550571</v>
      </c>
      <c r="X156">
        <v>153.15637617003347</v>
      </c>
      <c r="Y156">
        <v>141.3633352049408</v>
      </c>
      <c r="Z156">
        <v>141.3947752808987</v>
      </c>
      <c r="AA156">
        <v>31.384421110365015</v>
      </c>
      <c r="AB156">
        <v>4.3710884907671099</v>
      </c>
      <c r="AC156">
        <v>-36.888696103205675</v>
      </c>
    </row>
    <row r="157" spans="1:29">
      <c r="A157">
        <v>2</v>
      </c>
      <c r="B157">
        <v>127</v>
      </c>
      <c r="C157">
        <v>2014</v>
      </c>
      <c r="D157">
        <v>7</v>
      </c>
      <c r="E157">
        <v>99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</row>
    <row r="158" spans="1:29">
      <c r="A158">
        <v>2</v>
      </c>
      <c r="B158">
        <v>128</v>
      </c>
      <c r="C158">
        <v>2014</v>
      </c>
      <c r="D158">
        <v>8</v>
      </c>
      <c r="E158">
        <v>99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</row>
    <row r="159" spans="1:29">
      <c r="A159">
        <v>2</v>
      </c>
      <c r="B159">
        <v>129</v>
      </c>
      <c r="C159">
        <v>2014</v>
      </c>
      <c r="D159">
        <v>9</v>
      </c>
      <c r="E159">
        <v>99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</row>
    <row r="160" spans="1:29">
      <c r="A160">
        <v>2</v>
      </c>
      <c r="B160">
        <v>130</v>
      </c>
      <c r="C160">
        <v>2014</v>
      </c>
      <c r="D160">
        <v>10</v>
      </c>
      <c r="E160">
        <v>99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</row>
    <row r="161" spans="1:29">
      <c r="A161">
        <v>2</v>
      </c>
      <c r="B161">
        <v>131</v>
      </c>
      <c r="C161">
        <v>2014</v>
      </c>
      <c r="D161">
        <v>11</v>
      </c>
      <c r="E161">
        <v>99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</row>
    <row r="162" spans="1:29">
      <c r="A162">
        <v>2</v>
      </c>
      <c r="B162">
        <v>132</v>
      </c>
      <c r="C162">
        <v>2014</v>
      </c>
      <c r="D162">
        <v>12</v>
      </c>
      <c r="E162">
        <v>99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</row>
    <row r="163" spans="1:29">
      <c r="A163">
        <v>2</v>
      </c>
      <c r="B163">
        <v>133</v>
      </c>
      <c r="C163">
        <v>2013</v>
      </c>
      <c r="D163">
        <v>1</v>
      </c>
      <c r="E163">
        <v>99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570</v>
      </c>
      <c r="R163">
        <v>4377</v>
      </c>
      <c r="S163">
        <v>4365</v>
      </c>
      <c r="T163">
        <v>22.448456251923275</v>
      </c>
      <c r="U163">
        <v>22.345475038912717</v>
      </c>
      <c r="V163">
        <v>16.440027416038379</v>
      </c>
      <c r="W163">
        <v>59.132646048109976</v>
      </c>
      <c r="X163">
        <v>154.7130412569791</v>
      </c>
      <c r="Y163">
        <v>142.8001370801922</v>
      </c>
      <c r="Z163">
        <v>142.8584879725089</v>
      </c>
      <c r="AA163">
        <v>32.993755450760474</v>
      </c>
      <c r="AB163">
        <v>4.1488401597100593</v>
      </c>
      <c r="AC163">
        <v>-35.115355487810071</v>
      </c>
    </row>
    <row r="164" spans="1:29">
      <c r="A164">
        <v>2</v>
      </c>
      <c r="B164">
        <v>134</v>
      </c>
      <c r="C164">
        <v>2013</v>
      </c>
      <c r="D164">
        <v>2</v>
      </c>
      <c r="E164">
        <v>99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506</v>
      </c>
      <c r="R164">
        <v>3290</v>
      </c>
      <c r="S164">
        <v>3276</v>
      </c>
      <c r="T164">
        <v>16.873525489793824</v>
      </c>
      <c r="U164">
        <v>16.897385406129196</v>
      </c>
      <c r="V164">
        <v>16.340729483282683</v>
      </c>
      <c r="W164">
        <v>59.069902319902319</v>
      </c>
      <c r="X164">
        <v>155.81562039997732</v>
      </c>
      <c r="Y164">
        <v>143.81781762917922</v>
      </c>
      <c r="Z164">
        <v>143.93828449328441</v>
      </c>
      <c r="AA164">
        <v>33.223479452380651</v>
      </c>
      <c r="AB164">
        <v>4.3898467731019295</v>
      </c>
      <c r="AC164">
        <v>-43.186563892570071</v>
      </c>
    </row>
    <row r="165" spans="1:29">
      <c r="A165">
        <v>2</v>
      </c>
      <c r="B165">
        <v>135</v>
      </c>
      <c r="C165">
        <v>2013</v>
      </c>
      <c r="D165">
        <v>3</v>
      </c>
      <c r="E165">
        <v>99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462</v>
      </c>
      <c r="R165">
        <v>2810</v>
      </c>
      <c r="S165">
        <v>2804</v>
      </c>
      <c r="T165">
        <v>14.411734536875578</v>
      </c>
      <c r="U165">
        <v>14.588206100520972</v>
      </c>
      <c r="V165">
        <v>16.666903914590748</v>
      </c>
      <c r="W165">
        <v>59.232168330955773</v>
      </c>
      <c r="X165">
        <v>157.28889625736954</v>
      </c>
      <c r="Y165">
        <v>145.17765124555152</v>
      </c>
      <c r="Z165">
        <v>145.18594864479309</v>
      </c>
      <c r="AA165">
        <v>32.112148380336713</v>
      </c>
      <c r="AB165">
        <v>4.518225038131888</v>
      </c>
      <c r="AC165">
        <v>-40.02974355304837</v>
      </c>
    </row>
    <row r="166" spans="1:29">
      <c r="A166">
        <v>2</v>
      </c>
      <c r="B166">
        <v>136</v>
      </c>
      <c r="C166">
        <v>2013</v>
      </c>
      <c r="D166">
        <v>4</v>
      </c>
      <c r="E166">
        <v>99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523</v>
      </c>
      <c r="R166">
        <v>4048</v>
      </c>
      <c r="S166">
        <v>4038</v>
      </c>
      <c r="T166">
        <v>20.761103702943895</v>
      </c>
      <c r="U166">
        <v>20.49674609587295</v>
      </c>
      <c r="V166">
        <v>16.18379446640316</v>
      </c>
      <c r="W166">
        <v>59.221149083704809</v>
      </c>
      <c r="X166">
        <v>153.41222234593317</v>
      </c>
      <c r="Y166">
        <v>141.59948122529613</v>
      </c>
      <c r="Z166">
        <v>141.65089153046037</v>
      </c>
      <c r="AA166">
        <v>31.783580136103701</v>
      </c>
      <c r="AB166">
        <v>4.3072762270776321</v>
      </c>
      <c r="AC166">
        <v>-39.694304697680195</v>
      </c>
    </row>
    <row r="167" spans="1:29">
      <c r="A167">
        <v>2</v>
      </c>
      <c r="B167">
        <v>137</v>
      </c>
      <c r="C167">
        <v>2013</v>
      </c>
      <c r="D167">
        <v>5</v>
      </c>
      <c r="E167">
        <v>99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486</v>
      </c>
      <c r="R167">
        <v>3345</v>
      </c>
      <c r="S167">
        <v>3326</v>
      </c>
      <c r="T167">
        <v>17.155605703149043</v>
      </c>
      <c r="U167">
        <v>17.24613872726394</v>
      </c>
      <c r="V167">
        <v>16.586846038863971</v>
      </c>
      <c r="W167">
        <v>59.393866506313877</v>
      </c>
      <c r="X167">
        <v>156.66156534469519</v>
      </c>
      <c r="Y167">
        <v>144.5986248131542</v>
      </c>
      <c r="Z167">
        <v>144.70060132291067</v>
      </c>
      <c r="AA167">
        <v>33.125001770145033</v>
      </c>
      <c r="AB167">
        <v>4.4619738599208638</v>
      </c>
      <c r="AC167">
        <v>-47.998825592097539</v>
      </c>
    </row>
    <row r="168" spans="1:29">
      <c r="A168">
        <v>2</v>
      </c>
      <c r="B168">
        <v>138</v>
      </c>
      <c r="C168">
        <v>2013</v>
      </c>
      <c r="D168">
        <v>6</v>
      </c>
      <c r="E168">
        <v>99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  <c r="Q168">
        <v>305</v>
      </c>
      <c r="R168">
        <v>1628</v>
      </c>
      <c r="S168">
        <v>1627</v>
      </c>
      <c r="T168">
        <v>8.3495743153143902</v>
      </c>
      <c r="U168">
        <v>8.4260486313002314</v>
      </c>
      <c r="V168">
        <v>16.038083538083537</v>
      </c>
      <c r="W168">
        <v>59.450522433927446</v>
      </c>
      <c r="X168">
        <v>156.56669177795965</v>
      </c>
      <c r="Y168">
        <v>144.51105651105669</v>
      </c>
      <c r="Z168">
        <v>144.52304855562403</v>
      </c>
      <c r="AA168">
        <v>31.713244463766323</v>
      </c>
      <c r="AB168">
        <v>4.3347034499176598</v>
      </c>
      <c r="AC168">
        <v>-47.22742781393616</v>
      </c>
    </row>
    <row r="169" spans="1:29">
      <c r="A169">
        <v>2</v>
      </c>
      <c r="B169">
        <v>139</v>
      </c>
      <c r="C169">
        <v>2013</v>
      </c>
      <c r="D169">
        <v>7</v>
      </c>
      <c r="E169">
        <v>99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</row>
    <row r="170" spans="1:29">
      <c r="A170">
        <v>2</v>
      </c>
      <c r="B170">
        <v>140</v>
      </c>
      <c r="C170">
        <v>2013</v>
      </c>
      <c r="D170">
        <v>8</v>
      </c>
      <c r="E170">
        <v>99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</row>
    <row r="171" spans="1:29">
      <c r="A171">
        <v>2</v>
      </c>
      <c r="B171">
        <v>141</v>
      </c>
      <c r="C171">
        <v>2013</v>
      </c>
      <c r="D171">
        <v>9</v>
      </c>
      <c r="E171">
        <v>99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</row>
    <row r="172" spans="1:29">
      <c r="A172">
        <v>2</v>
      </c>
      <c r="B172">
        <v>142</v>
      </c>
      <c r="C172">
        <v>2013</v>
      </c>
      <c r="D172">
        <v>10</v>
      </c>
      <c r="E172">
        <v>99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</row>
    <row r="173" spans="1:29">
      <c r="A173">
        <v>2</v>
      </c>
      <c r="B173">
        <v>143</v>
      </c>
      <c r="C173">
        <v>2013</v>
      </c>
      <c r="D173">
        <v>11</v>
      </c>
      <c r="E173">
        <v>99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</row>
    <row r="174" spans="1:29">
      <c r="A174">
        <v>2</v>
      </c>
      <c r="B174">
        <v>144</v>
      </c>
      <c r="C174">
        <v>2013</v>
      </c>
      <c r="D174">
        <v>12</v>
      </c>
      <c r="E174">
        <v>99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</row>
    <row r="175" spans="1:29">
      <c r="A175">
        <v>2</v>
      </c>
      <c r="B175">
        <v>145</v>
      </c>
      <c r="C175">
        <v>2012</v>
      </c>
      <c r="D175">
        <v>1</v>
      </c>
      <c r="E175">
        <v>99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634</v>
      </c>
      <c r="R175">
        <v>3983</v>
      </c>
      <c r="S175">
        <v>3980</v>
      </c>
      <c r="T175">
        <v>19.762335954749563</v>
      </c>
      <c r="U175">
        <v>19.92934608400633</v>
      </c>
      <c r="V175">
        <v>16.115992970123024</v>
      </c>
      <c r="W175">
        <v>58.99773869346734</v>
      </c>
      <c r="X175">
        <v>157.28593543143404</v>
      </c>
      <c r="Y175">
        <v>145.17491840321338</v>
      </c>
      <c r="Z175">
        <v>145.20223618090429</v>
      </c>
      <c r="AA175">
        <v>33.096597731968352</v>
      </c>
      <c r="AB175">
        <v>4.3684852326867185</v>
      </c>
      <c r="AC175">
        <v>-39.75787736736261</v>
      </c>
    </row>
    <row r="176" spans="1:29">
      <c r="A176">
        <v>2</v>
      </c>
      <c r="B176">
        <v>146</v>
      </c>
      <c r="C176">
        <v>2012</v>
      </c>
      <c r="D176">
        <v>2</v>
      </c>
      <c r="E176">
        <v>99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555</v>
      </c>
      <c r="R176">
        <v>3639</v>
      </c>
      <c r="S176">
        <v>3637</v>
      </c>
      <c r="T176">
        <v>18.055521099506318</v>
      </c>
      <c r="U176">
        <v>17.901297982925172</v>
      </c>
      <c r="V176">
        <v>16.224512228634239</v>
      </c>
      <c r="W176">
        <v>59.191641462744016</v>
      </c>
      <c r="X176">
        <v>154.62613548839036</v>
      </c>
      <c r="Y176">
        <v>142.71992305578439</v>
      </c>
      <c r="Z176">
        <v>142.72647786637327</v>
      </c>
      <c r="AA176">
        <v>32.897686103182963</v>
      </c>
      <c r="AB176">
        <v>4.3808713193567925</v>
      </c>
      <c r="AC176">
        <v>-37.659256282830945</v>
      </c>
    </row>
    <row r="177" spans="1:29">
      <c r="A177">
        <v>2</v>
      </c>
      <c r="B177">
        <v>147</v>
      </c>
      <c r="C177">
        <v>2012</v>
      </c>
      <c r="D177">
        <v>3</v>
      </c>
      <c r="E177">
        <v>99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584</v>
      </c>
      <c r="R177">
        <v>3564</v>
      </c>
      <c r="S177">
        <v>3561</v>
      </c>
      <c r="T177">
        <v>17.683395767694556</v>
      </c>
      <c r="U177">
        <v>17.846579821803005</v>
      </c>
      <c r="V177">
        <v>16.671436588103258</v>
      </c>
      <c r="W177">
        <v>59.263128334737431</v>
      </c>
      <c r="X177">
        <v>157.46525687840244</v>
      </c>
      <c r="Y177">
        <v>145.34043209876538</v>
      </c>
      <c r="Z177">
        <v>145.32701488345964</v>
      </c>
      <c r="AA177">
        <v>32.40050937732579</v>
      </c>
      <c r="AB177">
        <v>4.3984516674787324</v>
      </c>
      <c r="AC177">
        <v>-43.721074618285591</v>
      </c>
    </row>
    <row r="178" spans="1:29">
      <c r="A178">
        <v>2</v>
      </c>
      <c r="B178">
        <v>148</v>
      </c>
      <c r="C178">
        <v>2012</v>
      </c>
      <c r="D178">
        <v>4</v>
      </c>
      <c r="E178">
        <v>99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546</v>
      </c>
      <c r="R178">
        <v>3379</v>
      </c>
      <c r="S178">
        <v>3366</v>
      </c>
      <c r="T178">
        <v>16.765486615892229</v>
      </c>
      <c r="U178">
        <v>16.763520950034497</v>
      </c>
      <c r="V178">
        <v>16.249778040840486</v>
      </c>
      <c r="W178">
        <v>58.960487225193113</v>
      </c>
      <c r="X178">
        <v>156.39122141504285</v>
      </c>
      <c r="Y178">
        <v>144.34909736608495</v>
      </c>
      <c r="Z178">
        <v>144.41571598336341</v>
      </c>
      <c r="AA178">
        <v>32.666200197769051</v>
      </c>
      <c r="AB178">
        <v>4.4796942271401052</v>
      </c>
      <c r="AC178">
        <v>-40.050880858214065</v>
      </c>
    </row>
    <row r="179" spans="1:29">
      <c r="A179">
        <v>2</v>
      </c>
      <c r="B179">
        <v>149</v>
      </c>
      <c r="C179">
        <v>2012</v>
      </c>
      <c r="D179">
        <v>5</v>
      </c>
      <c r="E179">
        <v>99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586</v>
      </c>
      <c r="R179">
        <v>3770</v>
      </c>
      <c r="S179">
        <v>3766</v>
      </c>
      <c r="T179">
        <v>18.705500012404176</v>
      </c>
      <c r="U179">
        <v>18.544349316160943</v>
      </c>
      <c r="V179">
        <v>16.172148541114058</v>
      </c>
      <c r="W179">
        <v>59.25411577270313</v>
      </c>
      <c r="X179">
        <v>154.67998770012429</v>
      </c>
      <c r="Y179">
        <v>142.769628647215</v>
      </c>
      <c r="Z179">
        <v>142.78895379713245</v>
      </c>
      <c r="AA179">
        <v>32.195400085070027</v>
      </c>
      <c r="AB179">
        <v>4.4625011980411342</v>
      </c>
      <c r="AC179">
        <v>-40.875288092142178</v>
      </c>
    </row>
    <row r="180" spans="1:29">
      <c r="A180">
        <v>2</v>
      </c>
      <c r="B180">
        <v>150</v>
      </c>
      <c r="C180">
        <v>2012</v>
      </c>
      <c r="D180">
        <v>6</v>
      </c>
      <c r="E180">
        <v>99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347</v>
      </c>
      <c r="R180">
        <v>1819.5</v>
      </c>
      <c r="S180">
        <v>1813.5</v>
      </c>
      <c r="T180">
        <v>9.0277605497531592</v>
      </c>
      <c r="U180">
        <v>9.0149058450700483</v>
      </c>
      <c r="V180">
        <v>16.438582028029675</v>
      </c>
      <c r="W180">
        <v>59.523021781086285</v>
      </c>
      <c r="X180">
        <v>156.12119458246528</v>
      </c>
      <c r="Y180">
        <v>144.09986259961528</v>
      </c>
      <c r="Z180">
        <v>144.1474496829336</v>
      </c>
      <c r="AA180">
        <v>32.25448207584639</v>
      </c>
      <c r="AB180">
        <v>4.2250199295825794</v>
      </c>
      <c r="AC180">
        <v>-34.527985041661921</v>
      </c>
    </row>
    <row r="181" spans="1:29">
      <c r="A181">
        <v>2</v>
      </c>
      <c r="B181">
        <v>151</v>
      </c>
      <c r="C181">
        <v>2012</v>
      </c>
      <c r="D181">
        <v>7</v>
      </c>
      <c r="E181">
        <v>99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</row>
    <row r="182" spans="1:29">
      <c r="A182">
        <v>2</v>
      </c>
      <c r="B182">
        <v>152</v>
      </c>
      <c r="C182">
        <v>2012</v>
      </c>
      <c r="D182">
        <v>8</v>
      </c>
      <c r="E182">
        <v>99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</row>
    <row r="183" spans="1:29">
      <c r="A183">
        <v>2</v>
      </c>
      <c r="B183">
        <v>153</v>
      </c>
      <c r="C183">
        <v>2012</v>
      </c>
      <c r="D183">
        <v>9</v>
      </c>
      <c r="E183">
        <v>99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</row>
    <row r="184" spans="1:29">
      <c r="A184">
        <v>2</v>
      </c>
      <c r="B184">
        <v>154</v>
      </c>
      <c r="C184">
        <v>2012</v>
      </c>
      <c r="D184">
        <v>10</v>
      </c>
      <c r="E184">
        <v>99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</row>
    <row r="185" spans="1:29">
      <c r="A185">
        <v>2</v>
      </c>
      <c r="B185">
        <v>155</v>
      </c>
      <c r="C185">
        <v>2012</v>
      </c>
      <c r="D185">
        <v>11</v>
      </c>
      <c r="E185">
        <v>99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</row>
    <row r="186" spans="1:29">
      <c r="A186">
        <v>2</v>
      </c>
      <c r="B186">
        <v>156</v>
      </c>
      <c r="C186">
        <v>2012</v>
      </c>
      <c r="D186">
        <v>12</v>
      </c>
      <c r="E186">
        <v>99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</row>
    <row r="187" spans="1:29">
      <c r="A187">
        <v>2</v>
      </c>
      <c r="B187">
        <v>157</v>
      </c>
      <c r="C187">
        <v>2011</v>
      </c>
      <c r="D187">
        <v>1</v>
      </c>
      <c r="E187">
        <v>99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628</v>
      </c>
      <c r="R187">
        <v>3667</v>
      </c>
      <c r="S187">
        <v>3653</v>
      </c>
      <c r="T187">
        <v>18.849593913848047</v>
      </c>
      <c r="U187">
        <v>19.095941500298586</v>
      </c>
      <c r="V187">
        <v>16.292609762748842</v>
      </c>
      <c r="W187">
        <v>58.694497673145371</v>
      </c>
      <c r="X187">
        <v>157.42035861410403</v>
      </c>
      <c r="Y187">
        <v>145.29899100081855</v>
      </c>
      <c r="Z187">
        <v>145.32543115247788</v>
      </c>
      <c r="AA187">
        <v>32.396596426443701</v>
      </c>
      <c r="AB187">
        <v>4.4618730163368578</v>
      </c>
      <c r="AC187">
        <v>-38.508158503663914</v>
      </c>
    </row>
    <row r="188" spans="1:29">
      <c r="A188">
        <v>2</v>
      </c>
      <c r="B188">
        <v>158</v>
      </c>
      <c r="C188">
        <v>2011</v>
      </c>
      <c r="D188">
        <v>2</v>
      </c>
      <c r="E188">
        <v>99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541</v>
      </c>
      <c r="R188">
        <v>3016</v>
      </c>
      <c r="S188">
        <v>3004</v>
      </c>
      <c r="T188">
        <v>15.503238408553511</v>
      </c>
      <c r="U188">
        <v>15.334211475849536</v>
      </c>
      <c r="V188">
        <v>16.193302387267909</v>
      </c>
      <c r="W188">
        <v>58.582223701731024</v>
      </c>
      <c r="X188">
        <v>153.67386937417203</v>
      </c>
      <c r="Y188">
        <v>141.84098143236059</v>
      </c>
      <c r="Z188">
        <v>141.90958721704376</v>
      </c>
      <c r="AA188">
        <v>31.777044448640961</v>
      </c>
      <c r="AB188">
        <v>4.3006475662670889</v>
      </c>
      <c r="AC188">
        <v>-38.328478816286399</v>
      </c>
    </row>
    <row r="189" spans="1:29">
      <c r="A189">
        <v>2</v>
      </c>
      <c r="B189">
        <v>159</v>
      </c>
      <c r="C189">
        <v>2011</v>
      </c>
      <c r="D189">
        <v>3</v>
      </c>
      <c r="E189">
        <v>99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625</v>
      </c>
      <c r="R189">
        <v>3821</v>
      </c>
      <c r="S189">
        <v>3815</v>
      </c>
      <c r="T189">
        <v>19.641204893595152</v>
      </c>
      <c r="U189">
        <v>19.508889583284713</v>
      </c>
      <c r="V189">
        <v>16.143941376602982</v>
      </c>
      <c r="W189">
        <v>58.578768020969854</v>
      </c>
      <c r="X189">
        <v>153.98469369961251</v>
      </c>
      <c r="Y189">
        <v>142.12787228474238</v>
      </c>
      <c r="Z189">
        <v>142.16353866317189</v>
      </c>
      <c r="AA189">
        <v>32.54019971014791</v>
      </c>
      <c r="AB189">
        <v>4.3911647326153371</v>
      </c>
      <c r="AC189">
        <v>-38.564269559981526</v>
      </c>
    </row>
    <row r="190" spans="1:29">
      <c r="A190">
        <v>2</v>
      </c>
      <c r="B190">
        <v>160</v>
      </c>
      <c r="C190">
        <v>2011</v>
      </c>
      <c r="D190">
        <v>4</v>
      </c>
      <c r="E190">
        <v>99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572</v>
      </c>
      <c r="R190">
        <v>3310</v>
      </c>
      <c r="S190">
        <v>3306</v>
      </c>
      <c r="T190">
        <v>17.014495733525244</v>
      </c>
      <c r="U190">
        <v>16.934932502820875</v>
      </c>
      <c r="V190">
        <v>16.405740181268879</v>
      </c>
      <c r="W190">
        <v>58.986085904416207</v>
      </c>
      <c r="X190">
        <v>154.2661359745737</v>
      </c>
      <c r="Y190">
        <v>142.38764350453144</v>
      </c>
      <c r="Z190">
        <v>142.40683605565604</v>
      </c>
      <c r="AA190">
        <v>32.250444387477224</v>
      </c>
      <c r="AB190">
        <v>4.2691283338256252</v>
      </c>
      <c r="AC190">
        <v>-32.259988199478627</v>
      </c>
    </row>
    <row r="191" spans="1:29">
      <c r="A191">
        <v>2</v>
      </c>
      <c r="B191">
        <v>161</v>
      </c>
      <c r="C191">
        <v>2011</v>
      </c>
      <c r="D191">
        <v>5</v>
      </c>
      <c r="E191">
        <v>99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633</v>
      </c>
      <c r="R191">
        <v>3705</v>
      </c>
      <c r="S191">
        <v>3692</v>
      </c>
      <c r="T191">
        <v>19.044926493266168</v>
      </c>
      <c r="U191">
        <v>19.058269308652889</v>
      </c>
      <c r="V191">
        <v>16.277192982456139</v>
      </c>
      <c r="W191">
        <v>59.046045503791987</v>
      </c>
      <c r="X191">
        <v>155.39663393002027</v>
      </c>
      <c r="Y191">
        <v>143.43109311740912</v>
      </c>
      <c r="Z191">
        <v>143.50663596966436</v>
      </c>
      <c r="AA191">
        <v>32.253968057002929</v>
      </c>
      <c r="AB191">
        <v>4.4741393751788188</v>
      </c>
      <c r="AC191">
        <v>-35.945115931153993</v>
      </c>
    </row>
    <row r="192" spans="1:29">
      <c r="A192">
        <v>2</v>
      </c>
      <c r="B192">
        <v>162</v>
      </c>
      <c r="C192">
        <v>2011</v>
      </c>
      <c r="D192">
        <v>6</v>
      </c>
      <c r="E192">
        <v>99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418</v>
      </c>
      <c r="R192">
        <v>1935</v>
      </c>
      <c r="S192">
        <v>1932</v>
      </c>
      <c r="T192">
        <v>9.9465405572118808</v>
      </c>
      <c r="U192">
        <v>10.067755629093398</v>
      </c>
      <c r="V192">
        <v>16.321447028423776</v>
      </c>
      <c r="W192">
        <v>59.086438923395455</v>
      </c>
      <c r="X192">
        <v>156.96277446031789</v>
      </c>
      <c r="Y192">
        <v>144.87664082687328</v>
      </c>
      <c r="Z192">
        <v>144.86909937888197</v>
      </c>
      <c r="AA192">
        <v>32.886021286913142</v>
      </c>
      <c r="AB192">
        <v>4.5220053575055212</v>
      </c>
      <c r="AC192">
        <v>-44.57874686000487</v>
      </c>
    </row>
    <row r="193" spans="1:29">
      <c r="A193">
        <v>2</v>
      </c>
      <c r="B193">
        <v>163</v>
      </c>
      <c r="C193">
        <v>2011</v>
      </c>
      <c r="D193">
        <v>7</v>
      </c>
      <c r="E193">
        <v>99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</row>
    <row r="194" spans="1:29">
      <c r="A194">
        <v>2</v>
      </c>
      <c r="B194">
        <v>164</v>
      </c>
      <c r="C194">
        <v>2011</v>
      </c>
      <c r="D194">
        <v>8</v>
      </c>
      <c r="E194">
        <v>99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</row>
    <row r="195" spans="1:29">
      <c r="A195">
        <v>2</v>
      </c>
      <c r="B195">
        <v>165</v>
      </c>
      <c r="C195">
        <v>2011</v>
      </c>
      <c r="D195">
        <v>9</v>
      </c>
      <c r="E195">
        <v>99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</row>
    <row r="196" spans="1:29">
      <c r="A196">
        <v>2</v>
      </c>
      <c r="B196">
        <v>166</v>
      </c>
      <c r="C196">
        <v>2011</v>
      </c>
      <c r="D196">
        <v>10</v>
      </c>
      <c r="E196">
        <v>99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</row>
    <row r="197" spans="1:29">
      <c r="A197">
        <v>2</v>
      </c>
      <c r="B197">
        <v>167</v>
      </c>
      <c r="C197">
        <v>2011</v>
      </c>
      <c r="D197">
        <v>11</v>
      </c>
      <c r="E197">
        <v>99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</row>
    <row r="198" spans="1:29">
      <c r="A198">
        <v>2</v>
      </c>
      <c r="B198">
        <v>168</v>
      </c>
      <c r="C198">
        <v>2011</v>
      </c>
      <c r="D198">
        <v>12</v>
      </c>
      <c r="E198">
        <v>99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</row>
    <row r="199" spans="1:29">
      <c r="A199">
        <v>2</v>
      </c>
      <c r="B199">
        <v>169</v>
      </c>
      <c r="C199">
        <v>2010</v>
      </c>
      <c r="D199">
        <v>1</v>
      </c>
      <c r="E199">
        <v>99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666</v>
      </c>
      <c r="R199">
        <v>3769</v>
      </c>
      <c r="S199">
        <v>3756</v>
      </c>
      <c r="T199">
        <v>18.896966658310355</v>
      </c>
      <c r="U199">
        <v>19.034332658952437</v>
      </c>
      <c r="V199">
        <v>14.822764659060763</v>
      </c>
      <c r="W199">
        <v>58.424121405750803</v>
      </c>
      <c r="X199">
        <v>158.01266360947068</v>
      </c>
      <c r="Y199">
        <v>145.84568851154131</v>
      </c>
      <c r="Z199">
        <v>145.94637912673025</v>
      </c>
      <c r="AA199">
        <v>32.258199215112072</v>
      </c>
      <c r="AB199">
        <v>4.6732811388723112</v>
      </c>
      <c r="AC199">
        <v>-44.900334383501033</v>
      </c>
    </row>
    <row r="200" spans="1:29">
      <c r="A200">
        <v>2</v>
      </c>
      <c r="B200">
        <v>170</v>
      </c>
      <c r="C200">
        <v>2010</v>
      </c>
      <c r="D200">
        <v>2</v>
      </c>
      <c r="E200">
        <v>99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626</v>
      </c>
      <c r="R200">
        <v>3216</v>
      </c>
      <c r="S200">
        <v>3203</v>
      </c>
      <c r="T200">
        <v>16.124341940335924</v>
      </c>
      <c r="U200">
        <v>15.993292187593076</v>
      </c>
      <c r="V200">
        <v>14.80939054726368</v>
      </c>
      <c r="W200">
        <v>58.357165157664703</v>
      </c>
      <c r="X200">
        <v>155.59347762811083</v>
      </c>
      <c r="Y200">
        <v>143.61277985074639</v>
      </c>
      <c r="Z200">
        <v>143.80109272556996</v>
      </c>
      <c r="AA200">
        <v>31.330166813101901</v>
      </c>
      <c r="AB200">
        <v>4.4082700874372254</v>
      </c>
      <c r="AC200">
        <v>-39.249741365054248</v>
      </c>
    </row>
    <row r="201" spans="1:29">
      <c r="A201">
        <v>2</v>
      </c>
      <c r="B201">
        <v>171</v>
      </c>
      <c r="C201">
        <v>2010</v>
      </c>
      <c r="D201">
        <v>3</v>
      </c>
      <c r="E201">
        <v>99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724</v>
      </c>
      <c r="R201">
        <v>3841</v>
      </c>
      <c r="S201">
        <v>3822</v>
      </c>
      <c r="T201">
        <v>19.257959388317875</v>
      </c>
      <c r="U201">
        <v>19.262803846835588</v>
      </c>
      <c r="V201">
        <v>14.713355896901851</v>
      </c>
      <c r="W201">
        <v>58.374672946101519</v>
      </c>
      <c r="X201">
        <v>157.10767921973158</v>
      </c>
      <c r="Y201">
        <v>145.01038791981222</v>
      </c>
      <c r="Z201">
        <v>145.14767137624241</v>
      </c>
      <c r="AA201">
        <v>31.930157438116993</v>
      </c>
      <c r="AB201">
        <v>4.5291505488542816</v>
      </c>
      <c r="AC201">
        <v>-39.242058798523779</v>
      </c>
    </row>
    <row r="202" spans="1:29">
      <c r="A202">
        <v>2</v>
      </c>
      <c r="B202">
        <v>172</v>
      </c>
      <c r="C202">
        <v>2010</v>
      </c>
      <c r="D202">
        <v>4</v>
      </c>
      <c r="E202">
        <v>99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685</v>
      </c>
      <c r="R202">
        <v>3701</v>
      </c>
      <c r="S202">
        <v>3686</v>
      </c>
      <c r="T202">
        <v>18.556029079969921</v>
      </c>
      <c r="U202">
        <v>18.492037380828112</v>
      </c>
      <c r="V202">
        <v>14.572818157254796</v>
      </c>
      <c r="W202">
        <v>58.270482908301645</v>
      </c>
      <c r="X202">
        <v>156.39083811789331</v>
      </c>
      <c r="Y202">
        <v>144.34874358281562</v>
      </c>
      <c r="Z202">
        <v>144.48098209441139</v>
      </c>
      <c r="AA202">
        <v>31.733681605649291</v>
      </c>
      <c r="AB202">
        <v>4.6997572275538477</v>
      </c>
      <c r="AC202">
        <v>-41.031363772727246</v>
      </c>
    </row>
    <row r="203" spans="1:29">
      <c r="A203">
        <v>2</v>
      </c>
      <c r="B203">
        <v>173</v>
      </c>
      <c r="C203">
        <v>2010</v>
      </c>
      <c r="D203">
        <v>5</v>
      </c>
      <c r="E203">
        <v>99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625</v>
      </c>
      <c r="R203">
        <v>3155</v>
      </c>
      <c r="S203">
        <v>3143</v>
      </c>
      <c r="T203">
        <v>15.81850087741288</v>
      </c>
      <c r="U203">
        <v>15.925175842222304</v>
      </c>
      <c r="V203">
        <v>14.78795562599049</v>
      </c>
      <c r="W203">
        <v>58.328348711422223</v>
      </c>
      <c r="X203">
        <v>157.97981844498636</v>
      </c>
      <c r="Y203">
        <v>145.81537242472251</v>
      </c>
      <c r="Z203">
        <v>145.92211263124389</v>
      </c>
      <c r="AA203">
        <v>32.399812306111734</v>
      </c>
      <c r="AB203">
        <v>4.6900475494908509</v>
      </c>
      <c r="AC203">
        <v>-44.819266610986865</v>
      </c>
    </row>
    <row r="204" spans="1:29">
      <c r="A204">
        <v>2</v>
      </c>
      <c r="B204">
        <v>174</v>
      </c>
      <c r="C204">
        <v>2010</v>
      </c>
      <c r="D204">
        <v>6</v>
      </c>
      <c r="E204">
        <v>99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467</v>
      </c>
      <c r="R204">
        <v>2263</v>
      </c>
      <c r="S204">
        <v>2259</v>
      </c>
      <c r="T204">
        <v>11.346202055653048</v>
      </c>
      <c r="U204">
        <v>11.292358083568484</v>
      </c>
      <c r="V204">
        <v>14.411842686699067</v>
      </c>
      <c r="W204">
        <v>58.190349712262062</v>
      </c>
      <c r="X204">
        <v>155.90269582415124</v>
      </c>
      <c r="Y204">
        <v>143.89818824569156</v>
      </c>
      <c r="Z204">
        <v>143.96259406817171</v>
      </c>
      <c r="AA204">
        <v>33.110603876483793</v>
      </c>
      <c r="AB204">
        <v>4.7330765891747406</v>
      </c>
      <c r="AC204">
        <v>-42.134409339276608</v>
      </c>
    </row>
    <row r="205" spans="1:29">
      <c r="A205">
        <v>2</v>
      </c>
      <c r="B205">
        <v>175</v>
      </c>
      <c r="C205">
        <v>2010</v>
      </c>
      <c r="D205">
        <v>7</v>
      </c>
      <c r="E205">
        <v>99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</row>
    <row r="206" spans="1:29">
      <c r="A206">
        <v>2</v>
      </c>
      <c r="B206">
        <v>176</v>
      </c>
      <c r="C206">
        <v>2010</v>
      </c>
      <c r="D206">
        <v>8</v>
      </c>
      <c r="E206">
        <v>99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</row>
    <row r="207" spans="1:29">
      <c r="A207">
        <v>2</v>
      </c>
      <c r="B207">
        <v>177</v>
      </c>
      <c r="C207">
        <v>2010</v>
      </c>
      <c r="D207">
        <v>9</v>
      </c>
      <c r="E207">
        <v>99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</row>
    <row r="208" spans="1:29">
      <c r="A208">
        <v>2</v>
      </c>
      <c r="B208">
        <v>178</v>
      </c>
      <c r="C208">
        <v>2010</v>
      </c>
      <c r="D208">
        <v>10</v>
      </c>
      <c r="E208">
        <v>99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</row>
    <row r="209" spans="1:29">
      <c r="A209">
        <v>2</v>
      </c>
      <c r="B209">
        <v>179</v>
      </c>
      <c r="C209">
        <v>2010</v>
      </c>
      <c r="D209">
        <v>11</v>
      </c>
      <c r="E209">
        <v>99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</row>
    <row r="210" spans="1:29">
      <c r="A210">
        <v>2</v>
      </c>
      <c r="B210">
        <v>180</v>
      </c>
      <c r="C210">
        <v>2010</v>
      </c>
      <c r="D210">
        <v>12</v>
      </c>
      <c r="E210">
        <v>99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</row>
    <row r="211" spans="1:29">
      <c r="A211">
        <v>2</v>
      </c>
      <c r="B211">
        <v>181</v>
      </c>
      <c r="C211">
        <v>2009</v>
      </c>
      <c r="D211">
        <v>1</v>
      </c>
      <c r="E211">
        <v>99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787</v>
      </c>
      <c r="R211">
        <v>4406</v>
      </c>
      <c r="S211">
        <v>4392</v>
      </c>
      <c r="T211">
        <v>21.658555768569038</v>
      </c>
      <c r="U211">
        <v>21.781006388251335</v>
      </c>
      <c r="V211">
        <v>15.229005901044028</v>
      </c>
      <c r="W211">
        <v>56.588570127504546</v>
      </c>
      <c r="X211">
        <v>158.11220196629318</v>
      </c>
      <c r="Y211">
        <v>145.9375624148889</v>
      </c>
      <c r="Z211">
        <v>146.02260928961755</v>
      </c>
      <c r="AA211">
        <v>32.622386295855627</v>
      </c>
      <c r="AB211">
        <v>4.530747670991734</v>
      </c>
      <c r="AC211">
        <v>-41.879927164085792</v>
      </c>
    </row>
    <row r="212" spans="1:29">
      <c r="A212">
        <v>2</v>
      </c>
      <c r="B212">
        <v>182</v>
      </c>
      <c r="C212">
        <v>2009</v>
      </c>
      <c r="D212">
        <v>2</v>
      </c>
      <c r="E212">
        <v>99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631</v>
      </c>
      <c r="R212">
        <v>3645</v>
      </c>
      <c r="S212">
        <v>3632</v>
      </c>
      <c r="T212">
        <v>17.917711252027726</v>
      </c>
      <c r="U212">
        <v>17.680199314500644</v>
      </c>
      <c r="V212">
        <v>15.249382716049382</v>
      </c>
      <c r="W212">
        <v>56.863986784140977</v>
      </c>
      <c r="X212">
        <v>155.16406659859962</v>
      </c>
      <c r="Y212">
        <v>143.21643347050752</v>
      </c>
      <c r="Z212">
        <v>143.33287444933916</v>
      </c>
      <c r="AA212">
        <v>31.156182585860172</v>
      </c>
      <c r="AB212">
        <v>4.5888442547703505</v>
      </c>
      <c r="AC212">
        <v>-38.199353791686654</v>
      </c>
    </row>
    <row r="213" spans="1:29">
      <c r="A213">
        <v>2</v>
      </c>
      <c r="B213">
        <v>183</v>
      </c>
      <c r="C213">
        <v>2009</v>
      </c>
      <c r="D213">
        <v>3</v>
      </c>
      <c r="E213">
        <v>99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729</v>
      </c>
      <c r="R213">
        <v>3734</v>
      </c>
      <c r="S213">
        <v>3718</v>
      </c>
      <c r="T213">
        <v>18.355208179717835</v>
      </c>
      <c r="U213">
        <v>18.495682099905778</v>
      </c>
      <c r="V213">
        <v>15.870380289234063</v>
      </c>
      <c r="W213">
        <v>57.06589564281871</v>
      </c>
      <c r="X213">
        <v>158.62917606997487</v>
      </c>
      <c r="Y213">
        <v>146.414729512587</v>
      </c>
      <c r="Z213">
        <v>146.47565895642816</v>
      </c>
      <c r="AA213">
        <v>32.449338041089483</v>
      </c>
      <c r="AB213">
        <v>4.7504382620362247</v>
      </c>
      <c r="AC213">
        <v>-44.86419218317765</v>
      </c>
    </row>
    <row r="214" spans="1:29">
      <c r="A214">
        <v>2</v>
      </c>
      <c r="B214">
        <v>184</v>
      </c>
      <c r="C214">
        <v>2009</v>
      </c>
      <c r="D214">
        <v>4</v>
      </c>
      <c r="E214">
        <v>99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698</v>
      </c>
      <c r="R214">
        <v>3433</v>
      </c>
      <c r="S214">
        <v>3415</v>
      </c>
      <c r="T214">
        <v>16.875583738878237</v>
      </c>
      <c r="U214">
        <v>17.070180900548539</v>
      </c>
      <c r="V214">
        <v>15.205359743664436</v>
      </c>
      <c r="W214">
        <v>56.925036603221081</v>
      </c>
      <c r="X214">
        <v>159.39607259727205</v>
      </c>
      <c r="Y214">
        <v>147.12257500728245</v>
      </c>
      <c r="Z214">
        <v>147.1810541727674</v>
      </c>
      <c r="AA214">
        <v>33.139879256444047</v>
      </c>
      <c r="AB214">
        <v>4.9074243622577614</v>
      </c>
      <c r="AC214">
        <v>-49.102309291061403</v>
      </c>
    </row>
    <row r="215" spans="1:29">
      <c r="A215">
        <v>2</v>
      </c>
      <c r="B215">
        <v>185</v>
      </c>
      <c r="C215">
        <v>2009</v>
      </c>
      <c r="D215">
        <v>5</v>
      </c>
      <c r="E215">
        <v>99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658</v>
      </c>
      <c r="R215">
        <v>3484</v>
      </c>
      <c r="S215">
        <v>3476</v>
      </c>
      <c r="T215">
        <v>17.126284225532125</v>
      </c>
      <c r="U215">
        <v>16.939497844098021</v>
      </c>
      <c r="V215">
        <v>15.708094144661308</v>
      </c>
      <c r="W215">
        <v>56.809551208285377</v>
      </c>
      <c r="X215">
        <v>155.38359539911923</v>
      </c>
      <c r="Y215">
        <v>143.41905855338661</v>
      </c>
      <c r="Z215">
        <v>143.49119677790529</v>
      </c>
      <c r="AA215">
        <v>32.241984983728521</v>
      </c>
      <c r="AB215">
        <v>4.8194061016456313</v>
      </c>
      <c r="AC215">
        <v>-45.331744742930091</v>
      </c>
    </row>
    <row r="216" spans="1:29">
      <c r="A216">
        <v>2</v>
      </c>
      <c r="B216">
        <v>186</v>
      </c>
      <c r="C216">
        <v>2009</v>
      </c>
      <c r="D216">
        <v>6</v>
      </c>
      <c r="E216">
        <v>99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394</v>
      </c>
      <c r="R216">
        <v>1641</v>
      </c>
      <c r="S216">
        <v>1638</v>
      </c>
      <c r="T216">
        <v>8.0666568352750296</v>
      </c>
      <c r="U216">
        <v>8.0334334526956681</v>
      </c>
      <c r="V216">
        <v>15.09567336989641</v>
      </c>
      <c r="W216">
        <v>56.452380952380977</v>
      </c>
      <c r="X216">
        <v>156.38318732533028</v>
      </c>
      <c r="Y216">
        <v>144.3416819012798</v>
      </c>
      <c r="Z216">
        <v>144.40818070818077</v>
      </c>
      <c r="AA216">
        <v>31.309803634802055</v>
      </c>
      <c r="AB216">
        <v>4.6712291743130976</v>
      </c>
      <c r="AC216">
        <v>-38.042298457869926</v>
      </c>
    </row>
    <row r="217" spans="1:29">
      <c r="A217">
        <v>2</v>
      </c>
      <c r="B217">
        <v>187</v>
      </c>
      <c r="C217">
        <v>2009</v>
      </c>
      <c r="D217">
        <v>7</v>
      </c>
      <c r="E217">
        <v>99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</row>
    <row r="218" spans="1:29">
      <c r="A218">
        <v>2</v>
      </c>
      <c r="B218">
        <v>188</v>
      </c>
      <c r="C218">
        <v>2009</v>
      </c>
      <c r="D218">
        <v>8</v>
      </c>
      <c r="E218">
        <v>99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</row>
    <row r="219" spans="1:29">
      <c r="A219">
        <v>2</v>
      </c>
      <c r="B219">
        <v>189</v>
      </c>
      <c r="C219">
        <v>2009</v>
      </c>
      <c r="D219">
        <v>9</v>
      </c>
      <c r="E219">
        <v>99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</row>
    <row r="220" spans="1:29">
      <c r="A220">
        <v>2</v>
      </c>
      <c r="B220">
        <v>190</v>
      </c>
      <c r="C220">
        <v>2009</v>
      </c>
      <c r="D220">
        <v>10</v>
      </c>
      <c r="E220">
        <v>99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</row>
    <row r="221" spans="1:29">
      <c r="A221">
        <v>2</v>
      </c>
      <c r="B221">
        <v>191</v>
      </c>
      <c r="C221">
        <v>2009</v>
      </c>
      <c r="D221">
        <v>11</v>
      </c>
      <c r="E221">
        <v>99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</row>
    <row r="222" spans="1:29">
      <c r="A222">
        <v>2</v>
      </c>
      <c r="B222">
        <v>192</v>
      </c>
      <c r="C222">
        <v>2009</v>
      </c>
      <c r="D222">
        <v>12</v>
      </c>
      <c r="E222">
        <v>99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</row>
    <row r="223" spans="1:29">
      <c r="A223">
        <v>2</v>
      </c>
      <c r="B223">
        <v>193</v>
      </c>
      <c r="C223">
        <v>2008</v>
      </c>
      <c r="D223">
        <v>1</v>
      </c>
      <c r="E223">
        <v>99</v>
      </c>
      <c r="F223">
        <v>99</v>
      </c>
      <c r="G223">
        <v>99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846</v>
      </c>
      <c r="R223">
        <v>4161</v>
      </c>
      <c r="S223">
        <v>4150</v>
      </c>
      <c r="T223">
        <v>20.897996082567424</v>
      </c>
      <c r="U223">
        <v>21.224668899825929</v>
      </c>
      <c r="V223">
        <v>15.45614035087719</v>
      </c>
      <c r="W223">
        <v>57.074216867469879</v>
      </c>
      <c r="X223">
        <v>161.84659023595995</v>
      </c>
      <c r="Y223">
        <v>149.3844027877914</v>
      </c>
      <c r="Z223">
        <v>149.45530120481931</v>
      </c>
      <c r="AA223">
        <v>33.289188079338508</v>
      </c>
      <c r="AB223">
        <v>4.4524567796504426</v>
      </c>
      <c r="AC223">
        <v>-49.847699809600051</v>
      </c>
    </row>
    <row r="224" spans="1:29">
      <c r="A224">
        <v>2</v>
      </c>
      <c r="B224">
        <v>194</v>
      </c>
      <c r="C224">
        <v>2008</v>
      </c>
      <c r="D224">
        <v>2</v>
      </c>
      <c r="E224">
        <v>99</v>
      </c>
      <c r="F224">
        <v>99</v>
      </c>
      <c r="G224">
        <v>99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689</v>
      </c>
      <c r="R224">
        <v>3442</v>
      </c>
      <c r="S224">
        <v>3431</v>
      </c>
      <c r="T224">
        <v>17.286926824368443</v>
      </c>
      <c r="U224">
        <v>17.02013196920079</v>
      </c>
      <c r="V224">
        <v>15.237361998837889</v>
      </c>
      <c r="W224">
        <v>57.031477703293511</v>
      </c>
      <c r="X224">
        <v>156.95877765138195</v>
      </c>
      <c r="Y224">
        <v>144.87295177222538</v>
      </c>
      <c r="Z224">
        <v>144.96417953949276</v>
      </c>
      <c r="AA224">
        <v>31.785976973613643</v>
      </c>
      <c r="AB224">
        <v>4.2723719948371972</v>
      </c>
      <c r="AC224">
        <v>-41.264130875381525</v>
      </c>
    </row>
    <row r="225" spans="1:29">
      <c r="A225">
        <v>2</v>
      </c>
      <c r="B225">
        <v>195</v>
      </c>
      <c r="C225">
        <v>2008</v>
      </c>
      <c r="D225">
        <v>3</v>
      </c>
      <c r="E225">
        <v>99</v>
      </c>
      <c r="F225">
        <v>99</v>
      </c>
      <c r="G225">
        <v>99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664</v>
      </c>
      <c r="R225">
        <v>2791</v>
      </c>
      <c r="S225">
        <v>2784</v>
      </c>
      <c r="T225">
        <v>14.017377329114559</v>
      </c>
      <c r="U225">
        <v>14.06976578656174</v>
      </c>
      <c r="V225">
        <v>15.238982443568611</v>
      </c>
      <c r="W225">
        <v>57.112428160919549</v>
      </c>
      <c r="X225">
        <v>159.97892933213245</v>
      </c>
      <c r="Y225">
        <v>147.66055177355787</v>
      </c>
      <c r="Z225">
        <v>147.68491379310356</v>
      </c>
      <c r="AA225">
        <v>33.417876943604099</v>
      </c>
      <c r="AB225">
        <v>4.5119497302610005</v>
      </c>
      <c r="AC225">
        <v>-46.04494343229031</v>
      </c>
    </row>
    <row r="226" spans="1:29">
      <c r="A226">
        <v>2</v>
      </c>
      <c r="B226">
        <v>196</v>
      </c>
      <c r="C226">
        <v>2008</v>
      </c>
      <c r="D226">
        <v>4</v>
      </c>
      <c r="E226">
        <v>99</v>
      </c>
      <c r="F226">
        <v>99</v>
      </c>
      <c r="G226">
        <v>99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791</v>
      </c>
      <c r="R226">
        <v>4866</v>
      </c>
      <c r="S226">
        <v>4849</v>
      </c>
      <c r="T226">
        <v>24.438752448395356</v>
      </c>
      <c r="U226">
        <v>24.485069351860016</v>
      </c>
      <c r="V226">
        <v>15.233662145499386</v>
      </c>
      <c r="W226">
        <v>57.169313260466083</v>
      </c>
      <c r="X226">
        <v>159.73364611457035</v>
      </c>
      <c r="Y226">
        <v>147.43415536374852</v>
      </c>
      <c r="Z226">
        <v>147.5596617859353</v>
      </c>
      <c r="AA226">
        <v>33.04279385878354</v>
      </c>
      <c r="AB226">
        <v>4.188583847678375</v>
      </c>
      <c r="AC226">
        <v>-49.163419124639837</v>
      </c>
    </row>
    <row r="227" spans="1:29">
      <c r="A227">
        <v>2</v>
      </c>
      <c r="B227">
        <v>197</v>
      </c>
      <c r="C227">
        <v>2008</v>
      </c>
      <c r="D227">
        <v>5</v>
      </c>
      <c r="E227">
        <v>99</v>
      </c>
      <c r="F227">
        <v>99</v>
      </c>
      <c r="G227">
        <v>99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689</v>
      </c>
      <c r="R227">
        <v>2999</v>
      </c>
      <c r="S227">
        <v>2989</v>
      </c>
      <c r="T227">
        <v>15.062026015770179</v>
      </c>
      <c r="U227">
        <v>15.047722007806565</v>
      </c>
      <c r="V227">
        <v>15.308436145381796</v>
      </c>
      <c r="W227">
        <v>56.694881231181007</v>
      </c>
      <c r="X227">
        <v>159.31341505312179</v>
      </c>
      <c r="Y227">
        <v>147.04628209403137</v>
      </c>
      <c r="Z227">
        <v>147.11716293074613</v>
      </c>
      <c r="AA227">
        <v>33.2592528802912</v>
      </c>
      <c r="AB227">
        <v>4.7826541890058207</v>
      </c>
      <c r="AC227">
        <v>-44.813125426238862</v>
      </c>
    </row>
    <row r="228" spans="1:29">
      <c r="A228">
        <v>2</v>
      </c>
      <c r="B228">
        <v>198</v>
      </c>
      <c r="C228">
        <v>2008</v>
      </c>
      <c r="D228">
        <v>6</v>
      </c>
      <c r="E228">
        <v>99</v>
      </c>
      <c r="F228">
        <v>99</v>
      </c>
      <c r="G228">
        <v>99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396</v>
      </c>
      <c r="R228">
        <v>1652</v>
      </c>
      <c r="S228">
        <v>1647</v>
      </c>
      <c r="T228">
        <v>8.2969212997840387</v>
      </c>
      <c r="U228">
        <v>8.1526419847449567</v>
      </c>
      <c r="V228">
        <v>14.495157384987891</v>
      </c>
      <c r="W228">
        <v>56.394656952033991</v>
      </c>
      <c r="X228">
        <v>156.58822557247001</v>
      </c>
      <c r="Y228">
        <v>144.53093220339005</v>
      </c>
      <c r="Z228">
        <v>144.65160898603546</v>
      </c>
      <c r="AA228">
        <v>31.790632756332641</v>
      </c>
      <c r="AB228">
        <v>4.8556249331997918</v>
      </c>
      <c r="AC228">
        <v>-38.946431826643405</v>
      </c>
    </row>
    <row r="229" spans="1:29">
      <c r="A229">
        <v>2</v>
      </c>
      <c r="B229">
        <v>199</v>
      </c>
      <c r="C229">
        <v>2008</v>
      </c>
      <c r="D229">
        <v>7</v>
      </c>
      <c r="E229">
        <v>99</v>
      </c>
      <c r="F229">
        <v>99</v>
      </c>
      <c r="G229">
        <v>99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</row>
    <row r="230" spans="1:29">
      <c r="A230">
        <v>2</v>
      </c>
      <c r="B230">
        <v>200</v>
      </c>
      <c r="C230">
        <v>2008</v>
      </c>
      <c r="D230">
        <v>8</v>
      </c>
      <c r="E230">
        <v>99</v>
      </c>
      <c r="F230">
        <v>99</v>
      </c>
      <c r="G230">
        <v>99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</row>
    <row r="231" spans="1:29">
      <c r="A231">
        <v>2</v>
      </c>
      <c r="B231">
        <v>201</v>
      </c>
      <c r="C231">
        <v>2008</v>
      </c>
      <c r="D231">
        <v>9</v>
      </c>
      <c r="E231">
        <v>99</v>
      </c>
      <c r="F231">
        <v>99</v>
      </c>
      <c r="G231">
        <v>99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</row>
    <row r="232" spans="1:29">
      <c r="A232">
        <v>2</v>
      </c>
      <c r="B232">
        <v>202</v>
      </c>
      <c r="C232">
        <v>2008</v>
      </c>
      <c r="D232">
        <v>10</v>
      </c>
      <c r="E232">
        <v>99</v>
      </c>
      <c r="F232">
        <v>99</v>
      </c>
      <c r="G232">
        <v>99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</row>
    <row r="233" spans="1:29">
      <c r="A233">
        <v>2</v>
      </c>
      <c r="B233">
        <v>203</v>
      </c>
      <c r="C233">
        <v>2008</v>
      </c>
      <c r="D233">
        <v>11</v>
      </c>
      <c r="E233">
        <v>99</v>
      </c>
      <c r="F233">
        <v>99</v>
      </c>
      <c r="G233">
        <v>99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</row>
    <row r="234" spans="1:29">
      <c r="A234">
        <v>2</v>
      </c>
      <c r="B234">
        <v>204</v>
      </c>
      <c r="C234">
        <v>2008</v>
      </c>
      <c r="D234">
        <v>12</v>
      </c>
      <c r="E234">
        <v>99</v>
      </c>
      <c r="F234">
        <v>99</v>
      </c>
      <c r="G234">
        <v>99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</row>
    <row r="235" spans="1:29">
      <c r="A235">
        <v>2</v>
      </c>
      <c r="B235">
        <v>205</v>
      </c>
      <c r="C235">
        <v>2007</v>
      </c>
      <c r="D235">
        <v>1</v>
      </c>
      <c r="E235">
        <v>99</v>
      </c>
      <c r="F235">
        <v>99</v>
      </c>
      <c r="G235">
        <v>99</v>
      </c>
      <c r="H235">
        <v>99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819</v>
      </c>
      <c r="R235">
        <v>4148</v>
      </c>
      <c r="S235">
        <v>4136</v>
      </c>
      <c r="T235">
        <v>20.295527938154422</v>
      </c>
      <c r="U235">
        <v>20.811916729207613</v>
      </c>
      <c r="V235">
        <v>15.064850530376075</v>
      </c>
      <c r="W235">
        <v>56.458413926499027</v>
      </c>
      <c r="X235">
        <v>165.48329364959147</v>
      </c>
      <c r="Y235">
        <v>152.74108003857285</v>
      </c>
      <c r="Z235">
        <v>152.83592843326875</v>
      </c>
      <c r="AA235">
        <v>32.120540396096104</v>
      </c>
      <c r="AB235">
        <v>4.806629428115464</v>
      </c>
      <c r="AC235">
        <v>-50.128605324872225</v>
      </c>
    </row>
    <row r="236" spans="1:29">
      <c r="A236">
        <v>2</v>
      </c>
      <c r="B236">
        <v>206</v>
      </c>
      <c r="C236">
        <v>2007</v>
      </c>
      <c r="D236">
        <v>2</v>
      </c>
      <c r="E236">
        <v>99</v>
      </c>
      <c r="F236">
        <v>99</v>
      </c>
      <c r="G236">
        <v>99</v>
      </c>
      <c r="H236">
        <v>99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680</v>
      </c>
      <c r="R236">
        <v>3165</v>
      </c>
      <c r="S236">
        <v>3157</v>
      </c>
      <c r="T236">
        <v>15.485859673157851</v>
      </c>
      <c r="U236">
        <v>15.488258078152835</v>
      </c>
      <c r="V236">
        <v>15.24423380726698</v>
      </c>
      <c r="W236">
        <v>56.887234716503009</v>
      </c>
      <c r="X236">
        <v>161.38041519257723</v>
      </c>
      <c r="Y236">
        <v>148.95412322274873</v>
      </c>
      <c r="Z236">
        <v>149.01222679759258</v>
      </c>
      <c r="AA236">
        <v>31.574986531809078</v>
      </c>
      <c r="AB236">
        <v>4.6074217977230436</v>
      </c>
      <c r="AC236">
        <v>-49.965228446050247</v>
      </c>
    </row>
    <row r="237" spans="1:29">
      <c r="A237">
        <v>2</v>
      </c>
      <c r="B237">
        <v>207</v>
      </c>
      <c r="C237">
        <v>2007</v>
      </c>
      <c r="D237">
        <v>3</v>
      </c>
      <c r="E237">
        <v>99</v>
      </c>
      <c r="F237">
        <v>99</v>
      </c>
      <c r="G237">
        <v>99</v>
      </c>
      <c r="H237">
        <v>99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777</v>
      </c>
      <c r="R237">
        <v>4161</v>
      </c>
      <c r="S237">
        <v>4145</v>
      </c>
      <c r="T237">
        <v>20.359134944710828</v>
      </c>
      <c r="U237">
        <v>20.204003926457503</v>
      </c>
      <c r="V237">
        <v>15.269166065849548</v>
      </c>
      <c r="W237">
        <v>56.87696019300364</v>
      </c>
      <c r="X237">
        <v>160.26238588055077</v>
      </c>
      <c r="Y237">
        <v>147.92218216774847</v>
      </c>
      <c r="Z237">
        <v>148.04945717732244</v>
      </c>
      <c r="AA237">
        <v>31.053610755591411</v>
      </c>
      <c r="AB237">
        <v>4.5191790648978394</v>
      </c>
      <c r="AC237">
        <v>-45.528026380452161</v>
      </c>
    </row>
    <row r="238" spans="1:29">
      <c r="A238">
        <v>2</v>
      </c>
      <c r="B238">
        <v>208</v>
      </c>
      <c r="C238">
        <v>2007</v>
      </c>
      <c r="D238">
        <v>4</v>
      </c>
      <c r="E238">
        <v>99</v>
      </c>
      <c r="F238">
        <v>99</v>
      </c>
      <c r="G238">
        <v>99</v>
      </c>
      <c r="H238">
        <v>99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688</v>
      </c>
      <c r="R238">
        <v>3387</v>
      </c>
      <c r="S238">
        <v>3379</v>
      </c>
      <c r="T238">
        <v>16.572071631275076</v>
      </c>
      <c r="U238">
        <v>16.490874344636989</v>
      </c>
      <c r="V238">
        <v>15.285503395335104</v>
      </c>
      <c r="W238">
        <v>57.073098549866806</v>
      </c>
      <c r="X238">
        <v>160.52633851758097</v>
      </c>
      <c r="Y238">
        <v>148.16581045172691</v>
      </c>
      <c r="Z238">
        <v>148.23453684522016</v>
      </c>
      <c r="AA238">
        <v>32.209668888662648</v>
      </c>
      <c r="AB238">
        <v>4.3783394529490627</v>
      </c>
      <c r="AC238">
        <v>-47.53130974901584</v>
      </c>
    </row>
    <row r="239" spans="1:29">
      <c r="A239">
        <v>2</v>
      </c>
      <c r="B239">
        <v>209</v>
      </c>
      <c r="C239">
        <v>2007</v>
      </c>
      <c r="D239">
        <v>5</v>
      </c>
      <c r="E239">
        <v>99</v>
      </c>
      <c r="F239">
        <v>99</v>
      </c>
      <c r="G239">
        <v>99</v>
      </c>
      <c r="H239">
        <v>99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754</v>
      </c>
      <c r="R239">
        <v>3623</v>
      </c>
      <c r="S239">
        <v>3600</v>
      </c>
      <c r="T239">
        <v>17.726783442606909</v>
      </c>
      <c r="U239">
        <v>17.5806885194249</v>
      </c>
      <c r="V239">
        <v>15.617444107093572</v>
      </c>
      <c r="W239">
        <v>56.765277777777776</v>
      </c>
      <c r="X239">
        <v>160.47498391909824</v>
      </c>
      <c r="Y239">
        <v>148.11841015732773</v>
      </c>
      <c r="Z239">
        <v>148.32941666666613</v>
      </c>
      <c r="AA239">
        <v>33.228638479712203</v>
      </c>
      <c r="AB239">
        <v>4.8183866514467217</v>
      </c>
      <c r="AC239">
        <v>-49.026332112746921</v>
      </c>
    </row>
    <row r="240" spans="1:29">
      <c r="A240">
        <v>2</v>
      </c>
      <c r="B240">
        <v>210</v>
      </c>
      <c r="C240">
        <v>2007</v>
      </c>
      <c r="D240">
        <v>6</v>
      </c>
      <c r="E240">
        <v>99</v>
      </c>
      <c r="F240">
        <v>99</v>
      </c>
      <c r="G240">
        <v>99</v>
      </c>
      <c r="H240">
        <v>99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471</v>
      </c>
      <c r="R240">
        <v>1954</v>
      </c>
      <c r="S240">
        <v>1947</v>
      </c>
      <c r="T240">
        <v>9.5606223700949204</v>
      </c>
      <c r="U240">
        <v>9.4242584021201594</v>
      </c>
      <c r="V240">
        <v>14.98669396110542</v>
      </c>
      <c r="W240">
        <v>56.379558294812547</v>
      </c>
      <c r="X240">
        <v>159.17477940630181</v>
      </c>
      <c r="Y240">
        <v>146.91832139201659</v>
      </c>
      <c r="Z240">
        <v>147.01956856702637</v>
      </c>
      <c r="AA240">
        <v>32.771276777568275</v>
      </c>
      <c r="AB240">
        <v>4.7161061400108801</v>
      </c>
      <c r="AC240">
        <v>-52.095676553142759</v>
      </c>
    </row>
    <row r="241" spans="1:29">
      <c r="A241">
        <v>2</v>
      </c>
      <c r="B241">
        <v>211</v>
      </c>
      <c r="C241">
        <v>2007</v>
      </c>
      <c r="D241">
        <v>7</v>
      </c>
      <c r="E241">
        <v>99</v>
      </c>
      <c r="F241">
        <v>99</v>
      </c>
      <c r="G241">
        <v>99</v>
      </c>
      <c r="H241">
        <v>99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</row>
    <row r="242" spans="1:29">
      <c r="A242">
        <v>2</v>
      </c>
      <c r="B242">
        <v>212</v>
      </c>
      <c r="C242">
        <v>2007</v>
      </c>
      <c r="D242">
        <v>8</v>
      </c>
      <c r="E242">
        <v>99</v>
      </c>
      <c r="F242">
        <v>99</v>
      </c>
      <c r="G242">
        <v>99</v>
      </c>
      <c r="H242">
        <v>99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</row>
    <row r="243" spans="1:29">
      <c r="A243">
        <v>2</v>
      </c>
      <c r="B243">
        <v>213</v>
      </c>
      <c r="C243">
        <v>2007</v>
      </c>
      <c r="D243">
        <v>9</v>
      </c>
      <c r="E243">
        <v>99</v>
      </c>
      <c r="F243">
        <v>99</v>
      </c>
      <c r="G243">
        <v>99</v>
      </c>
      <c r="H243">
        <v>99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</row>
    <row r="244" spans="1:29">
      <c r="A244">
        <v>2</v>
      </c>
      <c r="B244">
        <v>214</v>
      </c>
      <c r="C244">
        <v>2007</v>
      </c>
      <c r="D244">
        <v>10</v>
      </c>
      <c r="E244">
        <v>99</v>
      </c>
      <c r="F244">
        <v>99</v>
      </c>
      <c r="G244">
        <v>99</v>
      </c>
      <c r="H244">
        <v>99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</row>
    <row r="245" spans="1:29">
      <c r="A245">
        <v>2</v>
      </c>
      <c r="B245">
        <v>215</v>
      </c>
      <c r="C245">
        <v>2007</v>
      </c>
      <c r="D245">
        <v>11</v>
      </c>
      <c r="E245">
        <v>99</v>
      </c>
      <c r="F245">
        <v>99</v>
      </c>
      <c r="G245">
        <v>99</v>
      </c>
      <c r="H245">
        <v>99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</row>
    <row r="246" spans="1:29">
      <c r="A246">
        <v>2</v>
      </c>
      <c r="B246">
        <v>216</v>
      </c>
      <c r="C246">
        <v>2007</v>
      </c>
      <c r="D246">
        <v>12</v>
      </c>
      <c r="E246">
        <v>99</v>
      </c>
      <c r="F246">
        <v>99</v>
      </c>
      <c r="G246">
        <v>99</v>
      </c>
      <c r="H246">
        <v>99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</row>
    <row r="247" spans="1:29">
      <c r="A247">
        <v>2</v>
      </c>
      <c r="B247">
        <v>217</v>
      </c>
      <c r="C247">
        <v>2006</v>
      </c>
      <c r="D247">
        <v>1</v>
      </c>
      <c r="E247">
        <v>99</v>
      </c>
      <c r="F247">
        <v>99</v>
      </c>
      <c r="G247">
        <v>99</v>
      </c>
      <c r="H247">
        <v>99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842</v>
      </c>
      <c r="R247">
        <v>3822</v>
      </c>
      <c r="S247">
        <v>3788</v>
      </c>
      <c r="T247">
        <v>19.642306506321304</v>
      </c>
      <c r="U247">
        <v>19.997526647111751</v>
      </c>
      <c r="V247">
        <v>15.799581371009941</v>
      </c>
      <c r="W247">
        <v>56.88833157338965</v>
      </c>
      <c r="X247">
        <v>160.9513377815494</v>
      </c>
      <c r="Y247">
        <v>148.55808477237056</v>
      </c>
      <c r="Z247">
        <v>148.72650475184795</v>
      </c>
      <c r="AA247">
        <v>32.305867349221955</v>
      </c>
      <c r="AB247">
        <v>4.5124421520026212</v>
      </c>
      <c r="AC247">
        <v>-49.9953784164572</v>
      </c>
    </row>
    <row r="248" spans="1:29">
      <c r="A248">
        <v>2</v>
      </c>
      <c r="B248">
        <v>218</v>
      </c>
      <c r="C248">
        <v>2006</v>
      </c>
      <c r="D248">
        <v>2</v>
      </c>
      <c r="E248">
        <v>99</v>
      </c>
      <c r="F248">
        <v>99</v>
      </c>
      <c r="G248">
        <v>99</v>
      </c>
      <c r="H248">
        <v>99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766</v>
      </c>
      <c r="R248">
        <v>3077</v>
      </c>
      <c r="S248">
        <v>3037</v>
      </c>
      <c r="T248">
        <v>15.813547127145652</v>
      </c>
      <c r="U248">
        <v>15.937021648652973</v>
      </c>
      <c r="V248">
        <v>15.555086122846925</v>
      </c>
      <c r="W248">
        <v>56.878827790582811</v>
      </c>
      <c r="X248">
        <v>159.94152963077349</v>
      </c>
      <c r="Y248">
        <v>147.62603184920371</v>
      </c>
      <c r="Z248">
        <v>147.83743826144217</v>
      </c>
      <c r="AA248">
        <v>32.26636318787169</v>
      </c>
      <c r="AB248">
        <v>4.5034435522639304</v>
      </c>
      <c r="AC248">
        <v>-46.898765286463394</v>
      </c>
    </row>
    <row r="249" spans="1:29">
      <c r="A249">
        <v>2</v>
      </c>
      <c r="B249">
        <v>219</v>
      </c>
      <c r="C249">
        <v>2006</v>
      </c>
      <c r="D249">
        <v>3</v>
      </c>
      <c r="E249">
        <v>99</v>
      </c>
      <c r="F249">
        <v>99</v>
      </c>
      <c r="G249">
        <v>99</v>
      </c>
      <c r="H249">
        <v>99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789</v>
      </c>
      <c r="R249">
        <v>3453</v>
      </c>
      <c r="S249">
        <v>3420</v>
      </c>
      <c r="T249">
        <v>17.745914276904099</v>
      </c>
      <c r="U249">
        <v>17.867599943263372</v>
      </c>
      <c r="V249">
        <v>15.637127135823924</v>
      </c>
      <c r="W249">
        <v>56.927485380116948</v>
      </c>
      <c r="X249">
        <v>159.17196690804445</v>
      </c>
      <c r="Y249">
        <v>146.91572545612485</v>
      </c>
      <c r="Z249">
        <v>147.18453216374243</v>
      </c>
      <c r="AA249">
        <v>32.666889418107274</v>
      </c>
      <c r="AB249">
        <v>4.6040922673760072</v>
      </c>
      <c r="AC249">
        <v>-51.499688516277153</v>
      </c>
    </row>
    <row r="250" spans="1:29">
      <c r="A250">
        <v>2</v>
      </c>
      <c r="B250">
        <v>220</v>
      </c>
      <c r="C250">
        <v>2006</v>
      </c>
      <c r="D250">
        <v>4</v>
      </c>
      <c r="E250">
        <v>99</v>
      </c>
      <c r="F250">
        <v>99</v>
      </c>
      <c r="G250">
        <v>99</v>
      </c>
      <c r="H250">
        <v>99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743</v>
      </c>
      <c r="R250">
        <v>3301</v>
      </c>
      <c r="S250">
        <v>3269</v>
      </c>
      <c r="T250">
        <v>16.964744578065574</v>
      </c>
      <c r="U250">
        <v>16.713504662951706</v>
      </c>
      <c r="V250">
        <v>15.705240836110265</v>
      </c>
      <c r="W250">
        <v>57.024778219639046</v>
      </c>
      <c r="X250">
        <v>155.83927914421025</v>
      </c>
      <c r="Y250">
        <v>143.83965465010598</v>
      </c>
      <c r="Z250">
        <v>144.03719791985304</v>
      </c>
      <c r="AA250">
        <v>30.902890343946119</v>
      </c>
      <c r="AB250">
        <v>4.4304555477998973</v>
      </c>
      <c r="AC250">
        <v>-42.972848262450142</v>
      </c>
    </row>
    <row r="251" spans="1:29">
      <c r="A251">
        <v>2</v>
      </c>
      <c r="B251">
        <v>221</v>
      </c>
      <c r="C251">
        <v>2006</v>
      </c>
      <c r="D251">
        <v>5</v>
      </c>
      <c r="E251">
        <v>99</v>
      </c>
      <c r="F251">
        <v>99</v>
      </c>
      <c r="G251">
        <v>99</v>
      </c>
      <c r="H251">
        <v>99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810</v>
      </c>
      <c r="R251">
        <v>3706</v>
      </c>
      <c r="S251">
        <v>3680</v>
      </c>
      <c r="T251">
        <v>19.046150683523486</v>
      </c>
      <c r="U251">
        <v>19.035630905893203</v>
      </c>
      <c r="V251">
        <v>15.85860766324878</v>
      </c>
      <c r="W251">
        <v>57.069021739130449</v>
      </c>
      <c r="X251">
        <v>157.65772350070347</v>
      </c>
      <c r="Y251">
        <v>145.51807879114949</v>
      </c>
      <c r="Z251">
        <v>145.72750000000005</v>
      </c>
      <c r="AA251">
        <v>31.898190272538251</v>
      </c>
      <c r="AB251">
        <v>4.5796830533446888</v>
      </c>
      <c r="AC251">
        <v>-49.391626351627743</v>
      </c>
    </row>
    <row r="252" spans="1:29">
      <c r="A252">
        <v>2</v>
      </c>
      <c r="B252">
        <v>222</v>
      </c>
      <c r="C252">
        <v>2006</v>
      </c>
      <c r="D252">
        <v>6</v>
      </c>
      <c r="E252">
        <v>99</v>
      </c>
      <c r="F252">
        <v>99</v>
      </c>
      <c r="G252">
        <v>99</v>
      </c>
      <c r="H252">
        <v>99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529</v>
      </c>
      <c r="R252">
        <v>2099</v>
      </c>
      <c r="S252">
        <v>2091</v>
      </c>
      <c r="T252">
        <v>10.787336828039882</v>
      </c>
      <c r="U252">
        <v>10.448716192126998</v>
      </c>
      <c r="V252">
        <v>15.391615054787996</v>
      </c>
      <c r="W252">
        <v>56.803443328550919</v>
      </c>
      <c r="X252">
        <v>152.48580942170778</v>
      </c>
      <c r="Y252">
        <v>140.74440209623643</v>
      </c>
      <c r="Z252">
        <v>140.77675753228127</v>
      </c>
      <c r="AA252">
        <v>29.646743457190343</v>
      </c>
      <c r="AB252">
        <v>4.31729448420365</v>
      </c>
      <c r="AC252">
        <v>-38.212640834082549</v>
      </c>
    </row>
    <row r="253" spans="1:29">
      <c r="A253">
        <v>2</v>
      </c>
      <c r="B253">
        <v>223</v>
      </c>
      <c r="C253">
        <v>2006</v>
      </c>
      <c r="D253">
        <v>7</v>
      </c>
      <c r="E253">
        <v>99</v>
      </c>
      <c r="F253">
        <v>99</v>
      </c>
      <c r="G253">
        <v>99</v>
      </c>
      <c r="H253">
        <v>99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</row>
    <row r="254" spans="1:29">
      <c r="A254">
        <v>2</v>
      </c>
      <c r="B254">
        <v>224</v>
      </c>
      <c r="C254">
        <v>2006</v>
      </c>
      <c r="D254">
        <v>8</v>
      </c>
      <c r="E254">
        <v>99</v>
      </c>
      <c r="F254">
        <v>99</v>
      </c>
      <c r="G254">
        <v>99</v>
      </c>
      <c r="H254">
        <v>99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</row>
    <row r="255" spans="1:29">
      <c r="A255">
        <v>2</v>
      </c>
      <c r="B255">
        <v>225</v>
      </c>
      <c r="C255">
        <v>2006</v>
      </c>
      <c r="D255">
        <v>9</v>
      </c>
      <c r="E255">
        <v>99</v>
      </c>
      <c r="F255">
        <v>99</v>
      </c>
      <c r="G255">
        <v>99</v>
      </c>
      <c r="H255">
        <v>99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</row>
    <row r="256" spans="1:29">
      <c r="A256">
        <v>2</v>
      </c>
      <c r="B256">
        <v>226</v>
      </c>
      <c r="C256">
        <v>2006</v>
      </c>
      <c r="D256">
        <v>10</v>
      </c>
      <c r="E256">
        <v>99</v>
      </c>
      <c r="F256">
        <v>99</v>
      </c>
      <c r="G256">
        <v>99</v>
      </c>
      <c r="H256">
        <v>99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</row>
    <row r="257" spans="1:29">
      <c r="A257">
        <v>2</v>
      </c>
      <c r="B257">
        <v>227</v>
      </c>
      <c r="C257">
        <v>2006</v>
      </c>
      <c r="D257">
        <v>11</v>
      </c>
      <c r="E257">
        <v>99</v>
      </c>
      <c r="F257">
        <v>99</v>
      </c>
      <c r="G257">
        <v>99</v>
      </c>
      <c r="H257">
        <v>99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</row>
    <row r="258" spans="1:29">
      <c r="A258">
        <v>2</v>
      </c>
      <c r="B258">
        <v>228</v>
      </c>
      <c r="C258">
        <v>2006</v>
      </c>
      <c r="D258">
        <v>12</v>
      </c>
      <c r="E258">
        <v>99</v>
      </c>
      <c r="F258">
        <v>99</v>
      </c>
      <c r="G258">
        <v>99</v>
      </c>
      <c r="H258">
        <v>99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</row>
    <row r="259" spans="1:29">
      <c r="A259">
        <v>2</v>
      </c>
      <c r="B259">
        <v>229</v>
      </c>
      <c r="C259">
        <v>2005</v>
      </c>
      <c r="D259">
        <v>1</v>
      </c>
      <c r="E259">
        <v>99</v>
      </c>
      <c r="F259">
        <v>99</v>
      </c>
      <c r="G259">
        <v>99</v>
      </c>
      <c r="H259">
        <v>99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914</v>
      </c>
      <c r="R259">
        <v>3764</v>
      </c>
      <c r="S259">
        <v>3702</v>
      </c>
      <c r="T259">
        <v>20.487419885969327</v>
      </c>
      <c r="U259">
        <v>21.037336860459664</v>
      </c>
      <c r="V259">
        <v>15.293836344314556</v>
      </c>
      <c r="W259">
        <v>56.734467855213389</v>
      </c>
      <c r="X259">
        <v>161.19561725786741</v>
      </c>
      <c r="Y259">
        <v>148.78355472901157</v>
      </c>
      <c r="Z259">
        <v>148.99394921663955</v>
      </c>
      <c r="AA259">
        <v>31.644336909972218</v>
      </c>
      <c r="AB259">
        <v>4.5961715065923237</v>
      </c>
      <c r="AC259">
        <v>-51.325452850526659</v>
      </c>
    </row>
    <row r="260" spans="1:29">
      <c r="A260">
        <v>2</v>
      </c>
      <c r="B260">
        <v>230</v>
      </c>
      <c r="C260">
        <v>2005</v>
      </c>
      <c r="D260">
        <v>2</v>
      </c>
      <c r="E260">
        <v>99</v>
      </c>
      <c r="F260">
        <v>99</v>
      </c>
      <c r="G260">
        <v>99</v>
      </c>
      <c r="H260">
        <v>99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759</v>
      </c>
      <c r="R260">
        <v>2796</v>
      </c>
      <c r="S260">
        <v>2740</v>
      </c>
      <c r="T260">
        <v>15.218604144838</v>
      </c>
      <c r="U260">
        <v>15.180608911384452</v>
      </c>
      <c r="V260">
        <v>15.629828326180252</v>
      </c>
      <c r="W260">
        <v>56.653284671532816</v>
      </c>
      <c r="X260">
        <v>156.75667297501275</v>
      </c>
      <c r="Y260">
        <v>144.6864091559369</v>
      </c>
      <c r="Z260">
        <v>145.26229927007279</v>
      </c>
      <c r="AA260">
        <v>32.176198164016775</v>
      </c>
      <c r="AB260">
        <v>4.5207801002241839</v>
      </c>
      <c r="AC260">
        <v>-52.063790715839886</v>
      </c>
    </row>
    <row r="261" spans="1:29">
      <c r="A261">
        <v>2</v>
      </c>
      <c r="B261">
        <v>231</v>
      </c>
      <c r="C261">
        <v>2005</v>
      </c>
      <c r="D261">
        <v>3</v>
      </c>
      <c r="E261">
        <v>99</v>
      </c>
      <c r="F261">
        <v>99</v>
      </c>
      <c r="G261">
        <v>99</v>
      </c>
      <c r="H261">
        <v>99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765</v>
      </c>
      <c r="R261">
        <v>3160.25</v>
      </c>
      <c r="S261">
        <v>3115</v>
      </c>
      <c r="T261">
        <v>17.201213787097394</v>
      </c>
      <c r="U261">
        <v>17.027632253982997</v>
      </c>
      <c r="V261">
        <v>15.703820900245235</v>
      </c>
      <c r="W261">
        <v>56.946709470304995</v>
      </c>
      <c r="X261">
        <v>155.07913637741603</v>
      </c>
      <c r="Y261">
        <v>143.1380428763546</v>
      </c>
      <c r="Z261">
        <v>143.32121990369171</v>
      </c>
      <c r="AA261">
        <v>31.293518666816116</v>
      </c>
      <c r="AB261">
        <v>4.5266875402818361</v>
      </c>
      <c r="AC261">
        <v>-47.992669746940543</v>
      </c>
    </row>
    <row r="262" spans="1:29">
      <c r="A262">
        <v>2</v>
      </c>
      <c r="B262">
        <v>232</v>
      </c>
      <c r="C262">
        <v>2005</v>
      </c>
      <c r="D262">
        <v>4</v>
      </c>
      <c r="E262">
        <v>99</v>
      </c>
      <c r="F262">
        <v>99</v>
      </c>
      <c r="G262">
        <v>99</v>
      </c>
      <c r="H262">
        <v>99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790</v>
      </c>
      <c r="R262">
        <v>3173</v>
      </c>
      <c r="S262">
        <v>3105</v>
      </c>
      <c r="T262">
        <v>17.270611928315802</v>
      </c>
      <c r="U262">
        <v>17.175971872797515</v>
      </c>
      <c r="V262">
        <v>15.421682949889696</v>
      </c>
      <c r="W262">
        <v>56.826731078904999</v>
      </c>
      <c r="X262">
        <v>156.54627905618895</v>
      </c>
      <c r="Y262">
        <v>144.49221556886215</v>
      </c>
      <c r="Z262">
        <v>145.03539452495963</v>
      </c>
      <c r="AA262">
        <v>31.916799044347819</v>
      </c>
      <c r="AB262">
        <v>4.5871339120103363</v>
      </c>
      <c r="AC262">
        <v>-47.209163202024918</v>
      </c>
    </row>
    <row r="263" spans="1:29">
      <c r="A263">
        <v>2</v>
      </c>
      <c r="B263">
        <v>233</v>
      </c>
      <c r="C263">
        <v>2005</v>
      </c>
      <c r="D263">
        <v>5</v>
      </c>
      <c r="E263">
        <v>99</v>
      </c>
      <c r="F263">
        <v>99</v>
      </c>
      <c r="G263">
        <v>99</v>
      </c>
      <c r="H263">
        <v>99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839</v>
      </c>
      <c r="R263">
        <v>3480</v>
      </c>
      <c r="S263">
        <v>3401</v>
      </c>
      <c r="T263">
        <v>18.941610309025837</v>
      </c>
      <c r="U263">
        <v>18.688377680686607</v>
      </c>
      <c r="V263">
        <v>15.20775862068966</v>
      </c>
      <c r="W263">
        <v>57.00529256101148</v>
      </c>
      <c r="X263">
        <v>155.79049451438971</v>
      </c>
      <c r="Y263">
        <v>143.79462643678127</v>
      </c>
      <c r="Z263">
        <v>144.07189062040555</v>
      </c>
      <c r="AA263">
        <v>31.584061225188449</v>
      </c>
      <c r="AB263">
        <v>4.4554676767026669</v>
      </c>
      <c r="AC263">
        <v>-44.639563613520558</v>
      </c>
    </row>
    <row r="264" spans="1:29">
      <c r="A264">
        <v>2</v>
      </c>
      <c r="B264">
        <v>234</v>
      </c>
      <c r="C264">
        <v>2005</v>
      </c>
      <c r="D264">
        <v>6</v>
      </c>
      <c r="E264">
        <v>99</v>
      </c>
      <c r="F264">
        <v>99</v>
      </c>
      <c r="G264">
        <v>99</v>
      </c>
      <c r="H264">
        <v>99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613</v>
      </c>
      <c r="R264">
        <v>1999</v>
      </c>
      <c r="S264">
        <v>1958</v>
      </c>
      <c r="T264">
        <v>10.880539944753636</v>
      </c>
      <c r="U264">
        <v>10.890072420688767</v>
      </c>
      <c r="V264">
        <v>15.5927963981991</v>
      </c>
      <c r="W264">
        <v>56.757916241062311</v>
      </c>
      <c r="X264">
        <v>157.42866015889851</v>
      </c>
      <c r="Y264">
        <v>145.3066533266632</v>
      </c>
      <c r="Z264">
        <v>145.82512768130746</v>
      </c>
      <c r="AA264">
        <v>31.497157513319255</v>
      </c>
      <c r="AB264">
        <v>4.6562780830236967</v>
      </c>
      <c r="AC264">
        <v>-49.790783506520555</v>
      </c>
    </row>
    <row r="265" spans="1:29">
      <c r="A265">
        <v>2</v>
      </c>
      <c r="B265">
        <v>235</v>
      </c>
      <c r="C265">
        <v>2005</v>
      </c>
      <c r="D265">
        <v>7</v>
      </c>
      <c r="E265">
        <v>99</v>
      </c>
      <c r="F265">
        <v>99</v>
      </c>
      <c r="G265">
        <v>99</v>
      </c>
      <c r="H265">
        <v>99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</row>
    <row r="266" spans="1:29">
      <c r="A266">
        <v>2</v>
      </c>
      <c r="B266">
        <v>236</v>
      </c>
      <c r="C266">
        <v>2005</v>
      </c>
      <c r="D266">
        <v>8</v>
      </c>
      <c r="E266">
        <v>99</v>
      </c>
      <c r="F266">
        <v>99</v>
      </c>
      <c r="G266">
        <v>99</v>
      </c>
      <c r="H266">
        <v>99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</row>
    <row r="267" spans="1:29">
      <c r="A267">
        <v>2</v>
      </c>
      <c r="B267">
        <v>237</v>
      </c>
      <c r="C267">
        <v>2005</v>
      </c>
      <c r="D267">
        <v>9</v>
      </c>
      <c r="E267">
        <v>99</v>
      </c>
      <c r="F267">
        <v>99</v>
      </c>
      <c r="G267">
        <v>99</v>
      </c>
      <c r="H267">
        <v>99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</row>
    <row r="268" spans="1:29">
      <c r="A268">
        <v>2</v>
      </c>
      <c r="B268">
        <v>238</v>
      </c>
      <c r="C268">
        <v>2005</v>
      </c>
      <c r="D268">
        <v>10</v>
      </c>
      <c r="E268">
        <v>99</v>
      </c>
      <c r="F268">
        <v>99</v>
      </c>
      <c r="G268">
        <v>99</v>
      </c>
      <c r="H268">
        <v>99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</row>
    <row r="269" spans="1:29">
      <c r="A269">
        <v>2</v>
      </c>
      <c r="B269">
        <v>239</v>
      </c>
      <c r="C269">
        <v>2005</v>
      </c>
      <c r="D269">
        <v>11</v>
      </c>
      <c r="E269">
        <v>99</v>
      </c>
      <c r="F269">
        <v>99</v>
      </c>
      <c r="G269">
        <v>99</v>
      </c>
      <c r="H269">
        <v>99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</row>
    <row r="270" spans="1:29">
      <c r="A270">
        <v>2</v>
      </c>
      <c r="B270">
        <v>240</v>
      </c>
      <c r="C270">
        <v>2005</v>
      </c>
      <c r="D270">
        <v>12</v>
      </c>
      <c r="E270">
        <v>99</v>
      </c>
      <c r="F270">
        <v>99</v>
      </c>
      <c r="G270">
        <v>99</v>
      </c>
      <c r="H270">
        <v>99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</row>
    <row r="271" spans="1:29">
      <c r="A271">
        <v>2</v>
      </c>
      <c r="B271">
        <v>241</v>
      </c>
      <c r="C271">
        <v>2004</v>
      </c>
      <c r="D271">
        <v>1</v>
      </c>
      <c r="E271">
        <v>99</v>
      </c>
      <c r="F271">
        <v>99</v>
      </c>
      <c r="G271">
        <v>99</v>
      </c>
      <c r="H271">
        <v>99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868</v>
      </c>
      <c r="R271">
        <v>3046</v>
      </c>
      <c r="S271">
        <v>3023</v>
      </c>
      <c r="T271">
        <v>18.707775457560501</v>
      </c>
      <c r="U271">
        <v>19.093512947306547</v>
      </c>
      <c r="V271">
        <v>13.6424819435325</v>
      </c>
      <c r="W271">
        <v>56.064505458154152</v>
      </c>
      <c r="X271">
        <v>159.20721561552773</v>
      </c>
      <c r="Y271">
        <v>146.94826001313228</v>
      </c>
      <c r="Z271">
        <v>147.11432351968276</v>
      </c>
      <c r="AA271">
        <v>31.948252226187112</v>
      </c>
      <c r="AB271">
        <v>4.5214386743924404</v>
      </c>
      <c r="AC271">
        <v>-50.405469748252223</v>
      </c>
    </row>
    <row r="272" spans="1:29">
      <c r="A272">
        <v>2</v>
      </c>
      <c r="B272">
        <v>242</v>
      </c>
      <c r="C272">
        <v>2004</v>
      </c>
      <c r="D272">
        <v>2</v>
      </c>
      <c r="E272">
        <v>99</v>
      </c>
      <c r="F272">
        <v>99</v>
      </c>
      <c r="G272">
        <v>99</v>
      </c>
      <c r="H272">
        <v>99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774</v>
      </c>
      <c r="R272">
        <v>2746</v>
      </c>
      <c r="S272">
        <v>2722</v>
      </c>
      <c r="T272">
        <v>16.865249969291249</v>
      </c>
      <c r="U272">
        <v>16.762015464004723</v>
      </c>
      <c r="V272">
        <v>13.829206117989804</v>
      </c>
      <c r="W272">
        <v>56.252020573108005</v>
      </c>
      <c r="X272">
        <v>155.22181776862089</v>
      </c>
      <c r="Y272">
        <v>143.26973780043704</v>
      </c>
      <c r="Z272">
        <v>143.43177810433505</v>
      </c>
      <c r="AA272">
        <v>30.721305980443319</v>
      </c>
      <c r="AB272">
        <v>4.5494714667812355</v>
      </c>
      <c r="AC272">
        <v>-49.811949198455594</v>
      </c>
    </row>
    <row r="273" spans="1:29">
      <c r="A273">
        <v>2</v>
      </c>
      <c r="B273">
        <v>243</v>
      </c>
      <c r="C273">
        <v>2004</v>
      </c>
      <c r="D273">
        <v>3</v>
      </c>
      <c r="E273">
        <v>99</v>
      </c>
      <c r="F273">
        <v>99</v>
      </c>
      <c r="G273">
        <v>99</v>
      </c>
      <c r="H273">
        <v>99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877</v>
      </c>
      <c r="R273">
        <v>3268</v>
      </c>
      <c r="S273">
        <v>3238</v>
      </c>
      <c r="T273">
        <v>20.071244318879749</v>
      </c>
      <c r="U273">
        <v>20.075140737005828</v>
      </c>
      <c r="V273">
        <v>13.871175030599757</v>
      </c>
      <c r="W273">
        <v>56.32952439777641</v>
      </c>
      <c r="X273">
        <v>156.17896248595952</v>
      </c>
      <c r="Y273">
        <v>144.15318237454065</v>
      </c>
      <c r="Z273">
        <v>144.40725756639873</v>
      </c>
      <c r="AA273">
        <v>32.061645375975701</v>
      </c>
      <c r="AB273">
        <v>4.6150583839701111</v>
      </c>
      <c r="AC273">
        <v>-52.437681181862487</v>
      </c>
    </row>
    <row r="274" spans="1:29">
      <c r="A274">
        <v>2</v>
      </c>
      <c r="B274">
        <v>244</v>
      </c>
      <c r="C274">
        <v>2004</v>
      </c>
      <c r="D274">
        <v>4</v>
      </c>
      <c r="E274">
        <v>99</v>
      </c>
      <c r="F274">
        <v>99</v>
      </c>
      <c r="G274">
        <v>99</v>
      </c>
      <c r="H274">
        <v>99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812</v>
      </c>
      <c r="R274">
        <v>3190</v>
      </c>
      <c r="S274">
        <v>3161</v>
      </c>
      <c r="T274">
        <v>19.592187691929738</v>
      </c>
      <c r="U274">
        <v>19.458843983773704</v>
      </c>
      <c r="V274">
        <v>13.86175548589342</v>
      </c>
      <c r="W274">
        <v>56.372034166403047</v>
      </c>
      <c r="X274">
        <v>155.12123136698173</v>
      </c>
      <c r="Y274">
        <v>143.17689655172441</v>
      </c>
      <c r="Z274">
        <v>143.38370768744088</v>
      </c>
      <c r="AA274">
        <v>31.083560224206305</v>
      </c>
      <c r="AB274">
        <v>4.3307018769859376</v>
      </c>
      <c r="AC274">
        <v>-50.075154786218995</v>
      </c>
    </row>
    <row r="275" spans="1:29">
      <c r="A275">
        <v>2</v>
      </c>
      <c r="B275">
        <v>245</v>
      </c>
      <c r="C275">
        <v>2004</v>
      </c>
      <c r="D275">
        <v>5</v>
      </c>
      <c r="E275">
        <v>99</v>
      </c>
      <c r="F275">
        <v>99</v>
      </c>
      <c r="G275">
        <v>99</v>
      </c>
      <c r="H275">
        <v>99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794</v>
      </c>
      <c r="R275">
        <v>2691</v>
      </c>
      <c r="S275">
        <v>2661</v>
      </c>
      <c r="T275">
        <v>16.527453629775213</v>
      </c>
      <c r="U275">
        <v>16.511350279275803</v>
      </c>
      <c r="V275">
        <v>14.042363433667783</v>
      </c>
      <c r="W275">
        <v>56.529875986471247</v>
      </c>
      <c r="X275">
        <v>156.43614423585251</v>
      </c>
      <c r="Y275">
        <v>144.39056112969141</v>
      </c>
      <c r="Z275">
        <v>144.52566704246496</v>
      </c>
      <c r="AA275">
        <v>31.197488534271784</v>
      </c>
      <c r="AB275">
        <v>4.4176406160930899</v>
      </c>
      <c r="AC275">
        <v>-46.866889951150277</v>
      </c>
    </row>
    <row r="276" spans="1:29">
      <c r="A276">
        <v>2</v>
      </c>
      <c r="B276">
        <v>246</v>
      </c>
      <c r="C276">
        <v>2004</v>
      </c>
      <c r="D276">
        <v>6</v>
      </c>
      <c r="E276">
        <v>99</v>
      </c>
      <c r="F276">
        <v>99</v>
      </c>
      <c r="G276">
        <v>99</v>
      </c>
      <c r="H276">
        <v>99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477</v>
      </c>
      <c r="R276">
        <v>1341</v>
      </c>
      <c r="S276">
        <v>1319</v>
      </c>
      <c r="T276">
        <v>8.2360889325635647</v>
      </c>
      <c r="U276">
        <v>8.0991365886333888</v>
      </c>
      <c r="V276">
        <v>15.482475764354955</v>
      </c>
      <c r="W276">
        <v>56.32297194844579</v>
      </c>
      <c r="X276">
        <v>154.84918920971455</v>
      </c>
      <c r="Y276">
        <v>142.9258016405669</v>
      </c>
      <c r="Z276">
        <v>143.02145564821851</v>
      </c>
      <c r="AA276">
        <v>31.257581858777005</v>
      </c>
      <c r="AB276">
        <v>4.5940936757992565</v>
      </c>
      <c r="AC276">
        <v>-43.533281157537758</v>
      </c>
    </row>
    <row r="277" spans="1:29">
      <c r="A277">
        <v>2</v>
      </c>
      <c r="B277">
        <v>247</v>
      </c>
      <c r="C277">
        <v>2004</v>
      </c>
      <c r="D277">
        <v>7</v>
      </c>
      <c r="E277">
        <v>99</v>
      </c>
      <c r="F277">
        <v>99</v>
      </c>
      <c r="G277">
        <v>99</v>
      </c>
      <c r="H277">
        <v>99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</row>
    <row r="278" spans="1:29">
      <c r="A278">
        <v>2</v>
      </c>
      <c r="B278">
        <v>248</v>
      </c>
      <c r="C278">
        <v>2004</v>
      </c>
      <c r="D278">
        <v>8</v>
      </c>
      <c r="E278">
        <v>99</v>
      </c>
      <c r="F278">
        <v>99</v>
      </c>
      <c r="G278">
        <v>99</v>
      </c>
      <c r="H278">
        <v>99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</row>
    <row r="279" spans="1:29">
      <c r="A279">
        <v>2</v>
      </c>
      <c r="B279">
        <v>249</v>
      </c>
      <c r="C279">
        <v>2004</v>
      </c>
      <c r="D279">
        <v>9</v>
      </c>
      <c r="E279">
        <v>99</v>
      </c>
      <c r="F279">
        <v>99</v>
      </c>
      <c r="G279">
        <v>99</v>
      </c>
      <c r="H279">
        <v>99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</row>
    <row r="280" spans="1:29">
      <c r="A280">
        <v>2</v>
      </c>
      <c r="B280">
        <v>250</v>
      </c>
      <c r="C280">
        <v>2004</v>
      </c>
      <c r="D280">
        <v>10</v>
      </c>
      <c r="E280">
        <v>99</v>
      </c>
      <c r="F280">
        <v>99</v>
      </c>
      <c r="G280">
        <v>99</v>
      </c>
      <c r="H280">
        <v>99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</row>
    <row r="281" spans="1:29">
      <c r="A281">
        <v>2</v>
      </c>
      <c r="B281">
        <v>251</v>
      </c>
      <c r="C281">
        <v>2004</v>
      </c>
      <c r="D281">
        <v>11</v>
      </c>
      <c r="E281">
        <v>99</v>
      </c>
      <c r="F281">
        <v>99</v>
      </c>
      <c r="G281">
        <v>99</v>
      </c>
      <c r="H281">
        <v>99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</row>
    <row r="282" spans="1:29">
      <c r="A282">
        <v>2</v>
      </c>
      <c r="B282">
        <v>252</v>
      </c>
      <c r="C282">
        <v>2004</v>
      </c>
      <c r="D282">
        <v>12</v>
      </c>
      <c r="E282">
        <v>99</v>
      </c>
      <c r="F282">
        <v>99</v>
      </c>
      <c r="G282">
        <v>99</v>
      </c>
      <c r="H282">
        <v>99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</row>
    <row r="283" spans="1:29">
      <c r="A283">
        <v>2</v>
      </c>
      <c r="B283">
        <v>253</v>
      </c>
      <c r="C283">
        <v>2003</v>
      </c>
      <c r="D283">
        <v>1</v>
      </c>
      <c r="E283">
        <v>99</v>
      </c>
      <c r="F283">
        <v>99</v>
      </c>
      <c r="G283">
        <v>99</v>
      </c>
      <c r="H283">
        <v>99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931</v>
      </c>
      <c r="R283">
        <v>3066</v>
      </c>
      <c r="S283">
        <v>3033</v>
      </c>
      <c r="T283">
        <v>20.63812600969305</v>
      </c>
      <c r="U283">
        <v>21.031111028303567</v>
      </c>
      <c r="V283">
        <v>13.576647097195035</v>
      </c>
      <c r="W283">
        <v>55.575997362347515</v>
      </c>
      <c r="X283">
        <v>159.29772523444089</v>
      </c>
      <c r="Y283">
        <v>147.03180039138945</v>
      </c>
      <c r="Z283">
        <v>147.3779756017145</v>
      </c>
      <c r="AA283">
        <v>32.216411767879123</v>
      </c>
      <c r="AB283">
        <v>4.6772077010392819</v>
      </c>
      <c r="AC283">
        <v>-47.241786435690607</v>
      </c>
    </row>
    <row r="284" spans="1:29">
      <c r="A284">
        <v>2</v>
      </c>
      <c r="B284">
        <v>254</v>
      </c>
      <c r="C284">
        <v>2003</v>
      </c>
      <c r="D284">
        <v>2</v>
      </c>
      <c r="E284">
        <v>99</v>
      </c>
      <c r="F284">
        <v>99</v>
      </c>
      <c r="G284">
        <v>99</v>
      </c>
      <c r="H284">
        <v>99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774</v>
      </c>
      <c r="R284">
        <v>2814</v>
      </c>
      <c r="S284">
        <v>2776</v>
      </c>
      <c r="T284">
        <v>18.941841680129244</v>
      </c>
      <c r="U284">
        <v>18.794700486771905</v>
      </c>
      <c r="V284">
        <v>13.514570007107316</v>
      </c>
      <c r="W284">
        <v>55.749279538904887</v>
      </c>
      <c r="X284">
        <v>155.61516823867055</v>
      </c>
      <c r="Y284">
        <v>143.63280028429287</v>
      </c>
      <c r="Z284">
        <v>143.8993155619597</v>
      </c>
      <c r="AA284">
        <v>31.105497771398632</v>
      </c>
      <c r="AB284">
        <v>4.7303171201627512</v>
      </c>
      <c r="AC284">
        <v>-45.594603274195855</v>
      </c>
    </row>
    <row r="285" spans="1:29">
      <c r="A285">
        <v>2</v>
      </c>
      <c r="B285">
        <v>255</v>
      </c>
      <c r="C285">
        <v>2003</v>
      </c>
      <c r="D285">
        <v>3</v>
      </c>
      <c r="E285">
        <v>99</v>
      </c>
      <c r="F285">
        <v>99</v>
      </c>
      <c r="G285">
        <v>99</v>
      </c>
      <c r="H285">
        <v>99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680</v>
      </c>
      <c r="R285">
        <v>2189</v>
      </c>
      <c r="S285">
        <v>2162</v>
      </c>
      <c r="T285">
        <v>14.7347872913301</v>
      </c>
      <c r="U285">
        <v>14.590702792773724</v>
      </c>
      <c r="V285">
        <v>13.328460484239377</v>
      </c>
      <c r="W285">
        <v>55.697039777983363</v>
      </c>
      <c r="X285">
        <v>155.15675491611498</v>
      </c>
      <c r="Y285">
        <v>143.2096847875745</v>
      </c>
      <c r="Z285">
        <v>143.43769657724351</v>
      </c>
      <c r="AA285">
        <v>31.046876376127145</v>
      </c>
      <c r="AB285">
        <v>4.7032455311871892</v>
      </c>
      <c r="AC285">
        <v>-38.740115948656474</v>
      </c>
    </row>
    <row r="286" spans="1:29">
      <c r="A286">
        <v>2</v>
      </c>
      <c r="B286">
        <v>256</v>
      </c>
      <c r="C286">
        <v>2003</v>
      </c>
      <c r="D286">
        <v>4</v>
      </c>
      <c r="E286">
        <v>99</v>
      </c>
      <c r="F286">
        <v>99</v>
      </c>
      <c r="G286">
        <v>99</v>
      </c>
      <c r="H286">
        <v>99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855</v>
      </c>
      <c r="R286">
        <v>2799</v>
      </c>
      <c r="S286">
        <v>2769</v>
      </c>
      <c r="T286">
        <v>18.84087237479806</v>
      </c>
      <c r="U286">
        <v>18.793778311886424</v>
      </c>
      <c r="V286">
        <v>13.923901393354772</v>
      </c>
      <c r="W286">
        <v>56.141928494041181</v>
      </c>
      <c r="X286">
        <v>155.87516358767661</v>
      </c>
      <c r="Y286">
        <v>143.87277599142556</v>
      </c>
      <c r="Z286">
        <v>144.25601300108349</v>
      </c>
      <c r="AA286">
        <v>31.288044129463096</v>
      </c>
      <c r="AB286">
        <v>4.46563953716905</v>
      </c>
      <c r="AC286">
        <v>-49.932309292105934</v>
      </c>
    </row>
    <row r="287" spans="1:29">
      <c r="A287">
        <v>2</v>
      </c>
      <c r="B287">
        <v>257</v>
      </c>
      <c r="C287">
        <v>2003</v>
      </c>
      <c r="D287">
        <v>5</v>
      </c>
      <c r="E287">
        <v>99</v>
      </c>
      <c r="F287">
        <v>99</v>
      </c>
      <c r="G287">
        <v>99</v>
      </c>
      <c r="H287">
        <v>99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840</v>
      </c>
      <c r="R287">
        <v>2766</v>
      </c>
      <c r="S287">
        <v>2739</v>
      </c>
      <c r="T287">
        <v>18.618739903069471</v>
      </c>
      <c r="U287">
        <v>18.581348740052626</v>
      </c>
      <c r="V287">
        <v>13.674258857556039</v>
      </c>
      <c r="W287">
        <v>56.100036509675078</v>
      </c>
      <c r="X287">
        <v>156.10160210386297</v>
      </c>
      <c r="Y287">
        <v>144.08177874186501</v>
      </c>
      <c r="Z287">
        <v>144.18762322015283</v>
      </c>
      <c r="AA287">
        <v>31.237104709533696</v>
      </c>
      <c r="AB287">
        <v>4.5482521144887196</v>
      </c>
      <c r="AC287">
        <v>-50.19575257634591</v>
      </c>
    </row>
    <row r="288" spans="1:29">
      <c r="A288">
        <v>2</v>
      </c>
      <c r="B288">
        <v>258</v>
      </c>
      <c r="C288">
        <v>2003</v>
      </c>
      <c r="D288">
        <v>6</v>
      </c>
      <c r="E288">
        <v>99</v>
      </c>
      <c r="F288">
        <v>99</v>
      </c>
      <c r="G288">
        <v>99</v>
      </c>
      <c r="H288">
        <v>99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467</v>
      </c>
      <c r="R288">
        <v>1222</v>
      </c>
      <c r="S288">
        <v>1209</v>
      </c>
      <c r="T288">
        <v>8.2256327409800729</v>
      </c>
      <c r="U288">
        <v>8.2083586402117295</v>
      </c>
      <c r="V288">
        <v>14.01718494271686</v>
      </c>
      <c r="W288">
        <v>56.224979321753509</v>
      </c>
      <c r="X288">
        <v>155.81697410954439</v>
      </c>
      <c r="Y288">
        <v>143.81906710310972</v>
      </c>
      <c r="Z288">
        <v>144.3021505376345</v>
      </c>
      <c r="AA288">
        <v>30.931790462478073</v>
      </c>
      <c r="AB288">
        <v>4.5475891525600636</v>
      </c>
      <c r="AC288">
        <v>-49.758883376677424</v>
      </c>
    </row>
    <row r="289" spans="1:29">
      <c r="A289">
        <v>2</v>
      </c>
      <c r="B289">
        <v>259</v>
      </c>
      <c r="C289">
        <v>2003</v>
      </c>
      <c r="D289">
        <v>7</v>
      </c>
      <c r="E289">
        <v>99</v>
      </c>
      <c r="F289">
        <v>99</v>
      </c>
      <c r="G289">
        <v>99</v>
      </c>
      <c r="H289">
        <v>99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</row>
    <row r="290" spans="1:29">
      <c r="A290">
        <v>2</v>
      </c>
      <c r="B290">
        <v>260</v>
      </c>
      <c r="C290">
        <v>2003</v>
      </c>
      <c r="D290">
        <v>8</v>
      </c>
      <c r="E290">
        <v>99</v>
      </c>
      <c r="F290">
        <v>99</v>
      </c>
      <c r="G290">
        <v>99</v>
      </c>
      <c r="H290">
        <v>99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</row>
    <row r="291" spans="1:29">
      <c r="A291">
        <v>2</v>
      </c>
      <c r="B291">
        <v>261</v>
      </c>
      <c r="C291">
        <v>2003</v>
      </c>
      <c r="D291">
        <v>9</v>
      </c>
      <c r="E291">
        <v>99</v>
      </c>
      <c r="F291">
        <v>99</v>
      </c>
      <c r="G291">
        <v>99</v>
      </c>
      <c r="H291">
        <v>99</v>
      </c>
      <c r="I291">
        <v>99</v>
      </c>
      <c r="J291">
        <v>999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</row>
    <row r="292" spans="1:29">
      <c r="A292">
        <v>2</v>
      </c>
      <c r="B292">
        <v>262</v>
      </c>
      <c r="C292">
        <v>2003</v>
      </c>
      <c r="D292">
        <v>10</v>
      </c>
      <c r="E292">
        <v>99</v>
      </c>
      <c r="F292">
        <v>99</v>
      </c>
      <c r="G292">
        <v>99</v>
      </c>
      <c r="H292">
        <v>99</v>
      </c>
      <c r="I292">
        <v>99</v>
      </c>
      <c r="J292">
        <v>999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</row>
    <row r="293" spans="1:29">
      <c r="A293">
        <v>2</v>
      </c>
      <c r="B293">
        <v>263</v>
      </c>
      <c r="C293">
        <v>2003</v>
      </c>
      <c r="D293">
        <v>11</v>
      </c>
      <c r="E293">
        <v>99</v>
      </c>
      <c r="F293">
        <v>99</v>
      </c>
      <c r="G293">
        <v>99</v>
      </c>
      <c r="H293">
        <v>99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</row>
    <row r="294" spans="1:29">
      <c r="A294">
        <v>2</v>
      </c>
      <c r="B294">
        <v>264</v>
      </c>
      <c r="C294">
        <v>2003</v>
      </c>
      <c r="D294">
        <v>12</v>
      </c>
      <c r="E294">
        <v>99</v>
      </c>
      <c r="F294">
        <v>99</v>
      </c>
      <c r="G294">
        <v>99</v>
      </c>
      <c r="H294">
        <v>99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</row>
    <row r="295" spans="1:29">
      <c r="A295">
        <v>2</v>
      </c>
      <c r="B295">
        <v>265</v>
      </c>
      <c r="C295">
        <v>2002</v>
      </c>
      <c r="D295">
        <v>1</v>
      </c>
      <c r="E295">
        <v>99</v>
      </c>
      <c r="F295">
        <v>99</v>
      </c>
      <c r="G295">
        <v>99</v>
      </c>
      <c r="H295">
        <v>99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937</v>
      </c>
      <c r="R295">
        <v>3150</v>
      </c>
      <c r="S295">
        <v>3105</v>
      </c>
      <c r="T295">
        <v>23.06002928257687</v>
      </c>
      <c r="U295">
        <v>23.330231467611501</v>
      </c>
      <c r="V295">
        <v>13.76</v>
      </c>
      <c r="W295">
        <v>55.874718196457344</v>
      </c>
      <c r="X295">
        <v>155.74843935407327</v>
      </c>
      <c r="Y295">
        <v>143.75580952380963</v>
      </c>
      <c r="Z295">
        <v>144.20975845410649</v>
      </c>
      <c r="AA295">
        <v>30.272119762005687</v>
      </c>
      <c r="AB295">
        <v>4.6086198512644723</v>
      </c>
      <c r="AC295">
        <v>-48.743509932235526</v>
      </c>
    </row>
    <row r="296" spans="1:29">
      <c r="A296">
        <v>2</v>
      </c>
      <c r="B296">
        <v>266</v>
      </c>
      <c r="C296">
        <v>2002</v>
      </c>
      <c r="D296">
        <v>2</v>
      </c>
      <c r="E296">
        <v>99</v>
      </c>
      <c r="F296">
        <v>99</v>
      </c>
      <c r="G296">
        <v>99</v>
      </c>
      <c r="H296">
        <v>99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800</v>
      </c>
      <c r="R296">
        <v>2297</v>
      </c>
      <c r="S296">
        <v>2268</v>
      </c>
      <c r="T296">
        <v>16.815519765739381</v>
      </c>
      <c r="U296">
        <v>16.79351838584881</v>
      </c>
      <c r="V296">
        <v>13.569438397910316</v>
      </c>
      <c r="W296">
        <v>55.902116402116405</v>
      </c>
      <c r="X296">
        <v>153.83181510953813</v>
      </c>
      <c r="Y296">
        <v>141.9867653461034</v>
      </c>
      <c r="Z296">
        <v>142.11366843033497</v>
      </c>
      <c r="AA296">
        <v>30.40575383186675</v>
      </c>
      <c r="AB296">
        <v>4.5025110494165856</v>
      </c>
      <c r="AC296">
        <v>-48.684298657171873</v>
      </c>
    </row>
    <row r="297" spans="1:29">
      <c r="A297">
        <v>2</v>
      </c>
      <c r="B297">
        <v>267</v>
      </c>
      <c r="C297">
        <v>2002</v>
      </c>
      <c r="D297">
        <v>3</v>
      </c>
      <c r="E297">
        <v>99</v>
      </c>
      <c r="F297">
        <v>99</v>
      </c>
      <c r="G297">
        <v>99</v>
      </c>
      <c r="H297">
        <v>99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Q297">
        <v>757</v>
      </c>
      <c r="R297">
        <v>2154</v>
      </c>
      <c r="S297">
        <v>2123</v>
      </c>
      <c r="T297">
        <v>15.768667642752565</v>
      </c>
      <c r="U297">
        <v>15.597139544880196</v>
      </c>
      <c r="V297">
        <v>13.524141132776229</v>
      </c>
      <c r="W297">
        <v>55.985869053226558</v>
      </c>
      <c r="X297">
        <v>152.5185826766903</v>
      </c>
      <c r="Y297">
        <v>140.7746518105846</v>
      </c>
      <c r="Z297">
        <v>141.00423928403163</v>
      </c>
      <c r="AA297">
        <v>30.968279258448216</v>
      </c>
      <c r="AB297">
        <v>4.4997292047897126</v>
      </c>
      <c r="AC297">
        <v>-46.77453047369012</v>
      </c>
    </row>
    <row r="298" spans="1:29">
      <c r="A298">
        <v>2</v>
      </c>
      <c r="B298">
        <v>268</v>
      </c>
      <c r="C298">
        <v>2002</v>
      </c>
      <c r="D298">
        <v>4</v>
      </c>
      <c r="E298">
        <v>99</v>
      </c>
      <c r="F298">
        <v>99</v>
      </c>
      <c r="G298">
        <v>99</v>
      </c>
      <c r="H298">
        <v>99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869</v>
      </c>
      <c r="R298">
        <v>2748</v>
      </c>
      <c r="S298">
        <v>2710</v>
      </c>
      <c r="T298">
        <v>20.117130307467058</v>
      </c>
      <c r="U298">
        <v>20.221823344752565</v>
      </c>
      <c r="V298">
        <v>13.496724890829697</v>
      </c>
      <c r="W298">
        <v>55.760147601476007</v>
      </c>
      <c r="X298">
        <v>154.77692039596181</v>
      </c>
      <c r="Y298">
        <v>142.859097525473</v>
      </c>
      <c r="Z298">
        <v>143.21490774907735</v>
      </c>
      <c r="AA298">
        <v>30.200018741759564</v>
      </c>
      <c r="AB298">
        <v>4.5847531669469914</v>
      </c>
      <c r="AC298">
        <v>-47.200246793300437</v>
      </c>
    </row>
    <row r="299" spans="1:29">
      <c r="A299">
        <v>2</v>
      </c>
      <c r="B299">
        <v>269</v>
      </c>
      <c r="C299">
        <v>2002</v>
      </c>
      <c r="D299">
        <v>5</v>
      </c>
      <c r="E299">
        <v>99</v>
      </c>
      <c r="F299">
        <v>99</v>
      </c>
      <c r="G299">
        <v>99</v>
      </c>
      <c r="H299">
        <v>99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723</v>
      </c>
      <c r="R299">
        <v>2137</v>
      </c>
      <c r="S299">
        <v>2112</v>
      </c>
      <c r="T299">
        <v>15.644216691068811</v>
      </c>
      <c r="U299">
        <v>15.39336989227705</v>
      </c>
      <c r="V299">
        <v>13.385119326158163</v>
      </c>
      <c r="W299">
        <v>55.723011363636367</v>
      </c>
      <c r="X299">
        <v>151.41096027227036</v>
      </c>
      <c r="Y299">
        <v>139.75231633130556</v>
      </c>
      <c r="Z299">
        <v>139.88688446969701</v>
      </c>
      <c r="AA299">
        <v>30.803593868536435</v>
      </c>
      <c r="AB299">
        <v>4.46858572211955</v>
      </c>
      <c r="AC299">
        <v>-47.169880507493993</v>
      </c>
    </row>
    <row r="300" spans="1:29">
      <c r="A300">
        <v>2</v>
      </c>
      <c r="B300">
        <v>270</v>
      </c>
      <c r="C300">
        <v>2002</v>
      </c>
      <c r="D300">
        <v>6</v>
      </c>
      <c r="E300">
        <v>99</v>
      </c>
      <c r="F300">
        <v>99</v>
      </c>
      <c r="G300">
        <v>99</v>
      </c>
      <c r="H300">
        <v>99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489</v>
      </c>
      <c r="R300">
        <v>1174</v>
      </c>
      <c r="S300">
        <v>1151</v>
      </c>
      <c r="T300">
        <v>8.594436310395313</v>
      </c>
      <c r="U300">
        <v>8.6639173646298744</v>
      </c>
      <c r="V300">
        <v>13.324531516183985</v>
      </c>
      <c r="W300">
        <v>55.519548218940045</v>
      </c>
      <c r="X300">
        <v>156.25321843259812</v>
      </c>
      <c r="Y300">
        <v>144.22172061328789</v>
      </c>
      <c r="Z300">
        <v>144.46950477845351</v>
      </c>
      <c r="AA300">
        <v>30.62808032868044</v>
      </c>
      <c r="AB300">
        <v>4.6821945077500393</v>
      </c>
      <c r="AC300">
        <v>-50.270414270399279</v>
      </c>
    </row>
    <row r="301" spans="1:29">
      <c r="A301">
        <v>2</v>
      </c>
      <c r="B301">
        <v>271</v>
      </c>
      <c r="C301">
        <v>2002</v>
      </c>
      <c r="D301">
        <v>7</v>
      </c>
      <c r="E301">
        <v>99</v>
      </c>
      <c r="F301">
        <v>99</v>
      </c>
      <c r="G301">
        <v>99</v>
      </c>
      <c r="H301">
        <v>99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</row>
    <row r="302" spans="1:29">
      <c r="A302">
        <v>2</v>
      </c>
      <c r="B302">
        <v>272</v>
      </c>
      <c r="C302">
        <v>2002</v>
      </c>
      <c r="D302">
        <v>8</v>
      </c>
      <c r="E302">
        <v>99</v>
      </c>
      <c r="F302">
        <v>99</v>
      </c>
      <c r="G302">
        <v>99</v>
      </c>
      <c r="H302">
        <v>99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</row>
    <row r="303" spans="1:29">
      <c r="A303">
        <v>2</v>
      </c>
      <c r="B303">
        <v>273</v>
      </c>
      <c r="C303">
        <v>2002</v>
      </c>
      <c r="D303">
        <v>9</v>
      </c>
      <c r="E303">
        <v>99</v>
      </c>
      <c r="F303">
        <v>99</v>
      </c>
      <c r="G303">
        <v>99</v>
      </c>
      <c r="H303">
        <v>99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</row>
    <row r="304" spans="1:29">
      <c r="A304">
        <v>2</v>
      </c>
      <c r="B304">
        <v>274</v>
      </c>
      <c r="C304">
        <v>2002</v>
      </c>
      <c r="D304">
        <v>10</v>
      </c>
      <c r="E304">
        <v>99</v>
      </c>
      <c r="F304">
        <v>99</v>
      </c>
      <c r="G304">
        <v>99</v>
      </c>
      <c r="H304">
        <v>99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</row>
    <row r="305" spans="1:29">
      <c r="A305">
        <v>2</v>
      </c>
      <c r="B305">
        <v>275</v>
      </c>
      <c r="C305">
        <v>2002</v>
      </c>
      <c r="D305">
        <v>11</v>
      </c>
      <c r="E305">
        <v>99</v>
      </c>
      <c r="F305">
        <v>99</v>
      </c>
      <c r="G305">
        <v>99</v>
      </c>
      <c r="H305">
        <v>99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</row>
    <row r="306" spans="1:29">
      <c r="A306">
        <v>2</v>
      </c>
      <c r="B306">
        <v>276</v>
      </c>
      <c r="C306">
        <v>2002</v>
      </c>
      <c r="D306">
        <v>12</v>
      </c>
      <c r="E306">
        <v>99</v>
      </c>
      <c r="F306">
        <v>99</v>
      </c>
      <c r="G306">
        <v>99</v>
      </c>
      <c r="H306">
        <v>99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</row>
    <row r="307" spans="1:29">
      <c r="A307">
        <v>2</v>
      </c>
      <c r="B307">
        <v>277</v>
      </c>
      <c r="C307">
        <v>2001</v>
      </c>
      <c r="D307">
        <v>1</v>
      </c>
      <c r="E307">
        <v>99</v>
      </c>
      <c r="F307">
        <v>99</v>
      </c>
      <c r="G307">
        <v>99</v>
      </c>
      <c r="H307">
        <v>99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870</v>
      </c>
      <c r="R307">
        <v>2466.5</v>
      </c>
      <c r="S307">
        <v>2422.5</v>
      </c>
      <c r="T307">
        <v>18.418399731172755</v>
      </c>
      <c r="U307">
        <v>18.539884783203497</v>
      </c>
      <c r="V307">
        <v>13.739712142712344</v>
      </c>
      <c r="W307">
        <v>56.00990712074303</v>
      </c>
      <c r="X307">
        <v>154.02348127970038</v>
      </c>
      <c r="Y307">
        <v>142.16367322116389</v>
      </c>
      <c r="Z307">
        <v>142.57725490196103</v>
      </c>
      <c r="AA307">
        <v>31.360339941666599</v>
      </c>
      <c r="AB307">
        <v>4.8552531201071183</v>
      </c>
      <c r="AC307">
        <v>-51.302470604625277</v>
      </c>
    </row>
    <row r="308" spans="1:29">
      <c r="A308">
        <v>2</v>
      </c>
      <c r="B308">
        <v>278</v>
      </c>
      <c r="C308">
        <v>2001</v>
      </c>
      <c r="D308">
        <v>2</v>
      </c>
      <c r="E308">
        <v>99</v>
      </c>
      <c r="F308">
        <v>99</v>
      </c>
      <c r="G308">
        <v>99</v>
      </c>
      <c r="H308">
        <v>99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837</v>
      </c>
      <c r="R308">
        <v>2237</v>
      </c>
      <c r="S308">
        <v>2203</v>
      </c>
      <c r="T308">
        <v>16.704626068774971</v>
      </c>
      <c r="U308">
        <v>16.621114970470074</v>
      </c>
      <c r="V308">
        <v>13.898077782744748</v>
      </c>
      <c r="W308">
        <v>56.178847026781646</v>
      </c>
      <c r="X308">
        <v>151.94151740330912</v>
      </c>
      <c r="Y308">
        <v>140.24202056325441</v>
      </c>
      <c r="Z308">
        <v>140.55705855651382</v>
      </c>
      <c r="AA308">
        <v>30.110758756485197</v>
      </c>
      <c r="AB308">
        <v>4.7958568076986117</v>
      </c>
      <c r="AC308">
        <v>-51.989729673944211</v>
      </c>
    </row>
    <row r="309" spans="1:29">
      <c r="A309">
        <v>2</v>
      </c>
      <c r="B309">
        <v>279</v>
      </c>
      <c r="C309">
        <v>2001</v>
      </c>
      <c r="D309">
        <v>3</v>
      </c>
      <c r="E309">
        <v>99</v>
      </c>
      <c r="F309">
        <v>99</v>
      </c>
      <c r="G309">
        <v>99</v>
      </c>
      <c r="H309">
        <v>99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894</v>
      </c>
      <c r="R309">
        <v>2364</v>
      </c>
      <c r="S309">
        <v>2323</v>
      </c>
      <c r="T309">
        <v>17.652988836202077</v>
      </c>
      <c r="U309">
        <v>17.708885932923703</v>
      </c>
      <c r="V309">
        <v>13.712774957698819</v>
      </c>
      <c r="W309">
        <v>56.174343521308678</v>
      </c>
      <c r="X309">
        <v>153.31030828993221</v>
      </c>
      <c r="Y309">
        <v>141.50541455160729</v>
      </c>
      <c r="Z309">
        <v>142.01984502798084</v>
      </c>
      <c r="AA309">
        <v>30.794038808657913</v>
      </c>
      <c r="AB309">
        <v>4.8129180666114717</v>
      </c>
      <c r="AC309">
        <v>-46.684906902534763</v>
      </c>
    </row>
    <row r="310" spans="1:29">
      <c r="A310">
        <v>2</v>
      </c>
      <c r="B310">
        <v>280</v>
      </c>
      <c r="C310">
        <v>2001</v>
      </c>
      <c r="D310">
        <v>4</v>
      </c>
      <c r="E310">
        <v>99</v>
      </c>
      <c r="F310">
        <v>99</v>
      </c>
      <c r="G310">
        <v>99</v>
      </c>
      <c r="H310">
        <v>99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875</v>
      </c>
      <c r="R310">
        <v>2326</v>
      </c>
      <c r="S310">
        <v>2296</v>
      </c>
      <c r="T310">
        <v>17.369226748310496</v>
      </c>
      <c r="U310">
        <v>17.325252208175247</v>
      </c>
      <c r="V310">
        <v>13.96388650042992</v>
      </c>
      <c r="W310">
        <v>56.375</v>
      </c>
      <c r="X310">
        <v>152.23769363984698</v>
      </c>
      <c r="Y310">
        <v>140.51539122957911</v>
      </c>
      <c r="Z310">
        <v>140.57713414634179</v>
      </c>
      <c r="AA310">
        <v>30.278393890037389</v>
      </c>
      <c r="AB310">
        <v>4.7312864914430515</v>
      </c>
      <c r="AC310">
        <v>-47.220774551136358</v>
      </c>
    </row>
    <row r="311" spans="1:29">
      <c r="A311">
        <v>2</v>
      </c>
      <c r="B311">
        <v>281</v>
      </c>
      <c r="C311">
        <v>2001</v>
      </c>
      <c r="D311">
        <v>5</v>
      </c>
      <c r="E311">
        <v>99</v>
      </c>
      <c r="F311">
        <v>99</v>
      </c>
      <c r="G311">
        <v>99</v>
      </c>
      <c r="H311">
        <v>99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892</v>
      </c>
      <c r="R311">
        <v>2665</v>
      </c>
      <c r="S311">
        <v>2627</v>
      </c>
      <c r="T311">
        <v>19.900683269237945</v>
      </c>
      <c r="U311">
        <v>19.911513568969703</v>
      </c>
      <c r="V311">
        <v>13.958348968105064</v>
      </c>
      <c r="W311">
        <v>56.4461362771222</v>
      </c>
      <c r="X311">
        <v>152.51429489042772</v>
      </c>
      <c r="Y311">
        <v>140.7706941838648</v>
      </c>
      <c r="Z311">
        <v>141.20536733917012</v>
      </c>
      <c r="AA311">
        <v>30.74027781242382</v>
      </c>
      <c r="AB311">
        <v>4.4417786865136408</v>
      </c>
      <c r="AC311">
        <v>-49.593865051756651</v>
      </c>
    </row>
    <row r="312" spans="1:29">
      <c r="A312">
        <v>2</v>
      </c>
      <c r="B312">
        <v>282</v>
      </c>
      <c r="C312">
        <v>2001</v>
      </c>
      <c r="D312">
        <v>6</v>
      </c>
      <c r="E312">
        <v>99</v>
      </c>
      <c r="F312">
        <v>99</v>
      </c>
      <c r="G312">
        <v>99</v>
      </c>
      <c r="H312">
        <v>99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Q312">
        <v>543</v>
      </c>
      <c r="R312">
        <v>1333</v>
      </c>
      <c r="S312">
        <v>1323</v>
      </c>
      <c r="T312">
        <v>9.9540753463017584</v>
      </c>
      <c r="U312">
        <v>9.8933485362577684</v>
      </c>
      <c r="V312">
        <v>14.060765191297827</v>
      </c>
      <c r="W312">
        <v>56.289493575207885</v>
      </c>
      <c r="X312">
        <v>150.58482930591811</v>
      </c>
      <c r="Y312">
        <v>138.98979744936216</v>
      </c>
      <c r="Z312">
        <v>139.3126228269083</v>
      </c>
      <c r="AA312">
        <v>31.754656358598247</v>
      </c>
      <c r="AB312">
        <v>4.5997899949347376</v>
      </c>
      <c r="AC312">
        <v>-55.334820166277389</v>
      </c>
    </row>
    <row r="313" spans="1:29">
      <c r="A313">
        <v>2</v>
      </c>
      <c r="B313">
        <v>283</v>
      </c>
      <c r="C313">
        <v>2001</v>
      </c>
      <c r="D313">
        <v>7</v>
      </c>
      <c r="E313">
        <v>99</v>
      </c>
      <c r="F313">
        <v>99</v>
      </c>
      <c r="G313">
        <v>99</v>
      </c>
      <c r="H313">
        <v>99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</row>
    <row r="314" spans="1:29">
      <c r="A314">
        <v>2</v>
      </c>
      <c r="B314">
        <v>284</v>
      </c>
      <c r="C314">
        <v>2001</v>
      </c>
      <c r="D314">
        <v>8</v>
      </c>
      <c r="E314">
        <v>99</v>
      </c>
      <c r="F314">
        <v>99</v>
      </c>
      <c r="G314">
        <v>99</v>
      </c>
      <c r="H314">
        <v>99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</row>
    <row r="315" spans="1:29">
      <c r="A315">
        <v>2</v>
      </c>
      <c r="B315">
        <v>285</v>
      </c>
      <c r="C315">
        <v>2001</v>
      </c>
      <c r="D315">
        <v>9</v>
      </c>
      <c r="E315">
        <v>99</v>
      </c>
      <c r="F315">
        <v>99</v>
      </c>
      <c r="G315">
        <v>99</v>
      </c>
      <c r="H315">
        <v>99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</row>
    <row r="316" spans="1:29">
      <c r="A316">
        <v>2</v>
      </c>
      <c r="B316">
        <v>286</v>
      </c>
      <c r="C316">
        <v>2001</v>
      </c>
      <c r="D316">
        <v>10</v>
      </c>
      <c r="E316">
        <v>99</v>
      </c>
      <c r="F316">
        <v>99</v>
      </c>
      <c r="G316">
        <v>99</v>
      </c>
      <c r="H316">
        <v>99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</row>
    <row r="317" spans="1:29">
      <c r="A317">
        <v>2</v>
      </c>
      <c r="B317">
        <v>287</v>
      </c>
      <c r="C317">
        <v>2001</v>
      </c>
      <c r="D317">
        <v>11</v>
      </c>
      <c r="E317">
        <v>99</v>
      </c>
      <c r="F317">
        <v>99</v>
      </c>
      <c r="G317">
        <v>99</v>
      </c>
      <c r="H317">
        <v>99</v>
      </c>
      <c r="I317">
        <v>99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</row>
    <row r="318" spans="1:29">
      <c r="A318">
        <v>2</v>
      </c>
      <c r="B318">
        <v>288</v>
      </c>
      <c r="C318">
        <v>2001</v>
      </c>
      <c r="D318">
        <v>12</v>
      </c>
      <c r="E318">
        <v>99</v>
      </c>
      <c r="F318">
        <v>99</v>
      </c>
      <c r="G318">
        <v>99</v>
      </c>
      <c r="H318">
        <v>99</v>
      </c>
      <c r="I318">
        <v>99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</row>
    <row r="319" spans="1:29">
      <c r="A319">
        <v>2</v>
      </c>
      <c r="B319">
        <v>289</v>
      </c>
      <c r="C319">
        <v>2000</v>
      </c>
      <c r="D319">
        <v>1</v>
      </c>
      <c r="E319">
        <v>99</v>
      </c>
      <c r="F319">
        <v>99</v>
      </c>
      <c r="G319">
        <v>99</v>
      </c>
      <c r="H319">
        <v>99</v>
      </c>
      <c r="I319">
        <v>99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1266</v>
      </c>
      <c r="R319">
        <v>3534.5</v>
      </c>
      <c r="S319">
        <v>3477.5</v>
      </c>
      <c r="T319">
        <v>21.208802748233595</v>
      </c>
      <c r="U319">
        <v>21.460159068838848</v>
      </c>
      <c r="V319">
        <v>13.33257886546895</v>
      </c>
      <c r="W319">
        <v>55.553702372393971</v>
      </c>
      <c r="X319">
        <v>157.72057724761339</v>
      </c>
      <c r="Y319">
        <v>145.57609279954724</v>
      </c>
      <c r="Z319">
        <v>145.65360172537731</v>
      </c>
      <c r="AA319">
        <v>30.424124421923658</v>
      </c>
      <c r="AB319">
        <v>4.8761319858699776</v>
      </c>
      <c r="AC319">
        <v>-53.213137193469045</v>
      </c>
    </row>
    <row r="320" spans="1:29">
      <c r="A320">
        <v>2</v>
      </c>
      <c r="B320">
        <v>290</v>
      </c>
      <c r="C320">
        <v>2000</v>
      </c>
      <c r="D320">
        <v>2</v>
      </c>
      <c r="E320">
        <v>99</v>
      </c>
      <c r="F320">
        <v>99</v>
      </c>
      <c r="G320">
        <v>99</v>
      </c>
      <c r="H320">
        <v>99</v>
      </c>
      <c r="I320">
        <v>99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1151</v>
      </c>
      <c r="R320">
        <v>2939.5</v>
      </c>
      <c r="S320">
        <v>2859.5</v>
      </c>
      <c r="T320">
        <v>17.638499272438164</v>
      </c>
      <c r="U320">
        <v>17.570132817226749</v>
      </c>
      <c r="V320">
        <v>13.29545841129444</v>
      </c>
      <c r="W320">
        <v>55.187969924812016</v>
      </c>
      <c r="X320">
        <v>156.56040736285749</v>
      </c>
      <c r="Y320">
        <v>144.50525599591776</v>
      </c>
      <c r="Z320">
        <v>145.02416506382235</v>
      </c>
      <c r="AA320">
        <v>30.889806465072141</v>
      </c>
      <c r="AB320">
        <v>5.1125286649251613</v>
      </c>
      <c r="AC320">
        <v>-54.683329853321993</v>
      </c>
    </row>
    <row r="321" spans="1:29">
      <c r="A321">
        <v>2</v>
      </c>
      <c r="B321">
        <v>291</v>
      </c>
      <c r="C321">
        <v>2000</v>
      </c>
      <c r="D321">
        <v>3</v>
      </c>
      <c r="E321">
        <v>99</v>
      </c>
      <c r="F321">
        <v>99</v>
      </c>
      <c r="G321">
        <v>99</v>
      </c>
      <c r="H321">
        <v>99</v>
      </c>
      <c r="I321">
        <v>99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1269</v>
      </c>
      <c r="R321">
        <v>3336.5</v>
      </c>
      <c r="S321">
        <v>3282.5</v>
      </c>
      <c r="T321">
        <v>20.020701759649565</v>
      </c>
      <c r="U321">
        <v>20.079216654605744</v>
      </c>
      <c r="V321">
        <v>13.250112393226436</v>
      </c>
      <c r="W321">
        <v>55.35476009139375</v>
      </c>
      <c r="X321">
        <v>156.19877259615291</v>
      </c>
      <c r="Y321">
        <v>144.17146710624922</v>
      </c>
      <c r="Z321">
        <v>144.37681645087599</v>
      </c>
      <c r="AA321">
        <v>30.939654926744247</v>
      </c>
      <c r="AB321">
        <v>5.2226404387674439</v>
      </c>
      <c r="AC321">
        <v>-56.034095188732813</v>
      </c>
    </row>
    <row r="322" spans="1:29">
      <c r="A322">
        <v>2</v>
      </c>
      <c r="B322">
        <v>292</v>
      </c>
      <c r="C322">
        <v>2000</v>
      </c>
      <c r="D322">
        <v>4</v>
      </c>
      <c r="E322">
        <v>99</v>
      </c>
      <c r="F322">
        <v>99</v>
      </c>
      <c r="G322">
        <v>99</v>
      </c>
      <c r="H322">
        <v>99</v>
      </c>
      <c r="I322">
        <v>99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1105</v>
      </c>
      <c r="R322">
        <v>2992.5</v>
      </c>
      <c r="S322">
        <v>2935.5</v>
      </c>
      <c r="T322">
        <v>17.956526304735899</v>
      </c>
      <c r="U322">
        <v>17.829170472783247</v>
      </c>
      <c r="V322">
        <v>13.610693400167085</v>
      </c>
      <c r="W322">
        <v>55.742462953500251</v>
      </c>
      <c r="X322">
        <v>154.92052630673845</v>
      </c>
      <c r="Y322">
        <v>142.99164578111973</v>
      </c>
      <c r="Z322">
        <v>143.35223982285839</v>
      </c>
      <c r="AA322">
        <v>30.210320124270478</v>
      </c>
      <c r="AB322">
        <v>5.1021686250256524</v>
      </c>
      <c r="AC322">
        <v>-49.269909430683192</v>
      </c>
    </row>
    <row r="323" spans="1:29">
      <c r="A323">
        <v>2</v>
      </c>
      <c r="B323">
        <v>293</v>
      </c>
      <c r="C323">
        <v>2000</v>
      </c>
      <c r="D323">
        <v>5</v>
      </c>
      <c r="E323">
        <v>99</v>
      </c>
      <c r="F323">
        <v>99</v>
      </c>
      <c r="G323">
        <v>99</v>
      </c>
      <c r="H323">
        <v>99</v>
      </c>
      <c r="I323">
        <v>99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1032</v>
      </c>
      <c r="R323">
        <v>2475</v>
      </c>
      <c r="S323">
        <v>2423</v>
      </c>
      <c r="T323">
        <v>14.851262357300373</v>
      </c>
      <c r="U323">
        <v>14.682993565050298</v>
      </c>
      <c r="V323">
        <v>13.498989898989898</v>
      </c>
      <c r="W323">
        <v>55.939331407346259</v>
      </c>
      <c r="X323">
        <v>154.97904286636651</v>
      </c>
      <c r="Y323">
        <v>143.04565656565683</v>
      </c>
      <c r="Z323">
        <v>143.02653735039237</v>
      </c>
      <c r="AA323">
        <v>30.901896035015021</v>
      </c>
      <c r="AB323">
        <v>5.2168447490935508</v>
      </c>
      <c r="AC323">
        <v>-44.397368889806685</v>
      </c>
    </row>
    <row r="324" spans="1:29">
      <c r="A324">
        <v>2</v>
      </c>
      <c r="B324">
        <v>294</v>
      </c>
      <c r="C324">
        <v>2000</v>
      </c>
      <c r="D324">
        <v>6</v>
      </c>
      <c r="E324">
        <v>99</v>
      </c>
      <c r="F324">
        <v>99</v>
      </c>
      <c r="G324">
        <v>99</v>
      </c>
      <c r="H324">
        <v>99</v>
      </c>
      <c r="I324">
        <v>99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661</v>
      </c>
      <c r="R324">
        <v>1387.25</v>
      </c>
      <c r="S324">
        <v>1377.25</v>
      </c>
      <c r="T324">
        <v>8.3242075576423993</v>
      </c>
      <c r="U324">
        <v>8.3783274214951344</v>
      </c>
      <c r="V324">
        <v>13.46260587493242</v>
      </c>
      <c r="W324">
        <v>55.957161009257568</v>
      </c>
      <c r="X324">
        <v>155.45014406273501</v>
      </c>
      <c r="Y324">
        <v>143.4804829699045</v>
      </c>
      <c r="Z324">
        <v>143.58199310219641</v>
      </c>
      <c r="AA324">
        <v>30.985996678278209</v>
      </c>
      <c r="AB324">
        <v>5.1277010644383196</v>
      </c>
      <c r="AC324">
        <v>-49.040132944726118</v>
      </c>
    </row>
    <row r="325" spans="1:29">
      <c r="A325">
        <v>2</v>
      </c>
      <c r="B325">
        <v>295</v>
      </c>
      <c r="C325">
        <v>2000</v>
      </c>
      <c r="D325">
        <v>7</v>
      </c>
      <c r="E325">
        <v>99</v>
      </c>
      <c r="F325">
        <v>99</v>
      </c>
      <c r="G325">
        <v>99</v>
      </c>
      <c r="H325">
        <v>99</v>
      </c>
      <c r="I325">
        <v>99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</row>
    <row r="326" spans="1:29">
      <c r="A326">
        <v>2</v>
      </c>
      <c r="B326">
        <v>296</v>
      </c>
      <c r="C326">
        <v>2000</v>
      </c>
      <c r="D326">
        <v>8</v>
      </c>
      <c r="E326">
        <v>99</v>
      </c>
      <c r="F326">
        <v>99</v>
      </c>
      <c r="G326">
        <v>99</v>
      </c>
      <c r="H326">
        <v>99</v>
      </c>
      <c r="I326">
        <v>99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</row>
    <row r="327" spans="1:29">
      <c r="A327">
        <v>2</v>
      </c>
      <c r="B327">
        <v>297</v>
      </c>
      <c r="C327">
        <v>2000</v>
      </c>
      <c r="D327">
        <v>9</v>
      </c>
      <c r="E327">
        <v>99</v>
      </c>
      <c r="F327">
        <v>99</v>
      </c>
      <c r="G327">
        <v>99</v>
      </c>
      <c r="H327">
        <v>99</v>
      </c>
      <c r="I327">
        <v>99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</row>
    <row r="328" spans="1:29">
      <c r="A328">
        <v>2</v>
      </c>
      <c r="B328">
        <v>298</v>
      </c>
      <c r="C328">
        <v>2000</v>
      </c>
      <c r="D328">
        <v>10</v>
      </c>
      <c r="E328">
        <v>99</v>
      </c>
      <c r="F328">
        <v>99</v>
      </c>
      <c r="G328">
        <v>99</v>
      </c>
      <c r="H328">
        <v>99</v>
      </c>
      <c r="I328">
        <v>99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</row>
    <row r="329" spans="1:29">
      <c r="A329">
        <v>2</v>
      </c>
      <c r="B329">
        <v>299</v>
      </c>
      <c r="C329">
        <v>2000</v>
      </c>
      <c r="D329">
        <v>11</v>
      </c>
      <c r="E329">
        <v>99</v>
      </c>
      <c r="F329">
        <v>99</v>
      </c>
      <c r="G329">
        <v>99</v>
      </c>
      <c r="H329">
        <v>99</v>
      </c>
      <c r="I329">
        <v>99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</row>
    <row r="330" spans="1:29">
      <c r="A330">
        <v>2</v>
      </c>
      <c r="B330">
        <v>300</v>
      </c>
      <c r="C330">
        <v>2000</v>
      </c>
      <c r="D330">
        <v>12</v>
      </c>
      <c r="E330">
        <v>99</v>
      </c>
      <c r="F330">
        <v>99</v>
      </c>
      <c r="G330">
        <v>99</v>
      </c>
      <c r="H330">
        <v>99</v>
      </c>
      <c r="I330">
        <v>99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</row>
    <row r="331" spans="1:29">
      <c r="A331">
        <v>2</v>
      </c>
      <c r="B331">
        <v>301</v>
      </c>
      <c r="C331">
        <v>1999</v>
      </c>
      <c r="D331">
        <v>1</v>
      </c>
      <c r="E331">
        <v>99</v>
      </c>
      <c r="F331">
        <v>99</v>
      </c>
      <c r="G331">
        <v>99</v>
      </c>
      <c r="H331">
        <v>99</v>
      </c>
      <c r="I331">
        <v>99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1565</v>
      </c>
      <c r="R331">
        <v>3636.5</v>
      </c>
      <c r="S331">
        <v>3366.5</v>
      </c>
      <c r="T331">
        <v>19.754729537028243</v>
      </c>
      <c r="U331">
        <v>20.080673051128453</v>
      </c>
      <c r="V331">
        <v>14.874192217791837</v>
      </c>
      <c r="W331">
        <v>55.43739789098472</v>
      </c>
      <c r="X331">
        <v>159.27775135301317</v>
      </c>
      <c r="Y331">
        <v>147.01336449883092</v>
      </c>
      <c r="Z331">
        <v>147.64057626615147</v>
      </c>
      <c r="AA331">
        <v>30.586741993327191</v>
      </c>
      <c r="AB331">
        <v>5.5285449827128597</v>
      </c>
      <c r="AC331">
        <v>-42.014550502027042</v>
      </c>
    </row>
    <row r="332" spans="1:29">
      <c r="A332">
        <v>2</v>
      </c>
      <c r="B332">
        <v>302</v>
      </c>
      <c r="C332">
        <v>1999</v>
      </c>
      <c r="D332">
        <v>2</v>
      </c>
      <c r="E332">
        <v>99</v>
      </c>
      <c r="F332">
        <v>99</v>
      </c>
      <c r="G332">
        <v>99</v>
      </c>
      <c r="H332">
        <v>99</v>
      </c>
      <c r="I332">
        <v>99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1374</v>
      </c>
      <c r="R332">
        <v>2985.75</v>
      </c>
      <c r="S332">
        <v>2715.75</v>
      </c>
      <c r="T332">
        <v>16.219629785558105</v>
      </c>
      <c r="U332">
        <v>16.094657511223463</v>
      </c>
      <c r="V332">
        <v>15.107761868877173</v>
      </c>
      <c r="W332">
        <v>55.514314646046202</v>
      </c>
      <c r="X332">
        <v>158.03390409247075</v>
      </c>
      <c r="Y332">
        <v>145.86529347735075</v>
      </c>
      <c r="Z332">
        <v>146.68916505569379</v>
      </c>
      <c r="AA332">
        <v>29.406691192441102</v>
      </c>
      <c r="AB332">
        <v>4.8742780389366436</v>
      </c>
      <c r="AC332">
        <v>-47.74434125542836</v>
      </c>
    </row>
    <row r="333" spans="1:29">
      <c r="A333">
        <v>2</v>
      </c>
      <c r="B333">
        <v>303</v>
      </c>
      <c r="C333">
        <v>1999</v>
      </c>
      <c r="D333">
        <v>3</v>
      </c>
      <c r="E333">
        <v>99</v>
      </c>
      <c r="F333">
        <v>99</v>
      </c>
      <c r="G333">
        <v>99</v>
      </c>
      <c r="H333">
        <v>99</v>
      </c>
      <c r="I333">
        <v>99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1519</v>
      </c>
      <c r="R333">
        <v>3660.5</v>
      </c>
      <c r="S333">
        <v>3352.5</v>
      </c>
      <c r="T333">
        <v>19.885105862860403</v>
      </c>
      <c r="U333">
        <v>19.846350320138846</v>
      </c>
      <c r="V333">
        <v>15.230159814233028</v>
      </c>
      <c r="W333">
        <v>55.416256524981371</v>
      </c>
      <c r="X333">
        <v>157.28833615522672</v>
      </c>
      <c r="Y333">
        <v>145.17713427127435</v>
      </c>
      <c r="Z333">
        <v>146.52709917971652</v>
      </c>
      <c r="AA333">
        <v>30.854897293004537</v>
      </c>
      <c r="AB333">
        <v>4.9463825849729997</v>
      </c>
      <c r="AC333">
        <v>-50.495423664156554</v>
      </c>
    </row>
    <row r="334" spans="1:29">
      <c r="A334">
        <v>2</v>
      </c>
      <c r="B334">
        <v>304</v>
      </c>
      <c r="C334">
        <v>1999</v>
      </c>
      <c r="D334">
        <v>4</v>
      </c>
      <c r="E334">
        <v>99</v>
      </c>
      <c r="F334">
        <v>99</v>
      </c>
      <c r="G334">
        <v>99</v>
      </c>
      <c r="H334">
        <v>99</v>
      </c>
      <c r="I334">
        <v>99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1575</v>
      </c>
      <c r="R334">
        <v>3940</v>
      </c>
      <c r="S334">
        <v>3628</v>
      </c>
      <c r="T334">
        <v>21.403446824114184</v>
      </c>
      <c r="U334">
        <v>21.398316725760136</v>
      </c>
      <c r="V334">
        <v>14.653553299492383</v>
      </c>
      <c r="W334">
        <v>55.24200661521499</v>
      </c>
      <c r="X334">
        <v>156.98137281321689</v>
      </c>
      <c r="Y334">
        <v>144.89380710659901</v>
      </c>
      <c r="Z334">
        <v>145.98842337375973</v>
      </c>
      <c r="AA334">
        <v>30.881268669300439</v>
      </c>
      <c r="AB334">
        <v>5.2636004911139747</v>
      </c>
      <c r="AC334">
        <v>-47.904578075014719</v>
      </c>
    </row>
    <row r="335" spans="1:29">
      <c r="A335">
        <v>2</v>
      </c>
      <c r="B335">
        <v>305</v>
      </c>
      <c r="C335">
        <v>1999</v>
      </c>
      <c r="D335">
        <v>5</v>
      </c>
      <c r="E335">
        <v>99</v>
      </c>
      <c r="F335">
        <v>99</v>
      </c>
      <c r="G335">
        <v>99</v>
      </c>
      <c r="H335">
        <v>99</v>
      </c>
      <c r="I335">
        <v>99</v>
      </c>
      <c r="J335">
        <v>999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1172</v>
      </c>
      <c r="R335">
        <v>2764</v>
      </c>
      <c r="S335">
        <v>2554</v>
      </c>
      <c r="T335">
        <v>15.015006858337973</v>
      </c>
      <c r="U335">
        <v>14.954330520334699</v>
      </c>
      <c r="V335">
        <v>15.920043415340089</v>
      </c>
      <c r="W335">
        <v>55.537588097102557</v>
      </c>
      <c r="X335">
        <v>155.95651723991972</v>
      </c>
      <c r="Y335">
        <v>143.94786541244565</v>
      </c>
      <c r="Z335">
        <v>144.92795614721985</v>
      </c>
      <c r="AA335">
        <v>30.875848347815623</v>
      </c>
      <c r="AB335">
        <v>5.0384280868674862</v>
      </c>
      <c r="AC335">
        <v>-49.124917095770947</v>
      </c>
    </row>
    <row r="336" spans="1:29">
      <c r="A336">
        <v>2</v>
      </c>
      <c r="B336">
        <v>306</v>
      </c>
      <c r="C336">
        <v>1999</v>
      </c>
      <c r="D336">
        <v>6</v>
      </c>
      <c r="E336">
        <v>99</v>
      </c>
      <c r="F336">
        <v>99</v>
      </c>
      <c r="G336">
        <v>99</v>
      </c>
      <c r="H336">
        <v>99</v>
      </c>
      <c r="I336">
        <v>99</v>
      </c>
      <c r="J336">
        <v>999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717</v>
      </c>
      <c r="R336">
        <v>1421.5</v>
      </c>
      <c r="S336">
        <v>1302.5</v>
      </c>
      <c r="T336">
        <v>7.7220811321010947</v>
      </c>
      <c r="U336">
        <v>7.6256718714143981</v>
      </c>
      <c r="V336">
        <v>15.158635244460079</v>
      </c>
      <c r="W336">
        <v>55.546257197696718</v>
      </c>
      <c r="X336">
        <v>155.73945853208497</v>
      </c>
      <c r="Y336">
        <v>143.74752022511416</v>
      </c>
      <c r="Z336">
        <v>144.91270633397309</v>
      </c>
      <c r="AA336">
        <v>30.828392510902951</v>
      </c>
      <c r="AB336">
        <v>4.8791017394738763</v>
      </c>
      <c r="AC336">
        <v>-51.440576527333761</v>
      </c>
    </row>
    <row r="337" spans="1:29">
      <c r="A337">
        <v>2</v>
      </c>
      <c r="B337">
        <v>307</v>
      </c>
      <c r="C337">
        <v>1999</v>
      </c>
      <c r="D337">
        <v>7</v>
      </c>
      <c r="E337">
        <v>99</v>
      </c>
      <c r="F337">
        <v>99</v>
      </c>
      <c r="G337">
        <v>99</v>
      </c>
      <c r="H337">
        <v>99</v>
      </c>
      <c r="I337">
        <v>99</v>
      </c>
      <c r="J337">
        <v>999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</row>
    <row r="338" spans="1:29">
      <c r="A338">
        <v>2</v>
      </c>
      <c r="B338">
        <v>308</v>
      </c>
      <c r="C338">
        <v>1999</v>
      </c>
      <c r="D338">
        <v>8</v>
      </c>
      <c r="E338">
        <v>99</v>
      </c>
      <c r="F338">
        <v>99</v>
      </c>
      <c r="G338">
        <v>99</v>
      </c>
      <c r="H338">
        <v>99</v>
      </c>
      <c r="I338">
        <v>99</v>
      </c>
      <c r="J338">
        <v>999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</row>
    <row r="339" spans="1:29">
      <c r="A339">
        <v>2</v>
      </c>
      <c r="B339">
        <v>309</v>
      </c>
      <c r="C339">
        <v>1999</v>
      </c>
      <c r="D339">
        <v>9</v>
      </c>
      <c r="E339">
        <v>99</v>
      </c>
      <c r="F339">
        <v>99</v>
      </c>
      <c r="G339">
        <v>99</v>
      </c>
      <c r="H339">
        <v>99</v>
      </c>
      <c r="I339">
        <v>99</v>
      </c>
      <c r="J339">
        <v>999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</row>
    <row r="340" spans="1:29">
      <c r="A340">
        <v>2</v>
      </c>
      <c r="B340">
        <v>310</v>
      </c>
      <c r="C340">
        <v>1999</v>
      </c>
      <c r="D340">
        <v>10</v>
      </c>
      <c r="E340">
        <v>99</v>
      </c>
      <c r="F340">
        <v>99</v>
      </c>
      <c r="G340">
        <v>99</v>
      </c>
      <c r="H340">
        <v>99</v>
      </c>
      <c r="I340">
        <v>99</v>
      </c>
      <c r="J340">
        <v>999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</row>
    <row r="341" spans="1:29">
      <c r="A341">
        <v>2</v>
      </c>
      <c r="B341">
        <v>311</v>
      </c>
      <c r="C341">
        <v>1999</v>
      </c>
      <c r="D341">
        <v>11</v>
      </c>
      <c r="E341">
        <v>99</v>
      </c>
      <c r="F341">
        <v>99</v>
      </c>
      <c r="G341">
        <v>99</v>
      </c>
      <c r="H341">
        <v>99</v>
      </c>
      <c r="I341">
        <v>99</v>
      </c>
      <c r="J341">
        <v>999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</row>
    <row r="342" spans="1:29">
      <c r="A342">
        <v>2</v>
      </c>
      <c r="B342">
        <v>312</v>
      </c>
      <c r="C342">
        <v>1999</v>
      </c>
      <c r="D342">
        <v>12</v>
      </c>
      <c r="E342">
        <v>99</v>
      </c>
      <c r="F342">
        <v>99</v>
      </c>
      <c r="G342">
        <v>99</v>
      </c>
      <c r="H342">
        <v>99</v>
      </c>
      <c r="I342">
        <v>99</v>
      </c>
      <c r="J342">
        <v>999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</row>
    <row r="343" spans="1:29">
      <c r="A343">
        <v>2</v>
      </c>
      <c r="B343">
        <v>313</v>
      </c>
      <c r="C343">
        <v>1998</v>
      </c>
      <c r="D343">
        <v>1</v>
      </c>
      <c r="E343">
        <v>99</v>
      </c>
      <c r="F343">
        <v>99</v>
      </c>
      <c r="G343">
        <v>99</v>
      </c>
      <c r="H343">
        <v>99</v>
      </c>
      <c r="I343">
        <v>99</v>
      </c>
      <c r="J343">
        <v>999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1403</v>
      </c>
      <c r="R343">
        <v>2906.5</v>
      </c>
      <c r="S343">
        <v>2654.5</v>
      </c>
      <c r="T343">
        <v>17.59089739904072</v>
      </c>
      <c r="U343">
        <v>18.14277413537279</v>
      </c>
      <c r="V343">
        <v>15.790813693445724</v>
      </c>
      <c r="W343">
        <v>55.122998681484255</v>
      </c>
      <c r="X343">
        <v>159.87392549929689</v>
      </c>
      <c r="Y343">
        <v>147.56363323585069</v>
      </c>
      <c r="Z343">
        <v>148.51538896213972</v>
      </c>
      <c r="AA343">
        <v>30.938434946906444</v>
      </c>
      <c r="AB343">
        <v>4.9334367957468253</v>
      </c>
      <c r="AC343">
        <v>-54.179710236150363</v>
      </c>
    </row>
    <row r="344" spans="1:29">
      <c r="A344">
        <v>2</v>
      </c>
      <c r="B344">
        <v>314</v>
      </c>
      <c r="C344">
        <v>1998</v>
      </c>
      <c r="D344">
        <v>2</v>
      </c>
      <c r="E344">
        <v>99</v>
      </c>
      <c r="F344">
        <v>99</v>
      </c>
      <c r="G344">
        <v>99</v>
      </c>
      <c r="H344">
        <v>99</v>
      </c>
      <c r="I344">
        <v>99</v>
      </c>
      <c r="J344">
        <v>999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1386</v>
      </c>
      <c r="R344">
        <v>2732.25</v>
      </c>
      <c r="S344">
        <v>2486.25</v>
      </c>
      <c r="T344">
        <v>16.536290871676933</v>
      </c>
      <c r="U344">
        <v>16.766849806010622</v>
      </c>
      <c r="V344">
        <v>15.853234513679199</v>
      </c>
      <c r="W344">
        <v>55.422423328305698</v>
      </c>
      <c r="X344">
        <v>157.96584018564863</v>
      </c>
      <c r="Y344">
        <v>145.80247049135349</v>
      </c>
      <c r="Z344">
        <v>146.54033182503787</v>
      </c>
      <c r="AA344">
        <v>29.969503799575243</v>
      </c>
      <c r="AB344">
        <v>4.9403860244417741</v>
      </c>
      <c r="AC344">
        <v>-48.535578051440318</v>
      </c>
    </row>
    <row r="345" spans="1:29">
      <c r="A345">
        <v>2</v>
      </c>
      <c r="B345">
        <v>315</v>
      </c>
      <c r="C345">
        <v>1998</v>
      </c>
      <c r="D345">
        <v>3</v>
      </c>
      <c r="E345">
        <v>99</v>
      </c>
      <c r="F345">
        <v>99</v>
      </c>
      <c r="G345">
        <v>99</v>
      </c>
      <c r="H345">
        <v>99</v>
      </c>
      <c r="I345">
        <v>99</v>
      </c>
      <c r="J345">
        <v>999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1599</v>
      </c>
      <c r="R345">
        <v>3555.75</v>
      </c>
      <c r="S345">
        <v>3233.5</v>
      </c>
      <c r="T345">
        <v>21.520328032561164</v>
      </c>
      <c r="U345">
        <v>21.732855065763442</v>
      </c>
      <c r="V345">
        <v>15.264571468747802</v>
      </c>
      <c r="W345">
        <v>55.394464202876158</v>
      </c>
      <c r="X345">
        <v>157.21042679638788</v>
      </c>
      <c r="Y345">
        <v>145.10522393306587</v>
      </c>
      <c r="Z345">
        <v>146.04759548476852</v>
      </c>
      <c r="AA345">
        <v>29.88457963758222</v>
      </c>
      <c r="AB345">
        <v>4.9008633102003261</v>
      </c>
      <c r="AC345">
        <v>-48.781122220486878</v>
      </c>
    </row>
    <row r="346" spans="1:29">
      <c r="A346">
        <v>2</v>
      </c>
      <c r="B346">
        <v>316</v>
      </c>
      <c r="C346">
        <v>1998</v>
      </c>
      <c r="D346">
        <v>4</v>
      </c>
      <c r="E346">
        <v>99</v>
      </c>
      <c r="F346">
        <v>99</v>
      </c>
      <c r="G346">
        <v>99</v>
      </c>
      <c r="H346">
        <v>99</v>
      </c>
      <c r="I346">
        <v>99</v>
      </c>
      <c r="J346">
        <v>999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1601</v>
      </c>
      <c r="R346">
        <v>3571.5</v>
      </c>
      <c r="S346">
        <v>3146.5</v>
      </c>
      <c r="T346">
        <v>21.615651147660049</v>
      </c>
      <c r="U346">
        <v>21.233157373157212</v>
      </c>
      <c r="V346">
        <v>15.436371272574551</v>
      </c>
      <c r="W346">
        <v>55.523597648180512</v>
      </c>
      <c r="X346">
        <v>157.14890469254539</v>
      </c>
      <c r="Y346">
        <v>145.04843903121929</v>
      </c>
      <c r="Z346">
        <v>146.63489591609712</v>
      </c>
      <c r="AA346">
        <v>29.968163351997621</v>
      </c>
      <c r="AB346">
        <v>4.7380742719977356</v>
      </c>
      <c r="AC346">
        <v>-49.077668787490417</v>
      </c>
    </row>
    <row r="347" spans="1:29">
      <c r="A347">
        <v>2</v>
      </c>
      <c r="B347">
        <v>317</v>
      </c>
      <c r="C347">
        <v>1998</v>
      </c>
      <c r="D347">
        <v>5</v>
      </c>
      <c r="E347">
        <v>99</v>
      </c>
      <c r="F347">
        <v>99</v>
      </c>
      <c r="G347">
        <v>99</v>
      </c>
      <c r="H347">
        <v>99</v>
      </c>
      <c r="I347">
        <v>99</v>
      </c>
      <c r="J347">
        <v>999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1192</v>
      </c>
      <c r="R347">
        <v>2395</v>
      </c>
      <c r="S347">
        <v>2060</v>
      </c>
      <c r="T347">
        <v>14.495165756305701</v>
      </c>
      <c r="U347">
        <v>13.899959584966778</v>
      </c>
      <c r="V347">
        <v>14.783716075156573</v>
      </c>
      <c r="W347">
        <v>55.276699029126206</v>
      </c>
      <c r="X347">
        <v>157.42588500329083</v>
      </c>
      <c r="Y347">
        <v>145.30409185803737</v>
      </c>
      <c r="Z347">
        <v>146.62121359223283</v>
      </c>
      <c r="AA347">
        <v>31.12507708857844</v>
      </c>
      <c r="AB347">
        <v>4.9385683213615916</v>
      </c>
      <c r="AC347">
        <v>-52.987395931750783</v>
      </c>
    </row>
    <row r="348" spans="1:29">
      <c r="A348">
        <v>2</v>
      </c>
      <c r="B348">
        <v>318</v>
      </c>
      <c r="C348">
        <v>1998</v>
      </c>
      <c r="D348">
        <v>6</v>
      </c>
      <c r="E348">
        <v>99</v>
      </c>
      <c r="F348">
        <v>99</v>
      </c>
      <c r="G348">
        <v>99</v>
      </c>
      <c r="H348">
        <v>99</v>
      </c>
      <c r="I348">
        <v>99</v>
      </c>
      <c r="J348">
        <v>999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796</v>
      </c>
      <c r="R348">
        <v>1361.75</v>
      </c>
      <c r="S348">
        <v>1216.75</v>
      </c>
      <c r="T348">
        <v>8.2416667927554439</v>
      </c>
      <c r="U348">
        <v>8.2244040347291385</v>
      </c>
      <c r="V348">
        <v>15.18854415274463</v>
      </c>
      <c r="W348">
        <v>55.506883090199295</v>
      </c>
      <c r="X348">
        <v>158.681322091081</v>
      </c>
      <c r="Y348">
        <v>146.46286029006797</v>
      </c>
      <c r="Z348">
        <v>146.8769262379289</v>
      </c>
      <c r="AA348">
        <v>30.093839670503073</v>
      </c>
      <c r="AB348">
        <v>5.1944291560481934</v>
      </c>
      <c r="AC348">
        <v>-39.812592290625929</v>
      </c>
    </row>
    <row r="349" spans="1:29">
      <c r="A349">
        <v>2</v>
      </c>
      <c r="B349">
        <v>319</v>
      </c>
      <c r="C349">
        <v>1998</v>
      </c>
      <c r="D349">
        <v>7</v>
      </c>
      <c r="E349">
        <v>99</v>
      </c>
      <c r="F349">
        <v>99</v>
      </c>
      <c r="G349">
        <v>99</v>
      </c>
      <c r="H349">
        <v>99</v>
      </c>
      <c r="I349">
        <v>99</v>
      </c>
      <c r="J349">
        <v>999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</row>
    <row r="350" spans="1:29">
      <c r="A350">
        <v>2</v>
      </c>
      <c r="B350">
        <v>320</v>
      </c>
      <c r="C350">
        <v>1998</v>
      </c>
      <c r="D350">
        <v>8</v>
      </c>
      <c r="E350">
        <v>99</v>
      </c>
      <c r="F350">
        <v>99</v>
      </c>
      <c r="G350">
        <v>99</v>
      </c>
      <c r="H350">
        <v>99</v>
      </c>
      <c r="I350">
        <v>99</v>
      </c>
      <c r="J350">
        <v>999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</row>
    <row r="351" spans="1:29">
      <c r="A351">
        <v>2</v>
      </c>
      <c r="B351">
        <v>321</v>
      </c>
      <c r="C351">
        <v>1998</v>
      </c>
      <c r="D351">
        <v>9</v>
      </c>
      <c r="E351">
        <v>99</v>
      </c>
      <c r="F351">
        <v>99</v>
      </c>
      <c r="G351">
        <v>99</v>
      </c>
      <c r="H351">
        <v>99</v>
      </c>
      <c r="I351">
        <v>99</v>
      </c>
      <c r="J351">
        <v>999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</row>
    <row r="352" spans="1:29">
      <c r="A352">
        <v>2</v>
      </c>
      <c r="B352">
        <v>322</v>
      </c>
      <c r="C352">
        <v>1998</v>
      </c>
      <c r="D352">
        <v>10</v>
      </c>
      <c r="E352">
        <v>99</v>
      </c>
      <c r="F352">
        <v>99</v>
      </c>
      <c r="G352">
        <v>99</v>
      </c>
      <c r="H352">
        <v>99</v>
      </c>
      <c r="I352">
        <v>99</v>
      </c>
      <c r="J352">
        <v>999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</row>
    <row r="353" spans="1:29">
      <c r="A353">
        <v>2</v>
      </c>
      <c r="B353">
        <v>323</v>
      </c>
      <c r="C353">
        <v>1998</v>
      </c>
      <c r="D353">
        <v>11</v>
      </c>
      <c r="E353">
        <v>99</v>
      </c>
      <c r="F353">
        <v>99</v>
      </c>
      <c r="G353">
        <v>99</v>
      </c>
      <c r="H353">
        <v>99</v>
      </c>
      <c r="I353">
        <v>99</v>
      </c>
      <c r="J353">
        <v>999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</row>
    <row r="354" spans="1:29">
      <c r="A354">
        <v>2</v>
      </c>
      <c r="B354">
        <v>324</v>
      </c>
      <c r="C354">
        <v>1998</v>
      </c>
      <c r="D354">
        <v>12</v>
      </c>
      <c r="E354">
        <v>99</v>
      </c>
      <c r="F354">
        <v>99</v>
      </c>
      <c r="G354">
        <v>99</v>
      </c>
      <c r="H354">
        <v>99</v>
      </c>
      <c r="I354">
        <v>99</v>
      </c>
      <c r="J354">
        <v>999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</row>
    <row r="355" spans="1:29">
      <c r="A355">
        <v>2</v>
      </c>
      <c r="B355">
        <v>325</v>
      </c>
      <c r="C355">
        <v>1997</v>
      </c>
      <c r="D355">
        <v>1</v>
      </c>
      <c r="E355">
        <v>99</v>
      </c>
      <c r="F355">
        <v>99</v>
      </c>
      <c r="G355">
        <v>99</v>
      </c>
      <c r="H355">
        <v>99</v>
      </c>
      <c r="I355">
        <v>99</v>
      </c>
      <c r="J355">
        <v>999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1525</v>
      </c>
      <c r="R355">
        <v>3126.75</v>
      </c>
      <c r="S355">
        <v>2852.5</v>
      </c>
      <c r="T355">
        <v>18.481794538361505</v>
      </c>
      <c r="U355">
        <v>18.865349973427016</v>
      </c>
      <c r="V355">
        <v>15.4009754537459</v>
      </c>
      <c r="W355">
        <v>55.420508326029776</v>
      </c>
      <c r="X355">
        <v>157.43171689509339</v>
      </c>
      <c r="Y355">
        <v>145.30947469417109</v>
      </c>
      <c r="Z355">
        <v>146.96673093777372</v>
      </c>
      <c r="AA355">
        <v>30.288778233189259</v>
      </c>
      <c r="AB355">
        <v>5.3205767040593184</v>
      </c>
      <c r="AC355">
        <v>-42.496316343635527</v>
      </c>
    </row>
    <row r="356" spans="1:29">
      <c r="A356">
        <v>2</v>
      </c>
      <c r="B356">
        <v>326</v>
      </c>
      <c r="C356">
        <v>1997</v>
      </c>
      <c r="D356">
        <v>2</v>
      </c>
      <c r="E356">
        <v>99</v>
      </c>
      <c r="F356">
        <v>99</v>
      </c>
      <c r="G356">
        <v>99</v>
      </c>
      <c r="H356">
        <v>99</v>
      </c>
      <c r="I356">
        <v>99</v>
      </c>
      <c r="J356">
        <v>999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1370</v>
      </c>
      <c r="R356">
        <v>2762</v>
      </c>
      <c r="S356">
        <v>2503</v>
      </c>
      <c r="T356">
        <v>16.325806832958978</v>
      </c>
      <c r="U356">
        <v>16.347015524823988</v>
      </c>
      <c r="V356">
        <v>16.184648805213612</v>
      </c>
      <c r="W356">
        <v>55.624850179784254</v>
      </c>
      <c r="X356">
        <v>154.77840025167444</v>
      </c>
      <c r="Y356">
        <v>142.86046343229512</v>
      </c>
      <c r="Z356">
        <v>145.13008389932057</v>
      </c>
      <c r="AA356">
        <v>30.514156867752313</v>
      </c>
      <c r="AB356">
        <v>5.4525056575845596</v>
      </c>
      <c r="AC356">
        <v>-40.095854983150574</v>
      </c>
    </row>
    <row r="357" spans="1:29">
      <c r="A357">
        <v>2</v>
      </c>
      <c r="B357">
        <v>327</v>
      </c>
      <c r="C357">
        <v>1997</v>
      </c>
      <c r="D357">
        <v>3</v>
      </c>
      <c r="E357">
        <v>99</v>
      </c>
      <c r="F357">
        <v>99</v>
      </c>
      <c r="G357">
        <v>99</v>
      </c>
      <c r="H357">
        <v>99</v>
      </c>
      <c r="I357">
        <v>99</v>
      </c>
      <c r="J357">
        <v>999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1609</v>
      </c>
      <c r="R357">
        <v>3232.5</v>
      </c>
      <c r="S357">
        <v>2949.5</v>
      </c>
      <c r="T357">
        <v>19.106868424163608</v>
      </c>
      <c r="U357">
        <v>19.357024151476285</v>
      </c>
      <c r="V357">
        <v>16.604795050270692</v>
      </c>
      <c r="W357">
        <v>55.488048821834226</v>
      </c>
      <c r="X357">
        <v>156.33271579025023</v>
      </c>
      <c r="Y357">
        <v>144.29509667440081</v>
      </c>
      <c r="Z357">
        <v>145.837769113409</v>
      </c>
      <c r="AA357">
        <v>30.233395900440275</v>
      </c>
      <c r="AB357">
        <v>5.030941850322705</v>
      </c>
      <c r="AC357">
        <v>-47.447222320319526</v>
      </c>
    </row>
    <row r="358" spans="1:29">
      <c r="A358">
        <v>2</v>
      </c>
      <c r="B358">
        <v>328</v>
      </c>
      <c r="C358">
        <v>1997</v>
      </c>
      <c r="D358">
        <v>4</v>
      </c>
      <c r="E358">
        <v>99</v>
      </c>
      <c r="F358">
        <v>99</v>
      </c>
      <c r="G358">
        <v>99</v>
      </c>
      <c r="H358">
        <v>99</v>
      </c>
      <c r="I358">
        <v>99</v>
      </c>
      <c r="J358">
        <v>999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1695</v>
      </c>
      <c r="R358">
        <v>3596</v>
      </c>
      <c r="S358">
        <v>3270</v>
      </c>
      <c r="T358">
        <v>21.255467549355711</v>
      </c>
      <c r="U358">
        <v>20.974492199787338</v>
      </c>
      <c r="V358">
        <v>16.146273637374861</v>
      </c>
      <c r="W358">
        <v>55.848623853211024</v>
      </c>
      <c r="X358">
        <v>152.91020961053343</v>
      </c>
      <c r="Y358">
        <v>141.13612347052276</v>
      </c>
      <c r="Z358">
        <v>142.53565749235477</v>
      </c>
      <c r="AA358">
        <v>29.120411267639422</v>
      </c>
      <c r="AB358">
        <v>5.0064810841828944</v>
      </c>
      <c r="AC358">
        <v>-42.921072080041341</v>
      </c>
    </row>
    <row r="359" spans="1:29">
      <c r="A359">
        <v>2</v>
      </c>
      <c r="B359">
        <v>329</v>
      </c>
      <c r="C359">
        <v>1997</v>
      </c>
      <c r="D359">
        <v>5</v>
      </c>
      <c r="E359">
        <v>99</v>
      </c>
      <c r="F359">
        <v>99</v>
      </c>
      <c r="G359">
        <v>99</v>
      </c>
      <c r="H359">
        <v>99</v>
      </c>
      <c r="I359">
        <v>99</v>
      </c>
      <c r="J359">
        <v>999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1463</v>
      </c>
      <c r="R359">
        <v>2802</v>
      </c>
      <c r="S359">
        <v>2533</v>
      </c>
      <c r="T359">
        <v>16.562241399692628</v>
      </c>
      <c r="U359">
        <v>16.318255517209881</v>
      </c>
      <c r="V359">
        <v>16.110635260528195</v>
      </c>
      <c r="W359">
        <v>55.547966837741811</v>
      </c>
      <c r="X359">
        <v>154.15726114221147</v>
      </c>
      <c r="Y359">
        <v>142.28715203426111</v>
      </c>
      <c r="Z359">
        <v>143.15890248716923</v>
      </c>
      <c r="AA359">
        <v>30.08301786025315</v>
      </c>
      <c r="AB359">
        <v>4.9299643779593687</v>
      </c>
      <c r="AC359">
        <v>-49.338323009490658</v>
      </c>
    </row>
    <row r="360" spans="1:29">
      <c r="A360">
        <v>2</v>
      </c>
      <c r="B360">
        <v>330</v>
      </c>
      <c r="C360">
        <v>1997</v>
      </c>
      <c r="D360">
        <v>6</v>
      </c>
      <c r="E360">
        <v>99</v>
      </c>
      <c r="F360">
        <v>99</v>
      </c>
      <c r="G360">
        <v>99</v>
      </c>
      <c r="H360">
        <v>99</v>
      </c>
      <c r="I360">
        <v>99</v>
      </c>
      <c r="J360">
        <v>999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840</v>
      </c>
      <c r="R360">
        <v>1398.75</v>
      </c>
      <c r="S360">
        <v>1263.75</v>
      </c>
      <c r="T360">
        <v>8.2678212554675508</v>
      </c>
      <c r="U360">
        <v>8.137862633275498</v>
      </c>
      <c r="V360">
        <v>15.852725647899904</v>
      </c>
      <c r="W360">
        <v>55.628090999010865</v>
      </c>
      <c r="X360">
        <v>154.02693745479687</v>
      </c>
      <c r="Y360">
        <v>142.16686327077772</v>
      </c>
      <c r="Z360">
        <v>143.09649851632071</v>
      </c>
      <c r="AA360">
        <v>30.606538809128907</v>
      </c>
      <c r="AB360">
        <v>4.6754645994665616</v>
      </c>
      <c r="AC360">
        <v>-54.530299277226113</v>
      </c>
    </row>
    <row r="361" spans="1:29">
      <c r="A361">
        <v>2</v>
      </c>
      <c r="B361">
        <v>331</v>
      </c>
      <c r="C361">
        <v>1997</v>
      </c>
      <c r="D361">
        <v>7</v>
      </c>
      <c r="E361">
        <v>99</v>
      </c>
      <c r="F361">
        <v>99</v>
      </c>
      <c r="G361">
        <v>99</v>
      </c>
      <c r="H361">
        <v>99</v>
      </c>
      <c r="I361">
        <v>99</v>
      </c>
      <c r="J361">
        <v>999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</row>
    <row r="362" spans="1:29">
      <c r="A362">
        <v>2</v>
      </c>
      <c r="B362">
        <v>332</v>
      </c>
      <c r="C362">
        <v>1997</v>
      </c>
      <c r="D362">
        <v>8</v>
      </c>
      <c r="E362">
        <v>99</v>
      </c>
      <c r="F362">
        <v>99</v>
      </c>
      <c r="G362">
        <v>99</v>
      </c>
      <c r="H362">
        <v>99</v>
      </c>
      <c r="I362">
        <v>99</v>
      </c>
      <c r="J362">
        <v>999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</row>
    <row r="363" spans="1:29">
      <c r="A363">
        <v>2</v>
      </c>
      <c r="B363">
        <v>333</v>
      </c>
      <c r="C363">
        <v>1997</v>
      </c>
      <c r="D363">
        <v>9</v>
      </c>
      <c r="E363">
        <v>99</v>
      </c>
      <c r="F363">
        <v>99</v>
      </c>
      <c r="G363">
        <v>99</v>
      </c>
      <c r="H363">
        <v>99</v>
      </c>
      <c r="I363">
        <v>99</v>
      </c>
      <c r="J363">
        <v>999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</row>
    <row r="364" spans="1:29">
      <c r="A364">
        <v>2</v>
      </c>
      <c r="B364">
        <v>334</v>
      </c>
      <c r="C364">
        <v>1997</v>
      </c>
      <c r="D364">
        <v>10</v>
      </c>
      <c r="E364">
        <v>99</v>
      </c>
      <c r="F364">
        <v>99</v>
      </c>
      <c r="G364">
        <v>99</v>
      </c>
      <c r="H364">
        <v>99</v>
      </c>
      <c r="I364">
        <v>99</v>
      </c>
      <c r="J364">
        <v>999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</row>
    <row r="365" spans="1:29">
      <c r="A365">
        <v>2</v>
      </c>
      <c r="B365">
        <v>335</v>
      </c>
      <c r="C365">
        <v>1997</v>
      </c>
      <c r="D365">
        <v>11</v>
      </c>
      <c r="E365">
        <v>99</v>
      </c>
      <c r="F365">
        <v>99</v>
      </c>
      <c r="G365">
        <v>99</v>
      </c>
      <c r="H365">
        <v>99</v>
      </c>
      <c r="I365">
        <v>99</v>
      </c>
      <c r="J365">
        <v>999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</row>
    <row r="366" spans="1:29">
      <c r="A366">
        <v>2</v>
      </c>
      <c r="B366">
        <v>336</v>
      </c>
      <c r="C366">
        <v>1997</v>
      </c>
      <c r="D366">
        <v>12</v>
      </c>
      <c r="E366">
        <v>99</v>
      </c>
      <c r="F366">
        <v>99</v>
      </c>
      <c r="G366">
        <v>99</v>
      </c>
      <c r="H366">
        <v>99</v>
      </c>
      <c r="I366">
        <v>99</v>
      </c>
      <c r="J366">
        <v>999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</row>
    <row r="367" spans="1:29" s="301" customFormat="1">
      <c r="A367" s="301">
        <v>2</v>
      </c>
      <c r="B367" s="301">
        <v>337</v>
      </c>
      <c r="C367" s="301">
        <v>1996</v>
      </c>
      <c r="D367" s="301">
        <v>1</v>
      </c>
      <c r="E367" s="301">
        <v>99</v>
      </c>
      <c r="F367" s="301">
        <v>99</v>
      </c>
      <c r="G367" s="301">
        <v>99</v>
      </c>
      <c r="H367" s="301">
        <v>99</v>
      </c>
      <c r="I367" s="301">
        <v>99</v>
      </c>
      <c r="J367" s="301">
        <v>999</v>
      </c>
      <c r="K367" s="301">
        <v>99</v>
      </c>
      <c r="L367" s="301">
        <v>99</v>
      </c>
      <c r="M367" s="301">
        <v>99</v>
      </c>
      <c r="N367" s="301">
        <v>99</v>
      </c>
      <c r="O367" s="301">
        <v>99</v>
      </c>
      <c r="P367" s="301">
        <v>9999</v>
      </c>
      <c r="Q367" s="301">
        <v>1014</v>
      </c>
      <c r="R367" s="301">
        <v>1856</v>
      </c>
      <c r="S367" s="301">
        <v>1560</v>
      </c>
      <c r="T367" s="301">
        <v>12.79492614997501</v>
      </c>
      <c r="U367" s="301">
        <v>12.372197922179184</v>
      </c>
      <c r="V367" s="301">
        <v>14.987068965517247</v>
      </c>
      <c r="W367" s="301">
        <v>54.360897435897449</v>
      </c>
      <c r="X367" s="301">
        <v>157.93730386296559</v>
      </c>
      <c r="Y367" s="301">
        <v>145.77613146551744</v>
      </c>
      <c r="Z367" s="301">
        <v>148.29153846153849</v>
      </c>
      <c r="AA367" s="301">
        <v>30.394037331776328</v>
      </c>
      <c r="AB367" s="301">
        <v>4.7148031162900077</v>
      </c>
      <c r="AC367" s="301">
        <v>-52.864292083057613</v>
      </c>
    </row>
    <row r="368" spans="1:29" s="301" customFormat="1">
      <c r="A368" s="301">
        <v>2</v>
      </c>
      <c r="B368" s="301">
        <v>338</v>
      </c>
      <c r="C368" s="301">
        <v>1996</v>
      </c>
      <c r="D368" s="301">
        <v>2</v>
      </c>
      <c r="E368" s="301">
        <v>99</v>
      </c>
      <c r="F368" s="301">
        <v>99</v>
      </c>
      <c r="G368" s="301">
        <v>99</v>
      </c>
      <c r="H368" s="301">
        <v>99</v>
      </c>
      <c r="I368" s="301">
        <v>99</v>
      </c>
      <c r="J368" s="301">
        <v>999</v>
      </c>
      <c r="K368" s="301">
        <v>99</v>
      </c>
      <c r="L368" s="301">
        <v>99</v>
      </c>
      <c r="M368" s="301">
        <v>99</v>
      </c>
      <c r="N368" s="301">
        <v>99</v>
      </c>
      <c r="O368" s="301">
        <v>99</v>
      </c>
      <c r="P368" s="301">
        <v>9999</v>
      </c>
      <c r="Q368" s="301">
        <v>1367</v>
      </c>
      <c r="R368" s="301">
        <v>2492</v>
      </c>
      <c r="S368" s="301">
        <v>2308</v>
      </c>
      <c r="T368" s="301">
        <v>17.179394378091452</v>
      </c>
      <c r="U368" s="301">
        <v>17.651293951664748</v>
      </c>
      <c r="V368" s="301">
        <v>15.666934189406103</v>
      </c>
      <c r="W368" s="301">
        <v>54.846187175043319</v>
      </c>
      <c r="X368" s="301">
        <v>153.62377375749733</v>
      </c>
      <c r="Y368" s="301">
        <v>141.79474317817019</v>
      </c>
      <c r="Z368" s="301">
        <v>142.99961005199299</v>
      </c>
      <c r="AA368" s="301">
        <v>29.16778978347828</v>
      </c>
    </row>
    <row r="369" spans="1:39" s="301" customFormat="1">
      <c r="A369" s="301">
        <v>2</v>
      </c>
      <c r="B369" s="301">
        <v>339</v>
      </c>
      <c r="C369" s="301">
        <v>1996</v>
      </c>
      <c r="D369" s="301">
        <v>3</v>
      </c>
      <c r="E369" s="301">
        <v>99</v>
      </c>
      <c r="F369" s="301">
        <v>99</v>
      </c>
      <c r="G369" s="301">
        <v>99</v>
      </c>
      <c r="H369" s="301">
        <v>99</v>
      </c>
      <c r="I369" s="301">
        <v>99</v>
      </c>
      <c r="J369" s="301">
        <v>999</v>
      </c>
      <c r="K369" s="301">
        <v>99</v>
      </c>
      <c r="L369" s="301">
        <v>99</v>
      </c>
      <c r="M369" s="301">
        <v>99</v>
      </c>
      <c r="N369" s="301">
        <v>99</v>
      </c>
      <c r="O369" s="301">
        <v>99</v>
      </c>
      <c r="P369" s="301">
        <v>9999</v>
      </c>
      <c r="Q369" s="301">
        <v>1656</v>
      </c>
      <c r="R369" s="301">
        <v>3317</v>
      </c>
      <c r="S369" s="301">
        <v>2978</v>
      </c>
      <c r="T369" s="301">
        <v>22.866794202299086</v>
      </c>
      <c r="U369" s="301">
        <v>22.485683594810251</v>
      </c>
      <c r="V369" s="301">
        <v>16.254748266505882</v>
      </c>
      <c r="W369" s="301">
        <v>55.385493619879114</v>
      </c>
      <c r="X369" s="301">
        <v>151.09248753344269</v>
      </c>
      <c r="Y369" s="301">
        <v>139.45836599336761</v>
      </c>
      <c r="Z369" s="301">
        <v>141.18075889858983</v>
      </c>
      <c r="AA369" s="301">
        <v>28.814674547347071</v>
      </c>
    </row>
    <row r="370" spans="1:39" s="301" customFormat="1">
      <c r="A370" s="301">
        <v>2</v>
      </c>
      <c r="B370" s="301">
        <v>340</v>
      </c>
      <c r="C370" s="301">
        <v>1996</v>
      </c>
      <c r="D370" s="301">
        <v>4</v>
      </c>
      <c r="E370" s="301">
        <v>99</v>
      </c>
      <c r="F370" s="301">
        <v>99</v>
      </c>
      <c r="G370" s="301">
        <v>99</v>
      </c>
      <c r="H370" s="301">
        <v>99</v>
      </c>
      <c r="I370" s="301">
        <v>99</v>
      </c>
      <c r="J370" s="301">
        <v>999</v>
      </c>
      <c r="K370" s="301">
        <v>99</v>
      </c>
      <c r="L370" s="301">
        <v>99</v>
      </c>
      <c r="M370" s="301">
        <v>99</v>
      </c>
      <c r="N370" s="301">
        <v>99</v>
      </c>
      <c r="O370" s="301">
        <v>99</v>
      </c>
      <c r="P370" s="301">
        <v>9999</v>
      </c>
      <c r="Q370" s="301">
        <v>1453</v>
      </c>
      <c r="R370" s="301">
        <v>2829.75</v>
      </c>
      <c r="S370" s="301">
        <v>2554.75</v>
      </c>
      <c r="T370" s="301">
        <v>19.507781397032204</v>
      </c>
      <c r="U370" s="301">
        <v>19.344366803749391</v>
      </c>
      <c r="V370" s="301">
        <v>16.491562858909795</v>
      </c>
      <c r="W370" s="301">
        <v>55.354144241119485</v>
      </c>
      <c r="X370" s="301">
        <v>151.93445052600001</v>
      </c>
      <c r="Y370" s="301">
        <v>140.2354978354978</v>
      </c>
      <c r="Z370" s="301">
        <v>141.57945004403564</v>
      </c>
      <c r="AA370" s="301">
        <v>28.181391565965001</v>
      </c>
      <c r="AB370" s="301">
        <v>4.4371053004163823</v>
      </c>
      <c r="AC370" s="301">
        <v>-54.029077026769009</v>
      </c>
    </row>
    <row r="371" spans="1:39" s="301" customFormat="1">
      <c r="A371" s="301">
        <v>2</v>
      </c>
      <c r="B371" s="301">
        <v>341</v>
      </c>
      <c r="C371" s="301">
        <v>1996</v>
      </c>
      <c r="D371" s="301">
        <v>5</v>
      </c>
      <c r="E371" s="301">
        <v>99</v>
      </c>
      <c r="F371" s="301">
        <v>99</v>
      </c>
      <c r="G371" s="301">
        <v>99</v>
      </c>
      <c r="H371" s="301">
        <v>99</v>
      </c>
      <c r="I371" s="301">
        <v>99</v>
      </c>
      <c r="J371" s="301">
        <v>999</v>
      </c>
      <c r="K371" s="301">
        <v>99</v>
      </c>
      <c r="L371" s="301">
        <v>99</v>
      </c>
      <c r="M371" s="301">
        <v>99</v>
      </c>
      <c r="N371" s="301">
        <v>99</v>
      </c>
      <c r="O371" s="301">
        <v>99</v>
      </c>
      <c r="P371" s="301">
        <v>9999</v>
      </c>
      <c r="Q371" s="301">
        <v>1416</v>
      </c>
      <c r="R371" s="301">
        <v>2599</v>
      </c>
      <c r="S371" s="301">
        <v>2403.5</v>
      </c>
      <c r="T371" s="301">
        <v>17.917032900746253</v>
      </c>
      <c r="U371" s="301">
        <v>18.115205646820737</v>
      </c>
      <c r="V371" s="301">
        <v>16.238938053097343</v>
      </c>
      <c r="W371" s="301">
        <v>55.34886623673809</v>
      </c>
      <c r="X371" s="301">
        <v>151.9711931874794</v>
      </c>
      <c r="Y371" s="301">
        <v>140.26941131204299</v>
      </c>
      <c r="Z371" s="301">
        <v>140.92669024339511</v>
      </c>
      <c r="AA371" s="301">
        <v>29.122226681384639</v>
      </c>
      <c r="AB371" s="301">
        <v>4.8732627351786499</v>
      </c>
      <c r="AC371" s="301">
        <v>-48.219187956295713</v>
      </c>
    </row>
    <row r="372" spans="1:39" s="301" customFormat="1">
      <c r="A372" s="301">
        <v>2</v>
      </c>
      <c r="B372" s="301">
        <v>342</v>
      </c>
      <c r="C372" s="301">
        <v>1996</v>
      </c>
      <c r="D372" s="301">
        <v>6</v>
      </c>
      <c r="E372" s="301">
        <v>99</v>
      </c>
      <c r="F372" s="301">
        <v>99</v>
      </c>
      <c r="G372" s="301">
        <v>99</v>
      </c>
      <c r="H372" s="301">
        <v>99</v>
      </c>
      <c r="I372" s="301">
        <v>99</v>
      </c>
      <c r="J372" s="301">
        <v>999</v>
      </c>
      <c r="K372" s="301">
        <v>99</v>
      </c>
      <c r="L372" s="301">
        <v>99</v>
      </c>
      <c r="M372" s="301">
        <v>99</v>
      </c>
      <c r="N372" s="301">
        <v>99</v>
      </c>
      <c r="O372" s="301">
        <v>99</v>
      </c>
      <c r="P372" s="301">
        <v>9999</v>
      </c>
      <c r="Q372" s="301">
        <v>879</v>
      </c>
      <c r="R372" s="301">
        <v>1412</v>
      </c>
      <c r="S372" s="301">
        <v>1319</v>
      </c>
      <c r="T372" s="301">
        <v>9.7340709718559868</v>
      </c>
      <c r="U372" s="301">
        <v>10.031252080775694</v>
      </c>
      <c r="V372" s="301">
        <v>16.414305949008501</v>
      </c>
      <c r="W372" s="301">
        <v>55.288855193328281</v>
      </c>
      <c r="X372" s="301">
        <v>152.53568699185763</v>
      </c>
      <c r="Y372" s="301">
        <v>140.79043909348476</v>
      </c>
      <c r="Z372" s="301">
        <v>142.20159211523912</v>
      </c>
      <c r="AA372" s="301">
        <v>29.94446726070176</v>
      </c>
      <c r="AB372" s="301">
        <v>5.7874891977486396</v>
      </c>
      <c r="AC372" s="301">
        <v>-37.976654926977105</v>
      </c>
    </row>
    <row r="373" spans="1:39" s="301" customFormat="1">
      <c r="A373" s="301">
        <v>2</v>
      </c>
      <c r="B373" s="301">
        <v>343</v>
      </c>
      <c r="C373" s="301">
        <v>1996</v>
      </c>
      <c r="D373" s="301">
        <v>7</v>
      </c>
      <c r="E373" s="301">
        <v>99</v>
      </c>
      <c r="F373" s="301">
        <v>99</v>
      </c>
      <c r="G373" s="301">
        <v>99</v>
      </c>
      <c r="H373" s="301">
        <v>99</v>
      </c>
      <c r="I373" s="301">
        <v>99</v>
      </c>
      <c r="J373" s="301">
        <v>999</v>
      </c>
      <c r="K373" s="301">
        <v>99</v>
      </c>
      <c r="L373" s="301">
        <v>99</v>
      </c>
      <c r="M373" s="301">
        <v>99</v>
      </c>
      <c r="N373" s="301">
        <v>99</v>
      </c>
      <c r="O373" s="301">
        <v>99</v>
      </c>
      <c r="P373" s="301">
        <v>9999</v>
      </c>
    </row>
    <row r="374" spans="1:39" s="301" customFormat="1">
      <c r="A374" s="301">
        <v>2</v>
      </c>
      <c r="B374" s="301">
        <v>344</v>
      </c>
      <c r="C374" s="301">
        <v>1996</v>
      </c>
      <c r="D374" s="301">
        <v>8</v>
      </c>
      <c r="E374" s="301">
        <v>99</v>
      </c>
      <c r="F374" s="301">
        <v>99</v>
      </c>
      <c r="G374" s="301">
        <v>99</v>
      </c>
      <c r="H374" s="301">
        <v>99</v>
      </c>
      <c r="I374" s="301">
        <v>99</v>
      </c>
      <c r="J374" s="301">
        <v>999</v>
      </c>
      <c r="K374" s="301">
        <v>99</v>
      </c>
      <c r="L374" s="301">
        <v>99</v>
      </c>
      <c r="M374" s="301">
        <v>99</v>
      </c>
      <c r="N374" s="301">
        <v>99</v>
      </c>
      <c r="O374" s="301">
        <v>99</v>
      </c>
      <c r="P374" s="301">
        <v>9999</v>
      </c>
    </row>
    <row r="375" spans="1:39" s="301" customFormat="1">
      <c r="A375" s="301">
        <v>2</v>
      </c>
      <c r="B375" s="301">
        <v>345</v>
      </c>
      <c r="C375" s="301">
        <v>1996</v>
      </c>
      <c r="D375" s="301">
        <v>9</v>
      </c>
      <c r="E375" s="301">
        <v>99</v>
      </c>
      <c r="F375" s="301">
        <v>99</v>
      </c>
      <c r="G375" s="301">
        <v>99</v>
      </c>
      <c r="H375" s="301">
        <v>99</v>
      </c>
      <c r="I375" s="301">
        <v>99</v>
      </c>
      <c r="J375" s="301">
        <v>999</v>
      </c>
      <c r="K375" s="301">
        <v>99</v>
      </c>
      <c r="L375" s="301">
        <v>99</v>
      </c>
      <c r="M375" s="301">
        <v>99</v>
      </c>
      <c r="N375" s="301">
        <v>99</v>
      </c>
      <c r="O375" s="301">
        <v>99</v>
      </c>
      <c r="P375" s="301">
        <v>9999</v>
      </c>
    </row>
    <row r="376" spans="1:39" s="301" customFormat="1">
      <c r="A376" s="301">
        <v>2</v>
      </c>
      <c r="B376" s="301">
        <v>346</v>
      </c>
      <c r="C376" s="301">
        <v>1996</v>
      </c>
      <c r="D376" s="301">
        <v>10</v>
      </c>
      <c r="E376" s="301">
        <v>99</v>
      </c>
      <c r="F376" s="301">
        <v>99</v>
      </c>
      <c r="G376" s="301">
        <v>99</v>
      </c>
      <c r="H376" s="301">
        <v>99</v>
      </c>
      <c r="I376" s="301">
        <v>99</v>
      </c>
      <c r="J376" s="301">
        <v>999</v>
      </c>
      <c r="K376" s="301">
        <v>99</v>
      </c>
      <c r="L376" s="301">
        <v>99</v>
      </c>
      <c r="M376" s="301">
        <v>99</v>
      </c>
      <c r="N376" s="301">
        <v>99</v>
      </c>
      <c r="O376" s="301">
        <v>99</v>
      </c>
      <c r="P376" s="301">
        <v>9999</v>
      </c>
    </row>
    <row r="377" spans="1:39" s="301" customFormat="1">
      <c r="A377" s="301">
        <v>2</v>
      </c>
      <c r="B377" s="301">
        <v>347</v>
      </c>
      <c r="C377" s="301">
        <v>1996</v>
      </c>
      <c r="D377" s="301">
        <v>11</v>
      </c>
      <c r="E377" s="301">
        <v>99</v>
      </c>
      <c r="F377" s="301">
        <v>99</v>
      </c>
      <c r="G377" s="301">
        <v>99</v>
      </c>
      <c r="H377" s="301">
        <v>99</v>
      </c>
      <c r="I377" s="301">
        <v>99</v>
      </c>
      <c r="J377" s="301">
        <v>999</v>
      </c>
      <c r="K377" s="301">
        <v>99</v>
      </c>
      <c r="L377" s="301">
        <v>99</v>
      </c>
      <c r="M377" s="301">
        <v>99</v>
      </c>
      <c r="N377" s="301">
        <v>99</v>
      </c>
      <c r="O377" s="301">
        <v>99</v>
      </c>
      <c r="P377" s="301">
        <v>9999</v>
      </c>
    </row>
    <row r="378" spans="1:39" s="301" customFormat="1">
      <c r="A378" s="301">
        <v>2</v>
      </c>
      <c r="B378" s="301">
        <v>348</v>
      </c>
      <c r="C378" s="301">
        <v>1996</v>
      </c>
      <c r="D378" s="301">
        <v>12</v>
      </c>
      <c r="E378" s="301">
        <v>99</v>
      </c>
      <c r="F378" s="301">
        <v>99</v>
      </c>
      <c r="G378" s="301">
        <v>99</v>
      </c>
      <c r="H378" s="301">
        <v>99</v>
      </c>
      <c r="I378" s="301">
        <v>99</v>
      </c>
      <c r="J378" s="301">
        <v>999</v>
      </c>
      <c r="K378" s="301">
        <v>99</v>
      </c>
      <c r="L378" s="301">
        <v>99</v>
      </c>
      <c r="M378" s="301">
        <v>99</v>
      </c>
      <c r="N378" s="301">
        <v>99</v>
      </c>
      <c r="O378" s="301">
        <v>99</v>
      </c>
      <c r="P378" s="301">
        <v>9999</v>
      </c>
    </row>
    <row r="379" spans="1:39">
      <c r="A379">
        <v>3</v>
      </c>
      <c r="B379">
        <v>1</v>
      </c>
      <c r="C379">
        <v>2024</v>
      </c>
      <c r="D379">
        <v>99</v>
      </c>
      <c r="E379">
        <v>1</v>
      </c>
      <c r="F379">
        <v>99</v>
      </c>
      <c r="G379">
        <v>99</v>
      </c>
      <c r="H379">
        <v>99</v>
      </c>
      <c r="I379">
        <v>99</v>
      </c>
      <c r="J379">
        <v>999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  <c r="Q379">
        <v>79</v>
      </c>
      <c r="R379">
        <v>404</v>
      </c>
      <c r="S379">
        <v>404</v>
      </c>
      <c r="T379">
        <v>2.8646387293483659</v>
      </c>
      <c r="U379">
        <v>2.9326580507368845</v>
      </c>
      <c r="V379">
        <v>5.7821782178217829</v>
      </c>
      <c r="W379">
        <v>59.198019801980202</v>
      </c>
      <c r="X379">
        <v>169.97575705566223</v>
      </c>
      <c r="Y379">
        <v>156.88762376237636</v>
      </c>
      <c r="Z379">
        <v>156.88762376237636</v>
      </c>
      <c r="AA379">
        <v>30.011739374685781</v>
      </c>
      <c r="AB379">
        <v>4.4510979888718794</v>
      </c>
      <c r="AC379">
        <v>-25.942042496083445</v>
      </c>
      <c r="AD379">
        <v>10</v>
      </c>
      <c r="AE379">
        <v>0</v>
      </c>
      <c r="AF379">
        <v>0</v>
      </c>
      <c r="AG379">
        <v>0</v>
      </c>
      <c r="AH379">
        <v>38</v>
      </c>
      <c r="AI379">
        <v>5</v>
      </c>
      <c r="AJ379">
        <v>6</v>
      </c>
      <c r="AK379">
        <v>3</v>
      </c>
      <c r="AL379">
        <v>8</v>
      </c>
      <c r="AM379">
        <v>3</v>
      </c>
    </row>
    <row r="380" spans="1:39">
      <c r="A380">
        <v>3</v>
      </c>
      <c r="B380">
        <v>2</v>
      </c>
      <c r="C380">
        <v>2024</v>
      </c>
      <c r="D380">
        <v>99</v>
      </c>
      <c r="E380">
        <v>2</v>
      </c>
      <c r="F380">
        <v>99</v>
      </c>
      <c r="G380">
        <v>99</v>
      </c>
      <c r="H380">
        <v>99</v>
      </c>
      <c r="I380">
        <v>99</v>
      </c>
      <c r="J380">
        <v>999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91</v>
      </c>
      <c r="R380">
        <v>717</v>
      </c>
      <c r="S380">
        <v>709</v>
      </c>
      <c r="T380">
        <v>5.0840246756009364</v>
      </c>
      <c r="U380">
        <v>5.228310417773268</v>
      </c>
      <c r="V380">
        <v>7.2789400278940013</v>
      </c>
      <c r="W380">
        <v>58.055007052186191</v>
      </c>
      <c r="X380">
        <v>172.61189710951044</v>
      </c>
      <c r="Y380">
        <v>157.59804741980463</v>
      </c>
      <c r="Z380">
        <v>159.37630465444283</v>
      </c>
      <c r="AA380">
        <v>29.938548767139576</v>
      </c>
      <c r="AB380">
        <v>4.6649149194678659</v>
      </c>
      <c r="AC380">
        <v>-32.868654679800358</v>
      </c>
      <c r="AD380">
        <v>17</v>
      </c>
      <c r="AE380">
        <v>0</v>
      </c>
      <c r="AF380">
        <v>0</v>
      </c>
      <c r="AG380">
        <v>2</v>
      </c>
      <c r="AH380">
        <v>124</v>
      </c>
      <c r="AI380">
        <v>176</v>
      </c>
      <c r="AJ380">
        <v>10</v>
      </c>
      <c r="AK380">
        <v>5</v>
      </c>
      <c r="AL380">
        <v>4</v>
      </c>
      <c r="AM380">
        <v>1</v>
      </c>
    </row>
    <row r="381" spans="1:39">
      <c r="A381">
        <v>3</v>
      </c>
      <c r="B381">
        <v>3</v>
      </c>
      <c r="C381">
        <v>2024</v>
      </c>
      <c r="D381">
        <v>99</v>
      </c>
      <c r="E381">
        <v>3</v>
      </c>
      <c r="F381">
        <v>99</v>
      </c>
      <c r="G381">
        <v>99</v>
      </c>
      <c r="H381">
        <v>99</v>
      </c>
      <c r="I381">
        <v>99</v>
      </c>
      <c r="J381">
        <v>999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102</v>
      </c>
      <c r="R381">
        <v>604</v>
      </c>
      <c r="S381">
        <v>603</v>
      </c>
      <c r="T381">
        <v>4.2827767141742887</v>
      </c>
      <c r="U381">
        <v>4.3725535195079948</v>
      </c>
      <c r="V381">
        <v>6.4072847682119196</v>
      </c>
      <c r="W381">
        <v>58.781094527363187</v>
      </c>
      <c r="X381">
        <v>169.78736914610437</v>
      </c>
      <c r="Y381">
        <v>156.46125827814575</v>
      </c>
      <c r="Z381">
        <v>156.72072968490886</v>
      </c>
      <c r="AA381">
        <v>30.776523188415563</v>
      </c>
      <c r="AB381">
        <v>4.5865736131100476</v>
      </c>
      <c r="AC381">
        <v>-34.467333846890746</v>
      </c>
      <c r="AD381">
        <v>26</v>
      </c>
      <c r="AE381">
        <v>0</v>
      </c>
      <c r="AF381">
        <v>0</v>
      </c>
      <c r="AG381">
        <v>9</v>
      </c>
      <c r="AH381">
        <v>55</v>
      </c>
      <c r="AI381">
        <v>11</v>
      </c>
      <c r="AJ381">
        <v>11</v>
      </c>
      <c r="AK381">
        <v>6</v>
      </c>
      <c r="AL381">
        <v>3</v>
      </c>
      <c r="AM381">
        <v>0</v>
      </c>
    </row>
    <row r="382" spans="1:39">
      <c r="A382">
        <v>3</v>
      </c>
      <c r="B382">
        <v>4</v>
      </c>
      <c r="C382">
        <v>2024</v>
      </c>
      <c r="D382">
        <v>99</v>
      </c>
      <c r="E382">
        <v>4</v>
      </c>
      <c r="F382">
        <v>99</v>
      </c>
      <c r="G382">
        <v>99</v>
      </c>
      <c r="H382">
        <v>99</v>
      </c>
      <c r="I382">
        <v>99</v>
      </c>
      <c r="J382">
        <v>999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95</v>
      </c>
      <c r="R382">
        <v>650</v>
      </c>
      <c r="S382">
        <v>650</v>
      </c>
      <c r="T382">
        <v>4.6089484506842497</v>
      </c>
      <c r="U382">
        <v>4.5555063046322815</v>
      </c>
      <c r="V382">
        <v>5.9353846153846144</v>
      </c>
      <c r="W382">
        <v>59.341538461538448</v>
      </c>
      <c r="X382">
        <v>164.10817568130685</v>
      </c>
      <c r="Y382">
        <v>151.4718461538462</v>
      </c>
      <c r="Z382">
        <v>151.4718461538462</v>
      </c>
      <c r="AA382">
        <v>30.258244262059808</v>
      </c>
      <c r="AB382">
        <v>4.2967211938582901</v>
      </c>
      <c r="AC382">
        <v>-31.765241656179352</v>
      </c>
      <c r="AD382">
        <v>24</v>
      </c>
      <c r="AE382">
        <v>0</v>
      </c>
      <c r="AF382">
        <v>0</v>
      </c>
      <c r="AG382">
        <v>2</v>
      </c>
      <c r="AH382">
        <v>31</v>
      </c>
      <c r="AI382">
        <v>9</v>
      </c>
      <c r="AJ382">
        <v>8</v>
      </c>
      <c r="AK382">
        <v>4</v>
      </c>
      <c r="AL382">
        <v>9</v>
      </c>
      <c r="AM382">
        <v>4</v>
      </c>
    </row>
    <row r="383" spans="1:39">
      <c r="A383">
        <v>3</v>
      </c>
      <c r="B383">
        <v>5</v>
      </c>
      <c r="C383">
        <v>2024</v>
      </c>
      <c r="D383">
        <v>99</v>
      </c>
      <c r="E383">
        <v>5</v>
      </c>
      <c r="F383">
        <v>99</v>
      </c>
      <c r="G383">
        <v>99</v>
      </c>
      <c r="H383">
        <v>99</v>
      </c>
      <c r="I383">
        <v>99</v>
      </c>
      <c r="J383">
        <v>999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91</v>
      </c>
      <c r="R383">
        <v>479</v>
      </c>
      <c r="S383">
        <v>478</v>
      </c>
      <c r="T383">
        <v>3.3964404736580875</v>
      </c>
      <c r="U383">
        <v>3.4160455806498793</v>
      </c>
      <c r="V383">
        <v>5.9039665970772441</v>
      </c>
      <c r="W383">
        <v>59.125523012552307</v>
      </c>
      <c r="X383">
        <v>167.25504787194348</v>
      </c>
      <c r="Y383">
        <v>154.13340292275578</v>
      </c>
      <c r="Z383">
        <v>154.4558577405858</v>
      </c>
      <c r="AA383">
        <v>30.561728418555443</v>
      </c>
      <c r="AB383">
        <v>4.6704063909006033</v>
      </c>
      <c r="AC383">
        <v>-34.795054147387525</v>
      </c>
      <c r="AD383">
        <v>14</v>
      </c>
      <c r="AE383">
        <v>0</v>
      </c>
      <c r="AF383">
        <v>0</v>
      </c>
      <c r="AG383">
        <v>2</v>
      </c>
      <c r="AH383">
        <v>29</v>
      </c>
      <c r="AI383">
        <v>4</v>
      </c>
      <c r="AJ383">
        <v>9</v>
      </c>
      <c r="AK383">
        <v>1</v>
      </c>
      <c r="AL383">
        <v>5</v>
      </c>
      <c r="AM383">
        <v>0</v>
      </c>
    </row>
    <row r="384" spans="1:39">
      <c r="A384">
        <v>3</v>
      </c>
      <c r="B384">
        <v>6</v>
      </c>
      <c r="C384">
        <v>2024</v>
      </c>
      <c r="D384">
        <v>99</v>
      </c>
      <c r="E384">
        <v>6</v>
      </c>
      <c r="F384">
        <v>99</v>
      </c>
      <c r="G384">
        <v>99</v>
      </c>
      <c r="H384">
        <v>99</v>
      </c>
      <c r="I384">
        <v>99</v>
      </c>
      <c r="J384">
        <v>999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121</v>
      </c>
      <c r="R384">
        <v>786</v>
      </c>
      <c r="S384">
        <v>782</v>
      </c>
      <c r="T384">
        <v>5.5732822803658788</v>
      </c>
      <c r="U384">
        <v>5.5184271455460436</v>
      </c>
      <c r="V384">
        <v>5.6488549618320612</v>
      </c>
      <c r="W384">
        <v>59.034526854219955</v>
      </c>
      <c r="X384">
        <v>164.80182720909525</v>
      </c>
      <c r="Y384">
        <v>151.74045801526719</v>
      </c>
      <c r="Z384">
        <v>152.51662404092076</v>
      </c>
      <c r="AA384">
        <v>32.160806870743961</v>
      </c>
      <c r="AB384">
        <v>3.6737243162192623</v>
      </c>
      <c r="AC384">
        <v>-56.665013827327989</v>
      </c>
      <c r="AD384">
        <v>19</v>
      </c>
      <c r="AE384">
        <v>0</v>
      </c>
      <c r="AF384">
        <v>0</v>
      </c>
      <c r="AG384">
        <v>3</v>
      </c>
      <c r="AH384">
        <v>34</v>
      </c>
      <c r="AI384">
        <v>4</v>
      </c>
      <c r="AJ384">
        <v>20</v>
      </c>
      <c r="AK384">
        <v>5</v>
      </c>
      <c r="AL384">
        <v>5</v>
      </c>
      <c r="AM384">
        <v>1</v>
      </c>
    </row>
    <row r="385" spans="1:39">
      <c r="A385">
        <v>3</v>
      </c>
      <c r="B385">
        <v>7</v>
      </c>
      <c r="C385">
        <v>2024</v>
      </c>
      <c r="D385">
        <v>99</v>
      </c>
      <c r="E385">
        <v>7</v>
      </c>
      <c r="F385">
        <v>99</v>
      </c>
      <c r="G385">
        <v>99</v>
      </c>
      <c r="H385">
        <v>99</v>
      </c>
      <c r="I385">
        <v>99</v>
      </c>
      <c r="J385">
        <v>999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97</v>
      </c>
      <c r="R385">
        <v>591</v>
      </c>
      <c r="S385">
        <v>588</v>
      </c>
      <c r="T385">
        <v>4.1905977451606029</v>
      </c>
      <c r="U385">
        <v>4.0458286524392149</v>
      </c>
      <c r="V385">
        <v>5.7901861252115054</v>
      </c>
      <c r="W385">
        <v>59.052721088435355</v>
      </c>
      <c r="X385">
        <v>161.1973022568574</v>
      </c>
      <c r="Y385">
        <v>147.95465313028751</v>
      </c>
      <c r="Z385">
        <v>148.70952380952372</v>
      </c>
      <c r="AA385">
        <v>30.655358385320568</v>
      </c>
      <c r="AB385">
        <v>4.8084685864314078</v>
      </c>
      <c r="AC385">
        <v>-28.538547057750954</v>
      </c>
      <c r="AD385">
        <v>17</v>
      </c>
      <c r="AE385">
        <v>0</v>
      </c>
      <c r="AF385">
        <v>0</v>
      </c>
      <c r="AG385">
        <v>1</v>
      </c>
      <c r="AH385">
        <v>55</v>
      </c>
      <c r="AI385">
        <v>14</v>
      </c>
      <c r="AJ385">
        <v>36</v>
      </c>
      <c r="AK385">
        <v>5</v>
      </c>
      <c r="AL385">
        <v>11</v>
      </c>
      <c r="AM385">
        <v>3</v>
      </c>
    </row>
    <row r="386" spans="1:39">
      <c r="A386">
        <v>3</v>
      </c>
      <c r="B386">
        <v>8</v>
      </c>
      <c r="C386">
        <v>2024</v>
      </c>
      <c r="D386">
        <v>99</v>
      </c>
      <c r="E386">
        <v>8</v>
      </c>
      <c r="F386">
        <v>99</v>
      </c>
      <c r="G386">
        <v>99</v>
      </c>
      <c r="H386">
        <v>99</v>
      </c>
      <c r="I386">
        <v>99</v>
      </c>
      <c r="J386">
        <v>999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95</v>
      </c>
      <c r="R386">
        <v>608</v>
      </c>
      <c r="S386">
        <v>606</v>
      </c>
      <c r="T386">
        <v>4.3111394738708073</v>
      </c>
      <c r="U386">
        <v>4.3359731416927501</v>
      </c>
      <c r="V386">
        <v>5.7039473684210513</v>
      </c>
      <c r="W386">
        <v>59.301980198019798</v>
      </c>
      <c r="X386">
        <v>167.49925158236863</v>
      </c>
      <c r="Y386">
        <v>154.13157894736852</v>
      </c>
      <c r="Z386">
        <v>154.64026402640272</v>
      </c>
      <c r="AA386">
        <v>31.165938756022303</v>
      </c>
      <c r="AB386">
        <v>4.6857937156347811</v>
      </c>
      <c r="AC386">
        <v>-36.140682014120159</v>
      </c>
      <c r="AD386">
        <v>26</v>
      </c>
      <c r="AE386">
        <v>0</v>
      </c>
      <c r="AF386">
        <v>0</v>
      </c>
      <c r="AG386">
        <v>3</v>
      </c>
      <c r="AH386">
        <v>39</v>
      </c>
      <c r="AI386">
        <v>10</v>
      </c>
      <c r="AJ386">
        <v>3</v>
      </c>
      <c r="AK386">
        <v>3</v>
      </c>
      <c r="AL386">
        <v>3</v>
      </c>
      <c r="AM386">
        <v>3</v>
      </c>
    </row>
    <row r="387" spans="1:39">
      <c r="A387">
        <v>3</v>
      </c>
      <c r="B387">
        <v>9</v>
      </c>
      <c r="C387">
        <v>2024</v>
      </c>
      <c r="D387">
        <v>99</v>
      </c>
      <c r="E387">
        <v>9</v>
      </c>
      <c r="F387">
        <v>99</v>
      </c>
      <c r="G387">
        <v>99</v>
      </c>
      <c r="H387">
        <v>99</v>
      </c>
      <c r="I387">
        <v>99</v>
      </c>
      <c r="J387">
        <v>999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  <c r="Q387">
        <v>105</v>
      </c>
      <c r="R387">
        <v>628</v>
      </c>
      <c r="S387">
        <v>628</v>
      </c>
      <c r="T387">
        <v>4.4529532723534002</v>
      </c>
      <c r="U387">
        <v>4.5538591234404961</v>
      </c>
      <c r="V387">
        <v>6.2786624203821644</v>
      </c>
      <c r="W387">
        <v>59.014331210191081</v>
      </c>
      <c r="X387">
        <v>169.79577119749345</v>
      </c>
      <c r="Y387">
        <v>156.72149681528643</v>
      </c>
      <c r="Z387">
        <v>156.72149681528643</v>
      </c>
      <c r="AA387">
        <v>28.548321416878025</v>
      </c>
      <c r="AB387">
        <v>4.4185608479156242</v>
      </c>
      <c r="AC387">
        <v>-32.566791039919408</v>
      </c>
      <c r="AD387">
        <v>12</v>
      </c>
      <c r="AE387">
        <v>0</v>
      </c>
      <c r="AF387">
        <v>0</v>
      </c>
      <c r="AG387">
        <v>2</v>
      </c>
      <c r="AH387">
        <v>17</v>
      </c>
      <c r="AI387">
        <v>3</v>
      </c>
      <c r="AJ387">
        <v>10</v>
      </c>
      <c r="AK387">
        <v>0</v>
      </c>
      <c r="AL387">
        <v>8</v>
      </c>
      <c r="AM387">
        <v>0</v>
      </c>
    </row>
    <row r="388" spans="1:39">
      <c r="A388">
        <v>3</v>
      </c>
      <c r="B388">
        <v>10</v>
      </c>
      <c r="C388">
        <v>2024</v>
      </c>
      <c r="D388">
        <v>99</v>
      </c>
      <c r="E388">
        <v>10</v>
      </c>
      <c r="F388">
        <v>99</v>
      </c>
      <c r="G388">
        <v>99</v>
      </c>
      <c r="H388">
        <v>99</v>
      </c>
      <c r="I388">
        <v>99</v>
      </c>
      <c r="J388">
        <v>999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  <c r="Q388">
        <v>103</v>
      </c>
      <c r="R388">
        <v>554</v>
      </c>
      <c r="S388">
        <v>553</v>
      </c>
      <c r="T388">
        <v>3.9282422179678074</v>
      </c>
      <c r="U388">
        <v>4.0037607552603394</v>
      </c>
      <c r="V388">
        <v>6.1967509025270759</v>
      </c>
      <c r="W388">
        <v>58.82459312839061</v>
      </c>
      <c r="X388">
        <v>169.62385252922692</v>
      </c>
      <c r="Y388">
        <v>156.19494584837548</v>
      </c>
      <c r="Z388">
        <v>156.47739602169989</v>
      </c>
      <c r="AA388">
        <v>28.512409894521557</v>
      </c>
      <c r="AB388">
        <v>4.860064506201291</v>
      </c>
      <c r="AC388">
        <v>-42.774137579949475</v>
      </c>
      <c r="AD388">
        <v>12</v>
      </c>
      <c r="AE388">
        <v>0</v>
      </c>
      <c r="AF388">
        <v>0</v>
      </c>
      <c r="AG388">
        <v>4</v>
      </c>
      <c r="AH388">
        <v>53</v>
      </c>
      <c r="AI388">
        <v>7</v>
      </c>
      <c r="AJ388">
        <v>5</v>
      </c>
      <c r="AK388">
        <v>4</v>
      </c>
      <c r="AL388">
        <v>3</v>
      </c>
      <c r="AM388">
        <v>2</v>
      </c>
    </row>
    <row r="389" spans="1:39">
      <c r="A389">
        <v>3</v>
      </c>
      <c r="B389">
        <v>11</v>
      </c>
      <c r="C389">
        <v>2024</v>
      </c>
      <c r="D389">
        <v>99</v>
      </c>
      <c r="E389">
        <v>11</v>
      </c>
      <c r="F389">
        <v>99</v>
      </c>
      <c r="G389">
        <v>99</v>
      </c>
      <c r="H389">
        <v>99</v>
      </c>
      <c r="I389">
        <v>99</v>
      </c>
      <c r="J389">
        <v>999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  <c r="Q389">
        <v>104</v>
      </c>
      <c r="R389">
        <v>563</v>
      </c>
      <c r="S389">
        <v>562</v>
      </c>
      <c r="T389">
        <v>3.9920584272849751</v>
      </c>
      <c r="U389">
        <v>4.0049868873272549</v>
      </c>
      <c r="V389">
        <v>5.6554174067495548</v>
      </c>
      <c r="W389">
        <v>59.341637010676173</v>
      </c>
      <c r="X389">
        <v>166.82145063302329</v>
      </c>
      <c r="Y389">
        <v>153.74511545293063</v>
      </c>
      <c r="Z389">
        <v>154.01868327402138</v>
      </c>
      <c r="AA389">
        <v>30.377677051329993</v>
      </c>
      <c r="AB389">
        <v>4.6055060838269997</v>
      </c>
      <c r="AC389">
        <v>-46.979386508098997</v>
      </c>
      <c r="AD389">
        <v>18</v>
      </c>
      <c r="AE389">
        <v>0</v>
      </c>
      <c r="AF389">
        <v>0</v>
      </c>
      <c r="AG389">
        <v>5</v>
      </c>
      <c r="AH389">
        <v>32</v>
      </c>
      <c r="AI389">
        <v>11</v>
      </c>
      <c r="AJ389">
        <v>1</v>
      </c>
      <c r="AK389">
        <v>3</v>
      </c>
      <c r="AL389">
        <v>6</v>
      </c>
      <c r="AM389">
        <v>3</v>
      </c>
    </row>
    <row r="390" spans="1:39">
      <c r="A390">
        <v>3</v>
      </c>
      <c r="B390">
        <v>12</v>
      </c>
      <c r="C390">
        <v>2024</v>
      </c>
      <c r="D390">
        <v>99</v>
      </c>
      <c r="E390">
        <v>12</v>
      </c>
      <c r="F390">
        <v>99</v>
      </c>
      <c r="G390">
        <v>99</v>
      </c>
      <c r="H390">
        <v>99</v>
      </c>
      <c r="I390">
        <v>99</v>
      </c>
      <c r="J390">
        <v>999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  <c r="Q390">
        <v>108</v>
      </c>
      <c r="R390">
        <v>728</v>
      </c>
      <c r="S390">
        <v>726</v>
      </c>
      <c r="T390">
        <v>5.1620222647663612</v>
      </c>
      <c r="U390">
        <v>5.0139085018609455</v>
      </c>
      <c r="V390">
        <v>5.6359890109890118</v>
      </c>
      <c r="W390">
        <v>59.358126721763085</v>
      </c>
      <c r="X390">
        <v>161.74844927553477</v>
      </c>
      <c r="Y390">
        <v>148.85164835164835</v>
      </c>
      <c r="Z390">
        <v>149.26170798898076</v>
      </c>
      <c r="AA390">
        <v>32.779321731404337</v>
      </c>
      <c r="AB390">
        <v>4.6269790721164412</v>
      </c>
      <c r="AC390">
        <v>-44.28327868305665</v>
      </c>
      <c r="AD390">
        <v>24</v>
      </c>
      <c r="AE390">
        <v>0</v>
      </c>
      <c r="AF390">
        <v>0</v>
      </c>
      <c r="AG390">
        <v>0</v>
      </c>
      <c r="AH390">
        <v>33</v>
      </c>
      <c r="AI390">
        <v>9</v>
      </c>
      <c r="AJ390">
        <v>14</v>
      </c>
      <c r="AK390">
        <v>2</v>
      </c>
      <c r="AL390">
        <v>6</v>
      </c>
      <c r="AM390">
        <v>1</v>
      </c>
    </row>
    <row r="391" spans="1:39">
      <c r="A391">
        <v>3</v>
      </c>
      <c r="B391">
        <v>13</v>
      </c>
      <c r="C391">
        <v>2024</v>
      </c>
      <c r="D391">
        <v>99</v>
      </c>
      <c r="E391">
        <v>13</v>
      </c>
      <c r="F391">
        <v>99</v>
      </c>
      <c r="G391">
        <v>99</v>
      </c>
      <c r="H391">
        <v>99</v>
      </c>
      <c r="I391">
        <v>99</v>
      </c>
      <c r="J391">
        <v>999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  <c r="Q391">
        <v>42</v>
      </c>
      <c r="R391">
        <v>192</v>
      </c>
      <c r="S391">
        <v>192</v>
      </c>
      <c r="T391">
        <v>1.3614124654328863</v>
      </c>
      <c r="U391">
        <v>1.434065557811433</v>
      </c>
      <c r="V391">
        <v>5.2291666666666679</v>
      </c>
      <c r="W391">
        <v>59.21875</v>
      </c>
      <c r="X391">
        <v>174.89391477067531</v>
      </c>
      <c r="Y391">
        <v>161.42708333333337</v>
      </c>
      <c r="Z391">
        <v>161.42708333333337</v>
      </c>
      <c r="AA391">
        <v>33.571647509364887</v>
      </c>
      <c r="AB391">
        <v>4.5016273099291553</v>
      </c>
      <c r="AC391">
        <v>-46.489712361867277</v>
      </c>
      <c r="AD391">
        <v>9</v>
      </c>
      <c r="AE391">
        <v>0</v>
      </c>
      <c r="AF391">
        <v>0</v>
      </c>
      <c r="AG391">
        <v>0</v>
      </c>
      <c r="AH391">
        <v>13</v>
      </c>
      <c r="AI391">
        <v>1</v>
      </c>
      <c r="AJ391">
        <v>4</v>
      </c>
      <c r="AK391">
        <v>1</v>
      </c>
      <c r="AL391">
        <v>1</v>
      </c>
      <c r="AM391">
        <v>1</v>
      </c>
    </row>
    <row r="392" spans="1:39">
      <c r="A392">
        <v>3</v>
      </c>
      <c r="B392">
        <v>14</v>
      </c>
      <c r="C392">
        <v>2024</v>
      </c>
      <c r="D392">
        <v>99</v>
      </c>
      <c r="E392">
        <v>14</v>
      </c>
      <c r="F392">
        <v>99</v>
      </c>
      <c r="G392">
        <v>99</v>
      </c>
      <c r="H392">
        <v>99</v>
      </c>
      <c r="I392">
        <v>99</v>
      </c>
      <c r="J392">
        <v>999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  <c r="Q392">
        <v>112</v>
      </c>
      <c r="R392">
        <v>775</v>
      </c>
      <c r="S392">
        <v>775</v>
      </c>
      <c r="T392">
        <v>5.4952846912004549</v>
      </c>
      <c r="U392">
        <v>5.4876813056039344</v>
      </c>
      <c r="V392">
        <v>5.7870967741935502</v>
      </c>
      <c r="W392">
        <v>59.249032258064496</v>
      </c>
      <c r="X392">
        <v>165.80365568098409</v>
      </c>
      <c r="Y392">
        <v>153.03677419354841</v>
      </c>
      <c r="Z392">
        <v>153.03677419354841</v>
      </c>
      <c r="AA392">
        <v>28.984283214616724</v>
      </c>
      <c r="AB392">
        <v>4.5173410355227528</v>
      </c>
      <c r="AC392">
        <v>-34.613905868350201</v>
      </c>
      <c r="AD392">
        <v>33</v>
      </c>
      <c r="AE392">
        <v>0</v>
      </c>
      <c r="AF392">
        <v>0</v>
      </c>
      <c r="AG392">
        <v>3</v>
      </c>
      <c r="AH392">
        <v>40</v>
      </c>
      <c r="AI392">
        <v>5</v>
      </c>
      <c r="AJ392">
        <v>4</v>
      </c>
      <c r="AK392">
        <v>7</v>
      </c>
      <c r="AL392">
        <v>10</v>
      </c>
      <c r="AM392">
        <v>1</v>
      </c>
    </row>
    <row r="393" spans="1:39">
      <c r="A393">
        <v>3</v>
      </c>
      <c r="B393">
        <v>15</v>
      </c>
      <c r="C393">
        <v>2024</v>
      </c>
      <c r="D393">
        <v>99</v>
      </c>
      <c r="E393">
        <v>15</v>
      </c>
      <c r="F393">
        <v>99</v>
      </c>
      <c r="G393">
        <v>99</v>
      </c>
      <c r="H393">
        <v>99</v>
      </c>
      <c r="I393">
        <v>99</v>
      </c>
      <c r="J393">
        <v>999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  <c r="Q393">
        <v>110</v>
      </c>
      <c r="R393">
        <v>723</v>
      </c>
      <c r="S393">
        <v>721</v>
      </c>
      <c r="T393">
        <v>5.1265688151457116</v>
      </c>
      <c r="U393">
        <v>5.2125418967013744</v>
      </c>
      <c r="V393">
        <v>6.0110650069156248</v>
      </c>
      <c r="W393">
        <v>58.621359223300949</v>
      </c>
      <c r="X393">
        <v>169.38406692950548</v>
      </c>
      <c r="Y393">
        <v>155.81881051175628</v>
      </c>
      <c r="Z393">
        <v>156.25104022191371</v>
      </c>
      <c r="AA393">
        <v>31.592695694545004</v>
      </c>
      <c r="AB393">
        <v>4.8969450506770178</v>
      </c>
      <c r="AC393">
        <v>-43.976419147169878</v>
      </c>
      <c r="AD393">
        <v>15</v>
      </c>
      <c r="AE393">
        <v>0</v>
      </c>
      <c r="AF393">
        <v>0</v>
      </c>
      <c r="AG393">
        <v>2</v>
      </c>
      <c r="AH393">
        <v>35</v>
      </c>
      <c r="AI393">
        <v>8</v>
      </c>
      <c r="AJ393">
        <v>17</v>
      </c>
      <c r="AK393">
        <v>6</v>
      </c>
      <c r="AL393">
        <v>13</v>
      </c>
      <c r="AM393">
        <v>3</v>
      </c>
    </row>
    <row r="394" spans="1:39">
      <c r="A394">
        <v>3</v>
      </c>
      <c r="B394">
        <v>16</v>
      </c>
      <c r="C394">
        <v>2024</v>
      </c>
      <c r="D394">
        <v>99</v>
      </c>
      <c r="E394">
        <v>16</v>
      </c>
      <c r="F394">
        <v>99</v>
      </c>
      <c r="G394">
        <v>99</v>
      </c>
      <c r="H394">
        <v>99</v>
      </c>
      <c r="I394">
        <v>99</v>
      </c>
      <c r="J394">
        <v>999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  <c r="Q394">
        <v>107</v>
      </c>
      <c r="R394">
        <v>573</v>
      </c>
      <c r="S394">
        <v>572</v>
      </c>
      <c r="T394">
        <v>4.0629653265262702</v>
      </c>
      <c r="U394">
        <v>3.9951454423977055</v>
      </c>
      <c r="V394">
        <v>5.8010471204188478</v>
      </c>
      <c r="W394">
        <v>59.206293706293692</v>
      </c>
      <c r="X394">
        <v>163.46612363130319</v>
      </c>
      <c r="Y394">
        <v>150.69075043630022</v>
      </c>
      <c r="Z394">
        <v>150.95419580419579</v>
      </c>
      <c r="AA394">
        <v>28.915364800673633</v>
      </c>
      <c r="AB394">
        <v>4.4221425807684547</v>
      </c>
      <c r="AC394">
        <v>-43.360422875399131</v>
      </c>
      <c r="AD394">
        <v>17</v>
      </c>
      <c r="AE394">
        <v>0</v>
      </c>
      <c r="AF394">
        <v>0</v>
      </c>
      <c r="AG394">
        <v>2</v>
      </c>
      <c r="AH394">
        <v>33</v>
      </c>
      <c r="AI394">
        <v>5</v>
      </c>
      <c r="AJ394">
        <v>10</v>
      </c>
      <c r="AK394">
        <v>4</v>
      </c>
      <c r="AL394">
        <v>8</v>
      </c>
      <c r="AM394">
        <v>0</v>
      </c>
    </row>
    <row r="395" spans="1:39">
      <c r="A395">
        <v>3</v>
      </c>
      <c r="B395">
        <v>17</v>
      </c>
      <c r="C395">
        <v>2024</v>
      </c>
      <c r="D395">
        <v>99</v>
      </c>
      <c r="E395">
        <v>17</v>
      </c>
      <c r="F395">
        <v>99</v>
      </c>
      <c r="G395">
        <v>99</v>
      </c>
      <c r="H395">
        <v>99</v>
      </c>
      <c r="I395">
        <v>99</v>
      </c>
      <c r="J395">
        <v>999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  <c r="Q395">
        <v>94</v>
      </c>
      <c r="R395">
        <v>570</v>
      </c>
      <c r="S395">
        <v>569</v>
      </c>
      <c r="T395">
        <v>4.0416932567538817</v>
      </c>
      <c r="U395">
        <v>4.0079481119416931</v>
      </c>
      <c r="V395">
        <v>5.4877192982456142</v>
      </c>
      <c r="W395">
        <v>59.321616871704755</v>
      </c>
      <c r="X395">
        <v>164.88738096595765</v>
      </c>
      <c r="Y395">
        <v>151.96929824561403</v>
      </c>
      <c r="Z395">
        <v>152.23637961335669</v>
      </c>
      <c r="AA395">
        <v>28.263896902018175</v>
      </c>
      <c r="AB395">
        <v>4.7005485437807133</v>
      </c>
      <c r="AC395">
        <v>-31.050690522687361</v>
      </c>
      <c r="AD395">
        <v>15</v>
      </c>
      <c r="AE395">
        <v>0</v>
      </c>
      <c r="AF395">
        <v>0</v>
      </c>
      <c r="AG395">
        <v>2</v>
      </c>
      <c r="AH395">
        <v>35</v>
      </c>
      <c r="AI395">
        <v>6</v>
      </c>
      <c r="AJ395">
        <v>11</v>
      </c>
      <c r="AK395">
        <v>6</v>
      </c>
      <c r="AL395">
        <v>8</v>
      </c>
      <c r="AM395">
        <v>0</v>
      </c>
    </row>
    <row r="396" spans="1:39">
      <c r="A396">
        <v>3</v>
      </c>
      <c r="B396">
        <v>18</v>
      </c>
      <c r="C396">
        <v>2024</v>
      </c>
      <c r="D396">
        <v>99</v>
      </c>
      <c r="E396">
        <v>18</v>
      </c>
      <c r="F396">
        <v>99</v>
      </c>
      <c r="G396">
        <v>99</v>
      </c>
      <c r="H396">
        <v>99</v>
      </c>
      <c r="I396">
        <v>99</v>
      </c>
      <c r="J396">
        <v>999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  <c r="Q396">
        <v>90</v>
      </c>
      <c r="R396">
        <v>543</v>
      </c>
      <c r="S396">
        <v>543</v>
      </c>
      <c r="T396">
        <v>3.8502446288023826</v>
      </c>
      <c r="U396">
        <v>3.860826144652119</v>
      </c>
      <c r="V396">
        <v>5.59852670349908</v>
      </c>
      <c r="W396">
        <v>59.377532228360941</v>
      </c>
      <c r="X396">
        <v>166.48968752307002</v>
      </c>
      <c r="Y396">
        <v>153.66998158379363</v>
      </c>
      <c r="Z396">
        <v>153.66998158379363</v>
      </c>
      <c r="AA396">
        <v>31.159656021070624</v>
      </c>
      <c r="AB396">
        <v>4.478638862958233</v>
      </c>
      <c r="AC396">
        <v>-32.612774896684989</v>
      </c>
      <c r="AD396">
        <v>26</v>
      </c>
      <c r="AE396">
        <v>0</v>
      </c>
      <c r="AF396">
        <v>0</v>
      </c>
      <c r="AG396">
        <v>1</v>
      </c>
      <c r="AH396">
        <v>36</v>
      </c>
      <c r="AI396">
        <v>5</v>
      </c>
      <c r="AJ396">
        <v>2</v>
      </c>
      <c r="AK396">
        <v>6</v>
      </c>
      <c r="AL396">
        <v>7</v>
      </c>
      <c r="AM396">
        <v>2</v>
      </c>
    </row>
    <row r="397" spans="1:39">
      <c r="A397">
        <v>3</v>
      </c>
      <c r="B397">
        <v>19</v>
      </c>
      <c r="C397">
        <v>2024</v>
      </c>
      <c r="D397">
        <v>99</v>
      </c>
      <c r="E397">
        <v>19</v>
      </c>
      <c r="F397">
        <v>99</v>
      </c>
      <c r="G397">
        <v>99</v>
      </c>
      <c r="H397">
        <v>99</v>
      </c>
      <c r="I397">
        <v>99</v>
      </c>
      <c r="J397">
        <v>999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  <c r="Q397">
        <v>78</v>
      </c>
      <c r="R397">
        <v>631</v>
      </c>
      <c r="S397">
        <v>631</v>
      </c>
      <c r="T397">
        <v>4.4742253421257887</v>
      </c>
      <c r="U397">
        <v>4.3350523859141932</v>
      </c>
      <c r="V397">
        <v>5.478605388272582</v>
      </c>
      <c r="W397">
        <v>59.218700475435824</v>
      </c>
      <c r="X397">
        <v>160.86883362837017</v>
      </c>
      <c r="Y397">
        <v>148.48193343898564</v>
      </c>
      <c r="Z397">
        <v>148.48193343898564</v>
      </c>
      <c r="AA397">
        <v>30.305442284810663</v>
      </c>
      <c r="AB397">
        <v>4.3473983210956959</v>
      </c>
      <c r="AC397">
        <v>-40.962119748024257</v>
      </c>
      <c r="AD397">
        <v>17</v>
      </c>
      <c r="AE397">
        <v>0</v>
      </c>
      <c r="AF397">
        <v>0</v>
      </c>
      <c r="AG397">
        <v>2</v>
      </c>
      <c r="AH397">
        <v>44</v>
      </c>
      <c r="AI397">
        <v>6</v>
      </c>
      <c r="AJ397">
        <v>9</v>
      </c>
      <c r="AK397">
        <v>3</v>
      </c>
      <c r="AL397">
        <v>2</v>
      </c>
      <c r="AM397">
        <v>0</v>
      </c>
    </row>
    <row r="398" spans="1:39">
      <c r="A398">
        <v>3</v>
      </c>
      <c r="B398">
        <v>20</v>
      </c>
      <c r="C398">
        <v>2024</v>
      </c>
      <c r="D398">
        <v>99</v>
      </c>
      <c r="E398">
        <v>20</v>
      </c>
      <c r="F398">
        <v>99</v>
      </c>
      <c r="G398">
        <v>99</v>
      </c>
      <c r="H398">
        <v>99</v>
      </c>
      <c r="I398">
        <v>99</v>
      </c>
      <c r="J398">
        <v>999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  <c r="Q398">
        <v>94</v>
      </c>
      <c r="R398">
        <v>567</v>
      </c>
      <c r="S398">
        <v>566</v>
      </c>
      <c r="T398">
        <v>4.0204211869814932</v>
      </c>
      <c r="U398">
        <v>4.0113905355559805</v>
      </c>
      <c r="V398">
        <v>5.8924162257495603</v>
      </c>
      <c r="W398">
        <v>59.042402826855117</v>
      </c>
      <c r="X398">
        <v>165.92260113386851</v>
      </c>
      <c r="Y398">
        <v>152.90458553791885</v>
      </c>
      <c r="Z398">
        <v>153.17473498233221</v>
      </c>
      <c r="AA398">
        <v>30.673089594677176</v>
      </c>
      <c r="AB398">
        <v>4.6743761194710816</v>
      </c>
      <c r="AC398">
        <v>-45.672480992752753</v>
      </c>
      <c r="AD398">
        <v>25</v>
      </c>
      <c r="AE398">
        <v>0</v>
      </c>
      <c r="AF398">
        <v>0</v>
      </c>
      <c r="AG398">
        <v>1</v>
      </c>
      <c r="AH398">
        <v>31</v>
      </c>
      <c r="AI398">
        <v>2</v>
      </c>
      <c r="AJ398">
        <v>4</v>
      </c>
      <c r="AK398">
        <v>6</v>
      </c>
      <c r="AL398">
        <v>5</v>
      </c>
      <c r="AM398">
        <v>2</v>
      </c>
    </row>
    <row r="399" spans="1:39">
      <c r="A399">
        <v>3</v>
      </c>
      <c r="B399">
        <v>21</v>
      </c>
      <c r="C399">
        <v>2024</v>
      </c>
      <c r="D399">
        <v>99</v>
      </c>
      <c r="E399">
        <v>21</v>
      </c>
      <c r="F399">
        <v>99</v>
      </c>
      <c r="G399">
        <v>99</v>
      </c>
      <c r="H399">
        <v>99</v>
      </c>
      <c r="I399">
        <v>99</v>
      </c>
      <c r="J399">
        <v>999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  <c r="Q399">
        <v>103</v>
      </c>
      <c r="R399">
        <v>595</v>
      </c>
      <c r="S399">
        <v>595</v>
      </c>
      <c r="T399">
        <v>4.2189605048571241</v>
      </c>
      <c r="U399">
        <v>4.3520794274472241</v>
      </c>
      <c r="V399">
        <v>5.9310924369747884</v>
      </c>
      <c r="W399">
        <v>58.793277310924395</v>
      </c>
      <c r="X399">
        <v>171.27215783388115</v>
      </c>
      <c r="Y399">
        <v>158.08420168067238</v>
      </c>
      <c r="Z399">
        <v>158.08420168067238</v>
      </c>
      <c r="AA399">
        <v>30.021193956062358</v>
      </c>
      <c r="AB399">
        <v>4.7285247595936681</v>
      </c>
      <c r="AC399">
        <v>-43.226027138360358</v>
      </c>
      <c r="AD399">
        <v>13</v>
      </c>
      <c r="AE399">
        <v>0</v>
      </c>
      <c r="AF399">
        <v>0</v>
      </c>
      <c r="AG399">
        <v>2</v>
      </c>
      <c r="AH399">
        <v>37</v>
      </c>
      <c r="AI399">
        <v>10</v>
      </c>
      <c r="AJ399">
        <v>8</v>
      </c>
      <c r="AK399">
        <v>6</v>
      </c>
      <c r="AL399">
        <v>0</v>
      </c>
      <c r="AM399">
        <v>2</v>
      </c>
    </row>
    <row r="400" spans="1:39">
      <c r="A400">
        <v>3</v>
      </c>
      <c r="B400">
        <v>22</v>
      </c>
      <c r="C400">
        <v>2024</v>
      </c>
      <c r="D400">
        <v>99</v>
      </c>
      <c r="E400">
        <v>22</v>
      </c>
      <c r="F400">
        <v>99</v>
      </c>
      <c r="G400">
        <v>99</v>
      </c>
      <c r="H400">
        <v>99</v>
      </c>
      <c r="I400">
        <v>99</v>
      </c>
      <c r="J400">
        <v>999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  <c r="Q400">
        <v>86</v>
      </c>
      <c r="R400">
        <v>674</v>
      </c>
      <c r="S400">
        <v>673</v>
      </c>
      <c r="T400">
        <v>4.7791250088633612</v>
      </c>
      <c r="U400">
        <v>4.5733060407131347</v>
      </c>
      <c r="V400">
        <v>5.0890207715133515</v>
      </c>
      <c r="W400">
        <v>59.540861812778608</v>
      </c>
      <c r="X400">
        <v>159.06671253267152</v>
      </c>
      <c r="Y400">
        <v>146.64896142433216</v>
      </c>
      <c r="Z400">
        <v>146.86686478454661</v>
      </c>
      <c r="AA400">
        <v>31.11434720364478</v>
      </c>
      <c r="AB400">
        <v>4.4673366817884563</v>
      </c>
      <c r="AC400">
        <v>-47.552240219368898</v>
      </c>
      <c r="AD400">
        <v>18</v>
      </c>
      <c r="AE400">
        <v>0</v>
      </c>
      <c r="AF400">
        <v>0</v>
      </c>
      <c r="AG400">
        <v>2</v>
      </c>
      <c r="AH400">
        <v>41</v>
      </c>
      <c r="AI400">
        <v>7</v>
      </c>
      <c r="AJ400">
        <v>11</v>
      </c>
      <c r="AK400">
        <v>3</v>
      </c>
      <c r="AL400">
        <v>5</v>
      </c>
      <c r="AM400">
        <v>4</v>
      </c>
    </row>
    <row r="401" spans="1:39">
      <c r="A401">
        <v>3</v>
      </c>
      <c r="B401">
        <v>23</v>
      </c>
      <c r="C401">
        <v>2024</v>
      </c>
      <c r="D401">
        <v>99</v>
      </c>
      <c r="E401">
        <v>23</v>
      </c>
      <c r="F401">
        <v>99</v>
      </c>
      <c r="G401">
        <v>99</v>
      </c>
      <c r="H401">
        <v>99</v>
      </c>
      <c r="I401">
        <v>99</v>
      </c>
      <c r="J401">
        <v>999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  <c r="Q401">
        <v>107</v>
      </c>
      <c r="R401">
        <v>529</v>
      </c>
      <c r="S401">
        <v>529</v>
      </c>
      <c r="T401">
        <v>3.7509749698645689</v>
      </c>
      <c r="U401">
        <v>3.8230288885968786</v>
      </c>
      <c r="V401">
        <v>6.1833648393194691</v>
      </c>
      <c r="W401">
        <v>58.550094517958442</v>
      </c>
      <c r="X401">
        <v>169.22278179766403</v>
      </c>
      <c r="Y401">
        <v>156.19262759924379</v>
      </c>
      <c r="Z401">
        <v>156.19262759924379</v>
      </c>
      <c r="AA401">
        <v>31.430052601249422</v>
      </c>
      <c r="AB401">
        <v>4.8252883192060851</v>
      </c>
      <c r="AC401">
        <v>-40.16153575292644</v>
      </c>
      <c r="AD401">
        <v>12</v>
      </c>
      <c r="AE401">
        <v>0</v>
      </c>
      <c r="AF401">
        <v>0</v>
      </c>
      <c r="AG401">
        <v>2</v>
      </c>
      <c r="AH401">
        <v>30</v>
      </c>
      <c r="AI401">
        <v>10</v>
      </c>
      <c r="AJ401">
        <v>8</v>
      </c>
      <c r="AK401">
        <v>1</v>
      </c>
      <c r="AL401">
        <v>8</v>
      </c>
      <c r="AM401">
        <v>1</v>
      </c>
    </row>
    <row r="402" spans="1:39">
      <c r="A402">
        <v>3</v>
      </c>
      <c r="B402">
        <v>24</v>
      </c>
      <c r="C402">
        <v>2024</v>
      </c>
      <c r="D402">
        <v>99</v>
      </c>
      <c r="E402">
        <v>24</v>
      </c>
      <c r="F402">
        <v>99</v>
      </c>
      <c r="G402">
        <v>99</v>
      </c>
      <c r="H402">
        <v>99</v>
      </c>
      <c r="I402">
        <v>99</v>
      </c>
      <c r="J402">
        <v>999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  <c r="Q402">
        <v>85</v>
      </c>
      <c r="R402">
        <v>419</v>
      </c>
      <c r="S402">
        <v>418</v>
      </c>
      <c r="T402">
        <v>2.9709990782103093</v>
      </c>
      <c r="U402">
        <v>2.9251161817969842</v>
      </c>
      <c r="V402">
        <v>5.4677804295942716</v>
      </c>
      <c r="W402">
        <v>59.191387559808597</v>
      </c>
      <c r="X402">
        <v>163.92949213548201</v>
      </c>
      <c r="Y402">
        <v>150.88210023866347</v>
      </c>
      <c r="Z402">
        <v>151.24306220095701</v>
      </c>
      <c r="AA402">
        <v>29.387706348111351</v>
      </c>
      <c r="AB402">
        <v>4.5260249560104118</v>
      </c>
      <c r="AC402">
        <v>-34.538393646035736</v>
      </c>
      <c r="AD402">
        <v>18</v>
      </c>
      <c r="AE402">
        <v>0</v>
      </c>
      <c r="AF402">
        <v>0</v>
      </c>
      <c r="AG402">
        <v>1</v>
      </c>
      <c r="AH402">
        <v>24</v>
      </c>
      <c r="AI402">
        <v>5</v>
      </c>
      <c r="AJ402">
        <v>11</v>
      </c>
      <c r="AK402">
        <v>2</v>
      </c>
      <c r="AL402">
        <v>3</v>
      </c>
      <c r="AM402">
        <v>1</v>
      </c>
    </row>
    <row r="403" spans="1:39">
      <c r="A403">
        <v>3</v>
      </c>
      <c r="B403">
        <v>25</v>
      </c>
      <c r="C403">
        <v>2024</v>
      </c>
      <c r="D403">
        <v>99</v>
      </c>
      <c r="E403">
        <v>25</v>
      </c>
      <c r="F403">
        <v>99</v>
      </c>
      <c r="G403">
        <v>99</v>
      </c>
      <c r="H403">
        <v>99</v>
      </c>
      <c r="I403">
        <v>99</v>
      </c>
      <c r="J403">
        <v>999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</row>
    <row r="404" spans="1:39">
      <c r="A404">
        <v>3</v>
      </c>
      <c r="B404">
        <v>26</v>
      </c>
      <c r="C404">
        <v>2024</v>
      </c>
      <c r="D404">
        <v>99</v>
      </c>
      <c r="E404">
        <v>26</v>
      </c>
      <c r="F404">
        <v>99</v>
      </c>
      <c r="G404">
        <v>99</v>
      </c>
      <c r="H404">
        <v>99</v>
      </c>
      <c r="I404">
        <v>99</v>
      </c>
      <c r="J404">
        <v>999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</row>
    <row r="405" spans="1:39">
      <c r="A405">
        <v>3</v>
      </c>
      <c r="B405">
        <v>27</v>
      </c>
      <c r="C405">
        <v>2024</v>
      </c>
      <c r="D405">
        <v>99</v>
      </c>
      <c r="E405">
        <v>27</v>
      </c>
      <c r="F405">
        <v>99</v>
      </c>
      <c r="G405">
        <v>99</v>
      </c>
      <c r="H405">
        <v>99</v>
      </c>
      <c r="I405">
        <v>99</v>
      </c>
      <c r="J405">
        <v>999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</row>
    <row r="406" spans="1:39">
      <c r="A406">
        <v>3</v>
      </c>
      <c r="B406">
        <v>28</v>
      </c>
      <c r="C406">
        <v>2024</v>
      </c>
      <c r="D406">
        <v>99</v>
      </c>
      <c r="E406">
        <v>28</v>
      </c>
      <c r="F406">
        <v>99</v>
      </c>
      <c r="G406">
        <v>99</v>
      </c>
      <c r="H406">
        <v>99</v>
      </c>
      <c r="I406">
        <v>99</v>
      </c>
      <c r="J406">
        <v>999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</row>
    <row r="407" spans="1:39">
      <c r="A407">
        <v>3</v>
      </c>
      <c r="B407">
        <v>29</v>
      </c>
      <c r="C407">
        <v>2024</v>
      </c>
      <c r="D407">
        <v>99</v>
      </c>
      <c r="E407">
        <v>29</v>
      </c>
      <c r="F407">
        <v>99</v>
      </c>
      <c r="G407">
        <v>99</v>
      </c>
      <c r="H407">
        <v>99</v>
      </c>
      <c r="I407">
        <v>99</v>
      </c>
      <c r="J407">
        <v>999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</row>
    <row r="408" spans="1:39">
      <c r="A408">
        <v>3</v>
      </c>
      <c r="B408">
        <v>30</v>
      </c>
      <c r="C408">
        <v>2024</v>
      </c>
      <c r="D408">
        <v>99</v>
      </c>
      <c r="E408">
        <v>30</v>
      </c>
      <c r="F408">
        <v>99</v>
      </c>
      <c r="G408">
        <v>99</v>
      </c>
      <c r="H408">
        <v>99</v>
      </c>
      <c r="I408">
        <v>99</v>
      </c>
      <c r="J408">
        <v>999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</row>
    <row r="409" spans="1:39">
      <c r="A409">
        <v>3</v>
      </c>
      <c r="B409">
        <v>31</v>
      </c>
      <c r="C409">
        <v>2024</v>
      </c>
      <c r="D409">
        <v>99</v>
      </c>
      <c r="E409">
        <v>31</v>
      </c>
      <c r="F409">
        <v>99</v>
      </c>
      <c r="G409">
        <v>99</v>
      </c>
      <c r="H409">
        <v>99</v>
      </c>
      <c r="I409">
        <v>99</v>
      </c>
      <c r="J409">
        <v>999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</row>
    <row r="410" spans="1:39">
      <c r="A410">
        <v>3</v>
      </c>
      <c r="B410">
        <v>32</v>
      </c>
      <c r="C410">
        <v>2024</v>
      </c>
      <c r="D410">
        <v>99</v>
      </c>
      <c r="E410">
        <v>32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</row>
    <row r="411" spans="1:39">
      <c r="A411">
        <v>3</v>
      </c>
      <c r="B411">
        <v>33</v>
      </c>
      <c r="C411">
        <v>2024</v>
      </c>
      <c r="D411">
        <v>99</v>
      </c>
      <c r="E411">
        <v>33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</row>
    <row r="412" spans="1:39">
      <c r="A412">
        <v>3</v>
      </c>
      <c r="B412">
        <v>34</v>
      </c>
      <c r="C412">
        <v>2024</v>
      </c>
      <c r="D412">
        <v>99</v>
      </c>
      <c r="E412">
        <v>34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</row>
    <row r="413" spans="1:39">
      <c r="A413">
        <v>3</v>
      </c>
      <c r="B413">
        <v>35</v>
      </c>
      <c r="C413">
        <v>2024</v>
      </c>
      <c r="D413">
        <v>99</v>
      </c>
      <c r="E413">
        <v>35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99</v>
      </c>
      <c r="L413">
        <v>99</v>
      </c>
      <c r="M413">
        <v>99</v>
      </c>
      <c r="N413">
        <v>99</v>
      </c>
      <c r="O413">
        <v>99</v>
      </c>
      <c r="P413">
        <v>9999</v>
      </c>
    </row>
    <row r="414" spans="1:39">
      <c r="A414">
        <v>3</v>
      </c>
      <c r="B414">
        <v>36</v>
      </c>
      <c r="C414">
        <v>2024</v>
      </c>
      <c r="D414">
        <v>99</v>
      </c>
      <c r="E414">
        <v>36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99</v>
      </c>
      <c r="L414">
        <v>99</v>
      </c>
      <c r="M414">
        <v>99</v>
      </c>
      <c r="N414">
        <v>99</v>
      </c>
      <c r="O414">
        <v>99</v>
      </c>
      <c r="P414">
        <v>9999</v>
      </c>
    </row>
    <row r="415" spans="1:39">
      <c r="A415">
        <v>3</v>
      </c>
      <c r="B415">
        <v>37</v>
      </c>
      <c r="C415">
        <v>2024</v>
      </c>
      <c r="D415">
        <v>99</v>
      </c>
      <c r="E415">
        <v>37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99</v>
      </c>
      <c r="L415">
        <v>99</v>
      </c>
      <c r="M415">
        <v>99</v>
      </c>
      <c r="N415">
        <v>99</v>
      </c>
      <c r="O415">
        <v>99</v>
      </c>
      <c r="P415">
        <v>9999</v>
      </c>
    </row>
    <row r="416" spans="1:39">
      <c r="A416">
        <v>3</v>
      </c>
      <c r="B416">
        <v>38</v>
      </c>
      <c r="C416">
        <v>2024</v>
      </c>
      <c r="D416">
        <v>99</v>
      </c>
      <c r="E416">
        <v>38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99</v>
      </c>
      <c r="L416">
        <v>99</v>
      </c>
      <c r="M416">
        <v>99</v>
      </c>
      <c r="N416">
        <v>99</v>
      </c>
      <c r="O416">
        <v>99</v>
      </c>
      <c r="P416">
        <v>9999</v>
      </c>
    </row>
    <row r="417" spans="1:39">
      <c r="A417">
        <v>3</v>
      </c>
      <c r="B417">
        <v>39</v>
      </c>
      <c r="C417">
        <v>2024</v>
      </c>
      <c r="D417">
        <v>99</v>
      </c>
      <c r="E417">
        <v>39</v>
      </c>
      <c r="F417">
        <v>99</v>
      </c>
      <c r="G417">
        <v>99</v>
      </c>
      <c r="H417">
        <v>99</v>
      </c>
      <c r="I417">
        <v>99</v>
      </c>
      <c r="J417">
        <v>999</v>
      </c>
      <c r="K417">
        <v>99</v>
      </c>
      <c r="L417">
        <v>99</v>
      </c>
      <c r="M417">
        <v>99</v>
      </c>
      <c r="N417">
        <v>99</v>
      </c>
      <c r="O417">
        <v>99</v>
      </c>
      <c r="P417">
        <v>9999</v>
      </c>
    </row>
    <row r="418" spans="1:39">
      <c r="A418">
        <v>3</v>
      </c>
      <c r="B418">
        <v>40</v>
      </c>
      <c r="C418">
        <v>2024</v>
      </c>
      <c r="D418">
        <v>99</v>
      </c>
      <c r="E418">
        <v>40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99</v>
      </c>
      <c r="L418">
        <v>99</v>
      </c>
      <c r="M418">
        <v>99</v>
      </c>
      <c r="N418">
        <v>99</v>
      </c>
      <c r="O418">
        <v>99</v>
      </c>
      <c r="P418">
        <v>9999</v>
      </c>
    </row>
    <row r="419" spans="1:39">
      <c r="A419">
        <v>3</v>
      </c>
      <c r="B419">
        <v>41</v>
      </c>
      <c r="C419">
        <v>2024</v>
      </c>
      <c r="D419">
        <v>99</v>
      </c>
      <c r="E419">
        <v>41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99</v>
      </c>
      <c r="L419">
        <v>99</v>
      </c>
      <c r="M419">
        <v>99</v>
      </c>
      <c r="N419">
        <v>99</v>
      </c>
      <c r="O419">
        <v>99</v>
      </c>
      <c r="P419">
        <v>9999</v>
      </c>
    </row>
    <row r="420" spans="1:39">
      <c r="A420">
        <v>3</v>
      </c>
      <c r="B420">
        <v>42</v>
      </c>
      <c r="C420">
        <v>2024</v>
      </c>
      <c r="D420">
        <v>99</v>
      </c>
      <c r="E420">
        <v>42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99</v>
      </c>
      <c r="L420">
        <v>99</v>
      </c>
      <c r="M420">
        <v>99</v>
      </c>
      <c r="N420">
        <v>99</v>
      </c>
      <c r="O420">
        <v>99</v>
      </c>
      <c r="P420">
        <v>9999</v>
      </c>
    </row>
    <row r="421" spans="1:39">
      <c r="A421">
        <v>3</v>
      </c>
      <c r="B421">
        <v>43</v>
      </c>
      <c r="C421">
        <v>2024</v>
      </c>
      <c r="D421">
        <v>99</v>
      </c>
      <c r="E421">
        <v>43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99</v>
      </c>
      <c r="L421">
        <v>99</v>
      </c>
      <c r="M421">
        <v>99</v>
      </c>
      <c r="N421">
        <v>99</v>
      </c>
      <c r="O421">
        <v>99</v>
      </c>
      <c r="P421">
        <v>9999</v>
      </c>
    </row>
    <row r="422" spans="1:39">
      <c r="A422">
        <v>3</v>
      </c>
      <c r="B422">
        <v>44</v>
      </c>
      <c r="C422">
        <v>2024</v>
      </c>
      <c r="D422">
        <v>99</v>
      </c>
      <c r="E422">
        <v>44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99</v>
      </c>
      <c r="L422">
        <v>99</v>
      </c>
      <c r="M422">
        <v>99</v>
      </c>
      <c r="N422">
        <v>99</v>
      </c>
      <c r="O422">
        <v>99</v>
      </c>
      <c r="P422">
        <v>9999</v>
      </c>
    </row>
    <row r="423" spans="1:39">
      <c r="A423">
        <v>3</v>
      </c>
      <c r="B423">
        <v>45</v>
      </c>
      <c r="C423">
        <v>2024</v>
      </c>
      <c r="D423">
        <v>99</v>
      </c>
      <c r="E423">
        <v>45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99</v>
      </c>
      <c r="L423">
        <v>99</v>
      </c>
      <c r="M423">
        <v>99</v>
      </c>
      <c r="N423">
        <v>99</v>
      </c>
      <c r="O423">
        <v>99</v>
      </c>
      <c r="P423">
        <v>9999</v>
      </c>
    </row>
    <row r="424" spans="1:39">
      <c r="A424">
        <v>3</v>
      </c>
      <c r="B424">
        <v>46</v>
      </c>
      <c r="C424">
        <v>2024</v>
      </c>
      <c r="D424">
        <v>99</v>
      </c>
      <c r="E424">
        <v>46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99</v>
      </c>
      <c r="L424">
        <v>99</v>
      </c>
      <c r="M424">
        <v>99</v>
      </c>
      <c r="N424">
        <v>99</v>
      </c>
      <c r="O424">
        <v>99</v>
      </c>
      <c r="P424">
        <v>9999</v>
      </c>
    </row>
    <row r="425" spans="1:39">
      <c r="A425">
        <v>3</v>
      </c>
      <c r="B425">
        <v>47</v>
      </c>
      <c r="C425">
        <v>2024</v>
      </c>
      <c r="D425">
        <v>99</v>
      </c>
      <c r="E425">
        <v>47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99</v>
      </c>
      <c r="L425">
        <v>99</v>
      </c>
      <c r="M425">
        <v>99</v>
      </c>
      <c r="N425">
        <v>99</v>
      </c>
      <c r="O425">
        <v>99</v>
      </c>
      <c r="P425">
        <v>9999</v>
      </c>
    </row>
    <row r="426" spans="1:39">
      <c r="A426">
        <v>3</v>
      </c>
      <c r="B426">
        <v>48</v>
      </c>
      <c r="C426">
        <v>2024</v>
      </c>
      <c r="D426">
        <v>99</v>
      </c>
      <c r="E426">
        <v>48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99</v>
      </c>
      <c r="L426">
        <v>99</v>
      </c>
      <c r="M426">
        <v>99</v>
      </c>
      <c r="N426">
        <v>99</v>
      </c>
      <c r="O426">
        <v>99</v>
      </c>
      <c r="P426">
        <v>9999</v>
      </c>
    </row>
    <row r="427" spans="1:39">
      <c r="A427">
        <v>3</v>
      </c>
      <c r="B427">
        <v>49</v>
      </c>
      <c r="C427">
        <v>2024</v>
      </c>
      <c r="D427">
        <v>99</v>
      </c>
      <c r="E427">
        <v>49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99</v>
      </c>
      <c r="L427">
        <v>99</v>
      </c>
      <c r="M427">
        <v>99</v>
      </c>
      <c r="N427">
        <v>99</v>
      </c>
      <c r="O427">
        <v>99</v>
      </c>
      <c r="P427">
        <v>9999</v>
      </c>
    </row>
    <row r="428" spans="1:39">
      <c r="A428">
        <v>3</v>
      </c>
      <c r="B428">
        <v>50</v>
      </c>
      <c r="C428">
        <v>2024</v>
      </c>
      <c r="D428">
        <v>99</v>
      </c>
      <c r="E428">
        <v>50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99</v>
      </c>
      <c r="L428">
        <v>99</v>
      </c>
      <c r="M428">
        <v>99</v>
      </c>
      <c r="N428">
        <v>99</v>
      </c>
      <c r="O428">
        <v>99</v>
      </c>
      <c r="P428">
        <v>9999</v>
      </c>
    </row>
    <row r="429" spans="1:39">
      <c r="A429">
        <v>3</v>
      </c>
      <c r="B429">
        <v>51</v>
      </c>
      <c r="C429">
        <v>2024</v>
      </c>
      <c r="D429">
        <v>99</v>
      </c>
      <c r="E429">
        <v>51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99</v>
      </c>
      <c r="L429">
        <v>99</v>
      </c>
      <c r="M429">
        <v>99</v>
      </c>
      <c r="N429">
        <v>99</v>
      </c>
      <c r="O429">
        <v>99</v>
      </c>
      <c r="P429">
        <v>9999</v>
      </c>
    </row>
    <row r="430" spans="1:39">
      <c r="A430">
        <v>3</v>
      </c>
      <c r="B430">
        <v>52</v>
      </c>
      <c r="C430">
        <v>2024</v>
      </c>
      <c r="D430">
        <v>99</v>
      </c>
      <c r="E430">
        <v>52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99</v>
      </c>
      <c r="L430">
        <v>99</v>
      </c>
      <c r="M430">
        <v>99</v>
      </c>
      <c r="N430">
        <v>99</v>
      </c>
      <c r="O430">
        <v>99</v>
      </c>
      <c r="P430">
        <v>9999</v>
      </c>
    </row>
    <row r="431" spans="1:39">
      <c r="A431">
        <v>3</v>
      </c>
      <c r="B431">
        <v>53</v>
      </c>
      <c r="C431">
        <v>2023</v>
      </c>
      <c r="D431">
        <v>99</v>
      </c>
      <c r="E431">
        <v>1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99</v>
      </c>
      <c r="L431">
        <v>99</v>
      </c>
      <c r="M431">
        <v>99</v>
      </c>
      <c r="N431">
        <v>99</v>
      </c>
      <c r="O431">
        <v>99</v>
      </c>
      <c r="P431">
        <v>9999</v>
      </c>
      <c r="Q431">
        <v>98</v>
      </c>
      <c r="R431">
        <v>492</v>
      </c>
      <c r="S431">
        <v>491</v>
      </c>
      <c r="T431">
        <v>3.3721727210418089</v>
      </c>
      <c r="U431">
        <v>3.3593174868597875</v>
      </c>
      <c r="V431">
        <v>6.2418699186991891</v>
      </c>
      <c r="W431">
        <v>58.914460285132392</v>
      </c>
      <c r="X431">
        <v>167.23766614697556</v>
      </c>
      <c r="Y431">
        <v>154.06524390243891</v>
      </c>
      <c r="Z431">
        <v>154.37902240325857</v>
      </c>
      <c r="AA431">
        <v>28.169503447923901</v>
      </c>
      <c r="AB431">
        <v>4.3713582065777539</v>
      </c>
      <c r="AC431">
        <v>-25.816010379578561</v>
      </c>
      <c r="AD431">
        <v>18</v>
      </c>
      <c r="AE431">
        <v>0</v>
      </c>
      <c r="AF431">
        <v>0</v>
      </c>
      <c r="AG431">
        <v>3</v>
      </c>
      <c r="AH431">
        <v>30</v>
      </c>
      <c r="AI431">
        <v>5</v>
      </c>
      <c r="AJ431">
        <v>4</v>
      </c>
      <c r="AK431">
        <v>9</v>
      </c>
      <c r="AL431">
        <v>5</v>
      </c>
      <c r="AM431">
        <v>2</v>
      </c>
    </row>
    <row r="432" spans="1:39">
      <c r="A432">
        <v>3</v>
      </c>
      <c r="B432">
        <v>54</v>
      </c>
      <c r="C432">
        <v>2023</v>
      </c>
      <c r="D432">
        <v>99</v>
      </c>
      <c r="E432">
        <v>2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99</v>
      </c>
      <c r="L432">
        <v>99</v>
      </c>
      <c r="M432">
        <v>99</v>
      </c>
      <c r="N432">
        <v>99</v>
      </c>
      <c r="O432">
        <v>99</v>
      </c>
      <c r="P432">
        <v>9999</v>
      </c>
      <c r="Q432">
        <v>120</v>
      </c>
      <c r="R432">
        <v>624</v>
      </c>
      <c r="S432">
        <v>624</v>
      </c>
      <c r="T432">
        <v>4.2769019876627823</v>
      </c>
      <c r="U432">
        <v>4.4182722343868122</v>
      </c>
      <c r="V432">
        <v>6.7371794871794899</v>
      </c>
      <c r="W432">
        <v>58.009615384615401</v>
      </c>
      <c r="X432">
        <v>173.09515376281348</v>
      </c>
      <c r="Y432">
        <v>159.76682692307713</v>
      </c>
      <c r="Z432">
        <v>159.76682692307713</v>
      </c>
      <c r="AA432">
        <v>34.928202992575095</v>
      </c>
      <c r="AB432">
        <v>5.41572116615197</v>
      </c>
      <c r="AC432">
        <v>-45.714250223160867</v>
      </c>
      <c r="AD432">
        <v>34</v>
      </c>
      <c r="AE432">
        <v>0</v>
      </c>
      <c r="AF432">
        <v>0</v>
      </c>
      <c r="AG432">
        <v>3</v>
      </c>
      <c r="AH432">
        <v>53</v>
      </c>
      <c r="AI432">
        <v>2</v>
      </c>
      <c r="AJ432">
        <v>6</v>
      </c>
      <c r="AK432">
        <v>3</v>
      </c>
      <c r="AL432">
        <v>15</v>
      </c>
      <c r="AM432">
        <v>3</v>
      </c>
    </row>
    <row r="433" spans="1:39">
      <c r="A433">
        <v>3</v>
      </c>
      <c r="B433">
        <v>55</v>
      </c>
      <c r="C433">
        <v>2023</v>
      </c>
      <c r="D433">
        <v>99</v>
      </c>
      <c r="E433">
        <v>3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99</v>
      </c>
      <c r="L433">
        <v>99</v>
      </c>
      <c r="M433">
        <v>99</v>
      </c>
      <c r="N433">
        <v>99</v>
      </c>
      <c r="O433">
        <v>99</v>
      </c>
      <c r="P433">
        <v>9999</v>
      </c>
      <c r="Q433">
        <v>130</v>
      </c>
      <c r="R433">
        <v>592</v>
      </c>
      <c r="S433">
        <v>589</v>
      </c>
      <c r="T433">
        <v>4.057573680603153</v>
      </c>
      <c r="U433">
        <v>4.1123132695037299</v>
      </c>
      <c r="V433">
        <v>6.6537162162162149</v>
      </c>
      <c r="W433">
        <v>58.550084889643443</v>
      </c>
      <c r="X433">
        <v>170.71462036250759</v>
      </c>
      <c r="Y433">
        <v>156.74121621621629</v>
      </c>
      <c r="Z433">
        <v>157.53955857385404</v>
      </c>
      <c r="AA433">
        <v>30.378876034885621</v>
      </c>
      <c r="AB433">
        <v>4.6247603518429266</v>
      </c>
      <c r="AC433">
        <v>-37.975131931854222</v>
      </c>
      <c r="AD433">
        <v>23</v>
      </c>
      <c r="AE433">
        <v>0</v>
      </c>
      <c r="AF433">
        <v>0</v>
      </c>
      <c r="AG433">
        <v>2</v>
      </c>
      <c r="AH433">
        <v>27</v>
      </c>
      <c r="AI433">
        <v>8</v>
      </c>
      <c r="AJ433">
        <v>11</v>
      </c>
      <c r="AK433">
        <v>5</v>
      </c>
      <c r="AL433">
        <v>7</v>
      </c>
      <c r="AM433">
        <v>1</v>
      </c>
    </row>
    <row r="434" spans="1:39">
      <c r="A434">
        <v>3</v>
      </c>
      <c r="B434">
        <v>56</v>
      </c>
      <c r="C434">
        <v>2023</v>
      </c>
      <c r="D434">
        <v>99</v>
      </c>
      <c r="E434">
        <v>4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99</v>
      </c>
      <c r="L434">
        <v>99</v>
      </c>
      <c r="M434">
        <v>99</v>
      </c>
      <c r="N434">
        <v>99</v>
      </c>
      <c r="O434">
        <v>99</v>
      </c>
      <c r="P434">
        <v>9999</v>
      </c>
      <c r="Q434">
        <v>102</v>
      </c>
      <c r="R434">
        <v>524</v>
      </c>
      <c r="S434">
        <v>523</v>
      </c>
      <c r="T434">
        <v>3.5915010281014399</v>
      </c>
      <c r="U434">
        <v>3.6224252671396191</v>
      </c>
      <c r="V434">
        <v>5.66412213740458</v>
      </c>
      <c r="W434">
        <v>59.361376673040155</v>
      </c>
      <c r="X434">
        <v>169.34882932356339</v>
      </c>
      <c r="Y434">
        <v>155.9864503816793</v>
      </c>
      <c r="Z434">
        <v>156.2847036328871</v>
      </c>
      <c r="AA434">
        <v>30.742692633248534</v>
      </c>
      <c r="AB434">
        <v>4.4786939439086009</v>
      </c>
      <c r="AC434">
        <v>-45.486662394415696</v>
      </c>
      <c r="AD434">
        <v>23</v>
      </c>
      <c r="AE434">
        <v>0</v>
      </c>
      <c r="AF434">
        <v>0</v>
      </c>
      <c r="AG434">
        <v>7</v>
      </c>
      <c r="AH434">
        <v>52</v>
      </c>
      <c r="AI434">
        <v>5</v>
      </c>
      <c r="AJ434">
        <v>5</v>
      </c>
      <c r="AK434">
        <v>4</v>
      </c>
      <c r="AL434">
        <v>6</v>
      </c>
      <c r="AM434">
        <v>3</v>
      </c>
    </row>
    <row r="435" spans="1:39">
      <c r="A435">
        <v>3</v>
      </c>
      <c r="B435">
        <v>57</v>
      </c>
      <c r="C435">
        <v>2023</v>
      </c>
      <c r="D435">
        <v>99</v>
      </c>
      <c r="E435">
        <v>5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99</v>
      </c>
      <c r="L435">
        <v>99</v>
      </c>
      <c r="M435">
        <v>99</v>
      </c>
      <c r="N435">
        <v>99</v>
      </c>
      <c r="O435">
        <v>99</v>
      </c>
      <c r="P435">
        <v>9999</v>
      </c>
      <c r="Q435">
        <v>95</v>
      </c>
      <c r="R435">
        <v>682</v>
      </c>
      <c r="S435">
        <v>682</v>
      </c>
      <c r="T435">
        <v>4.6744345442083599</v>
      </c>
      <c r="U435">
        <v>4.6588309581704843</v>
      </c>
      <c r="V435">
        <v>5.6085043988269812</v>
      </c>
      <c r="W435">
        <v>59.34310850439882</v>
      </c>
      <c r="X435">
        <v>166.99735975065357</v>
      </c>
      <c r="Y435">
        <v>154.13856304985339</v>
      </c>
      <c r="Z435">
        <v>154.13856304985339</v>
      </c>
      <c r="AA435">
        <v>30.274949619689401</v>
      </c>
      <c r="AB435">
        <v>4.4628989648035615</v>
      </c>
      <c r="AC435">
        <v>-46.433050832243502</v>
      </c>
      <c r="AD435">
        <v>17</v>
      </c>
      <c r="AE435">
        <v>0</v>
      </c>
      <c r="AF435">
        <v>0</v>
      </c>
      <c r="AG435">
        <v>0</v>
      </c>
      <c r="AH435">
        <v>51</v>
      </c>
      <c r="AI435">
        <v>3</v>
      </c>
      <c r="AJ435">
        <v>5</v>
      </c>
      <c r="AK435">
        <v>6</v>
      </c>
      <c r="AL435">
        <v>9</v>
      </c>
      <c r="AM435">
        <v>0</v>
      </c>
    </row>
    <row r="436" spans="1:39">
      <c r="A436">
        <v>3</v>
      </c>
      <c r="B436">
        <v>58</v>
      </c>
      <c r="C436">
        <v>2023</v>
      </c>
      <c r="D436">
        <v>99</v>
      </c>
      <c r="E436">
        <v>6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99</v>
      </c>
      <c r="L436">
        <v>99</v>
      </c>
      <c r="M436">
        <v>99</v>
      </c>
      <c r="N436">
        <v>99</v>
      </c>
      <c r="O436">
        <v>99</v>
      </c>
      <c r="P436">
        <v>9999</v>
      </c>
      <c r="Q436">
        <v>121</v>
      </c>
      <c r="R436">
        <v>693</v>
      </c>
      <c r="S436">
        <v>692</v>
      </c>
      <c r="T436">
        <v>4.7498286497601105</v>
      </c>
      <c r="U436">
        <v>4.7085558822834646</v>
      </c>
      <c r="V436">
        <v>5.7604617604617596</v>
      </c>
      <c r="W436">
        <v>59.332369942196557</v>
      </c>
      <c r="X436">
        <v>166.40870866222971</v>
      </c>
      <c r="Y436">
        <v>153.31096681096668</v>
      </c>
      <c r="Z436">
        <v>153.53251445086693</v>
      </c>
      <c r="AA436">
        <v>32.518003871063627</v>
      </c>
      <c r="AB436">
        <v>4.7360313184427092</v>
      </c>
      <c r="AC436">
        <v>-50.977180113516567</v>
      </c>
      <c r="AD436">
        <v>21</v>
      </c>
      <c r="AE436">
        <v>0</v>
      </c>
      <c r="AF436">
        <v>0</v>
      </c>
      <c r="AG436">
        <v>3</v>
      </c>
      <c r="AH436">
        <v>50</v>
      </c>
      <c r="AI436">
        <v>9</v>
      </c>
      <c r="AJ436">
        <v>11</v>
      </c>
      <c r="AK436">
        <v>1</v>
      </c>
      <c r="AL436">
        <v>10</v>
      </c>
      <c r="AM436">
        <v>0</v>
      </c>
    </row>
    <row r="437" spans="1:39">
      <c r="A437">
        <v>3</v>
      </c>
      <c r="B437">
        <v>59</v>
      </c>
      <c r="C437">
        <v>2023</v>
      </c>
      <c r="D437">
        <v>99</v>
      </c>
      <c r="E437">
        <v>7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99</v>
      </c>
      <c r="L437">
        <v>99</v>
      </c>
      <c r="M437">
        <v>99</v>
      </c>
      <c r="N437">
        <v>99</v>
      </c>
      <c r="O437">
        <v>99</v>
      </c>
      <c r="P437">
        <v>9999</v>
      </c>
      <c r="Q437">
        <v>101</v>
      </c>
      <c r="R437">
        <v>539</v>
      </c>
      <c r="S437">
        <v>538</v>
      </c>
      <c r="T437">
        <v>3.6943111720356407</v>
      </c>
      <c r="U437">
        <v>3.6134331217719553</v>
      </c>
      <c r="V437">
        <v>5.7625231910946191</v>
      </c>
      <c r="W437">
        <v>59.423791821561345</v>
      </c>
      <c r="X437">
        <v>164.10872829383911</v>
      </c>
      <c r="Y437">
        <v>151.26901669758828</v>
      </c>
      <c r="Z437">
        <v>151.55018587360604</v>
      </c>
      <c r="AA437">
        <v>28.361850161353281</v>
      </c>
      <c r="AB437">
        <v>4.529821768054699</v>
      </c>
      <c r="AC437">
        <v>-37.107326094775992</v>
      </c>
      <c r="AD437">
        <v>21</v>
      </c>
      <c r="AE437">
        <v>0</v>
      </c>
      <c r="AF437">
        <v>0</v>
      </c>
      <c r="AG437">
        <v>2</v>
      </c>
      <c r="AH437">
        <v>40</v>
      </c>
      <c r="AI437">
        <v>6</v>
      </c>
      <c r="AJ437">
        <v>4</v>
      </c>
      <c r="AK437">
        <v>2</v>
      </c>
      <c r="AL437">
        <v>10</v>
      </c>
      <c r="AM437">
        <v>1</v>
      </c>
    </row>
    <row r="438" spans="1:39">
      <c r="A438">
        <v>3</v>
      </c>
      <c r="B438">
        <v>60</v>
      </c>
      <c r="C438">
        <v>2023</v>
      </c>
      <c r="D438">
        <v>99</v>
      </c>
      <c r="E438">
        <v>8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99</v>
      </c>
      <c r="L438">
        <v>99</v>
      </c>
      <c r="M438">
        <v>99</v>
      </c>
      <c r="N438">
        <v>99</v>
      </c>
      <c r="O438">
        <v>99</v>
      </c>
      <c r="P438">
        <v>9999</v>
      </c>
      <c r="Q438">
        <v>101</v>
      </c>
      <c r="R438">
        <v>645</v>
      </c>
      <c r="S438">
        <v>644</v>
      </c>
      <c r="T438">
        <v>4.4208361891706645</v>
      </c>
      <c r="U438">
        <v>4.5106311843435458</v>
      </c>
      <c r="V438">
        <v>5.6806201550387589</v>
      </c>
      <c r="W438">
        <v>58.760869565217391</v>
      </c>
      <c r="X438">
        <v>171.18681078720388</v>
      </c>
      <c r="Y438">
        <v>157.79612403100779</v>
      </c>
      <c r="Z438">
        <v>158.04114906832299</v>
      </c>
      <c r="AA438">
        <v>32.229789746860853</v>
      </c>
      <c r="AB438">
        <v>5.2984197094765308</v>
      </c>
      <c r="AC438">
        <v>-45.654518827884758</v>
      </c>
      <c r="AD438">
        <v>14</v>
      </c>
      <c r="AE438">
        <v>0</v>
      </c>
      <c r="AF438">
        <v>0</v>
      </c>
      <c r="AG438">
        <v>2</v>
      </c>
      <c r="AH438">
        <v>61</v>
      </c>
      <c r="AI438">
        <v>13</v>
      </c>
      <c r="AJ438">
        <v>12</v>
      </c>
      <c r="AK438">
        <v>4</v>
      </c>
      <c r="AL438">
        <v>10</v>
      </c>
      <c r="AM438">
        <v>2</v>
      </c>
    </row>
    <row r="439" spans="1:39">
      <c r="A439">
        <v>3</v>
      </c>
      <c r="B439">
        <v>61</v>
      </c>
      <c r="C439">
        <v>2023</v>
      </c>
      <c r="D439">
        <v>99</v>
      </c>
      <c r="E439">
        <v>9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99</v>
      </c>
      <c r="L439">
        <v>99</v>
      </c>
      <c r="M439">
        <v>99</v>
      </c>
      <c r="N439">
        <v>99</v>
      </c>
      <c r="O439">
        <v>99</v>
      </c>
      <c r="P439">
        <v>9999</v>
      </c>
      <c r="Q439">
        <v>106</v>
      </c>
      <c r="R439">
        <v>622</v>
      </c>
      <c r="S439">
        <v>622</v>
      </c>
      <c r="T439">
        <v>4.2631939684715556</v>
      </c>
      <c r="U439">
        <v>4.2017206330559009</v>
      </c>
      <c r="V439">
        <v>5.6977491961414799</v>
      </c>
      <c r="W439">
        <v>59.110932475884262</v>
      </c>
      <c r="X439">
        <v>165.14058379463029</v>
      </c>
      <c r="Y439">
        <v>152.42475884244379</v>
      </c>
      <c r="Z439">
        <v>152.42475884244379</v>
      </c>
      <c r="AA439">
        <v>32.098367667770759</v>
      </c>
      <c r="AB439">
        <v>4.5831625405666836</v>
      </c>
      <c r="AC439">
        <v>-43.246354149805789</v>
      </c>
      <c r="AD439">
        <v>14</v>
      </c>
      <c r="AE439">
        <v>0</v>
      </c>
      <c r="AF439">
        <v>0</v>
      </c>
      <c r="AG439">
        <v>1</v>
      </c>
      <c r="AH439">
        <v>42</v>
      </c>
      <c r="AI439">
        <v>4</v>
      </c>
      <c r="AJ439">
        <v>11</v>
      </c>
      <c r="AK439">
        <v>1</v>
      </c>
      <c r="AL439">
        <v>9</v>
      </c>
      <c r="AM439">
        <v>3</v>
      </c>
    </row>
    <row r="440" spans="1:39">
      <c r="A440">
        <v>3</v>
      </c>
      <c r="B440">
        <v>62</v>
      </c>
      <c r="C440">
        <v>2023</v>
      </c>
      <c r="D440">
        <v>99</v>
      </c>
      <c r="E440">
        <v>10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99</v>
      </c>
      <c r="M440">
        <v>99</v>
      </c>
      <c r="N440">
        <v>99</v>
      </c>
      <c r="O440">
        <v>99</v>
      </c>
      <c r="P440">
        <v>9999</v>
      </c>
      <c r="Q440">
        <v>98</v>
      </c>
      <c r="R440">
        <v>487</v>
      </c>
      <c r="S440">
        <v>487</v>
      </c>
      <c r="T440">
        <v>3.3379026730637409</v>
      </c>
      <c r="U440">
        <v>3.3853942652448885</v>
      </c>
      <c r="V440">
        <v>5.8665297741273106</v>
      </c>
      <c r="W440">
        <v>59.498973305954813</v>
      </c>
      <c r="X440">
        <v>169.94066754022785</v>
      </c>
      <c r="Y440">
        <v>156.85523613963031</v>
      </c>
      <c r="Z440">
        <v>156.85523613963031</v>
      </c>
      <c r="AA440">
        <v>29.501886764841675</v>
      </c>
      <c r="AB440">
        <v>4.4180304192858282</v>
      </c>
      <c r="AC440">
        <v>-34.971216763381598</v>
      </c>
      <c r="AD440">
        <v>15</v>
      </c>
      <c r="AE440">
        <v>0</v>
      </c>
      <c r="AF440">
        <v>0</v>
      </c>
      <c r="AG440">
        <v>2</v>
      </c>
      <c r="AH440">
        <v>29</v>
      </c>
      <c r="AI440">
        <v>5</v>
      </c>
      <c r="AJ440">
        <v>21</v>
      </c>
      <c r="AK440">
        <v>5</v>
      </c>
      <c r="AL440">
        <v>3</v>
      </c>
      <c r="AM440">
        <v>2</v>
      </c>
    </row>
    <row r="441" spans="1:39">
      <c r="A441">
        <v>3</v>
      </c>
      <c r="B441">
        <v>63</v>
      </c>
      <c r="C441">
        <v>2023</v>
      </c>
      <c r="D441">
        <v>99</v>
      </c>
      <c r="E441">
        <v>11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99</v>
      </c>
      <c r="M441">
        <v>99</v>
      </c>
      <c r="N441">
        <v>99</v>
      </c>
      <c r="O441">
        <v>99</v>
      </c>
      <c r="P441">
        <v>9999</v>
      </c>
      <c r="Q441">
        <v>99</v>
      </c>
      <c r="R441">
        <v>580</v>
      </c>
      <c r="S441">
        <v>580</v>
      </c>
      <c r="T441">
        <v>3.9753255654557913</v>
      </c>
      <c r="U441">
        <v>3.9811183560886887</v>
      </c>
      <c r="V441">
        <v>6.1310344827586221</v>
      </c>
      <c r="W441">
        <v>58.896551724137922</v>
      </c>
      <c r="X441">
        <v>167.80083685134687</v>
      </c>
      <c r="Y441">
        <v>154.88017241379299</v>
      </c>
      <c r="Z441">
        <v>154.88017241379299</v>
      </c>
      <c r="AA441">
        <v>31.343837924421496</v>
      </c>
      <c r="AB441">
        <v>4.6181413456827034</v>
      </c>
      <c r="AC441">
        <v>-40.181080143030243</v>
      </c>
      <c r="AD441">
        <v>25</v>
      </c>
      <c r="AE441">
        <v>0</v>
      </c>
      <c r="AF441">
        <v>0</v>
      </c>
      <c r="AG441">
        <v>2</v>
      </c>
      <c r="AH441">
        <v>45</v>
      </c>
      <c r="AI441">
        <v>8</v>
      </c>
      <c r="AJ441">
        <v>6</v>
      </c>
      <c r="AK441">
        <v>2</v>
      </c>
      <c r="AL441">
        <v>10</v>
      </c>
      <c r="AM441">
        <v>4</v>
      </c>
    </row>
    <row r="442" spans="1:39">
      <c r="A442">
        <v>3</v>
      </c>
      <c r="B442">
        <v>64</v>
      </c>
      <c r="C442">
        <v>2023</v>
      </c>
      <c r="D442">
        <v>99</v>
      </c>
      <c r="E442">
        <v>12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99</v>
      </c>
      <c r="M442">
        <v>99</v>
      </c>
      <c r="N442">
        <v>99</v>
      </c>
      <c r="O442">
        <v>99</v>
      </c>
      <c r="P442">
        <v>9999</v>
      </c>
      <c r="Q442">
        <v>113</v>
      </c>
      <c r="R442">
        <v>720</v>
      </c>
      <c r="S442">
        <v>718</v>
      </c>
      <c r="T442">
        <v>4.9348869088416736</v>
      </c>
      <c r="U442">
        <v>4.7638471615377984</v>
      </c>
      <c r="V442">
        <v>5.8138888888888882</v>
      </c>
      <c r="W442">
        <v>59.377437325905298</v>
      </c>
      <c r="X442">
        <v>162.10530275671098</v>
      </c>
      <c r="Y442">
        <v>149.29458333333332</v>
      </c>
      <c r="Z442">
        <v>149.71044568245125</v>
      </c>
      <c r="AA442">
        <v>29.493295391672511</v>
      </c>
      <c r="AB442">
        <v>4.4544607676745125</v>
      </c>
      <c r="AC442">
        <v>-37.917209023681743</v>
      </c>
      <c r="AD442">
        <v>30</v>
      </c>
      <c r="AE442">
        <v>0</v>
      </c>
      <c r="AF442">
        <v>0</v>
      </c>
      <c r="AG442">
        <v>4</v>
      </c>
      <c r="AH442">
        <v>54</v>
      </c>
      <c r="AI442">
        <v>9</v>
      </c>
      <c r="AJ442">
        <v>6</v>
      </c>
      <c r="AK442">
        <v>3</v>
      </c>
      <c r="AL442">
        <v>11</v>
      </c>
      <c r="AM442">
        <v>4</v>
      </c>
    </row>
    <row r="443" spans="1:39">
      <c r="A443">
        <v>3</v>
      </c>
      <c r="B443">
        <v>65</v>
      </c>
      <c r="C443">
        <v>2023</v>
      </c>
      <c r="D443">
        <v>99</v>
      </c>
      <c r="E443">
        <v>13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99</v>
      </c>
      <c r="M443">
        <v>99</v>
      </c>
      <c r="N443">
        <v>99</v>
      </c>
      <c r="O443">
        <v>99</v>
      </c>
      <c r="P443">
        <v>9999</v>
      </c>
      <c r="Q443">
        <v>140</v>
      </c>
      <c r="R443">
        <v>790</v>
      </c>
      <c r="S443">
        <v>789</v>
      </c>
      <c r="T443">
        <v>5.4146675805346129</v>
      </c>
      <c r="U443">
        <v>5.4475161181657406</v>
      </c>
      <c r="V443">
        <v>5.9632911392405052</v>
      </c>
      <c r="W443">
        <v>59.196451204055784</v>
      </c>
      <c r="X443">
        <v>168.8495138307938</v>
      </c>
      <c r="Y443">
        <v>155.5930379746834</v>
      </c>
      <c r="Z443">
        <v>155.79024081115321</v>
      </c>
      <c r="AA443">
        <v>30.357487594451193</v>
      </c>
      <c r="AB443">
        <v>4.627650141749859</v>
      </c>
      <c r="AC443">
        <v>-28.756934333992778</v>
      </c>
      <c r="AD443">
        <v>23</v>
      </c>
      <c r="AE443">
        <v>0</v>
      </c>
      <c r="AF443">
        <v>0</v>
      </c>
      <c r="AG443">
        <v>0</v>
      </c>
      <c r="AH443">
        <v>58</v>
      </c>
      <c r="AI443">
        <v>4</v>
      </c>
      <c r="AJ443">
        <v>5</v>
      </c>
      <c r="AK443">
        <v>3</v>
      </c>
      <c r="AL443">
        <v>6</v>
      </c>
      <c r="AM443">
        <v>1</v>
      </c>
    </row>
    <row r="444" spans="1:39">
      <c r="A444">
        <v>3</v>
      </c>
      <c r="B444">
        <v>66</v>
      </c>
      <c r="C444">
        <v>2023</v>
      </c>
      <c r="D444">
        <v>99</v>
      </c>
      <c r="E444">
        <v>14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99</v>
      </c>
      <c r="M444">
        <v>99</v>
      </c>
      <c r="N444">
        <v>99</v>
      </c>
      <c r="O444">
        <v>99</v>
      </c>
      <c r="P444">
        <v>9999</v>
      </c>
      <c r="Q444">
        <v>31</v>
      </c>
      <c r="R444">
        <v>208</v>
      </c>
      <c r="S444">
        <v>208</v>
      </c>
      <c r="T444">
        <v>1.4256339958875941</v>
      </c>
      <c r="U444">
        <v>1.4573214122924363</v>
      </c>
      <c r="V444">
        <v>4.7884615384615392</v>
      </c>
      <c r="W444">
        <v>60.076923076923087</v>
      </c>
      <c r="X444">
        <v>171.28094007833988</v>
      </c>
      <c r="Y444">
        <v>158.09230769230771</v>
      </c>
      <c r="Z444">
        <v>158.09230769230771</v>
      </c>
      <c r="AA444">
        <v>27.66217283969236</v>
      </c>
      <c r="AB444">
        <v>4.4725494099955556</v>
      </c>
      <c r="AC444">
        <v>-31.552514621301299</v>
      </c>
      <c r="AD444">
        <v>6</v>
      </c>
      <c r="AE444">
        <v>0</v>
      </c>
      <c r="AF444">
        <v>0</v>
      </c>
      <c r="AG444">
        <v>1</v>
      </c>
      <c r="AH444">
        <v>14</v>
      </c>
      <c r="AI444">
        <v>1</v>
      </c>
      <c r="AJ444">
        <v>3</v>
      </c>
      <c r="AK444">
        <v>2</v>
      </c>
      <c r="AL444">
        <v>1</v>
      </c>
      <c r="AM444">
        <v>0</v>
      </c>
    </row>
    <row r="445" spans="1:39">
      <c r="A445">
        <v>3</v>
      </c>
      <c r="B445">
        <v>67</v>
      </c>
      <c r="C445">
        <v>2023</v>
      </c>
      <c r="D445">
        <v>99</v>
      </c>
      <c r="E445">
        <v>15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99</v>
      </c>
      <c r="M445">
        <v>99</v>
      </c>
      <c r="N445">
        <v>99</v>
      </c>
      <c r="O445">
        <v>99</v>
      </c>
      <c r="P445">
        <v>9999</v>
      </c>
      <c r="Q445">
        <v>109</v>
      </c>
      <c r="R445">
        <v>876</v>
      </c>
      <c r="S445">
        <v>875</v>
      </c>
      <c r="T445">
        <v>6.0041124057573683</v>
      </c>
      <c r="U445">
        <v>5.9723134990715607</v>
      </c>
      <c r="V445">
        <v>5.4372146118721476</v>
      </c>
      <c r="W445">
        <v>59.186285714285695</v>
      </c>
      <c r="X445">
        <v>166.80234197598651</v>
      </c>
      <c r="Y445">
        <v>153.83573059360731</v>
      </c>
      <c r="Z445">
        <v>154.01154285714298</v>
      </c>
      <c r="AA445">
        <v>32.482870622918824</v>
      </c>
      <c r="AB445">
        <v>4.8691020502254689</v>
      </c>
      <c r="AC445">
        <v>-43.609192234868743</v>
      </c>
      <c r="AD445">
        <v>35</v>
      </c>
      <c r="AE445">
        <v>0</v>
      </c>
      <c r="AF445">
        <v>0</v>
      </c>
      <c r="AG445">
        <v>7</v>
      </c>
      <c r="AH445">
        <v>64</v>
      </c>
      <c r="AI445">
        <v>6</v>
      </c>
      <c r="AJ445">
        <v>9</v>
      </c>
      <c r="AK445">
        <v>5</v>
      </c>
      <c r="AL445">
        <v>8</v>
      </c>
      <c r="AM445">
        <v>1</v>
      </c>
    </row>
    <row r="446" spans="1:39">
      <c r="A446">
        <v>3</v>
      </c>
      <c r="B446">
        <v>68</v>
      </c>
      <c r="C446">
        <v>2023</v>
      </c>
      <c r="D446">
        <v>99</v>
      </c>
      <c r="E446">
        <v>16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99</v>
      </c>
      <c r="M446">
        <v>99</v>
      </c>
      <c r="N446">
        <v>99</v>
      </c>
      <c r="O446">
        <v>99</v>
      </c>
      <c r="P446">
        <v>9999</v>
      </c>
      <c r="Q446">
        <v>125</v>
      </c>
      <c r="R446">
        <v>743</v>
      </c>
      <c r="S446">
        <v>741</v>
      </c>
      <c r="T446">
        <v>5.0925291295407824</v>
      </c>
      <c r="U446">
        <v>5.1529469086276158</v>
      </c>
      <c r="V446">
        <v>5.1453566621803501</v>
      </c>
      <c r="W446">
        <v>59.080971659919022</v>
      </c>
      <c r="X446">
        <v>169.91567377137849</v>
      </c>
      <c r="Y446">
        <v>156.48963660834451</v>
      </c>
      <c r="Z446">
        <v>156.91201079622132</v>
      </c>
      <c r="AA446">
        <v>34.180206390719157</v>
      </c>
      <c r="AB446">
        <v>5.500232077106439</v>
      </c>
      <c r="AC446">
        <v>-50.592550462870513</v>
      </c>
      <c r="AD446">
        <v>24</v>
      </c>
      <c r="AE446">
        <v>0</v>
      </c>
      <c r="AF446">
        <v>0</v>
      </c>
      <c r="AG446">
        <v>1</v>
      </c>
      <c r="AH446">
        <v>49</v>
      </c>
      <c r="AI446">
        <v>6</v>
      </c>
      <c r="AJ446">
        <v>4</v>
      </c>
      <c r="AK446">
        <v>6</v>
      </c>
      <c r="AL446">
        <v>7</v>
      </c>
      <c r="AM446">
        <v>2</v>
      </c>
    </row>
    <row r="447" spans="1:39">
      <c r="A447">
        <v>3</v>
      </c>
      <c r="B447">
        <v>69</v>
      </c>
      <c r="C447">
        <v>2023</v>
      </c>
      <c r="D447">
        <v>99</v>
      </c>
      <c r="E447">
        <v>17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99</v>
      </c>
      <c r="M447">
        <v>99</v>
      </c>
      <c r="N447">
        <v>99</v>
      </c>
      <c r="O447">
        <v>99</v>
      </c>
      <c r="P447">
        <v>9999</v>
      </c>
      <c r="Q447">
        <v>101</v>
      </c>
      <c r="R447">
        <v>573</v>
      </c>
      <c r="S447">
        <v>572</v>
      </c>
      <c r="T447">
        <v>3.9273474982864993</v>
      </c>
      <c r="U447">
        <v>3.9778742701305161</v>
      </c>
      <c r="V447">
        <v>6.7713787085514854</v>
      </c>
      <c r="W447">
        <v>58.5541958041958</v>
      </c>
      <c r="X447">
        <v>169.95097177237139</v>
      </c>
      <c r="Y447">
        <v>156.64450261780095</v>
      </c>
      <c r="Z447">
        <v>156.91835664335653</v>
      </c>
      <c r="AA447">
        <v>30.149019665818432</v>
      </c>
      <c r="AB447">
        <v>4.8651967830586207</v>
      </c>
      <c r="AC447">
        <v>-39.743063001725531</v>
      </c>
      <c r="AD447">
        <v>29</v>
      </c>
      <c r="AE447">
        <v>1</v>
      </c>
      <c r="AF447">
        <v>0</v>
      </c>
      <c r="AG447">
        <v>3</v>
      </c>
      <c r="AH447">
        <v>37</v>
      </c>
      <c r="AI447">
        <v>5</v>
      </c>
      <c r="AJ447">
        <v>6</v>
      </c>
      <c r="AK447">
        <v>3</v>
      </c>
      <c r="AL447">
        <v>14</v>
      </c>
      <c r="AM447">
        <v>2</v>
      </c>
    </row>
    <row r="448" spans="1:39">
      <c r="A448">
        <v>3</v>
      </c>
      <c r="B448">
        <v>70</v>
      </c>
      <c r="C448">
        <v>2023</v>
      </c>
      <c r="D448">
        <v>99</v>
      </c>
      <c r="E448">
        <v>18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99</v>
      </c>
      <c r="M448">
        <v>99</v>
      </c>
      <c r="N448">
        <v>99</v>
      </c>
      <c r="O448">
        <v>99</v>
      </c>
      <c r="P448">
        <v>9999</v>
      </c>
      <c r="Q448">
        <v>110</v>
      </c>
      <c r="R448">
        <v>580</v>
      </c>
      <c r="S448">
        <v>580</v>
      </c>
      <c r="T448">
        <v>3.9753255654557913</v>
      </c>
      <c r="U448">
        <v>4.0505604092015579</v>
      </c>
      <c r="V448">
        <v>5.8482758620689683</v>
      </c>
      <c r="W448">
        <v>59.244827586206888</v>
      </c>
      <c r="X448">
        <v>170.72776179624159</v>
      </c>
      <c r="Y448">
        <v>157.58172413793099</v>
      </c>
      <c r="Z448">
        <v>157.58172413793099</v>
      </c>
      <c r="AA448">
        <v>30.818071452669241</v>
      </c>
      <c r="AB448">
        <v>4.7060552487998226</v>
      </c>
      <c r="AC448">
        <v>-37.585407545521534</v>
      </c>
      <c r="AD448">
        <v>24</v>
      </c>
      <c r="AE448">
        <v>0</v>
      </c>
      <c r="AF448">
        <v>0</v>
      </c>
      <c r="AG448">
        <v>1</v>
      </c>
      <c r="AH448">
        <v>58</v>
      </c>
      <c r="AI448">
        <v>5</v>
      </c>
      <c r="AJ448">
        <v>4</v>
      </c>
      <c r="AK448">
        <v>7</v>
      </c>
      <c r="AL448">
        <v>2</v>
      </c>
      <c r="AM448">
        <v>3</v>
      </c>
    </row>
    <row r="449" spans="1:39">
      <c r="A449">
        <v>3</v>
      </c>
      <c r="B449">
        <v>71</v>
      </c>
      <c r="C449">
        <v>2023</v>
      </c>
      <c r="D449">
        <v>99</v>
      </c>
      <c r="E449">
        <v>19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99</v>
      </c>
      <c r="M449">
        <v>99</v>
      </c>
      <c r="N449">
        <v>99</v>
      </c>
      <c r="O449">
        <v>99</v>
      </c>
      <c r="P449">
        <v>9999</v>
      </c>
      <c r="Q449">
        <v>89</v>
      </c>
      <c r="R449">
        <v>526</v>
      </c>
      <c r="S449">
        <v>525</v>
      </c>
      <c r="T449">
        <v>3.6052090472926657</v>
      </c>
      <c r="U449">
        <v>3.6233027658004402</v>
      </c>
      <c r="V449">
        <v>5.4866920152091252</v>
      </c>
      <c r="W449">
        <v>59.38666666666667</v>
      </c>
      <c r="X449">
        <v>168.77989198719655</v>
      </c>
      <c r="Y449">
        <v>155.43098859315597</v>
      </c>
      <c r="Z449">
        <v>155.72704761904771</v>
      </c>
      <c r="AA449">
        <v>29.551938327332326</v>
      </c>
      <c r="AB449">
        <v>4.7128005356570313</v>
      </c>
      <c r="AC449">
        <v>-49.492995040076117</v>
      </c>
      <c r="AD449">
        <v>10</v>
      </c>
      <c r="AE449">
        <v>0</v>
      </c>
      <c r="AF449">
        <v>0</v>
      </c>
      <c r="AG449">
        <v>2</v>
      </c>
      <c r="AH449">
        <v>33</v>
      </c>
      <c r="AI449">
        <v>5</v>
      </c>
      <c r="AJ449">
        <v>3</v>
      </c>
      <c r="AK449">
        <v>2</v>
      </c>
      <c r="AL449">
        <v>3</v>
      </c>
      <c r="AM449">
        <v>0</v>
      </c>
    </row>
    <row r="450" spans="1:39">
      <c r="A450">
        <v>3</v>
      </c>
      <c r="B450">
        <v>72</v>
      </c>
      <c r="C450">
        <v>2023</v>
      </c>
      <c r="D450">
        <v>99</v>
      </c>
      <c r="E450">
        <v>20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99</v>
      </c>
      <c r="M450">
        <v>99</v>
      </c>
      <c r="N450">
        <v>99</v>
      </c>
      <c r="O450">
        <v>99</v>
      </c>
      <c r="P450">
        <v>9999</v>
      </c>
      <c r="Q450">
        <v>95</v>
      </c>
      <c r="R450">
        <v>623</v>
      </c>
      <c r="S450">
        <v>622</v>
      </c>
      <c r="T450">
        <v>4.2700479780671694</v>
      </c>
      <c r="U450">
        <v>4.2130527748524118</v>
      </c>
      <c r="V450">
        <v>5.6260032102728736</v>
      </c>
      <c r="W450">
        <v>59.376205787781352</v>
      </c>
      <c r="X450">
        <v>165.53321658559801</v>
      </c>
      <c r="Y450">
        <v>152.590529695024</v>
      </c>
      <c r="Z450">
        <v>152.83585209003203</v>
      </c>
      <c r="AA450">
        <v>32.273984089864506</v>
      </c>
      <c r="AB450">
        <v>4.4544799960064845</v>
      </c>
      <c r="AC450">
        <v>-41.537950140570466</v>
      </c>
      <c r="AD450">
        <v>13</v>
      </c>
      <c r="AE450">
        <v>0</v>
      </c>
      <c r="AF450">
        <v>0</v>
      </c>
      <c r="AG450">
        <v>5</v>
      </c>
      <c r="AH450">
        <v>42</v>
      </c>
      <c r="AI450">
        <v>9</v>
      </c>
      <c r="AJ450">
        <v>4</v>
      </c>
      <c r="AK450">
        <v>1</v>
      </c>
      <c r="AL450">
        <v>6</v>
      </c>
      <c r="AM450">
        <v>0</v>
      </c>
    </row>
    <row r="451" spans="1:39">
      <c r="A451">
        <v>3</v>
      </c>
      <c r="B451">
        <v>73</v>
      </c>
      <c r="C451">
        <v>2023</v>
      </c>
      <c r="D451">
        <v>99</v>
      </c>
      <c r="E451">
        <v>21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99</v>
      </c>
      <c r="M451">
        <v>99</v>
      </c>
      <c r="N451">
        <v>99</v>
      </c>
      <c r="O451">
        <v>99</v>
      </c>
      <c r="P451">
        <v>9999</v>
      </c>
      <c r="Q451">
        <v>88</v>
      </c>
      <c r="R451">
        <v>525</v>
      </c>
      <c r="S451">
        <v>524</v>
      </c>
      <c r="T451">
        <v>3.5983550376970528</v>
      </c>
      <c r="U451">
        <v>3.4918242164546318</v>
      </c>
      <c r="V451">
        <v>5.1333333333333346</v>
      </c>
      <c r="W451">
        <v>59.60114503816795</v>
      </c>
      <c r="X451">
        <v>163.00882216375163</v>
      </c>
      <c r="Y451">
        <v>150.07619047619036</v>
      </c>
      <c r="Z451">
        <v>150.36259541984725</v>
      </c>
      <c r="AA451">
        <v>30.400754148635915</v>
      </c>
      <c r="AB451">
        <v>4.7377079428224338</v>
      </c>
      <c r="AC451">
        <v>-44.527860497933759</v>
      </c>
      <c r="AD451">
        <v>17</v>
      </c>
      <c r="AE451">
        <v>0</v>
      </c>
      <c r="AF451">
        <v>0</v>
      </c>
      <c r="AG451">
        <v>2</v>
      </c>
      <c r="AH451">
        <v>38</v>
      </c>
      <c r="AI451">
        <v>6</v>
      </c>
      <c r="AJ451">
        <v>4</v>
      </c>
      <c r="AK451">
        <v>3</v>
      </c>
      <c r="AL451">
        <v>6</v>
      </c>
      <c r="AM451">
        <v>0</v>
      </c>
    </row>
    <row r="452" spans="1:39">
      <c r="A452">
        <v>3</v>
      </c>
      <c r="B452">
        <v>74</v>
      </c>
      <c r="C452">
        <v>2023</v>
      </c>
      <c r="D452">
        <v>99</v>
      </c>
      <c r="E452">
        <v>22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99</v>
      </c>
      <c r="M452">
        <v>99</v>
      </c>
      <c r="N452">
        <v>99</v>
      </c>
      <c r="O452">
        <v>99</v>
      </c>
      <c r="P452">
        <v>9999</v>
      </c>
      <c r="Q452">
        <v>124</v>
      </c>
      <c r="R452">
        <v>838</v>
      </c>
      <c r="S452">
        <v>838</v>
      </c>
      <c r="T452">
        <v>5.7436600411240573</v>
      </c>
      <c r="U452">
        <v>5.7171874111560319</v>
      </c>
      <c r="V452">
        <v>5.9546539379474943</v>
      </c>
      <c r="W452">
        <v>58.855608591885456</v>
      </c>
      <c r="X452">
        <v>166.78440387136459</v>
      </c>
      <c r="Y452">
        <v>153.9420047732697</v>
      </c>
      <c r="Z452">
        <v>153.9420047732697</v>
      </c>
      <c r="AA452">
        <v>31.145018055544437</v>
      </c>
      <c r="AB452">
        <v>4.9195834660322175</v>
      </c>
      <c r="AC452">
        <v>-44.874033773021672</v>
      </c>
      <c r="AD452">
        <v>15</v>
      </c>
      <c r="AE452">
        <v>0</v>
      </c>
      <c r="AF452">
        <v>0</v>
      </c>
      <c r="AG452">
        <v>8</v>
      </c>
      <c r="AH452">
        <v>48</v>
      </c>
      <c r="AI452">
        <v>6</v>
      </c>
      <c r="AJ452">
        <v>12</v>
      </c>
      <c r="AK452">
        <v>9</v>
      </c>
      <c r="AL452">
        <v>5</v>
      </c>
      <c r="AM452">
        <v>1</v>
      </c>
    </row>
    <row r="453" spans="1:39">
      <c r="A453">
        <v>3</v>
      </c>
      <c r="B453">
        <v>75</v>
      </c>
      <c r="C453">
        <v>2023</v>
      </c>
      <c r="D453">
        <v>99</v>
      </c>
      <c r="E453">
        <v>23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99</v>
      </c>
      <c r="M453">
        <v>99</v>
      </c>
      <c r="N453">
        <v>99</v>
      </c>
      <c r="O453">
        <v>99</v>
      </c>
      <c r="P453">
        <v>9999</v>
      </c>
      <c r="Q453">
        <v>114</v>
      </c>
      <c r="R453">
        <v>542</v>
      </c>
      <c r="S453">
        <v>540</v>
      </c>
      <c r="T453">
        <v>3.7148732008224807</v>
      </c>
      <c r="U453">
        <v>3.7293249903597023</v>
      </c>
      <c r="V453">
        <v>5.7619926199262004</v>
      </c>
      <c r="W453">
        <v>58.892592592592599</v>
      </c>
      <c r="X453">
        <v>168.61349761926681</v>
      </c>
      <c r="Y453">
        <v>155.25645756457561</v>
      </c>
      <c r="Z453">
        <v>155.83148148148149</v>
      </c>
      <c r="AA453">
        <v>30.274428912092748</v>
      </c>
      <c r="AB453">
        <v>4.9888338966970807</v>
      </c>
      <c r="AC453">
        <v>-29.032411688811081</v>
      </c>
      <c r="AD453">
        <v>18</v>
      </c>
      <c r="AE453">
        <v>0</v>
      </c>
      <c r="AF453">
        <v>0</v>
      </c>
      <c r="AG453">
        <v>4</v>
      </c>
      <c r="AH453">
        <v>36</v>
      </c>
      <c r="AI453">
        <v>6</v>
      </c>
      <c r="AJ453">
        <v>3</v>
      </c>
      <c r="AK453">
        <v>1</v>
      </c>
      <c r="AL453">
        <v>12</v>
      </c>
      <c r="AM453">
        <v>0</v>
      </c>
    </row>
    <row r="454" spans="1:39">
      <c r="A454">
        <v>3</v>
      </c>
      <c r="B454">
        <v>76</v>
      </c>
      <c r="C454">
        <v>2023</v>
      </c>
      <c r="D454">
        <v>99</v>
      </c>
      <c r="E454">
        <v>24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99</v>
      </c>
      <c r="M454">
        <v>99</v>
      </c>
      <c r="N454">
        <v>99</v>
      </c>
      <c r="O454">
        <v>99</v>
      </c>
      <c r="P454">
        <v>9999</v>
      </c>
      <c r="Q454">
        <v>98</v>
      </c>
      <c r="R454">
        <v>566</v>
      </c>
      <c r="S454">
        <v>566</v>
      </c>
      <c r="T454">
        <v>3.8793694311172033</v>
      </c>
      <c r="U454">
        <v>3.8309154035006969</v>
      </c>
      <c r="V454">
        <v>6.0812720848056552</v>
      </c>
      <c r="W454">
        <v>59.093639575971729</v>
      </c>
      <c r="X454">
        <v>165.46386227120823</v>
      </c>
      <c r="Y454">
        <v>152.72314487632505</v>
      </c>
      <c r="Z454">
        <v>152.72314487632505</v>
      </c>
      <c r="AA454">
        <v>29.315821618656141</v>
      </c>
      <c r="AB454">
        <v>4.4308660988565531</v>
      </c>
      <c r="AC454">
        <v>-39.029677698345402</v>
      </c>
      <c r="AD454">
        <v>21</v>
      </c>
      <c r="AE454">
        <v>0</v>
      </c>
      <c r="AF454">
        <v>0</v>
      </c>
      <c r="AG454">
        <v>2</v>
      </c>
      <c r="AH454">
        <v>48</v>
      </c>
      <c r="AI454">
        <v>6</v>
      </c>
      <c r="AJ454">
        <v>11</v>
      </c>
      <c r="AK454">
        <v>6</v>
      </c>
      <c r="AL454">
        <v>7</v>
      </c>
      <c r="AM454">
        <v>2</v>
      </c>
    </row>
    <row r="455" spans="1:39">
      <c r="A455">
        <v>3</v>
      </c>
      <c r="B455">
        <v>77</v>
      </c>
      <c r="C455">
        <v>2023</v>
      </c>
      <c r="D455">
        <v>99</v>
      </c>
      <c r="E455">
        <v>25</v>
      </c>
      <c r="F455">
        <v>99</v>
      </c>
      <c r="G455">
        <v>99</v>
      </c>
      <c r="H455">
        <v>99</v>
      </c>
      <c r="I455">
        <v>99</v>
      </c>
      <c r="J455">
        <v>999</v>
      </c>
      <c r="K455">
        <v>99</v>
      </c>
      <c r="L455">
        <v>99</v>
      </c>
      <c r="M455">
        <v>99</v>
      </c>
      <c r="N455">
        <v>99</v>
      </c>
      <c r="O455">
        <v>99</v>
      </c>
      <c r="P455">
        <v>9999</v>
      </c>
    </row>
    <row r="456" spans="1:39">
      <c r="A456">
        <v>3</v>
      </c>
      <c r="B456">
        <v>78</v>
      </c>
      <c r="C456">
        <v>2023</v>
      </c>
      <c r="D456">
        <v>99</v>
      </c>
      <c r="E456">
        <v>26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99</v>
      </c>
      <c r="M456">
        <v>99</v>
      </c>
      <c r="N456">
        <v>99</v>
      </c>
      <c r="O456">
        <v>99</v>
      </c>
      <c r="P456">
        <v>9999</v>
      </c>
    </row>
    <row r="457" spans="1:39">
      <c r="A457">
        <v>3</v>
      </c>
      <c r="B457">
        <v>79</v>
      </c>
      <c r="C457">
        <v>2023</v>
      </c>
      <c r="D457">
        <v>99</v>
      </c>
      <c r="E457">
        <v>27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99</v>
      </c>
      <c r="M457">
        <v>99</v>
      </c>
      <c r="N457">
        <v>99</v>
      </c>
      <c r="O457">
        <v>99</v>
      </c>
      <c r="P457">
        <v>9999</v>
      </c>
    </row>
    <row r="458" spans="1:39">
      <c r="A458">
        <v>3</v>
      </c>
      <c r="B458">
        <v>80</v>
      </c>
      <c r="C458">
        <v>2023</v>
      </c>
      <c r="D458">
        <v>99</v>
      </c>
      <c r="E458">
        <v>28</v>
      </c>
      <c r="F458">
        <v>99</v>
      </c>
      <c r="G458">
        <v>99</v>
      </c>
      <c r="H458">
        <v>99</v>
      </c>
      <c r="I458">
        <v>99</v>
      </c>
      <c r="J458">
        <v>999</v>
      </c>
      <c r="K458">
        <v>99</v>
      </c>
      <c r="L458">
        <v>99</v>
      </c>
      <c r="M458">
        <v>99</v>
      </c>
      <c r="N458">
        <v>99</v>
      </c>
      <c r="O458">
        <v>99</v>
      </c>
      <c r="P458">
        <v>9999</v>
      </c>
    </row>
    <row r="459" spans="1:39">
      <c r="A459">
        <v>3</v>
      </c>
      <c r="B459">
        <v>81</v>
      </c>
      <c r="C459">
        <v>2023</v>
      </c>
      <c r="D459">
        <v>99</v>
      </c>
      <c r="E459">
        <v>29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99</v>
      </c>
      <c r="M459">
        <v>99</v>
      </c>
      <c r="N459">
        <v>99</v>
      </c>
      <c r="O459">
        <v>99</v>
      </c>
      <c r="P459">
        <v>9999</v>
      </c>
    </row>
    <row r="460" spans="1:39">
      <c r="A460">
        <v>3</v>
      </c>
      <c r="B460">
        <v>82</v>
      </c>
      <c r="C460">
        <v>2023</v>
      </c>
      <c r="D460">
        <v>99</v>
      </c>
      <c r="E460">
        <v>30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99</v>
      </c>
      <c r="M460">
        <v>99</v>
      </c>
      <c r="N460">
        <v>99</v>
      </c>
      <c r="O460">
        <v>99</v>
      </c>
      <c r="P460">
        <v>9999</v>
      </c>
    </row>
    <row r="461" spans="1:39">
      <c r="A461">
        <v>3</v>
      </c>
      <c r="B461">
        <v>83</v>
      </c>
      <c r="C461">
        <v>2023</v>
      </c>
      <c r="D461">
        <v>99</v>
      </c>
      <c r="E461">
        <v>31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99</v>
      </c>
      <c r="M461">
        <v>99</v>
      </c>
      <c r="N461">
        <v>99</v>
      </c>
      <c r="O461">
        <v>99</v>
      </c>
      <c r="P461">
        <v>9999</v>
      </c>
    </row>
    <row r="462" spans="1:39">
      <c r="A462">
        <v>3</v>
      </c>
      <c r="B462">
        <v>84</v>
      </c>
      <c r="C462">
        <v>2023</v>
      </c>
      <c r="D462">
        <v>99</v>
      </c>
      <c r="E462">
        <v>32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99</v>
      </c>
      <c r="M462">
        <v>99</v>
      </c>
      <c r="N462">
        <v>99</v>
      </c>
      <c r="O462">
        <v>99</v>
      </c>
      <c r="P462">
        <v>9999</v>
      </c>
    </row>
    <row r="463" spans="1:39">
      <c r="A463">
        <v>3</v>
      </c>
      <c r="B463">
        <v>85</v>
      </c>
      <c r="C463">
        <v>2023</v>
      </c>
      <c r="D463">
        <v>99</v>
      </c>
      <c r="E463">
        <v>33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99</v>
      </c>
      <c r="M463">
        <v>99</v>
      </c>
      <c r="N463">
        <v>99</v>
      </c>
      <c r="O463">
        <v>99</v>
      </c>
      <c r="P463">
        <v>9999</v>
      </c>
    </row>
    <row r="464" spans="1:39">
      <c r="A464">
        <v>3</v>
      </c>
      <c r="B464">
        <v>86</v>
      </c>
      <c r="C464">
        <v>2023</v>
      </c>
      <c r="D464">
        <v>99</v>
      </c>
      <c r="E464">
        <v>34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99</v>
      </c>
      <c r="M464">
        <v>99</v>
      </c>
      <c r="N464">
        <v>99</v>
      </c>
      <c r="O464">
        <v>99</v>
      </c>
      <c r="P464">
        <v>9999</v>
      </c>
    </row>
    <row r="465" spans="1:16">
      <c r="A465">
        <v>3</v>
      </c>
      <c r="B465">
        <v>87</v>
      </c>
      <c r="C465">
        <v>2023</v>
      </c>
      <c r="D465">
        <v>99</v>
      </c>
      <c r="E465">
        <v>35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99</v>
      </c>
      <c r="M465">
        <v>99</v>
      </c>
      <c r="N465">
        <v>99</v>
      </c>
      <c r="O465">
        <v>99</v>
      </c>
      <c r="P465">
        <v>9999</v>
      </c>
    </row>
    <row r="466" spans="1:16">
      <c r="A466">
        <v>3</v>
      </c>
      <c r="B466">
        <v>88</v>
      </c>
      <c r="C466">
        <v>2023</v>
      </c>
      <c r="D466">
        <v>99</v>
      </c>
      <c r="E466">
        <v>36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99</v>
      </c>
      <c r="M466">
        <v>99</v>
      </c>
      <c r="N466">
        <v>99</v>
      </c>
      <c r="O466">
        <v>99</v>
      </c>
      <c r="P466">
        <v>9999</v>
      </c>
    </row>
    <row r="467" spans="1:16">
      <c r="A467">
        <v>3</v>
      </c>
      <c r="B467">
        <v>89</v>
      </c>
      <c r="C467">
        <v>2023</v>
      </c>
      <c r="D467">
        <v>99</v>
      </c>
      <c r="E467">
        <v>37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99</v>
      </c>
      <c r="M467">
        <v>99</v>
      </c>
      <c r="N467">
        <v>99</v>
      </c>
      <c r="O467">
        <v>99</v>
      </c>
      <c r="P467">
        <v>9999</v>
      </c>
    </row>
    <row r="468" spans="1:16">
      <c r="A468">
        <v>3</v>
      </c>
      <c r="B468">
        <v>90</v>
      </c>
      <c r="C468">
        <v>2023</v>
      </c>
      <c r="D468">
        <v>99</v>
      </c>
      <c r="E468">
        <v>38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99</v>
      </c>
      <c r="M468">
        <v>99</v>
      </c>
      <c r="N468">
        <v>99</v>
      </c>
      <c r="O468">
        <v>99</v>
      </c>
      <c r="P468">
        <v>9999</v>
      </c>
    </row>
    <row r="469" spans="1:16">
      <c r="A469">
        <v>3</v>
      </c>
      <c r="B469">
        <v>91</v>
      </c>
      <c r="C469">
        <v>2023</v>
      </c>
      <c r="D469">
        <v>99</v>
      </c>
      <c r="E469">
        <v>39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99</v>
      </c>
      <c r="M469">
        <v>99</v>
      </c>
      <c r="N469">
        <v>99</v>
      </c>
      <c r="O469">
        <v>99</v>
      </c>
      <c r="P469">
        <v>9999</v>
      </c>
    </row>
    <row r="470" spans="1:16">
      <c r="A470">
        <v>3</v>
      </c>
      <c r="B470">
        <v>92</v>
      </c>
      <c r="C470">
        <v>2023</v>
      </c>
      <c r="D470">
        <v>99</v>
      </c>
      <c r="E470">
        <v>40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99</v>
      </c>
      <c r="M470">
        <v>99</v>
      </c>
      <c r="N470">
        <v>99</v>
      </c>
      <c r="O470">
        <v>99</v>
      </c>
      <c r="P470">
        <v>9999</v>
      </c>
    </row>
    <row r="471" spans="1:16">
      <c r="A471">
        <v>3</v>
      </c>
      <c r="B471">
        <v>93</v>
      </c>
      <c r="C471">
        <v>2023</v>
      </c>
      <c r="D471">
        <v>99</v>
      </c>
      <c r="E471">
        <v>41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99</v>
      </c>
      <c r="M471">
        <v>99</v>
      </c>
      <c r="N471">
        <v>99</v>
      </c>
      <c r="O471">
        <v>99</v>
      </c>
      <c r="P471">
        <v>9999</v>
      </c>
    </row>
    <row r="472" spans="1:16">
      <c r="A472">
        <v>3</v>
      </c>
      <c r="B472">
        <v>94</v>
      </c>
      <c r="C472">
        <v>2023</v>
      </c>
      <c r="D472">
        <v>99</v>
      </c>
      <c r="E472">
        <v>42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99</v>
      </c>
      <c r="M472">
        <v>99</v>
      </c>
      <c r="N472">
        <v>99</v>
      </c>
      <c r="O472">
        <v>99</v>
      </c>
      <c r="P472">
        <v>9999</v>
      </c>
    </row>
    <row r="473" spans="1:16">
      <c r="A473">
        <v>3</v>
      </c>
      <c r="B473">
        <v>95</v>
      </c>
      <c r="C473">
        <v>2023</v>
      </c>
      <c r="D473">
        <v>99</v>
      </c>
      <c r="E473">
        <v>43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99</v>
      </c>
      <c r="M473">
        <v>99</v>
      </c>
      <c r="N473">
        <v>99</v>
      </c>
      <c r="O473">
        <v>99</v>
      </c>
      <c r="P473">
        <v>9999</v>
      </c>
    </row>
    <row r="474" spans="1:16">
      <c r="A474">
        <v>3</v>
      </c>
      <c r="B474">
        <v>96</v>
      </c>
      <c r="C474">
        <v>2023</v>
      </c>
      <c r="D474">
        <v>99</v>
      </c>
      <c r="E474">
        <v>44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99</v>
      </c>
      <c r="M474">
        <v>99</v>
      </c>
      <c r="N474">
        <v>99</v>
      </c>
      <c r="O474">
        <v>99</v>
      </c>
      <c r="P474">
        <v>9999</v>
      </c>
    </row>
    <row r="475" spans="1:16">
      <c r="A475">
        <v>3</v>
      </c>
      <c r="B475">
        <v>97</v>
      </c>
      <c r="C475">
        <v>2023</v>
      </c>
      <c r="D475">
        <v>99</v>
      </c>
      <c r="E475">
        <v>45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99</v>
      </c>
      <c r="M475">
        <v>99</v>
      </c>
      <c r="N475">
        <v>99</v>
      </c>
      <c r="O475">
        <v>99</v>
      </c>
      <c r="P475">
        <v>9999</v>
      </c>
    </row>
    <row r="476" spans="1:16">
      <c r="A476">
        <v>3</v>
      </c>
      <c r="B476">
        <v>98</v>
      </c>
      <c r="C476">
        <v>2023</v>
      </c>
      <c r="D476">
        <v>99</v>
      </c>
      <c r="E476">
        <v>46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99</v>
      </c>
      <c r="M476">
        <v>99</v>
      </c>
      <c r="N476">
        <v>99</v>
      </c>
      <c r="O476">
        <v>99</v>
      </c>
      <c r="P476">
        <v>9999</v>
      </c>
    </row>
    <row r="477" spans="1:16">
      <c r="A477">
        <v>3</v>
      </c>
      <c r="B477">
        <v>99</v>
      </c>
      <c r="C477">
        <v>2023</v>
      </c>
      <c r="D477">
        <v>99</v>
      </c>
      <c r="E477">
        <v>47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99</v>
      </c>
      <c r="M477">
        <v>99</v>
      </c>
      <c r="N477">
        <v>99</v>
      </c>
      <c r="O477">
        <v>99</v>
      </c>
      <c r="P477">
        <v>9999</v>
      </c>
    </row>
    <row r="478" spans="1:16">
      <c r="A478">
        <v>3</v>
      </c>
      <c r="B478">
        <v>100</v>
      </c>
      <c r="C478">
        <v>2023</v>
      </c>
      <c r="D478">
        <v>99</v>
      </c>
      <c r="E478">
        <v>48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99</v>
      </c>
      <c r="M478">
        <v>99</v>
      </c>
      <c r="N478">
        <v>99</v>
      </c>
      <c r="O478">
        <v>99</v>
      </c>
      <c r="P478">
        <v>9999</v>
      </c>
    </row>
    <row r="479" spans="1:16">
      <c r="A479">
        <v>3</v>
      </c>
      <c r="B479">
        <v>101</v>
      </c>
      <c r="C479">
        <v>2023</v>
      </c>
      <c r="D479">
        <v>99</v>
      </c>
      <c r="E479">
        <v>49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99</v>
      </c>
      <c r="M479">
        <v>99</v>
      </c>
      <c r="N479">
        <v>99</v>
      </c>
      <c r="O479">
        <v>99</v>
      </c>
      <c r="P479">
        <v>9999</v>
      </c>
    </row>
    <row r="480" spans="1:16">
      <c r="A480">
        <v>3</v>
      </c>
      <c r="B480">
        <v>102</v>
      </c>
      <c r="C480">
        <v>2023</v>
      </c>
      <c r="D480">
        <v>99</v>
      </c>
      <c r="E480">
        <v>50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99</v>
      </c>
      <c r="M480">
        <v>99</v>
      </c>
      <c r="N480">
        <v>99</v>
      </c>
      <c r="O480">
        <v>99</v>
      </c>
      <c r="P480">
        <v>9999</v>
      </c>
    </row>
    <row r="481" spans="1:39">
      <c r="A481">
        <v>3</v>
      </c>
      <c r="B481">
        <v>103</v>
      </c>
      <c r="C481">
        <v>2023</v>
      </c>
      <c r="D481">
        <v>99</v>
      </c>
      <c r="E481">
        <v>51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99</v>
      </c>
      <c r="M481">
        <v>99</v>
      </c>
      <c r="N481">
        <v>99</v>
      </c>
      <c r="O481">
        <v>99</v>
      </c>
      <c r="P481">
        <v>9999</v>
      </c>
    </row>
    <row r="482" spans="1:39">
      <c r="A482">
        <v>3</v>
      </c>
      <c r="B482">
        <v>104</v>
      </c>
      <c r="C482">
        <v>2023</v>
      </c>
      <c r="D482">
        <v>99</v>
      </c>
      <c r="E482">
        <v>52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99</v>
      </c>
      <c r="M482">
        <v>99</v>
      </c>
      <c r="N482">
        <v>99</v>
      </c>
      <c r="O482">
        <v>99</v>
      </c>
      <c r="P482">
        <v>9999</v>
      </c>
    </row>
    <row r="483" spans="1:39">
      <c r="A483">
        <v>3</v>
      </c>
      <c r="B483">
        <v>105</v>
      </c>
      <c r="C483">
        <v>2022</v>
      </c>
      <c r="D483">
        <v>99</v>
      </c>
      <c r="E483">
        <v>1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99</v>
      </c>
      <c r="M483">
        <v>99</v>
      </c>
      <c r="N483">
        <v>99</v>
      </c>
      <c r="O483">
        <v>99</v>
      </c>
      <c r="P483">
        <v>9999</v>
      </c>
      <c r="Q483">
        <v>134</v>
      </c>
      <c r="R483">
        <v>976</v>
      </c>
      <c r="S483">
        <v>973</v>
      </c>
      <c r="T483">
        <v>6.6079891672308735</v>
      </c>
      <c r="U483">
        <v>6.5322002761575213</v>
      </c>
      <c r="V483">
        <v>5.4415983606557372</v>
      </c>
      <c r="W483">
        <v>59.476875642343281</v>
      </c>
      <c r="X483">
        <v>165.24865460099815</v>
      </c>
      <c r="Y483">
        <v>152.12457991803285</v>
      </c>
      <c r="Z483">
        <v>152.59361767728677</v>
      </c>
      <c r="AA483">
        <v>29.71091563687084</v>
      </c>
      <c r="AB483">
        <v>4.2630284799803224</v>
      </c>
      <c r="AC483">
        <v>-37.773100806429618</v>
      </c>
      <c r="AD483">
        <v>29</v>
      </c>
      <c r="AE483">
        <v>0</v>
      </c>
      <c r="AF483">
        <v>0</v>
      </c>
      <c r="AG483">
        <v>4</v>
      </c>
      <c r="AH483">
        <v>82</v>
      </c>
      <c r="AI483">
        <v>15</v>
      </c>
      <c r="AJ483">
        <v>22</v>
      </c>
      <c r="AK483">
        <v>3</v>
      </c>
      <c r="AL483">
        <v>7</v>
      </c>
      <c r="AM483">
        <v>5</v>
      </c>
    </row>
    <row r="484" spans="1:39">
      <c r="A484">
        <v>3</v>
      </c>
      <c r="B484">
        <v>106</v>
      </c>
      <c r="C484">
        <v>2022</v>
      </c>
      <c r="D484">
        <v>99</v>
      </c>
      <c r="E484">
        <v>2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99</v>
      </c>
      <c r="M484">
        <v>99</v>
      </c>
      <c r="N484">
        <v>99</v>
      </c>
      <c r="O484">
        <v>99</v>
      </c>
      <c r="P484">
        <v>9999</v>
      </c>
      <c r="Q484">
        <v>138</v>
      </c>
      <c r="R484">
        <v>752</v>
      </c>
      <c r="S484">
        <v>751</v>
      </c>
      <c r="T484">
        <v>5.0914014895057536</v>
      </c>
      <c r="U484">
        <v>5.0092845456277955</v>
      </c>
      <c r="V484">
        <v>5.5970744680851059</v>
      </c>
      <c r="W484">
        <v>59.21704394141144</v>
      </c>
      <c r="X484">
        <v>164.20767444272823</v>
      </c>
      <c r="Y484">
        <v>151.40756648936156</v>
      </c>
      <c r="Z484">
        <v>151.60917443408778</v>
      </c>
      <c r="AA484">
        <v>28.320707609066879</v>
      </c>
      <c r="AB484">
        <v>4.4196664106947487</v>
      </c>
      <c r="AC484">
        <v>-36.891725885262566</v>
      </c>
      <c r="AD484">
        <v>21</v>
      </c>
      <c r="AE484">
        <v>0</v>
      </c>
      <c r="AF484">
        <v>0</v>
      </c>
      <c r="AG484">
        <v>0</v>
      </c>
      <c r="AH484">
        <v>72</v>
      </c>
      <c r="AI484">
        <v>4</v>
      </c>
      <c r="AJ484">
        <v>7</v>
      </c>
      <c r="AK484">
        <v>4</v>
      </c>
      <c r="AL484">
        <v>10</v>
      </c>
      <c r="AM484">
        <v>7</v>
      </c>
    </row>
    <row r="485" spans="1:39">
      <c r="A485">
        <v>3</v>
      </c>
      <c r="B485">
        <v>107</v>
      </c>
      <c r="C485">
        <v>2022</v>
      </c>
      <c r="D485">
        <v>99</v>
      </c>
      <c r="E485">
        <v>3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99</v>
      </c>
      <c r="M485">
        <v>99</v>
      </c>
      <c r="N485">
        <v>99</v>
      </c>
      <c r="O485">
        <v>99</v>
      </c>
      <c r="P485">
        <v>9999</v>
      </c>
      <c r="Q485">
        <v>117</v>
      </c>
      <c r="R485">
        <v>555</v>
      </c>
      <c r="S485">
        <v>553</v>
      </c>
      <c r="T485">
        <v>3.7576167907921447</v>
      </c>
      <c r="U485">
        <v>3.8202350625408177</v>
      </c>
      <c r="V485">
        <v>6.8810810810810796</v>
      </c>
      <c r="W485">
        <v>58.282097649186255</v>
      </c>
      <c r="X485">
        <v>170.08989487862735</v>
      </c>
      <c r="Y485">
        <v>156.45405405405401</v>
      </c>
      <c r="Z485">
        <v>157.01989150090409</v>
      </c>
      <c r="AA485">
        <v>30.917110824920201</v>
      </c>
      <c r="AB485">
        <v>4.806564371876191</v>
      </c>
      <c r="AC485">
        <v>-46.276887091188954</v>
      </c>
      <c r="AD485">
        <v>15</v>
      </c>
      <c r="AE485">
        <v>0</v>
      </c>
      <c r="AF485">
        <v>0</v>
      </c>
      <c r="AG485">
        <v>3</v>
      </c>
      <c r="AH485">
        <v>49</v>
      </c>
      <c r="AI485">
        <v>9</v>
      </c>
      <c r="AJ485">
        <v>11</v>
      </c>
      <c r="AK485">
        <v>4</v>
      </c>
      <c r="AL485">
        <v>7</v>
      </c>
      <c r="AM485">
        <v>4</v>
      </c>
    </row>
    <row r="486" spans="1:39">
      <c r="A486">
        <v>3</v>
      </c>
      <c r="B486">
        <v>108</v>
      </c>
      <c r="C486">
        <v>2022</v>
      </c>
      <c r="D486">
        <v>99</v>
      </c>
      <c r="E486">
        <v>4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99</v>
      </c>
      <c r="M486">
        <v>99</v>
      </c>
      <c r="N486">
        <v>99</v>
      </c>
      <c r="O486">
        <v>99</v>
      </c>
      <c r="P486">
        <v>9999</v>
      </c>
      <c r="Q486">
        <v>108</v>
      </c>
      <c r="R486">
        <v>549</v>
      </c>
      <c r="S486">
        <v>548</v>
      </c>
      <c r="T486">
        <v>3.7169939065673678</v>
      </c>
      <c r="U486">
        <v>3.7648444698591006</v>
      </c>
      <c r="V486">
        <v>6.3132969034608388</v>
      </c>
      <c r="W486">
        <v>59.145985401459853</v>
      </c>
      <c r="X486">
        <v>169.20689049527661</v>
      </c>
      <c r="Y486">
        <v>155.87067395264111</v>
      </c>
      <c r="Z486">
        <v>156.15510948905103</v>
      </c>
      <c r="AA486">
        <v>28.233533916192481</v>
      </c>
      <c r="AB486">
        <v>4.2198525348458924</v>
      </c>
      <c r="AC486">
        <v>-33.773305658944693</v>
      </c>
      <c r="AD486">
        <v>13</v>
      </c>
      <c r="AE486">
        <v>0</v>
      </c>
      <c r="AF486">
        <v>0</v>
      </c>
      <c r="AG486">
        <v>2</v>
      </c>
      <c r="AH486">
        <v>54</v>
      </c>
      <c r="AI486">
        <v>4</v>
      </c>
      <c r="AJ486">
        <v>11</v>
      </c>
      <c r="AK486">
        <v>5</v>
      </c>
      <c r="AL486">
        <v>6</v>
      </c>
      <c r="AM486">
        <v>2</v>
      </c>
    </row>
    <row r="487" spans="1:39">
      <c r="A487">
        <v>3</v>
      </c>
      <c r="B487">
        <v>109</v>
      </c>
      <c r="C487">
        <v>2022</v>
      </c>
      <c r="D487">
        <v>99</v>
      </c>
      <c r="E487">
        <v>5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99</v>
      </c>
      <c r="M487">
        <v>99</v>
      </c>
      <c r="N487">
        <v>99</v>
      </c>
      <c r="O487">
        <v>99</v>
      </c>
      <c r="P487">
        <v>9999</v>
      </c>
      <c r="Q487">
        <v>96</v>
      </c>
      <c r="R487">
        <v>418</v>
      </c>
      <c r="S487">
        <v>418</v>
      </c>
      <c r="T487">
        <v>2.8300609343263359</v>
      </c>
      <c r="U487">
        <v>2.8330506330643193</v>
      </c>
      <c r="V487">
        <v>5.5263157894736841</v>
      </c>
      <c r="W487">
        <v>59.397129186602882</v>
      </c>
      <c r="X487">
        <v>166.90374118098339</v>
      </c>
      <c r="Y487">
        <v>154.05215311004784</v>
      </c>
      <c r="Z487">
        <v>154.05215311004784</v>
      </c>
      <c r="AA487">
        <v>30.435104820124302</v>
      </c>
      <c r="AB487">
        <v>4.3769941607035356</v>
      </c>
      <c r="AC487">
        <v>-51.922243430002119</v>
      </c>
      <c r="AD487">
        <v>16</v>
      </c>
      <c r="AE487">
        <v>0</v>
      </c>
      <c r="AF487">
        <v>0</v>
      </c>
      <c r="AG487">
        <v>2</v>
      </c>
      <c r="AH487">
        <v>31</v>
      </c>
      <c r="AI487">
        <v>5</v>
      </c>
      <c r="AJ487">
        <v>5</v>
      </c>
      <c r="AK487">
        <v>2</v>
      </c>
      <c r="AL487">
        <v>7</v>
      </c>
      <c r="AM487">
        <v>3</v>
      </c>
    </row>
    <row r="488" spans="1:39">
      <c r="A488">
        <v>3</v>
      </c>
      <c r="B488">
        <v>110</v>
      </c>
      <c r="C488">
        <v>2022</v>
      </c>
      <c r="D488">
        <v>99</v>
      </c>
      <c r="E488">
        <v>6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99</v>
      </c>
      <c r="M488">
        <v>99</v>
      </c>
      <c r="N488">
        <v>99</v>
      </c>
      <c r="O488">
        <v>99</v>
      </c>
      <c r="P488">
        <v>9999</v>
      </c>
      <c r="Q488">
        <v>108</v>
      </c>
      <c r="R488">
        <v>766</v>
      </c>
      <c r="S488">
        <v>765</v>
      </c>
      <c r="T488">
        <v>5.1861882193635749</v>
      </c>
      <c r="U488">
        <v>5.2058357979800549</v>
      </c>
      <c r="V488">
        <v>6.137075718015665</v>
      </c>
      <c r="W488">
        <v>59.033986928104575</v>
      </c>
      <c r="X488">
        <v>167.62713254825184</v>
      </c>
      <c r="Y488">
        <v>154.47258485639659</v>
      </c>
      <c r="Z488">
        <v>154.67450980392132</v>
      </c>
      <c r="AA488">
        <v>30.648223203704969</v>
      </c>
      <c r="AB488">
        <v>4.4582473093946469</v>
      </c>
      <c r="AC488">
        <v>-42.311165653378126</v>
      </c>
      <c r="AD488">
        <v>18</v>
      </c>
      <c r="AE488">
        <v>0</v>
      </c>
      <c r="AF488">
        <v>0</v>
      </c>
      <c r="AG488">
        <v>3</v>
      </c>
      <c r="AH488">
        <v>48</v>
      </c>
      <c r="AI488">
        <v>5</v>
      </c>
      <c r="AJ488">
        <v>6</v>
      </c>
      <c r="AK488">
        <v>2</v>
      </c>
      <c r="AL488">
        <v>11</v>
      </c>
      <c r="AM488">
        <v>0</v>
      </c>
    </row>
    <row r="489" spans="1:39">
      <c r="A489">
        <v>3</v>
      </c>
      <c r="B489">
        <v>111</v>
      </c>
      <c r="C489">
        <v>2022</v>
      </c>
      <c r="D489">
        <v>99</v>
      </c>
      <c r="E489">
        <v>7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99</v>
      </c>
      <c r="M489">
        <v>99</v>
      </c>
      <c r="N489">
        <v>99</v>
      </c>
      <c r="O489">
        <v>99</v>
      </c>
      <c r="P489">
        <v>9999</v>
      </c>
      <c r="Q489">
        <v>117</v>
      </c>
      <c r="R489">
        <v>592</v>
      </c>
      <c r="S489">
        <v>589</v>
      </c>
      <c r="T489">
        <v>4.0081245768449554</v>
      </c>
      <c r="U489">
        <v>4.0293730461562385</v>
      </c>
      <c r="V489">
        <v>5.6807432432432412</v>
      </c>
      <c r="W489">
        <v>58.962648556876047</v>
      </c>
      <c r="X489">
        <v>168.45150947263613</v>
      </c>
      <c r="Y489">
        <v>154.70540540540543</v>
      </c>
      <c r="Z489">
        <v>155.49337860780997</v>
      </c>
      <c r="AA489">
        <v>31.333505994747391</v>
      </c>
      <c r="AB489">
        <v>4.8584685780630794</v>
      </c>
      <c r="AC489">
        <v>-44.502847695111278</v>
      </c>
      <c r="AD489">
        <v>19</v>
      </c>
      <c r="AE489">
        <v>0</v>
      </c>
      <c r="AF489">
        <v>0</v>
      </c>
      <c r="AG489">
        <v>2</v>
      </c>
      <c r="AH489">
        <v>39</v>
      </c>
      <c r="AI489">
        <v>4</v>
      </c>
      <c r="AJ489">
        <v>11</v>
      </c>
      <c r="AK489">
        <v>4</v>
      </c>
      <c r="AL489">
        <v>7</v>
      </c>
      <c r="AM489">
        <v>4</v>
      </c>
    </row>
    <row r="490" spans="1:39">
      <c r="A490">
        <v>3</v>
      </c>
      <c r="B490">
        <v>112</v>
      </c>
      <c r="C490">
        <v>2022</v>
      </c>
      <c r="D490">
        <v>99</v>
      </c>
      <c r="E490">
        <v>8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99</v>
      </c>
      <c r="M490">
        <v>99</v>
      </c>
      <c r="N490">
        <v>99</v>
      </c>
      <c r="O490">
        <v>99</v>
      </c>
      <c r="P490">
        <v>9999</v>
      </c>
      <c r="Q490">
        <v>95</v>
      </c>
      <c r="R490">
        <v>477</v>
      </c>
      <c r="S490">
        <v>477</v>
      </c>
      <c r="T490">
        <v>3.2295192958700074</v>
      </c>
      <c r="U490">
        <v>3.2764741053554793</v>
      </c>
      <c r="V490">
        <v>6.4863731656184473</v>
      </c>
      <c r="W490">
        <v>58.844863731656176</v>
      </c>
      <c r="X490">
        <v>169.15170429122054</v>
      </c>
      <c r="Y490">
        <v>156.12702306079677</v>
      </c>
      <c r="Z490">
        <v>156.12702306079677</v>
      </c>
      <c r="AA490">
        <v>30.605551276125865</v>
      </c>
      <c r="AB490">
        <v>4.4028102127722244</v>
      </c>
      <c r="AC490">
        <v>-43.336500368771262</v>
      </c>
      <c r="AD490">
        <v>16</v>
      </c>
      <c r="AE490">
        <v>0</v>
      </c>
      <c r="AF490">
        <v>0</v>
      </c>
      <c r="AG490">
        <v>0</v>
      </c>
      <c r="AH490">
        <v>44</v>
      </c>
      <c r="AI490">
        <v>5</v>
      </c>
      <c r="AJ490">
        <v>5</v>
      </c>
      <c r="AK490">
        <v>0</v>
      </c>
      <c r="AL490">
        <v>3</v>
      </c>
      <c r="AM490">
        <v>1</v>
      </c>
    </row>
    <row r="491" spans="1:39">
      <c r="A491">
        <v>3</v>
      </c>
      <c r="B491">
        <v>113</v>
      </c>
      <c r="C491">
        <v>2022</v>
      </c>
      <c r="D491">
        <v>99</v>
      </c>
      <c r="E491">
        <v>9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99</v>
      </c>
      <c r="M491">
        <v>99</v>
      </c>
      <c r="N491">
        <v>99</v>
      </c>
      <c r="O491">
        <v>99</v>
      </c>
      <c r="P491">
        <v>9999</v>
      </c>
      <c r="Q491">
        <v>122</v>
      </c>
      <c r="R491">
        <v>582</v>
      </c>
      <c r="S491">
        <v>580</v>
      </c>
      <c r="T491">
        <v>3.9404197698036567</v>
      </c>
      <c r="U491">
        <v>3.9889717901914841</v>
      </c>
      <c r="V491">
        <v>5.7061855670103085</v>
      </c>
      <c r="W491">
        <v>59.077586206896562</v>
      </c>
      <c r="X491">
        <v>169.20694135736963</v>
      </c>
      <c r="Y491">
        <v>155.78573883161499</v>
      </c>
      <c r="Z491">
        <v>156.32293103448262</v>
      </c>
      <c r="AA491">
        <v>30.443389662908441</v>
      </c>
      <c r="AB491">
        <v>4.6822313831470277</v>
      </c>
      <c r="AC491">
        <v>-43.975760130177399</v>
      </c>
      <c r="AD491">
        <v>17</v>
      </c>
      <c r="AE491">
        <v>0</v>
      </c>
      <c r="AF491">
        <v>0</v>
      </c>
      <c r="AG491">
        <v>1</v>
      </c>
      <c r="AH491">
        <v>54</v>
      </c>
      <c r="AI491">
        <v>7</v>
      </c>
      <c r="AJ491">
        <v>6</v>
      </c>
      <c r="AK491">
        <v>3</v>
      </c>
      <c r="AL491">
        <v>7</v>
      </c>
      <c r="AM491">
        <v>3</v>
      </c>
    </row>
    <row r="492" spans="1:39">
      <c r="A492">
        <v>3</v>
      </c>
      <c r="B492">
        <v>114</v>
      </c>
      <c r="C492">
        <v>2022</v>
      </c>
      <c r="D492">
        <v>99</v>
      </c>
      <c r="E492">
        <v>10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99</v>
      </c>
      <c r="M492">
        <v>99</v>
      </c>
      <c r="N492">
        <v>99</v>
      </c>
      <c r="O492">
        <v>99</v>
      </c>
      <c r="P492">
        <v>9999</v>
      </c>
      <c r="Q492">
        <v>114</v>
      </c>
      <c r="R492">
        <v>528</v>
      </c>
      <c r="S492">
        <v>528</v>
      </c>
      <c r="T492">
        <v>3.5748138117806394</v>
      </c>
      <c r="U492">
        <v>3.7037652325119774</v>
      </c>
      <c r="V492">
        <v>5.712121212121211</v>
      </c>
      <c r="W492">
        <v>59.162878787878803</v>
      </c>
      <c r="X492">
        <v>172.74184149184151</v>
      </c>
      <c r="Y492">
        <v>159.44071969696972</v>
      </c>
      <c r="Z492">
        <v>159.44071969696972</v>
      </c>
      <c r="AA492">
        <v>31.044150943701943</v>
      </c>
      <c r="AB492">
        <v>4.6097706723842409</v>
      </c>
      <c r="AC492">
        <v>-41.958738794427823</v>
      </c>
      <c r="AD492">
        <v>25</v>
      </c>
      <c r="AE492">
        <v>0</v>
      </c>
      <c r="AF492">
        <v>0</v>
      </c>
      <c r="AG492">
        <v>1</v>
      </c>
      <c r="AH492">
        <v>48</v>
      </c>
      <c r="AI492">
        <v>3</v>
      </c>
      <c r="AJ492">
        <v>4</v>
      </c>
      <c r="AK492">
        <v>1</v>
      </c>
      <c r="AL492">
        <v>7</v>
      </c>
      <c r="AM492">
        <v>1</v>
      </c>
    </row>
    <row r="493" spans="1:39">
      <c r="A493">
        <v>3</v>
      </c>
      <c r="B493">
        <v>115</v>
      </c>
      <c r="C493">
        <v>2022</v>
      </c>
      <c r="D493">
        <v>99</v>
      </c>
      <c r="E493">
        <v>11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99</v>
      </c>
      <c r="M493">
        <v>99</v>
      </c>
      <c r="N493">
        <v>99</v>
      </c>
      <c r="O493">
        <v>99</v>
      </c>
      <c r="P493">
        <v>9999</v>
      </c>
      <c r="Q493">
        <v>97</v>
      </c>
      <c r="R493">
        <v>494</v>
      </c>
      <c r="S493">
        <v>492</v>
      </c>
      <c r="T493">
        <v>3.3446174678402167</v>
      </c>
      <c r="U493">
        <v>3.3378045581785409</v>
      </c>
      <c r="V493">
        <v>5.973684210526315</v>
      </c>
      <c r="W493">
        <v>59.292682926829265</v>
      </c>
      <c r="X493">
        <v>167.03058588215697</v>
      </c>
      <c r="Y493">
        <v>153.57611336032377</v>
      </c>
      <c r="Z493">
        <v>154.200406504065</v>
      </c>
      <c r="AA493">
        <v>32.673399834503279</v>
      </c>
      <c r="AB493">
        <v>4.3765481949496259</v>
      </c>
      <c r="AC493">
        <v>-49.50218893266684</v>
      </c>
      <c r="AD493">
        <v>9</v>
      </c>
      <c r="AE493">
        <v>0</v>
      </c>
      <c r="AF493">
        <v>0</v>
      </c>
      <c r="AG493">
        <v>2</v>
      </c>
      <c r="AH493">
        <v>31</v>
      </c>
      <c r="AI493">
        <v>3</v>
      </c>
      <c r="AJ493">
        <v>16</v>
      </c>
      <c r="AK493">
        <v>3</v>
      </c>
      <c r="AL493">
        <v>3</v>
      </c>
      <c r="AM493">
        <v>0</v>
      </c>
    </row>
    <row r="494" spans="1:39">
      <c r="A494">
        <v>3</v>
      </c>
      <c r="B494">
        <v>116</v>
      </c>
      <c r="C494">
        <v>2022</v>
      </c>
      <c r="D494">
        <v>99</v>
      </c>
      <c r="E494">
        <v>12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99</v>
      </c>
      <c r="M494">
        <v>99</v>
      </c>
      <c r="N494">
        <v>99</v>
      </c>
      <c r="O494">
        <v>99</v>
      </c>
      <c r="P494">
        <v>9999</v>
      </c>
      <c r="Q494">
        <v>102</v>
      </c>
      <c r="R494">
        <v>482</v>
      </c>
      <c r="S494">
        <v>479</v>
      </c>
      <c r="T494">
        <v>3.2633716993906567</v>
      </c>
      <c r="U494">
        <v>3.3336117674854759</v>
      </c>
      <c r="V494">
        <v>5.4543568464730283</v>
      </c>
      <c r="W494">
        <v>58.90396659707725</v>
      </c>
      <c r="X494">
        <v>171.40570842867638</v>
      </c>
      <c r="Y494">
        <v>157.20186721991695</v>
      </c>
      <c r="Z494">
        <v>158.18643006263045</v>
      </c>
      <c r="AA494">
        <v>32.514196090028747</v>
      </c>
      <c r="AB494">
        <v>5.3763540244260009</v>
      </c>
      <c r="AC494">
        <v>-49.09384438567384</v>
      </c>
      <c r="AD494">
        <v>22</v>
      </c>
      <c r="AE494">
        <v>0</v>
      </c>
      <c r="AF494">
        <v>0</v>
      </c>
      <c r="AG494">
        <v>3</v>
      </c>
      <c r="AH494">
        <v>38</v>
      </c>
      <c r="AI494">
        <v>1</v>
      </c>
      <c r="AJ494">
        <v>6</v>
      </c>
      <c r="AK494">
        <v>2</v>
      </c>
      <c r="AL494">
        <v>8</v>
      </c>
      <c r="AM494">
        <v>3</v>
      </c>
    </row>
    <row r="495" spans="1:39">
      <c r="A495">
        <v>3</v>
      </c>
      <c r="B495">
        <v>117</v>
      </c>
      <c r="C495">
        <v>2022</v>
      </c>
      <c r="D495">
        <v>99</v>
      </c>
      <c r="E495">
        <v>13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99</v>
      </c>
      <c r="M495">
        <v>99</v>
      </c>
      <c r="N495">
        <v>99</v>
      </c>
      <c r="O495">
        <v>99</v>
      </c>
      <c r="P495">
        <v>9999</v>
      </c>
      <c r="Q495">
        <v>114</v>
      </c>
      <c r="R495">
        <v>642</v>
      </c>
      <c r="S495">
        <v>640</v>
      </c>
      <c r="T495">
        <v>4.3466486120514558</v>
      </c>
      <c r="U495">
        <v>4.3420241246577094</v>
      </c>
      <c r="V495">
        <v>5.7133956386292812</v>
      </c>
      <c r="W495">
        <v>59.057812499999997</v>
      </c>
      <c r="X495">
        <v>167.02139508510439</v>
      </c>
      <c r="Y495">
        <v>153.72585669781924</v>
      </c>
      <c r="Z495">
        <v>154.2062499999999</v>
      </c>
      <c r="AA495">
        <v>31.483952633643796</v>
      </c>
      <c r="AB495">
        <v>4.577946615552035</v>
      </c>
      <c r="AC495">
        <v>-44.875284749405395</v>
      </c>
      <c r="AD495">
        <v>16</v>
      </c>
      <c r="AE495">
        <v>0</v>
      </c>
      <c r="AF495">
        <v>0</v>
      </c>
      <c r="AG495">
        <v>1</v>
      </c>
      <c r="AH495">
        <v>37</v>
      </c>
      <c r="AI495">
        <v>2</v>
      </c>
      <c r="AJ495">
        <v>3</v>
      </c>
      <c r="AK495">
        <v>2</v>
      </c>
      <c r="AL495">
        <v>8</v>
      </c>
      <c r="AM495">
        <v>2</v>
      </c>
    </row>
    <row r="496" spans="1:39">
      <c r="A496">
        <v>3</v>
      </c>
      <c r="B496">
        <v>118</v>
      </c>
      <c r="C496">
        <v>2022</v>
      </c>
      <c r="D496">
        <v>99</v>
      </c>
      <c r="E496">
        <v>14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99</v>
      </c>
      <c r="M496">
        <v>99</v>
      </c>
      <c r="N496">
        <v>99</v>
      </c>
      <c r="O496">
        <v>99</v>
      </c>
      <c r="P496">
        <v>9999</v>
      </c>
      <c r="Q496">
        <v>135</v>
      </c>
      <c r="R496">
        <v>786</v>
      </c>
      <c r="S496">
        <v>783</v>
      </c>
      <c r="T496">
        <v>5.3215978334461758</v>
      </c>
      <c r="U496">
        <v>5.3023975714652352</v>
      </c>
      <c r="V496">
        <v>5.1653944020356244</v>
      </c>
      <c r="W496">
        <v>59.450830140485294</v>
      </c>
      <c r="X496">
        <v>166.66501258480619</v>
      </c>
      <c r="Y496">
        <v>153.3343511450382</v>
      </c>
      <c r="Z496">
        <v>153.92183908045979</v>
      </c>
      <c r="AA496">
        <v>29.443673449424981</v>
      </c>
      <c r="AB496">
        <v>4.4532274748827154</v>
      </c>
      <c r="AC496">
        <v>-49.423057661669553</v>
      </c>
      <c r="AD496">
        <v>27</v>
      </c>
      <c r="AE496">
        <v>0</v>
      </c>
      <c r="AF496">
        <v>0</v>
      </c>
      <c r="AG496">
        <v>1</v>
      </c>
      <c r="AH496">
        <v>71</v>
      </c>
      <c r="AI496">
        <v>6</v>
      </c>
      <c r="AJ496">
        <v>8</v>
      </c>
      <c r="AK496">
        <v>2</v>
      </c>
      <c r="AL496">
        <v>10</v>
      </c>
      <c r="AM496">
        <v>2</v>
      </c>
    </row>
    <row r="497" spans="1:39">
      <c r="A497">
        <v>3</v>
      </c>
      <c r="B497">
        <v>119</v>
      </c>
      <c r="C497">
        <v>2022</v>
      </c>
      <c r="D497">
        <v>99</v>
      </c>
      <c r="E497">
        <v>15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99</v>
      </c>
      <c r="M497">
        <v>99</v>
      </c>
      <c r="N497">
        <v>99</v>
      </c>
      <c r="O497">
        <v>99</v>
      </c>
      <c r="P497">
        <v>9999</v>
      </c>
      <c r="Q497">
        <v>32</v>
      </c>
      <c r="R497">
        <v>176</v>
      </c>
      <c r="S497">
        <v>175</v>
      </c>
      <c r="T497">
        <v>1.1916046039268791</v>
      </c>
      <c r="U497">
        <v>1.2112193588282396</v>
      </c>
      <c r="V497">
        <v>5.9204545454545459</v>
      </c>
      <c r="W497">
        <v>58.285714285714306</v>
      </c>
      <c r="X497">
        <v>170.34127843986997</v>
      </c>
      <c r="Y497">
        <v>156.4227272727272</v>
      </c>
      <c r="Z497">
        <v>157.31657142857131</v>
      </c>
      <c r="AA497">
        <v>35.848307546649885</v>
      </c>
      <c r="AB497">
        <v>5.5732597723232038</v>
      </c>
      <c r="AC497">
        <v>-56.200549774681583</v>
      </c>
      <c r="AD497">
        <v>5</v>
      </c>
      <c r="AE497">
        <v>0</v>
      </c>
      <c r="AF497">
        <v>0</v>
      </c>
      <c r="AG497">
        <v>0</v>
      </c>
      <c r="AH497">
        <v>21</v>
      </c>
      <c r="AI497">
        <v>2</v>
      </c>
      <c r="AJ497">
        <v>7</v>
      </c>
      <c r="AK497">
        <v>4</v>
      </c>
      <c r="AL497">
        <v>0</v>
      </c>
      <c r="AM497">
        <v>0</v>
      </c>
    </row>
    <row r="498" spans="1:39">
      <c r="A498">
        <v>3</v>
      </c>
      <c r="B498">
        <v>120</v>
      </c>
      <c r="C498">
        <v>2022</v>
      </c>
      <c r="D498">
        <v>99</v>
      </c>
      <c r="E498">
        <v>16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99</v>
      </c>
      <c r="M498">
        <v>99</v>
      </c>
      <c r="N498">
        <v>99</v>
      </c>
      <c r="O498">
        <v>99</v>
      </c>
      <c r="P498">
        <v>9999</v>
      </c>
      <c r="Q498">
        <v>113</v>
      </c>
      <c r="R498">
        <v>660</v>
      </c>
      <c r="S498">
        <v>658</v>
      </c>
      <c r="T498">
        <v>4.4685172647257989</v>
      </c>
      <c r="U498">
        <v>4.4276309675807282</v>
      </c>
      <c r="V498">
        <v>5.5621212121212116</v>
      </c>
      <c r="W498">
        <v>59.287234042553202</v>
      </c>
      <c r="X498">
        <v>165.85787451984649</v>
      </c>
      <c r="Y498">
        <v>152.48151515151494</v>
      </c>
      <c r="Z498">
        <v>152.94498480243141</v>
      </c>
      <c r="AA498">
        <v>28.862529437783991</v>
      </c>
      <c r="AB498">
        <v>4.6492004682370913</v>
      </c>
      <c r="AC498">
        <v>-42.399559897205535</v>
      </c>
      <c r="AD498">
        <v>26</v>
      </c>
      <c r="AE498">
        <v>0</v>
      </c>
      <c r="AF498">
        <v>0</v>
      </c>
      <c r="AG498">
        <v>3</v>
      </c>
      <c r="AH498">
        <v>47</v>
      </c>
      <c r="AI498">
        <v>4</v>
      </c>
      <c r="AJ498">
        <v>5</v>
      </c>
      <c r="AK498">
        <v>8</v>
      </c>
      <c r="AL498">
        <v>4</v>
      </c>
      <c r="AM498">
        <v>1</v>
      </c>
    </row>
    <row r="499" spans="1:39">
      <c r="A499">
        <v>3</v>
      </c>
      <c r="B499">
        <v>121</v>
      </c>
      <c r="C499">
        <v>2022</v>
      </c>
      <c r="D499">
        <v>99</v>
      </c>
      <c r="E499">
        <v>17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99</v>
      </c>
      <c r="M499">
        <v>99</v>
      </c>
      <c r="N499">
        <v>99</v>
      </c>
      <c r="O499">
        <v>99</v>
      </c>
      <c r="P499">
        <v>9999</v>
      </c>
      <c r="Q499">
        <v>123</v>
      </c>
      <c r="R499">
        <v>617</v>
      </c>
      <c r="S499">
        <v>615</v>
      </c>
      <c r="T499">
        <v>4.1773865944482056</v>
      </c>
      <c r="U499">
        <v>4.0896515616711051</v>
      </c>
      <c r="V499">
        <v>5.6126418152350084</v>
      </c>
      <c r="W499">
        <v>59.318699186991886</v>
      </c>
      <c r="X499">
        <v>163.57975806465765</v>
      </c>
      <c r="Y499">
        <v>150.65753646677462</v>
      </c>
      <c r="Z499">
        <v>151.14747967479661</v>
      </c>
      <c r="AA499">
        <v>29.535369828119155</v>
      </c>
      <c r="AB499">
        <v>4.383549246779685</v>
      </c>
      <c r="AC499">
        <v>-36.627956936950682</v>
      </c>
      <c r="AD499">
        <v>23</v>
      </c>
      <c r="AE499">
        <v>0</v>
      </c>
      <c r="AF499">
        <v>0</v>
      </c>
      <c r="AG499">
        <v>1</v>
      </c>
      <c r="AH499">
        <v>48</v>
      </c>
      <c r="AI499">
        <v>3</v>
      </c>
      <c r="AJ499">
        <v>7</v>
      </c>
      <c r="AK499">
        <v>6</v>
      </c>
      <c r="AL499">
        <v>7</v>
      </c>
      <c r="AM499">
        <v>3</v>
      </c>
    </row>
    <row r="500" spans="1:39">
      <c r="A500">
        <v>3</v>
      </c>
      <c r="B500">
        <v>122</v>
      </c>
      <c r="C500">
        <v>2022</v>
      </c>
      <c r="D500">
        <v>99</v>
      </c>
      <c r="E500">
        <v>18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99</v>
      </c>
      <c r="M500">
        <v>99</v>
      </c>
      <c r="N500">
        <v>99</v>
      </c>
      <c r="O500">
        <v>99</v>
      </c>
      <c r="P500">
        <v>9999</v>
      </c>
      <c r="Q500">
        <v>129</v>
      </c>
      <c r="R500">
        <v>721</v>
      </c>
      <c r="S500">
        <v>721</v>
      </c>
      <c r="T500">
        <v>4.8815165876777264</v>
      </c>
      <c r="U500">
        <v>5.0115639631074194</v>
      </c>
      <c r="V500">
        <v>6.3536754507628306</v>
      </c>
      <c r="W500">
        <v>58.515950069348143</v>
      </c>
      <c r="X500">
        <v>171.16936120081201</v>
      </c>
      <c r="Y500">
        <v>157.98932038834957</v>
      </c>
      <c r="Z500">
        <v>157.98932038834957</v>
      </c>
      <c r="AA500">
        <v>30.14513270876596</v>
      </c>
      <c r="AB500">
        <v>4.7646506049492485</v>
      </c>
      <c r="AC500">
        <v>-44.55420252449337</v>
      </c>
      <c r="AD500">
        <v>26</v>
      </c>
      <c r="AE500">
        <v>0</v>
      </c>
      <c r="AF500">
        <v>0</v>
      </c>
      <c r="AG500">
        <v>3</v>
      </c>
      <c r="AH500">
        <v>47</v>
      </c>
      <c r="AI500">
        <v>8</v>
      </c>
      <c r="AJ500">
        <v>13</v>
      </c>
      <c r="AK500">
        <v>2</v>
      </c>
      <c r="AL500">
        <v>12</v>
      </c>
      <c r="AM500">
        <v>9</v>
      </c>
    </row>
    <row r="501" spans="1:39">
      <c r="A501">
        <v>3</v>
      </c>
      <c r="B501">
        <v>123</v>
      </c>
      <c r="C501">
        <v>2022</v>
      </c>
      <c r="D501">
        <v>99</v>
      </c>
      <c r="E501">
        <v>19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99</v>
      </c>
      <c r="M501">
        <v>99</v>
      </c>
      <c r="N501">
        <v>99</v>
      </c>
      <c r="O501">
        <v>99</v>
      </c>
      <c r="P501">
        <v>9999</v>
      </c>
      <c r="Q501">
        <v>90</v>
      </c>
      <c r="R501">
        <v>547</v>
      </c>
      <c r="S501">
        <v>545</v>
      </c>
      <c r="T501">
        <v>3.7034529451591056</v>
      </c>
      <c r="U501">
        <v>3.7241308443883656</v>
      </c>
      <c r="V501">
        <v>6.4259597806215707</v>
      </c>
      <c r="W501">
        <v>58.315596330275241</v>
      </c>
      <c r="X501">
        <v>168.22855286691322</v>
      </c>
      <c r="Y501">
        <v>154.74881170018287</v>
      </c>
      <c r="Z501">
        <v>155.31669724770651</v>
      </c>
      <c r="AA501">
        <v>30.207225518002925</v>
      </c>
      <c r="AB501">
        <v>4.8127730340644916</v>
      </c>
      <c r="AC501">
        <v>-35.638927715965096</v>
      </c>
      <c r="AD501">
        <v>11</v>
      </c>
      <c r="AE501">
        <v>0</v>
      </c>
      <c r="AF501">
        <v>0</v>
      </c>
      <c r="AG501">
        <v>0</v>
      </c>
      <c r="AH501">
        <v>26</v>
      </c>
      <c r="AI501">
        <v>7</v>
      </c>
      <c r="AJ501">
        <v>1</v>
      </c>
      <c r="AK501">
        <v>1</v>
      </c>
      <c r="AL501">
        <v>8</v>
      </c>
      <c r="AM501">
        <v>0</v>
      </c>
    </row>
    <row r="502" spans="1:39">
      <c r="A502">
        <v>3</v>
      </c>
      <c r="B502">
        <v>124</v>
      </c>
      <c r="C502">
        <v>2022</v>
      </c>
      <c r="D502">
        <v>99</v>
      </c>
      <c r="E502">
        <v>20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99</v>
      </c>
      <c r="M502">
        <v>99</v>
      </c>
      <c r="N502">
        <v>99</v>
      </c>
      <c r="O502">
        <v>99</v>
      </c>
      <c r="P502">
        <v>9999</v>
      </c>
      <c r="Q502">
        <v>123</v>
      </c>
      <c r="R502">
        <v>917</v>
      </c>
      <c r="S502">
        <v>916</v>
      </c>
      <c r="T502">
        <v>6.2085308056872019</v>
      </c>
      <c r="U502">
        <v>6.1974593940980203</v>
      </c>
      <c r="V502">
        <v>5.863685932388222</v>
      </c>
      <c r="W502">
        <v>59.185589519650662</v>
      </c>
      <c r="X502">
        <v>166.62582659787259</v>
      </c>
      <c r="Y502">
        <v>153.61515812431855</v>
      </c>
      <c r="Z502">
        <v>153.78286026200891</v>
      </c>
      <c r="AA502">
        <v>31.10269756386031</v>
      </c>
      <c r="AB502">
        <v>4.4010778976519314</v>
      </c>
      <c r="AC502">
        <v>-43.769431258405845</v>
      </c>
      <c r="AD502">
        <v>21</v>
      </c>
      <c r="AE502">
        <v>0</v>
      </c>
      <c r="AF502">
        <v>0</v>
      </c>
      <c r="AG502">
        <v>0</v>
      </c>
      <c r="AH502">
        <v>53</v>
      </c>
      <c r="AI502">
        <v>4</v>
      </c>
      <c r="AJ502">
        <v>9</v>
      </c>
      <c r="AK502">
        <v>6</v>
      </c>
      <c r="AL502">
        <v>9</v>
      </c>
      <c r="AM502">
        <v>3</v>
      </c>
    </row>
    <row r="503" spans="1:39">
      <c r="A503">
        <v>3</v>
      </c>
      <c r="B503">
        <v>125</v>
      </c>
      <c r="C503">
        <v>2022</v>
      </c>
      <c r="D503">
        <v>99</v>
      </c>
      <c r="E503">
        <v>21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99</v>
      </c>
      <c r="M503">
        <v>99</v>
      </c>
      <c r="N503">
        <v>99</v>
      </c>
      <c r="O503">
        <v>99</v>
      </c>
      <c r="P503">
        <v>9999</v>
      </c>
      <c r="Q503">
        <v>93</v>
      </c>
      <c r="R503">
        <v>507</v>
      </c>
      <c r="S503">
        <v>504</v>
      </c>
      <c r="T503">
        <v>3.4326337169939061</v>
      </c>
      <c r="U503">
        <v>3.451133094865463</v>
      </c>
      <c r="V503">
        <v>6.717948717948719</v>
      </c>
      <c r="W503">
        <v>58.559523809523824</v>
      </c>
      <c r="X503">
        <v>168.68863003540901</v>
      </c>
      <c r="Y503">
        <v>154.71893491124251</v>
      </c>
      <c r="Z503">
        <v>155.63988095238085</v>
      </c>
      <c r="AA503">
        <v>29.935837748956711</v>
      </c>
      <c r="AB503">
        <v>4.5216003377689775</v>
      </c>
      <c r="AC503">
        <v>-47.511531138756837</v>
      </c>
      <c r="AD503">
        <v>14</v>
      </c>
      <c r="AE503">
        <v>0</v>
      </c>
      <c r="AF503">
        <v>0</v>
      </c>
      <c r="AG503">
        <v>0</v>
      </c>
      <c r="AH503">
        <v>36</v>
      </c>
      <c r="AI503">
        <v>3</v>
      </c>
      <c r="AJ503">
        <v>11</v>
      </c>
      <c r="AK503">
        <v>3</v>
      </c>
      <c r="AL503">
        <v>2</v>
      </c>
      <c r="AM503">
        <v>6</v>
      </c>
    </row>
    <row r="504" spans="1:39">
      <c r="A504">
        <v>3</v>
      </c>
      <c r="B504">
        <v>126</v>
      </c>
      <c r="C504">
        <v>2022</v>
      </c>
      <c r="D504">
        <v>99</v>
      </c>
      <c r="E504">
        <v>22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99</v>
      </c>
      <c r="M504">
        <v>99</v>
      </c>
      <c r="N504">
        <v>99</v>
      </c>
      <c r="O504">
        <v>99</v>
      </c>
      <c r="P504">
        <v>9999</v>
      </c>
      <c r="Q504">
        <v>121</v>
      </c>
      <c r="R504">
        <v>618</v>
      </c>
      <c r="S504">
        <v>617</v>
      </c>
      <c r="T504">
        <v>4.1841570751523367</v>
      </c>
      <c r="U504">
        <v>4.1288341366054526</v>
      </c>
      <c r="V504">
        <v>6.1957928802589004</v>
      </c>
      <c r="W504">
        <v>58.811993517017832</v>
      </c>
      <c r="X504">
        <v>164.70861514619199</v>
      </c>
      <c r="Y504">
        <v>151.85485436893211</v>
      </c>
      <c r="Z504">
        <v>152.1009724473258</v>
      </c>
      <c r="AA504">
        <v>30.338515817424359</v>
      </c>
      <c r="AB504">
        <v>4.6456600838009292</v>
      </c>
      <c r="AC504">
        <v>-40.081179614472489</v>
      </c>
      <c r="AD504">
        <v>14</v>
      </c>
      <c r="AE504">
        <v>0</v>
      </c>
      <c r="AF504">
        <v>0</v>
      </c>
      <c r="AG504">
        <v>0</v>
      </c>
      <c r="AH504">
        <v>38</v>
      </c>
      <c r="AI504">
        <v>6</v>
      </c>
      <c r="AJ504">
        <v>10</v>
      </c>
      <c r="AK504">
        <v>5</v>
      </c>
      <c r="AL504">
        <v>7</v>
      </c>
      <c r="AM504">
        <v>3</v>
      </c>
    </row>
    <row r="505" spans="1:39">
      <c r="A505">
        <v>3</v>
      </c>
      <c r="B505">
        <v>127</v>
      </c>
      <c r="C505">
        <v>2022</v>
      </c>
      <c r="D505">
        <v>99</v>
      </c>
      <c r="E505">
        <v>23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99</v>
      </c>
      <c r="M505">
        <v>99</v>
      </c>
      <c r="N505">
        <v>99</v>
      </c>
      <c r="O505">
        <v>99</v>
      </c>
      <c r="P505">
        <v>9999</v>
      </c>
      <c r="Q505">
        <v>122</v>
      </c>
      <c r="R505">
        <v>721</v>
      </c>
      <c r="S505">
        <v>718</v>
      </c>
      <c r="T505">
        <v>4.8815165876777264</v>
      </c>
      <c r="U505">
        <v>4.653560791949797</v>
      </c>
      <c r="V505">
        <v>5.1345353675450758</v>
      </c>
      <c r="W505">
        <v>59.675487465181043</v>
      </c>
      <c r="X505">
        <v>159.45571862842479</v>
      </c>
      <c r="Y505">
        <v>146.70328710124838</v>
      </c>
      <c r="Z505">
        <v>147.31625348189425</v>
      </c>
      <c r="AA505">
        <v>29.545936879761651</v>
      </c>
      <c r="AB505">
        <v>4.4683019431787052</v>
      </c>
      <c r="AC505">
        <v>-40.602508739798942</v>
      </c>
      <c r="AD505">
        <v>29</v>
      </c>
      <c r="AE505">
        <v>0</v>
      </c>
      <c r="AF505">
        <v>0</v>
      </c>
      <c r="AG505">
        <v>3</v>
      </c>
      <c r="AH505">
        <v>41</v>
      </c>
      <c r="AI505">
        <v>10</v>
      </c>
      <c r="AJ505">
        <v>9</v>
      </c>
      <c r="AK505">
        <v>3</v>
      </c>
      <c r="AL505">
        <v>8</v>
      </c>
      <c r="AM505">
        <v>3</v>
      </c>
    </row>
    <row r="506" spans="1:39">
      <c r="A506">
        <v>3</v>
      </c>
      <c r="B506">
        <v>128</v>
      </c>
      <c r="C506">
        <v>2022</v>
      </c>
      <c r="D506">
        <v>99</v>
      </c>
      <c r="E506">
        <v>24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99</v>
      </c>
      <c r="M506">
        <v>99</v>
      </c>
      <c r="N506">
        <v>99</v>
      </c>
      <c r="O506">
        <v>99</v>
      </c>
      <c r="P506">
        <v>9999</v>
      </c>
      <c r="Q506">
        <v>134</v>
      </c>
      <c r="R506">
        <v>687</v>
      </c>
      <c r="S506">
        <v>685</v>
      </c>
      <c r="T506">
        <v>4.651320243737306</v>
      </c>
      <c r="U506">
        <v>4.6249429056736409</v>
      </c>
      <c r="V506">
        <v>5.960698689956331</v>
      </c>
      <c r="W506">
        <v>59.091970802919697</v>
      </c>
      <c r="X506">
        <v>166.32113811522143</v>
      </c>
      <c r="Y506">
        <v>153.01688500727812</v>
      </c>
      <c r="Z506">
        <v>153.46364963503652</v>
      </c>
      <c r="AA506">
        <v>29.947291528481056</v>
      </c>
      <c r="AB506">
        <v>4.5100384123529684</v>
      </c>
      <c r="AC506">
        <v>-39.384478142164369</v>
      </c>
      <c r="AD506">
        <v>12</v>
      </c>
      <c r="AE506">
        <v>0</v>
      </c>
      <c r="AF506">
        <v>0</v>
      </c>
      <c r="AG506">
        <v>2</v>
      </c>
      <c r="AH506">
        <v>46</v>
      </c>
      <c r="AI506">
        <v>3</v>
      </c>
      <c r="AJ506">
        <v>12</v>
      </c>
      <c r="AK506">
        <v>4</v>
      </c>
      <c r="AL506">
        <v>4</v>
      </c>
      <c r="AM506">
        <v>0</v>
      </c>
    </row>
    <row r="507" spans="1:39">
      <c r="A507">
        <v>3</v>
      </c>
      <c r="B507">
        <v>129</v>
      </c>
      <c r="C507">
        <v>2022</v>
      </c>
      <c r="D507">
        <v>99</v>
      </c>
      <c r="E507">
        <v>25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99</v>
      </c>
      <c r="M507">
        <v>99</v>
      </c>
      <c r="N507">
        <v>99</v>
      </c>
      <c r="O507">
        <v>99</v>
      </c>
      <c r="P507">
        <v>9999</v>
      </c>
    </row>
    <row r="508" spans="1:39">
      <c r="A508">
        <v>3</v>
      </c>
      <c r="B508">
        <v>130</v>
      </c>
      <c r="C508">
        <v>2022</v>
      </c>
      <c r="D508">
        <v>99</v>
      </c>
      <c r="E508">
        <v>26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99</v>
      </c>
      <c r="M508">
        <v>99</v>
      </c>
      <c r="N508">
        <v>99</v>
      </c>
      <c r="O508">
        <v>99</v>
      </c>
      <c r="P508">
        <v>9999</v>
      </c>
    </row>
    <row r="509" spans="1:39">
      <c r="A509">
        <v>3</v>
      </c>
      <c r="B509">
        <v>131</v>
      </c>
      <c r="C509">
        <v>2022</v>
      </c>
      <c r="D509">
        <v>99</v>
      </c>
      <c r="E509">
        <v>27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99</v>
      </c>
      <c r="M509">
        <v>99</v>
      </c>
      <c r="N509">
        <v>99</v>
      </c>
      <c r="O509">
        <v>99</v>
      </c>
      <c r="P509">
        <v>9999</v>
      </c>
    </row>
    <row r="510" spans="1:39">
      <c r="A510">
        <v>3</v>
      </c>
      <c r="B510">
        <v>132</v>
      </c>
      <c r="C510">
        <v>2022</v>
      </c>
      <c r="D510">
        <v>99</v>
      </c>
      <c r="E510">
        <v>28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99</v>
      </c>
      <c r="M510">
        <v>99</v>
      </c>
      <c r="N510">
        <v>99</v>
      </c>
      <c r="O510">
        <v>99</v>
      </c>
      <c r="P510">
        <v>9999</v>
      </c>
    </row>
    <row r="511" spans="1:39">
      <c r="A511">
        <v>3</v>
      </c>
      <c r="B511">
        <v>133</v>
      </c>
      <c r="C511">
        <v>2022</v>
      </c>
      <c r="D511">
        <v>99</v>
      </c>
      <c r="E511">
        <v>29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99</v>
      </c>
      <c r="M511">
        <v>99</v>
      </c>
      <c r="N511">
        <v>99</v>
      </c>
      <c r="O511">
        <v>99</v>
      </c>
      <c r="P511">
        <v>9999</v>
      </c>
    </row>
    <row r="512" spans="1:39">
      <c r="A512">
        <v>3</v>
      </c>
      <c r="B512">
        <v>134</v>
      </c>
      <c r="C512">
        <v>2022</v>
      </c>
      <c r="D512">
        <v>99</v>
      </c>
      <c r="E512">
        <v>30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99</v>
      </c>
      <c r="M512">
        <v>99</v>
      </c>
      <c r="N512">
        <v>99</v>
      </c>
      <c r="O512">
        <v>99</v>
      </c>
      <c r="P512">
        <v>9999</v>
      </c>
    </row>
    <row r="513" spans="1:16">
      <c r="A513">
        <v>3</v>
      </c>
      <c r="B513">
        <v>135</v>
      </c>
      <c r="C513">
        <v>2022</v>
      </c>
      <c r="D513">
        <v>99</v>
      </c>
      <c r="E513">
        <v>31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99</v>
      </c>
      <c r="M513">
        <v>99</v>
      </c>
      <c r="N513">
        <v>99</v>
      </c>
      <c r="O513">
        <v>99</v>
      </c>
      <c r="P513">
        <v>9999</v>
      </c>
    </row>
    <row r="514" spans="1:16">
      <c r="A514">
        <v>3</v>
      </c>
      <c r="B514">
        <v>136</v>
      </c>
      <c r="C514">
        <v>2022</v>
      </c>
      <c r="D514">
        <v>99</v>
      </c>
      <c r="E514">
        <v>32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99</v>
      </c>
      <c r="M514">
        <v>99</v>
      </c>
      <c r="N514">
        <v>99</v>
      </c>
      <c r="O514">
        <v>99</v>
      </c>
      <c r="P514">
        <v>9999</v>
      </c>
    </row>
    <row r="515" spans="1:16">
      <c r="A515">
        <v>3</v>
      </c>
      <c r="B515">
        <v>137</v>
      </c>
      <c r="C515">
        <v>2022</v>
      </c>
      <c r="D515">
        <v>99</v>
      </c>
      <c r="E515">
        <v>33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99</v>
      </c>
      <c r="M515">
        <v>99</v>
      </c>
      <c r="N515">
        <v>99</v>
      </c>
      <c r="O515">
        <v>99</v>
      </c>
      <c r="P515">
        <v>9999</v>
      </c>
    </row>
    <row r="516" spans="1:16">
      <c r="A516">
        <v>3</v>
      </c>
      <c r="B516">
        <v>138</v>
      </c>
      <c r="C516">
        <v>2022</v>
      </c>
      <c r="D516">
        <v>99</v>
      </c>
      <c r="E516">
        <v>34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99</v>
      </c>
      <c r="M516">
        <v>99</v>
      </c>
      <c r="N516">
        <v>99</v>
      </c>
      <c r="O516">
        <v>99</v>
      </c>
      <c r="P516">
        <v>9999</v>
      </c>
    </row>
    <row r="517" spans="1:16">
      <c r="A517">
        <v>3</v>
      </c>
      <c r="B517">
        <v>139</v>
      </c>
      <c r="C517">
        <v>2022</v>
      </c>
      <c r="D517">
        <v>99</v>
      </c>
      <c r="E517">
        <v>35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99</v>
      </c>
      <c r="M517">
        <v>99</v>
      </c>
      <c r="N517">
        <v>99</v>
      </c>
      <c r="O517">
        <v>99</v>
      </c>
      <c r="P517">
        <v>9999</v>
      </c>
    </row>
    <row r="518" spans="1:16">
      <c r="A518">
        <v>3</v>
      </c>
      <c r="B518">
        <v>140</v>
      </c>
      <c r="C518">
        <v>2022</v>
      </c>
      <c r="D518">
        <v>99</v>
      </c>
      <c r="E518">
        <v>36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99</v>
      </c>
      <c r="M518">
        <v>99</v>
      </c>
      <c r="N518">
        <v>99</v>
      </c>
      <c r="O518">
        <v>99</v>
      </c>
      <c r="P518">
        <v>9999</v>
      </c>
    </row>
    <row r="519" spans="1:16">
      <c r="A519">
        <v>3</v>
      </c>
      <c r="B519">
        <v>141</v>
      </c>
      <c r="C519">
        <v>2022</v>
      </c>
      <c r="D519">
        <v>99</v>
      </c>
      <c r="E519">
        <v>37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99</v>
      </c>
      <c r="M519">
        <v>99</v>
      </c>
      <c r="N519">
        <v>99</v>
      </c>
      <c r="O519">
        <v>99</v>
      </c>
      <c r="P519">
        <v>9999</v>
      </c>
    </row>
    <row r="520" spans="1:16">
      <c r="A520">
        <v>3</v>
      </c>
      <c r="B520">
        <v>142</v>
      </c>
      <c r="C520">
        <v>2022</v>
      </c>
      <c r="D520">
        <v>99</v>
      </c>
      <c r="E520">
        <v>38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99</v>
      </c>
      <c r="M520">
        <v>99</v>
      </c>
      <c r="N520">
        <v>99</v>
      </c>
      <c r="O520">
        <v>99</v>
      </c>
      <c r="P520">
        <v>9999</v>
      </c>
    </row>
    <row r="521" spans="1:16">
      <c r="A521">
        <v>3</v>
      </c>
      <c r="B521">
        <v>143</v>
      </c>
      <c r="C521">
        <v>2022</v>
      </c>
      <c r="D521">
        <v>99</v>
      </c>
      <c r="E521">
        <v>39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99</v>
      </c>
      <c r="M521">
        <v>99</v>
      </c>
      <c r="N521">
        <v>99</v>
      </c>
      <c r="O521">
        <v>99</v>
      </c>
      <c r="P521">
        <v>9999</v>
      </c>
    </row>
    <row r="522" spans="1:16">
      <c r="A522">
        <v>3</v>
      </c>
      <c r="B522">
        <v>144</v>
      </c>
      <c r="C522">
        <v>2022</v>
      </c>
      <c r="D522">
        <v>99</v>
      </c>
      <c r="E522">
        <v>40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99</v>
      </c>
      <c r="M522">
        <v>99</v>
      </c>
      <c r="N522">
        <v>99</v>
      </c>
      <c r="O522">
        <v>99</v>
      </c>
      <c r="P522">
        <v>9999</v>
      </c>
    </row>
    <row r="523" spans="1:16">
      <c r="A523">
        <v>3</v>
      </c>
      <c r="B523">
        <v>145</v>
      </c>
      <c r="C523">
        <v>2022</v>
      </c>
      <c r="D523">
        <v>99</v>
      </c>
      <c r="E523">
        <v>41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99</v>
      </c>
      <c r="M523">
        <v>99</v>
      </c>
      <c r="N523">
        <v>99</v>
      </c>
      <c r="O523">
        <v>99</v>
      </c>
      <c r="P523">
        <v>9999</v>
      </c>
    </row>
    <row r="524" spans="1:16">
      <c r="A524">
        <v>3</v>
      </c>
      <c r="B524">
        <v>146</v>
      </c>
      <c r="C524">
        <v>2022</v>
      </c>
      <c r="D524">
        <v>99</v>
      </c>
      <c r="E524">
        <v>42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99</v>
      </c>
      <c r="M524">
        <v>99</v>
      </c>
      <c r="N524">
        <v>99</v>
      </c>
      <c r="O524">
        <v>99</v>
      </c>
      <c r="P524">
        <v>9999</v>
      </c>
    </row>
    <row r="525" spans="1:16">
      <c r="A525">
        <v>3</v>
      </c>
      <c r="B525">
        <v>147</v>
      </c>
      <c r="C525">
        <v>2022</v>
      </c>
      <c r="D525">
        <v>99</v>
      </c>
      <c r="E525">
        <v>43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99</v>
      </c>
      <c r="M525">
        <v>99</v>
      </c>
      <c r="N525">
        <v>99</v>
      </c>
      <c r="O525">
        <v>99</v>
      </c>
      <c r="P525">
        <v>9999</v>
      </c>
    </row>
    <row r="526" spans="1:16">
      <c r="A526">
        <v>3</v>
      </c>
      <c r="B526">
        <v>148</v>
      </c>
      <c r="C526">
        <v>2022</v>
      </c>
      <c r="D526">
        <v>99</v>
      </c>
      <c r="E526">
        <v>44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99</v>
      </c>
      <c r="M526">
        <v>99</v>
      </c>
      <c r="N526">
        <v>99</v>
      </c>
      <c r="O526">
        <v>99</v>
      </c>
      <c r="P526">
        <v>9999</v>
      </c>
    </row>
    <row r="527" spans="1:16">
      <c r="A527">
        <v>3</v>
      </c>
      <c r="B527">
        <v>149</v>
      </c>
      <c r="C527">
        <v>2022</v>
      </c>
      <c r="D527">
        <v>99</v>
      </c>
      <c r="E527">
        <v>45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99</v>
      </c>
      <c r="M527">
        <v>99</v>
      </c>
      <c r="N527">
        <v>99</v>
      </c>
      <c r="O527">
        <v>99</v>
      </c>
      <c r="P527">
        <v>9999</v>
      </c>
    </row>
    <row r="528" spans="1:16">
      <c r="A528">
        <v>3</v>
      </c>
      <c r="B528">
        <v>150</v>
      </c>
      <c r="C528">
        <v>2022</v>
      </c>
      <c r="D528">
        <v>99</v>
      </c>
      <c r="E528">
        <v>46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99</v>
      </c>
      <c r="M528">
        <v>99</v>
      </c>
      <c r="N528">
        <v>99</v>
      </c>
      <c r="O528">
        <v>99</v>
      </c>
      <c r="P528">
        <v>9999</v>
      </c>
    </row>
    <row r="529" spans="1:39">
      <c r="A529">
        <v>3</v>
      </c>
      <c r="B529">
        <v>151</v>
      </c>
      <c r="C529">
        <v>2022</v>
      </c>
      <c r="D529">
        <v>99</v>
      </c>
      <c r="E529">
        <v>47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99</v>
      </c>
      <c r="M529">
        <v>99</v>
      </c>
      <c r="N529">
        <v>99</v>
      </c>
      <c r="O529">
        <v>99</v>
      </c>
      <c r="P529">
        <v>9999</v>
      </c>
    </row>
    <row r="530" spans="1:39">
      <c r="A530">
        <v>3</v>
      </c>
      <c r="B530">
        <v>152</v>
      </c>
      <c r="C530">
        <v>2022</v>
      </c>
      <c r="D530">
        <v>99</v>
      </c>
      <c r="E530">
        <v>48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99</v>
      </c>
      <c r="M530">
        <v>99</v>
      </c>
      <c r="N530">
        <v>99</v>
      </c>
      <c r="O530">
        <v>99</v>
      </c>
      <c r="P530">
        <v>9999</v>
      </c>
    </row>
    <row r="531" spans="1:39">
      <c r="A531">
        <v>3</v>
      </c>
      <c r="B531">
        <v>153</v>
      </c>
      <c r="C531">
        <v>2022</v>
      </c>
      <c r="D531">
        <v>99</v>
      </c>
      <c r="E531">
        <v>49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99</v>
      </c>
      <c r="M531">
        <v>99</v>
      </c>
      <c r="N531">
        <v>99</v>
      </c>
      <c r="O531">
        <v>99</v>
      </c>
      <c r="P531">
        <v>9999</v>
      </c>
    </row>
    <row r="532" spans="1:39">
      <c r="A532">
        <v>3</v>
      </c>
      <c r="B532">
        <v>154</v>
      </c>
      <c r="C532">
        <v>2022</v>
      </c>
      <c r="D532">
        <v>99</v>
      </c>
      <c r="E532">
        <v>50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99</v>
      </c>
      <c r="M532">
        <v>99</v>
      </c>
      <c r="N532">
        <v>99</v>
      </c>
      <c r="O532">
        <v>99</v>
      </c>
      <c r="P532">
        <v>9999</v>
      </c>
    </row>
    <row r="533" spans="1:39">
      <c r="A533">
        <v>3</v>
      </c>
      <c r="B533">
        <v>155</v>
      </c>
      <c r="C533">
        <v>2022</v>
      </c>
      <c r="D533">
        <v>99</v>
      </c>
      <c r="E533">
        <v>51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99</v>
      </c>
      <c r="M533">
        <v>99</v>
      </c>
      <c r="N533">
        <v>99</v>
      </c>
      <c r="O533">
        <v>99</v>
      </c>
      <c r="P533">
        <v>9999</v>
      </c>
    </row>
    <row r="534" spans="1:39">
      <c r="A534">
        <v>3</v>
      </c>
      <c r="B534">
        <v>156</v>
      </c>
      <c r="C534">
        <v>2022</v>
      </c>
      <c r="D534">
        <v>99</v>
      </c>
      <c r="E534">
        <v>52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99</v>
      </c>
      <c r="M534">
        <v>99</v>
      </c>
      <c r="N534">
        <v>99</v>
      </c>
      <c r="O534">
        <v>99</v>
      </c>
      <c r="P534">
        <v>9999</v>
      </c>
    </row>
    <row r="535" spans="1:39">
      <c r="A535">
        <v>3</v>
      </c>
      <c r="B535">
        <v>157</v>
      </c>
      <c r="C535">
        <v>2021</v>
      </c>
      <c r="D535">
        <v>99</v>
      </c>
      <c r="E535">
        <v>1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99</v>
      </c>
      <c r="M535">
        <v>99</v>
      </c>
      <c r="N535">
        <v>99</v>
      </c>
      <c r="O535">
        <v>99</v>
      </c>
      <c r="P535">
        <v>9999</v>
      </c>
      <c r="Q535">
        <v>126</v>
      </c>
      <c r="R535">
        <v>749</v>
      </c>
      <c r="S535">
        <v>749</v>
      </c>
      <c r="T535">
        <v>5.096624931954274</v>
      </c>
      <c r="U535">
        <v>5.0909823235627316</v>
      </c>
      <c r="V535">
        <v>15.301735647530036</v>
      </c>
      <c r="W535">
        <v>59.714285714285694</v>
      </c>
      <c r="X535">
        <v>165.76219357843661</v>
      </c>
      <c r="Y535">
        <v>152.99850467289721</v>
      </c>
      <c r="Z535">
        <v>152.99850467289721</v>
      </c>
      <c r="AA535">
        <v>30.063953330971444</v>
      </c>
      <c r="AB535">
        <v>4.2197414392624424</v>
      </c>
      <c r="AC535">
        <v>-36.379090509011775</v>
      </c>
      <c r="AD535">
        <v>35</v>
      </c>
      <c r="AE535">
        <v>0</v>
      </c>
      <c r="AF535">
        <v>0</v>
      </c>
      <c r="AG535">
        <v>2</v>
      </c>
      <c r="AH535">
        <v>59</v>
      </c>
      <c r="AI535">
        <v>5</v>
      </c>
      <c r="AJ535">
        <v>9</v>
      </c>
      <c r="AK535">
        <v>3</v>
      </c>
      <c r="AL535">
        <v>4</v>
      </c>
      <c r="AM535">
        <v>1</v>
      </c>
    </row>
    <row r="536" spans="1:39">
      <c r="A536">
        <v>3</v>
      </c>
      <c r="B536">
        <v>158</v>
      </c>
      <c r="C536">
        <v>2021</v>
      </c>
      <c r="D536">
        <v>99</v>
      </c>
      <c r="E536">
        <v>2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99</v>
      </c>
      <c r="M536">
        <v>99</v>
      </c>
      <c r="N536">
        <v>99</v>
      </c>
      <c r="O536">
        <v>99</v>
      </c>
      <c r="P536">
        <v>9999</v>
      </c>
      <c r="Q536">
        <v>127</v>
      </c>
      <c r="R536">
        <v>670</v>
      </c>
      <c r="S536">
        <v>670</v>
      </c>
      <c r="T536">
        <v>4.5590636908002189</v>
      </c>
      <c r="U536">
        <v>4.6071901151141805</v>
      </c>
      <c r="V536">
        <v>15.146268656716421</v>
      </c>
      <c r="W536">
        <v>59.356716417910448</v>
      </c>
      <c r="X536">
        <v>167.6976762988954</v>
      </c>
      <c r="Y536">
        <v>154.78495522388064</v>
      </c>
      <c r="Z536">
        <v>154.78495522388064</v>
      </c>
      <c r="AA536">
        <v>29.753996243541128</v>
      </c>
      <c r="AB536">
        <v>4.4520236512425555</v>
      </c>
      <c r="AC536">
        <v>-43.275605638838194</v>
      </c>
      <c r="AD536">
        <v>26</v>
      </c>
      <c r="AE536">
        <v>0</v>
      </c>
      <c r="AF536">
        <v>0</v>
      </c>
      <c r="AG536">
        <v>3</v>
      </c>
      <c r="AH536">
        <v>48</v>
      </c>
      <c r="AI536">
        <v>3</v>
      </c>
      <c r="AJ536">
        <v>5</v>
      </c>
      <c r="AK536">
        <v>2</v>
      </c>
      <c r="AL536">
        <v>6</v>
      </c>
      <c r="AM536">
        <v>1</v>
      </c>
    </row>
    <row r="537" spans="1:39">
      <c r="A537">
        <v>3</v>
      </c>
      <c r="B537">
        <v>159</v>
      </c>
      <c r="C537">
        <v>2021</v>
      </c>
      <c r="D537">
        <v>99</v>
      </c>
      <c r="E537">
        <v>3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99</v>
      </c>
      <c r="M537">
        <v>99</v>
      </c>
      <c r="N537">
        <v>99</v>
      </c>
      <c r="O537">
        <v>99</v>
      </c>
      <c r="P537">
        <v>9999</v>
      </c>
      <c r="Q537">
        <v>122</v>
      </c>
      <c r="R537">
        <v>625</v>
      </c>
      <c r="S537">
        <v>625</v>
      </c>
      <c r="T537">
        <v>4.2528579205225929</v>
      </c>
      <c r="U537">
        <v>4.2366199154340558</v>
      </c>
      <c r="V537">
        <v>15.031999999999996</v>
      </c>
      <c r="W537">
        <v>59.121600000000001</v>
      </c>
      <c r="X537">
        <v>165.31231202600205</v>
      </c>
      <c r="Y537">
        <v>152.5832640000001</v>
      </c>
      <c r="Z537">
        <v>152.5832640000001</v>
      </c>
      <c r="AA537">
        <v>29.168242745600502</v>
      </c>
      <c r="AB537">
        <v>4.6418545259411426</v>
      </c>
      <c r="AC537">
        <v>-42.530134532175822</v>
      </c>
      <c r="AD537">
        <v>18</v>
      </c>
      <c r="AE537">
        <v>0</v>
      </c>
      <c r="AF537">
        <v>0</v>
      </c>
      <c r="AG537">
        <v>1</v>
      </c>
      <c r="AH537">
        <v>63</v>
      </c>
      <c r="AI537">
        <v>3</v>
      </c>
      <c r="AJ537">
        <v>5</v>
      </c>
      <c r="AK537">
        <v>2</v>
      </c>
      <c r="AL537">
        <v>3</v>
      </c>
      <c r="AM537">
        <v>2</v>
      </c>
    </row>
    <row r="538" spans="1:39">
      <c r="A538">
        <v>3</v>
      </c>
      <c r="B538">
        <v>160</v>
      </c>
      <c r="C538">
        <v>2021</v>
      </c>
      <c r="D538">
        <v>99</v>
      </c>
      <c r="E538">
        <v>4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99</v>
      </c>
      <c r="M538">
        <v>99</v>
      </c>
      <c r="N538">
        <v>99</v>
      </c>
      <c r="O538">
        <v>99</v>
      </c>
      <c r="P538">
        <v>9999</v>
      </c>
      <c r="Q538">
        <v>111</v>
      </c>
      <c r="R538">
        <v>554</v>
      </c>
      <c r="S538">
        <v>554</v>
      </c>
      <c r="T538">
        <v>3.7697332607512242</v>
      </c>
      <c r="U538">
        <v>3.8719494256961129</v>
      </c>
      <c r="V538">
        <v>15.229241877256319</v>
      </c>
      <c r="W538">
        <v>59.545126353790614</v>
      </c>
      <c r="X538">
        <v>170.44553351768477</v>
      </c>
      <c r="Y538">
        <v>157.32122743682311</v>
      </c>
      <c r="Z538">
        <v>157.32122743682311</v>
      </c>
      <c r="AA538">
        <v>29.853742841899681</v>
      </c>
      <c r="AB538">
        <v>4.45056517750242</v>
      </c>
      <c r="AC538">
        <v>-42.024186599244096</v>
      </c>
      <c r="AD538">
        <v>23</v>
      </c>
      <c r="AE538">
        <v>0</v>
      </c>
      <c r="AF538">
        <v>0</v>
      </c>
      <c r="AG538">
        <v>5</v>
      </c>
      <c r="AH538">
        <v>57</v>
      </c>
      <c r="AI538">
        <v>5</v>
      </c>
      <c r="AJ538">
        <v>8</v>
      </c>
      <c r="AK538">
        <v>3</v>
      </c>
      <c r="AL538">
        <v>3</v>
      </c>
      <c r="AM538">
        <v>1</v>
      </c>
    </row>
    <row r="539" spans="1:39">
      <c r="A539">
        <v>3</v>
      </c>
      <c r="B539">
        <v>161</v>
      </c>
      <c r="C539">
        <v>2021</v>
      </c>
      <c r="D539">
        <v>99</v>
      </c>
      <c r="E539">
        <v>5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99</v>
      </c>
      <c r="M539">
        <v>99</v>
      </c>
      <c r="N539">
        <v>99</v>
      </c>
      <c r="O539">
        <v>99</v>
      </c>
      <c r="P539">
        <v>9999</v>
      </c>
      <c r="Q539">
        <v>112</v>
      </c>
      <c r="R539">
        <v>531</v>
      </c>
      <c r="S539">
        <v>531</v>
      </c>
      <c r="T539">
        <v>3.6132280892759936</v>
      </c>
      <c r="U539">
        <v>3.6081093325716793</v>
      </c>
      <c r="V539">
        <v>14.949152542372881</v>
      </c>
      <c r="W539">
        <v>58.77024482109227</v>
      </c>
      <c r="X539">
        <v>165.71082587076864</v>
      </c>
      <c r="Y539">
        <v>152.95109227871941</v>
      </c>
      <c r="Z539">
        <v>152.95109227871941</v>
      </c>
      <c r="AA539">
        <v>28.585421849427739</v>
      </c>
      <c r="AB539">
        <v>4.0755506064934561</v>
      </c>
      <c r="AC539">
        <v>-38.83241079507571</v>
      </c>
      <c r="AD539">
        <v>19</v>
      </c>
      <c r="AE539">
        <v>0</v>
      </c>
      <c r="AF539">
        <v>0</v>
      </c>
      <c r="AG539">
        <v>0</v>
      </c>
      <c r="AH539">
        <v>58</v>
      </c>
      <c r="AI539">
        <v>5</v>
      </c>
      <c r="AJ539">
        <v>5</v>
      </c>
      <c r="AK539">
        <v>1</v>
      </c>
      <c r="AL539">
        <v>2</v>
      </c>
      <c r="AM539">
        <v>2</v>
      </c>
    </row>
    <row r="540" spans="1:39">
      <c r="A540">
        <v>3</v>
      </c>
      <c r="B540">
        <v>162</v>
      </c>
      <c r="C540">
        <v>2021</v>
      </c>
      <c r="D540">
        <v>99</v>
      </c>
      <c r="E540">
        <v>6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99</v>
      </c>
      <c r="P540">
        <v>9999</v>
      </c>
      <c r="Q540">
        <v>113</v>
      </c>
      <c r="R540">
        <v>609</v>
      </c>
      <c r="S540">
        <v>609</v>
      </c>
      <c r="T540">
        <v>4.1439847577572131</v>
      </c>
      <c r="U540">
        <v>4.1809556190232424</v>
      </c>
      <c r="V540">
        <v>15</v>
      </c>
      <c r="W540">
        <v>58.894909688013136</v>
      </c>
      <c r="X540">
        <v>167.42641525545855</v>
      </c>
      <c r="Y540">
        <v>154.53458128078813</v>
      </c>
      <c r="Z540">
        <v>154.53458128078813</v>
      </c>
      <c r="AA540">
        <v>31.164353418668902</v>
      </c>
      <c r="AB540">
        <v>4.4782404436695797</v>
      </c>
      <c r="AC540">
        <v>-45.58010295983631</v>
      </c>
      <c r="AD540">
        <v>19</v>
      </c>
      <c r="AE540">
        <v>0</v>
      </c>
      <c r="AF540">
        <v>0</v>
      </c>
      <c r="AG540">
        <v>1</v>
      </c>
      <c r="AH540">
        <v>48</v>
      </c>
      <c r="AI540">
        <v>9</v>
      </c>
      <c r="AJ540">
        <v>3</v>
      </c>
      <c r="AK540">
        <v>3</v>
      </c>
      <c r="AL540">
        <v>8</v>
      </c>
      <c r="AM540">
        <v>1</v>
      </c>
    </row>
    <row r="541" spans="1:39">
      <c r="A541">
        <v>3</v>
      </c>
      <c r="B541">
        <v>163</v>
      </c>
      <c r="C541">
        <v>2021</v>
      </c>
      <c r="D541">
        <v>99</v>
      </c>
      <c r="E541">
        <v>7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99</v>
      </c>
      <c r="P541">
        <v>9999</v>
      </c>
      <c r="Q541">
        <v>106</v>
      </c>
      <c r="R541">
        <v>538</v>
      </c>
      <c r="S541">
        <v>538</v>
      </c>
      <c r="T541">
        <v>3.6608600979858448</v>
      </c>
      <c r="U541">
        <v>3.6174702352969552</v>
      </c>
      <c r="V541">
        <v>15.433085501858736</v>
      </c>
      <c r="W541">
        <v>59.76022304832712</v>
      </c>
      <c r="X541">
        <v>163.97906455029852</v>
      </c>
      <c r="Y541">
        <v>151.35267657992549</v>
      </c>
      <c r="Z541">
        <v>151.35267657992549</v>
      </c>
      <c r="AA541">
        <v>27.678463839128376</v>
      </c>
      <c r="AB541">
        <v>3.7062362729384626</v>
      </c>
      <c r="AC541">
        <v>-33.356628549835243</v>
      </c>
      <c r="AD541">
        <v>17</v>
      </c>
      <c r="AE541">
        <v>0</v>
      </c>
      <c r="AF541">
        <v>0</v>
      </c>
      <c r="AG541">
        <v>1</v>
      </c>
      <c r="AH541">
        <v>42</v>
      </c>
      <c r="AI541">
        <v>6</v>
      </c>
      <c r="AJ541">
        <v>3</v>
      </c>
      <c r="AK541">
        <v>3</v>
      </c>
      <c r="AL541">
        <v>4</v>
      </c>
      <c r="AM541">
        <v>2</v>
      </c>
    </row>
    <row r="542" spans="1:39">
      <c r="A542">
        <v>3</v>
      </c>
      <c r="B542">
        <v>164</v>
      </c>
      <c r="C542">
        <v>2021</v>
      </c>
      <c r="D542">
        <v>99</v>
      </c>
      <c r="E542">
        <v>8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99</v>
      </c>
      <c r="P542">
        <v>9999</v>
      </c>
      <c r="Q542">
        <v>111</v>
      </c>
      <c r="R542">
        <v>620</v>
      </c>
      <c r="S542">
        <v>620</v>
      </c>
      <c r="T542">
        <v>4.2188350571584126</v>
      </c>
      <c r="U542">
        <v>4.2651828635532327</v>
      </c>
      <c r="V542">
        <v>14.885483870967745</v>
      </c>
      <c r="W542">
        <v>58.909677419354857</v>
      </c>
      <c r="X542">
        <v>167.76898612518772</v>
      </c>
      <c r="Y542">
        <v>154.85077419354843</v>
      </c>
      <c r="Z542">
        <v>154.85077419354843</v>
      </c>
      <c r="AA542">
        <v>30.811192835019625</v>
      </c>
      <c r="AB542">
        <v>4.8104291833681261</v>
      </c>
      <c r="AC542">
        <v>-49.843152587180434</v>
      </c>
      <c r="AD542">
        <v>20</v>
      </c>
      <c r="AE542">
        <v>0</v>
      </c>
      <c r="AF542">
        <v>0</v>
      </c>
      <c r="AG542">
        <v>4</v>
      </c>
      <c r="AH542">
        <v>49</v>
      </c>
      <c r="AI542">
        <v>10</v>
      </c>
      <c r="AJ542">
        <v>12</v>
      </c>
      <c r="AK542">
        <v>5</v>
      </c>
      <c r="AL542">
        <v>7</v>
      </c>
      <c r="AM542">
        <v>5</v>
      </c>
    </row>
    <row r="543" spans="1:39">
      <c r="A543">
        <v>3</v>
      </c>
      <c r="B543">
        <v>165</v>
      </c>
      <c r="C543">
        <v>2021</v>
      </c>
      <c r="D543">
        <v>99</v>
      </c>
      <c r="E543">
        <v>9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99</v>
      </c>
      <c r="P543">
        <v>9999</v>
      </c>
      <c r="Q543">
        <v>111</v>
      </c>
      <c r="R543">
        <v>573</v>
      </c>
      <c r="S543">
        <v>573</v>
      </c>
      <c r="T543">
        <v>3.8990201415351127</v>
      </c>
      <c r="U543">
        <v>3.8137884146862784</v>
      </c>
      <c r="V543">
        <v>15</v>
      </c>
      <c r="W543">
        <v>58.95636998254799</v>
      </c>
      <c r="X543">
        <v>162.31837528054621</v>
      </c>
      <c r="Y543">
        <v>149.81986038394413</v>
      </c>
      <c r="Z543">
        <v>149.81986038394413</v>
      </c>
      <c r="AA543">
        <v>31.3426344737824</v>
      </c>
      <c r="AB543">
        <v>4.5854137907877881</v>
      </c>
      <c r="AC543">
        <v>-41.737539638048474</v>
      </c>
      <c r="AD543">
        <v>24</v>
      </c>
      <c r="AE543">
        <v>0</v>
      </c>
      <c r="AF543">
        <v>0</v>
      </c>
      <c r="AG543">
        <v>3</v>
      </c>
      <c r="AH543">
        <v>65</v>
      </c>
      <c r="AI543">
        <v>11</v>
      </c>
      <c r="AJ543">
        <v>2</v>
      </c>
      <c r="AK543">
        <v>6</v>
      </c>
      <c r="AL543">
        <v>5</v>
      </c>
      <c r="AM543">
        <v>3</v>
      </c>
    </row>
    <row r="544" spans="1:39">
      <c r="A544">
        <v>3</v>
      </c>
      <c r="B544">
        <v>166</v>
      </c>
      <c r="C544">
        <v>2021</v>
      </c>
      <c r="D544">
        <v>99</v>
      </c>
      <c r="E544">
        <v>10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99</v>
      </c>
      <c r="P544">
        <v>9999</v>
      </c>
      <c r="Q544">
        <v>142</v>
      </c>
      <c r="R544">
        <v>727</v>
      </c>
      <c r="S544">
        <v>727</v>
      </c>
      <c r="T544">
        <v>4.946924333151876</v>
      </c>
      <c r="U544">
        <v>4.9884988531017189</v>
      </c>
      <c r="V544">
        <v>15.093535075653373</v>
      </c>
      <c r="W544">
        <v>59.264099037138919</v>
      </c>
      <c r="X544">
        <v>167.34054522883781</v>
      </c>
      <c r="Y544">
        <v>154.45532324621735</v>
      </c>
      <c r="Z544">
        <v>154.45532324621735</v>
      </c>
      <c r="AA544">
        <v>29.950945444360404</v>
      </c>
      <c r="AB544">
        <v>4.3775237146013604</v>
      </c>
      <c r="AC544">
        <v>-44.434655692599826</v>
      </c>
      <c r="AD544">
        <v>25</v>
      </c>
      <c r="AE544">
        <v>0</v>
      </c>
      <c r="AF544">
        <v>0</v>
      </c>
      <c r="AG544">
        <v>0</v>
      </c>
      <c r="AH544">
        <v>50</v>
      </c>
      <c r="AI544">
        <v>6</v>
      </c>
      <c r="AJ544">
        <v>6</v>
      </c>
      <c r="AK544">
        <v>4</v>
      </c>
      <c r="AL544">
        <v>9</v>
      </c>
      <c r="AM544">
        <v>3</v>
      </c>
    </row>
    <row r="545" spans="1:39">
      <c r="A545">
        <v>3</v>
      </c>
      <c r="B545">
        <v>167</v>
      </c>
      <c r="C545">
        <v>2021</v>
      </c>
      <c r="D545">
        <v>99</v>
      </c>
      <c r="E545">
        <v>11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99</v>
      </c>
      <c r="M545">
        <v>99</v>
      </c>
      <c r="N545">
        <v>99</v>
      </c>
      <c r="O545">
        <v>99</v>
      </c>
      <c r="P545">
        <v>9999</v>
      </c>
      <c r="Q545">
        <v>108</v>
      </c>
      <c r="R545">
        <v>463</v>
      </c>
      <c r="S545">
        <v>463</v>
      </c>
      <c r="T545">
        <v>3.1505171475231362</v>
      </c>
      <c r="U545">
        <v>3.2277148719230722</v>
      </c>
      <c r="V545">
        <v>14.8488120950324</v>
      </c>
      <c r="W545">
        <v>58.658747300216</v>
      </c>
      <c r="X545">
        <v>170.01212124048476</v>
      </c>
      <c r="Y545">
        <v>156.92118790496755</v>
      </c>
      <c r="Z545">
        <v>156.92118790496755</v>
      </c>
      <c r="AA545">
        <v>30.413648907054402</v>
      </c>
      <c r="AB545">
        <v>4.194020755052362</v>
      </c>
      <c r="AC545">
        <v>-29.305560891350503</v>
      </c>
      <c r="AD545">
        <v>19</v>
      </c>
      <c r="AE545">
        <v>0</v>
      </c>
      <c r="AF545">
        <v>0</v>
      </c>
      <c r="AG545">
        <v>3</v>
      </c>
      <c r="AH545">
        <v>26</v>
      </c>
      <c r="AI545">
        <v>6</v>
      </c>
      <c r="AJ545">
        <v>10</v>
      </c>
      <c r="AK545">
        <v>2</v>
      </c>
      <c r="AL545">
        <v>6</v>
      </c>
      <c r="AM545">
        <v>1</v>
      </c>
    </row>
    <row r="546" spans="1:39">
      <c r="A546">
        <v>3</v>
      </c>
      <c r="B546">
        <v>168</v>
      </c>
      <c r="C546">
        <v>2021</v>
      </c>
      <c r="D546">
        <v>99</v>
      </c>
      <c r="E546">
        <v>12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99</v>
      </c>
      <c r="M546">
        <v>99</v>
      </c>
      <c r="N546">
        <v>99</v>
      </c>
      <c r="O546">
        <v>99</v>
      </c>
      <c r="P546">
        <v>9999</v>
      </c>
      <c r="Q546">
        <v>122</v>
      </c>
      <c r="R546">
        <v>714</v>
      </c>
      <c r="S546">
        <v>714</v>
      </c>
      <c r="T546">
        <v>4.8584648884050079</v>
      </c>
      <c r="U546">
        <v>4.9454154215894484</v>
      </c>
      <c r="V546">
        <v>14.731092436974787</v>
      </c>
      <c r="W546">
        <v>58.464985994397743</v>
      </c>
      <c r="X546">
        <v>168.91580250735163</v>
      </c>
      <c r="Y546">
        <v>155.90928571428563</v>
      </c>
      <c r="Z546">
        <v>155.90928571428563</v>
      </c>
      <c r="AA546">
        <v>28.242005317181679</v>
      </c>
      <c r="AB546">
        <v>4.3978643674176254</v>
      </c>
      <c r="AC546">
        <v>-39.12245472524036</v>
      </c>
      <c r="AD546">
        <v>17</v>
      </c>
      <c r="AE546">
        <v>0</v>
      </c>
      <c r="AF546">
        <v>0</v>
      </c>
      <c r="AG546">
        <v>4</v>
      </c>
      <c r="AH546">
        <v>94</v>
      </c>
      <c r="AI546">
        <v>5</v>
      </c>
      <c r="AJ546">
        <v>9</v>
      </c>
      <c r="AK546">
        <v>5</v>
      </c>
      <c r="AL546">
        <v>12</v>
      </c>
      <c r="AM546">
        <v>1</v>
      </c>
    </row>
    <row r="547" spans="1:39">
      <c r="A547">
        <v>3</v>
      </c>
      <c r="B547">
        <v>169</v>
      </c>
      <c r="C547">
        <v>2021</v>
      </c>
      <c r="D547">
        <v>99</v>
      </c>
      <c r="E547">
        <v>13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99</v>
      </c>
      <c r="M547">
        <v>99</v>
      </c>
      <c r="N547">
        <v>99</v>
      </c>
      <c r="O547">
        <v>99</v>
      </c>
      <c r="P547">
        <v>9999</v>
      </c>
      <c r="Q547">
        <v>60</v>
      </c>
      <c r="R547">
        <v>321</v>
      </c>
      <c r="S547">
        <v>321</v>
      </c>
      <c r="T547">
        <v>2.1842678279804022</v>
      </c>
      <c r="U547">
        <v>2.2534688473013458</v>
      </c>
      <c r="V547">
        <v>14.654205607476635</v>
      </c>
      <c r="W547">
        <v>58.429906542056045</v>
      </c>
      <c r="X547">
        <v>171.20334275000599</v>
      </c>
      <c r="Y547">
        <v>158.02068535825563</v>
      </c>
      <c r="Z547">
        <v>158.02068535825563</v>
      </c>
      <c r="AA547">
        <v>36.029544005923682</v>
      </c>
      <c r="AB547">
        <v>5.5012524479375484</v>
      </c>
      <c r="AC547">
        <v>-58.871423982834919</v>
      </c>
      <c r="AD547">
        <v>15</v>
      </c>
      <c r="AE547">
        <v>0</v>
      </c>
      <c r="AF547">
        <v>0</v>
      </c>
      <c r="AG547">
        <v>1</v>
      </c>
      <c r="AH547">
        <v>30</v>
      </c>
      <c r="AI547">
        <v>10</v>
      </c>
      <c r="AJ547">
        <v>2</v>
      </c>
      <c r="AK547">
        <v>7</v>
      </c>
      <c r="AL547">
        <v>4</v>
      </c>
      <c r="AM547">
        <v>1</v>
      </c>
    </row>
    <row r="548" spans="1:39">
      <c r="A548">
        <v>3</v>
      </c>
      <c r="B548">
        <v>170</v>
      </c>
      <c r="C548">
        <v>2021</v>
      </c>
      <c r="D548">
        <v>99</v>
      </c>
      <c r="E548">
        <v>14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99</v>
      </c>
      <c r="M548">
        <v>99</v>
      </c>
      <c r="N548">
        <v>99</v>
      </c>
      <c r="O548">
        <v>99</v>
      </c>
      <c r="P548">
        <v>9999</v>
      </c>
      <c r="Q548">
        <v>112</v>
      </c>
      <c r="R548">
        <v>766</v>
      </c>
      <c r="S548">
        <v>766</v>
      </c>
      <c r="T548">
        <v>5.2123026673924882</v>
      </c>
      <c r="U548">
        <v>5.1747066711307808</v>
      </c>
      <c r="V548">
        <v>15.31984334203656</v>
      </c>
      <c r="W548">
        <v>59.596605744125327</v>
      </c>
      <c r="X548">
        <v>164.7489597153114</v>
      </c>
      <c r="Y548">
        <v>152.06328981723243</v>
      </c>
      <c r="Z548">
        <v>152.06328981723243</v>
      </c>
      <c r="AA548">
        <v>30.097033343338488</v>
      </c>
      <c r="AB548">
        <v>4.32105041971045</v>
      </c>
      <c r="AC548">
        <v>-46.271237721012646</v>
      </c>
      <c r="AD548">
        <v>30</v>
      </c>
      <c r="AE548">
        <v>0</v>
      </c>
      <c r="AF548">
        <v>0</v>
      </c>
      <c r="AG548">
        <v>3</v>
      </c>
      <c r="AH548">
        <v>53</v>
      </c>
      <c r="AI548">
        <v>7</v>
      </c>
      <c r="AJ548">
        <v>6</v>
      </c>
      <c r="AK548">
        <v>4</v>
      </c>
      <c r="AL548">
        <v>4</v>
      </c>
      <c r="AM548">
        <v>2</v>
      </c>
    </row>
    <row r="549" spans="1:39">
      <c r="A549">
        <v>3</v>
      </c>
      <c r="B549">
        <v>171</v>
      </c>
      <c r="C549">
        <v>2021</v>
      </c>
      <c r="D549">
        <v>99</v>
      </c>
      <c r="E549">
        <v>15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99</v>
      </c>
      <c r="M549">
        <v>99</v>
      </c>
      <c r="N549">
        <v>99</v>
      </c>
      <c r="O549">
        <v>99</v>
      </c>
      <c r="P549">
        <v>9999</v>
      </c>
      <c r="Q549">
        <v>123</v>
      </c>
      <c r="R549">
        <v>759</v>
      </c>
      <c r="S549">
        <v>759</v>
      </c>
      <c r="T549">
        <v>5.1646706586826356</v>
      </c>
      <c r="U549">
        <v>5.056868850141031</v>
      </c>
      <c r="V549">
        <v>15.24901185770751</v>
      </c>
      <c r="W549">
        <v>59.308300395256914</v>
      </c>
      <c r="X549">
        <v>162.48213921208421</v>
      </c>
      <c r="Y549">
        <v>149.97101449275388</v>
      </c>
      <c r="Z549">
        <v>149.97101449275388</v>
      </c>
      <c r="AA549">
        <v>28.461337173910401</v>
      </c>
      <c r="AB549">
        <v>4.226751137053764</v>
      </c>
      <c r="AC549">
        <v>-43.707740634516256</v>
      </c>
      <c r="AD549">
        <v>23</v>
      </c>
      <c r="AE549">
        <v>0</v>
      </c>
      <c r="AF549">
        <v>0</v>
      </c>
      <c r="AG549">
        <v>2</v>
      </c>
      <c r="AH549">
        <v>80</v>
      </c>
      <c r="AI549">
        <v>7</v>
      </c>
      <c r="AJ549">
        <v>3</v>
      </c>
      <c r="AK549">
        <v>7</v>
      </c>
      <c r="AL549">
        <v>3</v>
      </c>
      <c r="AM549">
        <v>1</v>
      </c>
    </row>
    <row r="550" spans="1:39">
      <c r="A550">
        <v>3</v>
      </c>
      <c r="B550">
        <v>172</v>
      </c>
      <c r="C550">
        <v>2021</v>
      </c>
      <c r="D550">
        <v>99</v>
      </c>
      <c r="E550">
        <v>16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99</v>
      </c>
      <c r="L550">
        <v>99</v>
      </c>
      <c r="M550">
        <v>99</v>
      </c>
      <c r="N550">
        <v>99</v>
      </c>
      <c r="O550">
        <v>99</v>
      </c>
      <c r="P550">
        <v>9999</v>
      </c>
      <c r="Q550">
        <v>120</v>
      </c>
      <c r="R550">
        <v>652</v>
      </c>
      <c r="S550">
        <v>652</v>
      </c>
      <c r="T550">
        <v>4.4365813826891669</v>
      </c>
      <c r="U550">
        <v>4.4407125619911589</v>
      </c>
      <c r="V550">
        <v>14.924846625766875</v>
      </c>
      <c r="W550">
        <v>58.898773006134959</v>
      </c>
      <c r="X550">
        <v>166.10043935154101</v>
      </c>
      <c r="Y550">
        <v>153.31070552147253</v>
      </c>
      <c r="Z550">
        <v>153.31070552147253</v>
      </c>
      <c r="AA550">
        <v>30.568530097541256</v>
      </c>
      <c r="AB550">
        <v>4.6978194619355138</v>
      </c>
      <c r="AC550">
        <v>-47.726068934767909</v>
      </c>
      <c r="AD550">
        <v>21</v>
      </c>
      <c r="AE550">
        <v>0</v>
      </c>
      <c r="AF550">
        <v>0</v>
      </c>
      <c r="AG550">
        <v>3</v>
      </c>
      <c r="AH550">
        <v>50</v>
      </c>
      <c r="AI550">
        <v>6</v>
      </c>
      <c r="AJ550">
        <v>5</v>
      </c>
      <c r="AK550">
        <v>4</v>
      </c>
      <c r="AL550">
        <v>6</v>
      </c>
      <c r="AM550">
        <v>1</v>
      </c>
    </row>
    <row r="551" spans="1:39">
      <c r="A551">
        <v>3</v>
      </c>
      <c r="B551">
        <v>173</v>
      </c>
      <c r="C551">
        <v>2021</v>
      </c>
      <c r="D551">
        <v>99</v>
      </c>
      <c r="E551">
        <v>17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99</v>
      </c>
      <c r="M551">
        <v>99</v>
      </c>
      <c r="N551">
        <v>99</v>
      </c>
      <c r="O551">
        <v>99</v>
      </c>
      <c r="P551">
        <v>9999</v>
      </c>
      <c r="Q551">
        <v>119</v>
      </c>
      <c r="R551">
        <v>601</v>
      </c>
      <c r="S551">
        <v>601</v>
      </c>
      <c r="T551">
        <v>4.0895481763745245</v>
      </c>
      <c r="U551">
        <v>4.0530212085864994</v>
      </c>
      <c r="V551">
        <v>15.207986688851916</v>
      </c>
      <c r="W551">
        <v>59.392678868552402</v>
      </c>
      <c r="X551">
        <v>164.463723335791</v>
      </c>
      <c r="Y551">
        <v>151.80001663893503</v>
      </c>
      <c r="Z551">
        <v>151.80001663893503</v>
      </c>
      <c r="AA551">
        <v>28.690833442529843</v>
      </c>
      <c r="AB551">
        <v>3.9597239746112209</v>
      </c>
      <c r="AC551">
        <v>-34.212117173928618</v>
      </c>
      <c r="AD551">
        <v>17</v>
      </c>
      <c r="AE551">
        <v>0</v>
      </c>
      <c r="AF551">
        <v>0</v>
      </c>
      <c r="AG551">
        <v>5</v>
      </c>
      <c r="AH551">
        <v>49</v>
      </c>
      <c r="AI551">
        <v>4</v>
      </c>
      <c r="AJ551">
        <v>3</v>
      </c>
      <c r="AK551">
        <v>5</v>
      </c>
      <c r="AL551">
        <v>8</v>
      </c>
      <c r="AM551">
        <v>3</v>
      </c>
    </row>
    <row r="552" spans="1:39">
      <c r="A552">
        <v>3</v>
      </c>
      <c r="B552">
        <v>174</v>
      </c>
      <c r="C552">
        <v>2021</v>
      </c>
      <c r="D552">
        <v>99</v>
      </c>
      <c r="E552">
        <v>18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99</v>
      </c>
      <c r="M552">
        <v>99</v>
      </c>
      <c r="N552">
        <v>99</v>
      </c>
      <c r="O552">
        <v>99</v>
      </c>
      <c r="P552">
        <v>9999</v>
      </c>
      <c r="Q552">
        <v>119</v>
      </c>
      <c r="R552">
        <v>579</v>
      </c>
      <c r="S552">
        <v>579</v>
      </c>
      <c r="T552">
        <v>3.9398475775721296</v>
      </c>
      <c r="U552">
        <v>3.9735799260450007</v>
      </c>
      <c r="V552">
        <v>15.041450777202074</v>
      </c>
      <c r="W552">
        <v>59.005181347150248</v>
      </c>
      <c r="X552">
        <v>167.36671924732951</v>
      </c>
      <c r="Y552">
        <v>154.47948186528495</v>
      </c>
      <c r="Z552">
        <v>154.47948186528495</v>
      </c>
      <c r="AA552">
        <v>28.289399384236077</v>
      </c>
      <c r="AB552">
        <v>4.3624604567312621</v>
      </c>
      <c r="AC552">
        <v>-42.177296505701776</v>
      </c>
      <c r="AD552">
        <v>22</v>
      </c>
      <c r="AE552">
        <v>0</v>
      </c>
      <c r="AF552">
        <v>0</v>
      </c>
      <c r="AG552">
        <v>0</v>
      </c>
      <c r="AH552">
        <v>31</v>
      </c>
      <c r="AI552">
        <v>6</v>
      </c>
      <c r="AJ552">
        <v>2</v>
      </c>
      <c r="AK552">
        <v>5</v>
      </c>
      <c r="AL552">
        <v>2</v>
      </c>
      <c r="AM552">
        <v>6</v>
      </c>
    </row>
    <row r="553" spans="1:39">
      <c r="A553">
        <v>3</v>
      </c>
      <c r="B553">
        <v>175</v>
      </c>
      <c r="C553">
        <v>2021</v>
      </c>
      <c r="D553">
        <v>99</v>
      </c>
      <c r="E553">
        <v>19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99</v>
      </c>
      <c r="M553">
        <v>99</v>
      </c>
      <c r="N553">
        <v>99</v>
      </c>
      <c r="O553">
        <v>99</v>
      </c>
      <c r="P553">
        <v>9999</v>
      </c>
      <c r="Q553">
        <v>95</v>
      </c>
      <c r="R553">
        <v>418</v>
      </c>
      <c r="S553">
        <v>418</v>
      </c>
      <c r="T553">
        <v>2.844311377245508</v>
      </c>
      <c r="U553">
        <v>2.9023276541457816</v>
      </c>
      <c r="V553">
        <v>15.112440191387558</v>
      </c>
      <c r="W553">
        <v>59.105263157894761</v>
      </c>
      <c r="X553">
        <v>169.33076560207763</v>
      </c>
      <c r="Y553">
        <v>156.29229665071765</v>
      </c>
      <c r="Z553">
        <v>156.29229665071765</v>
      </c>
      <c r="AA553">
        <v>29.737464191547808</v>
      </c>
      <c r="AB553">
        <v>4.2559748097780732</v>
      </c>
      <c r="AC553">
        <v>-34.298119981606924</v>
      </c>
      <c r="AD553">
        <v>6</v>
      </c>
      <c r="AE553">
        <v>0</v>
      </c>
      <c r="AF553">
        <v>0</v>
      </c>
      <c r="AG553">
        <v>2</v>
      </c>
      <c r="AH553">
        <v>30</v>
      </c>
      <c r="AI553">
        <v>3</v>
      </c>
      <c r="AJ553">
        <v>5</v>
      </c>
      <c r="AK553">
        <v>2</v>
      </c>
      <c r="AL553">
        <v>2</v>
      </c>
      <c r="AM553">
        <v>1</v>
      </c>
    </row>
    <row r="554" spans="1:39">
      <c r="A554">
        <v>3</v>
      </c>
      <c r="B554">
        <v>176</v>
      </c>
      <c r="C554">
        <v>2021</v>
      </c>
      <c r="D554">
        <v>99</v>
      </c>
      <c r="E554">
        <v>20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99</v>
      </c>
      <c r="M554">
        <v>99</v>
      </c>
      <c r="N554">
        <v>99</v>
      </c>
      <c r="O554">
        <v>99</v>
      </c>
      <c r="P554">
        <v>9999</v>
      </c>
      <c r="Q554">
        <v>111</v>
      </c>
      <c r="R554">
        <v>550</v>
      </c>
      <c r="S554">
        <v>550</v>
      </c>
      <c r="T554">
        <v>3.7425149700598808</v>
      </c>
      <c r="U554">
        <v>3.6722198101135697</v>
      </c>
      <c r="V554">
        <v>15.38</v>
      </c>
      <c r="W554">
        <v>59.61272727272727</v>
      </c>
      <c r="X554">
        <v>162.82897665714577</v>
      </c>
      <c r="Y554">
        <v>150.29114545454539</v>
      </c>
      <c r="Z554">
        <v>150.29114545454539</v>
      </c>
      <c r="AA554">
        <v>29.65525929680425</v>
      </c>
      <c r="AB554">
        <v>4.3090836210141843</v>
      </c>
      <c r="AC554">
        <v>-44.242155714220374</v>
      </c>
      <c r="AD554">
        <v>16</v>
      </c>
      <c r="AE554">
        <v>0</v>
      </c>
      <c r="AF554">
        <v>0</v>
      </c>
      <c r="AG554">
        <v>4</v>
      </c>
      <c r="AH554">
        <v>33</v>
      </c>
      <c r="AI554">
        <v>3</v>
      </c>
      <c r="AJ554">
        <v>10</v>
      </c>
      <c r="AK554">
        <v>4</v>
      </c>
      <c r="AL554">
        <v>10</v>
      </c>
      <c r="AM554">
        <v>2</v>
      </c>
    </row>
    <row r="555" spans="1:39">
      <c r="A555">
        <v>3</v>
      </c>
      <c r="B555">
        <v>177</v>
      </c>
      <c r="C555">
        <v>2021</v>
      </c>
      <c r="D555">
        <v>99</v>
      </c>
      <c r="E555">
        <v>21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99</v>
      </c>
      <c r="M555">
        <v>99</v>
      </c>
      <c r="N555">
        <v>99</v>
      </c>
      <c r="O555">
        <v>99</v>
      </c>
      <c r="P555">
        <v>9999</v>
      </c>
      <c r="Q555">
        <v>96</v>
      </c>
      <c r="R555">
        <v>622</v>
      </c>
      <c r="S555">
        <v>622</v>
      </c>
      <c r="T555">
        <v>4.232444202504082</v>
      </c>
      <c r="U555">
        <v>4.091810024435282</v>
      </c>
      <c r="V555">
        <v>15.34565916398714</v>
      </c>
      <c r="W555">
        <v>59.723472668810302</v>
      </c>
      <c r="X555">
        <v>160.43192372140314</v>
      </c>
      <c r="Y555">
        <v>148.07866559485529</v>
      </c>
      <c r="Z555">
        <v>148.07866559485529</v>
      </c>
      <c r="AA555">
        <v>28.482697020644498</v>
      </c>
      <c r="AB555">
        <v>3.9682091376976607</v>
      </c>
      <c r="AC555">
        <v>-48.129422654556521</v>
      </c>
      <c r="AD555">
        <v>17</v>
      </c>
      <c r="AE555">
        <v>0</v>
      </c>
      <c r="AF555">
        <v>0</v>
      </c>
      <c r="AG555">
        <v>4</v>
      </c>
      <c r="AH555">
        <v>61</v>
      </c>
      <c r="AI555">
        <v>6</v>
      </c>
      <c r="AJ555">
        <v>4</v>
      </c>
      <c r="AK555">
        <v>3</v>
      </c>
      <c r="AL555">
        <v>3</v>
      </c>
      <c r="AM555">
        <v>0</v>
      </c>
    </row>
    <row r="556" spans="1:39">
      <c r="A556">
        <v>3</v>
      </c>
      <c r="B556">
        <v>178</v>
      </c>
      <c r="C556">
        <v>2021</v>
      </c>
      <c r="D556">
        <v>99</v>
      </c>
      <c r="E556">
        <v>22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99</v>
      </c>
      <c r="M556">
        <v>99</v>
      </c>
      <c r="N556">
        <v>99</v>
      </c>
      <c r="O556">
        <v>99</v>
      </c>
      <c r="P556">
        <v>9999</v>
      </c>
      <c r="Q556">
        <v>130</v>
      </c>
      <c r="R556">
        <v>693</v>
      </c>
      <c r="S556">
        <v>693</v>
      </c>
      <c r="T556">
        <v>4.7155688622754495</v>
      </c>
      <c r="U556">
        <v>4.683741961400858</v>
      </c>
      <c r="V556">
        <v>15.203463203463205</v>
      </c>
      <c r="W556">
        <v>59.458874458874469</v>
      </c>
      <c r="X556">
        <v>164.82589398082348</v>
      </c>
      <c r="Y556">
        <v>152.1343001443</v>
      </c>
      <c r="Z556">
        <v>152.1343001443</v>
      </c>
      <c r="AA556">
        <v>30.567532237778636</v>
      </c>
      <c r="AB556">
        <v>4.5871515653527108</v>
      </c>
      <c r="AC556">
        <v>-48.208512889376763</v>
      </c>
      <c r="AD556">
        <v>25</v>
      </c>
      <c r="AE556">
        <v>0</v>
      </c>
      <c r="AF556">
        <v>0</v>
      </c>
      <c r="AG556">
        <v>3</v>
      </c>
      <c r="AH556">
        <v>52</v>
      </c>
      <c r="AI556">
        <v>8</v>
      </c>
      <c r="AJ556">
        <v>4</v>
      </c>
      <c r="AK556">
        <v>5</v>
      </c>
      <c r="AL556">
        <v>12</v>
      </c>
      <c r="AM556">
        <v>1</v>
      </c>
    </row>
    <row r="557" spans="1:39">
      <c r="A557">
        <v>3</v>
      </c>
      <c r="B557">
        <v>179</v>
      </c>
      <c r="C557">
        <v>2021</v>
      </c>
      <c r="D557">
        <v>99</v>
      </c>
      <c r="E557">
        <v>23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99</v>
      </c>
      <c r="M557">
        <v>99</v>
      </c>
      <c r="N557">
        <v>99</v>
      </c>
      <c r="O557">
        <v>99</v>
      </c>
      <c r="P557">
        <v>9999</v>
      </c>
      <c r="Q557">
        <v>121</v>
      </c>
      <c r="R557">
        <v>725</v>
      </c>
      <c r="S557">
        <v>725</v>
      </c>
      <c r="T557">
        <v>4.9333151878062065</v>
      </c>
      <c r="U557">
        <v>4.8726233076251111</v>
      </c>
      <c r="V557">
        <v>14.943448275862075</v>
      </c>
      <c r="W557">
        <v>58.961379310344846</v>
      </c>
      <c r="X557">
        <v>163.90437478985322</v>
      </c>
      <c r="Y557">
        <v>151.28373793103455</v>
      </c>
      <c r="Z557">
        <v>151.28373793103455</v>
      </c>
      <c r="AA557">
        <v>30.260772106980991</v>
      </c>
      <c r="AB557">
        <v>4.7819947678319448</v>
      </c>
      <c r="AC557">
        <v>-37.02806318756425</v>
      </c>
      <c r="AD557">
        <v>24</v>
      </c>
      <c r="AE557">
        <v>0</v>
      </c>
      <c r="AF557">
        <v>0</v>
      </c>
      <c r="AG557">
        <v>4</v>
      </c>
      <c r="AH557">
        <v>64</v>
      </c>
      <c r="AI557">
        <v>5</v>
      </c>
      <c r="AJ557">
        <v>12</v>
      </c>
      <c r="AK557">
        <v>6</v>
      </c>
      <c r="AL557">
        <v>6</v>
      </c>
      <c r="AM557">
        <v>3</v>
      </c>
    </row>
    <row r="558" spans="1:39">
      <c r="A558">
        <v>3</v>
      </c>
      <c r="B558">
        <v>180</v>
      </c>
      <c r="C558">
        <v>2021</v>
      </c>
      <c r="D558">
        <v>99</v>
      </c>
      <c r="E558">
        <v>24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99</v>
      </c>
      <c r="M558">
        <v>99</v>
      </c>
      <c r="N558">
        <v>99</v>
      </c>
      <c r="O558">
        <v>99</v>
      </c>
      <c r="P558">
        <v>9999</v>
      </c>
      <c r="Q558">
        <v>121</v>
      </c>
      <c r="R558">
        <v>637</v>
      </c>
      <c r="S558">
        <v>637</v>
      </c>
      <c r="T558">
        <v>4.3345127925966258</v>
      </c>
      <c r="U558">
        <v>4.3710417855308643</v>
      </c>
      <c r="V558">
        <v>15.229199372056518</v>
      </c>
      <c r="W558">
        <v>59.416012558869696</v>
      </c>
      <c r="X558">
        <v>167.34442155893925</v>
      </c>
      <c r="Y558">
        <v>154.45890109890107</v>
      </c>
      <c r="Z558">
        <v>154.45890109890107</v>
      </c>
      <c r="AA558">
        <v>30.407095884202626</v>
      </c>
      <c r="AB558">
        <v>4.0721045654156427</v>
      </c>
      <c r="AC558">
        <v>-37.957689471903471</v>
      </c>
      <c r="AD558">
        <v>24</v>
      </c>
      <c r="AE558">
        <v>0</v>
      </c>
      <c r="AF558">
        <v>0</v>
      </c>
      <c r="AG558">
        <v>4</v>
      </c>
      <c r="AH558">
        <v>49</v>
      </c>
      <c r="AI558">
        <v>8</v>
      </c>
      <c r="AJ558">
        <v>8</v>
      </c>
      <c r="AK558">
        <v>1</v>
      </c>
      <c r="AL558">
        <v>7</v>
      </c>
      <c r="AM558">
        <v>2</v>
      </c>
    </row>
    <row r="559" spans="1:39">
      <c r="A559">
        <v>3</v>
      </c>
      <c r="B559">
        <v>181</v>
      </c>
      <c r="C559">
        <v>2021</v>
      </c>
      <c r="D559">
        <v>99</v>
      </c>
      <c r="E559">
        <v>25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99</v>
      </c>
      <c r="M559">
        <v>99</v>
      </c>
      <c r="N559">
        <v>99</v>
      </c>
      <c r="O559">
        <v>99</v>
      </c>
      <c r="P559">
        <v>9999</v>
      </c>
    </row>
    <row r="560" spans="1:39">
      <c r="A560">
        <v>3</v>
      </c>
      <c r="B560">
        <v>182</v>
      </c>
      <c r="C560">
        <v>2021</v>
      </c>
      <c r="D560">
        <v>99</v>
      </c>
      <c r="E560">
        <v>26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99</v>
      </c>
      <c r="M560">
        <v>99</v>
      </c>
      <c r="N560">
        <v>99</v>
      </c>
      <c r="O560">
        <v>99</v>
      </c>
      <c r="P560">
        <v>9999</v>
      </c>
    </row>
    <row r="561" spans="1:16">
      <c r="A561">
        <v>3</v>
      </c>
      <c r="B561">
        <v>183</v>
      </c>
      <c r="C561">
        <v>2021</v>
      </c>
      <c r="D561">
        <v>99</v>
      </c>
      <c r="E561">
        <v>27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99</v>
      </c>
      <c r="M561">
        <v>99</v>
      </c>
      <c r="N561">
        <v>99</v>
      </c>
      <c r="O561">
        <v>99</v>
      </c>
      <c r="P561">
        <v>9999</v>
      </c>
    </row>
    <row r="562" spans="1:16">
      <c r="A562">
        <v>3</v>
      </c>
      <c r="B562">
        <v>184</v>
      </c>
      <c r="C562">
        <v>2021</v>
      </c>
      <c r="D562">
        <v>99</v>
      </c>
      <c r="E562">
        <v>28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99</v>
      </c>
      <c r="M562">
        <v>99</v>
      </c>
      <c r="N562">
        <v>99</v>
      </c>
      <c r="O562">
        <v>99</v>
      </c>
      <c r="P562">
        <v>9999</v>
      </c>
    </row>
    <row r="563" spans="1:16">
      <c r="A563">
        <v>3</v>
      </c>
      <c r="B563">
        <v>185</v>
      </c>
      <c r="C563">
        <v>2021</v>
      </c>
      <c r="D563">
        <v>99</v>
      </c>
      <c r="E563">
        <v>29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99</v>
      </c>
      <c r="M563">
        <v>99</v>
      </c>
      <c r="N563">
        <v>99</v>
      </c>
      <c r="O563">
        <v>99</v>
      </c>
      <c r="P563">
        <v>9999</v>
      </c>
    </row>
    <row r="564" spans="1:16">
      <c r="A564">
        <v>3</v>
      </c>
      <c r="B564">
        <v>186</v>
      </c>
      <c r="C564">
        <v>2021</v>
      </c>
      <c r="D564">
        <v>99</v>
      </c>
      <c r="E564">
        <v>30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99</v>
      </c>
      <c r="M564">
        <v>99</v>
      </c>
      <c r="N564">
        <v>99</v>
      </c>
      <c r="O564">
        <v>99</v>
      </c>
      <c r="P564">
        <v>9999</v>
      </c>
    </row>
    <row r="565" spans="1:16">
      <c r="A565">
        <v>3</v>
      </c>
      <c r="B565">
        <v>187</v>
      </c>
      <c r="C565">
        <v>2021</v>
      </c>
      <c r="D565">
        <v>99</v>
      </c>
      <c r="E565">
        <v>31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99</v>
      </c>
      <c r="M565">
        <v>99</v>
      </c>
      <c r="N565">
        <v>99</v>
      </c>
      <c r="O565">
        <v>99</v>
      </c>
      <c r="P565">
        <v>9999</v>
      </c>
    </row>
    <row r="566" spans="1:16">
      <c r="A566">
        <v>3</v>
      </c>
      <c r="B566">
        <v>188</v>
      </c>
      <c r="C566">
        <v>2021</v>
      </c>
      <c r="D566">
        <v>99</v>
      </c>
      <c r="E566">
        <v>32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99</v>
      </c>
      <c r="M566">
        <v>99</v>
      </c>
      <c r="N566">
        <v>99</v>
      </c>
      <c r="O566">
        <v>99</v>
      </c>
      <c r="P566">
        <v>9999</v>
      </c>
    </row>
    <row r="567" spans="1:16">
      <c r="A567">
        <v>3</v>
      </c>
      <c r="B567">
        <v>189</v>
      </c>
      <c r="C567">
        <v>2021</v>
      </c>
      <c r="D567">
        <v>99</v>
      </c>
      <c r="E567">
        <v>33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99</v>
      </c>
      <c r="M567">
        <v>99</v>
      </c>
      <c r="N567">
        <v>99</v>
      </c>
      <c r="O567">
        <v>99</v>
      </c>
      <c r="P567">
        <v>9999</v>
      </c>
    </row>
    <row r="568" spans="1:16">
      <c r="A568">
        <v>3</v>
      </c>
      <c r="B568">
        <v>190</v>
      </c>
      <c r="C568">
        <v>2021</v>
      </c>
      <c r="D568">
        <v>99</v>
      </c>
      <c r="E568">
        <v>34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99</v>
      </c>
      <c r="M568">
        <v>99</v>
      </c>
      <c r="N568">
        <v>99</v>
      </c>
      <c r="O568">
        <v>99</v>
      </c>
      <c r="P568">
        <v>9999</v>
      </c>
    </row>
    <row r="569" spans="1:16">
      <c r="A569">
        <v>3</v>
      </c>
      <c r="B569">
        <v>191</v>
      </c>
      <c r="C569">
        <v>2021</v>
      </c>
      <c r="D569">
        <v>99</v>
      </c>
      <c r="E569">
        <v>35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99</v>
      </c>
      <c r="M569">
        <v>99</v>
      </c>
      <c r="N569">
        <v>99</v>
      </c>
      <c r="O569">
        <v>99</v>
      </c>
      <c r="P569">
        <v>9999</v>
      </c>
    </row>
    <row r="570" spans="1:16">
      <c r="A570">
        <v>3</v>
      </c>
      <c r="B570">
        <v>192</v>
      </c>
      <c r="C570">
        <v>2021</v>
      </c>
      <c r="D570">
        <v>99</v>
      </c>
      <c r="E570">
        <v>36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99</v>
      </c>
      <c r="M570">
        <v>99</v>
      </c>
      <c r="N570">
        <v>99</v>
      </c>
      <c r="O570">
        <v>99</v>
      </c>
      <c r="P570">
        <v>9999</v>
      </c>
    </row>
    <row r="571" spans="1:16">
      <c r="A571">
        <v>3</v>
      </c>
      <c r="B571">
        <v>193</v>
      </c>
      <c r="C571">
        <v>2021</v>
      </c>
      <c r="D571">
        <v>99</v>
      </c>
      <c r="E571">
        <v>37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99</v>
      </c>
      <c r="M571">
        <v>99</v>
      </c>
      <c r="N571">
        <v>99</v>
      </c>
      <c r="O571">
        <v>99</v>
      </c>
      <c r="P571">
        <v>9999</v>
      </c>
    </row>
    <row r="572" spans="1:16">
      <c r="A572">
        <v>3</v>
      </c>
      <c r="B572">
        <v>194</v>
      </c>
      <c r="C572">
        <v>2021</v>
      </c>
      <c r="D572">
        <v>99</v>
      </c>
      <c r="E572">
        <v>38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99</v>
      </c>
      <c r="M572">
        <v>99</v>
      </c>
      <c r="N572">
        <v>99</v>
      </c>
      <c r="O572">
        <v>99</v>
      </c>
      <c r="P572">
        <v>9999</v>
      </c>
    </row>
    <row r="573" spans="1:16">
      <c r="A573">
        <v>3</v>
      </c>
      <c r="B573">
        <v>195</v>
      </c>
      <c r="C573">
        <v>2021</v>
      </c>
      <c r="D573">
        <v>99</v>
      </c>
      <c r="E573">
        <v>39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99</v>
      </c>
      <c r="M573">
        <v>99</v>
      </c>
      <c r="N573">
        <v>99</v>
      </c>
      <c r="O573">
        <v>99</v>
      </c>
      <c r="P573">
        <v>9999</v>
      </c>
    </row>
    <row r="574" spans="1:16">
      <c r="A574">
        <v>3</v>
      </c>
      <c r="B574">
        <v>196</v>
      </c>
      <c r="C574">
        <v>2021</v>
      </c>
      <c r="D574">
        <v>99</v>
      </c>
      <c r="E574">
        <v>40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99</v>
      </c>
      <c r="M574">
        <v>99</v>
      </c>
      <c r="N574">
        <v>99</v>
      </c>
      <c r="O574">
        <v>99</v>
      </c>
      <c r="P574">
        <v>9999</v>
      </c>
    </row>
    <row r="575" spans="1:16">
      <c r="A575">
        <v>3</v>
      </c>
      <c r="B575">
        <v>197</v>
      </c>
      <c r="C575">
        <v>2021</v>
      </c>
      <c r="D575">
        <v>99</v>
      </c>
      <c r="E575">
        <v>41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99</v>
      </c>
      <c r="M575">
        <v>99</v>
      </c>
      <c r="N575">
        <v>99</v>
      </c>
      <c r="O575">
        <v>99</v>
      </c>
      <c r="P575">
        <v>9999</v>
      </c>
    </row>
    <row r="576" spans="1:16">
      <c r="A576">
        <v>3</v>
      </c>
      <c r="B576">
        <v>198</v>
      </c>
      <c r="C576">
        <v>2021</v>
      </c>
      <c r="D576">
        <v>99</v>
      </c>
      <c r="E576">
        <v>42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99</v>
      </c>
      <c r="M576">
        <v>99</v>
      </c>
      <c r="N576">
        <v>99</v>
      </c>
      <c r="O576">
        <v>99</v>
      </c>
      <c r="P576">
        <v>9999</v>
      </c>
    </row>
    <row r="577" spans="1:39">
      <c r="A577">
        <v>3</v>
      </c>
      <c r="B577">
        <v>199</v>
      </c>
      <c r="C577">
        <v>2021</v>
      </c>
      <c r="D577">
        <v>99</v>
      </c>
      <c r="E577">
        <v>43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99</v>
      </c>
      <c r="M577">
        <v>99</v>
      </c>
      <c r="N577">
        <v>99</v>
      </c>
      <c r="O577">
        <v>99</v>
      </c>
      <c r="P577">
        <v>9999</v>
      </c>
    </row>
    <row r="578" spans="1:39">
      <c r="A578">
        <v>3</v>
      </c>
      <c r="B578">
        <v>200</v>
      </c>
      <c r="C578">
        <v>2021</v>
      </c>
      <c r="D578">
        <v>99</v>
      </c>
      <c r="E578">
        <v>44</v>
      </c>
      <c r="F578">
        <v>99</v>
      </c>
      <c r="G578">
        <v>99</v>
      </c>
      <c r="H578">
        <v>99</v>
      </c>
      <c r="I578">
        <v>99</v>
      </c>
      <c r="J578">
        <v>999</v>
      </c>
      <c r="K578">
        <v>99</v>
      </c>
      <c r="L578">
        <v>99</v>
      </c>
      <c r="M578">
        <v>99</v>
      </c>
      <c r="N578">
        <v>99</v>
      </c>
      <c r="O578">
        <v>99</v>
      </c>
      <c r="P578">
        <v>9999</v>
      </c>
    </row>
    <row r="579" spans="1:39">
      <c r="A579">
        <v>3</v>
      </c>
      <c r="B579">
        <v>201</v>
      </c>
      <c r="C579">
        <v>2021</v>
      </c>
      <c r="D579">
        <v>99</v>
      </c>
      <c r="E579">
        <v>45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99</v>
      </c>
      <c r="M579">
        <v>99</v>
      </c>
      <c r="N579">
        <v>99</v>
      </c>
      <c r="O579">
        <v>99</v>
      </c>
      <c r="P579">
        <v>9999</v>
      </c>
    </row>
    <row r="580" spans="1:39">
      <c r="A580">
        <v>3</v>
      </c>
      <c r="B580">
        <v>202</v>
      </c>
      <c r="C580">
        <v>2021</v>
      </c>
      <c r="D580">
        <v>99</v>
      </c>
      <c r="E580">
        <v>46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99</v>
      </c>
      <c r="M580">
        <v>99</v>
      </c>
      <c r="N580">
        <v>99</v>
      </c>
      <c r="O580">
        <v>99</v>
      </c>
      <c r="P580">
        <v>9999</v>
      </c>
    </row>
    <row r="581" spans="1:39">
      <c r="A581">
        <v>3</v>
      </c>
      <c r="B581">
        <v>203</v>
      </c>
      <c r="C581">
        <v>2021</v>
      </c>
      <c r="D581">
        <v>99</v>
      </c>
      <c r="E581">
        <v>47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99</v>
      </c>
      <c r="M581">
        <v>99</v>
      </c>
      <c r="N581">
        <v>99</v>
      </c>
      <c r="O581">
        <v>99</v>
      </c>
      <c r="P581">
        <v>9999</v>
      </c>
    </row>
    <row r="582" spans="1:39">
      <c r="A582">
        <v>3</v>
      </c>
      <c r="B582">
        <v>204</v>
      </c>
      <c r="C582">
        <v>2021</v>
      </c>
      <c r="D582">
        <v>99</v>
      </c>
      <c r="E582">
        <v>48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99</v>
      </c>
      <c r="M582">
        <v>99</v>
      </c>
      <c r="N582">
        <v>99</v>
      </c>
      <c r="O582">
        <v>99</v>
      </c>
      <c r="P582">
        <v>9999</v>
      </c>
    </row>
    <row r="583" spans="1:39">
      <c r="A583">
        <v>3</v>
      </c>
      <c r="B583">
        <v>205</v>
      </c>
      <c r="C583">
        <v>2021</v>
      </c>
      <c r="D583">
        <v>99</v>
      </c>
      <c r="E583">
        <v>49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99</v>
      </c>
      <c r="M583">
        <v>99</v>
      </c>
      <c r="N583">
        <v>99</v>
      </c>
      <c r="O583">
        <v>99</v>
      </c>
      <c r="P583">
        <v>9999</v>
      </c>
    </row>
    <row r="584" spans="1:39">
      <c r="A584">
        <v>3</v>
      </c>
      <c r="B584">
        <v>206</v>
      </c>
      <c r="C584">
        <v>2021</v>
      </c>
      <c r="D584">
        <v>99</v>
      </c>
      <c r="E584">
        <v>50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99</v>
      </c>
      <c r="M584">
        <v>99</v>
      </c>
      <c r="N584">
        <v>99</v>
      </c>
      <c r="O584">
        <v>99</v>
      </c>
      <c r="P584">
        <v>9999</v>
      </c>
    </row>
    <row r="585" spans="1:39">
      <c r="A585">
        <v>3</v>
      </c>
      <c r="B585">
        <v>207</v>
      </c>
      <c r="C585">
        <v>2021</v>
      </c>
      <c r="D585">
        <v>99</v>
      </c>
      <c r="E585">
        <v>51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99</v>
      </c>
      <c r="M585">
        <v>99</v>
      </c>
      <c r="N585">
        <v>99</v>
      </c>
      <c r="O585">
        <v>99</v>
      </c>
      <c r="P585">
        <v>9999</v>
      </c>
    </row>
    <row r="586" spans="1:39">
      <c r="A586">
        <v>3</v>
      </c>
      <c r="B586">
        <v>208</v>
      </c>
      <c r="C586">
        <v>2021</v>
      </c>
      <c r="D586">
        <v>99</v>
      </c>
      <c r="E586">
        <v>52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99</v>
      </c>
      <c r="M586">
        <v>99</v>
      </c>
      <c r="N586">
        <v>99</v>
      </c>
      <c r="O586">
        <v>99</v>
      </c>
      <c r="P586">
        <v>9999</v>
      </c>
    </row>
    <row r="587" spans="1:39">
      <c r="A587">
        <v>3</v>
      </c>
      <c r="B587">
        <v>209</v>
      </c>
      <c r="C587">
        <v>2020</v>
      </c>
      <c r="D587">
        <v>99</v>
      </c>
      <c r="E587">
        <v>1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99</v>
      </c>
      <c r="M587">
        <v>99</v>
      </c>
      <c r="N587">
        <v>99</v>
      </c>
      <c r="O587">
        <v>99</v>
      </c>
      <c r="P587">
        <v>9999</v>
      </c>
      <c r="Q587">
        <v>57</v>
      </c>
      <c r="R587">
        <v>490</v>
      </c>
      <c r="S587">
        <v>490</v>
      </c>
      <c r="T587">
        <v>3.4860557768924298</v>
      </c>
      <c r="U587">
        <v>3.5634081007037426</v>
      </c>
      <c r="V587">
        <v>15.224489795918371</v>
      </c>
      <c r="W587">
        <v>59.361224489795923</v>
      </c>
      <c r="X587">
        <v>168.17686337807061</v>
      </c>
      <c r="Y587">
        <v>155.22724489795925</v>
      </c>
      <c r="Z587">
        <v>155.22724489795925</v>
      </c>
      <c r="AA587">
        <v>27.284541993538639</v>
      </c>
      <c r="AB587">
        <v>4.1445964982466492</v>
      </c>
      <c r="AC587">
        <v>-42.799996555183071</v>
      </c>
      <c r="AD587">
        <v>22</v>
      </c>
      <c r="AE587">
        <v>0</v>
      </c>
      <c r="AF587">
        <v>0</v>
      </c>
      <c r="AG587">
        <v>2</v>
      </c>
      <c r="AH587">
        <v>81</v>
      </c>
      <c r="AI587">
        <v>24</v>
      </c>
      <c r="AJ587">
        <v>5</v>
      </c>
      <c r="AK587">
        <v>3</v>
      </c>
      <c r="AL587">
        <v>9</v>
      </c>
      <c r="AM587">
        <v>2</v>
      </c>
    </row>
    <row r="588" spans="1:39">
      <c r="A588">
        <v>3</v>
      </c>
      <c r="B588">
        <v>210</v>
      </c>
      <c r="C588">
        <v>2020</v>
      </c>
      <c r="D588">
        <v>99</v>
      </c>
      <c r="E588">
        <v>2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99</v>
      </c>
      <c r="M588">
        <v>99</v>
      </c>
      <c r="N588">
        <v>99</v>
      </c>
      <c r="O588">
        <v>99</v>
      </c>
      <c r="P588">
        <v>9999</v>
      </c>
      <c r="Q588">
        <v>140</v>
      </c>
      <c r="R588">
        <v>722</v>
      </c>
      <c r="S588">
        <v>722</v>
      </c>
      <c r="T588">
        <v>5.1365964712578238</v>
      </c>
      <c r="U588">
        <v>5.045766119003142</v>
      </c>
      <c r="V588">
        <v>15.296398891966758</v>
      </c>
      <c r="W588">
        <v>59.644044321329638</v>
      </c>
      <c r="X588">
        <v>161.61686719507324</v>
      </c>
      <c r="Y588">
        <v>149.17236842105254</v>
      </c>
      <c r="Z588">
        <v>149.17236842105254</v>
      </c>
      <c r="AA588">
        <v>30.07521278676176</v>
      </c>
      <c r="AB588">
        <v>4.5927679194001376</v>
      </c>
      <c r="AC588">
        <v>-48.087755933104717</v>
      </c>
      <c r="AD588">
        <v>34</v>
      </c>
      <c r="AE588">
        <v>0</v>
      </c>
      <c r="AF588">
        <v>0</v>
      </c>
      <c r="AG588">
        <v>1</v>
      </c>
      <c r="AH588">
        <v>112</v>
      </c>
      <c r="AI588">
        <v>26</v>
      </c>
      <c r="AJ588">
        <v>5</v>
      </c>
      <c r="AK588">
        <v>4</v>
      </c>
      <c r="AL588">
        <v>10</v>
      </c>
      <c r="AM588">
        <v>1</v>
      </c>
    </row>
    <row r="589" spans="1:39">
      <c r="A589">
        <v>3</v>
      </c>
      <c r="B589">
        <v>211</v>
      </c>
      <c r="C589">
        <v>2020</v>
      </c>
      <c r="D589">
        <v>99</v>
      </c>
      <c r="E589">
        <v>3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99</v>
      </c>
      <c r="M589">
        <v>99</v>
      </c>
      <c r="N589">
        <v>99</v>
      </c>
      <c r="O589">
        <v>99</v>
      </c>
      <c r="P589">
        <v>9999</v>
      </c>
      <c r="Q589">
        <v>145</v>
      </c>
      <c r="R589">
        <v>803</v>
      </c>
      <c r="S589">
        <v>803</v>
      </c>
      <c r="T589">
        <v>5.7128628343767778</v>
      </c>
      <c r="U589">
        <v>5.666180719377202</v>
      </c>
      <c r="V589">
        <v>15.154420921544212</v>
      </c>
      <c r="W589">
        <v>59.266500622665006</v>
      </c>
      <c r="X589">
        <v>163.18177095912</v>
      </c>
      <c r="Y589">
        <v>150.61677459526771</v>
      </c>
      <c r="Z589">
        <v>150.61677459526771</v>
      </c>
      <c r="AA589">
        <v>30.299422653467992</v>
      </c>
      <c r="AB589">
        <v>4.2862938423015873</v>
      </c>
      <c r="AC589">
        <v>-42.039488851984252</v>
      </c>
      <c r="AD589">
        <v>38</v>
      </c>
      <c r="AE589">
        <v>0</v>
      </c>
      <c r="AF589">
        <v>0</v>
      </c>
      <c r="AG589">
        <v>3</v>
      </c>
      <c r="AH589">
        <v>104</v>
      </c>
      <c r="AI589">
        <v>19</v>
      </c>
      <c r="AJ589">
        <v>8</v>
      </c>
      <c r="AK589">
        <v>7</v>
      </c>
      <c r="AL589">
        <v>15</v>
      </c>
      <c r="AM589">
        <v>4</v>
      </c>
    </row>
    <row r="590" spans="1:39">
      <c r="A590">
        <v>3</v>
      </c>
      <c r="B590">
        <v>212</v>
      </c>
      <c r="C590">
        <v>2020</v>
      </c>
      <c r="D590">
        <v>99</v>
      </c>
      <c r="E590">
        <v>4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99</v>
      </c>
      <c r="M590">
        <v>99</v>
      </c>
      <c r="N590">
        <v>99</v>
      </c>
      <c r="O590">
        <v>99</v>
      </c>
      <c r="P590">
        <v>9999</v>
      </c>
      <c r="Q590">
        <v>116</v>
      </c>
      <c r="R590">
        <v>719</v>
      </c>
      <c r="S590">
        <v>719</v>
      </c>
      <c r="T590">
        <v>5.1152532726237911</v>
      </c>
      <c r="U590">
        <v>5.1173768887074651</v>
      </c>
      <c r="V590">
        <v>15.381084840055628</v>
      </c>
      <c r="W590">
        <v>59.731571627260095</v>
      </c>
      <c r="X590">
        <v>164.5944846354258</v>
      </c>
      <c r="Y590">
        <v>151.92070931849796</v>
      </c>
      <c r="Z590">
        <v>151.92070931849796</v>
      </c>
      <c r="AA590">
        <v>29.582378488235445</v>
      </c>
      <c r="AB590">
        <v>4.2379163609188977</v>
      </c>
      <c r="AC590">
        <v>-41.465562329949911</v>
      </c>
      <c r="AD590">
        <v>34</v>
      </c>
      <c r="AE590">
        <v>0</v>
      </c>
      <c r="AF590">
        <v>0</v>
      </c>
      <c r="AG590">
        <v>2</v>
      </c>
      <c r="AH590">
        <v>67</v>
      </c>
      <c r="AI590">
        <v>14</v>
      </c>
      <c r="AJ590">
        <v>7</v>
      </c>
      <c r="AK590">
        <v>8</v>
      </c>
      <c r="AL590">
        <v>9</v>
      </c>
      <c r="AM590">
        <v>6</v>
      </c>
    </row>
    <row r="591" spans="1:39">
      <c r="A591">
        <v>3</v>
      </c>
      <c r="B591">
        <v>213</v>
      </c>
      <c r="C591">
        <v>2020</v>
      </c>
      <c r="D591">
        <v>99</v>
      </c>
      <c r="E591">
        <v>5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99</v>
      </c>
      <c r="M591">
        <v>99</v>
      </c>
      <c r="N591">
        <v>99</v>
      </c>
      <c r="O591">
        <v>99</v>
      </c>
      <c r="P591">
        <v>9999</v>
      </c>
      <c r="Q591">
        <v>109</v>
      </c>
      <c r="R591">
        <v>571</v>
      </c>
      <c r="S591">
        <v>571</v>
      </c>
      <c r="T591">
        <v>4.062322140011382</v>
      </c>
      <c r="U591">
        <v>4.0492317084621341</v>
      </c>
      <c r="V591">
        <v>15.355516637478106</v>
      </c>
      <c r="W591">
        <v>59.460595446584946</v>
      </c>
      <c r="X591">
        <v>163.99601163494501</v>
      </c>
      <c r="Y591">
        <v>151.3683187390543</v>
      </c>
      <c r="Z591">
        <v>151.3683187390543</v>
      </c>
      <c r="AA591">
        <v>28.919826551196568</v>
      </c>
      <c r="AB591">
        <v>3.8636714292748038</v>
      </c>
      <c r="AC591">
        <v>-36.003260443542565</v>
      </c>
      <c r="AD591">
        <v>14</v>
      </c>
      <c r="AE591">
        <v>0</v>
      </c>
      <c r="AF591">
        <v>0</v>
      </c>
      <c r="AG591">
        <v>1</v>
      </c>
      <c r="AH591">
        <v>86</v>
      </c>
      <c r="AI591">
        <v>7</v>
      </c>
      <c r="AJ591">
        <v>10</v>
      </c>
      <c r="AK591">
        <v>3</v>
      </c>
      <c r="AL591">
        <v>4</v>
      </c>
      <c r="AM591">
        <v>1</v>
      </c>
    </row>
    <row r="592" spans="1:39">
      <c r="A592">
        <v>3</v>
      </c>
      <c r="B592">
        <v>214</v>
      </c>
      <c r="C592">
        <v>2020</v>
      </c>
      <c r="D592">
        <v>99</v>
      </c>
      <c r="E592">
        <v>6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99</v>
      </c>
      <c r="M592">
        <v>99</v>
      </c>
      <c r="N592">
        <v>99</v>
      </c>
      <c r="O592">
        <v>99</v>
      </c>
      <c r="P592">
        <v>9999</v>
      </c>
      <c r="Q592">
        <v>102</v>
      </c>
      <c r="R592">
        <v>520</v>
      </c>
      <c r="S592">
        <v>520</v>
      </c>
      <c r="T592">
        <v>3.6994877632327823</v>
      </c>
      <c r="U592">
        <v>3.600598814340338</v>
      </c>
      <c r="V592">
        <v>15.476923076923075</v>
      </c>
      <c r="W592">
        <v>60.017307692307696</v>
      </c>
      <c r="X592">
        <v>160.12832319359947</v>
      </c>
      <c r="Y592">
        <v>147.79844230769251</v>
      </c>
      <c r="Z592">
        <v>147.79844230769251</v>
      </c>
      <c r="AA592">
        <v>31.726272637329291</v>
      </c>
      <c r="AB592">
        <v>4.2278482049131538</v>
      </c>
      <c r="AC592">
        <v>-41.449874920924145</v>
      </c>
      <c r="AD592">
        <v>22</v>
      </c>
      <c r="AE592">
        <v>0</v>
      </c>
      <c r="AF592">
        <v>0</v>
      </c>
      <c r="AG592">
        <v>3</v>
      </c>
      <c r="AH592">
        <v>62</v>
      </c>
      <c r="AI592">
        <v>11</v>
      </c>
      <c r="AJ592">
        <v>7</v>
      </c>
      <c r="AK592">
        <v>5</v>
      </c>
      <c r="AL592">
        <v>5</v>
      </c>
      <c r="AM592">
        <v>2</v>
      </c>
    </row>
    <row r="593" spans="1:39">
      <c r="A593">
        <v>3</v>
      </c>
      <c r="B593">
        <v>215</v>
      </c>
      <c r="C593">
        <v>2020</v>
      </c>
      <c r="D593">
        <v>99</v>
      </c>
      <c r="E593">
        <v>7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99</v>
      </c>
      <c r="M593">
        <v>99</v>
      </c>
      <c r="N593">
        <v>99</v>
      </c>
      <c r="O593">
        <v>99</v>
      </c>
      <c r="P593">
        <v>9999</v>
      </c>
      <c r="Q593">
        <v>107</v>
      </c>
      <c r="R593">
        <v>481</v>
      </c>
      <c r="S593">
        <v>481</v>
      </c>
      <c r="T593">
        <v>3.4220261809903243</v>
      </c>
      <c r="U593">
        <v>3.4971582769853069</v>
      </c>
      <c r="V593">
        <v>15.191268191268188</v>
      </c>
      <c r="W593">
        <v>59.309771309771314</v>
      </c>
      <c r="X593">
        <v>168.13842594991044</v>
      </c>
      <c r="Y593">
        <v>155.19176715176715</v>
      </c>
      <c r="Z593">
        <v>155.19176715176715</v>
      </c>
      <c r="AA593">
        <v>31.558559810184807</v>
      </c>
      <c r="AB593">
        <v>4.4927393666123674</v>
      </c>
      <c r="AC593">
        <v>-45.182634180996089</v>
      </c>
      <c r="AD593">
        <v>18</v>
      </c>
      <c r="AE593">
        <v>0</v>
      </c>
      <c r="AF593">
        <v>0</v>
      </c>
      <c r="AG593">
        <v>2</v>
      </c>
      <c r="AH593">
        <v>46</v>
      </c>
      <c r="AI593">
        <v>10</v>
      </c>
      <c r="AJ593">
        <v>16</v>
      </c>
      <c r="AK593">
        <v>2</v>
      </c>
      <c r="AL593">
        <v>5</v>
      </c>
      <c r="AM593">
        <v>2</v>
      </c>
    </row>
    <row r="594" spans="1:39">
      <c r="A594">
        <v>3</v>
      </c>
      <c r="B594">
        <v>216</v>
      </c>
      <c r="C594">
        <v>2020</v>
      </c>
      <c r="D594">
        <v>99</v>
      </c>
      <c r="E594">
        <v>8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99</v>
      </c>
      <c r="M594">
        <v>99</v>
      </c>
      <c r="N594">
        <v>99</v>
      </c>
      <c r="O594">
        <v>99</v>
      </c>
      <c r="P594">
        <v>9999</v>
      </c>
      <c r="Q594">
        <v>118</v>
      </c>
      <c r="R594">
        <v>732</v>
      </c>
      <c r="S594">
        <v>732</v>
      </c>
      <c r="T594">
        <v>5.2077404667046086</v>
      </c>
      <c r="U594">
        <v>5.2077343379211092</v>
      </c>
      <c r="V594">
        <v>15.274590163934427</v>
      </c>
      <c r="W594">
        <v>59.382513661202175</v>
      </c>
      <c r="X594">
        <v>164.52598736597812</v>
      </c>
      <c r="Y594">
        <v>151.8574863387978</v>
      </c>
      <c r="Z594">
        <v>151.8574863387978</v>
      </c>
      <c r="AA594">
        <v>29.642983084374379</v>
      </c>
      <c r="AB594">
        <v>4.1172859937986868</v>
      </c>
      <c r="AC594">
        <v>-31.273483412997194</v>
      </c>
      <c r="AD594">
        <v>30</v>
      </c>
      <c r="AE594">
        <v>0</v>
      </c>
      <c r="AF594">
        <v>0</v>
      </c>
      <c r="AG594">
        <v>1</v>
      </c>
      <c r="AH594">
        <v>65</v>
      </c>
      <c r="AI594">
        <v>6</v>
      </c>
      <c r="AJ594">
        <v>7</v>
      </c>
      <c r="AK594">
        <v>8</v>
      </c>
      <c r="AL594">
        <v>5</v>
      </c>
      <c r="AM594">
        <v>1</v>
      </c>
    </row>
    <row r="595" spans="1:39">
      <c r="A595">
        <v>3</v>
      </c>
      <c r="B595">
        <v>217</v>
      </c>
      <c r="C595">
        <v>2020</v>
      </c>
      <c r="D595">
        <v>99</v>
      </c>
      <c r="E595">
        <v>9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99</v>
      </c>
      <c r="M595">
        <v>99</v>
      </c>
      <c r="N595">
        <v>99</v>
      </c>
      <c r="O595">
        <v>99</v>
      </c>
      <c r="P595">
        <v>9999</v>
      </c>
      <c r="Q595">
        <v>101</v>
      </c>
      <c r="R595">
        <v>510</v>
      </c>
      <c r="S595">
        <v>510</v>
      </c>
      <c r="T595">
        <v>3.6283437677859967</v>
      </c>
      <c r="U595">
        <v>3.6083139291262873</v>
      </c>
      <c r="V595">
        <v>15.258823529411764</v>
      </c>
      <c r="W595">
        <v>59.476470588235287</v>
      </c>
      <c r="X595">
        <v>163.61793384742842</v>
      </c>
      <c r="Y595">
        <v>151.01935294117675</v>
      </c>
      <c r="Z595">
        <v>151.01935294117675</v>
      </c>
      <c r="AA595">
        <v>29.031152560533975</v>
      </c>
      <c r="AB595">
        <v>4.3900997458539424</v>
      </c>
      <c r="AC595">
        <v>-35.866177099587574</v>
      </c>
      <c r="AD595">
        <v>16</v>
      </c>
      <c r="AE595">
        <v>0</v>
      </c>
      <c r="AF595">
        <v>0</v>
      </c>
      <c r="AG595">
        <v>1</v>
      </c>
      <c r="AH595">
        <v>49</v>
      </c>
      <c r="AI595">
        <v>4</v>
      </c>
      <c r="AJ595">
        <v>8</v>
      </c>
      <c r="AK595">
        <v>5</v>
      </c>
      <c r="AL595">
        <v>5</v>
      </c>
      <c r="AM595">
        <v>1</v>
      </c>
    </row>
    <row r="596" spans="1:39">
      <c r="A596">
        <v>3</v>
      </c>
      <c r="B596">
        <v>218</v>
      </c>
      <c r="C596">
        <v>2020</v>
      </c>
      <c r="D596">
        <v>99</v>
      </c>
      <c r="E596">
        <v>10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99</v>
      </c>
      <c r="M596">
        <v>99</v>
      </c>
      <c r="N596">
        <v>99</v>
      </c>
      <c r="O596">
        <v>99</v>
      </c>
      <c r="P596">
        <v>9999</v>
      </c>
      <c r="Q596">
        <v>124</v>
      </c>
      <c r="R596">
        <v>677</v>
      </c>
      <c r="S596">
        <v>677</v>
      </c>
      <c r="T596">
        <v>4.8164484917472956</v>
      </c>
      <c r="U596">
        <v>4.7094713490723361</v>
      </c>
      <c r="V596">
        <v>15.041358936484496</v>
      </c>
      <c r="W596">
        <v>59.19350073855243</v>
      </c>
      <c r="X596">
        <v>160.87192396510625</v>
      </c>
      <c r="Y596">
        <v>148.48478581979322</v>
      </c>
      <c r="Z596">
        <v>148.48478581979322</v>
      </c>
      <c r="AA596">
        <v>29.417923753260695</v>
      </c>
      <c r="AB596">
        <v>4.8641290037290652</v>
      </c>
      <c r="AC596">
        <v>-49.987251348612737</v>
      </c>
      <c r="AD596">
        <v>15</v>
      </c>
      <c r="AE596">
        <v>0</v>
      </c>
      <c r="AF596">
        <v>0</v>
      </c>
      <c r="AG596">
        <v>1</v>
      </c>
      <c r="AH596">
        <v>58</v>
      </c>
      <c r="AI596">
        <v>16</v>
      </c>
      <c r="AJ596">
        <v>7</v>
      </c>
      <c r="AK596">
        <v>3</v>
      </c>
      <c r="AL596">
        <v>9</v>
      </c>
      <c r="AM596">
        <v>1</v>
      </c>
    </row>
    <row r="597" spans="1:39">
      <c r="A597">
        <v>3</v>
      </c>
      <c r="B597">
        <v>219</v>
      </c>
      <c r="C597">
        <v>2020</v>
      </c>
      <c r="D597">
        <v>99</v>
      </c>
      <c r="E597">
        <v>11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99</v>
      </c>
      <c r="M597">
        <v>99</v>
      </c>
      <c r="N597">
        <v>99</v>
      </c>
      <c r="O597">
        <v>99</v>
      </c>
      <c r="P597">
        <v>9999</v>
      </c>
      <c r="Q597">
        <v>119</v>
      </c>
      <c r="R597">
        <v>600</v>
      </c>
      <c r="S597">
        <v>600</v>
      </c>
      <c r="T597">
        <v>4.2686397268070575</v>
      </c>
      <c r="U597">
        <v>4.3714750187272351</v>
      </c>
      <c r="V597">
        <v>15.164999999999996</v>
      </c>
      <c r="W597">
        <v>59.395000000000003</v>
      </c>
      <c r="X597">
        <v>168.48976164680371</v>
      </c>
      <c r="Y597">
        <v>155.51604999999995</v>
      </c>
      <c r="Z597">
        <v>155.51604999999995</v>
      </c>
      <c r="AA597">
        <v>31.328761347429474</v>
      </c>
      <c r="AB597">
        <v>4.5536404850038714</v>
      </c>
      <c r="AC597">
        <v>-45.22105780279535</v>
      </c>
      <c r="AD597">
        <v>24</v>
      </c>
      <c r="AE597">
        <v>0</v>
      </c>
      <c r="AF597">
        <v>0</v>
      </c>
      <c r="AG597">
        <v>1</v>
      </c>
      <c r="AH597">
        <v>59</v>
      </c>
      <c r="AI597">
        <v>7</v>
      </c>
      <c r="AJ597">
        <v>4</v>
      </c>
      <c r="AK597">
        <v>7</v>
      </c>
      <c r="AL597">
        <v>9</v>
      </c>
      <c r="AM597">
        <v>1</v>
      </c>
    </row>
    <row r="598" spans="1:39">
      <c r="A598">
        <v>3</v>
      </c>
      <c r="B598">
        <v>220</v>
      </c>
      <c r="C598">
        <v>2020</v>
      </c>
      <c r="D598">
        <v>99</v>
      </c>
      <c r="E598">
        <v>12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99</v>
      </c>
      <c r="M598">
        <v>99</v>
      </c>
      <c r="N598">
        <v>99</v>
      </c>
      <c r="O598">
        <v>99</v>
      </c>
      <c r="P598">
        <v>9999</v>
      </c>
      <c r="Q598">
        <v>120</v>
      </c>
      <c r="R598">
        <v>658</v>
      </c>
      <c r="S598">
        <v>658</v>
      </c>
      <c r="T598">
        <v>4.6812749003984067</v>
      </c>
      <c r="U598">
        <v>4.7162733743077663</v>
      </c>
      <c r="V598">
        <v>14.907294832826748</v>
      </c>
      <c r="W598">
        <v>58.735562310030403</v>
      </c>
      <c r="X598">
        <v>165.75622309964538</v>
      </c>
      <c r="Y598">
        <v>152.99299392097254</v>
      </c>
      <c r="Z598">
        <v>152.99299392097254</v>
      </c>
      <c r="AA598">
        <v>31.696256546008595</v>
      </c>
      <c r="AB598">
        <v>4.8803289542862052</v>
      </c>
      <c r="AC598">
        <v>-29.851339855871487</v>
      </c>
      <c r="AD598">
        <v>24</v>
      </c>
      <c r="AE598">
        <v>0</v>
      </c>
      <c r="AF598">
        <v>0</v>
      </c>
      <c r="AG598">
        <v>4</v>
      </c>
      <c r="AH598">
        <v>63</v>
      </c>
      <c r="AI598">
        <v>2</v>
      </c>
      <c r="AJ598">
        <v>10</v>
      </c>
      <c r="AK598">
        <v>5</v>
      </c>
      <c r="AL598">
        <v>7</v>
      </c>
      <c r="AM598">
        <v>2</v>
      </c>
    </row>
    <row r="599" spans="1:39">
      <c r="A599">
        <v>3</v>
      </c>
      <c r="B599">
        <v>221</v>
      </c>
      <c r="C599">
        <v>2020</v>
      </c>
      <c r="D599">
        <v>99</v>
      </c>
      <c r="E599">
        <v>13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99</v>
      </c>
      <c r="M599">
        <v>99</v>
      </c>
      <c r="N599">
        <v>99</v>
      </c>
      <c r="O599">
        <v>99</v>
      </c>
      <c r="P599">
        <v>9999</v>
      </c>
      <c r="Q599">
        <v>109</v>
      </c>
      <c r="R599">
        <v>535</v>
      </c>
      <c r="S599">
        <v>535</v>
      </c>
      <c r="T599">
        <v>3.8062037564029598</v>
      </c>
      <c r="U599">
        <v>3.8664395195951502</v>
      </c>
      <c r="V599">
        <v>14.897196261682247</v>
      </c>
      <c r="W599">
        <v>58.986915887850479</v>
      </c>
      <c r="X599">
        <v>167.12991970514679</v>
      </c>
      <c r="Y599">
        <v>154.2609158878505</v>
      </c>
      <c r="Z599">
        <v>154.2609158878505</v>
      </c>
      <c r="AA599">
        <v>34.583935086641205</v>
      </c>
      <c r="AB599">
        <v>5.4797688080052254</v>
      </c>
      <c r="AC599">
        <v>-55.177037900121341</v>
      </c>
      <c r="AD599">
        <v>17</v>
      </c>
      <c r="AE599">
        <v>0</v>
      </c>
      <c r="AF599">
        <v>0</v>
      </c>
      <c r="AG599">
        <v>1</v>
      </c>
      <c r="AH599">
        <v>49</v>
      </c>
      <c r="AI599">
        <v>4</v>
      </c>
      <c r="AJ599">
        <v>5</v>
      </c>
      <c r="AK599">
        <v>5</v>
      </c>
      <c r="AL599">
        <v>8</v>
      </c>
      <c r="AM599">
        <v>2</v>
      </c>
    </row>
    <row r="600" spans="1:39">
      <c r="A600">
        <v>3</v>
      </c>
      <c r="B600">
        <v>222</v>
      </c>
      <c r="C600">
        <v>2020</v>
      </c>
      <c r="D600">
        <v>99</v>
      </c>
      <c r="E600">
        <v>14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99</v>
      </c>
      <c r="M600">
        <v>99</v>
      </c>
      <c r="N600">
        <v>99</v>
      </c>
      <c r="O600">
        <v>99</v>
      </c>
      <c r="P600">
        <v>9999</v>
      </c>
      <c r="Q600">
        <v>109</v>
      </c>
      <c r="R600">
        <v>478</v>
      </c>
      <c r="S600">
        <v>478</v>
      </c>
      <c r="T600">
        <v>3.400682982356289</v>
      </c>
      <c r="U600">
        <v>3.4384595960965942</v>
      </c>
      <c r="V600">
        <v>15.066945606694556</v>
      </c>
      <c r="W600">
        <v>59.232217573221774</v>
      </c>
      <c r="X600">
        <v>166.35382620797191</v>
      </c>
      <c r="Y600">
        <v>153.5445815899582</v>
      </c>
      <c r="Z600">
        <v>153.5445815899582</v>
      </c>
      <c r="AA600">
        <v>30.230725276882318</v>
      </c>
      <c r="AB600">
        <v>4.5714284248881087</v>
      </c>
      <c r="AC600">
        <v>-47.261717385143506</v>
      </c>
      <c r="AD600">
        <v>12</v>
      </c>
      <c r="AE600">
        <v>0</v>
      </c>
      <c r="AF600">
        <v>0</v>
      </c>
      <c r="AG600">
        <v>1</v>
      </c>
      <c r="AH600">
        <v>35</v>
      </c>
      <c r="AI600">
        <v>7</v>
      </c>
      <c r="AJ600">
        <v>5</v>
      </c>
      <c r="AK600">
        <v>4</v>
      </c>
      <c r="AL600">
        <v>5</v>
      </c>
      <c r="AM600">
        <v>1</v>
      </c>
    </row>
    <row r="601" spans="1:39">
      <c r="A601">
        <v>3</v>
      </c>
      <c r="B601">
        <v>223</v>
      </c>
      <c r="C601">
        <v>2020</v>
      </c>
      <c r="D601">
        <v>99</v>
      </c>
      <c r="E601">
        <v>15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99</v>
      </c>
      <c r="M601">
        <v>99</v>
      </c>
      <c r="N601">
        <v>99</v>
      </c>
      <c r="O601">
        <v>99</v>
      </c>
      <c r="P601">
        <v>9999</v>
      </c>
      <c r="Q601">
        <v>57</v>
      </c>
      <c r="R601">
        <v>346</v>
      </c>
      <c r="S601">
        <v>346</v>
      </c>
      <c r="T601">
        <v>2.4615822424587361</v>
      </c>
      <c r="U601">
        <v>2.5387037765749243</v>
      </c>
      <c r="V601">
        <v>14.76300578034682</v>
      </c>
      <c r="W601">
        <v>58.606936416184986</v>
      </c>
      <c r="X601">
        <v>169.68079709918004</v>
      </c>
      <c r="Y601">
        <v>156.61537572254343</v>
      </c>
      <c r="Z601">
        <v>156.61537572254343</v>
      </c>
      <c r="AA601">
        <v>34.318747071846047</v>
      </c>
      <c r="AB601">
        <v>5.4509222194230356</v>
      </c>
      <c r="AC601">
        <v>-54.597057621902891</v>
      </c>
      <c r="AD601">
        <v>19</v>
      </c>
      <c r="AE601">
        <v>0</v>
      </c>
      <c r="AF601">
        <v>0</v>
      </c>
      <c r="AG601">
        <v>1</v>
      </c>
      <c r="AH601">
        <v>35</v>
      </c>
      <c r="AI601">
        <v>9</v>
      </c>
      <c r="AJ601">
        <v>3</v>
      </c>
      <c r="AK601">
        <v>1</v>
      </c>
      <c r="AL601">
        <v>4</v>
      </c>
      <c r="AM601">
        <v>1</v>
      </c>
    </row>
    <row r="602" spans="1:39">
      <c r="A602">
        <v>3</v>
      </c>
      <c r="B602">
        <v>224</v>
      </c>
      <c r="C602">
        <v>2020</v>
      </c>
      <c r="D602">
        <v>99</v>
      </c>
      <c r="E602">
        <v>16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99</v>
      </c>
      <c r="M602">
        <v>99</v>
      </c>
      <c r="N602">
        <v>99</v>
      </c>
      <c r="O602">
        <v>99</v>
      </c>
      <c r="P602">
        <v>9999</v>
      </c>
      <c r="Q602">
        <v>119</v>
      </c>
      <c r="R602">
        <v>728</v>
      </c>
      <c r="S602">
        <v>728</v>
      </c>
      <c r="T602">
        <v>5.179282868525898</v>
      </c>
      <c r="U602">
        <v>5.1065228821881057</v>
      </c>
      <c r="V602">
        <v>15.265109890109894</v>
      </c>
      <c r="W602">
        <v>59.438186813186803</v>
      </c>
      <c r="X602">
        <v>162.2148720726727</v>
      </c>
      <c r="Y602">
        <v>149.72432692307689</v>
      </c>
      <c r="Z602">
        <v>149.72432692307689</v>
      </c>
      <c r="AA602">
        <v>28.100034386348984</v>
      </c>
      <c r="AB602">
        <v>4.1226422510250247</v>
      </c>
      <c r="AC602">
        <v>-41.372378886020513</v>
      </c>
      <c r="AD602">
        <v>16</v>
      </c>
      <c r="AE602">
        <v>0</v>
      </c>
      <c r="AF602">
        <v>0</v>
      </c>
      <c r="AG602">
        <v>4</v>
      </c>
      <c r="AH602">
        <v>59</v>
      </c>
      <c r="AI602">
        <v>11</v>
      </c>
      <c r="AJ602">
        <v>10</v>
      </c>
      <c r="AK602">
        <v>6</v>
      </c>
      <c r="AL602">
        <v>4</v>
      </c>
      <c r="AM602">
        <v>1</v>
      </c>
    </row>
    <row r="603" spans="1:39">
      <c r="A603">
        <v>3</v>
      </c>
      <c r="B603">
        <v>225</v>
      </c>
      <c r="C603">
        <v>2020</v>
      </c>
      <c r="D603">
        <v>99</v>
      </c>
      <c r="E603">
        <v>17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99</v>
      </c>
      <c r="M603">
        <v>99</v>
      </c>
      <c r="N603">
        <v>99</v>
      </c>
      <c r="O603">
        <v>99</v>
      </c>
      <c r="P603">
        <v>9999</v>
      </c>
      <c r="Q603">
        <v>109</v>
      </c>
      <c r="R603">
        <v>610</v>
      </c>
      <c r="S603">
        <v>610</v>
      </c>
      <c r="T603">
        <v>4.3397837222538422</v>
      </c>
      <c r="U603">
        <v>4.3746303076562718</v>
      </c>
      <c r="V603">
        <v>14.904918032786885</v>
      </c>
      <c r="W603">
        <v>58.840983606557394</v>
      </c>
      <c r="X603">
        <v>165.84725503081529</v>
      </c>
      <c r="Y603">
        <v>153.07701639344262</v>
      </c>
      <c r="Z603">
        <v>153.07701639344262</v>
      </c>
      <c r="AA603">
        <v>30.751884003855949</v>
      </c>
      <c r="AB603">
        <v>4.9392332666140044</v>
      </c>
      <c r="AC603">
        <v>-46.627630876643089</v>
      </c>
      <c r="AD603">
        <v>25</v>
      </c>
      <c r="AE603">
        <v>0</v>
      </c>
      <c r="AF603">
        <v>0</v>
      </c>
      <c r="AG603">
        <v>3</v>
      </c>
      <c r="AH603">
        <v>32</v>
      </c>
      <c r="AI603">
        <v>6</v>
      </c>
      <c r="AJ603">
        <v>11</v>
      </c>
      <c r="AK603">
        <v>7</v>
      </c>
      <c r="AL603">
        <v>5</v>
      </c>
      <c r="AM603">
        <v>4</v>
      </c>
    </row>
    <row r="604" spans="1:39">
      <c r="A604">
        <v>3</v>
      </c>
      <c r="B604">
        <v>226</v>
      </c>
      <c r="C604">
        <v>2020</v>
      </c>
      <c r="D604">
        <v>99</v>
      </c>
      <c r="E604">
        <v>18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99</v>
      </c>
      <c r="M604">
        <v>99</v>
      </c>
      <c r="N604">
        <v>99</v>
      </c>
      <c r="O604">
        <v>99</v>
      </c>
      <c r="P604">
        <v>9999</v>
      </c>
      <c r="Q604">
        <v>117</v>
      </c>
      <c r="R604">
        <v>610</v>
      </c>
      <c r="S604">
        <v>610</v>
      </c>
      <c r="T604">
        <v>4.3397837222538422</v>
      </c>
      <c r="U604">
        <v>4.2768018276258006</v>
      </c>
      <c r="V604">
        <v>14.97868852459016</v>
      </c>
      <c r="W604">
        <v>59.086885245901648</v>
      </c>
      <c r="X604">
        <v>162.13846509067019</v>
      </c>
      <c r="Y604">
        <v>149.65380327868851</v>
      </c>
      <c r="Z604">
        <v>149.65380327868851</v>
      </c>
      <c r="AA604">
        <v>31.489857112170135</v>
      </c>
      <c r="AB604">
        <v>4.7065345369482943</v>
      </c>
      <c r="AC604">
        <v>-49.880640862419163</v>
      </c>
      <c r="AD604">
        <v>25</v>
      </c>
      <c r="AE604">
        <v>0</v>
      </c>
      <c r="AF604">
        <v>0</v>
      </c>
      <c r="AG604">
        <v>2</v>
      </c>
      <c r="AH604">
        <v>68</v>
      </c>
      <c r="AI604">
        <v>9</v>
      </c>
      <c r="AJ604">
        <v>6</v>
      </c>
      <c r="AK604">
        <v>3</v>
      </c>
      <c r="AL604">
        <v>8</v>
      </c>
      <c r="AM604">
        <v>3</v>
      </c>
    </row>
    <row r="605" spans="1:39">
      <c r="A605">
        <v>3</v>
      </c>
      <c r="B605">
        <v>227</v>
      </c>
      <c r="C605">
        <v>2020</v>
      </c>
      <c r="D605">
        <v>99</v>
      </c>
      <c r="E605">
        <v>19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99</v>
      </c>
      <c r="M605">
        <v>99</v>
      </c>
      <c r="N605">
        <v>99</v>
      </c>
      <c r="O605">
        <v>99</v>
      </c>
      <c r="P605">
        <v>9999</v>
      </c>
      <c r="Q605">
        <v>131</v>
      </c>
      <c r="R605">
        <v>646</v>
      </c>
      <c r="S605">
        <v>646</v>
      </c>
      <c r="T605">
        <v>4.5959021058622653</v>
      </c>
      <c r="U605">
        <v>4.4915910355388426</v>
      </c>
      <c r="V605">
        <v>15.272445820433436</v>
      </c>
      <c r="W605">
        <v>59.493808049535602</v>
      </c>
      <c r="X605">
        <v>160.79200614499092</v>
      </c>
      <c r="Y605">
        <v>148.4110216718266</v>
      </c>
      <c r="Z605">
        <v>148.4110216718266</v>
      </c>
      <c r="AA605">
        <v>30.769069083559923</v>
      </c>
      <c r="AB605">
        <v>4.5301663854855532</v>
      </c>
      <c r="AC605">
        <v>-51.856818951789514</v>
      </c>
      <c r="AD605">
        <v>23</v>
      </c>
      <c r="AE605">
        <v>0</v>
      </c>
      <c r="AF605">
        <v>0</v>
      </c>
      <c r="AG605">
        <v>3</v>
      </c>
      <c r="AH605">
        <v>53</v>
      </c>
      <c r="AI605">
        <v>5</v>
      </c>
      <c r="AJ605">
        <v>11</v>
      </c>
      <c r="AK605">
        <v>11</v>
      </c>
      <c r="AL605">
        <v>9</v>
      </c>
      <c r="AM605">
        <v>2</v>
      </c>
    </row>
    <row r="606" spans="1:39">
      <c r="A606">
        <v>3</v>
      </c>
      <c r="B606">
        <v>228</v>
      </c>
      <c r="C606">
        <v>2020</v>
      </c>
      <c r="D606">
        <v>99</v>
      </c>
      <c r="E606">
        <v>20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99</v>
      </c>
      <c r="M606">
        <v>99</v>
      </c>
      <c r="N606">
        <v>99</v>
      </c>
      <c r="O606">
        <v>99</v>
      </c>
      <c r="P606">
        <v>9999</v>
      </c>
      <c r="Q606">
        <v>115</v>
      </c>
      <c r="R606">
        <v>559</v>
      </c>
      <c r="S606">
        <v>559</v>
      </c>
      <c r="T606">
        <v>3.9769493454752407</v>
      </c>
      <c r="U606">
        <v>4.0715909244127042</v>
      </c>
      <c r="V606">
        <v>14.890876565295171</v>
      </c>
      <c r="W606">
        <v>58.960644007155608</v>
      </c>
      <c r="X606">
        <v>168.44149803181301</v>
      </c>
      <c r="Y606">
        <v>155.47150268336321</v>
      </c>
      <c r="Z606">
        <v>155.47150268336321</v>
      </c>
      <c r="AA606">
        <v>30.964901416693063</v>
      </c>
      <c r="AB606">
        <v>4.9619543887740782</v>
      </c>
      <c r="AC606">
        <v>-43.800626509212407</v>
      </c>
      <c r="AD606">
        <v>20</v>
      </c>
      <c r="AE606">
        <v>0</v>
      </c>
      <c r="AF606">
        <v>0</v>
      </c>
      <c r="AG606">
        <v>4</v>
      </c>
      <c r="AH606">
        <v>45</v>
      </c>
      <c r="AI606">
        <v>6</v>
      </c>
      <c r="AJ606">
        <v>8</v>
      </c>
      <c r="AK606">
        <v>2</v>
      </c>
      <c r="AL606">
        <v>5</v>
      </c>
      <c r="AM606">
        <v>2</v>
      </c>
    </row>
    <row r="607" spans="1:39">
      <c r="A607">
        <v>3</v>
      </c>
      <c r="B607">
        <v>229</v>
      </c>
      <c r="C607">
        <v>2020</v>
      </c>
      <c r="D607">
        <v>99</v>
      </c>
      <c r="E607">
        <v>21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99</v>
      </c>
      <c r="M607">
        <v>99</v>
      </c>
      <c r="N607">
        <v>99</v>
      </c>
      <c r="O607">
        <v>99</v>
      </c>
      <c r="P607">
        <v>9999</v>
      </c>
      <c r="Q607">
        <v>104</v>
      </c>
      <c r="R607">
        <v>381</v>
      </c>
      <c r="S607">
        <v>381</v>
      </c>
      <c r="T607">
        <v>2.7105862265224809</v>
      </c>
      <c r="U607">
        <v>2.7791588120585939</v>
      </c>
      <c r="V607">
        <v>14.881889763779526</v>
      </c>
      <c r="W607">
        <v>58.939632545931751</v>
      </c>
      <c r="X607">
        <v>168.68837494988091</v>
      </c>
      <c r="Y607">
        <v>155.69937007874012</v>
      </c>
      <c r="Z607">
        <v>155.69937007874012</v>
      </c>
      <c r="AA607">
        <v>29.556769028493576</v>
      </c>
      <c r="AB607">
        <v>4.994908575339621</v>
      </c>
      <c r="AC607">
        <v>-49.189254898416607</v>
      </c>
      <c r="AD607">
        <v>20</v>
      </c>
      <c r="AE607">
        <v>0</v>
      </c>
      <c r="AF607">
        <v>0</v>
      </c>
      <c r="AG607">
        <v>2</v>
      </c>
      <c r="AH607">
        <v>36</v>
      </c>
      <c r="AI607">
        <v>4</v>
      </c>
      <c r="AJ607">
        <v>4</v>
      </c>
      <c r="AK607">
        <v>3</v>
      </c>
      <c r="AL607">
        <v>2</v>
      </c>
      <c r="AM607">
        <v>4</v>
      </c>
    </row>
    <row r="608" spans="1:39">
      <c r="A608">
        <v>3</v>
      </c>
      <c r="B608">
        <v>230</v>
      </c>
      <c r="C608">
        <v>2020</v>
      </c>
      <c r="D608">
        <v>99</v>
      </c>
      <c r="E608">
        <v>22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99</v>
      </c>
      <c r="M608">
        <v>99</v>
      </c>
      <c r="N608">
        <v>99</v>
      </c>
      <c r="O608">
        <v>99</v>
      </c>
      <c r="P608">
        <v>9999</v>
      </c>
      <c r="Q608">
        <v>116</v>
      </c>
      <c r="R608">
        <v>543</v>
      </c>
      <c r="S608">
        <v>543</v>
      </c>
      <c r="T608">
        <v>3.8631189527603871</v>
      </c>
      <c r="U608">
        <v>3.8694322420418694</v>
      </c>
      <c r="V608">
        <v>15.154696132596683</v>
      </c>
      <c r="W608">
        <v>59.213627992633512</v>
      </c>
      <c r="X608">
        <v>164.79505735361323</v>
      </c>
      <c r="Y608">
        <v>152.10583793738479</v>
      </c>
      <c r="Z608">
        <v>152.10583793738479</v>
      </c>
      <c r="AA608">
        <v>30.245807471478361</v>
      </c>
      <c r="AB608">
        <v>4.4438836135338287</v>
      </c>
      <c r="AC608">
        <v>-41.464931087057714</v>
      </c>
      <c r="AD608">
        <v>27</v>
      </c>
      <c r="AE608">
        <v>0</v>
      </c>
      <c r="AF608">
        <v>0</v>
      </c>
      <c r="AG608">
        <v>6</v>
      </c>
      <c r="AH608">
        <v>48</v>
      </c>
      <c r="AI608">
        <v>12</v>
      </c>
      <c r="AJ608">
        <v>9</v>
      </c>
      <c r="AK608">
        <v>3</v>
      </c>
      <c r="AL608">
        <v>6</v>
      </c>
      <c r="AM608">
        <v>0</v>
      </c>
    </row>
    <row r="609" spans="1:39">
      <c r="A609">
        <v>3</v>
      </c>
      <c r="B609">
        <v>231</v>
      </c>
      <c r="C609">
        <v>2020</v>
      </c>
      <c r="D609">
        <v>99</v>
      </c>
      <c r="E609">
        <v>23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99</v>
      </c>
      <c r="M609">
        <v>99</v>
      </c>
      <c r="N609">
        <v>99</v>
      </c>
      <c r="O609">
        <v>99</v>
      </c>
      <c r="P609">
        <v>9999</v>
      </c>
      <c r="Q609">
        <v>119</v>
      </c>
      <c r="R609">
        <v>637</v>
      </c>
      <c r="S609">
        <v>637</v>
      </c>
      <c r="T609">
        <v>4.5318725099601593</v>
      </c>
      <c r="U609">
        <v>4.5650940416179759</v>
      </c>
      <c r="V609">
        <v>15.262166405023548</v>
      </c>
      <c r="W609">
        <v>59.521193092621651</v>
      </c>
      <c r="X609">
        <v>165.73226340290262</v>
      </c>
      <c r="Y609">
        <v>152.9708791208792</v>
      </c>
      <c r="Z609">
        <v>152.9708791208792</v>
      </c>
      <c r="AA609">
        <v>29.642486726341364</v>
      </c>
      <c r="AB609">
        <v>4.300152217606187</v>
      </c>
      <c r="AC609">
        <v>-39.516344369755686</v>
      </c>
      <c r="AD609">
        <v>27</v>
      </c>
      <c r="AE609">
        <v>0</v>
      </c>
      <c r="AF609">
        <v>0</v>
      </c>
      <c r="AG609">
        <v>1</v>
      </c>
      <c r="AH609">
        <v>52</v>
      </c>
      <c r="AI609">
        <v>5</v>
      </c>
      <c r="AJ609">
        <v>8</v>
      </c>
      <c r="AK609">
        <v>17</v>
      </c>
      <c r="AL609">
        <v>4</v>
      </c>
      <c r="AM609">
        <v>1</v>
      </c>
    </row>
    <row r="610" spans="1:39">
      <c r="A610">
        <v>3</v>
      </c>
      <c r="B610">
        <v>232</v>
      </c>
      <c r="C610">
        <v>2020</v>
      </c>
      <c r="D610">
        <v>99</v>
      </c>
      <c r="E610">
        <v>24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99</v>
      </c>
      <c r="M610">
        <v>99</v>
      </c>
      <c r="N610">
        <v>99</v>
      </c>
      <c r="O610">
        <v>99</v>
      </c>
      <c r="P610">
        <v>9999</v>
      </c>
      <c r="Q610">
        <v>89</v>
      </c>
      <c r="R610">
        <v>500</v>
      </c>
      <c r="S610">
        <v>500</v>
      </c>
      <c r="T610">
        <v>3.5571997723392141</v>
      </c>
      <c r="U610">
        <v>3.4685863978590996</v>
      </c>
      <c r="V610">
        <v>15.278</v>
      </c>
      <c r="W610">
        <v>59.597999999999999</v>
      </c>
      <c r="X610">
        <v>160.42767063921997</v>
      </c>
      <c r="Y610">
        <v>148.07474000000005</v>
      </c>
      <c r="Z610">
        <v>148.07474000000005</v>
      </c>
      <c r="AA610">
        <v>30.306903050829753</v>
      </c>
      <c r="AB610">
        <v>4.5603065686420887</v>
      </c>
      <c r="AC610">
        <v>-48.714300097554627</v>
      </c>
      <c r="AD610">
        <v>21</v>
      </c>
      <c r="AE610">
        <v>0</v>
      </c>
      <c r="AF610">
        <v>0</v>
      </c>
      <c r="AG610">
        <v>1</v>
      </c>
      <c r="AH610">
        <v>52</v>
      </c>
      <c r="AI610">
        <v>15</v>
      </c>
      <c r="AJ610">
        <v>4</v>
      </c>
      <c r="AK610">
        <v>6</v>
      </c>
      <c r="AL610">
        <v>6</v>
      </c>
      <c r="AM610">
        <v>2</v>
      </c>
    </row>
    <row r="611" spans="1:39">
      <c r="A611">
        <v>3</v>
      </c>
      <c r="B611">
        <v>233</v>
      </c>
      <c r="C611">
        <v>2020</v>
      </c>
      <c r="D611">
        <v>99</v>
      </c>
      <c r="E611">
        <v>25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99</v>
      </c>
      <c r="M611">
        <v>99</v>
      </c>
      <c r="N611">
        <v>99</v>
      </c>
      <c r="O611">
        <v>99</v>
      </c>
      <c r="P611">
        <v>9999</v>
      </c>
    </row>
    <row r="612" spans="1:39">
      <c r="A612">
        <v>3</v>
      </c>
      <c r="B612">
        <v>234</v>
      </c>
      <c r="C612">
        <v>2020</v>
      </c>
      <c r="D612">
        <v>99</v>
      </c>
      <c r="E612">
        <v>26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99</v>
      </c>
      <c r="M612">
        <v>99</v>
      </c>
      <c r="N612">
        <v>99</v>
      </c>
      <c r="O612">
        <v>99</v>
      </c>
      <c r="P612">
        <v>9999</v>
      </c>
    </row>
    <row r="613" spans="1:39">
      <c r="A613">
        <v>3</v>
      </c>
      <c r="B613">
        <v>235</v>
      </c>
      <c r="C613">
        <v>2020</v>
      </c>
      <c r="D613">
        <v>99</v>
      </c>
      <c r="E613">
        <v>27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99</v>
      </c>
      <c r="M613">
        <v>99</v>
      </c>
      <c r="N613">
        <v>99</v>
      </c>
      <c r="O613">
        <v>99</v>
      </c>
      <c r="P613">
        <v>9999</v>
      </c>
    </row>
    <row r="614" spans="1:39">
      <c r="A614">
        <v>3</v>
      </c>
      <c r="B614">
        <v>236</v>
      </c>
      <c r="C614">
        <v>2020</v>
      </c>
      <c r="D614">
        <v>99</v>
      </c>
      <c r="E614">
        <v>28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99</v>
      </c>
      <c r="M614">
        <v>99</v>
      </c>
      <c r="N614">
        <v>99</v>
      </c>
      <c r="O614">
        <v>99</v>
      </c>
      <c r="P614">
        <v>9999</v>
      </c>
    </row>
    <row r="615" spans="1:39">
      <c r="A615">
        <v>3</v>
      </c>
      <c r="B615">
        <v>237</v>
      </c>
      <c r="C615">
        <v>2020</v>
      </c>
      <c r="D615">
        <v>99</v>
      </c>
      <c r="E615">
        <v>29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99</v>
      </c>
      <c r="M615">
        <v>99</v>
      </c>
      <c r="N615">
        <v>99</v>
      </c>
      <c r="O615">
        <v>99</v>
      </c>
      <c r="P615">
        <v>9999</v>
      </c>
    </row>
    <row r="616" spans="1:39">
      <c r="A616">
        <v>3</v>
      </c>
      <c r="B616">
        <v>238</v>
      </c>
      <c r="C616">
        <v>2020</v>
      </c>
      <c r="D616">
        <v>99</v>
      </c>
      <c r="E616">
        <v>30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99</v>
      </c>
      <c r="M616">
        <v>99</v>
      </c>
      <c r="N616">
        <v>99</v>
      </c>
      <c r="O616">
        <v>99</v>
      </c>
      <c r="P616">
        <v>9999</v>
      </c>
    </row>
    <row r="617" spans="1:39">
      <c r="A617">
        <v>3</v>
      </c>
      <c r="B617">
        <v>239</v>
      </c>
      <c r="C617">
        <v>2020</v>
      </c>
      <c r="D617">
        <v>99</v>
      </c>
      <c r="E617">
        <v>31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99</v>
      </c>
      <c r="M617">
        <v>99</v>
      </c>
      <c r="N617">
        <v>99</v>
      </c>
      <c r="O617">
        <v>99</v>
      </c>
      <c r="P617">
        <v>9999</v>
      </c>
    </row>
    <row r="618" spans="1:39">
      <c r="A618">
        <v>3</v>
      </c>
      <c r="B618">
        <v>240</v>
      </c>
      <c r="C618">
        <v>2020</v>
      </c>
      <c r="D618">
        <v>99</v>
      </c>
      <c r="E618">
        <v>32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99</v>
      </c>
      <c r="M618">
        <v>99</v>
      </c>
      <c r="N618">
        <v>99</v>
      </c>
      <c r="O618">
        <v>99</v>
      </c>
      <c r="P618">
        <v>9999</v>
      </c>
    </row>
    <row r="619" spans="1:39">
      <c r="A619">
        <v>3</v>
      </c>
      <c r="B619">
        <v>241</v>
      </c>
      <c r="C619">
        <v>2020</v>
      </c>
      <c r="D619">
        <v>99</v>
      </c>
      <c r="E619">
        <v>33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99</v>
      </c>
      <c r="M619">
        <v>99</v>
      </c>
      <c r="N619">
        <v>99</v>
      </c>
      <c r="O619">
        <v>99</v>
      </c>
      <c r="P619">
        <v>9999</v>
      </c>
    </row>
    <row r="620" spans="1:39">
      <c r="A620">
        <v>3</v>
      </c>
      <c r="B620">
        <v>242</v>
      </c>
      <c r="C620">
        <v>2020</v>
      </c>
      <c r="D620">
        <v>99</v>
      </c>
      <c r="E620">
        <v>34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99</v>
      </c>
      <c r="M620">
        <v>99</v>
      </c>
      <c r="N620">
        <v>99</v>
      </c>
      <c r="O620">
        <v>99</v>
      </c>
      <c r="P620">
        <v>9999</v>
      </c>
    </row>
    <row r="621" spans="1:39">
      <c r="A621">
        <v>3</v>
      </c>
      <c r="B621">
        <v>243</v>
      </c>
      <c r="C621">
        <v>2020</v>
      </c>
      <c r="D621">
        <v>99</v>
      </c>
      <c r="E621">
        <v>35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99</v>
      </c>
      <c r="M621">
        <v>99</v>
      </c>
      <c r="N621">
        <v>99</v>
      </c>
      <c r="O621">
        <v>99</v>
      </c>
      <c r="P621">
        <v>9999</v>
      </c>
    </row>
    <row r="622" spans="1:39">
      <c r="A622">
        <v>3</v>
      </c>
      <c r="B622">
        <v>244</v>
      </c>
      <c r="C622">
        <v>2020</v>
      </c>
      <c r="D622">
        <v>99</v>
      </c>
      <c r="E622">
        <v>36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99</v>
      </c>
      <c r="M622">
        <v>99</v>
      </c>
      <c r="N622">
        <v>99</v>
      </c>
      <c r="O622">
        <v>99</v>
      </c>
      <c r="P622">
        <v>9999</v>
      </c>
    </row>
    <row r="623" spans="1:39">
      <c r="A623">
        <v>3</v>
      </c>
      <c r="B623">
        <v>245</v>
      </c>
      <c r="C623">
        <v>2020</v>
      </c>
      <c r="D623">
        <v>99</v>
      </c>
      <c r="E623">
        <v>37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99</v>
      </c>
      <c r="M623">
        <v>99</v>
      </c>
      <c r="N623">
        <v>99</v>
      </c>
      <c r="O623">
        <v>99</v>
      </c>
      <c r="P623">
        <v>9999</v>
      </c>
    </row>
    <row r="624" spans="1:39">
      <c r="A624">
        <v>3</v>
      </c>
      <c r="B624">
        <v>246</v>
      </c>
      <c r="C624">
        <v>2020</v>
      </c>
      <c r="D624">
        <v>99</v>
      </c>
      <c r="E624">
        <v>38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99</v>
      </c>
      <c r="M624">
        <v>99</v>
      </c>
      <c r="N624">
        <v>99</v>
      </c>
      <c r="O624">
        <v>99</v>
      </c>
      <c r="P624">
        <v>9999</v>
      </c>
    </row>
    <row r="625" spans="1:39">
      <c r="A625">
        <v>3</v>
      </c>
      <c r="B625">
        <v>247</v>
      </c>
      <c r="C625">
        <v>2020</v>
      </c>
      <c r="D625">
        <v>99</v>
      </c>
      <c r="E625">
        <v>39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99</v>
      </c>
      <c r="M625">
        <v>99</v>
      </c>
      <c r="N625">
        <v>99</v>
      </c>
      <c r="O625">
        <v>99</v>
      </c>
      <c r="P625">
        <v>9999</v>
      </c>
    </row>
    <row r="626" spans="1:39">
      <c r="A626">
        <v>3</v>
      </c>
      <c r="B626">
        <v>248</v>
      </c>
      <c r="C626">
        <v>2020</v>
      </c>
      <c r="D626">
        <v>99</v>
      </c>
      <c r="E626">
        <v>40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99</v>
      </c>
      <c r="M626">
        <v>99</v>
      </c>
      <c r="N626">
        <v>99</v>
      </c>
      <c r="O626">
        <v>99</v>
      </c>
      <c r="P626">
        <v>9999</v>
      </c>
    </row>
    <row r="627" spans="1:39">
      <c r="A627">
        <v>3</v>
      </c>
      <c r="B627">
        <v>249</v>
      </c>
      <c r="C627">
        <v>2020</v>
      </c>
      <c r="D627">
        <v>99</v>
      </c>
      <c r="E627">
        <v>41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99</v>
      </c>
      <c r="M627">
        <v>99</v>
      </c>
      <c r="N627">
        <v>99</v>
      </c>
      <c r="O627">
        <v>99</v>
      </c>
      <c r="P627">
        <v>9999</v>
      </c>
    </row>
    <row r="628" spans="1:39">
      <c r="A628">
        <v>3</v>
      </c>
      <c r="B628">
        <v>250</v>
      </c>
      <c r="C628">
        <v>2020</v>
      </c>
      <c r="D628">
        <v>99</v>
      </c>
      <c r="E628">
        <v>42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99</v>
      </c>
      <c r="M628">
        <v>99</v>
      </c>
      <c r="N628">
        <v>99</v>
      </c>
      <c r="O628">
        <v>99</v>
      </c>
      <c r="P628">
        <v>9999</v>
      </c>
    </row>
    <row r="629" spans="1:39">
      <c r="A629">
        <v>3</v>
      </c>
      <c r="B629">
        <v>251</v>
      </c>
      <c r="C629">
        <v>2020</v>
      </c>
      <c r="D629">
        <v>99</v>
      </c>
      <c r="E629">
        <v>43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99</v>
      </c>
      <c r="M629">
        <v>99</v>
      </c>
      <c r="N629">
        <v>99</v>
      </c>
      <c r="O629">
        <v>99</v>
      </c>
      <c r="P629">
        <v>9999</v>
      </c>
    </row>
    <row r="630" spans="1:39">
      <c r="A630">
        <v>3</v>
      </c>
      <c r="B630">
        <v>252</v>
      </c>
      <c r="C630">
        <v>2020</v>
      </c>
      <c r="D630">
        <v>99</v>
      </c>
      <c r="E630">
        <v>44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99</v>
      </c>
      <c r="M630">
        <v>99</v>
      </c>
      <c r="N630">
        <v>99</v>
      </c>
      <c r="O630">
        <v>99</v>
      </c>
      <c r="P630">
        <v>9999</v>
      </c>
    </row>
    <row r="631" spans="1:39">
      <c r="A631">
        <v>3</v>
      </c>
      <c r="B631">
        <v>253</v>
      </c>
      <c r="C631">
        <v>2020</v>
      </c>
      <c r="D631">
        <v>99</v>
      </c>
      <c r="E631">
        <v>45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99</v>
      </c>
      <c r="M631">
        <v>99</v>
      </c>
      <c r="N631">
        <v>99</v>
      </c>
      <c r="O631">
        <v>99</v>
      </c>
      <c r="P631">
        <v>9999</v>
      </c>
    </row>
    <row r="632" spans="1:39">
      <c r="A632">
        <v>3</v>
      </c>
      <c r="B632">
        <v>254</v>
      </c>
      <c r="C632">
        <v>2020</v>
      </c>
      <c r="D632">
        <v>99</v>
      </c>
      <c r="E632">
        <v>46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99</v>
      </c>
      <c r="M632">
        <v>99</v>
      </c>
      <c r="N632">
        <v>99</v>
      </c>
      <c r="O632">
        <v>99</v>
      </c>
      <c r="P632">
        <v>9999</v>
      </c>
    </row>
    <row r="633" spans="1:39">
      <c r="A633">
        <v>3</v>
      </c>
      <c r="B633">
        <v>255</v>
      </c>
      <c r="C633">
        <v>2020</v>
      </c>
      <c r="D633">
        <v>99</v>
      </c>
      <c r="E633">
        <v>47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99</v>
      </c>
      <c r="M633">
        <v>99</v>
      </c>
      <c r="N633">
        <v>99</v>
      </c>
      <c r="O633">
        <v>99</v>
      </c>
      <c r="P633">
        <v>9999</v>
      </c>
    </row>
    <row r="634" spans="1:39">
      <c r="A634">
        <v>3</v>
      </c>
      <c r="B634">
        <v>256</v>
      </c>
      <c r="C634">
        <v>2020</v>
      </c>
      <c r="D634">
        <v>99</v>
      </c>
      <c r="E634">
        <v>48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99</v>
      </c>
      <c r="M634">
        <v>99</v>
      </c>
      <c r="N634">
        <v>99</v>
      </c>
      <c r="O634">
        <v>99</v>
      </c>
      <c r="P634">
        <v>9999</v>
      </c>
    </row>
    <row r="635" spans="1:39">
      <c r="A635">
        <v>3</v>
      </c>
      <c r="B635">
        <v>257</v>
      </c>
      <c r="C635">
        <v>2020</v>
      </c>
      <c r="D635">
        <v>99</v>
      </c>
      <c r="E635">
        <v>49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99</v>
      </c>
      <c r="M635">
        <v>99</v>
      </c>
      <c r="N635">
        <v>99</v>
      </c>
      <c r="O635">
        <v>99</v>
      </c>
      <c r="P635">
        <v>9999</v>
      </c>
    </row>
    <row r="636" spans="1:39">
      <c r="A636">
        <v>3</v>
      </c>
      <c r="B636">
        <v>258</v>
      </c>
      <c r="C636">
        <v>2020</v>
      </c>
      <c r="D636">
        <v>99</v>
      </c>
      <c r="E636">
        <v>50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99</v>
      </c>
      <c r="M636">
        <v>99</v>
      </c>
      <c r="N636">
        <v>99</v>
      </c>
      <c r="O636">
        <v>99</v>
      </c>
      <c r="P636">
        <v>9999</v>
      </c>
    </row>
    <row r="637" spans="1:39">
      <c r="A637">
        <v>3</v>
      </c>
      <c r="B637">
        <v>259</v>
      </c>
      <c r="C637">
        <v>2020</v>
      </c>
      <c r="D637">
        <v>99</v>
      </c>
      <c r="E637">
        <v>51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99</v>
      </c>
      <c r="M637">
        <v>99</v>
      </c>
      <c r="N637">
        <v>99</v>
      </c>
      <c r="O637">
        <v>99</v>
      </c>
      <c r="P637">
        <v>9999</v>
      </c>
    </row>
    <row r="638" spans="1:39">
      <c r="A638">
        <v>3</v>
      </c>
      <c r="B638">
        <v>260</v>
      </c>
      <c r="C638">
        <v>2020</v>
      </c>
      <c r="D638">
        <v>99</v>
      </c>
      <c r="E638">
        <v>52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99</v>
      </c>
      <c r="M638">
        <v>99</v>
      </c>
      <c r="N638">
        <v>99</v>
      </c>
      <c r="O638">
        <v>99</v>
      </c>
      <c r="P638">
        <v>9999</v>
      </c>
    </row>
    <row r="639" spans="1:39">
      <c r="A639">
        <v>3</v>
      </c>
      <c r="B639">
        <v>261</v>
      </c>
      <c r="C639">
        <v>2019</v>
      </c>
      <c r="D639">
        <v>99</v>
      </c>
      <c r="E639">
        <v>1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99</v>
      </c>
      <c r="M639">
        <v>99</v>
      </c>
      <c r="N639">
        <v>99</v>
      </c>
      <c r="O639">
        <v>99</v>
      </c>
      <c r="P639">
        <v>9999</v>
      </c>
      <c r="Q639">
        <v>90</v>
      </c>
      <c r="R639">
        <v>456</v>
      </c>
      <c r="S639">
        <v>456</v>
      </c>
      <c r="T639">
        <v>3.1618360837609205</v>
      </c>
      <c r="U639">
        <v>3.2518123168706281</v>
      </c>
      <c r="V639">
        <v>14.861842105263156</v>
      </c>
      <c r="W639">
        <v>58.614035087719294</v>
      </c>
      <c r="X639">
        <v>169.46859972249149</v>
      </c>
      <c r="Y639">
        <v>156.41951754385963</v>
      </c>
      <c r="Z639">
        <v>156.41951754385963</v>
      </c>
      <c r="AA639">
        <v>32.790925155815046</v>
      </c>
      <c r="AB639">
        <v>5.006151955571986</v>
      </c>
      <c r="AC639">
        <v>-48.537466474444152</v>
      </c>
      <c r="AD639">
        <v>11</v>
      </c>
      <c r="AE639">
        <v>0</v>
      </c>
      <c r="AF639">
        <v>0</v>
      </c>
      <c r="AG639">
        <v>1</v>
      </c>
      <c r="AH639">
        <v>34</v>
      </c>
      <c r="AI639">
        <v>1</v>
      </c>
      <c r="AJ639">
        <v>2</v>
      </c>
      <c r="AK639">
        <v>1</v>
      </c>
      <c r="AL639">
        <v>3</v>
      </c>
      <c r="AM639">
        <v>3</v>
      </c>
    </row>
    <row r="640" spans="1:39">
      <c r="A640">
        <v>3</v>
      </c>
      <c r="B640">
        <v>262</v>
      </c>
      <c r="C640">
        <v>2019</v>
      </c>
      <c r="D640">
        <v>99</v>
      </c>
      <c r="E640">
        <v>2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99</v>
      </c>
      <c r="M640">
        <v>99</v>
      </c>
      <c r="N640">
        <v>99</v>
      </c>
      <c r="O640">
        <v>99</v>
      </c>
      <c r="P640">
        <v>9999</v>
      </c>
      <c r="Q640">
        <v>123</v>
      </c>
      <c r="R640">
        <v>588</v>
      </c>
      <c r="S640">
        <v>588</v>
      </c>
      <c r="T640">
        <v>4.0771044237969756</v>
      </c>
      <c r="U640">
        <v>4.1418888761743373</v>
      </c>
      <c r="V640">
        <v>15.05612244897959</v>
      </c>
      <c r="W640">
        <v>59.08333333333335</v>
      </c>
      <c r="X640">
        <v>167.39779335352796</v>
      </c>
      <c r="Y640">
        <v>154.50816326530597</v>
      </c>
      <c r="Z640">
        <v>154.50816326530597</v>
      </c>
      <c r="AA640">
        <v>29.380348284761752</v>
      </c>
      <c r="AB640">
        <v>4.6956552263272568</v>
      </c>
      <c r="AC640">
        <v>-46.291150912300608</v>
      </c>
      <c r="AD640">
        <v>13</v>
      </c>
      <c r="AE640">
        <v>0</v>
      </c>
      <c r="AF640">
        <v>0</v>
      </c>
      <c r="AG640">
        <v>1</v>
      </c>
      <c r="AH640">
        <v>42</v>
      </c>
      <c r="AI640">
        <v>5</v>
      </c>
      <c r="AJ640">
        <v>3</v>
      </c>
      <c r="AK640">
        <v>3</v>
      </c>
      <c r="AL640">
        <v>2</v>
      </c>
      <c r="AM640">
        <v>2</v>
      </c>
    </row>
    <row r="641" spans="1:39">
      <c r="A641">
        <v>3</v>
      </c>
      <c r="B641">
        <v>263</v>
      </c>
      <c r="C641">
        <v>2019</v>
      </c>
      <c r="D641">
        <v>99</v>
      </c>
      <c r="E641">
        <v>3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99</v>
      </c>
      <c r="M641">
        <v>99</v>
      </c>
      <c r="N641">
        <v>99</v>
      </c>
      <c r="O641">
        <v>99</v>
      </c>
      <c r="P641">
        <v>9999</v>
      </c>
      <c r="Q641">
        <v>143</v>
      </c>
      <c r="R641">
        <v>670</v>
      </c>
      <c r="S641">
        <v>670</v>
      </c>
      <c r="T641">
        <v>4.6456802107890711</v>
      </c>
      <c r="U641">
        <v>4.702887625640372</v>
      </c>
      <c r="V641">
        <v>14.989552238805963</v>
      </c>
      <c r="W641">
        <v>58.941791044776146</v>
      </c>
      <c r="X641">
        <v>166.80858977054075</v>
      </c>
      <c r="Y641">
        <v>153.96432835820903</v>
      </c>
      <c r="Z641">
        <v>153.96432835820903</v>
      </c>
      <c r="AA641">
        <v>29.934089224213754</v>
      </c>
      <c r="AB641">
        <v>4.4026331759200046</v>
      </c>
      <c r="AC641">
        <v>-47.83262288879132</v>
      </c>
      <c r="AD641">
        <v>16</v>
      </c>
      <c r="AE641">
        <v>0</v>
      </c>
      <c r="AF641">
        <v>0</v>
      </c>
      <c r="AG641">
        <v>2</v>
      </c>
      <c r="AH641">
        <v>44</v>
      </c>
      <c r="AI641">
        <v>6</v>
      </c>
      <c r="AJ641">
        <v>5</v>
      </c>
      <c r="AK641">
        <v>6</v>
      </c>
      <c r="AL641">
        <v>7</v>
      </c>
      <c r="AM641">
        <v>7</v>
      </c>
    </row>
    <row r="642" spans="1:39">
      <c r="A642">
        <v>3</v>
      </c>
      <c r="B642">
        <v>264</v>
      </c>
      <c r="C642">
        <v>2019</v>
      </c>
      <c r="D642">
        <v>99</v>
      </c>
      <c r="E642">
        <v>4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99</v>
      </c>
      <c r="M642">
        <v>99</v>
      </c>
      <c r="N642">
        <v>99</v>
      </c>
      <c r="O642">
        <v>99</v>
      </c>
      <c r="P642">
        <v>9999</v>
      </c>
      <c r="Q642">
        <v>111</v>
      </c>
      <c r="R642">
        <v>602</v>
      </c>
      <c r="S642">
        <v>602</v>
      </c>
      <c r="T642">
        <v>4.1741783386492868</v>
      </c>
      <c r="U642">
        <v>4.2460802849193273</v>
      </c>
      <c r="V642">
        <v>14.971760797342188</v>
      </c>
      <c r="W642">
        <v>59.046511627906995</v>
      </c>
      <c r="X642">
        <v>167.61787181046921</v>
      </c>
      <c r="Y642">
        <v>154.71129568106309</v>
      </c>
      <c r="Z642">
        <v>154.71129568106309</v>
      </c>
      <c r="AA642">
        <v>30.849806107322923</v>
      </c>
      <c r="AB642">
        <v>4.753508526655656</v>
      </c>
      <c r="AC642">
        <v>-50.355715803444575</v>
      </c>
      <c r="AD642">
        <v>14</v>
      </c>
      <c r="AE642">
        <v>0</v>
      </c>
      <c r="AF642">
        <v>0</v>
      </c>
      <c r="AG642">
        <v>1</v>
      </c>
      <c r="AH642">
        <v>54</v>
      </c>
      <c r="AI642">
        <v>4</v>
      </c>
      <c r="AJ642">
        <v>2</v>
      </c>
      <c r="AK642">
        <v>2</v>
      </c>
      <c r="AL642">
        <v>9</v>
      </c>
      <c r="AM642">
        <v>3</v>
      </c>
    </row>
    <row r="643" spans="1:39">
      <c r="A643">
        <v>3</v>
      </c>
      <c r="B643">
        <v>265</v>
      </c>
      <c r="C643">
        <v>2019</v>
      </c>
      <c r="D643">
        <v>99</v>
      </c>
      <c r="E643">
        <v>5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99</v>
      </c>
      <c r="M643">
        <v>99</v>
      </c>
      <c r="N643">
        <v>99</v>
      </c>
      <c r="O643">
        <v>99</v>
      </c>
      <c r="P643">
        <v>9999</v>
      </c>
      <c r="Q643">
        <v>129</v>
      </c>
      <c r="R643">
        <v>739</v>
      </c>
      <c r="S643">
        <v>739</v>
      </c>
      <c r="T643">
        <v>5.1241159339897377</v>
      </c>
      <c r="U643">
        <v>5.0777970724831052</v>
      </c>
      <c r="V643">
        <v>15.234100135317997</v>
      </c>
      <c r="W643">
        <v>59.380243572395109</v>
      </c>
      <c r="X643">
        <v>163.28997195413561</v>
      </c>
      <c r="Y643">
        <v>150.71664411366723</v>
      </c>
      <c r="Z643">
        <v>150.71664411366723</v>
      </c>
      <c r="AA643">
        <v>29.61157714563538</v>
      </c>
      <c r="AB643">
        <v>4.3347966719272248</v>
      </c>
      <c r="AC643">
        <v>-46.101121656040952</v>
      </c>
      <c r="AD643">
        <v>24</v>
      </c>
      <c r="AE643">
        <v>0</v>
      </c>
      <c r="AF643">
        <v>0</v>
      </c>
      <c r="AG643">
        <v>1</v>
      </c>
      <c r="AH643">
        <v>55</v>
      </c>
      <c r="AI643">
        <v>8</v>
      </c>
      <c r="AJ643">
        <v>5</v>
      </c>
      <c r="AK643">
        <v>3</v>
      </c>
      <c r="AL643">
        <v>10</v>
      </c>
      <c r="AM643">
        <v>2</v>
      </c>
    </row>
    <row r="644" spans="1:39">
      <c r="A644">
        <v>3</v>
      </c>
      <c r="B644">
        <v>266</v>
      </c>
      <c r="C644">
        <v>2019</v>
      </c>
      <c r="D644">
        <v>99</v>
      </c>
      <c r="E644">
        <v>6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99</v>
      </c>
      <c r="M644">
        <v>99</v>
      </c>
      <c r="N644">
        <v>99</v>
      </c>
      <c r="O644">
        <v>99</v>
      </c>
      <c r="P644">
        <v>9999</v>
      </c>
      <c r="Q644">
        <v>119</v>
      </c>
      <c r="R644">
        <v>614</v>
      </c>
      <c r="S644">
        <v>614</v>
      </c>
      <c r="T644">
        <v>4.257384551379837</v>
      </c>
      <c r="U644">
        <v>4.2455742358088555</v>
      </c>
      <c r="V644">
        <v>14.903908794788277</v>
      </c>
      <c r="W644">
        <v>58.933224755700302</v>
      </c>
      <c r="X644">
        <v>164.32236616895057</v>
      </c>
      <c r="Y644">
        <v>151.66954397394139</v>
      </c>
      <c r="Z644">
        <v>151.66954397394139</v>
      </c>
      <c r="AA644">
        <v>26.956284445886659</v>
      </c>
      <c r="AB644">
        <v>4.5907892161380559</v>
      </c>
      <c r="AC644">
        <v>-41.350562693576258</v>
      </c>
      <c r="AD644">
        <v>18</v>
      </c>
      <c r="AE644">
        <v>0</v>
      </c>
      <c r="AF644">
        <v>0</v>
      </c>
      <c r="AG644">
        <v>1</v>
      </c>
      <c r="AH644">
        <v>17</v>
      </c>
      <c r="AI644">
        <v>5</v>
      </c>
      <c r="AJ644">
        <v>6</v>
      </c>
      <c r="AK644">
        <v>6</v>
      </c>
      <c r="AL644">
        <v>4</v>
      </c>
      <c r="AM644">
        <v>4</v>
      </c>
    </row>
    <row r="645" spans="1:39">
      <c r="A645">
        <v>3</v>
      </c>
      <c r="B645">
        <v>267</v>
      </c>
      <c r="C645">
        <v>2019</v>
      </c>
      <c r="D645">
        <v>99</v>
      </c>
      <c r="E645">
        <v>7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99</v>
      </c>
      <c r="M645">
        <v>99</v>
      </c>
      <c r="N645">
        <v>99</v>
      </c>
      <c r="O645">
        <v>99</v>
      </c>
      <c r="P645">
        <v>9999</v>
      </c>
      <c r="Q645">
        <v>119</v>
      </c>
      <c r="R645">
        <v>603</v>
      </c>
      <c r="S645">
        <v>603</v>
      </c>
      <c r="T645">
        <v>4.1811121897101629</v>
      </c>
      <c r="U645">
        <v>4.2643117298992514</v>
      </c>
      <c r="V645">
        <v>15.039800995024876</v>
      </c>
      <c r="W645">
        <v>59</v>
      </c>
      <c r="X645">
        <v>168.05840785239565</v>
      </c>
      <c r="Y645">
        <v>155.11791044776123</v>
      </c>
      <c r="Z645">
        <v>155.11791044776123</v>
      </c>
      <c r="AA645">
        <v>29.434344583721433</v>
      </c>
      <c r="AB645">
        <v>4.2846480550010044</v>
      </c>
      <c r="AC645">
        <v>-35.326450958109795</v>
      </c>
      <c r="AD645">
        <v>10</v>
      </c>
      <c r="AE645">
        <v>0</v>
      </c>
      <c r="AF645">
        <v>0</v>
      </c>
      <c r="AG645">
        <v>5</v>
      </c>
      <c r="AH645">
        <v>30</v>
      </c>
      <c r="AI645">
        <v>5</v>
      </c>
      <c r="AJ645">
        <v>2</v>
      </c>
      <c r="AK645">
        <v>0</v>
      </c>
      <c r="AL645">
        <v>3</v>
      </c>
      <c r="AM645">
        <v>4</v>
      </c>
    </row>
    <row r="646" spans="1:39">
      <c r="A646">
        <v>3</v>
      </c>
      <c r="B646">
        <v>268</v>
      </c>
      <c r="C646">
        <v>2019</v>
      </c>
      <c r="D646">
        <v>99</v>
      </c>
      <c r="E646">
        <v>8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99</v>
      </c>
      <c r="M646">
        <v>99</v>
      </c>
      <c r="N646">
        <v>99</v>
      </c>
      <c r="O646">
        <v>99</v>
      </c>
      <c r="P646">
        <v>9999</v>
      </c>
      <c r="Q646">
        <v>120</v>
      </c>
      <c r="R646">
        <v>845</v>
      </c>
      <c r="S646">
        <v>845</v>
      </c>
      <c r="T646">
        <v>5.8591041464429363</v>
      </c>
      <c r="U646">
        <v>5.6634417813293476</v>
      </c>
      <c r="V646">
        <v>15.246153846153851</v>
      </c>
      <c r="W646">
        <v>59.441420118343189</v>
      </c>
      <c r="X646">
        <v>159.27673459967812</v>
      </c>
      <c r="Y646">
        <v>147.0124260355031</v>
      </c>
      <c r="Z646">
        <v>147.0124260355031</v>
      </c>
      <c r="AA646">
        <v>30.120751059861927</v>
      </c>
      <c r="AB646">
        <v>4.0145224974674365</v>
      </c>
      <c r="AC646">
        <v>-40.307824929150811</v>
      </c>
      <c r="AD646">
        <v>24</v>
      </c>
      <c r="AE646">
        <v>0</v>
      </c>
      <c r="AF646">
        <v>0</v>
      </c>
      <c r="AG646">
        <v>6</v>
      </c>
      <c r="AH646">
        <v>56</v>
      </c>
      <c r="AI646">
        <v>9</v>
      </c>
      <c r="AJ646">
        <v>3</v>
      </c>
      <c r="AK646">
        <v>1</v>
      </c>
      <c r="AL646">
        <v>6</v>
      </c>
      <c r="AM646">
        <v>9</v>
      </c>
    </row>
    <row r="647" spans="1:39">
      <c r="A647">
        <v>3</v>
      </c>
      <c r="B647">
        <v>269</v>
      </c>
      <c r="C647">
        <v>2019</v>
      </c>
      <c r="D647">
        <v>99</v>
      </c>
      <c r="E647">
        <v>9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99</v>
      </c>
      <c r="M647">
        <v>99</v>
      </c>
      <c r="N647">
        <v>99</v>
      </c>
      <c r="O647">
        <v>99</v>
      </c>
      <c r="P647">
        <v>9999</v>
      </c>
      <c r="Q647">
        <v>126</v>
      </c>
      <c r="R647">
        <v>590</v>
      </c>
      <c r="S647">
        <v>590</v>
      </c>
      <c r="T647">
        <v>4.0909721259187348</v>
      </c>
      <c r="U647">
        <v>4.2059382811563264</v>
      </c>
      <c r="V647">
        <v>14.945762711864409</v>
      </c>
      <c r="W647">
        <v>58.886440677966092</v>
      </c>
      <c r="X647">
        <v>169.41017683677003</v>
      </c>
      <c r="Y647">
        <v>156.36559322033901</v>
      </c>
      <c r="Z647">
        <v>156.36559322033901</v>
      </c>
      <c r="AA647">
        <v>29.863774085238408</v>
      </c>
      <c r="AB647">
        <v>4.7219989169741261</v>
      </c>
      <c r="AC647">
        <v>-42.896473633155715</v>
      </c>
      <c r="AD647">
        <v>20</v>
      </c>
      <c r="AE647">
        <v>0</v>
      </c>
      <c r="AF647">
        <v>0</v>
      </c>
      <c r="AG647">
        <v>4</v>
      </c>
      <c r="AH647">
        <v>28</v>
      </c>
      <c r="AI647">
        <v>6</v>
      </c>
      <c r="AJ647">
        <v>3</v>
      </c>
      <c r="AK647">
        <v>4</v>
      </c>
      <c r="AL647">
        <v>1</v>
      </c>
      <c r="AM647">
        <v>1</v>
      </c>
    </row>
    <row r="648" spans="1:39">
      <c r="A648">
        <v>3</v>
      </c>
      <c r="B648">
        <v>270</v>
      </c>
      <c r="C648">
        <v>2019</v>
      </c>
      <c r="D648">
        <v>99</v>
      </c>
      <c r="E648">
        <v>10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99</v>
      </c>
      <c r="M648">
        <v>99</v>
      </c>
      <c r="N648">
        <v>99</v>
      </c>
      <c r="O648">
        <v>99</v>
      </c>
      <c r="P648">
        <v>9999</v>
      </c>
      <c r="Q648">
        <v>120</v>
      </c>
      <c r="R648">
        <v>698</v>
      </c>
      <c r="S648">
        <v>698</v>
      </c>
      <c r="T648">
        <v>4.8398280404936891</v>
      </c>
      <c r="U648">
        <v>4.7698456732573113</v>
      </c>
      <c r="V648">
        <v>15.29799426934097</v>
      </c>
      <c r="W648">
        <v>59.571633237822354</v>
      </c>
      <c r="X648">
        <v>162.3968186460618</v>
      </c>
      <c r="Y648">
        <v>149.89226361031524</v>
      </c>
      <c r="Z648">
        <v>149.89226361031524</v>
      </c>
      <c r="AA648">
        <v>30.296776054370643</v>
      </c>
      <c r="AB648">
        <v>4.436905388243626</v>
      </c>
      <c r="AC648">
        <v>-48.388605121928919</v>
      </c>
      <c r="AD648">
        <v>19</v>
      </c>
      <c r="AE648">
        <v>0</v>
      </c>
      <c r="AF648">
        <v>0</v>
      </c>
      <c r="AG648">
        <v>1</v>
      </c>
      <c r="AH648">
        <v>55</v>
      </c>
      <c r="AI648">
        <v>9</v>
      </c>
      <c r="AJ648">
        <v>2</v>
      </c>
      <c r="AK648">
        <v>7</v>
      </c>
      <c r="AL648">
        <v>6</v>
      </c>
      <c r="AM648">
        <v>1</v>
      </c>
    </row>
    <row r="649" spans="1:39">
      <c r="A649">
        <v>3</v>
      </c>
      <c r="B649">
        <v>271</v>
      </c>
      <c r="C649">
        <v>2019</v>
      </c>
      <c r="D649">
        <v>99</v>
      </c>
      <c r="E649">
        <v>11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99</v>
      </c>
      <c r="M649">
        <v>99</v>
      </c>
      <c r="N649">
        <v>99</v>
      </c>
      <c r="O649">
        <v>99</v>
      </c>
      <c r="P649">
        <v>9999</v>
      </c>
      <c r="Q649">
        <v>124</v>
      </c>
      <c r="R649">
        <v>575</v>
      </c>
      <c r="S649">
        <v>575</v>
      </c>
      <c r="T649">
        <v>3.9869643600055471</v>
      </c>
      <c r="U649">
        <v>3.9693808375158377</v>
      </c>
      <c r="V649">
        <v>15.429565217391302</v>
      </c>
      <c r="W649">
        <v>59.909565217391311</v>
      </c>
      <c r="X649">
        <v>164.05275801968995</v>
      </c>
      <c r="Y649">
        <v>151.42069565217395</v>
      </c>
      <c r="Z649">
        <v>151.42069565217395</v>
      </c>
      <c r="AA649">
        <v>28.340549033426974</v>
      </c>
      <c r="AB649">
        <v>4.2841055869958646</v>
      </c>
      <c r="AC649">
        <v>-41.077200313968753</v>
      </c>
      <c r="AD649">
        <v>21</v>
      </c>
      <c r="AE649">
        <v>0</v>
      </c>
      <c r="AF649">
        <v>0</v>
      </c>
      <c r="AG649">
        <v>1</v>
      </c>
      <c r="AH649">
        <v>38</v>
      </c>
      <c r="AI649">
        <v>1</v>
      </c>
      <c r="AJ649">
        <v>1</v>
      </c>
      <c r="AK649">
        <v>1</v>
      </c>
      <c r="AL649">
        <v>12</v>
      </c>
      <c r="AM649">
        <v>1</v>
      </c>
    </row>
    <row r="650" spans="1:39">
      <c r="A650">
        <v>3</v>
      </c>
      <c r="B650">
        <v>272</v>
      </c>
      <c r="C650">
        <v>2019</v>
      </c>
      <c r="D650">
        <v>99</v>
      </c>
      <c r="E650">
        <v>12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99</v>
      </c>
      <c r="M650">
        <v>99</v>
      </c>
      <c r="N650">
        <v>99</v>
      </c>
      <c r="O650">
        <v>99</v>
      </c>
      <c r="P650">
        <v>9999</v>
      </c>
      <c r="Q650">
        <v>128</v>
      </c>
      <c r="R650">
        <v>588</v>
      </c>
      <c r="S650">
        <v>588</v>
      </c>
      <c r="T650">
        <v>4.0771044237969756</v>
      </c>
      <c r="U650">
        <v>4.0813271069537116</v>
      </c>
      <c r="V650">
        <v>14.979591836734693</v>
      </c>
      <c r="W650">
        <v>59.147959183673485</v>
      </c>
      <c r="X650">
        <v>164.95014040285659</v>
      </c>
      <c r="Y650">
        <v>152.24897959183679</v>
      </c>
      <c r="Z650">
        <v>152.24897959183679</v>
      </c>
      <c r="AA650">
        <v>31.293408202334241</v>
      </c>
      <c r="AB650">
        <v>4.7816485129853827</v>
      </c>
      <c r="AC650">
        <v>-43.549277296675889</v>
      </c>
      <c r="AD650">
        <v>16</v>
      </c>
      <c r="AE650">
        <v>0</v>
      </c>
      <c r="AF650">
        <v>0</v>
      </c>
      <c r="AG650">
        <v>4</v>
      </c>
      <c r="AH650">
        <v>40</v>
      </c>
      <c r="AI650">
        <v>5</v>
      </c>
      <c r="AJ650">
        <v>2</v>
      </c>
      <c r="AK650">
        <v>3</v>
      </c>
      <c r="AL650">
        <v>5</v>
      </c>
      <c r="AM650">
        <v>2</v>
      </c>
    </row>
    <row r="651" spans="1:39">
      <c r="A651">
        <v>3</v>
      </c>
      <c r="B651">
        <v>273</v>
      </c>
      <c r="C651">
        <v>2019</v>
      </c>
      <c r="D651">
        <v>99</v>
      </c>
      <c r="E651">
        <v>13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99</v>
      </c>
      <c r="M651">
        <v>99</v>
      </c>
      <c r="N651">
        <v>99</v>
      </c>
      <c r="O651">
        <v>99</v>
      </c>
      <c r="P651">
        <v>9999</v>
      </c>
      <c r="Q651">
        <v>108</v>
      </c>
      <c r="R651">
        <v>536</v>
      </c>
      <c r="S651">
        <v>536</v>
      </c>
      <c r="T651">
        <v>3.7165441686312568</v>
      </c>
      <c r="U651">
        <v>3.7022917642102926</v>
      </c>
      <c r="V651">
        <v>15.180970149253731</v>
      </c>
      <c r="W651">
        <v>59.585820895522389</v>
      </c>
      <c r="X651">
        <v>164.14757199915917</v>
      </c>
      <c r="Y651">
        <v>151.50820895522389</v>
      </c>
      <c r="Z651">
        <v>151.50820895522389</v>
      </c>
      <c r="AA651">
        <v>29.0736662108757</v>
      </c>
      <c r="AB651">
        <v>4.3751443982153244</v>
      </c>
      <c r="AC651">
        <v>-44.043383274536318</v>
      </c>
      <c r="AD651">
        <v>21</v>
      </c>
      <c r="AE651">
        <v>0</v>
      </c>
      <c r="AF651">
        <v>0</v>
      </c>
      <c r="AG651">
        <v>1</v>
      </c>
      <c r="AH651">
        <v>49</v>
      </c>
      <c r="AI651">
        <v>1</v>
      </c>
      <c r="AJ651">
        <v>9</v>
      </c>
      <c r="AK651">
        <v>2</v>
      </c>
      <c r="AL651">
        <v>5</v>
      </c>
      <c r="AM651">
        <v>1</v>
      </c>
    </row>
    <row r="652" spans="1:39">
      <c r="A652">
        <v>3</v>
      </c>
      <c r="B652">
        <v>274</v>
      </c>
      <c r="C652">
        <v>2019</v>
      </c>
      <c r="D652">
        <v>99</v>
      </c>
      <c r="E652">
        <v>14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99</v>
      </c>
      <c r="M652">
        <v>99</v>
      </c>
      <c r="N652">
        <v>99</v>
      </c>
      <c r="O652">
        <v>99</v>
      </c>
      <c r="P652">
        <v>9999</v>
      </c>
      <c r="Q652">
        <v>123</v>
      </c>
      <c r="R652">
        <v>533</v>
      </c>
      <c r="S652">
        <v>533</v>
      </c>
      <c r="T652">
        <v>3.6957426154486201</v>
      </c>
      <c r="U652">
        <v>3.7375966679173511</v>
      </c>
      <c r="V652">
        <v>14.996247654784236</v>
      </c>
      <c r="W652">
        <v>59.048780487804891</v>
      </c>
      <c r="X652">
        <v>166.64559444994396</v>
      </c>
      <c r="Y652">
        <v>153.81388367729821</v>
      </c>
      <c r="Z652">
        <v>153.81388367729821</v>
      </c>
      <c r="AA652">
        <v>30.087525144897704</v>
      </c>
      <c r="AB652">
        <v>4.7399012242851084</v>
      </c>
      <c r="AC652">
        <v>-42.530654243042392</v>
      </c>
      <c r="AD652">
        <v>17</v>
      </c>
      <c r="AE652">
        <v>0</v>
      </c>
      <c r="AF652">
        <v>0</v>
      </c>
      <c r="AG652">
        <v>1</v>
      </c>
      <c r="AH652">
        <v>29</v>
      </c>
      <c r="AI652">
        <v>6</v>
      </c>
      <c r="AJ652">
        <v>2</v>
      </c>
      <c r="AK652">
        <v>0</v>
      </c>
      <c r="AL652">
        <v>4</v>
      </c>
      <c r="AM652">
        <v>2</v>
      </c>
    </row>
    <row r="653" spans="1:39">
      <c r="A653">
        <v>3</v>
      </c>
      <c r="B653">
        <v>275</v>
      </c>
      <c r="C653">
        <v>2019</v>
      </c>
      <c r="D653">
        <v>99</v>
      </c>
      <c r="E653">
        <v>15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99</v>
      </c>
      <c r="M653">
        <v>99</v>
      </c>
      <c r="N653">
        <v>99</v>
      </c>
      <c r="O653">
        <v>99</v>
      </c>
      <c r="P653">
        <v>9999</v>
      </c>
      <c r="Q653">
        <v>122</v>
      </c>
      <c r="R653">
        <v>637</v>
      </c>
      <c r="S653">
        <v>637</v>
      </c>
      <c r="T653">
        <v>4.4168631257800595</v>
      </c>
      <c r="U653">
        <v>4.3075037053280623</v>
      </c>
      <c r="V653">
        <v>15.158555729984304</v>
      </c>
      <c r="W653">
        <v>59.384615384615401</v>
      </c>
      <c r="X653">
        <v>160.69961612447284</v>
      </c>
      <c r="Y653">
        <v>148.32574568288871</v>
      </c>
      <c r="Z653">
        <v>148.32574568288871</v>
      </c>
      <c r="AA653">
        <v>29.042535194152041</v>
      </c>
      <c r="AB653">
        <v>4.4988694255287776</v>
      </c>
      <c r="AC653">
        <v>-49.929414451429807</v>
      </c>
      <c r="AD653">
        <v>20</v>
      </c>
      <c r="AE653">
        <v>0</v>
      </c>
      <c r="AF653">
        <v>0</v>
      </c>
      <c r="AG653">
        <v>2</v>
      </c>
      <c r="AH653">
        <v>44</v>
      </c>
      <c r="AI653">
        <v>3</v>
      </c>
      <c r="AJ653">
        <v>10</v>
      </c>
      <c r="AK653">
        <v>6</v>
      </c>
      <c r="AL653">
        <v>4</v>
      </c>
      <c r="AM653">
        <v>2</v>
      </c>
    </row>
    <row r="654" spans="1:39">
      <c r="A654">
        <v>3</v>
      </c>
      <c r="B654">
        <v>276</v>
      </c>
      <c r="C654">
        <v>2019</v>
      </c>
      <c r="D654">
        <v>99</v>
      </c>
      <c r="E654">
        <v>16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99</v>
      </c>
      <c r="M654">
        <v>99</v>
      </c>
      <c r="N654">
        <v>99</v>
      </c>
      <c r="O654">
        <v>99</v>
      </c>
      <c r="P654">
        <v>9999</v>
      </c>
      <c r="Q654">
        <v>40</v>
      </c>
      <c r="R654">
        <v>142</v>
      </c>
      <c r="S654">
        <v>142</v>
      </c>
      <c r="T654">
        <v>0.98460685064484821</v>
      </c>
      <c r="U654">
        <v>0.96543684575486366</v>
      </c>
      <c r="V654">
        <v>14.908450704225348</v>
      </c>
      <c r="W654">
        <v>58.838028169014081</v>
      </c>
      <c r="X654">
        <v>161.57126943677235</v>
      </c>
      <c r="Y654">
        <v>149.13028169014083</v>
      </c>
      <c r="Z654">
        <v>149.13028169014083</v>
      </c>
      <c r="AA654">
        <v>27.714301970705815</v>
      </c>
      <c r="AB654">
        <v>4.5263505866215619</v>
      </c>
      <c r="AC654">
        <v>-33.1098479192827</v>
      </c>
      <c r="AD654">
        <v>5</v>
      </c>
      <c r="AE654">
        <v>0</v>
      </c>
      <c r="AF654">
        <v>0</v>
      </c>
      <c r="AG654">
        <v>2</v>
      </c>
      <c r="AH654">
        <v>9</v>
      </c>
      <c r="AI654">
        <v>1</v>
      </c>
      <c r="AJ654">
        <v>1</v>
      </c>
      <c r="AK654">
        <v>2</v>
      </c>
      <c r="AL654">
        <v>0</v>
      </c>
      <c r="AM654">
        <v>0</v>
      </c>
    </row>
    <row r="655" spans="1:39">
      <c r="A655">
        <v>3</v>
      </c>
      <c r="B655">
        <v>277</v>
      </c>
      <c r="C655">
        <v>2019</v>
      </c>
      <c r="D655">
        <v>99</v>
      </c>
      <c r="E655">
        <v>17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99</v>
      </c>
      <c r="M655">
        <v>99</v>
      </c>
      <c r="N655">
        <v>99</v>
      </c>
      <c r="O655">
        <v>99</v>
      </c>
      <c r="P655">
        <v>9999</v>
      </c>
      <c r="Q655">
        <v>140</v>
      </c>
      <c r="R655">
        <v>792</v>
      </c>
      <c r="S655">
        <v>792</v>
      </c>
      <c r="T655">
        <v>5.4916100402163357</v>
      </c>
      <c r="U655">
        <v>5.4662376342796719</v>
      </c>
      <c r="V655">
        <v>15.295454545454543</v>
      </c>
      <c r="W655">
        <v>59.655303030303024</v>
      </c>
      <c r="X655">
        <v>164.01816102520326</v>
      </c>
      <c r="Y655">
        <v>151.38876262626255</v>
      </c>
      <c r="Z655">
        <v>151.38876262626255</v>
      </c>
      <c r="AA655">
        <v>30.296758877294881</v>
      </c>
      <c r="AB655">
        <v>4.6202914507627195</v>
      </c>
      <c r="AC655">
        <v>-44.676944060894023</v>
      </c>
      <c r="AD655">
        <v>21</v>
      </c>
      <c r="AE655">
        <v>0</v>
      </c>
      <c r="AF655">
        <v>0</v>
      </c>
      <c r="AG655">
        <v>0</v>
      </c>
      <c r="AH655">
        <v>74</v>
      </c>
      <c r="AI655">
        <v>8</v>
      </c>
      <c r="AJ655">
        <v>8</v>
      </c>
      <c r="AK655">
        <v>4</v>
      </c>
      <c r="AL655">
        <v>6</v>
      </c>
      <c r="AM655">
        <v>2</v>
      </c>
    </row>
    <row r="656" spans="1:39">
      <c r="A656">
        <v>3</v>
      </c>
      <c r="B656">
        <v>278</v>
      </c>
      <c r="C656">
        <v>2019</v>
      </c>
      <c r="D656">
        <v>99</v>
      </c>
      <c r="E656">
        <v>18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99</v>
      </c>
      <c r="M656">
        <v>99</v>
      </c>
      <c r="N656">
        <v>99</v>
      </c>
      <c r="O656">
        <v>99</v>
      </c>
      <c r="P656">
        <v>9999</v>
      </c>
      <c r="Q656">
        <v>140</v>
      </c>
      <c r="R656">
        <v>860</v>
      </c>
      <c r="S656">
        <v>860</v>
      </c>
      <c r="T656">
        <v>5.96311191235612</v>
      </c>
      <c r="U656">
        <v>5.9733672279860635</v>
      </c>
      <c r="V656">
        <v>14.948837209302329</v>
      </c>
      <c r="W656">
        <v>58.910465116279056</v>
      </c>
      <c r="X656">
        <v>165.06286376577881</v>
      </c>
      <c r="Y656">
        <v>152.35302325581387</v>
      </c>
      <c r="Z656">
        <v>152.35302325581387</v>
      </c>
      <c r="AA656">
        <v>33.560136273172105</v>
      </c>
      <c r="AB656">
        <v>5.1827201502454221</v>
      </c>
      <c r="AC656">
        <v>-50.18599510154916</v>
      </c>
      <c r="AD656">
        <v>16</v>
      </c>
      <c r="AE656">
        <v>0</v>
      </c>
      <c r="AF656">
        <v>0</v>
      </c>
      <c r="AG656">
        <v>0</v>
      </c>
      <c r="AH656">
        <v>55</v>
      </c>
      <c r="AI656">
        <v>5</v>
      </c>
      <c r="AJ656">
        <v>6</v>
      </c>
      <c r="AK656">
        <v>5</v>
      </c>
      <c r="AL656">
        <v>8</v>
      </c>
      <c r="AM656">
        <v>1</v>
      </c>
    </row>
    <row r="657" spans="1:39">
      <c r="A657">
        <v>3</v>
      </c>
      <c r="B657">
        <v>279</v>
      </c>
      <c r="C657">
        <v>2019</v>
      </c>
      <c r="D657">
        <v>99</v>
      </c>
      <c r="E657">
        <v>19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99</v>
      </c>
      <c r="M657">
        <v>99</v>
      </c>
      <c r="N657">
        <v>99</v>
      </c>
      <c r="O657">
        <v>99</v>
      </c>
      <c r="P657">
        <v>9999</v>
      </c>
      <c r="Q657">
        <v>113</v>
      </c>
      <c r="R657">
        <v>559</v>
      </c>
      <c r="S657">
        <v>559</v>
      </c>
      <c r="T657">
        <v>3.8760227430314806</v>
      </c>
      <c r="U657">
        <v>3.9525444468404545</v>
      </c>
      <c r="V657">
        <v>14.78890876565295</v>
      </c>
      <c r="W657">
        <v>58.846153846153832</v>
      </c>
      <c r="X657">
        <v>168.03260736844359</v>
      </c>
      <c r="Y657">
        <v>155.09409660107323</v>
      </c>
      <c r="Z657">
        <v>155.09409660107323</v>
      </c>
      <c r="AA657">
        <v>31.257117415418847</v>
      </c>
      <c r="AB657">
        <v>4.9463615277024848</v>
      </c>
      <c r="AC657">
        <v>-47.840118350506359</v>
      </c>
      <c r="AD657">
        <v>22</v>
      </c>
      <c r="AE657">
        <v>0</v>
      </c>
      <c r="AF657">
        <v>0</v>
      </c>
      <c r="AG657">
        <v>3</v>
      </c>
      <c r="AH657">
        <v>45</v>
      </c>
      <c r="AI657">
        <v>5</v>
      </c>
      <c r="AJ657">
        <v>1</v>
      </c>
      <c r="AK657">
        <v>6</v>
      </c>
      <c r="AL657">
        <v>4</v>
      </c>
      <c r="AM657">
        <v>0</v>
      </c>
    </row>
    <row r="658" spans="1:39">
      <c r="A658">
        <v>3</v>
      </c>
      <c r="B658">
        <v>280</v>
      </c>
      <c r="C658">
        <v>2019</v>
      </c>
      <c r="D658">
        <v>99</v>
      </c>
      <c r="E658">
        <v>20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99</v>
      </c>
      <c r="M658">
        <v>99</v>
      </c>
      <c r="N658">
        <v>99</v>
      </c>
      <c r="O658">
        <v>99</v>
      </c>
      <c r="P658">
        <v>9999</v>
      </c>
      <c r="Q658">
        <v>142</v>
      </c>
      <c r="R658">
        <v>667</v>
      </c>
      <c r="S658">
        <v>667</v>
      </c>
      <c r="T658">
        <v>4.624878657606434</v>
      </c>
      <c r="U658">
        <v>4.6265653899792252</v>
      </c>
      <c r="V658">
        <v>15.133433283358324</v>
      </c>
      <c r="W658">
        <v>59.367316341829081</v>
      </c>
      <c r="X658">
        <v>164.83957371260198</v>
      </c>
      <c r="Y658">
        <v>152.14692653673171</v>
      </c>
      <c r="Z658">
        <v>152.14692653673171</v>
      </c>
      <c r="AA658">
        <v>33.088256005059201</v>
      </c>
      <c r="AB658">
        <v>4.5602755605098793</v>
      </c>
      <c r="AC658">
        <v>-47.262011109558657</v>
      </c>
      <c r="AD658">
        <v>21</v>
      </c>
      <c r="AE658">
        <v>0</v>
      </c>
      <c r="AF658">
        <v>0</v>
      </c>
      <c r="AG658">
        <v>1</v>
      </c>
      <c r="AH658">
        <v>45</v>
      </c>
      <c r="AI658">
        <v>4</v>
      </c>
      <c r="AJ658">
        <v>8</v>
      </c>
      <c r="AK658">
        <v>7</v>
      </c>
      <c r="AL658">
        <v>2</v>
      </c>
      <c r="AM658">
        <v>0</v>
      </c>
    </row>
    <row r="659" spans="1:39">
      <c r="A659">
        <v>3</v>
      </c>
      <c r="B659">
        <v>281</v>
      </c>
      <c r="C659">
        <v>2019</v>
      </c>
      <c r="D659">
        <v>99</v>
      </c>
      <c r="E659">
        <v>21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99</v>
      </c>
      <c r="M659">
        <v>99</v>
      </c>
      <c r="N659">
        <v>99</v>
      </c>
      <c r="O659">
        <v>99</v>
      </c>
      <c r="P659">
        <v>9999</v>
      </c>
      <c r="Q659">
        <v>114</v>
      </c>
      <c r="R659">
        <v>537</v>
      </c>
      <c r="S659">
        <v>537</v>
      </c>
      <c r="T659">
        <v>3.7234780196921378</v>
      </c>
      <c r="U659">
        <v>3.815054094826313</v>
      </c>
      <c r="V659">
        <v>14.977653631284912</v>
      </c>
      <c r="W659">
        <v>59.050279329608941</v>
      </c>
      <c r="X659">
        <v>168.83210161988976</v>
      </c>
      <c r="Y659">
        <v>155.83202979515841</v>
      </c>
      <c r="Z659">
        <v>155.83202979515841</v>
      </c>
      <c r="AA659">
        <v>31.816877953305621</v>
      </c>
      <c r="AB659">
        <v>5.0586214288048259</v>
      </c>
      <c r="AC659">
        <v>-44.736096332702871</v>
      </c>
      <c r="AD659">
        <v>22</v>
      </c>
      <c r="AE659">
        <v>0</v>
      </c>
      <c r="AF659">
        <v>0</v>
      </c>
      <c r="AG659">
        <v>0</v>
      </c>
      <c r="AH659">
        <v>38</v>
      </c>
      <c r="AI659">
        <v>6</v>
      </c>
      <c r="AJ659">
        <v>5</v>
      </c>
      <c r="AK659">
        <v>2</v>
      </c>
      <c r="AL659">
        <v>5</v>
      </c>
      <c r="AM659">
        <v>1</v>
      </c>
    </row>
    <row r="660" spans="1:39">
      <c r="A660">
        <v>3</v>
      </c>
      <c r="B660">
        <v>282</v>
      </c>
      <c r="C660">
        <v>2019</v>
      </c>
      <c r="D660">
        <v>99</v>
      </c>
      <c r="E660">
        <v>22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99</v>
      </c>
      <c r="M660">
        <v>99</v>
      </c>
      <c r="N660">
        <v>99</v>
      </c>
      <c r="O660">
        <v>99</v>
      </c>
      <c r="P660">
        <v>9999</v>
      </c>
      <c r="Q660">
        <v>99</v>
      </c>
      <c r="R660">
        <v>441</v>
      </c>
      <c r="S660">
        <v>441</v>
      </c>
      <c r="T660">
        <v>3.0578283178477323</v>
      </c>
      <c r="U660">
        <v>3.0501722618526039</v>
      </c>
      <c r="V660">
        <v>15.292517006802724</v>
      </c>
      <c r="W660">
        <v>59.605442176870739</v>
      </c>
      <c r="X660">
        <v>164.3669096385394</v>
      </c>
      <c r="Y660">
        <v>151.71065759637185</v>
      </c>
      <c r="Z660">
        <v>151.71065759637185</v>
      </c>
      <c r="AA660">
        <v>30.432456712579992</v>
      </c>
      <c r="AB660">
        <v>4.640193848767499</v>
      </c>
      <c r="AC660">
        <v>-51.465425765157761</v>
      </c>
      <c r="AD660">
        <v>12</v>
      </c>
      <c r="AE660">
        <v>0</v>
      </c>
      <c r="AF660">
        <v>0</v>
      </c>
      <c r="AG660">
        <v>1</v>
      </c>
      <c r="AH660">
        <v>38</v>
      </c>
      <c r="AI660">
        <v>7</v>
      </c>
      <c r="AJ660">
        <v>1</v>
      </c>
      <c r="AK660">
        <v>2</v>
      </c>
      <c r="AL660">
        <v>3</v>
      </c>
      <c r="AM660">
        <v>1</v>
      </c>
    </row>
    <row r="661" spans="1:39">
      <c r="A661">
        <v>3</v>
      </c>
      <c r="B661">
        <v>283</v>
      </c>
      <c r="C661">
        <v>2019</v>
      </c>
      <c r="D661">
        <v>99</v>
      </c>
      <c r="E661">
        <v>23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99</v>
      </c>
      <c r="M661">
        <v>99</v>
      </c>
      <c r="N661">
        <v>99</v>
      </c>
      <c r="O661">
        <v>99</v>
      </c>
      <c r="P661">
        <v>9999</v>
      </c>
      <c r="Q661">
        <v>130</v>
      </c>
      <c r="R661">
        <v>579</v>
      </c>
      <c r="S661">
        <v>547</v>
      </c>
      <c r="T661">
        <v>4.0146997642490652</v>
      </c>
      <c r="U661">
        <v>3.8356694414266399</v>
      </c>
      <c r="V661">
        <v>14.968911917098447</v>
      </c>
      <c r="W661">
        <v>59.087751371115154</v>
      </c>
      <c r="X661">
        <v>166.45666211965573</v>
      </c>
      <c r="Y661">
        <v>145.30913644214161</v>
      </c>
      <c r="Z661">
        <v>153.80985374771481</v>
      </c>
      <c r="AA661">
        <v>28.912077339174367</v>
      </c>
      <c r="AB661">
        <v>4.4684119714903971</v>
      </c>
      <c r="AC661">
        <v>-40.515422549777774</v>
      </c>
      <c r="AD661">
        <v>22</v>
      </c>
      <c r="AE661">
        <v>0</v>
      </c>
      <c r="AF661">
        <v>0</v>
      </c>
      <c r="AG661">
        <v>0</v>
      </c>
      <c r="AH661">
        <v>43</v>
      </c>
      <c r="AI661">
        <v>5</v>
      </c>
      <c r="AJ661">
        <v>3</v>
      </c>
      <c r="AK661">
        <v>8</v>
      </c>
      <c r="AL661">
        <v>1</v>
      </c>
      <c r="AM661">
        <v>5</v>
      </c>
    </row>
    <row r="662" spans="1:39">
      <c r="A662">
        <v>3</v>
      </c>
      <c r="B662">
        <v>284</v>
      </c>
      <c r="C662">
        <v>2019</v>
      </c>
      <c r="D662">
        <v>99</v>
      </c>
      <c r="E662">
        <v>24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99</v>
      </c>
      <c r="M662">
        <v>99</v>
      </c>
      <c r="N662">
        <v>99</v>
      </c>
      <c r="O662">
        <v>99</v>
      </c>
      <c r="P662">
        <v>9999</v>
      </c>
      <c r="Q662">
        <v>113</v>
      </c>
      <c r="R662">
        <v>571</v>
      </c>
      <c r="S662">
        <v>569</v>
      </c>
      <c r="T662">
        <v>3.9592289557620304</v>
      </c>
      <c r="U662">
        <v>3.9472746975900641</v>
      </c>
      <c r="V662">
        <v>14.971978984238183</v>
      </c>
      <c r="W662">
        <v>59.128295254833027</v>
      </c>
      <c r="X662">
        <v>164.91750990924655</v>
      </c>
      <c r="Y662">
        <v>151.63224168126075</v>
      </c>
      <c r="Z662">
        <v>152.16521968365549</v>
      </c>
      <c r="AA662">
        <v>33.142894808237429</v>
      </c>
      <c r="AB662">
        <v>5.5870856685604311</v>
      </c>
      <c r="AC662">
        <v>-48.867298756672511</v>
      </c>
      <c r="AD662">
        <v>26</v>
      </c>
      <c r="AE662">
        <v>1</v>
      </c>
      <c r="AF662">
        <v>0</v>
      </c>
      <c r="AG662">
        <v>4</v>
      </c>
      <c r="AH662">
        <v>41</v>
      </c>
      <c r="AI662">
        <v>2</v>
      </c>
      <c r="AJ662">
        <v>9</v>
      </c>
      <c r="AK662">
        <v>4</v>
      </c>
      <c r="AL662">
        <v>5</v>
      </c>
      <c r="AM662">
        <v>5</v>
      </c>
    </row>
    <row r="663" spans="1:39">
      <c r="A663">
        <v>3</v>
      </c>
      <c r="B663">
        <v>285</v>
      </c>
      <c r="C663">
        <v>2019</v>
      </c>
      <c r="D663">
        <v>99</v>
      </c>
      <c r="E663">
        <v>25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99</v>
      </c>
      <c r="M663">
        <v>99</v>
      </c>
      <c r="N663">
        <v>99</v>
      </c>
      <c r="O663">
        <v>99</v>
      </c>
      <c r="P663">
        <v>9999</v>
      </c>
    </row>
    <row r="664" spans="1:39">
      <c r="A664">
        <v>3</v>
      </c>
      <c r="B664">
        <v>286</v>
      </c>
      <c r="C664">
        <v>2019</v>
      </c>
      <c r="D664">
        <v>99</v>
      </c>
      <c r="E664">
        <v>26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99</v>
      </c>
      <c r="M664">
        <v>99</v>
      </c>
      <c r="N664">
        <v>99</v>
      </c>
      <c r="O664">
        <v>99</v>
      </c>
      <c r="P664">
        <v>9999</v>
      </c>
    </row>
    <row r="665" spans="1:39">
      <c r="A665">
        <v>3</v>
      </c>
      <c r="B665">
        <v>287</v>
      </c>
      <c r="C665">
        <v>2019</v>
      </c>
      <c r="D665">
        <v>99</v>
      </c>
      <c r="E665">
        <v>27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99</v>
      </c>
      <c r="M665">
        <v>99</v>
      </c>
      <c r="N665">
        <v>99</v>
      </c>
      <c r="O665">
        <v>99</v>
      </c>
      <c r="P665">
        <v>9999</v>
      </c>
    </row>
    <row r="666" spans="1:39">
      <c r="A666">
        <v>3</v>
      </c>
      <c r="B666">
        <v>288</v>
      </c>
      <c r="C666">
        <v>2019</v>
      </c>
      <c r="D666">
        <v>99</v>
      </c>
      <c r="E666">
        <v>28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99</v>
      </c>
      <c r="M666">
        <v>99</v>
      </c>
      <c r="N666">
        <v>99</v>
      </c>
      <c r="O666">
        <v>99</v>
      </c>
      <c r="P666">
        <v>9999</v>
      </c>
    </row>
    <row r="667" spans="1:39">
      <c r="A667">
        <v>3</v>
      </c>
      <c r="B667">
        <v>289</v>
      </c>
      <c r="C667">
        <v>2019</v>
      </c>
      <c r="D667">
        <v>99</v>
      </c>
      <c r="E667">
        <v>29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99</v>
      </c>
      <c r="M667">
        <v>99</v>
      </c>
      <c r="N667">
        <v>99</v>
      </c>
      <c r="O667">
        <v>99</v>
      </c>
      <c r="P667">
        <v>9999</v>
      </c>
    </row>
    <row r="668" spans="1:39">
      <c r="A668">
        <v>3</v>
      </c>
      <c r="B668">
        <v>290</v>
      </c>
      <c r="C668">
        <v>2019</v>
      </c>
      <c r="D668">
        <v>99</v>
      </c>
      <c r="E668">
        <v>30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99</v>
      </c>
      <c r="M668">
        <v>99</v>
      </c>
      <c r="N668">
        <v>99</v>
      </c>
      <c r="O668">
        <v>99</v>
      </c>
      <c r="P668">
        <v>9999</v>
      </c>
    </row>
    <row r="669" spans="1:39">
      <c r="A669">
        <v>3</v>
      </c>
      <c r="B669">
        <v>291</v>
      </c>
      <c r="C669">
        <v>2019</v>
      </c>
      <c r="D669">
        <v>99</v>
      </c>
      <c r="E669">
        <v>31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99</v>
      </c>
      <c r="M669">
        <v>99</v>
      </c>
      <c r="N669">
        <v>99</v>
      </c>
      <c r="O669">
        <v>99</v>
      </c>
      <c r="P669">
        <v>9999</v>
      </c>
    </row>
    <row r="670" spans="1:39">
      <c r="A670">
        <v>3</v>
      </c>
      <c r="B670">
        <v>292</v>
      </c>
      <c r="C670">
        <v>2019</v>
      </c>
      <c r="D670">
        <v>99</v>
      </c>
      <c r="E670">
        <v>32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99</v>
      </c>
      <c r="M670">
        <v>99</v>
      </c>
      <c r="N670">
        <v>99</v>
      </c>
      <c r="O670">
        <v>99</v>
      </c>
      <c r="P670">
        <v>9999</v>
      </c>
    </row>
    <row r="671" spans="1:39">
      <c r="A671">
        <v>3</v>
      </c>
      <c r="B671">
        <v>293</v>
      </c>
      <c r="C671">
        <v>2019</v>
      </c>
      <c r="D671">
        <v>99</v>
      </c>
      <c r="E671">
        <v>33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99</v>
      </c>
      <c r="M671">
        <v>99</v>
      </c>
      <c r="N671">
        <v>99</v>
      </c>
      <c r="O671">
        <v>99</v>
      </c>
      <c r="P671">
        <v>9999</v>
      </c>
    </row>
    <row r="672" spans="1:39">
      <c r="A672">
        <v>3</v>
      </c>
      <c r="B672">
        <v>294</v>
      </c>
      <c r="C672">
        <v>2019</v>
      </c>
      <c r="D672">
        <v>99</v>
      </c>
      <c r="E672">
        <v>34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99</v>
      </c>
      <c r="M672">
        <v>99</v>
      </c>
      <c r="N672">
        <v>99</v>
      </c>
      <c r="O672">
        <v>99</v>
      </c>
      <c r="P672">
        <v>9999</v>
      </c>
    </row>
    <row r="673" spans="1:16">
      <c r="A673">
        <v>3</v>
      </c>
      <c r="B673">
        <v>295</v>
      </c>
      <c r="C673">
        <v>2019</v>
      </c>
      <c r="D673">
        <v>99</v>
      </c>
      <c r="E673">
        <v>35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99</v>
      </c>
      <c r="M673">
        <v>99</v>
      </c>
      <c r="N673">
        <v>99</v>
      </c>
      <c r="O673">
        <v>99</v>
      </c>
      <c r="P673">
        <v>9999</v>
      </c>
    </row>
    <row r="674" spans="1:16">
      <c r="A674">
        <v>3</v>
      </c>
      <c r="B674">
        <v>296</v>
      </c>
      <c r="C674">
        <v>2019</v>
      </c>
      <c r="D674">
        <v>99</v>
      </c>
      <c r="E674">
        <v>36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99</v>
      </c>
      <c r="M674">
        <v>99</v>
      </c>
      <c r="N674">
        <v>99</v>
      </c>
      <c r="O674">
        <v>99</v>
      </c>
      <c r="P674">
        <v>9999</v>
      </c>
    </row>
    <row r="675" spans="1:16">
      <c r="A675">
        <v>3</v>
      </c>
      <c r="B675">
        <v>297</v>
      </c>
      <c r="C675">
        <v>2019</v>
      </c>
      <c r="D675">
        <v>99</v>
      </c>
      <c r="E675">
        <v>37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99</v>
      </c>
      <c r="M675">
        <v>99</v>
      </c>
      <c r="N675">
        <v>99</v>
      </c>
      <c r="O675">
        <v>99</v>
      </c>
      <c r="P675">
        <v>9999</v>
      </c>
    </row>
    <row r="676" spans="1:16">
      <c r="A676">
        <v>3</v>
      </c>
      <c r="B676">
        <v>298</v>
      </c>
      <c r="C676">
        <v>2019</v>
      </c>
      <c r="D676">
        <v>99</v>
      </c>
      <c r="E676">
        <v>38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99</v>
      </c>
      <c r="M676">
        <v>99</v>
      </c>
      <c r="N676">
        <v>99</v>
      </c>
      <c r="O676">
        <v>99</v>
      </c>
      <c r="P676">
        <v>9999</v>
      </c>
    </row>
    <row r="677" spans="1:16">
      <c r="A677">
        <v>3</v>
      </c>
      <c r="B677">
        <v>299</v>
      </c>
      <c r="C677">
        <v>2019</v>
      </c>
      <c r="D677">
        <v>99</v>
      </c>
      <c r="E677">
        <v>39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99</v>
      </c>
      <c r="M677">
        <v>99</v>
      </c>
      <c r="N677">
        <v>99</v>
      </c>
      <c r="O677">
        <v>99</v>
      </c>
      <c r="P677">
        <v>9999</v>
      </c>
    </row>
    <row r="678" spans="1:16">
      <c r="A678">
        <v>3</v>
      </c>
      <c r="B678">
        <v>300</v>
      </c>
      <c r="C678">
        <v>2019</v>
      </c>
      <c r="D678">
        <v>99</v>
      </c>
      <c r="E678">
        <v>40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99</v>
      </c>
      <c r="M678">
        <v>99</v>
      </c>
      <c r="N678">
        <v>99</v>
      </c>
      <c r="O678">
        <v>99</v>
      </c>
      <c r="P678">
        <v>9999</v>
      </c>
    </row>
    <row r="679" spans="1:16">
      <c r="A679">
        <v>3</v>
      </c>
      <c r="B679">
        <v>301</v>
      </c>
      <c r="C679">
        <v>2019</v>
      </c>
      <c r="D679">
        <v>99</v>
      </c>
      <c r="E679">
        <v>41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99</v>
      </c>
      <c r="M679">
        <v>99</v>
      </c>
      <c r="N679">
        <v>99</v>
      </c>
      <c r="O679">
        <v>99</v>
      </c>
      <c r="P679">
        <v>9999</v>
      </c>
    </row>
    <row r="680" spans="1:16">
      <c r="A680">
        <v>3</v>
      </c>
      <c r="B680">
        <v>302</v>
      </c>
      <c r="C680">
        <v>2019</v>
      </c>
      <c r="D680">
        <v>99</v>
      </c>
      <c r="E680">
        <v>42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99</v>
      </c>
      <c r="M680">
        <v>99</v>
      </c>
      <c r="N680">
        <v>99</v>
      </c>
      <c r="O680">
        <v>99</v>
      </c>
      <c r="P680">
        <v>9999</v>
      </c>
    </row>
    <row r="681" spans="1:16">
      <c r="A681">
        <v>3</v>
      </c>
      <c r="B681">
        <v>303</v>
      </c>
      <c r="C681">
        <v>2019</v>
      </c>
      <c r="D681">
        <v>99</v>
      </c>
      <c r="E681">
        <v>43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99</v>
      </c>
      <c r="M681">
        <v>99</v>
      </c>
      <c r="N681">
        <v>99</v>
      </c>
      <c r="O681">
        <v>99</v>
      </c>
      <c r="P681">
        <v>9999</v>
      </c>
    </row>
    <row r="682" spans="1:16">
      <c r="A682">
        <v>3</v>
      </c>
      <c r="B682">
        <v>304</v>
      </c>
      <c r="C682">
        <v>2019</v>
      </c>
      <c r="D682">
        <v>99</v>
      </c>
      <c r="E682">
        <v>44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99</v>
      </c>
      <c r="M682">
        <v>99</v>
      </c>
      <c r="N682">
        <v>99</v>
      </c>
      <c r="O682">
        <v>99</v>
      </c>
      <c r="P682">
        <v>9999</v>
      </c>
    </row>
    <row r="683" spans="1:16">
      <c r="A683">
        <v>3</v>
      </c>
      <c r="B683">
        <v>305</v>
      </c>
      <c r="C683">
        <v>2019</v>
      </c>
      <c r="D683">
        <v>99</v>
      </c>
      <c r="E683">
        <v>45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99</v>
      </c>
      <c r="M683">
        <v>99</v>
      </c>
      <c r="N683">
        <v>99</v>
      </c>
      <c r="O683">
        <v>99</v>
      </c>
      <c r="P683">
        <v>9999</v>
      </c>
    </row>
    <row r="684" spans="1:16">
      <c r="A684">
        <v>3</v>
      </c>
      <c r="B684">
        <v>306</v>
      </c>
      <c r="C684">
        <v>2019</v>
      </c>
      <c r="D684">
        <v>99</v>
      </c>
      <c r="E684">
        <v>46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99</v>
      </c>
      <c r="M684">
        <v>99</v>
      </c>
      <c r="N684">
        <v>99</v>
      </c>
      <c r="O684">
        <v>99</v>
      </c>
      <c r="P684">
        <v>9999</v>
      </c>
    </row>
    <row r="685" spans="1:16">
      <c r="A685">
        <v>3</v>
      </c>
      <c r="B685">
        <v>307</v>
      </c>
      <c r="C685">
        <v>2019</v>
      </c>
      <c r="D685">
        <v>99</v>
      </c>
      <c r="E685">
        <v>47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99</v>
      </c>
      <c r="M685">
        <v>99</v>
      </c>
      <c r="N685">
        <v>99</v>
      </c>
      <c r="O685">
        <v>99</v>
      </c>
      <c r="P685">
        <v>9999</v>
      </c>
    </row>
    <row r="686" spans="1:16">
      <c r="A686">
        <v>3</v>
      </c>
      <c r="B686">
        <v>308</v>
      </c>
      <c r="C686">
        <v>2019</v>
      </c>
      <c r="D686">
        <v>99</v>
      </c>
      <c r="E686">
        <v>48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99</v>
      </c>
      <c r="M686">
        <v>99</v>
      </c>
      <c r="N686">
        <v>99</v>
      </c>
      <c r="O686">
        <v>99</v>
      </c>
      <c r="P686">
        <v>9999</v>
      </c>
    </row>
    <row r="687" spans="1:16">
      <c r="A687">
        <v>3</v>
      </c>
      <c r="B687">
        <v>309</v>
      </c>
      <c r="C687">
        <v>2019</v>
      </c>
      <c r="D687">
        <v>99</v>
      </c>
      <c r="E687">
        <v>49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99</v>
      </c>
      <c r="M687">
        <v>99</v>
      </c>
      <c r="N687">
        <v>99</v>
      </c>
      <c r="O687">
        <v>99</v>
      </c>
      <c r="P687">
        <v>9999</v>
      </c>
    </row>
    <row r="688" spans="1:16">
      <c r="A688">
        <v>3</v>
      </c>
      <c r="B688">
        <v>310</v>
      </c>
      <c r="C688">
        <v>2019</v>
      </c>
      <c r="D688">
        <v>99</v>
      </c>
      <c r="E688">
        <v>50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99</v>
      </c>
      <c r="M688">
        <v>99</v>
      </c>
      <c r="N688">
        <v>99</v>
      </c>
      <c r="O688">
        <v>99</v>
      </c>
      <c r="P688">
        <v>9999</v>
      </c>
    </row>
    <row r="689" spans="1:39">
      <c r="A689">
        <v>3</v>
      </c>
      <c r="B689">
        <v>311</v>
      </c>
      <c r="C689">
        <v>2019</v>
      </c>
      <c r="D689">
        <v>99</v>
      </c>
      <c r="E689">
        <v>51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99</v>
      </c>
      <c r="M689">
        <v>99</v>
      </c>
      <c r="N689">
        <v>99</v>
      </c>
      <c r="O689">
        <v>99</v>
      </c>
      <c r="P689">
        <v>9999</v>
      </c>
    </row>
    <row r="690" spans="1:39">
      <c r="A690">
        <v>3</v>
      </c>
      <c r="B690">
        <v>312</v>
      </c>
      <c r="C690">
        <v>2019</v>
      </c>
      <c r="D690">
        <v>99</v>
      </c>
      <c r="E690">
        <v>52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99</v>
      </c>
      <c r="M690">
        <v>99</v>
      </c>
      <c r="N690">
        <v>99</v>
      </c>
      <c r="O690">
        <v>99</v>
      </c>
      <c r="P690">
        <v>9999</v>
      </c>
    </row>
    <row r="691" spans="1:39">
      <c r="A691">
        <v>3</v>
      </c>
      <c r="B691">
        <v>313</v>
      </c>
      <c r="C691">
        <v>2018</v>
      </c>
      <c r="D691">
        <v>99</v>
      </c>
      <c r="E691">
        <v>1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99</v>
      </c>
      <c r="M691">
        <v>99</v>
      </c>
      <c r="N691">
        <v>99</v>
      </c>
      <c r="O691">
        <v>99</v>
      </c>
      <c r="P691">
        <v>9999</v>
      </c>
      <c r="Q691">
        <v>91</v>
      </c>
      <c r="R691">
        <v>442</v>
      </c>
      <c r="S691">
        <v>442</v>
      </c>
      <c r="T691">
        <v>2.8503256593796351</v>
      </c>
      <c r="U691">
        <v>2.859626763604092</v>
      </c>
      <c r="V691">
        <v>14.868778280542989</v>
      </c>
      <c r="W691">
        <v>58.735294117647058</v>
      </c>
      <c r="X691">
        <v>166.60824676566165</v>
      </c>
      <c r="Y691">
        <v>153.77941176470597</v>
      </c>
      <c r="Z691">
        <v>153.77941176470597</v>
      </c>
      <c r="AA691">
        <v>31.719148000540919</v>
      </c>
      <c r="AB691">
        <v>5.1295500521024717</v>
      </c>
      <c r="AC691">
        <v>-49.846922296848881</v>
      </c>
      <c r="AD691">
        <v>19</v>
      </c>
      <c r="AE691">
        <v>0</v>
      </c>
      <c r="AF691">
        <v>0</v>
      </c>
      <c r="AG691">
        <v>0</v>
      </c>
      <c r="AH691">
        <v>39</v>
      </c>
      <c r="AI691">
        <v>1</v>
      </c>
      <c r="AJ691">
        <v>3</v>
      </c>
      <c r="AK691">
        <v>5</v>
      </c>
      <c r="AL691">
        <v>14</v>
      </c>
      <c r="AM691">
        <v>3</v>
      </c>
    </row>
    <row r="692" spans="1:39">
      <c r="A692">
        <v>3</v>
      </c>
      <c r="B692">
        <v>314</v>
      </c>
      <c r="C692">
        <v>2018</v>
      </c>
      <c r="D692">
        <v>99</v>
      </c>
      <c r="E692">
        <v>2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99</v>
      </c>
      <c r="M692">
        <v>99</v>
      </c>
      <c r="N692">
        <v>99</v>
      </c>
      <c r="O692">
        <v>99</v>
      </c>
      <c r="P692">
        <v>9999</v>
      </c>
      <c r="Q692">
        <v>144</v>
      </c>
      <c r="R692">
        <v>811</v>
      </c>
      <c r="S692">
        <v>811</v>
      </c>
      <c r="T692">
        <v>5.2298961759205511</v>
      </c>
      <c r="U692">
        <v>5.2554773944948758</v>
      </c>
      <c r="V692">
        <v>14.884093711467322</v>
      </c>
      <c r="W692">
        <v>58.766954377311954</v>
      </c>
      <c r="X692">
        <v>166.87863117240869</v>
      </c>
      <c r="Y692">
        <v>154.02897657213319</v>
      </c>
      <c r="Z692">
        <v>154.02897657213319</v>
      </c>
      <c r="AA692">
        <v>29.938300487290505</v>
      </c>
      <c r="AB692">
        <v>4.602973677938266</v>
      </c>
      <c r="AC692">
        <v>-48.643174185105451</v>
      </c>
      <c r="AD692">
        <v>31</v>
      </c>
      <c r="AE692">
        <v>0</v>
      </c>
      <c r="AF692">
        <v>0</v>
      </c>
      <c r="AG692">
        <v>3</v>
      </c>
      <c r="AH692">
        <v>78</v>
      </c>
      <c r="AI692">
        <v>10</v>
      </c>
      <c r="AJ692">
        <v>11</v>
      </c>
      <c r="AK692">
        <v>8</v>
      </c>
      <c r="AL692">
        <v>17</v>
      </c>
      <c r="AM692">
        <v>4</v>
      </c>
    </row>
    <row r="693" spans="1:39">
      <c r="A693">
        <v>3</v>
      </c>
      <c r="B693">
        <v>315</v>
      </c>
      <c r="C693">
        <v>2018</v>
      </c>
      <c r="D693">
        <v>99</v>
      </c>
      <c r="E693">
        <v>3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99</v>
      </c>
      <c r="M693">
        <v>99</v>
      </c>
      <c r="N693">
        <v>99</v>
      </c>
      <c r="O693">
        <v>99</v>
      </c>
      <c r="P693">
        <v>9999</v>
      </c>
      <c r="Q693">
        <v>125</v>
      </c>
      <c r="R693">
        <v>684</v>
      </c>
      <c r="S693">
        <v>684</v>
      </c>
      <c r="T693">
        <v>4.4109112013929197</v>
      </c>
      <c r="U693">
        <v>4.4965101829436609</v>
      </c>
      <c r="V693">
        <v>14.982456140350877</v>
      </c>
      <c r="W693">
        <v>59.049707602339183</v>
      </c>
      <c r="X693">
        <v>169.28905868861389</v>
      </c>
      <c r="Y693">
        <v>156.25380116959045</v>
      </c>
      <c r="Z693">
        <v>156.25380116959045</v>
      </c>
      <c r="AA693">
        <v>31.630034215892682</v>
      </c>
      <c r="AB693">
        <v>5.0361717832390385</v>
      </c>
      <c r="AC693">
        <v>-54.537726131829722</v>
      </c>
      <c r="AD693">
        <v>14</v>
      </c>
      <c r="AE693">
        <v>0</v>
      </c>
      <c r="AF693">
        <v>0</v>
      </c>
      <c r="AG693">
        <v>0</v>
      </c>
      <c r="AH693">
        <v>60</v>
      </c>
      <c r="AI693">
        <v>9</v>
      </c>
      <c r="AJ693">
        <v>2</v>
      </c>
      <c r="AK693">
        <v>10</v>
      </c>
      <c r="AL693">
        <v>14</v>
      </c>
      <c r="AM693">
        <v>0</v>
      </c>
    </row>
    <row r="694" spans="1:39">
      <c r="A694">
        <v>3</v>
      </c>
      <c r="B694">
        <v>316</v>
      </c>
      <c r="C694">
        <v>2018</v>
      </c>
      <c r="D694">
        <v>99</v>
      </c>
      <c r="E694">
        <v>4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99</v>
      </c>
      <c r="M694">
        <v>99</v>
      </c>
      <c r="N694">
        <v>99</v>
      </c>
      <c r="O694">
        <v>99</v>
      </c>
      <c r="P694">
        <v>9999</v>
      </c>
      <c r="Q694">
        <v>135</v>
      </c>
      <c r="R694">
        <v>739</v>
      </c>
      <c r="S694">
        <v>739</v>
      </c>
      <c r="T694">
        <v>4.7655897336686683</v>
      </c>
      <c r="U694">
        <v>4.7322414887182314</v>
      </c>
      <c r="V694">
        <v>14.702300405953997</v>
      </c>
      <c r="W694">
        <v>58.45196211096075</v>
      </c>
      <c r="X694">
        <v>164.9042584852302</v>
      </c>
      <c r="Y694">
        <v>152.20663058186747</v>
      </c>
      <c r="Z694">
        <v>152.20663058186747</v>
      </c>
      <c r="AA694">
        <v>30.030873097286221</v>
      </c>
      <c r="AB694">
        <v>4.92941306852941</v>
      </c>
      <c r="AC694">
        <v>-49.251480454373606</v>
      </c>
      <c r="AD694">
        <v>26</v>
      </c>
      <c r="AE694">
        <v>0</v>
      </c>
      <c r="AF694">
        <v>0</v>
      </c>
      <c r="AG694">
        <v>2</v>
      </c>
      <c r="AH694">
        <v>46</v>
      </c>
      <c r="AI694">
        <v>10</v>
      </c>
      <c r="AJ694">
        <v>5</v>
      </c>
      <c r="AK694">
        <v>4</v>
      </c>
      <c r="AL694">
        <v>21</v>
      </c>
      <c r="AM694">
        <v>4</v>
      </c>
    </row>
    <row r="695" spans="1:39">
      <c r="A695">
        <v>3</v>
      </c>
      <c r="B695">
        <v>317</v>
      </c>
      <c r="C695">
        <v>2018</v>
      </c>
      <c r="D695">
        <v>99</v>
      </c>
      <c r="E695">
        <v>5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99</v>
      </c>
      <c r="M695">
        <v>99</v>
      </c>
      <c r="N695">
        <v>99</v>
      </c>
      <c r="O695">
        <v>99</v>
      </c>
      <c r="P695">
        <v>9999</v>
      </c>
      <c r="Q695">
        <v>127</v>
      </c>
      <c r="R695">
        <v>619</v>
      </c>
      <c r="S695">
        <v>619</v>
      </c>
      <c r="T695">
        <v>3.9917456632488553</v>
      </c>
      <c r="U695">
        <v>4.0544850604007028</v>
      </c>
      <c r="V695">
        <v>14.819063004846525</v>
      </c>
      <c r="W695">
        <v>58.751211631663985</v>
      </c>
      <c r="X695">
        <v>168.67645540197819</v>
      </c>
      <c r="Y695">
        <v>155.6883683360258</v>
      </c>
      <c r="Z695">
        <v>155.6883683360258</v>
      </c>
      <c r="AA695">
        <v>29.916861003409032</v>
      </c>
      <c r="AB695">
        <v>4.5119991863871105</v>
      </c>
      <c r="AC695">
        <v>-43.247826627802866</v>
      </c>
      <c r="AD695">
        <v>15</v>
      </c>
      <c r="AE695">
        <v>0</v>
      </c>
      <c r="AF695">
        <v>0</v>
      </c>
      <c r="AG695">
        <v>1</v>
      </c>
      <c r="AH695">
        <v>34</v>
      </c>
      <c r="AI695">
        <v>7</v>
      </c>
      <c r="AJ695">
        <v>5</v>
      </c>
      <c r="AK695">
        <v>5</v>
      </c>
      <c r="AL695">
        <v>7</v>
      </c>
      <c r="AM695">
        <v>1</v>
      </c>
    </row>
    <row r="696" spans="1:39">
      <c r="A696">
        <v>3</v>
      </c>
      <c r="B696">
        <v>318</v>
      </c>
      <c r="C696">
        <v>2018</v>
      </c>
      <c r="D696">
        <v>99</v>
      </c>
      <c r="E696">
        <v>6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99</v>
      </c>
      <c r="M696">
        <v>99</v>
      </c>
      <c r="N696">
        <v>99</v>
      </c>
      <c r="O696">
        <v>99</v>
      </c>
      <c r="P696">
        <v>9999</v>
      </c>
      <c r="Q696">
        <v>138</v>
      </c>
      <c r="R696">
        <v>705</v>
      </c>
      <c r="S696">
        <v>705</v>
      </c>
      <c r="T696">
        <v>4.5463339137163876</v>
      </c>
      <c r="U696">
        <v>4.399850713182806</v>
      </c>
      <c r="V696">
        <v>14.919148936170213</v>
      </c>
      <c r="W696">
        <v>58.931914893617005</v>
      </c>
      <c r="X696">
        <v>160.7156742967353</v>
      </c>
      <c r="Y696">
        <v>148.34056737588651</v>
      </c>
      <c r="Z696">
        <v>148.34056737588651</v>
      </c>
      <c r="AA696">
        <v>28.979054793063806</v>
      </c>
      <c r="AB696">
        <v>4.4423385182229804</v>
      </c>
      <c r="AC696">
        <v>-32.685877013144157</v>
      </c>
      <c r="AD696">
        <v>21</v>
      </c>
      <c r="AE696">
        <v>0</v>
      </c>
      <c r="AF696">
        <v>0</v>
      </c>
      <c r="AG696">
        <v>3</v>
      </c>
      <c r="AH696">
        <v>50</v>
      </c>
      <c r="AI696">
        <v>7</v>
      </c>
      <c r="AJ696">
        <v>8</v>
      </c>
      <c r="AK696">
        <v>5</v>
      </c>
      <c r="AL696">
        <v>23</v>
      </c>
      <c r="AM696">
        <v>9</v>
      </c>
    </row>
    <row r="697" spans="1:39">
      <c r="A697">
        <v>3</v>
      </c>
      <c r="B697">
        <v>319</v>
      </c>
      <c r="C697">
        <v>2018</v>
      </c>
      <c r="D697">
        <v>99</v>
      </c>
      <c r="E697">
        <v>7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99</v>
      </c>
      <c r="M697">
        <v>99</v>
      </c>
      <c r="N697">
        <v>99</v>
      </c>
      <c r="O697">
        <v>99</v>
      </c>
      <c r="P697">
        <v>9999</v>
      </c>
      <c r="Q697">
        <v>125</v>
      </c>
      <c r="R697">
        <v>623</v>
      </c>
      <c r="S697">
        <v>623</v>
      </c>
      <c r="T697">
        <v>4.0175404655961824</v>
      </c>
      <c r="U697">
        <v>3.9751969486656442</v>
      </c>
      <c r="V697">
        <v>15.020866773675763</v>
      </c>
      <c r="W697">
        <v>59.020866773675777</v>
      </c>
      <c r="X697">
        <v>164.31606058129239</v>
      </c>
      <c r="Y697">
        <v>151.66372391653306</v>
      </c>
      <c r="Z697">
        <v>151.66372391653306</v>
      </c>
      <c r="AA697">
        <v>30.874488841967477</v>
      </c>
      <c r="AB697">
        <v>4.7195384211186067</v>
      </c>
      <c r="AC697">
        <v>-38.430442515954958</v>
      </c>
      <c r="AD697">
        <v>18</v>
      </c>
      <c r="AE697">
        <v>0</v>
      </c>
      <c r="AF697">
        <v>0</v>
      </c>
      <c r="AG697">
        <v>1</v>
      </c>
      <c r="AH697">
        <v>40</v>
      </c>
      <c r="AI697">
        <v>10</v>
      </c>
      <c r="AJ697">
        <v>2</v>
      </c>
      <c r="AK697">
        <v>3</v>
      </c>
      <c r="AL697">
        <v>19</v>
      </c>
      <c r="AM697">
        <v>2</v>
      </c>
    </row>
    <row r="698" spans="1:39">
      <c r="A698">
        <v>3</v>
      </c>
      <c r="B698">
        <v>320</v>
      </c>
      <c r="C698">
        <v>2018</v>
      </c>
      <c r="D698">
        <v>99</v>
      </c>
      <c r="E698">
        <v>8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99</v>
      </c>
      <c r="M698">
        <v>99</v>
      </c>
      <c r="N698">
        <v>99</v>
      </c>
      <c r="O698">
        <v>99</v>
      </c>
      <c r="P698">
        <v>9999</v>
      </c>
      <c r="Q698">
        <v>122</v>
      </c>
      <c r="R698">
        <v>677</v>
      </c>
      <c r="S698">
        <v>677</v>
      </c>
      <c r="T698">
        <v>4.3657702972850965</v>
      </c>
      <c r="U698">
        <v>4.3877467177746627</v>
      </c>
      <c r="V698">
        <v>14.43870014771049</v>
      </c>
      <c r="W698">
        <v>57.985228951255529</v>
      </c>
      <c r="X698">
        <v>166.9022886323736</v>
      </c>
      <c r="Y698">
        <v>154.0508124076807</v>
      </c>
      <c r="Z698">
        <v>154.0508124076807</v>
      </c>
      <c r="AA698">
        <v>33.207029119513003</v>
      </c>
      <c r="AB698">
        <v>5.5346167620154336</v>
      </c>
      <c r="AC698">
        <v>-55.998808178823282</v>
      </c>
      <c r="AD698">
        <v>20</v>
      </c>
      <c r="AE698">
        <v>0</v>
      </c>
      <c r="AF698">
        <v>0</v>
      </c>
      <c r="AG698">
        <v>3</v>
      </c>
      <c r="AH698">
        <v>66</v>
      </c>
      <c r="AI698">
        <v>15</v>
      </c>
      <c r="AJ698">
        <v>4</v>
      </c>
      <c r="AK698">
        <v>6</v>
      </c>
      <c r="AL698">
        <v>10</v>
      </c>
      <c r="AM698">
        <v>2</v>
      </c>
    </row>
    <row r="699" spans="1:39">
      <c r="A699">
        <v>3</v>
      </c>
      <c r="B699">
        <v>321</v>
      </c>
      <c r="C699">
        <v>2018</v>
      </c>
      <c r="D699">
        <v>99</v>
      </c>
      <c r="E699">
        <v>9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99</v>
      </c>
      <c r="M699">
        <v>99</v>
      </c>
      <c r="N699">
        <v>99</v>
      </c>
      <c r="O699">
        <v>99</v>
      </c>
      <c r="P699">
        <v>9999</v>
      </c>
      <c r="Q699">
        <v>122</v>
      </c>
      <c r="R699">
        <v>655</v>
      </c>
      <c r="S699">
        <v>655</v>
      </c>
      <c r="T699">
        <v>4.2238988843747975</v>
      </c>
      <c r="U699">
        <v>4.2286319779985844</v>
      </c>
      <c r="V699">
        <v>14.737404580152676</v>
      </c>
      <c r="W699">
        <v>58.584732824427498</v>
      </c>
      <c r="X699">
        <v>166.2524294327327</v>
      </c>
      <c r="Y699">
        <v>153.45099236641238</v>
      </c>
      <c r="Z699">
        <v>153.45099236641238</v>
      </c>
      <c r="AA699">
        <v>29.387088530468599</v>
      </c>
      <c r="AB699">
        <v>4.5785839552733938</v>
      </c>
      <c r="AC699">
        <v>-46.503270681859966</v>
      </c>
      <c r="AD699">
        <v>22</v>
      </c>
      <c r="AE699">
        <v>0</v>
      </c>
      <c r="AF699">
        <v>0</v>
      </c>
      <c r="AG699">
        <v>0</v>
      </c>
      <c r="AH699">
        <v>58</v>
      </c>
      <c r="AI699">
        <v>6</v>
      </c>
      <c r="AJ699">
        <v>7</v>
      </c>
      <c r="AK699">
        <v>5</v>
      </c>
      <c r="AL699">
        <v>14</v>
      </c>
      <c r="AM699">
        <v>4</v>
      </c>
    </row>
    <row r="700" spans="1:39">
      <c r="A700">
        <v>3</v>
      </c>
      <c r="B700">
        <v>322</v>
      </c>
      <c r="C700">
        <v>2018</v>
      </c>
      <c r="D700">
        <v>99</v>
      </c>
      <c r="E700">
        <v>10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99</v>
      </c>
      <c r="M700">
        <v>99</v>
      </c>
      <c r="N700">
        <v>99</v>
      </c>
      <c r="O700">
        <v>99</v>
      </c>
      <c r="P700">
        <v>9999</v>
      </c>
      <c r="Q700">
        <v>125</v>
      </c>
      <c r="R700">
        <v>686</v>
      </c>
      <c r="S700">
        <v>686</v>
      </c>
      <c r="T700">
        <v>4.4238086025665826</v>
      </c>
      <c r="U700">
        <v>4.4243994838489504</v>
      </c>
      <c r="V700">
        <v>14.82215743440233</v>
      </c>
      <c r="W700">
        <v>58.644314868804685</v>
      </c>
      <c r="X700">
        <v>166.08852486978378</v>
      </c>
      <c r="Y700">
        <v>153.29970845481057</v>
      </c>
      <c r="Z700">
        <v>153.29970845481057</v>
      </c>
      <c r="AA700">
        <v>31.316088599357609</v>
      </c>
      <c r="AB700">
        <v>4.8555238640287035</v>
      </c>
      <c r="AC700">
        <v>-51.076841356133315</v>
      </c>
      <c r="AD700">
        <v>15</v>
      </c>
      <c r="AE700">
        <v>0</v>
      </c>
      <c r="AF700">
        <v>0</v>
      </c>
      <c r="AG700">
        <v>3</v>
      </c>
      <c r="AH700">
        <v>42</v>
      </c>
      <c r="AI700">
        <v>14</v>
      </c>
      <c r="AJ700">
        <v>4</v>
      </c>
      <c r="AK700">
        <v>6</v>
      </c>
      <c r="AL700">
        <v>17</v>
      </c>
      <c r="AM700">
        <v>2</v>
      </c>
    </row>
    <row r="701" spans="1:39">
      <c r="A701">
        <v>3</v>
      </c>
      <c r="B701">
        <v>323</v>
      </c>
      <c r="C701">
        <v>2018</v>
      </c>
      <c r="D701">
        <v>99</v>
      </c>
      <c r="E701">
        <v>11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99</v>
      </c>
      <c r="M701">
        <v>99</v>
      </c>
      <c r="N701">
        <v>99</v>
      </c>
      <c r="O701">
        <v>99</v>
      </c>
      <c r="P701">
        <v>9999</v>
      </c>
      <c r="Q701">
        <v>131</v>
      </c>
      <c r="R701">
        <v>712</v>
      </c>
      <c r="S701">
        <v>712</v>
      </c>
      <c r="T701">
        <v>4.5914748178242073</v>
      </c>
      <c r="U701">
        <v>4.5942340638405215</v>
      </c>
      <c r="V701">
        <v>14.766853932584276</v>
      </c>
      <c r="W701">
        <v>58.623595505617985</v>
      </c>
      <c r="X701">
        <v>166.16614118592275</v>
      </c>
      <c r="Y701">
        <v>153.37134831460679</v>
      </c>
      <c r="Z701">
        <v>153.37134831460679</v>
      </c>
      <c r="AA701">
        <v>31.447364520110774</v>
      </c>
      <c r="AB701">
        <v>5.4599053881564723</v>
      </c>
      <c r="AC701">
        <v>-57.496930954962153</v>
      </c>
      <c r="AD701">
        <v>24</v>
      </c>
      <c r="AE701">
        <v>0</v>
      </c>
      <c r="AF701">
        <v>0</v>
      </c>
      <c r="AG701">
        <v>4</v>
      </c>
      <c r="AH701">
        <v>59</v>
      </c>
      <c r="AI701">
        <v>6</v>
      </c>
      <c r="AJ701">
        <v>3</v>
      </c>
      <c r="AK701">
        <v>1</v>
      </c>
      <c r="AL701">
        <v>9</v>
      </c>
      <c r="AM701">
        <v>3</v>
      </c>
    </row>
    <row r="702" spans="1:39">
      <c r="A702">
        <v>3</v>
      </c>
      <c r="B702">
        <v>324</v>
      </c>
      <c r="C702">
        <v>2018</v>
      </c>
      <c r="D702">
        <v>99</v>
      </c>
      <c r="E702">
        <v>12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99</v>
      </c>
      <c r="M702">
        <v>99</v>
      </c>
      <c r="N702">
        <v>99</v>
      </c>
      <c r="O702">
        <v>99</v>
      </c>
      <c r="P702">
        <v>9999</v>
      </c>
      <c r="Q702">
        <v>142</v>
      </c>
      <c r="R702">
        <v>702</v>
      </c>
      <c r="S702">
        <v>702</v>
      </c>
      <c r="T702">
        <v>4.5269878119558911</v>
      </c>
      <c r="U702">
        <v>4.4897534861673449</v>
      </c>
      <c r="V702">
        <v>14.961538461538458</v>
      </c>
      <c r="W702">
        <v>59.059829059829042</v>
      </c>
      <c r="X702">
        <v>164.70045343284795</v>
      </c>
      <c r="Y702">
        <v>152.01851851851845</v>
      </c>
      <c r="Z702">
        <v>152.01851851851845</v>
      </c>
      <c r="AA702">
        <v>32.563140927941049</v>
      </c>
      <c r="AB702">
        <v>5.2522532377393354</v>
      </c>
      <c r="AC702">
        <v>-54.968389849703755</v>
      </c>
      <c r="AD702">
        <v>30</v>
      </c>
      <c r="AE702">
        <v>0</v>
      </c>
      <c r="AF702">
        <v>0</v>
      </c>
      <c r="AG702">
        <v>1</v>
      </c>
      <c r="AH702">
        <v>74</v>
      </c>
      <c r="AI702">
        <v>7</v>
      </c>
      <c r="AJ702">
        <v>2</v>
      </c>
      <c r="AK702">
        <v>0</v>
      </c>
      <c r="AL702">
        <v>14</v>
      </c>
      <c r="AM702">
        <v>2</v>
      </c>
    </row>
    <row r="703" spans="1:39">
      <c r="A703">
        <v>3</v>
      </c>
      <c r="B703">
        <v>325</v>
      </c>
      <c r="C703">
        <v>2018</v>
      </c>
      <c r="D703">
        <v>99</v>
      </c>
      <c r="E703">
        <v>13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99</v>
      </c>
      <c r="M703">
        <v>99</v>
      </c>
      <c r="N703">
        <v>99</v>
      </c>
      <c r="O703">
        <v>99</v>
      </c>
      <c r="P703">
        <v>9999</v>
      </c>
      <c r="Q703">
        <v>65</v>
      </c>
      <c r="R703">
        <v>336</v>
      </c>
      <c r="S703">
        <v>336</v>
      </c>
      <c r="T703">
        <v>2.166763397175469</v>
      </c>
      <c r="U703">
        <v>2.106730481970831</v>
      </c>
      <c r="V703">
        <v>15.366071428571423</v>
      </c>
      <c r="W703">
        <v>59.714285714285694</v>
      </c>
      <c r="X703">
        <v>161.46526595470252</v>
      </c>
      <c r="Y703">
        <v>149.03244047619052</v>
      </c>
      <c r="Z703">
        <v>149.03244047619052</v>
      </c>
      <c r="AA703">
        <v>28.573960860933497</v>
      </c>
      <c r="AB703">
        <v>4.37408882639851</v>
      </c>
      <c r="AC703">
        <v>-40.360985920043639</v>
      </c>
      <c r="AD703">
        <v>3</v>
      </c>
      <c r="AE703">
        <v>0</v>
      </c>
      <c r="AF703">
        <v>0</v>
      </c>
      <c r="AG703">
        <v>1</v>
      </c>
      <c r="AH703">
        <v>24</v>
      </c>
      <c r="AI703">
        <v>4</v>
      </c>
      <c r="AJ703">
        <v>0</v>
      </c>
      <c r="AK703">
        <v>3</v>
      </c>
      <c r="AL703">
        <v>5</v>
      </c>
      <c r="AM703">
        <v>1</v>
      </c>
    </row>
    <row r="704" spans="1:39">
      <c r="A704">
        <v>3</v>
      </c>
      <c r="B704">
        <v>326</v>
      </c>
      <c r="C704">
        <v>2018</v>
      </c>
      <c r="D704">
        <v>99</v>
      </c>
      <c r="E704">
        <v>14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99</v>
      </c>
      <c r="M704">
        <v>99</v>
      </c>
      <c r="N704">
        <v>99</v>
      </c>
      <c r="O704">
        <v>99</v>
      </c>
      <c r="P704">
        <v>9999</v>
      </c>
      <c r="Q704">
        <v>132</v>
      </c>
      <c r="R704">
        <v>628</v>
      </c>
      <c r="S704">
        <v>627</v>
      </c>
      <c r="T704">
        <v>4.0497839685303409</v>
      </c>
      <c r="U704">
        <v>4.000721780136332</v>
      </c>
      <c r="V704">
        <v>14.960191082802544</v>
      </c>
      <c r="W704">
        <v>58.933014354066991</v>
      </c>
      <c r="X704">
        <v>164.28652759279819</v>
      </c>
      <c r="Y704">
        <v>151.42229299363066</v>
      </c>
      <c r="Z704">
        <v>151.66379585326965</v>
      </c>
      <c r="AA704">
        <v>29.369640830241224</v>
      </c>
      <c r="AB704">
        <v>4.6310763959495533</v>
      </c>
      <c r="AC704">
        <v>-42.654247989495907</v>
      </c>
      <c r="AD704">
        <v>20</v>
      </c>
      <c r="AE704">
        <v>0</v>
      </c>
      <c r="AF704">
        <v>0</v>
      </c>
      <c r="AG704">
        <v>1</v>
      </c>
      <c r="AH704">
        <v>51</v>
      </c>
      <c r="AI704">
        <v>4</v>
      </c>
      <c r="AJ704">
        <v>6</v>
      </c>
      <c r="AK704">
        <v>8</v>
      </c>
      <c r="AL704">
        <v>17</v>
      </c>
      <c r="AM704">
        <v>1</v>
      </c>
    </row>
    <row r="705" spans="1:39">
      <c r="A705">
        <v>3</v>
      </c>
      <c r="B705">
        <v>327</v>
      </c>
      <c r="C705">
        <v>2018</v>
      </c>
      <c r="D705">
        <v>99</v>
      </c>
      <c r="E705">
        <v>15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99</v>
      </c>
      <c r="M705">
        <v>99</v>
      </c>
      <c r="N705">
        <v>99</v>
      </c>
      <c r="O705">
        <v>99</v>
      </c>
      <c r="P705">
        <v>9999</v>
      </c>
      <c r="Q705">
        <v>151</v>
      </c>
      <c r="R705">
        <v>678</v>
      </c>
      <c r="S705">
        <v>678</v>
      </c>
      <c r="T705">
        <v>4.3722189978719284</v>
      </c>
      <c r="U705">
        <v>4.4779692348158733</v>
      </c>
      <c r="V705">
        <v>14.778761061946902</v>
      </c>
      <c r="W705">
        <v>58.595870206489678</v>
      </c>
      <c r="X705">
        <v>170.08296659923221</v>
      </c>
      <c r="Y705">
        <v>156.98657817109157</v>
      </c>
      <c r="Z705">
        <v>156.98657817109157</v>
      </c>
      <c r="AA705">
        <v>29.840355657300226</v>
      </c>
      <c r="AB705">
        <v>4.8224017010244724</v>
      </c>
      <c r="AC705">
        <v>-43.330275438886531</v>
      </c>
      <c r="AD705">
        <v>21</v>
      </c>
      <c r="AE705">
        <v>0</v>
      </c>
      <c r="AF705">
        <v>0</v>
      </c>
      <c r="AG705">
        <v>3</v>
      </c>
      <c r="AH705">
        <v>54</v>
      </c>
      <c r="AI705">
        <v>15</v>
      </c>
      <c r="AJ705">
        <v>9</v>
      </c>
      <c r="AK705">
        <v>4</v>
      </c>
      <c r="AL705">
        <v>19</v>
      </c>
      <c r="AM705">
        <v>8</v>
      </c>
    </row>
    <row r="706" spans="1:39">
      <c r="A706">
        <v>3</v>
      </c>
      <c r="B706">
        <v>328</v>
      </c>
      <c r="C706">
        <v>2018</v>
      </c>
      <c r="D706">
        <v>99</v>
      </c>
      <c r="E706">
        <v>16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99</v>
      </c>
      <c r="M706">
        <v>99</v>
      </c>
      <c r="N706">
        <v>99</v>
      </c>
      <c r="O706">
        <v>99</v>
      </c>
      <c r="P706">
        <v>9999</v>
      </c>
      <c r="Q706">
        <v>125</v>
      </c>
      <c r="R706">
        <v>602</v>
      </c>
      <c r="S706">
        <v>602</v>
      </c>
      <c r="T706">
        <v>3.8821177532727154</v>
      </c>
      <c r="U706">
        <v>3.8486287881308994</v>
      </c>
      <c r="V706">
        <v>14.617940199335548</v>
      </c>
      <c r="W706">
        <v>58.317275747508305</v>
      </c>
      <c r="X706">
        <v>164.63377762100316</v>
      </c>
      <c r="Y706">
        <v>151.95697674418599</v>
      </c>
      <c r="Z706">
        <v>151.95697674418599</v>
      </c>
      <c r="AA706">
        <v>30.790720969745003</v>
      </c>
      <c r="AB706">
        <v>5.1033179768135515</v>
      </c>
      <c r="AC706">
        <v>-50.536069384812755</v>
      </c>
      <c r="AD706">
        <v>13</v>
      </c>
      <c r="AE706">
        <v>0</v>
      </c>
      <c r="AF706">
        <v>0</v>
      </c>
      <c r="AG706">
        <v>4</v>
      </c>
      <c r="AH706">
        <v>57</v>
      </c>
      <c r="AI706">
        <v>4</v>
      </c>
      <c r="AJ706">
        <v>3</v>
      </c>
      <c r="AK706">
        <v>12</v>
      </c>
      <c r="AL706">
        <v>13</v>
      </c>
      <c r="AM706">
        <v>4</v>
      </c>
    </row>
    <row r="707" spans="1:39">
      <c r="A707">
        <v>3</v>
      </c>
      <c r="B707">
        <v>329</v>
      </c>
      <c r="C707">
        <v>2018</v>
      </c>
      <c r="D707">
        <v>99</v>
      </c>
      <c r="E707">
        <v>17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99</v>
      </c>
      <c r="M707">
        <v>99</v>
      </c>
      <c r="N707">
        <v>99</v>
      </c>
      <c r="O707">
        <v>99</v>
      </c>
      <c r="P707">
        <v>9999</v>
      </c>
      <c r="Q707">
        <v>129</v>
      </c>
      <c r="R707">
        <v>616</v>
      </c>
      <c r="S707">
        <v>616</v>
      </c>
      <c r="T707">
        <v>3.97239956148836</v>
      </c>
      <c r="U707">
        <v>4.1246520522035972</v>
      </c>
      <c r="V707">
        <v>14.637987012987011</v>
      </c>
      <c r="W707">
        <v>58.339285714285694</v>
      </c>
      <c r="X707">
        <v>172.43126591718143</v>
      </c>
      <c r="Y707">
        <v>159.15405844155825</v>
      </c>
      <c r="Z707">
        <v>159.15405844155825</v>
      </c>
      <c r="AA707">
        <v>31.540078859098955</v>
      </c>
      <c r="AB707">
        <v>5.17236809378337</v>
      </c>
      <c r="AC707">
        <v>-49.983713944845007</v>
      </c>
      <c r="AD707">
        <v>16</v>
      </c>
      <c r="AE707">
        <v>0</v>
      </c>
      <c r="AF707">
        <v>0</v>
      </c>
      <c r="AG707">
        <v>0</v>
      </c>
      <c r="AH707">
        <v>37</v>
      </c>
      <c r="AI707">
        <v>3</v>
      </c>
      <c r="AJ707">
        <v>0</v>
      </c>
      <c r="AK707">
        <v>6</v>
      </c>
      <c r="AL707">
        <v>13</v>
      </c>
      <c r="AM707">
        <v>2</v>
      </c>
    </row>
    <row r="708" spans="1:39">
      <c r="A708">
        <v>3</v>
      </c>
      <c r="B708">
        <v>330</v>
      </c>
      <c r="C708">
        <v>2018</v>
      </c>
      <c r="D708">
        <v>99</v>
      </c>
      <c r="E708">
        <v>18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99</v>
      </c>
      <c r="M708">
        <v>99</v>
      </c>
      <c r="N708">
        <v>99</v>
      </c>
      <c r="O708">
        <v>99</v>
      </c>
      <c r="P708">
        <v>9999</v>
      </c>
      <c r="Q708">
        <v>150</v>
      </c>
      <c r="R708">
        <v>811</v>
      </c>
      <c r="S708">
        <v>811</v>
      </c>
      <c r="T708">
        <v>5.2298961759205511</v>
      </c>
      <c r="U708">
        <v>5.1571056111674132</v>
      </c>
      <c r="V708">
        <v>15.013563501849564</v>
      </c>
      <c r="W708">
        <v>58.979038224414339</v>
      </c>
      <c r="X708">
        <v>163.75500465564923</v>
      </c>
      <c r="Y708">
        <v>151.14586929716396</v>
      </c>
      <c r="Z708">
        <v>151.14586929716396</v>
      </c>
      <c r="AA708">
        <v>32.968417305921847</v>
      </c>
      <c r="AB708">
        <v>5.1565676042530404</v>
      </c>
      <c r="AC708">
        <v>-55.51895012019272</v>
      </c>
      <c r="AD708">
        <v>23</v>
      </c>
      <c r="AE708">
        <v>0</v>
      </c>
      <c r="AF708">
        <v>0</v>
      </c>
      <c r="AG708">
        <v>2</v>
      </c>
      <c r="AH708">
        <v>78</v>
      </c>
      <c r="AI708">
        <v>5</v>
      </c>
      <c r="AJ708">
        <v>12</v>
      </c>
      <c r="AK708">
        <v>7</v>
      </c>
      <c r="AL708">
        <v>22</v>
      </c>
      <c r="AM708">
        <v>3</v>
      </c>
    </row>
    <row r="709" spans="1:39">
      <c r="A709">
        <v>3</v>
      </c>
      <c r="B709">
        <v>331</v>
      </c>
      <c r="C709">
        <v>2018</v>
      </c>
      <c r="D709">
        <v>99</v>
      </c>
      <c r="E709">
        <v>19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99</v>
      </c>
      <c r="M709">
        <v>99</v>
      </c>
      <c r="N709">
        <v>99</v>
      </c>
      <c r="O709">
        <v>99</v>
      </c>
      <c r="P709">
        <v>9999</v>
      </c>
      <c r="Q709">
        <v>111</v>
      </c>
      <c r="R709">
        <v>652</v>
      </c>
      <c r="S709">
        <v>652</v>
      </c>
      <c r="T709">
        <v>4.2045527826143037</v>
      </c>
      <c r="U709">
        <v>4.1767787477568996</v>
      </c>
      <c r="V709">
        <v>15.15030674846626</v>
      </c>
      <c r="W709">
        <v>59.273006134969343</v>
      </c>
      <c r="X709">
        <v>164.96935838722763</v>
      </c>
      <c r="Y709">
        <v>152.266717791411</v>
      </c>
      <c r="Z709">
        <v>152.266717791411</v>
      </c>
      <c r="AA709">
        <v>29.400779584006777</v>
      </c>
      <c r="AB709">
        <v>4.0668125826972004</v>
      </c>
      <c r="AC709">
        <v>-41.997848102016555</v>
      </c>
      <c r="AD709">
        <v>20</v>
      </c>
      <c r="AE709">
        <v>0</v>
      </c>
      <c r="AF709">
        <v>0</v>
      </c>
      <c r="AG709">
        <v>1</v>
      </c>
      <c r="AH709">
        <v>53</v>
      </c>
      <c r="AI709">
        <v>7</v>
      </c>
      <c r="AJ709">
        <v>4</v>
      </c>
      <c r="AK709">
        <v>3</v>
      </c>
      <c r="AL709">
        <v>14</v>
      </c>
      <c r="AM709">
        <v>0</v>
      </c>
    </row>
    <row r="710" spans="1:39">
      <c r="A710">
        <v>3</v>
      </c>
      <c r="B710">
        <v>332</v>
      </c>
      <c r="C710">
        <v>2018</v>
      </c>
      <c r="D710">
        <v>99</v>
      </c>
      <c r="E710">
        <v>20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99</v>
      </c>
      <c r="M710">
        <v>99</v>
      </c>
      <c r="N710">
        <v>99</v>
      </c>
      <c r="O710">
        <v>99</v>
      </c>
      <c r="P710">
        <v>9999</v>
      </c>
      <c r="Q710">
        <v>102</v>
      </c>
      <c r="R710">
        <v>623</v>
      </c>
      <c r="S710">
        <v>623</v>
      </c>
      <c r="T710">
        <v>4.0175404655961824</v>
      </c>
      <c r="U710">
        <v>3.9693826554247513</v>
      </c>
      <c r="V710">
        <v>14.770465489566613</v>
      </c>
      <c r="W710">
        <v>58.611556982343515</v>
      </c>
      <c r="X710">
        <v>164.0757248764846</v>
      </c>
      <c r="Y710">
        <v>151.44189406099548</v>
      </c>
      <c r="Z710">
        <v>151.44189406099548</v>
      </c>
      <c r="AA710">
        <v>30.862266294661961</v>
      </c>
      <c r="AB710">
        <v>4.8459406635336961</v>
      </c>
      <c r="AC710">
        <v>-50.248402468652387</v>
      </c>
      <c r="AD710">
        <v>14</v>
      </c>
      <c r="AE710">
        <v>0</v>
      </c>
      <c r="AF710">
        <v>0</v>
      </c>
      <c r="AG710">
        <v>1</v>
      </c>
      <c r="AH710">
        <v>35</v>
      </c>
      <c r="AI710">
        <v>2</v>
      </c>
      <c r="AJ710">
        <v>2</v>
      </c>
      <c r="AK710">
        <v>6</v>
      </c>
      <c r="AL710">
        <v>10</v>
      </c>
      <c r="AM710">
        <v>2</v>
      </c>
    </row>
    <row r="711" spans="1:39">
      <c r="A711">
        <v>3</v>
      </c>
      <c r="B711">
        <v>333</v>
      </c>
      <c r="C711">
        <v>2018</v>
      </c>
      <c r="D711">
        <v>99</v>
      </c>
      <c r="E711">
        <v>21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99</v>
      </c>
      <c r="M711">
        <v>99</v>
      </c>
      <c r="N711">
        <v>99</v>
      </c>
      <c r="O711">
        <v>99</v>
      </c>
      <c r="P711">
        <v>9999</v>
      </c>
      <c r="Q711">
        <v>150</v>
      </c>
      <c r="R711">
        <v>665</v>
      </c>
      <c r="S711">
        <v>665</v>
      </c>
      <c r="T711">
        <v>4.2883858902431156</v>
      </c>
      <c r="U711">
        <v>4.2750537664356303</v>
      </c>
      <c r="V711">
        <v>14.893233082706763</v>
      </c>
      <c r="W711">
        <v>58.864661654135347</v>
      </c>
      <c r="X711">
        <v>165.55006150261892</v>
      </c>
      <c r="Y711">
        <v>152.80270676691723</v>
      </c>
      <c r="Z711">
        <v>152.80270676691723</v>
      </c>
      <c r="AA711">
        <v>32.182489404214444</v>
      </c>
      <c r="AB711">
        <v>4.9817440477911683</v>
      </c>
      <c r="AC711">
        <v>-47.724094439788438</v>
      </c>
      <c r="AD711">
        <v>24</v>
      </c>
      <c r="AE711">
        <v>0</v>
      </c>
      <c r="AF711">
        <v>0</v>
      </c>
      <c r="AG711">
        <v>3</v>
      </c>
      <c r="AH711">
        <v>51</v>
      </c>
      <c r="AI711">
        <v>11</v>
      </c>
      <c r="AJ711">
        <v>4</v>
      </c>
      <c r="AK711">
        <v>8</v>
      </c>
      <c r="AL711">
        <v>10</v>
      </c>
      <c r="AM711">
        <v>3</v>
      </c>
    </row>
    <row r="712" spans="1:39">
      <c r="A712">
        <v>3</v>
      </c>
      <c r="B712">
        <v>334</v>
      </c>
      <c r="C712">
        <v>2018</v>
      </c>
      <c r="D712">
        <v>99</v>
      </c>
      <c r="E712">
        <v>22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99</v>
      </c>
      <c r="M712">
        <v>99</v>
      </c>
      <c r="N712">
        <v>99</v>
      </c>
      <c r="O712">
        <v>99</v>
      </c>
      <c r="P712">
        <v>9999</v>
      </c>
      <c r="Q712">
        <v>116</v>
      </c>
      <c r="R712">
        <v>606</v>
      </c>
      <c r="S712">
        <v>606</v>
      </c>
      <c r="T712">
        <v>3.9079125556200407</v>
      </c>
      <c r="U712">
        <v>4.0665596056983588</v>
      </c>
      <c r="V712">
        <v>14.306930693069305</v>
      </c>
      <c r="W712">
        <v>57.716171617161713</v>
      </c>
      <c r="X712">
        <v>172.80803378279325</v>
      </c>
      <c r="Y712">
        <v>159.50181518151811</v>
      </c>
      <c r="Z712">
        <v>159.50181518151811</v>
      </c>
      <c r="AA712">
        <v>33.063887751938552</v>
      </c>
      <c r="AB712">
        <v>5.0748817668440065</v>
      </c>
      <c r="AC712">
        <v>-50.634225366956521</v>
      </c>
      <c r="AD712">
        <v>16</v>
      </c>
      <c r="AE712">
        <v>0</v>
      </c>
      <c r="AF712">
        <v>0</v>
      </c>
      <c r="AG712">
        <v>0</v>
      </c>
      <c r="AH712">
        <v>56</v>
      </c>
      <c r="AI712">
        <v>5</v>
      </c>
      <c r="AJ712">
        <v>3</v>
      </c>
      <c r="AK712">
        <v>8</v>
      </c>
      <c r="AL712">
        <v>14</v>
      </c>
      <c r="AM712">
        <v>2</v>
      </c>
    </row>
    <row r="713" spans="1:39">
      <c r="A713">
        <v>3</v>
      </c>
      <c r="B713">
        <v>335</v>
      </c>
      <c r="C713">
        <v>2018</v>
      </c>
      <c r="D713">
        <v>99</v>
      </c>
      <c r="E713">
        <v>23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99</v>
      </c>
      <c r="M713">
        <v>99</v>
      </c>
      <c r="N713">
        <v>99</v>
      </c>
      <c r="O713">
        <v>99</v>
      </c>
      <c r="P713">
        <v>9999</v>
      </c>
      <c r="Q713">
        <v>127</v>
      </c>
      <c r="R713">
        <v>534</v>
      </c>
      <c r="S713">
        <v>534</v>
      </c>
      <c r="T713">
        <v>3.4436061133681566</v>
      </c>
      <c r="U713">
        <v>3.4936497778557118</v>
      </c>
      <c r="V713">
        <v>14.691011235955056</v>
      </c>
      <c r="W713">
        <v>58.397003745318358</v>
      </c>
      <c r="X713">
        <v>168.47967667717637</v>
      </c>
      <c r="Y713">
        <v>155.50674157303371</v>
      </c>
      <c r="Z713">
        <v>155.50674157303371</v>
      </c>
      <c r="AA713">
        <v>30.79887503813854</v>
      </c>
      <c r="AB713">
        <v>4.6579309366362649</v>
      </c>
      <c r="AC713">
        <v>-40.589083332008109</v>
      </c>
      <c r="AD713">
        <v>9</v>
      </c>
      <c r="AE713">
        <v>0</v>
      </c>
      <c r="AF713">
        <v>0</v>
      </c>
      <c r="AG713">
        <v>1</v>
      </c>
      <c r="AH713">
        <v>29</v>
      </c>
      <c r="AI713">
        <v>3</v>
      </c>
      <c r="AJ713">
        <v>1</v>
      </c>
      <c r="AK713">
        <v>3</v>
      </c>
      <c r="AL713">
        <v>9</v>
      </c>
      <c r="AM713">
        <v>0</v>
      </c>
    </row>
    <row r="714" spans="1:39">
      <c r="A714">
        <v>3</v>
      </c>
      <c r="B714">
        <v>336</v>
      </c>
      <c r="C714">
        <v>2018</v>
      </c>
      <c r="D714">
        <v>99</v>
      </c>
      <c r="E714">
        <v>24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99</v>
      </c>
      <c r="M714">
        <v>99</v>
      </c>
      <c r="N714">
        <v>99</v>
      </c>
      <c r="O714">
        <v>99</v>
      </c>
      <c r="P714">
        <v>9999</v>
      </c>
      <c r="Q714">
        <v>127</v>
      </c>
      <c r="R714">
        <v>701</v>
      </c>
      <c r="S714">
        <v>701</v>
      </c>
      <c r="T714">
        <v>4.5205391113690609</v>
      </c>
      <c r="U714">
        <v>4.4046132167636314</v>
      </c>
      <c r="V714">
        <v>14.748930099857349</v>
      </c>
      <c r="W714">
        <v>58.556348074179752</v>
      </c>
      <c r="X714">
        <v>161.8076946260025</v>
      </c>
      <c r="Y714">
        <v>149.34850213980044</v>
      </c>
      <c r="Z714">
        <v>149.34850213980044</v>
      </c>
      <c r="AA714">
        <v>29.199473617263394</v>
      </c>
      <c r="AB714">
        <v>4.742893813657556</v>
      </c>
      <c r="AC714">
        <v>-43.943510732829743</v>
      </c>
      <c r="AD714">
        <v>18</v>
      </c>
      <c r="AE714">
        <v>0</v>
      </c>
      <c r="AF714">
        <v>0</v>
      </c>
      <c r="AG714">
        <v>4</v>
      </c>
      <c r="AH714">
        <v>47</v>
      </c>
      <c r="AI714">
        <v>16</v>
      </c>
      <c r="AJ714">
        <v>7</v>
      </c>
      <c r="AK714">
        <v>5</v>
      </c>
      <c r="AL714">
        <v>16</v>
      </c>
      <c r="AM714">
        <v>2</v>
      </c>
    </row>
    <row r="715" spans="1:39">
      <c r="A715">
        <v>3</v>
      </c>
      <c r="B715">
        <v>337</v>
      </c>
      <c r="C715">
        <v>2018</v>
      </c>
      <c r="D715">
        <v>99</v>
      </c>
      <c r="E715">
        <v>25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99</v>
      </c>
      <c r="M715">
        <v>99</v>
      </c>
      <c r="N715">
        <v>99</v>
      </c>
      <c r="O715">
        <v>99</v>
      </c>
      <c r="P715">
        <v>9999</v>
      </c>
    </row>
    <row r="716" spans="1:39">
      <c r="A716">
        <v>3</v>
      </c>
      <c r="B716">
        <v>338</v>
      </c>
      <c r="C716">
        <v>2018</v>
      </c>
      <c r="D716">
        <v>99</v>
      </c>
      <c r="E716">
        <v>26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99</v>
      </c>
      <c r="M716">
        <v>99</v>
      </c>
      <c r="N716">
        <v>99</v>
      </c>
      <c r="O716">
        <v>99</v>
      </c>
      <c r="P716">
        <v>9999</v>
      </c>
    </row>
    <row r="717" spans="1:39">
      <c r="A717">
        <v>3</v>
      </c>
      <c r="B717">
        <v>339</v>
      </c>
      <c r="C717">
        <v>2018</v>
      </c>
      <c r="D717">
        <v>99</v>
      </c>
      <c r="E717">
        <v>27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99</v>
      </c>
      <c r="M717">
        <v>99</v>
      </c>
      <c r="N717">
        <v>99</v>
      </c>
      <c r="O717">
        <v>99</v>
      </c>
      <c r="P717">
        <v>9999</v>
      </c>
    </row>
    <row r="718" spans="1:39">
      <c r="A718">
        <v>3</v>
      </c>
      <c r="B718">
        <v>340</v>
      </c>
      <c r="C718">
        <v>2018</v>
      </c>
      <c r="D718">
        <v>99</v>
      </c>
      <c r="E718">
        <v>28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99</v>
      </c>
      <c r="M718">
        <v>99</v>
      </c>
      <c r="N718">
        <v>99</v>
      </c>
      <c r="O718">
        <v>99</v>
      </c>
      <c r="P718">
        <v>9999</v>
      </c>
    </row>
    <row r="719" spans="1:39">
      <c r="A719">
        <v>3</v>
      </c>
      <c r="B719">
        <v>341</v>
      </c>
      <c r="C719">
        <v>2018</v>
      </c>
      <c r="D719">
        <v>99</v>
      </c>
      <c r="E719">
        <v>29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99</v>
      </c>
      <c r="M719">
        <v>99</v>
      </c>
      <c r="N719">
        <v>99</v>
      </c>
      <c r="O719">
        <v>99</v>
      </c>
      <c r="P719">
        <v>9999</v>
      </c>
    </row>
    <row r="720" spans="1:39">
      <c r="A720">
        <v>3</v>
      </c>
      <c r="B720">
        <v>342</v>
      </c>
      <c r="C720">
        <v>2018</v>
      </c>
      <c r="D720">
        <v>99</v>
      </c>
      <c r="E720">
        <v>30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99</v>
      </c>
      <c r="M720">
        <v>99</v>
      </c>
      <c r="N720">
        <v>99</v>
      </c>
      <c r="O720">
        <v>99</v>
      </c>
      <c r="P720">
        <v>9999</v>
      </c>
    </row>
    <row r="721" spans="1:16">
      <c r="A721">
        <v>3</v>
      </c>
      <c r="B721">
        <v>343</v>
      </c>
      <c r="C721">
        <v>2018</v>
      </c>
      <c r="D721">
        <v>99</v>
      </c>
      <c r="E721">
        <v>31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99</v>
      </c>
      <c r="M721">
        <v>99</v>
      </c>
      <c r="N721">
        <v>99</v>
      </c>
      <c r="O721">
        <v>99</v>
      </c>
      <c r="P721">
        <v>9999</v>
      </c>
    </row>
    <row r="722" spans="1:16">
      <c r="A722">
        <v>3</v>
      </c>
      <c r="B722">
        <v>344</v>
      </c>
      <c r="C722">
        <v>2018</v>
      </c>
      <c r="D722">
        <v>99</v>
      </c>
      <c r="E722">
        <v>32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99</v>
      </c>
      <c r="M722">
        <v>99</v>
      </c>
      <c r="N722">
        <v>99</v>
      </c>
      <c r="O722">
        <v>99</v>
      </c>
      <c r="P722">
        <v>9999</v>
      </c>
    </row>
    <row r="723" spans="1:16">
      <c r="A723">
        <v>3</v>
      </c>
      <c r="B723">
        <v>345</v>
      </c>
      <c r="C723">
        <v>2018</v>
      </c>
      <c r="D723">
        <v>99</v>
      </c>
      <c r="E723">
        <v>33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99</v>
      </c>
      <c r="M723">
        <v>99</v>
      </c>
      <c r="N723">
        <v>99</v>
      </c>
      <c r="O723">
        <v>99</v>
      </c>
      <c r="P723">
        <v>9999</v>
      </c>
    </row>
    <row r="724" spans="1:16">
      <c r="A724">
        <v>3</v>
      </c>
      <c r="B724">
        <v>346</v>
      </c>
      <c r="C724">
        <v>2018</v>
      </c>
      <c r="D724">
        <v>99</v>
      </c>
      <c r="E724">
        <v>34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99</v>
      </c>
      <c r="M724">
        <v>99</v>
      </c>
      <c r="N724">
        <v>99</v>
      </c>
      <c r="O724">
        <v>99</v>
      </c>
      <c r="P724">
        <v>9999</v>
      </c>
    </row>
    <row r="725" spans="1:16">
      <c r="A725">
        <v>3</v>
      </c>
      <c r="B725">
        <v>347</v>
      </c>
      <c r="C725">
        <v>2018</v>
      </c>
      <c r="D725">
        <v>99</v>
      </c>
      <c r="E725">
        <v>35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99</v>
      </c>
      <c r="M725">
        <v>99</v>
      </c>
      <c r="N725">
        <v>99</v>
      </c>
      <c r="O725">
        <v>99</v>
      </c>
      <c r="P725">
        <v>9999</v>
      </c>
    </row>
    <row r="726" spans="1:16">
      <c r="A726">
        <v>3</v>
      </c>
      <c r="B726">
        <v>348</v>
      </c>
      <c r="C726">
        <v>2018</v>
      </c>
      <c r="D726">
        <v>99</v>
      </c>
      <c r="E726">
        <v>36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99</v>
      </c>
      <c r="M726">
        <v>99</v>
      </c>
      <c r="N726">
        <v>99</v>
      </c>
      <c r="O726">
        <v>99</v>
      </c>
      <c r="P726">
        <v>9999</v>
      </c>
    </row>
    <row r="727" spans="1:16">
      <c r="A727">
        <v>3</v>
      </c>
      <c r="B727">
        <v>349</v>
      </c>
      <c r="C727">
        <v>2018</v>
      </c>
      <c r="D727">
        <v>99</v>
      </c>
      <c r="E727">
        <v>37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99</v>
      </c>
      <c r="M727">
        <v>99</v>
      </c>
      <c r="N727">
        <v>99</v>
      </c>
      <c r="O727">
        <v>99</v>
      </c>
      <c r="P727">
        <v>9999</v>
      </c>
    </row>
    <row r="728" spans="1:16">
      <c r="A728">
        <v>3</v>
      </c>
      <c r="B728">
        <v>350</v>
      </c>
      <c r="C728">
        <v>2018</v>
      </c>
      <c r="D728">
        <v>99</v>
      </c>
      <c r="E728">
        <v>38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99</v>
      </c>
      <c r="M728">
        <v>99</v>
      </c>
      <c r="N728">
        <v>99</v>
      </c>
      <c r="O728">
        <v>99</v>
      </c>
      <c r="P728">
        <v>9999</v>
      </c>
    </row>
    <row r="729" spans="1:16">
      <c r="A729">
        <v>3</v>
      </c>
      <c r="B729">
        <v>351</v>
      </c>
      <c r="C729">
        <v>2018</v>
      </c>
      <c r="D729">
        <v>99</v>
      </c>
      <c r="E729">
        <v>39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99</v>
      </c>
      <c r="M729">
        <v>99</v>
      </c>
      <c r="N729">
        <v>99</v>
      </c>
      <c r="O729">
        <v>99</v>
      </c>
      <c r="P729">
        <v>9999</v>
      </c>
    </row>
    <row r="730" spans="1:16">
      <c r="A730">
        <v>3</v>
      </c>
      <c r="B730">
        <v>352</v>
      </c>
      <c r="C730">
        <v>2018</v>
      </c>
      <c r="D730">
        <v>99</v>
      </c>
      <c r="E730">
        <v>40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99</v>
      </c>
      <c r="M730">
        <v>99</v>
      </c>
      <c r="N730">
        <v>99</v>
      </c>
      <c r="O730">
        <v>99</v>
      </c>
      <c r="P730">
        <v>9999</v>
      </c>
    </row>
    <row r="731" spans="1:16">
      <c r="A731">
        <v>3</v>
      </c>
      <c r="B731">
        <v>353</v>
      </c>
      <c r="C731">
        <v>2018</v>
      </c>
      <c r="D731">
        <v>99</v>
      </c>
      <c r="E731">
        <v>41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99</v>
      </c>
      <c r="M731">
        <v>99</v>
      </c>
      <c r="N731">
        <v>99</v>
      </c>
      <c r="O731">
        <v>99</v>
      </c>
      <c r="P731">
        <v>9999</v>
      </c>
    </row>
    <row r="732" spans="1:16">
      <c r="A732">
        <v>3</v>
      </c>
      <c r="B732">
        <v>354</v>
      </c>
      <c r="C732">
        <v>2018</v>
      </c>
      <c r="D732">
        <v>99</v>
      </c>
      <c r="E732">
        <v>42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99</v>
      </c>
      <c r="M732">
        <v>99</v>
      </c>
      <c r="N732">
        <v>99</v>
      </c>
      <c r="O732">
        <v>99</v>
      </c>
      <c r="P732">
        <v>9999</v>
      </c>
    </row>
    <row r="733" spans="1:16">
      <c r="A733">
        <v>3</v>
      </c>
      <c r="B733">
        <v>355</v>
      </c>
      <c r="C733">
        <v>2018</v>
      </c>
      <c r="D733">
        <v>99</v>
      </c>
      <c r="E733">
        <v>43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99</v>
      </c>
      <c r="M733">
        <v>99</v>
      </c>
      <c r="N733">
        <v>99</v>
      </c>
      <c r="O733">
        <v>99</v>
      </c>
      <c r="P733">
        <v>9999</v>
      </c>
    </row>
    <row r="734" spans="1:16">
      <c r="A734">
        <v>3</v>
      </c>
      <c r="B734">
        <v>356</v>
      </c>
      <c r="C734">
        <v>2018</v>
      </c>
      <c r="D734">
        <v>99</v>
      </c>
      <c r="E734">
        <v>44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99</v>
      </c>
      <c r="M734">
        <v>99</v>
      </c>
      <c r="N734">
        <v>99</v>
      </c>
      <c r="O734">
        <v>99</v>
      </c>
      <c r="P734">
        <v>9999</v>
      </c>
    </row>
    <row r="735" spans="1:16">
      <c r="A735">
        <v>3</v>
      </c>
      <c r="B735">
        <v>357</v>
      </c>
      <c r="C735">
        <v>2018</v>
      </c>
      <c r="D735">
        <v>99</v>
      </c>
      <c r="E735">
        <v>45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99</v>
      </c>
      <c r="M735">
        <v>99</v>
      </c>
      <c r="N735">
        <v>99</v>
      </c>
      <c r="O735">
        <v>99</v>
      </c>
      <c r="P735">
        <v>9999</v>
      </c>
    </row>
    <row r="736" spans="1:16">
      <c r="A736">
        <v>3</v>
      </c>
      <c r="B736">
        <v>358</v>
      </c>
      <c r="C736">
        <v>2018</v>
      </c>
      <c r="D736">
        <v>99</v>
      </c>
      <c r="E736">
        <v>46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99</v>
      </c>
      <c r="M736">
        <v>99</v>
      </c>
      <c r="N736">
        <v>99</v>
      </c>
      <c r="O736">
        <v>99</v>
      </c>
      <c r="P736">
        <v>9999</v>
      </c>
    </row>
    <row r="737" spans="1:39">
      <c r="A737">
        <v>3</v>
      </c>
      <c r="B737">
        <v>359</v>
      </c>
      <c r="C737">
        <v>2018</v>
      </c>
      <c r="D737">
        <v>99</v>
      </c>
      <c r="E737">
        <v>47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99</v>
      </c>
      <c r="M737">
        <v>99</v>
      </c>
      <c r="N737">
        <v>99</v>
      </c>
      <c r="O737">
        <v>99</v>
      </c>
      <c r="P737">
        <v>9999</v>
      </c>
    </row>
    <row r="738" spans="1:39">
      <c r="A738">
        <v>3</v>
      </c>
      <c r="B738">
        <v>360</v>
      </c>
      <c r="C738">
        <v>2018</v>
      </c>
      <c r="D738">
        <v>99</v>
      </c>
      <c r="E738">
        <v>48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99</v>
      </c>
      <c r="M738">
        <v>99</v>
      </c>
      <c r="N738">
        <v>99</v>
      </c>
      <c r="O738">
        <v>99</v>
      </c>
      <c r="P738">
        <v>9999</v>
      </c>
    </row>
    <row r="739" spans="1:39">
      <c r="A739">
        <v>3</v>
      </c>
      <c r="B739">
        <v>361</v>
      </c>
      <c r="C739">
        <v>2018</v>
      </c>
      <c r="D739">
        <v>99</v>
      </c>
      <c r="E739">
        <v>49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99</v>
      </c>
      <c r="M739">
        <v>99</v>
      </c>
      <c r="N739">
        <v>99</v>
      </c>
      <c r="O739">
        <v>99</v>
      </c>
      <c r="P739">
        <v>9999</v>
      </c>
    </row>
    <row r="740" spans="1:39">
      <c r="A740">
        <v>3</v>
      </c>
      <c r="B740">
        <v>362</v>
      </c>
      <c r="C740">
        <v>2018</v>
      </c>
      <c r="D740">
        <v>99</v>
      </c>
      <c r="E740">
        <v>50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99</v>
      </c>
      <c r="M740">
        <v>99</v>
      </c>
      <c r="N740">
        <v>99</v>
      </c>
      <c r="O740">
        <v>99</v>
      </c>
      <c r="P740">
        <v>9999</v>
      </c>
    </row>
    <row r="741" spans="1:39">
      <c r="A741">
        <v>3</v>
      </c>
      <c r="B741">
        <v>363</v>
      </c>
      <c r="C741">
        <v>2018</v>
      </c>
      <c r="D741">
        <v>99</v>
      </c>
      <c r="E741">
        <v>51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99</v>
      </c>
      <c r="M741">
        <v>99</v>
      </c>
      <c r="N741">
        <v>99</v>
      </c>
      <c r="O741">
        <v>99</v>
      </c>
      <c r="P741">
        <v>9999</v>
      </c>
    </row>
    <row r="742" spans="1:39">
      <c r="A742">
        <v>3</v>
      </c>
      <c r="B742">
        <v>364</v>
      </c>
      <c r="C742">
        <v>2018</v>
      </c>
      <c r="D742">
        <v>99</v>
      </c>
      <c r="E742">
        <v>52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99</v>
      </c>
      <c r="M742">
        <v>99</v>
      </c>
      <c r="N742">
        <v>99</v>
      </c>
      <c r="O742">
        <v>99</v>
      </c>
      <c r="P742">
        <v>9999</v>
      </c>
    </row>
    <row r="743" spans="1:39">
      <c r="A743">
        <v>3</v>
      </c>
      <c r="B743">
        <v>365</v>
      </c>
      <c r="C743">
        <v>2017</v>
      </c>
      <c r="D743">
        <v>99</v>
      </c>
      <c r="E743">
        <v>1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99</v>
      </c>
      <c r="M743">
        <v>99</v>
      </c>
      <c r="N743">
        <v>99</v>
      </c>
      <c r="O743">
        <v>99</v>
      </c>
      <c r="P743">
        <v>9999</v>
      </c>
      <c r="Q743">
        <v>107</v>
      </c>
      <c r="R743">
        <v>513</v>
      </c>
      <c r="S743">
        <v>513</v>
      </c>
      <c r="T743">
        <v>3.6050597329585377</v>
      </c>
      <c r="U743">
        <v>3.6683246010081394</v>
      </c>
      <c r="V743">
        <v>14.964912280701755</v>
      </c>
      <c r="W743">
        <v>58.99025341130605</v>
      </c>
      <c r="X743">
        <v>167.78472605010779</v>
      </c>
      <c r="Y743">
        <v>154.86530214424971</v>
      </c>
      <c r="Z743">
        <v>154.86530214424971</v>
      </c>
      <c r="AA743">
        <v>28.425678970054889</v>
      </c>
      <c r="AB743">
        <v>4.6614321660104681</v>
      </c>
      <c r="AC743">
        <v>-46.263025990799441</v>
      </c>
      <c r="AD743">
        <v>14</v>
      </c>
      <c r="AE743">
        <v>0</v>
      </c>
      <c r="AF743">
        <v>0</v>
      </c>
      <c r="AG743">
        <v>1</v>
      </c>
      <c r="AH743">
        <v>48</v>
      </c>
      <c r="AI743">
        <v>6</v>
      </c>
      <c r="AJ743">
        <v>13</v>
      </c>
      <c r="AK743">
        <v>3</v>
      </c>
      <c r="AL743">
        <v>21</v>
      </c>
      <c r="AM743">
        <v>4</v>
      </c>
    </row>
    <row r="744" spans="1:39">
      <c r="A744">
        <v>3</v>
      </c>
      <c r="B744">
        <v>366</v>
      </c>
      <c r="C744">
        <v>2017</v>
      </c>
      <c r="D744">
        <v>99</v>
      </c>
      <c r="E744">
        <v>2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99</v>
      </c>
      <c r="M744">
        <v>99</v>
      </c>
      <c r="N744">
        <v>99</v>
      </c>
      <c r="O744">
        <v>99</v>
      </c>
      <c r="P744">
        <v>9999</v>
      </c>
      <c r="Q744">
        <v>144</v>
      </c>
      <c r="R744">
        <v>665</v>
      </c>
      <c r="S744">
        <v>665</v>
      </c>
      <c r="T744">
        <v>4.6732255797610653</v>
      </c>
      <c r="U744">
        <v>4.7974557828638735</v>
      </c>
      <c r="V744">
        <v>14.527819548872181</v>
      </c>
      <c r="W744">
        <v>58.336842105263152</v>
      </c>
      <c r="X744">
        <v>169.27443201720453</v>
      </c>
      <c r="Y744">
        <v>156.24030075187983</v>
      </c>
      <c r="Z744">
        <v>156.24030075187983</v>
      </c>
      <c r="AA744">
        <v>30.103593569110487</v>
      </c>
      <c r="AB744">
        <v>5.1723015002661992</v>
      </c>
      <c r="AC744">
        <v>-51.709384659030704</v>
      </c>
      <c r="AD744">
        <v>18</v>
      </c>
      <c r="AE744">
        <v>0</v>
      </c>
      <c r="AF744">
        <v>0</v>
      </c>
      <c r="AG744">
        <v>1</v>
      </c>
      <c r="AH744">
        <v>58</v>
      </c>
      <c r="AI744">
        <v>12</v>
      </c>
      <c r="AJ744">
        <v>10</v>
      </c>
      <c r="AK744">
        <v>3</v>
      </c>
      <c r="AL744">
        <v>22</v>
      </c>
      <c r="AM744">
        <v>1</v>
      </c>
    </row>
    <row r="745" spans="1:39">
      <c r="A745">
        <v>3</v>
      </c>
      <c r="B745">
        <v>367</v>
      </c>
      <c r="C745">
        <v>2017</v>
      </c>
      <c r="D745">
        <v>99</v>
      </c>
      <c r="E745">
        <v>3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99</v>
      </c>
      <c r="M745">
        <v>99</v>
      </c>
      <c r="N745">
        <v>99</v>
      </c>
      <c r="O745">
        <v>99</v>
      </c>
      <c r="P745">
        <v>9999</v>
      </c>
      <c r="Q745">
        <v>147</v>
      </c>
      <c r="R745">
        <v>669</v>
      </c>
      <c r="S745">
        <v>669</v>
      </c>
      <c r="T745">
        <v>4.701335207308504</v>
      </c>
      <c r="U745">
        <v>4.7941866729192304</v>
      </c>
      <c r="V745">
        <v>14.72645739910314</v>
      </c>
      <c r="W745">
        <v>58.463378176382683</v>
      </c>
      <c r="X745">
        <v>168.1476695055928</v>
      </c>
      <c r="Y745">
        <v>155.20029895366235</v>
      </c>
      <c r="Z745">
        <v>155.20029895366235</v>
      </c>
      <c r="AA745">
        <v>31.054669474551783</v>
      </c>
      <c r="AB745">
        <v>4.7807462572557613</v>
      </c>
      <c r="AC745">
        <v>-40.280795546991342</v>
      </c>
      <c r="AD745">
        <v>19</v>
      </c>
      <c r="AE745">
        <v>0</v>
      </c>
      <c r="AF745">
        <v>0</v>
      </c>
      <c r="AG745">
        <v>0</v>
      </c>
      <c r="AH745">
        <v>37</v>
      </c>
      <c r="AI745">
        <v>2</v>
      </c>
      <c r="AJ745">
        <v>6</v>
      </c>
      <c r="AK745">
        <v>1</v>
      </c>
      <c r="AL745">
        <v>22</v>
      </c>
      <c r="AM745">
        <v>3</v>
      </c>
    </row>
    <row r="746" spans="1:39">
      <c r="A746">
        <v>3</v>
      </c>
      <c r="B746">
        <v>368</v>
      </c>
      <c r="C746">
        <v>2017</v>
      </c>
      <c r="D746">
        <v>99</v>
      </c>
      <c r="E746">
        <v>4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99</v>
      </c>
      <c r="M746">
        <v>99</v>
      </c>
      <c r="N746">
        <v>99</v>
      </c>
      <c r="O746">
        <v>99</v>
      </c>
      <c r="P746">
        <v>9999</v>
      </c>
      <c r="Q746">
        <v>124</v>
      </c>
      <c r="R746">
        <v>670</v>
      </c>
      <c r="S746">
        <v>670</v>
      </c>
      <c r="T746">
        <v>4.7083626141953641</v>
      </c>
      <c r="U746">
        <v>4.6175346838482048</v>
      </c>
      <c r="V746">
        <v>15.110447761194036</v>
      </c>
      <c r="W746">
        <v>59.28358208955224</v>
      </c>
      <c r="X746">
        <v>161.71019226726605</v>
      </c>
      <c r="Y746">
        <v>149.25850746268645</v>
      </c>
      <c r="Z746">
        <v>149.25850746268645</v>
      </c>
      <c r="AA746">
        <v>29.200007833455679</v>
      </c>
      <c r="AB746">
        <v>4.7432779463253532</v>
      </c>
      <c r="AC746">
        <v>-52.62082353080681</v>
      </c>
      <c r="AD746">
        <v>23</v>
      </c>
      <c r="AE746">
        <v>0</v>
      </c>
      <c r="AF746">
        <v>0</v>
      </c>
      <c r="AG746">
        <v>2</v>
      </c>
      <c r="AH746">
        <v>37</v>
      </c>
      <c r="AI746">
        <v>5</v>
      </c>
      <c r="AJ746">
        <v>6</v>
      </c>
      <c r="AK746">
        <v>4</v>
      </c>
      <c r="AL746">
        <v>24</v>
      </c>
      <c r="AM746">
        <v>4</v>
      </c>
    </row>
    <row r="747" spans="1:39">
      <c r="A747">
        <v>3</v>
      </c>
      <c r="B747">
        <v>369</v>
      </c>
      <c r="C747">
        <v>2017</v>
      </c>
      <c r="D747">
        <v>99</v>
      </c>
      <c r="E747">
        <v>5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99</v>
      </c>
      <c r="M747">
        <v>99</v>
      </c>
      <c r="N747">
        <v>99</v>
      </c>
      <c r="O747">
        <v>99</v>
      </c>
      <c r="P747">
        <v>9999</v>
      </c>
      <c r="Q747">
        <v>125</v>
      </c>
      <c r="R747">
        <v>593</v>
      </c>
      <c r="S747">
        <v>593</v>
      </c>
      <c r="T747">
        <v>4.1672522839072386</v>
      </c>
      <c r="U747">
        <v>4.1957086837025761</v>
      </c>
      <c r="V747">
        <v>14.69814502529511</v>
      </c>
      <c r="W747">
        <v>58.576728499156843</v>
      </c>
      <c r="X747">
        <v>166.01703880045076</v>
      </c>
      <c r="Y747">
        <v>153.2337268128162</v>
      </c>
      <c r="Z747">
        <v>153.2337268128162</v>
      </c>
      <c r="AA747">
        <v>28.775053764730625</v>
      </c>
      <c r="AB747">
        <v>4.9101125736740894</v>
      </c>
      <c r="AC747">
        <v>-48.485179403948486</v>
      </c>
      <c r="AD747">
        <v>25</v>
      </c>
      <c r="AE747">
        <v>0</v>
      </c>
      <c r="AF747">
        <v>0</v>
      </c>
      <c r="AG747">
        <v>4</v>
      </c>
      <c r="AH747">
        <v>50</v>
      </c>
      <c r="AI747">
        <v>6</v>
      </c>
      <c r="AJ747">
        <v>7</v>
      </c>
      <c r="AK747">
        <v>4</v>
      </c>
      <c r="AL747">
        <v>11</v>
      </c>
      <c r="AM747">
        <v>1</v>
      </c>
    </row>
    <row r="748" spans="1:39">
      <c r="A748">
        <v>3</v>
      </c>
      <c r="B748">
        <v>370</v>
      </c>
      <c r="C748">
        <v>2017</v>
      </c>
      <c r="D748">
        <v>99</v>
      </c>
      <c r="E748">
        <v>6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99</v>
      </c>
      <c r="M748">
        <v>99</v>
      </c>
      <c r="N748">
        <v>99</v>
      </c>
      <c r="O748">
        <v>99</v>
      </c>
      <c r="P748">
        <v>9999</v>
      </c>
      <c r="Q748">
        <v>121</v>
      </c>
      <c r="R748">
        <v>588</v>
      </c>
      <c r="S748">
        <v>588</v>
      </c>
      <c r="T748">
        <v>4.1321152494729452</v>
      </c>
      <c r="U748">
        <v>4.141906891223738</v>
      </c>
      <c r="V748">
        <v>14.8265306122449</v>
      </c>
      <c r="W748">
        <v>58.811224489795919</v>
      </c>
      <c r="X748">
        <v>165.28180069427563</v>
      </c>
      <c r="Y748">
        <v>152.55510204081639</v>
      </c>
      <c r="Z748">
        <v>152.55510204081639</v>
      </c>
      <c r="AA748">
        <v>29.558021307743498</v>
      </c>
      <c r="AB748">
        <v>4.7092407923953923</v>
      </c>
      <c r="AC748">
        <v>-45.568088774777529</v>
      </c>
      <c r="AD748">
        <v>13</v>
      </c>
      <c r="AE748">
        <v>0</v>
      </c>
      <c r="AF748">
        <v>0</v>
      </c>
      <c r="AG748">
        <v>1</v>
      </c>
      <c r="AH748">
        <v>32</v>
      </c>
      <c r="AI748">
        <v>6</v>
      </c>
      <c r="AJ748">
        <v>9</v>
      </c>
      <c r="AK748">
        <v>4</v>
      </c>
      <c r="AL748">
        <v>11</v>
      </c>
      <c r="AM748">
        <v>1</v>
      </c>
    </row>
    <row r="749" spans="1:39">
      <c r="A749">
        <v>3</v>
      </c>
      <c r="B749">
        <v>371</v>
      </c>
      <c r="C749">
        <v>2017</v>
      </c>
      <c r="D749">
        <v>99</v>
      </c>
      <c r="E749">
        <v>7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99</v>
      </c>
      <c r="M749">
        <v>99</v>
      </c>
      <c r="N749">
        <v>99</v>
      </c>
      <c r="O749">
        <v>99</v>
      </c>
      <c r="P749">
        <v>9999</v>
      </c>
      <c r="Q749">
        <v>134</v>
      </c>
      <c r="R749">
        <v>535</v>
      </c>
      <c r="S749">
        <v>535</v>
      </c>
      <c r="T749">
        <v>3.7596626844694327</v>
      </c>
      <c r="U749">
        <v>3.7845996386155938</v>
      </c>
      <c r="V749">
        <v>15.031775700934576</v>
      </c>
      <c r="W749">
        <v>59.19813084112149</v>
      </c>
      <c r="X749">
        <v>165.98475106570422</v>
      </c>
      <c r="Y749">
        <v>153.20392523364475</v>
      </c>
      <c r="Z749">
        <v>153.20392523364475</v>
      </c>
      <c r="AA749">
        <v>27.499425372314985</v>
      </c>
      <c r="AB749">
        <v>4.5039957609500467</v>
      </c>
      <c r="AC749">
        <v>-42.229661077767616</v>
      </c>
      <c r="AD749">
        <v>12</v>
      </c>
      <c r="AE749">
        <v>0</v>
      </c>
      <c r="AF749">
        <v>0</v>
      </c>
      <c r="AG749">
        <v>1</v>
      </c>
      <c r="AH749">
        <v>37</v>
      </c>
      <c r="AI749">
        <v>6</v>
      </c>
      <c r="AJ749">
        <v>5</v>
      </c>
      <c r="AK749">
        <v>7</v>
      </c>
      <c r="AL749">
        <v>12</v>
      </c>
      <c r="AM749">
        <v>0</v>
      </c>
    </row>
    <row r="750" spans="1:39">
      <c r="A750">
        <v>3</v>
      </c>
      <c r="B750">
        <v>372</v>
      </c>
      <c r="C750">
        <v>2017</v>
      </c>
      <c r="D750">
        <v>99</v>
      </c>
      <c r="E750">
        <v>8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99</v>
      </c>
      <c r="M750">
        <v>99</v>
      </c>
      <c r="N750">
        <v>99</v>
      </c>
      <c r="O750">
        <v>99</v>
      </c>
      <c r="P750">
        <v>9999</v>
      </c>
      <c r="Q750">
        <v>114</v>
      </c>
      <c r="R750">
        <v>528</v>
      </c>
      <c r="S750">
        <v>528</v>
      </c>
      <c r="T750">
        <v>3.71047083626142</v>
      </c>
      <c r="U750">
        <v>3.6460503264700352</v>
      </c>
      <c r="V750">
        <v>14.977272727272725</v>
      </c>
      <c r="W750">
        <v>59.028409090909101</v>
      </c>
      <c r="X750">
        <v>162.02825929938612</v>
      </c>
      <c r="Y750">
        <v>149.55208333333337</v>
      </c>
      <c r="Z750">
        <v>149.55208333333337</v>
      </c>
      <c r="AA750">
        <v>30.225815454709178</v>
      </c>
      <c r="AB750">
        <v>4.4177186848076362</v>
      </c>
      <c r="AC750">
        <v>-44.155721860445318</v>
      </c>
      <c r="AD750">
        <v>27</v>
      </c>
      <c r="AE750">
        <v>0</v>
      </c>
      <c r="AF750">
        <v>0</v>
      </c>
      <c r="AG750">
        <v>3</v>
      </c>
      <c r="AH750">
        <v>36</v>
      </c>
      <c r="AI750">
        <v>2</v>
      </c>
      <c r="AJ750">
        <v>6</v>
      </c>
      <c r="AK750">
        <v>12</v>
      </c>
      <c r="AL750">
        <v>25</v>
      </c>
      <c r="AM750">
        <v>2</v>
      </c>
    </row>
    <row r="751" spans="1:39">
      <c r="A751">
        <v>3</v>
      </c>
      <c r="B751">
        <v>373</v>
      </c>
      <c r="C751">
        <v>2017</v>
      </c>
      <c r="D751">
        <v>99</v>
      </c>
      <c r="E751">
        <v>9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99</v>
      </c>
      <c r="M751">
        <v>99</v>
      </c>
      <c r="N751">
        <v>99</v>
      </c>
      <c r="O751">
        <v>99</v>
      </c>
      <c r="P751">
        <v>9999</v>
      </c>
      <c r="Q751">
        <v>117</v>
      </c>
      <c r="R751">
        <v>503</v>
      </c>
      <c r="S751">
        <v>503</v>
      </c>
      <c r="T751">
        <v>3.5347856640899513</v>
      </c>
      <c r="U751">
        <v>3.5349005883520599</v>
      </c>
      <c r="V751">
        <v>15.037773359840957</v>
      </c>
      <c r="W751">
        <v>59.157057654075544</v>
      </c>
      <c r="X751">
        <v>164.89642857912111</v>
      </c>
      <c r="Y751">
        <v>152.19940357852889</v>
      </c>
      <c r="Z751">
        <v>152.19940357852889</v>
      </c>
      <c r="AA751">
        <v>29.304306939610253</v>
      </c>
      <c r="AB751">
        <v>4.5685832783945743</v>
      </c>
      <c r="AC751">
        <v>-37.679229108450819</v>
      </c>
      <c r="AD751">
        <v>26</v>
      </c>
      <c r="AE751">
        <v>0</v>
      </c>
      <c r="AF751">
        <v>0</v>
      </c>
      <c r="AG751">
        <v>4</v>
      </c>
      <c r="AH751">
        <v>36</v>
      </c>
      <c r="AI751">
        <v>3</v>
      </c>
      <c r="AJ751">
        <v>7</v>
      </c>
      <c r="AK751">
        <v>10</v>
      </c>
      <c r="AL751">
        <v>27</v>
      </c>
      <c r="AM751">
        <v>4</v>
      </c>
    </row>
    <row r="752" spans="1:39">
      <c r="A752">
        <v>3</v>
      </c>
      <c r="B752">
        <v>374</v>
      </c>
      <c r="C752">
        <v>2017</v>
      </c>
      <c r="D752">
        <v>99</v>
      </c>
      <c r="E752">
        <v>10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99</v>
      </c>
      <c r="M752">
        <v>99</v>
      </c>
      <c r="N752">
        <v>99</v>
      </c>
      <c r="O752">
        <v>99</v>
      </c>
      <c r="P752">
        <v>9999</v>
      </c>
      <c r="Q752">
        <v>119</v>
      </c>
      <c r="R752">
        <v>592</v>
      </c>
      <c r="S752">
        <v>592</v>
      </c>
      <c r="T752">
        <v>4.1602248770203802</v>
      </c>
      <c r="U752">
        <v>4.1453329923239188</v>
      </c>
      <c r="V752">
        <v>14.967905405405412</v>
      </c>
      <c r="W752">
        <v>58.98986486486487</v>
      </c>
      <c r="X752">
        <v>164.30082574448778</v>
      </c>
      <c r="Y752">
        <v>151.6496621621622</v>
      </c>
      <c r="Z752">
        <v>151.6496621621622</v>
      </c>
      <c r="AA752">
        <v>29.98553986903007</v>
      </c>
      <c r="AB752">
        <v>4.4539572423715406</v>
      </c>
      <c r="AC752">
        <v>-44.020710670073271</v>
      </c>
      <c r="AD752">
        <v>14</v>
      </c>
      <c r="AE752">
        <v>0</v>
      </c>
      <c r="AF752">
        <v>0</v>
      </c>
      <c r="AG752">
        <v>1</v>
      </c>
      <c r="AH752">
        <v>42</v>
      </c>
      <c r="AI752">
        <v>8</v>
      </c>
      <c r="AJ752">
        <v>7</v>
      </c>
      <c r="AK752">
        <v>5</v>
      </c>
      <c r="AL752">
        <v>17</v>
      </c>
      <c r="AM752">
        <v>2</v>
      </c>
    </row>
    <row r="753" spans="1:39">
      <c r="A753">
        <v>3</v>
      </c>
      <c r="B753">
        <v>375</v>
      </c>
      <c r="C753">
        <v>2017</v>
      </c>
      <c r="D753">
        <v>99</v>
      </c>
      <c r="E753">
        <v>11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99</v>
      </c>
      <c r="M753">
        <v>99</v>
      </c>
      <c r="N753">
        <v>99</v>
      </c>
      <c r="O753">
        <v>99</v>
      </c>
      <c r="P753">
        <v>9999</v>
      </c>
      <c r="Q753">
        <v>129</v>
      </c>
      <c r="R753">
        <v>567</v>
      </c>
      <c r="S753">
        <v>567</v>
      </c>
      <c r="T753">
        <v>3.9845397048489102</v>
      </c>
      <c r="U753">
        <v>3.9960113164765776</v>
      </c>
      <c r="V753">
        <v>14.894179894179898</v>
      </c>
      <c r="W753">
        <v>58.839506172839506</v>
      </c>
      <c r="X753">
        <v>165.36579400429156</v>
      </c>
      <c r="Y753">
        <v>152.63262786596121</v>
      </c>
      <c r="Z753">
        <v>152.63262786596121</v>
      </c>
      <c r="AA753">
        <v>29.937004594052745</v>
      </c>
      <c r="AB753">
        <v>5.0206619049929939</v>
      </c>
      <c r="AC753">
        <v>-51.228749348637827</v>
      </c>
      <c r="AD753">
        <v>21</v>
      </c>
      <c r="AE753">
        <v>0</v>
      </c>
      <c r="AF753">
        <v>0</v>
      </c>
      <c r="AG753">
        <v>4</v>
      </c>
      <c r="AH753">
        <v>66</v>
      </c>
      <c r="AI753">
        <v>7</v>
      </c>
      <c r="AJ753">
        <v>7</v>
      </c>
      <c r="AK753">
        <v>7</v>
      </c>
      <c r="AL753">
        <v>11</v>
      </c>
      <c r="AM753">
        <v>2</v>
      </c>
    </row>
    <row r="754" spans="1:39">
      <c r="A754">
        <v>3</v>
      </c>
      <c r="B754">
        <v>376</v>
      </c>
      <c r="C754">
        <v>2017</v>
      </c>
      <c r="D754">
        <v>99</v>
      </c>
      <c r="E754">
        <v>12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99</v>
      </c>
      <c r="M754">
        <v>99</v>
      </c>
      <c r="N754">
        <v>99</v>
      </c>
      <c r="O754">
        <v>99</v>
      </c>
      <c r="P754">
        <v>9999</v>
      </c>
      <c r="Q754">
        <v>126</v>
      </c>
      <c r="R754">
        <v>656</v>
      </c>
      <c r="S754">
        <v>656</v>
      </c>
      <c r="T754">
        <v>4.6099789177793404</v>
      </c>
      <c r="U754">
        <v>4.5826410908373436</v>
      </c>
      <c r="V754">
        <v>14.731707317073171</v>
      </c>
      <c r="W754">
        <v>58.611280487804891</v>
      </c>
      <c r="X754">
        <v>163.91324022936857</v>
      </c>
      <c r="Y754">
        <v>151.29192073170731</v>
      </c>
      <c r="Z754">
        <v>151.29192073170731</v>
      </c>
      <c r="AA754">
        <v>29.998989494665196</v>
      </c>
      <c r="AB754">
        <v>4.9518838070374462</v>
      </c>
      <c r="AC754">
        <v>-47.49375021955457</v>
      </c>
      <c r="AD754">
        <v>19</v>
      </c>
      <c r="AE754">
        <v>0</v>
      </c>
      <c r="AF754">
        <v>0</v>
      </c>
      <c r="AG754">
        <v>3</v>
      </c>
      <c r="AH754">
        <v>48</v>
      </c>
      <c r="AI754">
        <v>7</v>
      </c>
      <c r="AJ754">
        <v>4</v>
      </c>
      <c r="AK754">
        <v>4</v>
      </c>
      <c r="AL754">
        <v>9</v>
      </c>
      <c r="AM754">
        <v>3</v>
      </c>
    </row>
    <row r="755" spans="1:39">
      <c r="A755">
        <v>3</v>
      </c>
      <c r="B755">
        <v>377</v>
      </c>
      <c r="C755">
        <v>2017</v>
      </c>
      <c r="D755">
        <v>99</v>
      </c>
      <c r="E755">
        <v>13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99</v>
      </c>
      <c r="M755">
        <v>99</v>
      </c>
      <c r="N755">
        <v>99</v>
      </c>
      <c r="O755">
        <v>99</v>
      </c>
      <c r="P755">
        <v>9999</v>
      </c>
      <c r="Q755">
        <v>130</v>
      </c>
      <c r="R755">
        <v>510</v>
      </c>
      <c r="S755">
        <v>510</v>
      </c>
      <c r="T755">
        <v>3.5839775122979622</v>
      </c>
      <c r="U755">
        <v>3.6266526839877473</v>
      </c>
      <c r="V755">
        <v>14.752941176470587</v>
      </c>
      <c r="W755">
        <v>58.592156862745114</v>
      </c>
      <c r="X755">
        <v>166.85446009389685</v>
      </c>
      <c r="Y755">
        <v>154.00666666666663</v>
      </c>
      <c r="Z755">
        <v>154.00666666666663</v>
      </c>
      <c r="AA755">
        <v>30.732363899473334</v>
      </c>
      <c r="AB755">
        <v>4.7686000386208436</v>
      </c>
      <c r="AC755">
        <v>-52.564164083042385</v>
      </c>
      <c r="AD755">
        <v>25</v>
      </c>
      <c r="AE755">
        <v>0</v>
      </c>
      <c r="AF755">
        <v>0</v>
      </c>
      <c r="AG755">
        <v>0</v>
      </c>
      <c r="AH755">
        <v>45</v>
      </c>
      <c r="AI755">
        <v>8</v>
      </c>
      <c r="AJ755">
        <v>7</v>
      </c>
      <c r="AK755">
        <v>2</v>
      </c>
      <c r="AL755">
        <v>13</v>
      </c>
      <c r="AM755">
        <v>2</v>
      </c>
    </row>
    <row r="756" spans="1:39">
      <c r="A756">
        <v>3</v>
      </c>
      <c r="B756">
        <v>378</v>
      </c>
      <c r="C756">
        <v>2017</v>
      </c>
      <c r="D756">
        <v>99</v>
      </c>
      <c r="E756">
        <v>14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99</v>
      </c>
      <c r="M756">
        <v>99</v>
      </c>
      <c r="N756">
        <v>99</v>
      </c>
      <c r="O756">
        <v>99</v>
      </c>
      <c r="P756">
        <v>9999</v>
      </c>
      <c r="Q756">
        <v>146</v>
      </c>
      <c r="R756">
        <v>904</v>
      </c>
      <c r="S756">
        <v>904</v>
      </c>
      <c r="T756">
        <v>6.3527758257203111</v>
      </c>
      <c r="U756">
        <v>6.3258339427899282</v>
      </c>
      <c r="V756">
        <v>14.713495575221238</v>
      </c>
      <c r="W756">
        <v>58.603982300884951</v>
      </c>
      <c r="X756">
        <v>164.19177077440816</v>
      </c>
      <c r="Y756">
        <v>151.54900442477876</v>
      </c>
      <c r="Z756">
        <v>151.54900442477876</v>
      </c>
      <c r="AA756">
        <v>28.901358005880276</v>
      </c>
      <c r="AB756">
        <v>4.667272808473153</v>
      </c>
      <c r="AC756">
        <v>-48.489138846512439</v>
      </c>
      <c r="AD756">
        <v>29</v>
      </c>
      <c r="AE756">
        <v>0</v>
      </c>
      <c r="AF756">
        <v>0</v>
      </c>
      <c r="AG756">
        <v>5</v>
      </c>
      <c r="AH756">
        <v>100</v>
      </c>
      <c r="AI756">
        <v>43</v>
      </c>
      <c r="AJ756">
        <v>14</v>
      </c>
      <c r="AK756">
        <v>14</v>
      </c>
      <c r="AL756">
        <v>26</v>
      </c>
      <c r="AM756">
        <v>10</v>
      </c>
    </row>
    <row r="757" spans="1:39">
      <c r="A757">
        <v>3</v>
      </c>
      <c r="B757">
        <v>379</v>
      </c>
      <c r="C757">
        <v>2017</v>
      </c>
      <c r="D757">
        <v>99</v>
      </c>
      <c r="E757">
        <v>15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99</v>
      </c>
      <c r="M757">
        <v>99</v>
      </c>
      <c r="N757">
        <v>99</v>
      </c>
      <c r="O757">
        <v>99</v>
      </c>
      <c r="P757">
        <v>9999</v>
      </c>
      <c r="Q757">
        <v>49</v>
      </c>
      <c r="R757">
        <v>181</v>
      </c>
      <c r="S757">
        <v>181</v>
      </c>
      <c r="T757">
        <v>1.2719606465214337</v>
      </c>
      <c r="U757">
        <v>1.2466344443859061</v>
      </c>
      <c r="V757">
        <v>15.127071823204423</v>
      </c>
      <c r="W757">
        <v>59.375690607734811</v>
      </c>
      <c r="X757">
        <v>161.60789642230779</v>
      </c>
      <c r="Y757">
        <v>149.16408839779001</v>
      </c>
      <c r="Z757">
        <v>149.16408839779001</v>
      </c>
      <c r="AA757">
        <v>29.502270403743942</v>
      </c>
      <c r="AB757">
        <v>5.0622931926514383</v>
      </c>
      <c r="AC757">
        <v>-46.418199100084841</v>
      </c>
      <c r="AD757">
        <v>3</v>
      </c>
      <c r="AE757">
        <v>0</v>
      </c>
      <c r="AF757">
        <v>0</v>
      </c>
      <c r="AG757">
        <v>0</v>
      </c>
      <c r="AH757">
        <v>2</v>
      </c>
      <c r="AI757">
        <v>0</v>
      </c>
      <c r="AJ757">
        <v>0</v>
      </c>
      <c r="AK757">
        <v>2</v>
      </c>
      <c r="AL757">
        <v>1</v>
      </c>
      <c r="AM757">
        <v>1</v>
      </c>
    </row>
    <row r="758" spans="1:39">
      <c r="A758">
        <v>3</v>
      </c>
      <c r="B758">
        <v>380</v>
      </c>
      <c r="C758">
        <v>2017</v>
      </c>
      <c r="D758">
        <v>99</v>
      </c>
      <c r="E758">
        <v>16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99</v>
      </c>
      <c r="M758">
        <v>99</v>
      </c>
      <c r="N758">
        <v>99</v>
      </c>
      <c r="O758">
        <v>99</v>
      </c>
      <c r="P758">
        <v>9999</v>
      </c>
      <c r="Q758">
        <v>142</v>
      </c>
      <c r="R758">
        <v>714</v>
      </c>
      <c r="S758">
        <v>714</v>
      </c>
      <c r="T758">
        <v>5.017568517217148</v>
      </c>
      <c r="U758">
        <v>5.0032388660602658</v>
      </c>
      <c r="V758">
        <v>14.924369747899162</v>
      </c>
      <c r="W758">
        <v>58.924369747899149</v>
      </c>
      <c r="X758">
        <v>164.42015592802676</v>
      </c>
      <c r="Y758">
        <v>151.75980392156848</v>
      </c>
      <c r="Z758">
        <v>151.75980392156848</v>
      </c>
      <c r="AA758">
        <v>29.377524717120405</v>
      </c>
      <c r="AB758">
        <v>4.7747462376125398</v>
      </c>
      <c r="AC758">
        <v>-47.044320492629424</v>
      </c>
      <c r="AD758">
        <v>18</v>
      </c>
      <c r="AE758">
        <v>0</v>
      </c>
      <c r="AF758">
        <v>0</v>
      </c>
      <c r="AG758">
        <v>4</v>
      </c>
      <c r="AH758">
        <v>63</v>
      </c>
      <c r="AI758">
        <v>5</v>
      </c>
      <c r="AJ758">
        <v>9</v>
      </c>
      <c r="AK758">
        <v>3</v>
      </c>
      <c r="AL758">
        <v>36</v>
      </c>
      <c r="AM758">
        <v>1</v>
      </c>
    </row>
    <row r="759" spans="1:39">
      <c r="A759">
        <v>3</v>
      </c>
      <c r="B759">
        <v>381</v>
      </c>
      <c r="C759">
        <v>2017</v>
      </c>
      <c r="D759">
        <v>99</v>
      </c>
      <c r="E759">
        <v>17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99</v>
      </c>
      <c r="M759">
        <v>99</v>
      </c>
      <c r="N759">
        <v>99</v>
      </c>
      <c r="O759">
        <v>99</v>
      </c>
      <c r="P759">
        <v>9999</v>
      </c>
      <c r="Q759">
        <v>163</v>
      </c>
      <c r="R759">
        <v>740</v>
      </c>
      <c r="S759">
        <v>740</v>
      </c>
      <c r="T759">
        <v>5.2002810962754751</v>
      </c>
      <c r="U759">
        <v>5.1205528157264064</v>
      </c>
      <c r="V759">
        <v>14.904054054054052</v>
      </c>
      <c r="W759">
        <v>58.88513513513513</v>
      </c>
      <c r="X759">
        <v>162.36303475740075</v>
      </c>
      <c r="Y759">
        <v>149.86108108108081</v>
      </c>
      <c r="Z759">
        <v>149.86108108108081</v>
      </c>
      <c r="AA759">
        <v>29.090696458712745</v>
      </c>
      <c r="AB759">
        <v>4.6535712073350783</v>
      </c>
      <c r="AC759">
        <v>-48.399973430896637</v>
      </c>
      <c r="AD759">
        <v>36</v>
      </c>
      <c r="AE759">
        <v>1</v>
      </c>
      <c r="AF759">
        <v>0</v>
      </c>
      <c r="AG759">
        <v>0</v>
      </c>
      <c r="AH759">
        <v>54</v>
      </c>
      <c r="AI759">
        <v>10</v>
      </c>
      <c r="AJ759">
        <v>9</v>
      </c>
      <c r="AK759">
        <v>3</v>
      </c>
      <c r="AL759">
        <v>21</v>
      </c>
      <c r="AM759">
        <v>0</v>
      </c>
    </row>
    <row r="760" spans="1:39">
      <c r="A760">
        <v>3</v>
      </c>
      <c r="B760">
        <v>382</v>
      </c>
      <c r="C760">
        <v>2017</v>
      </c>
      <c r="D760">
        <v>99</v>
      </c>
      <c r="E760">
        <v>18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99</v>
      </c>
      <c r="M760">
        <v>99</v>
      </c>
      <c r="N760">
        <v>99</v>
      </c>
      <c r="O760">
        <v>99</v>
      </c>
      <c r="P760">
        <v>9999</v>
      </c>
      <c r="Q760">
        <v>132</v>
      </c>
      <c r="R760">
        <v>603</v>
      </c>
      <c r="S760">
        <v>603</v>
      </c>
      <c r="T760">
        <v>4.2375263527758245</v>
      </c>
      <c r="U760">
        <v>4.224849012601819</v>
      </c>
      <c r="V760">
        <v>14.706467661691541</v>
      </c>
      <c r="W760">
        <v>58.457711442786071</v>
      </c>
      <c r="X760">
        <v>164.39776559599991</v>
      </c>
      <c r="Y760">
        <v>151.73913764510783</v>
      </c>
      <c r="Z760">
        <v>151.73913764510783</v>
      </c>
      <c r="AA760">
        <v>29.558904183061351</v>
      </c>
      <c r="AB760">
        <v>5.4275984815203486</v>
      </c>
      <c r="AC760">
        <v>-45.86051189055663</v>
      </c>
      <c r="AD760">
        <v>13</v>
      </c>
      <c r="AE760">
        <v>0</v>
      </c>
      <c r="AF760">
        <v>0</v>
      </c>
      <c r="AG760">
        <v>0</v>
      </c>
      <c r="AH760">
        <v>38</v>
      </c>
      <c r="AI760">
        <v>7</v>
      </c>
      <c r="AJ760">
        <v>7</v>
      </c>
      <c r="AK760">
        <v>4</v>
      </c>
      <c r="AL760">
        <v>24</v>
      </c>
      <c r="AM760">
        <v>2</v>
      </c>
    </row>
    <row r="761" spans="1:39">
      <c r="A761">
        <v>3</v>
      </c>
      <c r="B761">
        <v>383</v>
      </c>
      <c r="C761">
        <v>2017</v>
      </c>
      <c r="D761">
        <v>99</v>
      </c>
      <c r="E761">
        <v>19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99</v>
      </c>
      <c r="M761">
        <v>99</v>
      </c>
      <c r="N761">
        <v>99</v>
      </c>
      <c r="O761">
        <v>99</v>
      </c>
      <c r="P761">
        <v>9999</v>
      </c>
      <c r="Q761">
        <v>115</v>
      </c>
      <c r="R761">
        <v>530</v>
      </c>
      <c r="S761">
        <v>530</v>
      </c>
      <c r="T761">
        <v>3.7245256500351376</v>
      </c>
      <c r="U761">
        <v>3.7132102193300391</v>
      </c>
      <c r="V761">
        <v>14.752830188679248</v>
      </c>
      <c r="W761">
        <v>58.660377358490599</v>
      </c>
      <c r="X761">
        <v>164.39011427052861</v>
      </c>
      <c r="Y761">
        <v>151.73207547169827</v>
      </c>
      <c r="Z761">
        <v>151.73207547169827</v>
      </c>
      <c r="AA761">
        <v>30.447390281231719</v>
      </c>
      <c r="AB761">
        <v>4.893751874050281</v>
      </c>
      <c r="AC761">
        <v>-46.153658009457118</v>
      </c>
      <c r="AD761">
        <v>17</v>
      </c>
      <c r="AE761">
        <v>0</v>
      </c>
      <c r="AF761">
        <v>0</v>
      </c>
      <c r="AG761">
        <v>2</v>
      </c>
      <c r="AH761">
        <v>29</v>
      </c>
      <c r="AI761">
        <v>2</v>
      </c>
      <c r="AJ761">
        <v>6</v>
      </c>
      <c r="AK761">
        <v>4</v>
      </c>
      <c r="AL761">
        <v>20</v>
      </c>
      <c r="AM761">
        <v>2</v>
      </c>
    </row>
    <row r="762" spans="1:39">
      <c r="A762">
        <v>3</v>
      </c>
      <c r="B762">
        <v>384</v>
      </c>
      <c r="C762">
        <v>2017</v>
      </c>
      <c r="D762">
        <v>99</v>
      </c>
      <c r="E762">
        <v>20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99</v>
      </c>
      <c r="M762">
        <v>99</v>
      </c>
      <c r="N762">
        <v>99</v>
      </c>
      <c r="O762">
        <v>99</v>
      </c>
      <c r="P762">
        <v>9999</v>
      </c>
      <c r="Q762">
        <v>133</v>
      </c>
      <c r="R762">
        <v>631</v>
      </c>
      <c r="S762">
        <v>631</v>
      </c>
      <c r="T762">
        <v>4.4342937456078708</v>
      </c>
      <c r="U762">
        <v>4.4331023978044151</v>
      </c>
      <c r="V762">
        <v>14.803486529318544</v>
      </c>
      <c r="W762">
        <v>58.670364500792402</v>
      </c>
      <c r="X762">
        <v>164.846766813241</v>
      </c>
      <c r="Y762">
        <v>152.15356576862129</v>
      </c>
      <c r="Z762">
        <v>152.15356576862129</v>
      </c>
      <c r="AA762">
        <v>30.316895476130931</v>
      </c>
      <c r="AB762">
        <v>5.055545011801045</v>
      </c>
      <c r="AC762">
        <v>-49.869064073692122</v>
      </c>
      <c r="AD762">
        <v>27</v>
      </c>
      <c r="AE762">
        <v>0</v>
      </c>
      <c r="AF762">
        <v>0</v>
      </c>
      <c r="AG762">
        <v>3</v>
      </c>
      <c r="AH762">
        <v>36</v>
      </c>
      <c r="AI762">
        <v>6</v>
      </c>
      <c r="AJ762">
        <v>5</v>
      </c>
      <c r="AK762">
        <v>11</v>
      </c>
      <c r="AL762">
        <v>27</v>
      </c>
      <c r="AM762">
        <v>3</v>
      </c>
    </row>
    <row r="763" spans="1:39">
      <c r="A763">
        <v>3</v>
      </c>
      <c r="B763">
        <v>385</v>
      </c>
      <c r="C763">
        <v>2017</v>
      </c>
      <c r="D763">
        <v>99</v>
      </c>
      <c r="E763">
        <v>21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99</v>
      </c>
      <c r="M763">
        <v>99</v>
      </c>
      <c r="N763">
        <v>99</v>
      </c>
      <c r="O763">
        <v>99</v>
      </c>
      <c r="P763">
        <v>9999</v>
      </c>
      <c r="Q763">
        <v>145</v>
      </c>
      <c r="R763">
        <v>690</v>
      </c>
      <c r="S763">
        <v>690</v>
      </c>
      <c r="T763">
        <v>4.8489107519325376</v>
      </c>
      <c r="U763">
        <v>4.794805402767504</v>
      </c>
      <c r="V763">
        <v>15.07391304347826</v>
      </c>
      <c r="W763">
        <v>59.134782608695659</v>
      </c>
      <c r="X763">
        <v>163.05117213874101</v>
      </c>
      <c r="Y763">
        <v>150.49623188405798</v>
      </c>
      <c r="Z763">
        <v>150.49623188405798</v>
      </c>
      <c r="AA763">
        <v>27.82282949079346</v>
      </c>
      <c r="AB763">
        <v>4.6254596665255159</v>
      </c>
      <c r="AC763">
        <v>-42.087286804232967</v>
      </c>
      <c r="AD763">
        <v>25</v>
      </c>
      <c r="AE763">
        <v>0</v>
      </c>
      <c r="AF763">
        <v>0</v>
      </c>
      <c r="AG763">
        <v>1</v>
      </c>
      <c r="AH763">
        <v>56</v>
      </c>
      <c r="AI763">
        <v>9</v>
      </c>
      <c r="AJ763">
        <v>6</v>
      </c>
      <c r="AK763">
        <v>10</v>
      </c>
      <c r="AL763">
        <v>40</v>
      </c>
      <c r="AM763">
        <v>2</v>
      </c>
    </row>
    <row r="764" spans="1:39">
      <c r="A764">
        <v>3</v>
      </c>
      <c r="B764">
        <v>386</v>
      </c>
      <c r="C764">
        <v>2017</v>
      </c>
      <c r="D764">
        <v>99</v>
      </c>
      <c r="E764">
        <v>22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99</v>
      </c>
      <c r="M764">
        <v>99</v>
      </c>
      <c r="N764">
        <v>99</v>
      </c>
      <c r="O764">
        <v>99</v>
      </c>
      <c r="P764">
        <v>9999</v>
      </c>
      <c r="Q764">
        <v>120</v>
      </c>
      <c r="R764">
        <v>625</v>
      </c>
      <c r="S764">
        <v>625</v>
      </c>
      <c r="T764">
        <v>4.3921293042867191</v>
      </c>
      <c r="U764">
        <v>4.3965096064042388</v>
      </c>
      <c r="V764">
        <v>14.6912</v>
      </c>
      <c r="W764">
        <v>58.569600000000001</v>
      </c>
      <c r="X764">
        <v>165.05551462621892</v>
      </c>
      <c r="Y764">
        <v>152.34623999999988</v>
      </c>
      <c r="Z764">
        <v>152.34623999999988</v>
      </c>
      <c r="AA764">
        <v>29.651855487682841</v>
      </c>
      <c r="AB764">
        <v>4.9891437982884161</v>
      </c>
      <c r="AC764">
        <v>-47.978531634980591</v>
      </c>
      <c r="AD764">
        <v>18</v>
      </c>
      <c r="AE764">
        <v>0</v>
      </c>
      <c r="AF764">
        <v>0</v>
      </c>
      <c r="AG764">
        <v>1</v>
      </c>
      <c r="AH764">
        <v>55</v>
      </c>
      <c r="AI764">
        <v>3</v>
      </c>
      <c r="AJ764">
        <v>10</v>
      </c>
      <c r="AK764">
        <v>3</v>
      </c>
      <c r="AL764">
        <v>24</v>
      </c>
      <c r="AM764">
        <v>3</v>
      </c>
    </row>
    <row r="765" spans="1:39">
      <c r="A765">
        <v>3</v>
      </c>
      <c r="B765">
        <v>387</v>
      </c>
      <c r="C765">
        <v>2017</v>
      </c>
      <c r="D765">
        <v>99</v>
      </c>
      <c r="E765">
        <v>23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99</v>
      </c>
      <c r="M765">
        <v>99</v>
      </c>
      <c r="N765">
        <v>99</v>
      </c>
      <c r="O765">
        <v>99</v>
      </c>
      <c r="P765">
        <v>9999</v>
      </c>
      <c r="Q765">
        <v>127</v>
      </c>
      <c r="R765">
        <v>521</v>
      </c>
      <c r="S765">
        <v>521</v>
      </c>
      <c r="T765">
        <v>3.6612789880534073</v>
      </c>
      <c r="U765">
        <v>3.6741886824060201</v>
      </c>
      <c r="V765">
        <v>14.725527831094052</v>
      </c>
      <c r="W765">
        <v>58.545105566218801</v>
      </c>
      <c r="X765">
        <v>165.47247459361213</v>
      </c>
      <c r="Y765">
        <v>152.73109404990427</v>
      </c>
      <c r="Z765">
        <v>152.73109404990427</v>
      </c>
      <c r="AA765">
        <v>28.707458094414161</v>
      </c>
      <c r="AB765">
        <v>5.2684535419780314</v>
      </c>
      <c r="AC765">
        <v>-45.068778556575992</v>
      </c>
      <c r="AD765">
        <v>14</v>
      </c>
      <c r="AE765">
        <v>0</v>
      </c>
      <c r="AF765">
        <v>0</v>
      </c>
      <c r="AG765">
        <v>1</v>
      </c>
      <c r="AH765">
        <v>39</v>
      </c>
      <c r="AI765">
        <v>10</v>
      </c>
      <c r="AJ765">
        <v>3</v>
      </c>
      <c r="AK765">
        <v>5</v>
      </c>
      <c r="AL765">
        <v>16</v>
      </c>
      <c r="AM765">
        <v>1</v>
      </c>
    </row>
    <row r="766" spans="1:39">
      <c r="A766">
        <v>3</v>
      </c>
      <c r="B766">
        <v>388</v>
      </c>
      <c r="C766">
        <v>2017</v>
      </c>
      <c r="D766">
        <v>99</v>
      </c>
      <c r="E766">
        <v>24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99</v>
      </c>
      <c r="M766">
        <v>99</v>
      </c>
      <c r="N766">
        <v>99</v>
      </c>
      <c r="O766">
        <v>99</v>
      </c>
      <c r="P766">
        <v>9999</v>
      </c>
      <c r="Q766">
        <v>123</v>
      </c>
      <c r="R766">
        <v>502</v>
      </c>
      <c r="S766">
        <v>502</v>
      </c>
      <c r="T766">
        <v>3.5277582572030926</v>
      </c>
      <c r="U766">
        <v>3.5357686570944198</v>
      </c>
      <c r="V766">
        <v>14.81872509960159</v>
      </c>
      <c r="W766">
        <v>58.760956175298801</v>
      </c>
      <c r="X766">
        <v>165.26548195085306</v>
      </c>
      <c r="Y766">
        <v>152.54003984063732</v>
      </c>
      <c r="Z766">
        <v>152.54003984063732</v>
      </c>
      <c r="AA766">
        <v>29.222294237047308</v>
      </c>
      <c r="AB766">
        <v>4.8588266788691561</v>
      </c>
      <c r="AC766">
        <v>-43.52805767933345</v>
      </c>
      <c r="AD766">
        <v>9</v>
      </c>
      <c r="AE766">
        <v>0</v>
      </c>
      <c r="AF766">
        <v>0</v>
      </c>
      <c r="AG766">
        <v>1</v>
      </c>
      <c r="AH766">
        <v>30</v>
      </c>
      <c r="AI766">
        <v>9</v>
      </c>
      <c r="AJ766">
        <v>6</v>
      </c>
      <c r="AK766">
        <v>2</v>
      </c>
      <c r="AL766">
        <v>24</v>
      </c>
      <c r="AM766">
        <v>2</v>
      </c>
    </row>
    <row r="767" spans="1:39">
      <c r="A767">
        <v>3</v>
      </c>
      <c r="B767">
        <v>389</v>
      </c>
      <c r="C767">
        <v>2017</v>
      </c>
      <c r="D767">
        <v>99</v>
      </c>
      <c r="E767">
        <v>25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99</v>
      </c>
      <c r="M767">
        <v>99</v>
      </c>
      <c r="N767">
        <v>99</v>
      </c>
      <c r="O767">
        <v>99</v>
      </c>
      <c r="P767">
        <v>9999</v>
      </c>
    </row>
    <row r="768" spans="1:39">
      <c r="A768">
        <v>3</v>
      </c>
      <c r="B768">
        <v>390</v>
      </c>
      <c r="C768">
        <v>2017</v>
      </c>
      <c r="D768">
        <v>99</v>
      </c>
      <c r="E768">
        <v>26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99</v>
      </c>
      <c r="M768">
        <v>99</v>
      </c>
      <c r="N768">
        <v>99</v>
      </c>
      <c r="O768">
        <v>99</v>
      </c>
      <c r="P768">
        <v>9999</v>
      </c>
    </row>
    <row r="769" spans="1:16">
      <c r="A769">
        <v>3</v>
      </c>
      <c r="B769">
        <v>391</v>
      </c>
      <c r="C769">
        <v>2017</v>
      </c>
      <c r="D769">
        <v>99</v>
      </c>
      <c r="E769">
        <v>27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99</v>
      </c>
      <c r="M769">
        <v>99</v>
      </c>
      <c r="N769">
        <v>99</v>
      </c>
      <c r="O769">
        <v>99</v>
      </c>
      <c r="P769">
        <v>9999</v>
      </c>
    </row>
    <row r="770" spans="1:16">
      <c r="A770">
        <v>3</v>
      </c>
      <c r="B770">
        <v>392</v>
      </c>
      <c r="C770">
        <v>2017</v>
      </c>
      <c r="D770">
        <v>99</v>
      </c>
      <c r="E770">
        <v>28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99</v>
      </c>
      <c r="M770">
        <v>99</v>
      </c>
      <c r="N770">
        <v>99</v>
      </c>
      <c r="O770">
        <v>99</v>
      </c>
      <c r="P770">
        <v>9999</v>
      </c>
    </row>
    <row r="771" spans="1:16">
      <c r="A771">
        <v>3</v>
      </c>
      <c r="B771">
        <v>393</v>
      </c>
      <c r="C771">
        <v>2017</v>
      </c>
      <c r="D771">
        <v>99</v>
      </c>
      <c r="E771">
        <v>29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99</v>
      </c>
      <c r="M771">
        <v>99</v>
      </c>
      <c r="N771">
        <v>99</v>
      </c>
      <c r="O771">
        <v>99</v>
      </c>
      <c r="P771">
        <v>9999</v>
      </c>
    </row>
    <row r="772" spans="1:16">
      <c r="A772">
        <v>3</v>
      </c>
      <c r="B772">
        <v>394</v>
      </c>
      <c r="C772">
        <v>2017</v>
      </c>
      <c r="D772">
        <v>99</v>
      </c>
      <c r="E772">
        <v>30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99</v>
      </c>
      <c r="M772">
        <v>99</v>
      </c>
      <c r="N772">
        <v>99</v>
      </c>
      <c r="O772">
        <v>99</v>
      </c>
      <c r="P772">
        <v>9999</v>
      </c>
    </row>
    <row r="773" spans="1:16">
      <c r="A773">
        <v>3</v>
      </c>
      <c r="B773">
        <v>395</v>
      </c>
      <c r="C773">
        <v>2017</v>
      </c>
      <c r="D773">
        <v>99</v>
      </c>
      <c r="E773">
        <v>31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99</v>
      </c>
      <c r="M773">
        <v>99</v>
      </c>
      <c r="N773">
        <v>99</v>
      </c>
      <c r="O773">
        <v>99</v>
      </c>
      <c r="P773">
        <v>9999</v>
      </c>
    </row>
    <row r="774" spans="1:16">
      <c r="A774">
        <v>3</v>
      </c>
      <c r="B774">
        <v>396</v>
      </c>
      <c r="C774">
        <v>2017</v>
      </c>
      <c r="D774">
        <v>99</v>
      </c>
      <c r="E774">
        <v>32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99</v>
      </c>
      <c r="M774">
        <v>99</v>
      </c>
      <c r="N774">
        <v>99</v>
      </c>
      <c r="O774">
        <v>99</v>
      </c>
      <c r="P774">
        <v>9999</v>
      </c>
    </row>
    <row r="775" spans="1:16">
      <c r="A775">
        <v>3</v>
      </c>
      <c r="B775">
        <v>397</v>
      </c>
      <c r="C775">
        <v>2017</v>
      </c>
      <c r="D775">
        <v>99</v>
      </c>
      <c r="E775">
        <v>33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99</v>
      </c>
      <c r="M775">
        <v>99</v>
      </c>
      <c r="N775">
        <v>99</v>
      </c>
      <c r="O775">
        <v>99</v>
      </c>
      <c r="P775">
        <v>9999</v>
      </c>
    </row>
    <row r="776" spans="1:16">
      <c r="A776">
        <v>3</v>
      </c>
      <c r="B776">
        <v>398</v>
      </c>
      <c r="C776">
        <v>2017</v>
      </c>
      <c r="D776">
        <v>99</v>
      </c>
      <c r="E776">
        <v>34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99</v>
      </c>
      <c r="M776">
        <v>99</v>
      </c>
      <c r="N776">
        <v>99</v>
      </c>
      <c r="O776">
        <v>99</v>
      </c>
      <c r="P776">
        <v>9999</v>
      </c>
    </row>
    <row r="777" spans="1:16">
      <c r="A777">
        <v>3</v>
      </c>
      <c r="B777">
        <v>399</v>
      </c>
      <c r="C777">
        <v>2017</v>
      </c>
      <c r="D777">
        <v>99</v>
      </c>
      <c r="E777">
        <v>35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99</v>
      </c>
      <c r="M777">
        <v>99</v>
      </c>
      <c r="N777">
        <v>99</v>
      </c>
      <c r="O777">
        <v>99</v>
      </c>
      <c r="P777">
        <v>9999</v>
      </c>
    </row>
    <row r="778" spans="1:16">
      <c r="A778">
        <v>3</v>
      </c>
      <c r="B778">
        <v>400</v>
      </c>
      <c r="C778">
        <v>2017</v>
      </c>
      <c r="D778">
        <v>99</v>
      </c>
      <c r="E778">
        <v>36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99</v>
      </c>
      <c r="M778">
        <v>99</v>
      </c>
      <c r="N778">
        <v>99</v>
      </c>
      <c r="O778">
        <v>99</v>
      </c>
      <c r="P778">
        <v>9999</v>
      </c>
    </row>
    <row r="779" spans="1:16">
      <c r="A779">
        <v>3</v>
      </c>
      <c r="B779">
        <v>401</v>
      </c>
      <c r="C779">
        <v>2017</v>
      </c>
      <c r="D779">
        <v>99</v>
      </c>
      <c r="E779">
        <v>37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99</v>
      </c>
      <c r="M779">
        <v>99</v>
      </c>
      <c r="N779">
        <v>99</v>
      </c>
      <c r="O779">
        <v>99</v>
      </c>
      <c r="P779">
        <v>9999</v>
      </c>
    </row>
    <row r="780" spans="1:16">
      <c r="A780">
        <v>3</v>
      </c>
      <c r="B780">
        <v>402</v>
      </c>
      <c r="C780">
        <v>2017</v>
      </c>
      <c r="D780">
        <v>99</v>
      </c>
      <c r="E780">
        <v>38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99</v>
      </c>
      <c r="M780">
        <v>99</v>
      </c>
      <c r="N780">
        <v>99</v>
      </c>
      <c r="O780">
        <v>99</v>
      </c>
      <c r="P780">
        <v>9999</v>
      </c>
    </row>
    <row r="781" spans="1:16">
      <c r="A781">
        <v>3</v>
      </c>
      <c r="B781">
        <v>403</v>
      </c>
      <c r="C781">
        <v>2017</v>
      </c>
      <c r="D781">
        <v>99</v>
      </c>
      <c r="E781">
        <v>39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99</v>
      </c>
      <c r="M781">
        <v>99</v>
      </c>
      <c r="N781">
        <v>99</v>
      </c>
      <c r="O781">
        <v>99</v>
      </c>
      <c r="P781">
        <v>9999</v>
      </c>
    </row>
    <row r="782" spans="1:16">
      <c r="A782">
        <v>3</v>
      </c>
      <c r="B782">
        <v>404</v>
      </c>
      <c r="C782">
        <v>2017</v>
      </c>
      <c r="D782">
        <v>99</v>
      </c>
      <c r="E782">
        <v>40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99</v>
      </c>
      <c r="M782">
        <v>99</v>
      </c>
      <c r="N782">
        <v>99</v>
      </c>
      <c r="O782">
        <v>99</v>
      </c>
      <c r="P782">
        <v>9999</v>
      </c>
    </row>
    <row r="783" spans="1:16">
      <c r="A783">
        <v>3</v>
      </c>
      <c r="B783">
        <v>405</v>
      </c>
      <c r="C783">
        <v>2017</v>
      </c>
      <c r="D783">
        <v>99</v>
      </c>
      <c r="E783">
        <v>41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99</v>
      </c>
      <c r="M783">
        <v>99</v>
      </c>
      <c r="N783">
        <v>99</v>
      </c>
      <c r="O783">
        <v>99</v>
      </c>
      <c r="P783">
        <v>9999</v>
      </c>
    </row>
    <row r="784" spans="1:16">
      <c r="A784">
        <v>3</v>
      </c>
      <c r="B784">
        <v>406</v>
      </c>
      <c r="C784">
        <v>2017</v>
      </c>
      <c r="D784">
        <v>99</v>
      </c>
      <c r="E784">
        <v>42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99</v>
      </c>
      <c r="M784">
        <v>99</v>
      </c>
      <c r="N784">
        <v>99</v>
      </c>
      <c r="O784">
        <v>99</v>
      </c>
      <c r="P784">
        <v>9999</v>
      </c>
    </row>
    <row r="785" spans="1:39">
      <c r="A785">
        <v>3</v>
      </c>
      <c r="B785">
        <v>407</v>
      </c>
      <c r="C785">
        <v>2017</v>
      </c>
      <c r="D785">
        <v>99</v>
      </c>
      <c r="E785">
        <v>43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99</v>
      </c>
      <c r="M785">
        <v>99</v>
      </c>
      <c r="N785">
        <v>99</v>
      </c>
      <c r="O785">
        <v>99</v>
      </c>
      <c r="P785">
        <v>9999</v>
      </c>
    </row>
    <row r="786" spans="1:39">
      <c r="A786">
        <v>3</v>
      </c>
      <c r="B786">
        <v>408</v>
      </c>
      <c r="C786">
        <v>2017</v>
      </c>
      <c r="D786">
        <v>99</v>
      </c>
      <c r="E786">
        <v>44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99</v>
      </c>
      <c r="M786">
        <v>99</v>
      </c>
      <c r="N786">
        <v>99</v>
      </c>
      <c r="O786">
        <v>99</v>
      </c>
      <c r="P786">
        <v>9999</v>
      </c>
    </row>
    <row r="787" spans="1:39">
      <c r="A787">
        <v>3</v>
      </c>
      <c r="B787">
        <v>409</v>
      </c>
      <c r="C787">
        <v>2017</v>
      </c>
      <c r="D787">
        <v>99</v>
      </c>
      <c r="E787">
        <v>45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99</v>
      </c>
      <c r="M787">
        <v>99</v>
      </c>
      <c r="N787">
        <v>99</v>
      </c>
      <c r="O787">
        <v>99</v>
      </c>
      <c r="P787">
        <v>9999</v>
      </c>
    </row>
    <row r="788" spans="1:39">
      <c r="A788">
        <v>3</v>
      </c>
      <c r="B788">
        <v>410</v>
      </c>
      <c r="C788">
        <v>2017</v>
      </c>
      <c r="D788">
        <v>99</v>
      </c>
      <c r="E788">
        <v>46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99</v>
      </c>
      <c r="M788">
        <v>99</v>
      </c>
      <c r="N788">
        <v>99</v>
      </c>
      <c r="O788">
        <v>99</v>
      </c>
      <c r="P788">
        <v>9999</v>
      </c>
    </row>
    <row r="789" spans="1:39">
      <c r="A789">
        <v>3</v>
      </c>
      <c r="B789">
        <v>411</v>
      </c>
      <c r="C789">
        <v>2017</v>
      </c>
      <c r="D789">
        <v>99</v>
      </c>
      <c r="E789">
        <v>47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99</v>
      </c>
      <c r="M789">
        <v>99</v>
      </c>
      <c r="N789">
        <v>99</v>
      </c>
      <c r="O789">
        <v>99</v>
      </c>
      <c r="P789">
        <v>9999</v>
      </c>
    </row>
    <row r="790" spans="1:39">
      <c r="A790">
        <v>3</v>
      </c>
      <c r="B790">
        <v>412</v>
      </c>
      <c r="C790">
        <v>2017</v>
      </c>
      <c r="D790">
        <v>99</v>
      </c>
      <c r="E790">
        <v>48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99</v>
      </c>
      <c r="M790">
        <v>99</v>
      </c>
      <c r="N790">
        <v>99</v>
      </c>
      <c r="O790">
        <v>99</v>
      </c>
      <c r="P790">
        <v>9999</v>
      </c>
    </row>
    <row r="791" spans="1:39">
      <c r="A791">
        <v>3</v>
      </c>
      <c r="B791">
        <v>413</v>
      </c>
      <c r="C791">
        <v>2017</v>
      </c>
      <c r="D791">
        <v>99</v>
      </c>
      <c r="E791">
        <v>49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99</v>
      </c>
      <c r="M791">
        <v>99</v>
      </c>
      <c r="N791">
        <v>99</v>
      </c>
      <c r="O791">
        <v>99</v>
      </c>
      <c r="P791">
        <v>9999</v>
      </c>
    </row>
    <row r="792" spans="1:39">
      <c r="A792">
        <v>3</v>
      </c>
      <c r="B792">
        <v>414</v>
      </c>
      <c r="C792">
        <v>2017</v>
      </c>
      <c r="D792">
        <v>99</v>
      </c>
      <c r="E792">
        <v>50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99</v>
      </c>
      <c r="M792">
        <v>99</v>
      </c>
      <c r="N792">
        <v>99</v>
      </c>
      <c r="O792">
        <v>99</v>
      </c>
      <c r="P792">
        <v>9999</v>
      </c>
    </row>
    <row r="793" spans="1:39">
      <c r="A793">
        <v>3</v>
      </c>
      <c r="B793">
        <v>415</v>
      </c>
      <c r="C793">
        <v>2017</v>
      </c>
      <c r="D793">
        <v>99</v>
      </c>
      <c r="E793">
        <v>51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99</v>
      </c>
      <c r="M793">
        <v>99</v>
      </c>
      <c r="N793">
        <v>99</v>
      </c>
      <c r="O793">
        <v>99</v>
      </c>
      <c r="P793">
        <v>9999</v>
      </c>
    </row>
    <row r="794" spans="1:39">
      <c r="A794">
        <v>3</v>
      </c>
      <c r="B794">
        <v>416</v>
      </c>
      <c r="C794">
        <v>2017</v>
      </c>
      <c r="D794">
        <v>99</v>
      </c>
      <c r="E794">
        <v>52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99</v>
      </c>
      <c r="M794">
        <v>99</v>
      </c>
      <c r="N794">
        <v>99</v>
      </c>
      <c r="O794">
        <v>99</v>
      </c>
      <c r="P794">
        <v>9999</v>
      </c>
    </row>
    <row r="795" spans="1:39">
      <c r="A795">
        <v>3</v>
      </c>
      <c r="B795">
        <v>417</v>
      </c>
      <c r="C795">
        <v>2016</v>
      </c>
      <c r="D795">
        <v>99</v>
      </c>
      <c r="E795">
        <v>1</v>
      </c>
      <c r="F795">
        <v>99</v>
      </c>
      <c r="G795">
        <v>99</v>
      </c>
      <c r="H795">
        <v>99</v>
      </c>
      <c r="I795">
        <v>99</v>
      </c>
      <c r="J795">
        <v>999</v>
      </c>
      <c r="K795">
        <v>99</v>
      </c>
      <c r="L795">
        <v>99</v>
      </c>
      <c r="M795">
        <v>99</v>
      </c>
      <c r="N795">
        <v>99</v>
      </c>
      <c r="O795">
        <v>99</v>
      </c>
      <c r="P795">
        <v>9999</v>
      </c>
      <c r="Q795">
        <v>148</v>
      </c>
      <c r="R795">
        <v>724</v>
      </c>
      <c r="S795">
        <v>724</v>
      </c>
      <c r="T795">
        <v>4.8350474155202363</v>
      </c>
      <c r="U795">
        <v>4.8505303966903908</v>
      </c>
      <c r="V795">
        <v>15.17265193370166</v>
      </c>
      <c r="W795">
        <v>59.378453038674024</v>
      </c>
      <c r="X795">
        <v>163.05256100991846</v>
      </c>
      <c r="Y795">
        <v>150.49751381215472</v>
      </c>
      <c r="Z795">
        <v>150.49751381215472</v>
      </c>
      <c r="AA795">
        <v>29.545381694170477</v>
      </c>
      <c r="AB795">
        <v>4.240410674661562</v>
      </c>
      <c r="AC795">
        <v>-34.721753104151531</v>
      </c>
      <c r="AD795">
        <v>30</v>
      </c>
      <c r="AE795">
        <v>0</v>
      </c>
      <c r="AF795">
        <v>0</v>
      </c>
      <c r="AG795">
        <v>1</v>
      </c>
      <c r="AH795">
        <v>23</v>
      </c>
      <c r="AI795">
        <v>3</v>
      </c>
      <c r="AJ795">
        <v>5</v>
      </c>
      <c r="AK795">
        <v>5</v>
      </c>
      <c r="AL795">
        <v>10</v>
      </c>
      <c r="AM795">
        <v>5</v>
      </c>
    </row>
    <row r="796" spans="1:39">
      <c r="A796">
        <v>3</v>
      </c>
      <c r="B796">
        <v>418</v>
      </c>
      <c r="C796">
        <v>2016</v>
      </c>
      <c r="D796">
        <v>99</v>
      </c>
      <c r="E796">
        <v>2</v>
      </c>
      <c r="F796">
        <v>99</v>
      </c>
      <c r="G796">
        <v>99</v>
      </c>
      <c r="H796">
        <v>99</v>
      </c>
      <c r="I796">
        <v>99</v>
      </c>
      <c r="J796">
        <v>999</v>
      </c>
      <c r="K796">
        <v>99</v>
      </c>
      <c r="L796">
        <v>99</v>
      </c>
      <c r="M796">
        <v>99</v>
      </c>
      <c r="N796">
        <v>99</v>
      </c>
      <c r="O796">
        <v>99</v>
      </c>
      <c r="P796">
        <v>9999</v>
      </c>
      <c r="Q796">
        <v>169</v>
      </c>
      <c r="R796">
        <v>802</v>
      </c>
      <c r="S796">
        <v>802</v>
      </c>
      <c r="T796">
        <v>5.3559503138773872</v>
      </c>
      <c r="U796">
        <v>5.3978923380101103</v>
      </c>
      <c r="V796">
        <v>14.965087281795514</v>
      </c>
      <c r="W796">
        <v>58.99127182044888</v>
      </c>
      <c r="X796">
        <v>163.8048702728554</v>
      </c>
      <c r="Y796">
        <v>151.19189526184516</v>
      </c>
      <c r="Z796">
        <v>151.19189526184516</v>
      </c>
      <c r="AA796">
        <v>29.721144503074445</v>
      </c>
      <c r="AB796">
        <v>4.6963851571786082</v>
      </c>
      <c r="AC796">
        <v>-41.884295946275245</v>
      </c>
      <c r="AD796">
        <v>35</v>
      </c>
      <c r="AE796">
        <v>0</v>
      </c>
      <c r="AF796">
        <v>0</v>
      </c>
      <c r="AG796">
        <v>0</v>
      </c>
      <c r="AH796">
        <v>33</v>
      </c>
      <c r="AI796">
        <v>5</v>
      </c>
      <c r="AJ796">
        <v>8</v>
      </c>
      <c r="AK796">
        <v>1</v>
      </c>
      <c r="AL796">
        <v>2</v>
      </c>
      <c r="AM796">
        <v>3</v>
      </c>
    </row>
    <row r="797" spans="1:39">
      <c r="A797">
        <v>3</v>
      </c>
      <c r="B797">
        <v>419</v>
      </c>
      <c r="C797">
        <v>2016</v>
      </c>
      <c r="D797">
        <v>99</v>
      </c>
      <c r="E797">
        <v>3</v>
      </c>
      <c r="F797">
        <v>99</v>
      </c>
      <c r="G797">
        <v>99</v>
      </c>
      <c r="H797">
        <v>99</v>
      </c>
      <c r="I797">
        <v>99</v>
      </c>
      <c r="J797">
        <v>999</v>
      </c>
      <c r="K797">
        <v>99</v>
      </c>
      <c r="L797">
        <v>99</v>
      </c>
      <c r="M797">
        <v>99</v>
      </c>
      <c r="N797">
        <v>99</v>
      </c>
      <c r="O797">
        <v>99</v>
      </c>
      <c r="P797">
        <v>9999</v>
      </c>
      <c r="Q797">
        <v>115</v>
      </c>
      <c r="R797">
        <v>524</v>
      </c>
      <c r="S797">
        <v>524</v>
      </c>
      <c r="T797">
        <v>3.4993989581942029</v>
      </c>
      <c r="U797">
        <v>3.4799019425412601</v>
      </c>
      <c r="V797">
        <v>15.15648854961832</v>
      </c>
      <c r="W797">
        <v>59.200381679389338</v>
      </c>
      <c r="X797">
        <v>161.6265413975338</v>
      </c>
      <c r="Y797">
        <v>149.18129770992357</v>
      </c>
      <c r="Z797">
        <v>149.18129770992357</v>
      </c>
      <c r="AA797">
        <v>28.607981347680902</v>
      </c>
      <c r="AB797">
        <v>4.2780194291283644</v>
      </c>
      <c r="AC797">
        <v>-33.120435975848842</v>
      </c>
      <c r="AD797">
        <v>12</v>
      </c>
      <c r="AE797">
        <v>0</v>
      </c>
      <c r="AF797">
        <v>0</v>
      </c>
      <c r="AG797">
        <v>0</v>
      </c>
      <c r="AH797">
        <v>16</v>
      </c>
      <c r="AI797">
        <v>3</v>
      </c>
      <c r="AJ797">
        <v>4</v>
      </c>
      <c r="AK797">
        <v>1</v>
      </c>
      <c r="AL797">
        <v>10</v>
      </c>
      <c r="AM797">
        <v>4</v>
      </c>
    </row>
    <row r="798" spans="1:39">
      <c r="A798">
        <v>3</v>
      </c>
      <c r="B798">
        <v>420</v>
      </c>
      <c r="C798">
        <v>2016</v>
      </c>
      <c r="D798">
        <v>99</v>
      </c>
      <c r="E798">
        <v>4</v>
      </c>
      <c r="F798">
        <v>99</v>
      </c>
      <c r="G798">
        <v>99</v>
      </c>
      <c r="H798">
        <v>99</v>
      </c>
      <c r="I798">
        <v>99</v>
      </c>
      <c r="J798">
        <v>999</v>
      </c>
      <c r="K798">
        <v>99</v>
      </c>
      <c r="L798">
        <v>99</v>
      </c>
      <c r="M798">
        <v>99</v>
      </c>
      <c r="N798">
        <v>99</v>
      </c>
      <c r="O798">
        <v>99</v>
      </c>
      <c r="P798">
        <v>9999</v>
      </c>
      <c r="Q798">
        <v>150</v>
      </c>
      <c r="R798">
        <v>664</v>
      </c>
      <c r="S798">
        <v>664</v>
      </c>
      <c r="T798">
        <v>4.434352878322426</v>
      </c>
      <c r="U798">
        <v>4.4189470557744093</v>
      </c>
      <c r="V798">
        <v>15.305722891566266</v>
      </c>
      <c r="W798">
        <v>59.694277108433745</v>
      </c>
      <c r="X798">
        <v>161.96742549830964</v>
      </c>
      <c r="Y798">
        <v>149.49593373493985</v>
      </c>
      <c r="Z798">
        <v>149.49593373493985</v>
      </c>
      <c r="AA798">
        <v>29.262081199328129</v>
      </c>
      <c r="AB798">
        <v>4.4827208841974331</v>
      </c>
      <c r="AC798">
        <v>-49.245623592751855</v>
      </c>
      <c r="AD798">
        <v>22</v>
      </c>
      <c r="AE798">
        <v>0</v>
      </c>
      <c r="AF798">
        <v>0</v>
      </c>
      <c r="AG798">
        <v>1</v>
      </c>
      <c r="AH798">
        <v>53</v>
      </c>
      <c r="AI798">
        <v>8</v>
      </c>
      <c r="AJ798">
        <v>10</v>
      </c>
      <c r="AK798">
        <v>14</v>
      </c>
      <c r="AL798">
        <v>11</v>
      </c>
      <c r="AM798">
        <v>1</v>
      </c>
    </row>
    <row r="799" spans="1:39">
      <c r="A799">
        <v>3</v>
      </c>
      <c r="B799">
        <v>421</v>
      </c>
      <c r="C799">
        <v>2016</v>
      </c>
      <c r="D799">
        <v>99</v>
      </c>
      <c r="E799">
        <v>5</v>
      </c>
      <c r="F799">
        <v>99</v>
      </c>
      <c r="G799">
        <v>99</v>
      </c>
      <c r="H799">
        <v>99</v>
      </c>
      <c r="I799">
        <v>99</v>
      </c>
      <c r="J799">
        <v>999</v>
      </c>
      <c r="K799">
        <v>99</v>
      </c>
      <c r="L799">
        <v>99</v>
      </c>
      <c r="M799">
        <v>99</v>
      </c>
      <c r="N799">
        <v>99</v>
      </c>
      <c r="O799">
        <v>99</v>
      </c>
      <c r="P799">
        <v>9999</v>
      </c>
      <c r="Q799">
        <v>117</v>
      </c>
      <c r="R799">
        <v>503</v>
      </c>
      <c r="S799">
        <v>503</v>
      </c>
      <c r="T799">
        <v>3.3591558701749702</v>
      </c>
      <c r="U799">
        <v>3.4167240781560717</v>
      </c>
      <c r="V799">
        <v>15.079522862823065</v>
      </c>
      <c r="W799">
        <v>59.383697813121266</v>
      </c>
      <c r="X799">
        <v>165.31752066151299</v>
      </c>
      <c r="Y799">
        <v>152.58807157057643</v>
      </c>
      <c r="Z799">
        <v>152.58807157057643</v>
      </c>
      <c r="AA799">
        <v>29.754082481451302</v>
      </c>
      <c r="AB799">
        <v>4.6266034933659324</v>
      </c>
      <c r="AC799">
        <v>-46.313024301074911</v>
      </c>
      <c r="AD799">
        <v>18</v>
      </c>
      <c r="AE799">
        <v>0</v>
      </c>
      <c r="AF799">
        <v>0</v>
      </c>
      <c r="AG799">
        <v>2</v>
      </c>
      <c r="AH799">
        <v>31</v>
      </c>
      <c r="AI799">
        <v>8</v>
      </c>
      <c r="AJ799">
        <v>2</v>
      </c>
      <c r="AK799">
        <v>6</v>
      </c>
      <c r="AL799">
        <v>7</v>
      </c>
      <c r="AM799">
        <v>3</v>
      </c>
    </row>
    <row r="800" spans="1:39">
      <c r="A800">
        <v>3</v>
      </c>
      <c r="B800">
        <v>422</v>
      </c>
      <c r="C800">
        <v>2016</v>
      </c>
      <c r="D800">
        <v>99</v>
      </c>
      <c r="E800">
        <v>6</v>
      </c>
      <c r="F800">
        <v>99</v>
      </c>
      <c r="G800">
        <v>99</v>
      </c>
      <c r="H800">
        <v>99</v>
      </c>
      <c r="I800">
        <v>99</v>
      </c>
      <c r="J800">
        <v>999</v>
      </c>
      <c r="K800">
        <v>99</v>
      </c>
      <c r="L800">
        <v>99</v>
      </c>
      <c r="M800">
        <v>99</v>
      </c>
      <c r="N800">
        <v>99</v>
      </c>
      <c r="O800">
        <v>99</v>
      </c>
      <c r="P800">
        <v>9999</v>
      </c>
      <c r="Q800">
        <v>130</v>
      </c>
      <c r="R800">
        <v>568</v>
      </c>
      <c r="S800">
        <v>567</v>
      </c>
      <c r="T800">
        <v>3.7932416188059306</v>
      </c>
      <c r="U800">
        <v>3.8171369422946424</v>
      </c>
      <c r="V800">
        <v>14.913732394366201</v>
      </c>
      <c r="W800">
        <v>59.10758377425045</v>
      </c>
      <c r="X800">
        <v>163.5931515419712</v>
      </c>
      <c r="Y800">
        <v>150.96214788732405</v>
      </c>
      <c r="Z800">
        <v>151.22839506172849</v>
      </c>
      <c r="AA800">
        <v>29.247143481600204</v>
      </c>
      <c r="AB800">
        <v>3.3734196482281993</v>
      </c>
      <c r="AC800">
        <v>-75.008828406508684</v>
      </c>
      <c r="AD800">
        <v>19</v>
      </c>
      <c r="AE800">
        <v>0</v>
      </c>
      <c r="AF800">
        <v>0</v>
      </c>
      <c r="AG800">
        <v>4</v>
      </c>
      <c r="AH800">
        <v>61</v>
      </c>
      <c r="AI800">
        <v>7</v>
      </c>
      <c r="AJ800">
        <v>6</v>
      </c>
      <c r="AK800">
        <v>8</v>
      </c>
      <c r="AL800">
        <v>4</v>
      </c>
      <c r="AM800">
        <v>1</v>
      </c>
    </row>
    <row r="801" spans="1:39">
      <c r="A801">
        <v>3</v>
      </c>
      <c r="B801">
        <v>423</v>
      </c>
      <c r="C801">
        <v>2016</v>
      </c>
      <c r="D801">
        <v>99</v>
      </c>
      <c r="E801">
        <v>7</v>
      </c>
      <c r="F801">
        <v>99</v>
      </c>
      <c r="G801">
        <v>99</v>
      </c>
      <c r="H801">
        <v>99</v>
      </c>
      <c r="I801">
        <v>99</v>
      </c>
      <c r="J801">
        <v>999</v>
      </c>
      <c r="K801">
        <v>99</v>
      </c>
      <c r="L801">
        <v>99</v>
      </c>
      <c r="M801">
        <v>99</v>
      </c>
      <c r="N801">
        <v>99</v>
      </c>
      <c r="O801">
        <v>99</v>
      </c>
      <c r="P801">
        <v>9999</v>
      </c>
      <c r="Q801">
        <v>158</v>
      </c>
      <c r="R801">
        <v>716</v>
      </c>
      <c r="S801">
        <v>716</v>
      </c>
      <c r="T801">
        <v>4.7816214772271923</v>
      </c>
      <c r="U801">
        <v>4.788371960923028</v>
      </c>
      <c r="V801">
        <v>15.009776536312849</v>
      </c>
      <c r="W801">
        <v>59.020949720670401</v>
      </c>
      <c r="X801">
        <v>162.76154996156581</v>
      </c>
      <c r="Y801">
        <v>150.22891061452512</v>
      </c>
      <c r="Z801">
        <v>150.22891061452512</v>
      </c>
      <c r="AA801">
        <v>29.45803026099906</v>
      </c>
      <c r="AB801">
        <v>4.8391279043404785</v>
      </c>
      <c r="AC801">
        <v>-39.500499667850328</v>
      </c>
      <c r="AD801">
        <v>20</v>
      </c>
      <c r="AE801">
        <v>0</v>
      </c>
      <c r="AF801">
        <v>0</v>
      </c>
      <c r="AG801">
        <v>3</v>
      </c>
      <c r="AH801">
        <v>44</v>
      </c>
      <c r="AI801">
        <v>4</v>
      </c>
      <c r="AJ801">
        <v>8</v>
      </c>
      <c r="AK801">
        <v>9</v>
      </c>
      <c r="AL801">
        <v>18</v>
      </c>
      <c r="AM801">
        <v>3</v>
      </c>
    </row>
    <row r="802" spans="1:39">
      <c r="A802">
        <v>3</v>
      </c>
      <c r="B802">
        <v>424</v>
      </c>
      <c r="C802">
        <v>2016</v>
      </c>
      <c r="D802">
        <v>99</v>
      </c>
      <c r="E802">
        <v>8</v>
      </c>
      <c r="F802">
        <v>99</v>
      </c>
      <c r="G802">
        <v>99</v>
      </c>
      <c r="H802">
        <v>99</v>
      </c>
      <c r="I802">
        <v>99</v>
      </c>
      <c r="J802">
        <v>999</v>
      </c>
      <c r="K802">
        <v>99</v>
      </c>
      <c r="L802">
        <v>99</v>
      </c>
      <c r="M802">
        <v>99</v>
      </c>
      <c r="N802">
        <v>99</v>
      </c>
      <c r="O802">
        <v>99</v>
      </c>
      <c r="P802">
        <v>9999</v>
      </c>
      <c r="Q802">
        <v>122</v>
      </c>
      <c r="R802">
        <v>527</v>
      </c>
      <c r="S802">
        <v>526</v>
      </c>
      <c r="T802">
        <v>3.5194336850540942</v>
      </c>
      <c r="U802">
        <v>3.5259053282907362</v>
      </c>
      <c r="V802">
        <v>15.113851992409861</v>
      </c>
      <c r="W802">
        <v>59.205323193916314</v>
      </c>
      <c r="X802">
        <v>162.98206697490437</v>
      </c>
      <c r="Y802">
        <v>150.29297912713466</v>
      </c>
      <c r="Z802">
        <v>150.57870722433452</v>
      </c>
      <c r="AA802">
        <v>27.484457464738593</v>
      </c>
      <c r="AB802">
        <v>4.1230653015804881</v>
      </c>
      <c r="AC802">
        <v>-36.874376886904599</v>
      </c>
      <c r="AD802">
        <v>22</v>
      </c>
      <c r="AE802">
        <v>0</v>
      </c>
      <c r="AF802">
        <v>0</v>
      </c>
      <c r="AG802">
        <v>3</v>
      </c>
      <c r="AH802">
        <v>51</v>
      </c>
      <c r="AI802">
        <v>3</v>
      </c>
      <c r="AJ802">
        <v>9</v>
      </c>
      <c r="AK802">
        <v>7</v>
      </c>
      <c r="AL802">
        <v>7</v>
      </c>
      <c r="AM802">
        <v>1</v>
      </c>
    </row>
    <row r="803" spans="1:39">
      <c r="A803">
        <v>3</v>
      </c>
      <c r="B803">
        <v>425</v>
      </c>
      <c r="C803">
        <v>2016</v>
      </c>
      <c r="D803">
        <v>99</v>
      </c>
      <c r="E803">
        <v>9</v>
      </c>
      <c r="F803">
        <v>99</v>
      </c>
      <c r="G803">
        <v>99</v>
      </c>
      <c r="H803">
        <v>99</v>
      </c>
      <c r="I803">
        <v>99</v>
      </c>
      <c r="J803">
        <v>999</v>
      </c>
      <c r="K803">
        <v>99</v>
      </c>
      <c r="L803">
        <v>99</v>
      </c>
      <c r="M803">
        <v>99</v>
      </c>
      <c r="N803">
        <v>99</v>
      </c>
      <c r="O803">
        <v>99</v>
      </c>
      <c r="P803">
        <v>9999</v>
      </c>
      <c r="Q803">
        <v>126</v>
      </c>
      <c r="R803">
        <v>453</v>
      </c>
      <c r="S803">
        <v>453</v>
      </c>
      <c r="T803">
        <v>3.0252437558434617</v>
      </c>
      <c r="U803">
        <v>3.0344338948174006</v>
      </c>
      <c r="V803">
        <v>15.013245033112581</v>
      </c>
      <c r="W803">
        <v>58.988962472406193</v>
      </c>
      <c r="X803">
        <v>163.02583714205764</v>
      </c>
      <c r="Y803">
        <v>150.47284768211915</v>
      </c>
      <c r="Z803">
        <v>150.47284768211915</v>
      </c>
      <c r="AA803">
        <v>29.831585259372098</v>
      </c>
      <c r="AB803">
        <v>4.8027183280458612</v>
      </c>
      <c r="AC803">
        <v>-41.538341006229906</v>
      </c>
      <c r="AD803">
        <v>7</v>
      </c>
      <c r="AE803">
        <v>0</v>
      </c>
      <c r="AF803">
        <v>0</v>
      </c>
      <c r="AG803">
        <v>0</v>
      </c>
      <c r="AH803">
        <v>26</v>
      </c>
      <c r="AI803">
        <v>4</v>
      </c>
      <c r="AJ803">
        <v>8</v>
      </c>
      <c r="AK803">
        <v>2</v>
      </c>
      <c r="AL803">
        <v>8</v>
      </c>
      <c r="AM803">
        <v>2</v>
      </c>
    </row>
    <row r="804" spans="1:39">
      <c r="A804">
        <v>3</v>
      </c>
      <c r="B804">
        <v>426</v>
      </c>
      <c r="C804">
        <v>2016</v>
      </c>
      <c r="D804">
        <v>99</v>
      </c>
      <c r="E804">
        <v>10</v>
      </c>
      <c r="F804">
        <v>99</v>
      </c>
      <c r="G804">
        <v>99</v>
      </c>
      <c r="H804">
        <v>99</v>
      </c>
      <c r="I804">
        <v>99</v>
      </c>
      <c r="J804">
        <v>999</v>
      </c>
      <c r="K804">
        <v>99</v>
      </c>
      <c r="L804">
        <v>99</v>
      </c>
      <c r="M804">
        <v>99</v>
      </c>
      <c r="N804">
        <v>99</v>
      </c>
      <c r="O804">
        <v>99</v>
      </c>
      <c r="P804">
        <v>9999</v>
      </c>
      <c r="Q804">
        <v>124</v>
      </c>
      <c r="R804">
        <v>611</v>
      </c>
      <c r="S804">
        <v>611</v>
      </c>
      <c r="T804">
        <v>4.0804060371310271</v>
      </c>
      <c r="U804">
        <v>4.0279672450907595</v>
      </c>
      <c r="V804">
        <v>15.08019639934534</v>
      </c>
      <c r="W804">
        <v>59.265139116202946</v>
      </c>
      <c r="X804">
        <v>160.44333481690859</v>
      </c>
      <c r="Y804">
        <v>148.08919803600645</v>
      </c>
      <c r="Z804">
        <v>148.08919803600645</v>
      </c>
      <c r="AA804">
        <v>29.747321839789556</v>
      </c>
      <c r="AB804">
        <v>4.4712296267450249</v>
      </c>
      <c r="AC804">
        <v>-41.244550603472824</v>
      </c>
      <c r="AD804">
        <v>32</v>
      </c>
      <c r="AE804">
        <v>0</v>
      </c>
      <c r="AF804">
        <v>0</v>
      </c>
      <c r="AG804">
        <v>5</v>
      </c>
      <c r="AH804">
        <v>59</v>
      </c>
      <c r="AI804">
        <v>11</v>
      </c>
      <c r="AJ804">
        <v>11</v>
      </c>
      <c r="AK804">
        <v>11</v>
      </c>
      <c r="AL804">
        <v>10</v>
      </c>
      <c r="AM804">
        <v>3</v>
      </c>
    </row>
    <row r="805" spans="1:39">
      <c r="A805">
        <v>3</v>
      </c>
      <c r="B805">
        <v>427</v>
      </c>
      <c r="C805">
        <v>2016</v>
      </c>
      <c r="D805">
        <v>99</v>
      </c>
      <c r="E805">
        <v>11</v>
      </c>
      <c r="F805">
        <v>99</v>
      </c>
      <c r="G805">
        <v>99</v>
      </c>
      <c r="H805">
        <v>99</v>
      </c>
      <c r="I805">
        <v>99</v>
      </c>
      <c r="J805">
        <v>999</v>
      </c>
      <c r="K805">
        <v>99</v>
      </c>
      <c r="L805">
        <v>99</v>
      </c>
      <c r="M805">
        <v>99</v>
      </c>
      <c r="N805">
        <v>99</v>
      </c>
      <c r="O805">
        <v>99</v>
      </c>
      <c r="P805">
        <v>9999</v>
      </c>
      <c r="Q805">
        <v>154</v>
      </c>
      <c r="R805">
        <v>697</v>
      </c>
      <c r="S805">
        <v>697</v>
      </c>
      <c r="T805">
        <v>4.654734873781222</v>
      </c>
      <c r="U805">
        <v>4.6723796811583469</v>
      </c>
      <c r="V805">
        <v>15.0416068866571</v>
      </c>
      <c r="W805">
        <v>59.202295552367282</v>
      </c>
      <c r="X805">
        <v>163.14820830956384</v>
      </c>
      <c r="Y805">
        <v>150.58579626972755</v>
      </c>
      <c r="Z805">
        <v>150.58579626972755</v>
      </c>
      <c r="AA805">
        <v>29.403949348316139</v>
      </c>
      <c r="AB805">
        <v>4.3542021668145248</v>
      </c>
      <c r="AC805">
        <v>-38.887828711005263</v>
      </c>
      <c r="AD805">
        <v>22</v>
      </c>
      <c r="AE805">
        <v>0</v>
      </c>
      <c r="AF805">
        <v>0</v>
      </c>
      <c r="AG805">
        <v>4</v>
      </c>
      <c r="AH805">
        <v>57</v>
      </c>
      <c r="AI805">
        <v>4</v>
      </c>
      <c r="AJ805">
        <v>17</v>
      </c>
      <c r="AK805">
        <v>9</v>
      </c>
      <c r="AL805">
        <v>29</v>
      </c>
      <c r="AM805">
        <v>1</v>
      </c>
    </row>
    <row r="806" spans="1:39">
      <c r="A806">
        <v>3</v>
      </c>
      <c r="B806">
        <v>428</v>
      </c>
      <c r="C806">
        <v>2016</v>
      </c>
      <c r="D806">
        <v>99</v>
      </c>
      <c r="E806">
        <v>12</v>
      </c>
      <c r="F806">
        <v>99</v>
      </c>
      <c r="G806">
        <v>99</v>
      </c>
      <c r="H806">
        <v>99</v>
      </c>
      <c r="I806">
        <v>99</v>
      </c>
      <c r="J806">
        <v>999</v>
      </c>
      <c r="K806">
        <v>99</v>
      </c>
      <c r="L806">
        <v>99</v>
      </c>
      <c r="M806">
        <v>99</v>
      </c>
      <c r="N806">
        <v>99</v>
      </c>
      <c r="O806">
        <v>99</v>
      </c>
      <c r="P806">
        <v>9999</v>
      </c>
      <c r="Q806">
        <v>60</v>
      </c>
      <c r="R806">
        <v>285</v>
      </c>
      <c r="S806">
        <v>285</v>
      </c>
      <c r="T806">
        <v>1.9032990516895951</v>
      </c>
      <c r="U806">
        <v>1.9012121139815563</v>
      </c>
      <c r="V806">
        <v>15.10526315789474</v>
      </c>
      <c r="W806">
        <v>59.301754385964891</v>
      </c>
      <c r="X806">
        <v>162.35388036722352</v>
      </c>
      <c r="Y806">
        <v>149.85263157894741</v>
      </c>
      <c r="Z806">
        <v>149.85263157894741</v>
      </c>
      <c r="AA806">
        <v>27.541652699604956</v>
      </c>
      <c r="AB806">
        <v>4.4745083520209485</v>
      </c>
      <c r="AC806">
        <v>-48.55699938201289</v>
      </c>
      <c r="AD806">
        <v>4</v>
      </c>
      <c r="AE806">
        <v>0</v>
      </c>
      <c r="AF806">
        <v>0</v>
      </c>
      <c r="AG806">
        <v>2</v>
      </c>
      <c r="AH806">
        <v>30</v>
      </c>
      <c r="AI806">
        <v>2</v>
      </c>
      <c r="AJ806">
        <v>2</v>
      </c>
      <c r="AK806">
        <v>5</v>
      </c>
      <c r="AL806">
        <v>3</v>
      </c>
      <c r="AM806">
        <v>0</v>
      </c>
    </row>
    <row r="807" spans="1:39">
      <c r="A807">
        <v>3</v>
      </c>
      <c r="B807">
        <v>429</v>
      </c>
      <c r="C807">
        <v>2016</v>
      </c>
      <c r="D807">
        <v>99</v>
      </c>
      <c r="E807">
        <v>13</v>
      </c>
      <c r="F807">
        <v>99</v>
      </c>
      <c r="G807">
        <v>99</v>
      </c>
      <c r="H807">
        <v>99</v>
      </c>
      <c r="I807">
        <v>99</v>
      </c>
      <c r="J807">
        <v>999</v>
      </c>
      <c r="K807">
        <v>99</v>
      </c>
      <c r="L807">
        <v>99</v>
      </c>
      <c r="M807">
        <v>99</v>
      </c>
      <c r="N807">
        <v>99</v>
      </c>
      <c r="O807">
        <v>99</v>
      </c>
      <c r="P807">
        <v>9999</v>
      </c>
      <c r="Q807">
        <v>122</v>
      </c>
      <c r="R807">
        <v>635</v>
      </c>
      <c r="S807">
        <v>634</v>
      </c>
      <c r="T807">
        <v>4.2406838520101511</v>
      </c>
      <c r="U807">
        <v>4.1125041422634476</v>
      </c>
      <c r="V807">
        <v>15.407874015748035</v>
      </c>
      <c r="W807">
        <v>59.829652996845425</v>
      </c>
      <c r="X807">
        <v>157.83571203112061</v>
      </c>
      <c r="Y807">
        <v>145.48267716535443</v>
      </c>
      <c r="Z807">
        <v>145.71214511041021</v>
      </c>
      <c r="AA807">
        <v>25.444490100433161</v>
      </c>
      <c r="AB807">
        <v>4.2773710423767346</v>
      </c>
      <c r="AC807">
        <v>-35.001572857405641</v>
      </c>
      <c r="AD807">
        <v>29</v>
      </c>
      <c r="AE807">
        <v>0</v>
      </c>
      <c r="AF807">
        <v>0</v>
      </c>
      <c r="AG807">
        <v>4</v>
      </c>
      <c r="AH807">
        <v>54</v>
      </c>
      <c r="AI807">
        <v>4</v>
      </c>
      <c r="AJ807">
        <v>5</v>
      </c>
      <c r="AK807">
        <v>11</v>
      </c>
      <c r="AL807">
        <v>11</v>
      </c>
      <c r="AM807">
        <v>2</v>
      </c>
    </row>
    <row r="808" spans="1:39">
      <c r="A808">
        <v>3</v>
      </c>
      <c r="B808">
        <v>430</v>
      </c>
      <c r="C808">
        <v>2016</v>
      </c>
      <c r="D808">
        <v>99</v>
      </c>
      <c r="E808">
        <v>14</v>
      </c>
      <c r="F808">
        <v>99</v>
      </c>
      <c r="G808">
        <v>99</v>
      </c>
      <c r="H808">
        <v>99</v>
      </c>
      <c r="I808">
        <v>99</v>
      </c>
      <c r="J808">
        <v>999</v>
      </c>
      <c r="K808">
        <v>99</v>
      </c>
      <c r="L808">
        <v>99</v>
      </c>
      <c r="M808">
        <v>99</v>
      </c>
      <c r="N808">
        <v>99</v>
      </c>
      <c r="O808">
        <v>99</v>
      </c>
      <c r="P808">
        <v>9999</v>
      </c>
      <c r="Q808">
        <v>192</v>
      </c>
      <c r="R808">
        <v>848</v>
      </c>
      <c r="S808">
        <v>848</v>
      </c>
      <c r="T808">
        <v>5.6631494590623754</v>
      </c>
      <c r="U808">
        <v>5.7335380975164947</v>
      </c>
      <c r="V808">
        <v>14.955188679245284</v>
      </c>
      <c r="W808">
        <v>58.972877358490599</v>
      </c>
      <c r="X808">
        <v>164.5522445266665</v>
      </c>
      <c r="Y808">
        <v>151.88172169811332</v>
      </c>
      <c r="Z808">
        <v>151.88172169811332</v>
      </c>
      <c r="AA808">
        <v>31.756486239226099</v>
      </c>
      <c r="AB808">
        <v>4.9141661055830195</v>
      </c>
      <c r="AC808">
        <v>-45.841723407284178</v>
      </c>
      <c r="AD808">
        <v>27</v>
      </c>
      <c r="AE808">
        <v>0</v>
      </c>
      <c r="AF808">
        <v>0</v>
      </c>
      <c r="AG808">
        <v>2</v>
      </c>
      <c r="AH808">
        <v>84</v>
      </c>
      <c r="AI808">
        <v>17</v>
      </c>
      <c r="AJ808">
        <v>7</v>
      </c>
      <c r="AK808">
        <v>9</v>
      </c>
      <c r="AL808">
        <v>20</v>
      </c>
      <c r="AM808">
        <v>1</v>
      </c>
    </row>
    <row r="809" spans="1:39">
      <c r="A809">
        <v>3</v>
      </c>
      <c r="B809">
        <v>431</v>
      </c>
      <c r="C809">
        <v>2016</v>
      </c>
      <c r="D809">
        <v>99</v>
      </c>
      <c r="E809">
        <v>15</v>
      </c>
      <c r="F809">
        <v>99</v>
      </c>
      <c r="G809">
        <v>99</v>
      </c>
      <c r="H809">
        <v>99</v>
      </c>
      <c r="I809">
        <v>99</v>
      </c>
      <c r="J809">
        <v>999</v>
      </c>
      <c r="K809">
        <v>99</v>
      </c>
      <c r="L809">
        <v>99</v>
      </c>
      <c r="M809">
        <v>99</v>
      </c>
      <c r="N809">
        <v>99</v>
      </c>
      <c r="O809">
        <v>99</v>
      </c>
      <c r="P809">
        <v>9999</v>
      </c>
      <c r="Q809">
        <v>134</v>
      </c>
      <c r="R809">
        <v>597</v>
      </c>
      <c r="S809">
        <v>597</v>
      </c>
      <c r="T809">
        <v>3.9869106451182055</v>
      </c>
      <c r="U809">
        <v>4.0190683900381927</v>
      </c>
      <c r="V809">
        <v>15.115577889447238</v>
      </c>
      <c r="W809">
        <v>59.254606365159141</v>
      </c>
      <c r="X809">
        <v>163.84305057247238</v>
      </c>
      <c r="Y809">
        <v>151.22713567839187</v>
      </c>
      <c r="Z809">
        <v>151.22713567839187</v>
      </c>
      <c r="AA809">
        <v>30.980288767709791</v>
      </c>
      <c r="AB809">
        <v>4.563216825127399</v>
      </c>
      <c r="AC809">
        <v>-46.56015355164395</v>
      </c>
      <c r="AD809">
        <v>13</v>
      </c>
      <c r="AE809">
        <v>0</v>
      </c>
      <c r="AF809">
        <v>0</v>
      </c>
      <c r="AG809">
        <v>2</v>
      </c>
      <c r="AH809">
        <v>51</v>
      </c>
      <c r="AI809">
        <v>6</v>
      </c>
      <c r="AJ809">
        <v>16</v>
      </c>
      <c r="AK809">
        <v>4</v>
      </c>
      <c r="AL809">
        <v>12</v>
      </c>
      <c r="AM809">
        <v>1</v>
      </c>
    </row>
    <row r="810" spans="1:39">
      <c r="A810">
        <v>3</v>
      </c>
      <c r="B810">
        <v>432</v>
      </c>
      <c r="C810">
        <v>2016</v>
      </c>
      <c r="D810">
        <v>99</v>
      </c>
      <c r="E810">
        <v>16</v>
      </c>
      <c r="F810">
        <v>99</v>
      </c>
      <c r="G810">
        <v>99</v>
      </c>
      <c r="H810">
        <v>99</v>
      </c>
      <c r="I810">
        <v>99</v>
      </c>
      <c r="J810">
        <v>999</v>
      </c>
      <c r="K810">
        <v>99</v>
      </c>
      <c r="L810">
        <v>99</v>
      </c>
      <c r="M810">
        <v>99</v>
      </c>
      <c r="N810">
        <v>99</v>
      </c>
      <c r="O810">
        <v>99</v>
      </c>
      <c r="P810">
        <v>9999</v>
      </c>
      <c r="Q810">
        <v>137</v>
      </c>
      <c r="R810">
        <v>569</v>
      </c>
      <c r="S810">
        <v>569</v>
      </c>
      <c r="T810">
        <v>3.7999198610925609</v>
      </c>
      <c r="U810">
        <v>3.8560621992129138</v>
      </c>
      <c r="V810">
        <v>14.875219683655541</v>
      </c>
      <c r="W810">
        <v>58.868189806678387</v>
      </c>
      <c r="X810">
        <v>164.93344275467604</v>
      </c>
      <c r="Y810">
        <v>152.23356766256597</v>
      </c>
      <c r="Z810">
        <v>152.23356766256597</v>
      </c>
      <c r="AA810">
        <v>28.072943176479889</v>
      </c>
      <c r="AB810">
        <v>4.9629761458301971</v>
      </c>
      <c r="AC810">
        <v>-42.428263781800005</v>
      </c>
      <c r="AD810">
        <v>19</v>
      </c>
      <c r="AE810">
        <v>0</v>
      </c>
      <c r="AF810">
        <v>0</v>
      </c>
      <c r="AG810">
        <v>3</v>
      </c>
      <c r="AH810">
        <v>47</v>
      </c>
      <c r="AI810">
        <v>13</v>
      </c>
      <c r="AJ810">
        <v>11</v>
      </c>
      <c r="AK810">
        <v>3</v>
      </c>
      <c r="AL810">
        <v>5</v>
      </c>
      <c r="AM810">
        <v>8</v>
      </c>
    </row>
    <row r="811" spans="1:39">
      <c r="A811">
        <v>3</v>
      </c>
      <c r="B811">
        <v>433</v>
      </c>
      <c r="C811">
        <v>2016</v>
      </c>
      <c r="D811">
        <v>99</v>
      </c>
      <c r="E811">
        <v>17</v>
      </c>
      <c r="F811">
        <v>99</v>
      </c>
      <c r="G811">
        <v>99</v>
      </c>
      <c r="H811">
        <v>99</v>
      </c>
      <c r="I811">
        <v>99</v>
      </c>
      <c r="J811">
        <v>999</v>
      </c>
      <c r="K811">
        <v>99</v>
      </c>
      <c r="L811">
        <v>99</v>
      </c>
      <c r="M811">
        <v>99</v>
      </c>
      <c r="N811">
        <v>99</v>
      </c>
      <c r="O811">
        <v>99</v>
      </c>
      <c r="P811">
        <v>9999</v>
      </c>
      <c r="Q811">
        <v>139</v>
      </c>
      <c r="R811">
        <v>621</v>
      </c>
      <c r="S811">
        <v>621</v>
      </c>
      <c r="T811">
        <v>4.147188459997329</v>
      </c>
      <c r="U811">
        <v>4.22925765475149</v>
      </c>
      <c r="V811">
        <v>15.033816425120774</v>
      </c>
      <c r="W811">
        <v>59.167471819645741</v>
      </c>
      <c r="X811">
        <v>165.74846078826491</v>
      </c>
      <c r="Y811">
        <v>152.98582930756859</v>
      </c>
      <c r="Z811">
        <v>152.98582930756859</v>
      </c>
      <c r="AA811">
        <v>28.557035487634923</v>
      </c>
      <c r="AB811">
        <v>4.7748979520094688</v>
      </c>
      <c r="AC811">
        <v>-43.591224647098848</v>
      </c>
      <c r="AD811">
        <v>21</v>
      </c>
      <c r="AE811">
        <v>0</v>
      </c>
      <c r="AF811">
        <v>0</v>
      </c>
      <c r="AG811">
        <v>3</v>
      </c>
      <c r="AH811">
        <v>76</v>
      </c>
      <c r="AI811">
        <v>9</v>
      </c>
      <c r="AJ811">
        <v>7</v>
      </c>
      <c r="AK811">
        <v>10</v>
      </c>
      <c r="AL811">
        <v>14</v>
      </c>
      <c r="AM811">
        <v>2</v>
      </c>
    </row>
    <row r="812" spans="1:39">
      <c r="A812">
        <v>3</v>
      </c>
      <c r="B812">
        <v>434</v>
      </c>
      <c r="C812">
        <v>2016</v>
      </c>
      <c r="D812">
        <v>99</v>
      </c>
      <c r="E812">
        <v>18</v>
      </c>
      <c r="F812">
        <v>99</v>
      </c>
      <c r="G812">
        <v>99</v>
      </c>
      <c r="H812">
        <v>99</v>
      </c>
      <c r="I812">
        <v>99</v>
      </c>
      <c r="J812">
        <v>999</v>
      </c>
      <c r="K812">
        <v>99</v>
      </c>
      <c r="L812">
        <v>99</v>
      </c>
      <c r="M812">
        <v>99</v>
      </c>
      <c r="N812">
        <v>99</v>
      </c>
      <c r="O812">
        <v>99</v>
      </c>
      <c r="P812">
        <v>9999</v>
      </c>
      <c r="Q812">
        <v>130</v>
      </c>
      <c r="R812">
        <v>640</v>
      </c>
      <c r="S812">
        <v>640</v>
      </c>
      <c r="T812">
        <v>4.2740750634433029</v>
      </c>
      <c r="U812">
        <v>4.166992379303653</v>
      </c>
      <c r="V812">
        <v>15.190625000000001</v>
      </c>
      <c r="W812">
        <v>59.424999999999997</v>
      </c>
      <c r="X812">
        <v>158.46001489707473</v>
      </c>
      <c r="Y812">
        <v>146.25859374999985</v>
      </c>
      <c r="Z812">
        <v>146.25859374999985</v>
      </c>
      <c r="AA812">
        <v>29.672439672994138</v>
      </c>
      <c r="AB812">
        <v>4.4417057534240811</v>
      </c>
      <c r="AC812">
        <v>-39.875871986746525</v>
      </c>
      <c r="AD812">
        <v>14</v>
      </c>
      <c r="AE812">
        <v>0</v>
      </c>
      <c r="AF812">
        <v>0</v>
      </c>
      <c r="AG812">
        <v>2</v>
      </c>
      <c r="AH812">
        <v>79</v>
      </c>
      <c r="AI812">
        <v>2</v>
      </c>
      <c r="AJ812">
        <v>10</v>
      </c>
      <c r="AK812">
        <v>10</v>
      </c>
      <c r="AL812">
        <v>12</v>
      </c>
      <c r="AM812">
        <v>1</v>
      </c>
    </row>
    <row r="813" spans="1:39">
      <c r="A813">
        <v>3</v>
      </c>
      <c r="B813">
        <v>435</v>
      </c>
      <c r="C813">
        <v>2016</v>
      </c>
      <c r="D813">
        <v>99</v>
      </c>
      <c r="E813">
        <v>19</v>
      </c>
      <c r="F813">
        <v>99</v>
      </c>
      <c r="G813">
        <v>99</v>
      </c>
      <c r="H813">
        <v>99</v>
      </c>
      <c r="I813">
        <v>99</v>
      </c>
      <c r="J813">
        <v>999</v>
      </c>
      <c r="K813">
        <v>99</v>
      </c>
      <c r="L813">
        <v>99</v>
      </c>
      <c r="M813">
        <v>99</v>
      </c>
      <c r="N813">
        <v>99</v>
      </c>
      <c r="O813">
        <v>99</v>
      </c>
      <c r="P813">
        <v>9999</v>
      </c>
      <c r="Q813">
        <v>148</v>
      </c>
      <c r="R813">
        <v>629</v>
      </c>
      <c r="S813">
        <v>625</v>
      </c>
      <c r="T813">
        <v>4.2006143982903712</v>
      </c>
      <c r="U813">
        <v>4.1324386459779952</v>
      </c>
      <c r="V813">
        <v>14.925278219395867</v>
      </c>
      <c r="W813">
        <v>59.052799999999998</v>
      </c>
      <c r="X813">
        <v>160.79849526411252</v>
      </c>
      <c r="Y813">
        <v>147.58235294117659</v>
      </c>
      <c r="Z813">
        <v>148.52688000000012</v>
      </c>
      <c r="AA813">
        <v>29.01895624355847</v>
      </c>
      <c r="AB813">
        <v>4.9495466620691841</v>
      </c>
      <c r="AC813">
        <v>-48.311001677641023</v>
      </c>
      <c r="AD813">
        <v>22</v>
      </c>
      <c r="AE813">
        <v>0</v>
      </c>
      <c r="AF813">
        <v>0</v>
      </c>
      <c r="AG813">
        <v>5</v>
      </c>
      <c r="AH813">
        <v>57</v>
      </c>
      <c r="AI813">
        <v>8</v>
      </c>
      <c r="AJ813">
        <v>7</v>
      </c>
      <c r="AK813">
        <v>8</v>
      </c>
      <c r="AL813">
        <v>6</v>
      </c>
      <c r="AM813">
        <v>3</v>
      </c>
    </row>
    <row r="814" spans="1:39">
      <c r="A814">
        <v>3</v>
      </c>
      <c r="B814">
        <v>436</v>
      </c>
      <c r="C814">
        <v>2016</v>
      </c>
      <c r="D814">
        <v>99</v>
      </c>
      <c r="E814">
        <v>20</v>
      </c>
      <c r="F814">
        <v>99</v>
      </c>
      <c r="G814">
        <v>99</v>
      </c>
      <c r="H814">
        <v>99</v>
      </c>
      <c r="I814">
        <v>99</v>
      </c>
      <c r="J814">
        <v>999</v>
      </c>
      <c r="K814">
        <v>99</v>
      </c>
      <c r="L814">
        <v>99</v>
      </c>
      <c r="M814">
        <v>99</v>
      </c>
      <c r="N814">
        <v>99</v>
      </c>
      <c r="O814">
        <v>99</v>
      </c>
      <c r="P814">
        <v>9999</v>
      </c>
      <c r="Q814">
        <v>111</v>
      </c>
      <c r="R814">
        <v>616</v>
      </c>
      <c r="S814">
        <v>616</v>
      </c>
      <c r="T814">
        <v>4.1137972485641789</v>
      </c>
      <c r="U814">
        <v>4.0563732451359868</v>
      </c>
      <c r="V814">
        <v>14.745129870129873</v>
      </c>
      <c r="W814">
        <v>58.555194805194802</v>
      </c>
      <c r="X814">
        <v>160.26332822107469</v>
      </c>
      <c r="Y814">
        <v>147.92305194805195</v>
      </c>
      <c r="Z814">
        <v>147.92305194805195</v>
      </c>
      <c r="AA814">
        <v>33.641232929595368</v>
      </c>
      <c r="AB814">
        <v>5.36373757805202</v>
      </c>
      <c r="AC814">
        <v>-58.407187249296577</v>
      </c>
      <c r="AD814">
        <v>13</v>
      </c>
      <c r="AE814">
        <v>0</v>
      </c>
      <c r="AF814">
        <v>0</v>
      </c>
      <c r="AG814">
        <v>0</v>
      </c>
      <c r="AH814">
        <v>58</v>
      </c>
      <c r="AI814">
        <v>6</v>
      </c>
      <c r="AJ814">
        <v>9</v>
      </c>
      <c r="AK814">
        <v>10</v>
      </c>
      <c r="AL814">
        <v>6</v>
      </c>
      <c r="AM814">
        <v>0</v>
      </c>
    </row>
    <row r="815" spans="1:39">
      <c r="A815">
        <v>3</v>
      </c>
      <c r="B815">
        <v>437</v>
      </c>
      <c r="C815">
        <v>2016</v>
      </c>
      <c r="D815">
        <v>99</v>
      </c>
      <c r="E815">
        <v>21</v>
      </c>
      <c r="F815">
        <v>99</v>
      </c>
      <c r="G815">
        <v>99</v>
      </c>
      <c r="H815">
        <v>99</v>
      </c>
      <c r="I815">
        <v>99</v>
      </c>
      <c r="J815">
        <v>999</v>
      </c>
      <c r="K815">
        <v>99</v>
      </c>
      <c r="L815">
        <v>99</v>
      </c>
      <c r="M815">
        <v>99</v>
      </c>
      <c r="N815">
        <v>99</v>
      </c>
      <c r="O815">
        <v>99</v>
      </c>
      <c r="P815">
        <v>9999</v>
      </c>
      <c r="Q815">
        <v>127</v>
      </c>
      <c r="R815">
        <v>689</v>
      </c>
      <c r="S815">
        <v>689</v>
      </c>
      <c r="T815">
        <v>4.6013089354881789</v>
      </c>
      <c r="U815">
        <v>4.6117926790245747</v>
      </c>
      <c r="V815">
        <v>15.149492017416543</v>
      </c>
      <c r="W815">
        <v>59.220609579100142</v>
      </c>
      <c r="X815">
        <v>162.90241167896079</v>
      </c>
      <c r="Y815">
        <v>150.35892597968075</v>
      </c>
      <c r="Z815">
        <v>150.35892597968075</v>
      </c>
      <c r="AA815">
        <v>30.03544513726974</v>
      </c>
      <c r="AB815">
        <v>4.638212480366616</v>
      </c>
      <c r="AC815">
        <v>-38.192331101877073</v>
      </c>
      <c r="AD815">
        <v>26</v>
      </c>
      <c r="AE815">
        <v>0</v>
      </c>
      <c r="AF815">
        <v>0</v>
      </c>
      <c r="AG815">
        <v>1</v>
      </c>
      <c r="AH815">
        <v>66</v>
      </c>
      <c r="AI815">
        <v>7</v>
      </c>
      <c r="AJ815">
        <v>9</v>
      </c>
      <c r="AK815">
        <v>7</v>
      </c>
      <c r="AL815">
        <v>14</v>
      </c>
      <c r="AM815">
        <v>1</v>
      </c>
    </row>
    <row r="816" spans="1:39">
      <c r="A816">
        <v>3</v>
      </c>
      <c r="B816">
        <v>438</v>
      </c>
      <c r="C816">
        <v>2016</v>
      </c>
      <c r="D816">
        <v>99</v>
      </c>
      <c r="E816">
        <v>22</v>
      </c>
      <c r="F816">
        <v>99</v>
      </c>
      <c r="G816">
        <v>99</v>
      </c>
      <c r="H816">
        <v>99</v>
      </c>
      <c r="I816">
        <v>99</v>
      </c>
      <c r="J816">
        <v>999</v>
      </c>
      <c r="K816">
        <v>99</v>
      </c>
      <c r="L816">
        <v>99</v>
      </c>
      <c r="M816">
        <v>99</v>
      </c>
      <c r="N816">
        <v>99</v>
      </c>
      <c r="O816">
        <v>99</v>
      </c>
      <c r="P816">
        <v>9999</v>
      </c>
      <c r="Q816">
        <v>154</v>
      </c>
      <c r="R816">
        <v>659</v>
      </c>
      <c r="S816">
        <v>659</v>
      </c>
      <c r="T816">
        <v>4.400961666889275</v>
      </c>
      <c r="U816">
        <v>4.5126632621608884</v>
      </c>
      <c r="V816">
        <v>14.796661608497724</v>
      </c>
      <c r="W816">
        <v>58.767830045523503</v>
      </c>
      <c r="X816">
        <v>166.65735042917723</v>
      </c>
      <c r="Y816">
        <v>153.82473444613035</v>
      </c>
      <c r="Z816">
        <v>153.82473444613035</v>
      </c>
      <c r="AA816">
        <v>29.18552832265981</v>
      </c>
      <c r="AB816">
        <v>4.9506637247521921</v>
      </c>
      <c r="AC816">
        <v>-42.329036396078408</v>
      </c>
      <c r="AD816">
        <v>25</v>
      </c>
      <c r="AE816">
        <v>0</v>
      </c>
      <c r="AF816">
        <v>0</v>
      </c>
      <c r="AG816">
        <v>3</v>
      </c>
      <c r="AH816">
        <v>63</v>
      </c>
      <c r="AI816">
        <v>8</v>
      </c>
      <c r="AJ816">
        <v>5</v>
      </c>
      <c r="AK816">
        <v>14</v>
      </c>
      <c r="AL816">
        <v>17</v>
      </c>
      <c r="AM816">
        <v>2</v>
      </c>
    </row>
    <row r="817" spans="1:39">
      <c r="A817">
        <v>3</v>
      </c>
      <c r="B817">
        <v>439</v>
      </c>
      <c r="C817">
        <v>2016</v>
      </c>
      <c r="D817">
        <v>99</v>
      </c>
      <c r="E817">
        <v>23</v>
      </c>
      <c r="F817">
        <v>99</v>
      </c>
      <c r="G817">
        <v>99</v>
      </c>
      <c r="H817">
        <v>99</v>
      </c>
      <c r="I817">
        <v>99</v>
      </c>
      <c r="J817">
        <v>999</v>
      </c>
      <c r="K817">
        <v>99</v>
      </c>
      <c r="L817">
        <v>99</v>
      </c>
      <c r="M817">
        <v>99</v>
      </c>
      <c r="N817">
        <v>99</v>
      </c>
      <c r="O817">
        <v>99</v>
      </c>
      <c r="P817">
        <v>9999</v>
      </c>
      <c r="Q817">
        <v>138</v>
      </c>
      <c r="R817">
        <v>677</v>
      </c>
      <c r="S817">
        <v>677</v>
      </c>
      <c r="T817">
        <v>4.5211700280486173</v>
      </c>
      <c r="U817">
        <v>4.5770341696446755</v>
      </c>
      <c r="V817">
        <v>14.855243722304284</v>
      </c>
      <c r="W817">
        <v>58.912850812407683</v>
      </c>
      <c r="X817">
        <v>164.54036113053721</v>
      </c>
      <c r="Y817">
        <v>151.87075332348599</v>
      </c>
      <c r="Z817">
        <v>151.87075332348599</v>
      </c>
      <c r="AA817">
        <v>30.82288904040864</v>
      </c>
      <c r="AB817">
        <v>4.8263582972556476</v>
      </c>
      <c r="AC817">
        <v>-41.791734410766622</v>
      </c>
      <c r="AD817">
        <v>18</v>
      </c>
      <c r="AE817">
        <v>0</v>
      </c>
      <c r="AF817">
        <v>0</v>
      </c>
      <c r="AG817">
        <v>1</v>
      </c>
      <c r="AH817">
        <v>63</v>
      </c>
      <c r="AI817">
        <v>7</v>
      </c>
      <c r="AJ817">
        <v>7</v>
      </c>
      <c r="AK817">
        <v>2</v>
      </c>
      <c r="AL817">
        <v>12</v>
      </c>
      <c r="AM817">
        <v>2</v>
      </c>
    </row>
    <row r="818" spans="1:39">
      <c r="A818">
        <v>3</v>
      </c>
      <c r="B818">
        <v>440</v>
      </c>
      <c r="C818">
        <v>2016</v>
      </c>
      <c r="D818">
        <v>99</v>
      </c>
      <c r="E818">
        <v>24</v>
      </c>
      <c r="F818">
        <v>99</v>
      </c>
      <c r="G818">
        <v>99</v>
      </c>
      <c r="H818">
        <v>99</v>
      </c>
      <c r="I818">
        <v>99</v>
      </c>
      <c r="J818">
        <v>999</v>
      </c>
      <c r="K818">
        <v>99</v>
      </c>
      <c r="L818">
        <v>99</v>
      </c>
      <c r="M818">
        <v>99</v>
      </c>
      <c r="N818">
        <v>99</v>
      </c>
      <c r="O818">
        <v>99</v>
      </c>
      <c r="P818">
        <v>9999</v>
      </c>
      <c r="Q818">
        <v>144</v>
      </c>
      <c r="R818">
        <v>720</v>
      </c>
      <c r="S818">
        <v>711</v>
      </c>
      <c r="T818">
        <v>4.8083344463737152</v>
      </c>
      <c r="U818">
        <v>4.6608721572409486</v>
      </c>
      <c r="V818">
        <v>14.887499999999999</v>
      </c>
      <c r="W818">
        <v>59.102672292545691</v>
      </c>
      <c r="X818">
        <v>159.64547971590213</v>
      </c>
      <c r="Y818">
        <v>145.41638888888909</v>
      </c>
      <c r="Z818">
        <v>147.25710267229277</v>
      </c>
      <c r="AA818">
        <v>29.59363127667671</v>
      </c>
      <c r="AB818">
        <v>4.6897417636396099</v>
      </c>
      <c r="AC818">
        <v>-40.838685340930056</v>
      </c>
      <c r="AD818">
        <v>21</v>
      </c>
      <c r="AE818">
        <v>0</v>
      </c>
      <c r="AF818">
        <v>0</v>
      </c>
      <c r="AG818">
        <v>1</v>
      </c>
      <c r="AH818">
        <v>79</v>
      </c>
      <c r="AI818">
        <v>16</v>
      </c>
      <c r="AJ818">
        <v>11</v>
      </c>
      <c r="AK818">
        <v>8</v>
      </c>
      <c r="AL818">
        <v>19</v>
      </c>
      <c r="AM818">
        <v>3</v>
      </c>
    </row>
    <row r="819" spans="1:39">
      <c r="A819">
        <v>3</v>
      </c>
      <c r="B819">
        <v>441</v>
      </c>
      <c r="C819">
        <v>2016</v>
      </c>
      <c r="D819">
        <v>99</v>
      </c>
      <c r="E819">
        <v>25</v>
      </c>
      <c r="F819">
        <v>99</v>
      </c>
      <c r="G819">
        <v>99</v>
      </c>
      <c r="H819">
        <v>99</v>
      </c>
      <c r="I819">
        <v>99</v>
      </c>
      <c r="J819">
        <v>999</v>
      </c>
      <c r="K819">
        <v>99</v>
      </c>
      <c r="L819">
        <v>99</v>
      </c>
      <c r="M819">
        <v>99</v>
      </c>
      <c r="N819">
        <v>99</v>
      </c>
      <c r="O819">
        <v>99</v>
      </c>
      <c r="P819">
        <v>9999</v>
      </c>
    </row>
    <row r="820" spans="1:39">
      <c r="A820">
        <v>3</v>
      </c>
      <c r="B820">
        <v>442</v>
      </c>
      <c r="C820">
        <v>2016</v>
      </c>
      <c r="D820">
        <v>99</v>
      </c>
      <c r="E820">
        <v>26</v>
      </c>
      <c r="F820">
        <v>99</v>
      </c>
      <c r="G820">
        <v>99</v>
      </c>
      <c r="H820">
        <v>99</v>
      </c>
      <c r="I820">
        <v>99</v>
      </c>
      <c r="J820">
        <v>999</v>
      </c>
      <c r="K820">
        <v>99</v>
      </c>
      <c r="L820">
        <v>99</v>
      </c>
      <c r="M820">
        <v>99</v>
      </c>
      <c r="N820">
        <v>99</v>
      </c>
      <c r="O820">
        <v>99</v>
      </c>
      <c r="P820">
        <v>9999</v>
      </c>
    </row>
    <row r="821" spans="1:39">
      <c r="A821">
        <v>3</v>
      </c>
      <c r="B821">
        <v>443</v>
      </c>
      <c r="C821">
        <v>2016</v>
      </c>
      <c r="D821">
        <v>99</v>
      </c>
      <c r="E821">
        <v>27</v>
      </c>
      <c r="F821">
        <v>99</v>
      </c>
      <c r="G821">
        <v>99</v>
      </c>
      <c r="H821">
        <v>99</v>
      </c>
      <c r="I821">
        <v>99</v>
      </c>
      <c r="J821">
        <v>999</v>
      </c>
      <c r="K821">
        <v>99</v>
      </c>
      <c r="L821">
        <v>99</v>
      </c>
      <c r="M821">
        <v>99</v>
      </c>
      <c r="N821">
        <v>99</v>
      </c>
      <c r="O821">
        <v>99</v>
      </c>
      <c r="P821">
        <v>9999</v>
      </c>
    </row>
    <row r="822" spans="1:39">
      <c r="A822">
        <v>3</v>
      </c>
      <c r="B822">
        <v>444</v>
      </c>
      <c r="C822">
        <v>2016</v>
      </c>
      <c r="D822">
        <v>99</v>
      </c>
      <c r="E822">
        <v>28</v>
      </c>
      <c r="F822">
        <v>99</v>
      </c>
      <c r="G822">
        <v>99</v>
      </c>
      <c r="H822">
        <v>99</v>
      </c>
      <c r="I822">
        <v>99</v>
      </c>
      <c r="J822">
        <v>999</v>
      </c>
      <c r="K822">
        <v>99</v>
      </c>
      <c r="L822">
        <v>99</v>
      </c>
      <c r="M822">
        <v>99</v>
      </c>
      <c r="N822">
        <v>99</v>
      </c>
      <c r="O822">
        <v>99</v>
      </c>
      <c r="P822">
        <v>9999</v>
      </c>
    </row>
    <row r="823" spans="1:39">
      <c r="A823">
        <v>3</v>
      </c>
      <c r="B823">
        <v>445</v>
      </c>
      <c r="C823">
        <v>2016</v>
      </c>
      <c r="D823">
        <v>99</v>
      </c>
      <c r="E823">
        <v>29</v>
      </c>
      <c r="F823">
        <v>99</v>
      </c>
      <c r="G823">
        <v>99</v>
      </c>
      <c r="H823">
        <v>99</v>
      </c>
      <c r="I823">
        <v>99</v>
      </c>
      <c r="J823">
        <v>999</v>
      </c>
      <c r="K823">
        <v>99</v>
      </c>
      <c r="L823">
        <v>99</v>
      </c>
      <c r="M823">
        <v>99</v>
      </c>
      <c r="N823">
        <v>99</v>
      </c>
      <c r="O823">
        <v>99</v>
      </c>
      <c r="P823">
        <v>9999</v>
      </c>
    </row>
    <row r="824" spans="1:39">
      <c r="A824">
        <v>3</v>
      </c>
      <c r="B824">
        <v>446</v>
      </c>
      <c r="C824">
        <v>2016</v>
      </c>
      <c r="D824">
        <v>99</v>
      </c>
      <c r="E824">
        <v>30</v>
      </c>
      <c r="F824">
        <v>99</v>
      </c>
      <c r="G824">
        <v>99</v>
      </c>
      <c r="H824">
        <v>99</v>
      </c>
      <c r="I824">
        <v>99</v>
      </c>
      <c r="J824">
        <v>999</v>
      </c>
      <c r="K824">
        <v>99</v>
      </c>
      <c r="L824">
        <v>99</v>
      </c>
      <c r="M824">
        <v>99</v>
      </c>
      <c r="N824">
        <v>99</v>
      </c>
      <c r="O824">
        <v>99</v>
      </c>
      <c r="P824">
        <v>9999</v>
      </c>
    </row>
    <row r="825" spans="1:39">
      <c r="A825">
        <v>3</v>
      </c>
      <c r="B825">
        <v>447</v>
      </c>
      <c r="C825">
        <v>2016</v>
      </c>
      <c r="D825">
        <v>99</v>
      </c>
      <c r="E825">
        <v>31</v>
      </c>
      <c r="F825">
        <v>99</v>
      </c>
      <c r="G825">
        <v>99</v>
      </c>
      <c r="H825">
        <v>99</v>
      </c>
      <c r="I825">
        <v>99</v>
      </c>
      <c r="J825">
        <v>999</v>
      </c>
      <c r="K825">
        <v>99</v>
      </c>
      <c r="L825">
        <v>99</v>
      </c>
      <c r="M825">
        <v>99</v>
      </c>
      <c r="N825">
        <v>99</v>
      </c>
      <c r="O825">
        <v>99</v>
      </c>
      <c r="P825">
        <v>9999</v>
      </c>
    </row>
    <row r="826" spans="1:39">
      <c r="A826">
        <v>3</v>
      </c>
      <c r="B826">
        <v>448</v>
      </c>
      <c r="C826">
        <v>2016</v>
      </c>
      <c r="D826">
        <v>99</v>
      </c>
      <c r="E826">
        <v>32</v>
      </c>
      <c r="F826">
        <v>99</v>
      </c>
      <c r="G826">
        <v>99</v>
      </c>
      <c r="H826">
        <v>99</v>
      </c>
      <c r="I826">
        <v>99</v>
      </c>
      <c r="J826">
        <v>999</v>
      </c>
      <c r="K826">
        <v>99</v>
      </c>
      <c r="L826">
        <v>99</v>
      </c>
      <c r="M826">
        <v>99</v>
      </c>
      <c r="N826">
        <v>99</v>
      </c>
      <c r="O826">
        <v>99</v>
      </c>
      <c r="P826">
        <v>9999</v>
      </c>
    </row>
    <row r="827" spans="1:39">
      <c r="A827">
        <v>3</v>
      </c>
      <c r="B827">
        <v>449</v>
      </c>
      <c r="C827">
        <v>2016</v>
      </c>
      <c r="D827">
        <v>99</v>
      </c>
      <c r="E827">
        <v>33</v>
      </c>
      <c r="F827">
        <v>99</v>
      </c>
      <c r="G827">
        <v>99</v>
      </c>
      <c r="H827">
        <v>99</v>
      </c>
      <c r="I827">
        <v>99</v>
      </c>
      <c r="J827">
        <v>999</v>
      </c>
      <c r="K827">
        <v>99</v>
      </c>
      <c r="L827">
        <v>99</v>
      </c>
      <c r="M827">
        <v>99</v>
      </c>
      <c r="N827">
        <v>99</v>
      </c>
      <c r="O827">
        <v>99</v>
      </c>
      <c r="P827">
        <v>9999</v>
      </c>
    </row>
    <row r="828" spans="1:39">
      <c r="A828">
        <v>3</v>
      </c>
      <c r="B828">
        <v>450</v>
      </c>
      <c r="C828">
        <v>2016</v>
      </c>
      <c r="D828">
        <v>99</v>
      </c>
      <c r="E828">
        <v>34</v>
      </c>
      <c r="F828">
        <v>99</v>
      </c>
      <c r="G828">
        <v>99</v>
      </c>
      <c r="H828">
        <v>99</v>
      </c>
      <c r="I828">
        <v>99</v>
      </c>
      <c r="J828">
        <v>999</v>
      </c>
      <c r="K828">
        <v>99</v>
      </c>
      <c r="L828">
        <v>99</v>
      </c>
      <c r="M828">
        <v>99</v>
      </c>
      <c r="N828">
        <v>99</v>
      </c>
      <c r="O828">
        <v>99</v>
      </c>
      <c r="P828">
        <v>9999</v>
      </c>
    </row>
    <row r="829" spans="1:39">
      <c r="A829">
        <v>3</v>
      </c>
      <c r="B829">
        <v>451</v>
      </c>
      <c r="C829">
        <v>2016</v>
      </c>
      <c r="D829">
        <v>99</v>
      </c>
      <c r="E829">
        <v>35</v>
      </c>
      <c r="F829">
        <v>99</v>
      </c>
      <c r="G829">
        <v>99</v>
      </c>
      <c r="H829">
        <v>99</v>
      </c>
      <c r="I829">
        <v>99</v>
      </c>
      <c r="J829">
        <v>999</v>
      </c>
      <c r="K829">
        <v>99</v>
      </c>
      <c r="L829">
        <v>99</v>
      </c>
      <c r="M829">
        <v>99</v>
      </c>
      <c r="N829">
        <v>99</v>
      </c>
      <c r="O829">
        <v>99</v>
      </c>
      <c r="P829">
        <v>9999</v>
      </c>
    </row>
    <row r="830" spans="1:39">
      <c r="A830">
        <v>3</v>
      </c>
      <c r="B830">
        <v>452</v>
      </c>
      <c r="C830">
        <v>2016</v>
      </c>
      <c r="D830">
        <v>99</v>
      </c>
      <c r="E830">
        <v>36</v>
      </c>
      <c r="F830">
        <v>99</v>
      </c>
      <c r="G830">
        <v>99</v>
      </c>
      <c r="H830">
        <v>99</v>
      </c>
      <c r="I830">
        <v>99</v>
      </c>
      <c r="J830">
        <v>999</v>
      </c>
      <c r="K830">
        <v>99</v>
      </c>
      <c r="L830">
        <v>99</v>
      </c>
      <c r="M830">
        <v>99</v>
      </c>
      <c r="N830">
        <v>99</v>
      </c>
      <c r="O830">
        <v>99</v>
      </c>
      <c r="P830">
        <v>9999</v>
      </c>
    </row>
    <row r="831" spans="1:39">
      <c r="A831">
        <v>3</v>
      </c>
      <c r="B831">
        <v>453</v>
      </c>
      <c r="C831">
        <v>2016</v>
      </c>
      <c r="D831">
        <v>99</v>
      </c>
      <c r="E831">
        <v>37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99</v>
      </c>
      <c r="M831">
        <v>99</v>
      </c>
      <c r="N831">
        <v>99</v>
      </c>
      <c r="O831">
        <v>99</v>
      </c>
      <c r="P831">
        <v>9999</v>
      </c>
    </row>
    <row r="832" spans="1:39">
      <c r="A832">
        <v>3</v>
      </c>
      <c r="B832">
        <v>454</v>
      </c>
      <c r="C832">
        <v>2016</v>
      </c>
      <c r="D832">
        <v>99</v>
      </c>
      <c r="E832">
        <v>38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99</v>
      </c>
      <c r="M832">
        <v>99</v>
      </c>
      <c r="N832">
        <v>99</v>
      </c>
      <c r="O832">
        <v>99</v>
      </c>
      <c r="P832">
        <v>9999</v>
      </c>
    </row>
    <row r="833" spans="1:39">
      <c r="A833">
        <v>3</v>
      </c>
      <c r="B833">
        <v>455</v>
      </c>
      <c r="C833">
        <v>2016</v>
      </c>
      <c r="D833">
        <v>99</v>
      </c>
      <c r="E833">
        <v>39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99</v>
      </c>
      <c r="M833">
        <v>99</v>
      </c>
      <c r="N833">
        <v>99</v>
      </c>
      <c r="O833">
        <v>99</v>
      </c>
      <c r="P833">
        <v>9999</v>
      </c>
    </row>
    <row r="834" spans="1:39">
      <c r="A834">
        <v>3</v>
      </c>
      <c r="B834">
        <v>456</v>
      </c>
      <c r="C834">
        <v>2016</v>
      </c>
      <c r="D834">
        <v>99</v>
      </c>
      <c r="E834">
        <v>40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99</v>
      </c>
      <c r="M834">
        <v>99</v>
      </c>
      <c r="N834">
        <v>99</v>
      </c>
      <c r="O834">
        <v>99</v>
      </c>
      <c r="P834">
        <v>9999</v>
      </c>
    </row>
    <row r="835" spans="1:39">
      <c r="A835">
        <v>3</v>
      </c>
      <c r="B835">
        <v>457</v>
      </c>
      <c r="C835">
        <v>2016</v>
      </c>
      <c r="D835">
        <v>99</v>
      </c>
      <c r="E835">
        <v>41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99</v>
      </c>
      <c r="M835">
        <v>99</v>
      </c>
      <c r="N835">
        <v>99</v>
      </c>
      <c r="O835">
        <v>99</v>
      </c>
      <c r="P835">
        <v>9999</v>
      </c>
    </row>
    <row r="836" spans="1:39">
      <c r="A836">
        <v>3</v>
      </c>
      <c r="B836">
        <v>458</v>
      </c>
      <c r="C836">
        <v>2016</v>
      </c>
      <c r="D836">
        <v>99</v>
      </c>
      <c r="E836">
        <v>42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99</v>
      </c>
      <c r="M836">
        <v>99</v>
      </c>
      <c r="N836">
        <v>99</v>
      </c>
      <c r="O836">
        <v>99</v>
      </c>
      <c r="P836">
        <v>9999</v>
      </c>
    </row>
    <row r="837" spans="1:39">
      <c r="A837">
        <v>3</v>
      </c>
      <c r="B837">
        <v>459</v>
      </c>
      <c r="C837">
        <v>2016</v>
      </c>
      <c r="D837">
        <v>99</v>
      </c>
      <c r="E837">
        <v>43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99</v>
      </c>
      <c r="M837">
        <v>99</v>
      </c>
      <c r="N837">
        <v>99</v>
      </c>
      <c r="O837">
        <v>99</v>
      </c>
      <c r="P837">
        <v>9999</v>
      </c>
    </row>
    <row r="838" spans="1:39">
      <c r="A838">
        <v>3</v>
      </c>
      <c r="B838">
        <v>460</v>
      </c>
      <c r="C838">
        <v>2016</v>
      </c>
      <c r="D838">
        <v>99</v>
      </c>
      <c r="E838">
        <v>44</v>
      </c>
      <c r="F838">
        <v>99</v>
      </c>
      <c r="G838">
        <v>99</v>
      </c>
      <c r="H838">
        <v>99</v>
      </c>
      <c r="I838">
        <v>99</v>
      </c>
      <c r="J838">
        <v>999</v>
      </c>
      <c r="K838">
        <v>99</v>
      </c>
      <c r="L838">
        <v>99</v>
      </c>
      <c r="M838">
        <v>99</v>
      </c>
      <c r="N838">
        <v>99</v>
      </c>
      <c r="O838">
        <v>99</v>
      </c>
      <c r="P838">
        <v>9999</v>
      </c>
    </row>
    <row r="839" spans="1:39">
      <c r="A839">
        <v>3</v>
      </c>
      <c r="B839">
        <v>461</v>
      </c>
      <c r="C839">
        <v>2016</v>
      </c>
      <c r="D839">
        <v>99</v>
      </c>
      <c r="E839">
        <v>45</v>
      </c>
      <c r="F839">
        <v>99</v>
      </c>
      <c r="G839">
        <v>99</v>
      </c>
      <c r="H839">
        <v>99</v>
      </c>
      <c r="I839">
        <v>99</v>
      </c>
      <c r="J839">
        <v>999</v>
      </c>
      <c r="K839">
        <v>99</v>
      </c>
      <c r="L839">
        <v>99</v>
      </c>
      <c r="M839">
        <v>99</v>
      </c>
      <c r="N839">
        <v>99</v>
      </c>
      <c r="O839">
        <v>99</v>
      </c>
      <c r="P839">
        <v>9999</v>
      </c>
    </row>
    <row r="840" spans="1:39">
      <c r="A840">
        <v>3</v>
      </c>
      <c r="B840">
        <v>462</v>
      </c>
      <c r="C840">
        <v>2016</v>
      </c>
      <c r="D840">
        <v>99</v>
      </c>
      <c r="E840">
        <v>46</v>
      </c>
      <c r="F840">
        <v>99</v>
      </c>
      <c r="G840">
        <v>99</v>
      </c>
      <c r="H840">
        <v>99</v>
      </c>
      <c r="I840">
        <v>99</v>
      </c>
      <c r="J840">
        <v>999</v>
      </c>
      <c r="K840">
        <v>99</v>
      </c>
      <c r="L840">
        <v>99</v>
      </c>
      <c r="M840">
        <v>99</v>
      </c>
      <c r="N840">
        <v>99</v>
      </c>
      <c r="O840">
        <v>99</v>
      </c>
      <c r="P840">
        <v>9999</v>
      </c>
    </row>
    <row r="841" spans="1:39">
      <c r="A841">
        <v>3</v>
      </c>
      <c r="B841">
        <v>463</v>
      </c>
      <c r="C841">
        <v>2016</v>
      </c>
      <c r="D841">
        <v>99</v>
      </c>
      <c r="E841">
        <v>47</v>
      </c>
      <c r="F841">
        <v>99</v>
      </c>
      <c r="G841">
        <v>99</v>
      </c>
      <c r="H841">
        <v>99</v>
      </c>
      <c r="I841">
        <v>99</v>
      </c>
      <c r="J841">
        <v>999</v>
      </c>
      <c r="K841">
        <v>99</v>
      </c>
      <c r="L841">
        <v>99</v>
      </c>
      <c r="M841">
        <v>99</v>
      </c>
      <c r="N841">
        <v>99</v>
      </c>
      <c r="O841">
        <v>99</v>
      </c>
      <c r="P841">
        <v>9999</v>
      </c>
    </row>
    <row r="842" spans="1:39">
      <c r="A842">
        <v>3</v>
      </c>
      <c r="B842">
        <v>464</v>
      </c>
      <c r="C842">
        <v>2016</v>
      </c>
      <c r="D842">
        <v>99</v>
      </c>
      <c r="E842">
        <v>48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99</v>
      </c>
      <c r="M842">
        <v>99</v>
      </c>
      <c r="N842">
        <v>99</v>
      </c>
      <c r="O842">
        <v>99</v>
      </c>
      <c r="P842">
        <v>9999</v>
      </c>
    </row>
    <row r="843" spans="1:39">
      <c r="A843">
        <v>3</v>
      </c>
      <c r="B843">
        <v>465</v>
      </c>
      <c r="C843">
        <v>2016</v>
      </c>
      <c r="D843">
        <v>99</v>
      </c>
      <c r="E843">
        <v>49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99</v>
      </c>
      <c r="M843">
        <v>99</v>
      </c>
      <c r="N843">
        <v>99</v>
      </c>
      <c r="O843">
        <v>99</v>
      </c>
      <c r="P843">
        <v>9999</v>
      </c>
    </row>
    <row r="844" spans="1:39">
      <c r="A844">
        <v>3</v>
      </c>
      <c r="B844">
        <v>466</v>
      </c>
      <c r="C844">
        <v>2016</v>
      </c>
      <c r="D844">
        <v>99</v>
      </c>
      <c r="E844">
        <v>50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99</v>
      </c>
      <c r="M844">
        <v>99</v>
      </c>
      <c r="N844">
        <v>99</v>
      </c>
      <c r="O844">
        <v>99</v>
      </c>
      <c r="P844">
        <v>9999</v>
      </c>
    </row>
    <row r="845" spans="1:39">
      <c r="A845">
        <v>3</v>
      </c>
      <c r="B845">
        <v>467</v>
      </c>
      <c r="C845">
        <v>2016</v>
      </c>
      <c r="D845">
        <v>99</v>
      </c>
      <c r="E845">
        <v>51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99</v>
      </c>
      <c r="M845">
        <v>99</v>
      </c>
      <c r="N845">
        <v>99</v>
      </c>
      <c r="O845">
        <v>99</v>
      </c>
      <c r="P845">
        <v>9999</v>
      </c>
    </row>
    <row r="846" spans="1:39">
      <c r="A846">
        <v>3</v>
      </c>
      <c r="B846">
        <v>468</v>
      </c>
      <c r="C846">
        <v>2016</v>
      </c>
      <c r="D846">
        <v>99</v>
      </c>
      <c r="E846">
        <v>52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99</v>
      </c>
      <c r="M846">
        <v>99</v>
      </c>
      <c r="N846">
        <v>99</v>
      </c>
      <c r="O846">
        <v>99</v>
      </c>
      <c r="P846">
        <v>9999</v>
      </c>
    </row>
    <row r="847" spans="1:39">
      <c r="A847">
        <v>3</v>
      </c>
      <c r="B847">
        <v>469</v>
      </c>
      <c r="C847">
        <v>2015</v>
      </c>
      <c r="D847">
        <v>99</v>
      </c>
      <c r="E847">
        <v>1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99</v>
      </c>
      <c r="M847">
        <v>99</v>
      </c>
      <c r="N847">
        <v>99</v>
      </c>
      <c r="O847">
        <v>99</v>
      </c>
      <c r="P847">
        <v>9999</v>
      </c>
      <c r="Q847">
        <v>23</v>
      </c>
      <c r="R847">
        <v>88</v>
      </c>
      <c r="S847">
        <v>88</v>
      </c>
      <c r="T847">
        <v>0.43354025027096255</v>
      </c>
      <c r="U847">
        <v>0.40374930870986514</v>
      </c>
      <c r="V847">
        <v>15.636363636363638</v>
      </c>
      <c r="W847">
        <v>60.125</v>
      </c>
      <c r="X847">
        <v>141.34984733576277</v>
      </c>
      <c r="Y847">
        <v>130.46590909090901</v>
      </c>
      <c r="Z847">
        <v>130.46590909090901</v>
      </c>
      <c r="AA847">
        <v>26.466148560531405</v>
      </c>
      <c r="AB847">
        <v>3.1035628353115841</v>
      </c>
      <c r="AC847">
        <v>5.8765845342576961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2</v>
      </c>
      <c r="AM847">
        <v>2</v>
      </c>
    </row>
    <row r="848" spans="1:39">
      <c r="A848">
        <v>3</v>
      </c>
      <c r="B848">
        <v>470</v>
      </c>
      <c r="C848">
        <v>2015</v>
      </c>
      <c r="D848">
        <v>99</v>
      </c>
      <c r="E848">
        <v>2</v>
      </c>
      <c r="F848">
        <v>99</v>
      </c>
      <c r="G848">
        <v>99</v>
      </c>
      <c r="H848">
        <v>99</v>
      </c>
      <c r="I848">
        <v>99</v>
      </c>
      <c r="J848">
        <v>999</v>
      </c>
      <c r="K848">
        <v>99</v>
      </c>
      <c r="L848">
        <v>99</v>
      </c>
      <c r="M848">
        <v>99</v>
      </c>
      <c r="N848">
        <v>99</v>
      </c>
      <c r="O848">
        <v>99</v>
      </c>
      <c r="P848">
        <v>9999</v>
      </c>
      <c r="Q848">
        <v>274</v>
      </c>
      <c r="R848">
        <v>1291</v>
      </c>
      <c r="S848">
        <v>1291</v>
      </c>
      <c r="T848">
        <v>6.3602325352251441</v>
      </c>
      <c r="U848">
        <v>6.4550480127945065</v>
      </c>
      <c r="V848">
        <v>15.04570100697134</v>
      </c>
      <c r="W848">
        <v>59.049573973663826</v>
      </c>
      <c r="X848">
        <v>154.04211001575203</v>
      </c>
      <c r="Y848">
        <v>142.18086754453924</v>
      </c>
      <c r="Z848">
        <v>142.18086754453924</v>
      </c>
      <c r="AA848">
        <v>32.856603185830956</v>
      </c>
      <c r="AB848">
        <v>4.2890189317748071</v>
      </c>
      <c r="AC848">
        <v>-34.957567352641405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33</v>
      </c>
      <c r="AM848">
        <v>13</v>
      </c>
    </row>
    <row r="849" spans="1:39">
      <c r="A849">
        <v>3</v>
      </c>
      <c r="B849">
        <v>471</v>
      </c>
      <c r="C849">
        <v>2015</v>
      </c>
      <c r="D849">
        <v>99</v>
      </c>
      <c r="E849">
        <v>3</v>
      </c>
      <c r="F849">
        <v>99</v>
      </c>
      <c r="G849">
        <v>99</v>
      </c>
      <c r="H849">
        <v>99</v>
      </c>
      <c r="I849">
        <v>99</v>
      </c>
      <c r="J849">
        <v>999</v>
      </c>
      <c r="K849">
        <v>99</v>
      </c>
      <c r="L849">
        <v>99</v>
      </c>
      <c r="M849">
        <v>99</v>
      </c>
      <c r="N849">
        <v>99</v>
      </c>
      <c r="O849">
        <v>99</v>
      </c>
      <c r="P849">
        <v>9999</v>
      </c>
      <c r="Q849">
        <v>221</v>
      </c>
      <c r="R849">
        <v>890</v>
      </c>
      <c r="S849">
        <v>888</v>
      </c>
      <c r="T849">
        <v>4.3846684402404179</v>
      </c>
      <c r="U849">
        <v>4.427467584884238</v>
      </c>
      <c r="V849">
        <v>14.964044943820223</v>
      </c>
      <c r="W849">
        <v>58.893018018018005</v>
      </c>
      <c r="X849">
        <v>153.5390215102193</v>
      </c>
      <c r="Y849">
        <v>141.45988764044944</v>
      </c>
      <c r="Z849">
        <v>141.778490990991</v>
      </c>
      <c r="AA849">
        <v>32.399993381886922</v>
      </c>
      <c r="AB849">
        <v>4.2899994634115926</v>
      </c>
      <c r="AC849">
        <v>-39.952912311402748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27</v>
      </c>
      <c r="AM849">
        <v>3</v>
      </c>
    </row>
    <row r="850" spans="1:39">
      <c r="A850">
        <v>3</v>
      </c>
      <c r="B850">
        <v>472</v>
      </c>
      <c r="C850">
        <v>2015</v>
      </c>
      <c r="D850">
        <v>99</v>
      </c>
      <c r="E850">
        <v>4</v>
      </c>
      <c r="F850">
        <v>99</v>
      </c>
      <c r="G850">
        <v>99</v>
      </c>
      <c r="H850">
        <v>99</v>
      </c>
      <c r="I850">
        <v>99</v>
      </c>
      <c r="J850">
        <v>999</v>
      </c>
      <c r="K850">
        <v>99</v>
      </c>
      <c r="L850">
        <v>99</v>
      </c>
      <c r="M850">
        <v>99</v>
      </c>
      <c r="N850">
        <v>99</v>
      </c>
      <c r="O850">
        <v>99</v>
      </c>
      <c r="P850">
        <v>9999</v>
      </c>
      <c r="Q850">
        <v>197</v>
      </c>
      <c r="R850">
        <v>812</v>
      </c>
      <c r="S850">
        <v>812</v>
      </c>
      <c r="T850">
        <v>4.0003941275002468</v>
      </c>
      <c r="U850">
        <v>3.9859140337858121</v>
      </c>
      <c r="V850">
        <v>15.023399014778324</v>
      </c>
      <c r="W850">
        <v>59.039408866995089</v>
      </c>
      <c r="X850">
        <v>151.23005940150176</v>
      </c>
      <c r="Y850">
        <v>139.58534482758637</v>
      </c>
      <c r="Z850">
        <v>139.58534482758637</v>
      </c>
      <c r="AA850">
        <v>32.416275552473024</v>
      </c>
      <c r="AB850">
        <v>4.523439081981171</v>
      </c>
      <c r="AC850">
        <v>-35.566676191126966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22</v>
      </c>
      <c r="AM850">
        <v>8</v>
      </c>
    </row>
    <row r="851" spans="1:39">
      <c r="A851">
        <v>3</v>
      </c>
      <c r="B851">
        <v>473</v>
      </c>
      <c r="C851">
        <v>2015</v>
      </c>
      <c r="D851">
        <v>99</v>
      </c>
      <c r="E851">
        <v>5</v>
      </c>
      <c r="F851">
        <v>99</v>
      </c>
      <c r="G851">
        <v>99</v>
      </c>
      <c r="H851">
        <v>99</v>
      </c>
      <c r="I851">
        <v>99</v>
      </c>
      <c r="J851">
        <v>999</v>
      </c>
      <c r="K851">
        <v>99</v>
      </c>
      <c r="L851">
        <v>99</v>
      </c>
      <c r="M851">
        <v>99</v>
      </c>
      <c r="N851">
        <v>99</v>
      </c>
      <c r="O851">
        <v>99</v>
      </c>
      <c r="P851">
        <v>9999</v>
      </c>
      <c r="Q851">
        <v>185</v>
      </c>
      <c r="R851">
        <v>899</v>
      </c>
      <c r="S851">
        <v>899</v>
      </c>
      <c r="T851">
        <v>4.429007784018129</v>
      </c>
      <c r="U851">
        <v>4.44465708598148</v>
      </c>
      <c r="V851">
        <v>15.204671857619578</v>
      </c>
      <c r="W851">
        <v>59.404894327030043</v>
      </c>
      <c r="X851">
        <v>152.31574266339024</v>
      </c>
      <c r="Y851">
        <v>140.58743047830936</v>
      </c>
      <c r="Z851">
        <v>140.58743047830936</v>
      </c>
      <c r="AA851">
        <v>31.413318558061366</v>
      </c>
      <c r="AB851">
        <v>4.0255881316020847</v>
      </c>
      <c r="AC851">
        <v>-29.120595374639699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24</v>
      </c>
      <c r="AM851">
        <v>7</v>
      </c>
    </row>
    <row r="852" spans="1:39">
      <c r="A852">
        <v>3</v>
      </c>
      <c r="B852">
        <v>474</v>
      </c>
      <c r="C852">
        <v>2015</v>
      </c>
      <c r="D852">
        <v>99</v>
      </c>
      <c r="E852">
        <v>6</v>
      </c>
      <c r="F852">
        <v>99</v>
      </c>
      <c r="G852">
        <v>99</v>
      </c>
      <c r="H852">
        <v>99</v>
      </c>
      <c r="I852">
        <v>99</v>
      </c>
      <c r="J852">
        <v>999</v>
      </c>
      <c r="K852">
        <v>99</v>
      </c>
      <c r="L852">
        <v>99</v>
      </c>
      <c r="M852">
        <v>99</v>
      </c>
      <c r="N852">
        <v>99</v>
      </c>
      <c r="O852">
        <v>99</v>
      </c>
      <c r="P852">
        <v>9999</v>
      </c>
      <c r="Q852">
        <v>159</v>
      </c>
      <c r="R852">
        <v>814</v>
      </c>
      <c r="S852">
        <v>814</v>
      </c>
      <c r="T852">
        <v>4.0102473150064037</v>
      </c>
      <c r="U852">
        <v>4.0887591564512551</v>
      </c>
      <c r="V852">
        <v>15.367321867321872</v>
      </c>
      <c r="W852">
        <v>59.754299754299751</v>
      </c>
      <c r="X852">
        <v>154.75095897631115</v>
      </c>
      <c r="Y852">
        <v>142.83513513513503</v>
      </c>
      <c r="Z852">
        <v>142.83513513513503</v>
      </c>
      <c r="AA852">
        <v>31.518869882067495</v>
      </c>
      <c r="AB852">
        <v>4.0966307170667431</v>
      </c>
      <c r="AC852">
        <v>-30.654379461796019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27</v>
      </c>
      <c r="AM852">
        <v>4</v>
      </c>
    </row>
    <row r="853" spans="1:39">
      <c r="A853">
        <v>3</v>
      </c>
      <c r="B853">
        <v>475</v>
      </c>
      <c r="C853">
        <v>2015</v>
      </c>
      <c r="D853">
        <v>99</v>
      </c>
      <c r="E853">
        <v>7</v>
      </c>
      <c r="F853">
        <v>99</v>
      </c>
      <c r="G853">
        <v>99</v>
      </c>
      <c r="H853">
        <v>99</v>
      </c>
      <c r="I853">
        <v>99</v>
      </c>
      <c r="J853">
        <v>999</v>
      </c>
      <c r="K853">
        <v>99</v>
      </c>
      <c r="L853">
        <v>99</v>
      </c>
      <c r="M853">
        <v>99</v>
      </c>
      <c r="N853">
        <v>99</v>
      </c>
      <c r="O853">
        <v>99</v>
      </c>
      <c r="P853">
        <v>9999</v>
      </c>
      <c r="Q853">
        <v>177</v>
      </c>
      <c r="R853">
        <v>774</v>
      </c>
      <c r="S853">
        <v>773</v>
      </c>
      <c r="T853">
        <v>3.8131835648832406</v>
      </c>
      <c r="U853">
        <v>3.8946844843863526</v>
      </c>
      <c r="V853">
        <v>15.282945736434106</v>
      </c>
      <c r="W853">
        <v>59.565329883570499</v>
      </c>
      <c r="X853">
        <v>155.18167642307839</v>
      </c>
      <c r="Y853">
        <v>143.08669250645983</v>
      </c>
      <c r="Z853">
        <v>143.27179818887441</v>
      </c>
      <c r="AA853">
        <v>32.419354519762699</v>
      </c>
      <c r="AB853">
        <v>4.1901675768357247</v>
      </c>
      <c r="AC853">
        <v>-40.29261689388251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24</v>
      </c>
      <c r="AM853">
        <v>8</v>
      </c>
    </row>
    <row r="854" spans="1:39">
      <c r="A854">
        <v>3</v>
      </c>
      <c r="B854">
        <v>476</v>
      </c>
      <c r="C854">
        <v>2015</v>
      </c>
      <c r="D854">
        <v>99</v>
      </c>
      <c r="E854">
        <v>8</v>
      </c>
      <c r="F854">
        <v>99</v>
      </c>
      <c r="G854">
        <v>99</v>
      </c>
      <c r="H854">
        <v>99</v>
      </c>
      <c r="I854">
        <v>99</v>
      </c>
      <c r="J854">
        <v>999</v>
      </c>
      <c r="K854">
        <v>99</v>
      </c>
      <c r="L854">
        <v>99</v>
      </c>
      <c r="M854">
        <v>99</v>
      </c>
      <c r="N854">
        <v>99</v>
      </c>
      <c r="O854">
        <v>99</v>
      </c>
      <c r="P854">
        <v>9999</v>
      </c>
      <c r="Q854">
        <v>176</v>
      </c>
      <c r="R854">
        <v>702</v>
      </c>
      <c r="S854">
        <v>701</v>
      </c>
      <c r="T854">
        <v>3.458468814661543</v>
      </c>
      <c r="U854">
        <v>3.458434077243453</v>
      </c>
      <c r="V854">
        <v>15.301994301994299</v>
      </c>
      <c r="W854">
        <v>59.519258202567762</v>
      </c>
      <c r="X854">
        <v>151.94368049189279</v>
      </c>
      <c r="Y854">
        <v>140.0910256410256</v>
      </c>
      <c r="Z854">
        <v>140.29087018544922</v>
      </c>
      <c r="AA854">
        <v>31.778138296086198</v>
      </c>
      <c r="AB854">
        <v>4.213454100312787</v>
      </c>
      <c r="AC854">
        <v>-35.912691077591688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17</v>
      </c>
      <c r="AM854">
        <v>12</v>
      </c>
    </row>
    <row r="855" spans="1:39">
      <c r="A855">
        <v>3</v>
      </c>
      <c r="B855">
        <v>477</v>
      </c>
      <c r="C855">
        <v>2015</v>
      </c>
      <c r="D855">
        <v>99</v>
      </c>
      <c r="E855">
        <v>9</v>
      </c>
      <c r="F855">
        <v>99</v>
      </c>
      <c r="G855">
        <v>99</v>
      </c>
      <c r="H855">
        <v>99</v>
      </c>
      <c r="I855">
        <v>99</v>
      </c>
      <c r="J855">
        <v>999</v>
      </c>
      <c r="K855">
        <v>99</v>
      </c>
      <c r="L855">
        <v>99</v>
      </c>
      <c r="M855">
        <v>99</v>
      </c>
      <c r="N855">
        <v>99</v>
      </c>
      <c r="O855">
        <v>99</v>
      </c>
      <c r="P855">
        <v>9999</v>
      </c>
      <c r="Q855">
        <v>170</v>
      </c>
      <c r="R855">
        <v>897</v>
      </c>
      <c r="S855">
        <v>897</v>
      </c>
      <c r="T855">
        <v>4.4191545965119721</v>
      </c>
      <c r="U855">
        <v>4.3159644115433808</v>
      </c>
      <c r="V855">
        <v>15.431438127090297</v>
      </c>
      <c r="W855">
        <v>59.837235228539583</v>
      </c>
      <c r="X855">
        <v>148.23529980155334</v>
      </c>
      <c r="Y855">
        <v>136.82118171683382</v>
      </c>
      <c r="Z855">
        <v>136.82118171683382</v>
      </c>
      <c r="AA855">
        <v>29.116478065257606</v>
      </c>
      <c r="AB855">
        <v>4.3557310295712623</v>
      </c>
      <c r="AC855">
        <v>-36.358865232608977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20</v>
      </c>
      <c r="AM855">
        <v>2</v>
      </c>
    </row>
    <row r="856" spans="1:39">
      <c r="A856">
        <v>3</v>
      </c>
      <c r="B856">
        <v>478</v>
      </c>
      <c r="C856">
        <v>2015</v>
      </c>
      <c r="D856">
        <v>99</v>
      </c>
      <c r="E856">
        <v>10</v>
      </c>
      <c r="F856">
        <v>99</v>
      </c>
      <c r="G856">
        <v>99</v>
      </c>
      <c r="H856">
        <v>99</v>
      </c>
      <c r="I856">
        <v>99</v>
      </c>
      <c r="J856">
        <v>999</v>
      </c>
      <c r="K856">
        <v>99</v>
      </c>
      <c r="L856">
        <v>99</v>
      </c>
      <c r="M856">
        <v>99</v>
      </c>
      <c r="N856">
        <v>99</v>
      </c>
      <c r="O856">
        <v>99</v>
      </c>
      <c r="P856">
        <v>9999</v>
      </c>
      <c r="Q856">
        <v>192</v>
      </c>
      <c r="R856">
        <v>744</v>
      </c>
      <c r="S856">
        <v>744</v>
      </c>
      <c r="T856">
        <v>3.6653857522908657</v>
      </c>
      <c r="U856">
        <v>3.7398523742576368</v>
      </c>
      <c r="V856">
        <v>15.241935483870972</v>
      </c>
      <c r="W856">
        <v>59.561827956989248</v>
      </c>
      <c r="X856">
        <v>154.86302846025723</v>
      </c>
      <c r="Y856">
        <v>142.93857526881715</v>
      </c>
      <c r="Z856">
        <v>142.93857526881715</v>
      </c>
      <c r="AA856">
        <v>31.722685797496567</v>
      </c>
      <c r="AB856">
        <v>4.4696040204287959</v>
      </c>
      <c r="AC856">
        <v>-31.489312128204009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23</v>
      </c>
      <c r="AM856">
        <v>3</v>
      </c>
    </row>
    <row r="857" spans="1:39">
      <c r="A857">
        <v>3</v>
      </c>
      <c r="B857">
        <v>479</v>
      </c>
      <c r="C857">
        <v>2015</v>
      </c>
      <c r="D857">
        <v>99</v>
      </c>
      <c r="E857">
        <v>11</v>
      </c>
      <c r="F857">
        <v>99</v>
      </c>
      <c r="G857">
        <v>99</v>
      </c>
      <c r="H857">
        <v>99</v>
      </c>
      <c r="I857">
        <v>99</v>
      </c>
      <c r="J857">
        <v>999</v>
      </c>
      <c r="K857">
        <v>99</v>
      </c>
      <c r="L857">
        <v>99</v>
      </c>
      <c r="M857">
        <v>99</v>
      </c>
      <c r="N857">
        <v>99</v>
      </c>
      <c r="O857">
        <v>99</v>
      </c>
      <c r="P857">
        <v>9999</v>
      </c>
      <c r="Q857">
        <v>181</v>
      </c>
      <c r="R857">
        <v>744</v>
      </c>
      <c r="S857">
        <v>744</v>
      </c>
      <c r="T857">
        <v>3.6653857522908657</v>
      </c>
      <c r="U857">
        <v>3.7675074963175192</v>
      </c>
      <c r="V857">
        <v>15.362903225806452</v>
      </c>
      <c r="W857">
        <v>59.713709677419367</v>
      </c>
      <c r="X857">
        <v>156.00819557543764</v>
      </c>
      <c r="Y857">
        <v>143.99556451612921</v>
      </c>
      <c r="Z857">
        <v>143.99556451612921</v>
      </c>
      <c r="AA857">
        <v>31.078181317161249</v>
      </c>
      <c r="AB857">
        <v>4.5119346161296878</v>
      </c>
      <c r="AC857">
        <v>-34.279418171393807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21</v>
      </c>
      <c r="AM857">
        <v>9</v>
      </c>
    </row>
    <row r="858" spans="1:39">
      <c r="A858">
        <v>3</v>
      </c>
      <c r="B858">
        <v>480</v>
      </c>
      <c r="C858">
        <v>2015</v>
      </c>
      <c r="D858">
        <v>99</v>
      </c>
      <c r="E858">
        <v>12</v>
      </c>
      <c r="F858">
        <v>99</v>
      </c>
      <c r="G858">
        <v>99</v>
      </c>
      <c r="H858">
        <v>99</v>
      </c>
      <c r="I858">
        <v>99</v>
      </c>
      <c r="J858">
        <v>999</v>
      </c>
      <c r="K858">
        <v>99</v>
      </c>
      <c r="L858">
        <v>99</v>
      </c>
      <c r="M858">
        <v>99</v>
      </c>
      <c r="N858">
        <v>99</v>
      </c>
      <c r="O858">
        <v>99</v>
      </c>
      <c r="P858">
        <v>9999</v>
      </c>
      <c r="Q858">
        <v>189</v>
      </c>
      <c r="R858">
        <v>982</v>
      </c>
      <c r="S858">
        <v>982</v>
      </c>
      <c r="T858">
        <v>4.8379150655236964</v>
      </c>
      <c r="U858">
        <v>4.951399217652634</v>
      </c>
      <c r="V858">
        <v>15.231160896130348</v>
      </c>
      <c r="W858">
        <v>59.458248472505069</v>
      </c>
      <c r="X858">
        <v>155.33977797538813</v>
      </c>
      <c r="Y858">
        <v>143.37861507128321</v>
      </c>
      <c r="Z858">
        <v>143.37861507128321</v>
      </c>
      <c r="AA858">
        <v>30.329288723895861</v>
      </c>
      <c r="AB858">
        <v>4.2423752362306004</v>
      </c>
      <c r="AC858">
        <v>-41.825531101842159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16</v>
      </c>
      <c r="AM858">
        <v>10</v>
      </c>
    </row>
    <row r="859" spans="1:39">
      <c r="A859">
        <v>3</v>
      </c>
      <c r="B859">
        <v>481</v>
      </c>
      <c r="C859">
        <v>2015</v>
      </c>
      <c r="D859">
        <v>99</v>
      </c>
      <c r="E859">
        <v>13</v>
      </c>
      <c r="F859">
        <v>99</v>
      </c>
      <c r="G859">
        <v>99</v>
      </c>
      <c r="H859">
        <v>99</v>
      </c>
      <c r="I859">
        <v>99</v>
      </c>
      <c r="J859">
        <v>999</v>
      </c>
      <c r="K859">
        <v>99</v>
      </c>
      <c r="L859">
        <v>99</v>
      </c>
      <c r="M859">
        <v>99</v>
      </c>
      <c r="N859">
        <v>99</v>
      </c>
      <c r="O859">
        <v>99</v>
      </c>
      <c r="P859">
        <v>9999</v>
      </c>
      <c r="Q859">
        <v>207</v>
      </c>
      <c r="R859">
        <v>998</v>
      </c>
      <c r="S859">
        <v>998</v>
      </c>
      <c r="T859">
        <v>4.9167405655729617</v>
      </c>
      <c r="U859">
        <v>4.8490323626118244</v>
      </c>
      <c r="V859">
        <v>15.319639278557114</v>
      </c>
      <c r="W859">
        <v>59.67935871743488</v>
      </c>
      <c r="X859">
        <v>149.68930276587844</v>
      </c>
      <c r="Y859">
        <v>138.16322645290583</v>
      </c>
      <c r="Z859">
        <v>138.16322645290583</v>
      </c>
      <c r="AA859">
        <v>28.948223082775321</v>
      </c>
      <c r="AB859">
        <v>4.0768414320037349</v>
      </c>
      <c r="AC859">
        <v>-28.187303925859524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30</v>
      </c>
      <c r="AM859">
        <v>12</v>
      </c>
    </row>
    <row r="860" spans="1:39">
      <c r="A860">
        <v>3</v>
      </c>
      <c r="B860">
        <v>482</v>
      </c>
      <c r="C860">
        <v>2015</v>
      </c>
      <c r="D860">
        <v>99</v>
      </c>
      <c r="E860">
        <v>14</v>
      </c>
      <c r="F860">
        <v>99</v>
      </c>
      <c r="G860">
        <v>99</v>
      </c>
      <c r="H860">
        <v>99</v>
      </c>
      <c r="I860">
        <v>99</v>
      </c>
      <c r="J860">
        <v>999</v>
      </c>
      <c r="K860">
        <v>99</v>
      </c>
      <c r="L860">
        <v>99</v>
      </c>
      <c r="M860">
        <v>99</v>
      </c>
      <c r="N860">
        <v>99</v>
      </c>
      <c r="O860">
        <v>99</v>
      </c>
      <c r="P860">
        <v>9999</v>
      </c>
      <c r="Q860">
        <v>73</v>
      </c>
      <c r="R860">
        <v>274</v>
      </c>
      <c r="S860">
        <v>274</v>
      </c>
      <c r="T860">
        <v>1.3498866883436789</v>
      </c>
      <c r="U860">
        <v>1.381641317427559</v>
      </c>
      <c r="V860">
        <v>15.215328467153284</v>
      </c>
      <c r="W860">
        <v>59.704379562043762</v>
      </c>
      <c r="X860">
        <v>155.34989837960956</v>
      </c>
      <c r="Y860">
        <v>143.38795620437963</v>
      </c>
      <c r="Z860">
        <v>143.38795620437963</v>
      </c>
      <c r="AA860">
        <v>30.694748014552729</v>
      </c>
      <c r="AB860">
        <v>5.1315023712222692</v>
      </c>
      <c r="AC860">
        <v>-34.817298398133801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3</v>
      </c>
      <c r="AM860">
        <v>3</v>
      </c>
    </row>
    <row r="861" spans="1:39">
      <c r="A861">
        <v>3</v>
      </c>
      <c r="B861">
        <v>483</v>
      </c>
      <c r="C861">
        <v>2015</v>
      </c>
      <c r="D861">
        <v>99</v>
      </c>
      <c r="E861">
        <v>15</v>
      </c>
      <c r="F861">
        <v>99</v>
      </c>
      <c r="G861">
        <v>99</v>
      </c>
      <c r="H861">
        <v>99</v>
      </c>
      <c r="I861">
        <v>99</v>
      </c>
      <c r="J861">
        <v>999</v>
      </c>
      <c r="K861">
        <v>99</v>
      </c>
      <c r="L861">
        <v>99</v>
      </c>
      <c r="M861">
        <v>99</v>
      </c>
      <c r="N861">
        <v>99</v>
      </c>
      <c r="O861">
        <v>99</v>
      </c>
      <c r="P861">
        <v>9999</v>
      </c>
      <c r="Q861">
        <v>213</v>
      </c>
      <c r="R861">
        <v>1070</v>
      </c>
      <c r="S861">
        <v>1070</v>
      </c>
      <c r="T861">
        <v>5.2714553157946602</v>
      </c>
      <c r="U861">
        <v>5.1512623346451214</v>
      </c>
      <c r="V861">
        <v>15.155140186915897</v>
      </c>
      <c r="W861">
        <v>59.189719626168241</v>
      </c>
      <c r="X861">
        <v>148.31876955478413</v>
      </c>
      <c r="Y861">
        <v>136.89822429906539</v>
      </c>
      <c r="Z861">
        <v>136.89822429906539</v>
      </c>
      <c r="AA861">
        <v>29.680533074321101</v>
      </c>
      <c r="AB861">
        <v>4.0522852576343249</v>
      </c>
      <c r="AC861">
        <v>-26.783815092958001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20</v>
      </c>
      <c r="AM861">
        <v>27</v>
      </c>
    </row>
    <row r="862" spans="1:39">
      <c r="A862">
        <v>3</v>
      </c>
      <c r="B862">
        <v>484</v>
      </c>
      <c r="C862">
        <v>2015</v>
      </c>
      <c r="D862">
        <v>99</v>
      </c>
      <c r="E862">
        <v>16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99</v>
      </c>
      <c r="M862">
        <v>99</v>
      </c>
      <c r="N862">
        <v>99</v>
      </c>
      <c r="O862">
        <v>99</v>
      </c>
      <c r="P862">
        <v>9999</v>
      </c>
      <c r="Q862">
        <v>223</v>
      </c>
      <c r="R862">
        <v>1120</v>
      </c>
      <c r="S862">
        <v>1120</v>
      </c>
      <c r="T862">
        <v>5.5177850034486164</v>
      </c>
      <c r="U862">
        <v>5.4195247553080739</v>
      </c>
      <c r="V862">
        <v>15.400892857142852</v>
      </c>
      <c r="W862">
        <v>59.783928571428561</v>
      </c>
      <c r="X862">
        <v>149.07657483361703</v>
      </c>
      <c r="Y862">
        <v>137.5976785714283</v>
      </c>
      <c r="Z862">
        <v>137.5976785714283</v>
      </c>
      <c r="AA862">
        <v>29.332654797480522</v>
      </c>
      <c r="AB862">
        <v>4.0696734155438188</v>
      </c>
      <c r="AC862">
        <v>-31.607330278641857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28</v>
      </c>
      <c r="AM862">
        <v>5</v>
      </c>
    </row>
    <row r="863" spans="1:39">
      <c r="A863">
        <v>3</v>
      </c>
      <c r="B863">
        <v>485</v>
      </c>
      <c r="C863">
        <v>2015</v>
      </c>
      <c r="D863">
        <v>99</v>
      </c>
      <c r="E863">
        <v>17</v>
      </c>
      <c r="F863">
        <v>99</v>
      </c>
      <c r="G863">
        <v>99</v>
      </c>
      <c r="H863">
        <v>99</v>
      </c>
      <c r="I863">
        <v>99</v>
      </c>
      <c r="J863">
        <v>999</v>
      </c>
      <c r="K863">
        <v>99</v>
      </c>
      <c r="L863">
        <v>99</v>
      </c>
      <c r="M863">
        <v>99</v>
      </c>
      <c r="N863">
        <v>99</v>
      </c>
      <c r="O863">
        <v>99</v>
      </c>
      <c r="P863">
        <v>9999</v>
      </c>
      <c r="Q863">
        <v>196</v>
      </c>
      <c r="R863">
        <v>896</v>
      </c>
      <c r="S863">
        <v>896</v>
      </c>
      <c r="T863">
        <v>4.4142280027588932</v>
      </c>
      <c r="U863">
        <v>4.4778193190720925</v>
      </c>
      <c r="V863">
        <v>15.228794642857141</v>
      </c>
      <c r="W863">
        <v>59.316964285714306</v>
      </c>
      <c r="X863">
        <v>153.96598340040237</v>
      </c>
      <c r="Y863">
        <v>142.1106026785713</v>
      </c>
      <c r="Z863">
        <v>142.1106026785713</v>
      </c>
      <c r="AA863">
        <v>31.357967226295287</v>
      </c>
      <c r="AB863">
        <v>4.2581306342953642</v>
      </c>
      <c r="AC863">
        <v>-38.731672079901031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20</v>
      </c>
      <c r="AM863">
        <v>7</v>
      </c>
    </row>
    <row r="864" spans="1:39">
      <c r="A864">
        <v>3</v>
      </c>
      <c r="B864">
        <v>486</v>
      </c>
      <c r="C864">
        <v>2015</v>
      </c>
      <c r="D864">
        <v>99</v>
      </c>
      <c r="E864">
        <v>18</v>
      </c>
      <c r="F864">
        <v>99</v>
      </c>
      <c r="G864">
        <v>99</v>
      </c>
      <c r="H864">
        <v>99</v>
      </c>
      <c r="I864">
        <v>99</v>
      </c>
      <c r="J864">
        <v>999</v>
      </c>
      <c r="K864">
        <v>99</v>
      </c>
      <c r="L864">
        <v>99</v>
      </c>
      <c r="M864">
        <v>99</v>
      </c>
      <c r="N864">
        <v>99</v>
      </c>
      <c r="O864">
        <v>99</v>
      </c>
      <c r="P864">
        <v>9999</v>
      </c>
      <c r="Q864">
        <v>172</v>
      </c>
      <c r="R864">
        <v>768</v>
      </c>
      <c r="S864">
        <v>768</v>
      </c>
      <c r="T864">
        <v>3.783624002364764</v>
      </c>
      <c r="U864">
        <v>3.7719736719299286</v>
      </c>
      <c r="V864">
        <v>15.1171875</v>
      </c>
      <c r="W864">
        <v>59.20833333333335</v>
      </c>
      <c r="X864">
        <v>151.31209935897451</v>
      </c>
      <c r="Y864">
        <v>139.66106770833329</v>
      </c>
      <c r="Z864">
        <v>139.66106770833329</v>
      </c>
      <c r="AA864">
        <v>30.689109469090393</v>
      </c>
      <c r="AB864">
        <v>4.2534708049884031</v>
      </c>
      <c r="AC864">
        <v>-31.540585817868823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29</v>
      </c>
      <c r="AM864">
        <v>6</v>
      </c>
    </row>
    <row r="865" spans="1:39">
      <c r="A865">
        <v>3</v>
      </c>
      <c r="B865">
        <v>487</v>
      </c>
      <c r="C865">
        <v>2015</v>
      </c>
      <c r="D865">
        <v>99</v>
      </c>
      <c r="E865">
        <v>19</v>
      </c>
      <c r="F865">
        <v>99</v>
      </c>
      <c r="G865">
        <v>99</v>
      </c>
      <c r="H865">
        <v>99</v>
      </c>
      <c r="I865">
        <v>99</v>
      </c>
      <c r="J865">
        <v>999</v>
      </c>
      <c r="K865">
        <v>99</v>
      </c>
      <c r="L865">
        <v>99</v>
      </c>
      <c r="M865">
        <v>99</v>
      </c>
      <c r="N865">
        <v>99</v>
      </c>
      <c r="O865">
        <v>99</v>
      </c>
      <c r="P865">
        <v>9999</v>
      </c>
      <c r="Q865">
        <v>182</v>
      </c>
      <c r="R865">
        <v>821</v>
      </c>
      <c r="S865">
        <v>821</v>
      </c>
      <c r="T865">
        <v>4.0447334712779588</v>
      </c>
      <c r="U865">
        <v>4.1210633211564947</v>
      </c>
      <c r="V865">
        <v>15.096224116930577</v>
      </c>
      <c r="W865">
        <v>59.23873325213156</v>
      </c>
      <c r="X865">
        <v>154.64374365748495</v>
      </c>
      <c r="Y865">
        <v>142.73617539585857</v>
      </c>
      <c r="Z865">
        <v>142.73617539585857</v>
      </c>
      <c r="AA865">
        <v>32.154272529305942</v>
      </c>
      <c r="AB865">
        <v>4.4367538531509751</v>
      </c>
      <c r="AC865">
        <v>-31.31585488538062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25</v>
      </c>
      <c r="AM865">
        <v>7</v>
      </c>
    </row>
    <row r="866" spans="1:39">
      <c r="A866">
        <v>3</v>
      </c>
      <c r="B866">
        <v>488</v>
      </c>
      <c r="C866">
        <v>2015</v>
      </c>
      <c r="D866">
        <v>99</v>
      </c>
      <c r="E866">
        <v>20</v>
      </c>
      <c r="F866">
        <v>99</v>
      </c>
      <c r="G866">
        <v>99</v>
      </c>
      <c r="H866">
        <v>99</v>
      </c>
      <c r="I866">
        <v>99</v>
      </c>
      <c r="J866">
        <v>999</v>
      </c>
      <c r="K866">
        <v>99</v>
      </c>
      <c r="L866">
        <v>99</v>
      </c>
      <c r="M866">
        <v>99</v>
      </c>
      <c r="N866">
        <v>99</v>
      </c>
      <c r="O866">
        <v>99</v>
      </c>
      <c r="P866">
        <v>9999</v>
      </c>
      <c r="Q866">
        <v>166</v>
      </c>
      <c r="R866">
        <v>765</v>
      </c>
      <c r="S866">
        <v>764</v>
      </c>
      <c r="T866">
        <v>3.7688442211055282</v>
      </c>
      <c r="U866">
        <v>3.7261092133967506</v>
      </c>
      <c r="V866">
        <v>15.039215686274508</v>
      </c>
      <c r="W866">
        <v>59.12303664921464</v>
      </c>
      <c r="X866">
        <v>150.20981595960879</v>
      </c>
      <c r="Y866">
        <v>138.50392156862733</v>
      </c>
      <c r="Z866">
        <v>138.68520942408361</v>
      </c>
      <c r="AA866">
        <v>29.610693087350157</v>
      </c>
      <c r="AB866">
        <v>4.5571465300162082</v>
      </c>
      <c r="AC866">
        <v>-27.450297511702338</v>
      </c>
      <c r="AD866">
        <v>1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18</v>
      </c>
      <c r="AM866">
        <v>5</v>
      </c>
    </row>
    <row r="867" spans="1:39">
      <c r="A867">
        <v>3</v>
      </c>
      <c r="B867">
        <v>489</v>
      </c>
      <c r="C867">
        <v>2015</v>
      </c>
      <c r="D867">
        <v>99</v>
      </c>
      <c r="E867">
        <v>21</v>
      </c>
      <c r="F867">
        <v>99</v>
      </c>
      <c r="G867">
        <v>99</v>
      </c>
      <c r="H867">
        <v>99</v>
      </c>
      <c r="I867">
        <v>99</v>
      </c>
      <c r="J867">
        <v>999</v>
      </c>
      <c r="K867">
        <v>99</v>
      </c>
      <c r="L867">
        <v>99</v>
      </c>
      <c r="M867">
        <v>99</v>
      </c>
      <c r="N867">
        <v>99</v>
      </c>
      <c r="O867">
        <v>99</v>
      </c>
      <c r="P867">
        <v>9999</v>
      </c>
      <c r="Q867">
        <v>214</v>
      </c>
      <c r="R867">
        <v>1189</v>
      </c>
      <c r="S867">
        <v>1189</v>
      </c>
      <c r="T867">
        <v>5.8577199724110738</v>
      </c>
      <c r="U867">
        <v>5.6250708170168471</v>
      </c>
      <c r="V867">
        <v>15.145500420521445</v>
      </c>
      <c r="W867">
        <v>59.317914213624881</v>
      </c>
      <c r="X867">
        <v>145.75127546022716</v>
      </c>
      <c r="Y867">
        <v>134.52842724978981</v>
      </c>
      <c r="Z867">
        <v>134.52842724978981</v>
      </c>
      <c r="AA867">
        <v>30.053332173557223</v>
      </c>
      <c r="AB867">
        <v>4.4935079258419854</v>
      </c>
      <c r="AC867">
        <v>-28.857704383656255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22</v>
      </c>
      <c r="AM867">
        <v>15</v>
      </c>
    </row>
    <row r="868" spans="1:39">
      <c r="A868">
        <v>3</v>
      </c>
      <c r="B868">
        <v>490</v>
      </c>
      <c r="C868">
        <v>2015</v>
      </c>
      <c r="D868">
        <v>99</v>
      </c>
      <c r="E868">
        <v>22</v>
      </c>
      <c r="F868">
        <v>99</v>
      </c>
      <c r="G868">
        <v>99</v>
      </c>
      <c r="H868">
        <v>99</v>
      </c>
      <c r="I868">
        <v>99</v>
      </c>
      <c r="J868">
        <v>999</v>
      </c>
      <c r="K868">
        <v>99</v>
      </c>
      <c r="L868">
        <v>99</v>
      </c>
      <c r="M868">
        <v>99</v>
      </c>
      <c r="N868">
        <v>99</v>
      </c>
      <c r="O868">
        <v>99</v>
      </c>
      <c r="P868">
        <v>9999</v>
      </c>
      <c r="Q868">
        <v>193</v>
      </c>
      <c r="R868">
        <v>958</v>
      </c>
      <c r="S868">
        <v>958</v>
      </c>
      <c r="T868">
        <v>4.719676815449799</v>
      </c>
      <c r="U868">
        <v>4.6347755001219939</v>
      </c>
      <c r="V868">
        <v>15.48434237995825</v>
      </c>
      <c r="W868">
        <v>59.966597077244266</v>
      </c>
      <c r="X868">
        <v>149.04912048168245</v>
      </c>
      <c r="Y868">
        <v>137.57233820459297</v>
      </c>
      <c r="Z868">
        <v>137.57233820459297</v>
      </c>
      <c r="AA868">
        <v>30.366875305621345</v>
      </c>
      <c r="AB868">
        <v>4.0709945934151994</v>
      </c>
      <c r="AC868">
        <v>-35.529137683276709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22</v>
      </c>
      <c r="AM868">
        <v>8</v>
      </c>
    </row>
    <row r="869" spans="1:39">
      <c r="A869">
        <v>3</v>
      </c>
      <c r="B869">
        <v>491</v>
      </c>
      <c r="C869">
        <v>2015</v>
      </c>
      <c r="D869">
        <v>99</v>
      </c>
      <c r="E869">
        <v>23</v>
      </c>
      <c r="F869">
        <v>99</v>
      </c>
      <c r="G869">
        <v>99</v>
      </c>
      <c r="H869">
        <v>99</v>
      </c>
      <c r="I869">
        <v>99</v>
      </c>
      <c r="J869">
        <v>999</v>
      </c>
      <c r="K869">
        <v>99</v>
      </c>
      <c r="L869">
        <v>99</v>
      </c>
      <c r="M869">
        <v>99</v>
      </c>
      <c r="N869">
        <v>99</v>
      </c>
      <c r="O869">
        <v>99</v>
      </c>
      <c r="P869">
        <v>9999</v>
      </c>
      <c r="Q869">
        <v>188</v>
      </c>
      <c r="R869">
        <v>922</v>
      </c>
      <c r="S869">
        <v>922</v>
      </c>
      <c r="T869">
        <v>4.5423194403389502</v>
      </c>
      <c r="U869">
        <v>4.5328236125790307</v>
      </c>
      <c r="V869">
        <v>15.229934924078085</v>
      </c>
      <c r="W869">
        <v>59.562906724511933</v>
      </c>
      <c r="X869">
        <v>151.46215185321839</v>
      </c>
      <c r="Y869">
        <v>139.79956616052056</v>
      </c>
      <c r="Z869">
        <v>139.79956616052056</v>
      </c>
      <c r="AA869">
        <v>32.318261088922711</v>
      </c>
      <c r="AB869">
        <v>4.4899081113239472</v>
      </c>
      <c r="AC869">
        <v>-40.685244860120527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31</v>
      </c>
      <c r="AM869">
        <v>3</v>
      </c>
    </row>
    <row r="870" spans="1:39">
      <c r="A870">
        <v>3</v>
      </c>
      <c r="B870">
        <v>492</v>
      </c>
      <c r="C870">
        <v>2015</v>
      </c>
      <c r="D870">
        <v>99</v>
      </c>
      <c r="E870">
        <v>24</v>
      </c>
      <c r="F870">
        <v>99</v>
      </c>
      <c r="G870">
        <v>99</v>
      </c>
      <c r="H870">
        <v>99</v>
      </c>
      <c r="I870">
        <v>99</v>
      </c>
      <c r="J870">
        <v>999</v>
      </c>
      <c r="K870">
        <v>99</v>
      </c>
      <c r="L870">
        <v>99</v>
      </c>
      <c r="M870">
        <v>99</v>
      </c>
      <c r="N870">
        <v>99</v>
      </c>
      <c r="O870">
        <v>99</v>
      </c>
      <c r="P870">
        <v>9999</v>
      </c>
      <c r="Q870">
        <v>202</v>
      </c>
      <c r="R870">
        <v>880</v>
      </c>
      <c r="S870">
        <v>880</v>
      </c>
      <c r="T870">
        <v>4.3354025027096252</v>
      </c>
      <c r="U870">
        <v>4.3754665307261238</v>
      </c>
      <c r="V870">
        <v>15.585227272727275</v>
      </c>
      <c r="W870">
        <v>60.114772727272722</v>
      </c>
      <c r="X870">
        <v>153.18206441445875</v>
      </c>
      <c r="Y870">
        <v>141.3870454545453</v>
      </c>
      <c r="Z870">
        <v>141.3870454545453</v>
      </c>
      <c r="AA870">
        <v>30.202212673273046</v>
      </c>
      <c r="AB870">
        <v>4.1474811570815904</v>
      </c>
      <c r="AC870">
        <v>-40.580212901254974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21</v>
      </c>
      <c r="AM870">
        <v>1</v>
      </c>
    </row>
    <row r="871" spans="1:39">
      <c r="A871">
        <v>3</v>
      </c>
      <c r="B871">
        <v>493</v>
      </c>
      <c r="C871">
        <v>2015</v>
      </c>
      <c r="D871">
        <v>99</v>
      </c>
      <c r="E871">
        <v>25</v>
      </c>
      <c r="F871">
        <v>99</v>
      </c>
      <c r="G871">
        <v>99</v>
      </c>
      <c r="H871">
        <v>99</v>
      </c>
      <c r="I871">
        <v>99</v>
      </c>
      <c r="J871">
        <v>999</v>
      </c>
      <c r="K871">
        <v>99</v>
      </c>
      <c r="L871">
        <v>99</v>
      </c>
      <c r="M871">
        <v>99</v>
      </c>
      <c r="N871">
        <v>99</v>
      </c>
      <c r="O871">
        <v>99</v>
      </c>
      <c r="P871">
        <v>9999</v>
      </c>
    </row>
    <row r="872" spans="1:39">
      <c r="A872">
        <v>3</v>
      </c>
      <c r="B872">
        <v>494</v>
      </c>
      <c r="C872">
        <v>2015</v>
      </c>
      <c r="D872">
        <v>99</v>
      </c>
      <c r="E872">
        <v>26</v>
      </c>
      <c r="F872">
        <v>99</v>
      </c>
      <c r="G872">
        <v>99</v>
      </c>
      <c r="H872">
        <v>99</v>
      </c>
      <c r="I872">
        <v>99</v>
      </c>
      <c r="J872">
        <v>999</v>
      </c>
      <c r="K872">
        <v>99</v>
      </c>
      <c r="L872">
        <v>99</v>
      </c>
      <c r="M872">
        <v>99</v>
      </c>
      <c r="N872">
        <v>99</v>
      </c>
      <c r="O872">
        <v>99</v>
      </c>
      <c r="P872">
        <v>9999</v>
      </c>
    </row>
    <row r="873" spans="1:39">
      <c r="A873">
        <v>3</v>
      </c>
      <c r="B873">
        <v>495</v>
      </c>
      <c r="C873">
        <v>2015</v>
      </c>
      <c r="D873">
        <v>99</v>
      </c>
      <c r="E873">
        <v>27</v>
      </c>
      <c r="F873">
        <v>99</v>
      </c>
      <c r="G873">
        <v>99</v>
      </c>
      <c r="H873">
        <v>99</v>
      </c>
      <c r="I873">
        <v>99</v>
      </c>
      <c r="J873">
        <v>999</v>
      </c>
      <c r="K873">
        <v>99</v>
      </c>
      <c r="L873">
        <v>99</v>
      </c>
      <c r="M873">
        <v>99</v>
      </c>
      <c r="N873">
        <v>99</v>
      </c>
      <c r="O873">
        <v>99</v>
      </c>
      <c r="P873">
        <v>9999</v>
      </c>
    </row>
    <row r="874" spans="1:39">
      <c r="A874">
        <v>3</v>
      </c>
      <c r="B874">
        <v>496</v>
      </c>
      <c r="C874">
        <v>2015</v>
      </c>
      <c r="D874">
        <v>99</v>
      </c>
      <c r="E874">
        <v>28</v>
      </c>
      <c r="F874">
        <v>99</v>
      </c>
      <c r="G874">
        <v>99</v>
      </c>
      <c r="H874">
        <v>99</v>
      </c>
      <c r="I874">
        <v>99</v>
      </c>
      <c r="J874">
        <v>999</v>
      </c>
      <c r="K874">
        <v>99</v>
      </c>
      <c r="L874">
        <v>99</v>
      </c>
      <c r="M874">
        <v>99</v>
      </c>
      <c r="N874">
        <v>99</v>
      </c>
      <c r="O874">
        <v>99</v>
      </c>
      <c r="P874">
        <v>9999</v>
      </c>
    </row>
    <row r="875" spans="1:39">
      <c r="A875">
        <v>3</v>
      </c>
      <c r="B875">
        <v>497</v>
      </c>
      <c r="C875">
        <v>2015</v>
      </c>
      <c r="D875">
        <v>99</v>
      </c>
      <c r="E875">
        <v>29</v>
      </c>
      <c r="F875">
        <v>99</v>
      </c>
      <c r="G875">
        <v>99</v>
      </c>
      <c r="H875">
        <v>99</v>
      </c>
      <c r="I875">
        <v>99</v>
      </c>
      <c r="J875">
        <v>999</v>
      </c>
      <c r="K875">
        <v>99</v>
      </c>
      <c r="L875">
        <v>99</v>
      </c>
      <c r="M875">
        <v>99</v>
      </c>
      <c r="N875">
        <v>99</v>
      </c>
      <c r="O875">
        <v>99</v>
      </c>
      <c r="P875">
        <v>9999</v>
      </c>
    </row>
    <row r="876" spans="1:39">
      <c r="A876">
        <v>3</v>
      </c>
      <c r="B876">
        <v>498</v>
      </c>
      <c r="C876">
        <v>2015</v>
      </c>
      <c r="D876">
        <v>99</v>
      </c>
      <c r="E876">
        <v>30</v>
      </c>
      <c r="F876">
        <v>99</v>
      </c>
      <c r="G876">
        <v>99</v>
      </c>
      <c r="H876">
        <v>99</v>
      </c>
      <c r="I876">
        <v>99</v>
      </c>
      <c r="J876">
        <v>999</v>
      </c>
      <c r="K876">
        <v>99</v>
      </c>
      <c r="L876">
        <v>99</v>
      </c>
      <c r="M876">
        <v>99</v>
      </c>
      <c r="N876">
        <v>99</v>
      </c>
      <c r="O876">
        <v>99</v>
      </c>
      <c r="P876">
        <v>9999</v>
      </c>
    </row>
    <row r="877" spans="1:39">
      <c r="A877">
        <v>3</v>
      </c>
      <c r="B877">
        <v>499</v>
      </c>
      <c r="C877">
        <v>2015</v>
      </c>
      <c r="D877">
        <v>99</v>
      </c>
      <c r="E877">
        <v>31</v>
      </c>
      <c r="F877">
        <v>99</v>
      </c>
      <c r="G877">
        <v>99</v>
      </c>
      <c r="H877">
        <v>99</v>
      </c>
      <c r="I877">
        <v>99</v>
      </c>
      <c r="J877">
        <v>999</v>
      </c>
      <c r="K877">
        <v>99</v>
      </c>
      <c r="L877">
        <v>99</v>
      </c>
      <c r="M877">
        <v>99</v>
      </c>
      <c r="N877">
        <v>99</v>
      </c>
      <c r="O877">
        <v>99</v>
      </c>
      <c r="P877">
        <v>9999</v>
      </c>
    </row>
    <row r="878" spans="1:39">
      <c r="A878">
        <v>3</v>
      </c>
      <c r="B878">
        <v>500</v>
      </c>
      <c r="C878">
        <v>2015</v>
      </c>
      <c r="D878">
        <v>99</v>
      </c>
      <c r="E878">
        <v>32</v>
      </c>
      <c r="F878">
        <v>99</v>
      </c>
      <c r="G878">
        <v>99</v>
      </c>
      <c r="H878">
        <v>99</v>
      </c>
      <c r="I878">
        <v>99</v>
      </c>
      <c r="J878">
        <v>999</v>
      </c>
      <c r="K878">
        <v>99</v>
      </c>
      <c r="L878">
        <v>99</v>
      </c>
      <c r="M878">
        <v>99</v>
      </c>
      <c r="N878">
        <v>99</v>
      </c>
      <c r="O878">
        <v>99</v>
      </c>
      <c r="P878">
        <v>9999</v>
      </c>
    </row>
    <row r="879" spans="1:39">
      <c r="A879">
        <v>3</v>
      </c>
      <c r="B879">
        <v>501</v>
      </c>
      <c r="C879">
        <v>2015</v>
      </c>
      <c r="D879">
        <v>99</v>
      </c>
      <c r="E879">
        <v>33</v>
      </c>
      <c r="F879">
        <v>99</v>
      </c>
      <c r="G879">
        <v>99</v>
      </c>
      <c r="H879">
        <v>99</v>
      </c>
      <c r="I879">
        <v>99</v>
      </c>
      <c r="J879">
        <v>999</v>
      </c>
      <c r="K879">
        <v>99</v>
      </c>
      <c r="L879">
        <v>99</v>
      </c>
      <c r="M879">
        <v>99</v>
      </c>
      <c r="N879">
        <v>99</v>
      </c>
      <c r="O879">
        <v>99</v>
      </c>
      <c r="P879">
        <v>9999</v>
      </c>
    </row>
    <row r="880" spans="1:39">
      <c r="A880">
        <v>3</v>
      </c>
      <c r="B880">
        <v>502</v>
      </c>
      <c r="C880">
        <v>2015</v>
      </c>
      <c r="D880">
        <v>99</v>
      </c>
      <c r="E880">
        <v>34</v>
      </c>
      <c r="F880">
        <v>99</v>
      </c>
      <c r="G880">
        <v>99</v>
      </c>
      <c r="H880">
        <v>99</v>
      </c>
      <c r="I880">
        <v>99</v>
      </c>
      <c r="J880">
        <v>999</v>
      </c>
      <c r="K880">
        <v>99</v>
      </c>
      <c r="L880">
        <v>99</v>
      </c>
      <c r="M880">
        <v>99</v>
      </c>
      <c r="N880">
        <v>99</v>
      </c>
      <c r="O880">
        <v>99</v>
      </c>
      <c r="P880">
        <v>9999</v>
      </c>
    </row>
    <row r="881" spans="1:16">
      <c r="A881">
        <v>3</v>
      </c>
      <c r="B881">
        <v>503</v>
      </c>
      <c r="C881">
        <v>2015</v>
      </c>
      <c r="D881">
        <v>99</v>
      </c>
      <c r="E881">
        <v>35</v>
      </c>
      <c r="F881">
        <v>99</v>
      </c>
      <c r="G881">
        <v>99</v>
      </c>
      <c r="H881">
        <v>99</v>
      </c>
      <c r="I881">
        <v>99</v>
      </c>
      <c r="J881">
        <v>999</v>
      </c>
      <c r="K881">
        <v>99</v>
      </c>
      <c r="L881">
        <v>99</v>
      </c>
      <c r="M881">
        <v>99</v>
      </c>
      <c r="N881">
        <v>99</v>
      </c>
      <c r="O881">
        <v>99</v>
      </c>
      <c r="P881">
        <v>9999</v>
      </c>
    </row>
    <row r="882" spans="1:16">
      <c r="A882">
        <v>3</v>
      </c>
      <c r="B882">
        <v>504</v>
      </c>
      <c r="C882">
        <v>2015</v>
      </c>
      <c r="D882">
        <v>99</v>
      </c>
      <c r="E882">
        <v>36</v>
      </c>
      <c r="F882">
        <v>99</v>
      </c>
      <c r="G882">
        <v>99</v>
      </c>
      <c r="H882">
        <v>99</v>
      </c>
      <c r="I882">
        <v>99</v>
      </c>
      <c r="J882">
        <v>999</v>
      </c>
      <c r="K882">
        <v>99</v>
      </c>
      <c r="L882">
        <v>99</v>
      </c>
      <c r="M882">
        <v>99</v>
      </c>
      <c r="N882">
        <v>99</v>
      </c>
      <c r="O882">
        <v>99</v>
      </c>
      <c r="P882">
        <v>9999</v>
      </c>
    </row>
    <row r="883" spans="1:16">
      <c r="A883">
        <v>3</v>
      </c>
      <c r="B883">
        <v>505</v>
      </c>
      <c r="C883">
        <v>2015</v>
      </c>
      <c r="D883">
        <v>99</v>
      </c>
      <c r="E883">
        <v>37</v>
      </c>
      <c r="F883">
        <v>99</v>
      </c>
      <c r="G883">
        <v>99</v>
      </c>
      <c r="H883">
        <v>99</v>
      </c>
      <c r="I883">
        <v>99</v>
      </c>
      <c r="J883">
        <v>999</v>
      </c>
      <c r="K883">
        <v>99</v>
      </c>
      <c r="L883">
        <v>99</v>
      </c>
      <c r="M883">
        <v>99</v>
      </c>
      <c r="N883">
        <v>99</v>
      </c>
      <c r="O883">
        <v>99</v>
      </c>
      <c r="P883">
        <v>9999</v>
      </c>
    </row>
    <row r="884" spans="1:16">
      <c r="A884">
        <v>3</v>
      </c>
      <c r="B884">
        <v>506</v>
      </c>
      <c r="C884">
        <v>2015</v>
      </c>
      <c r="D884">
        <v>99</v>
      </c>
      <c r="E884">
        <v>38</v>
      </c>
      <c r="F884">
        <v>99</v>
      </c>
      <c r="G884">
        <v>99</v>
      </c>
      <c r="H884">
        <v>99</v>
      </c>
      <c r="I884">
        <v>99</v>
      </c>
      <c r="J884">
        <v>999</v>
      </c>
      <c r="K884">
        <v>99</v>
      </c>
      <c r="L884">
        <v>99</v>
      </c>
      <c r="M884">
        <v>99</v>
      </c>
      <c r="N884">
        <v>99</v>
      </c>
      <c r="O884">
        <v>99</v>
      </c>
      <c r="P884">
        <v>9999</v>
      </c>
    </row>
    <row r="885" spans="1:16">
      <c r="A885">
        <v>3</v>
      </c>
      <c r="B885">
        <v>507</v>
      </c>
      <c r="C885">
        <v>2015</v>
      </c>
      <c r="D885">
        <v>99</v>
      </c>
      <c r="E885">
        <v>39</v>
      </c>
      <c r="F885">
        <v>99</v>
      </c>
      <c r="G885">
        <v>99</v>
      </c>
      <c r="H885">
        <v>99</v>
      </c>
      <c r="I885">
        <v>99</v>
      </c>
      <c r="J885">
        <v>999</v>
      </c>
      <c r="K885">
        <v>99</v>
      </c>
      <c r="L885">
        <v>99</v>
      </c>
      <c r="M885">
        <v>99</v>
      </c>
      <c r="N885">
        <v>99</v>
      </c>
      <c r="O885">
        <v>99</v>
      </c>
      <c r="P885">
        <v>9999</v>
      </c>
    </row>
    <row r="886" spans="1:16">
      <c r="A886">
        <v>3</v>
      </c>
      <c r="B886">
        <v>508</v>
      </c>
      <c r="C886">
        <v>2015</v>
      </c>
      <c r="D886">
        <v>99</v>
      </c>
      <c r="E886">
        <v>40</v>
      </c>
      <c r="F886">
        <v>99</v>
      </c>
      <c r="G886">
        <v>99</v>
      </c>
      <c r="H886">
        <v>99</v>
      </c>
      <c r="I886">
        <v>99</v>
      </c>
      <c r="J886">
        <v>999</v>
      </c>
      <c r="K886">
        <v>99</v>
      </c>
      <c r="L886">
        <v>99</v>
      </c>
      <c r="M886">
        <v>99</v>
      </c>
      <c r="N886">
        <v>99</v>
      </c>
      <c r="O886">
        <v>99</v>
      </c>
      <c r="P886">
        <v>9999</v>
      </c>
    </row>
    <row r="887" spans="1:16">
      <c r="A887">
        <v>3</v>
      </c>
      <c r="B887">
        <v>509</v>
      </c>
      <c r="C887">
        <v>2015</v>
      </c>
      <c r="D887">
        <v>99</v>
      </c>
      <c r="E887">
        <v>41</v>
      </c>
      <c r="F887">
        <v>99</v>
      </c>
      <c r="G887">
        <v>99</v>
      </c>
      <c r="H887">
        <v>99</v>
      </c>
      <c r="I887">
        <v>99</v>
      </c>
      <c r="J887">
        <v>999</v>
      </c>
      <c r="K887">
        <v>99</v>
      </c>
      <c r="L887">
        <v>99</v>
      </c>
      <c r="M887">
        <v>99</v>
      </c>
      <c r="N887">
        <v>99</v>
      </c>
      <c r="O887">
        <v>99</v>
      </c>
      <c r="P887">
        <v>9999</v>
      </c>
    </row>
    <row r="888" spans="1:16">
      <c r="A888">
        <v>3</v>
      </c>
      <c r="B888">
        <v>510</v>
      </c>
      <c r="C888">
        <v>2015</v>
      </c>
      <c r="D888">
        <v>99</v>
      </c>
      <c r="E888">
        <v>42</v>
      </c>
      <c r="F888">
        <v>99</v>
      </c>
      <c r="G888">
        <v>99</v>
      </c>
      <c r="H888">
        <v>99</v>
      </c>
      <c r="I888">
        <v>99</v>
      </c>
      <c r="J888">
        <v>999</v>
      </c>
      <c r="K888">
        <v>99</v>
      </c>
      <c r="L888">
        <v>99</v>
      </c>
      <c r="M888">
        <v>99</v>
      </c>
      <c r="N888">
        <v>99</v>
      </c>
      <c r="O888">
        <v>99</v>
      </c>
      <c r="P888">
        <v>9999</v>
      </c>
    </row>
    <row r="889" spans="1:16">
      <c r="A889">
        <v>3</v>
      </c>
      <c r="B889">
        <v>511</v>
      </c>
      <c r="C889">
        <v>2015</v>
      </c>
      <c r="D889">
        <v>99</v>
      </c>
      <c r="E889">
        <v>43</v>
      </c>
      <c r="F889">
        <v>99</v>
      </c>
      <c r="G889">
        <v>99</v>
      </c>
      <c r="H889">
        <v>99</v>
      </c>
      <c r="I889">
        <v>99</v>
      </c>
      <c r="J889">
        <v>999</v>
      </c>
      <c r="K889">
        <v>99</v>
      </c>
      <c r="L889">
        <v>99</v>
      </c>
      <c r="M889">
        <v>99</v>
      </c>
      <c r="N889">
        <v>99</v>
      </c>
      <c r="O889">
        <v>99</v>
      </c>
      <c r="P889">
        <v>9999</v>
      </c>
    </row>
    <row r="890" spans="1:16">
      <c r="A890">
        <v>3</v>
      </c>
      <c r="B890">
        <v>512</v>
      </c>
      <c r="C890">
        <v>2015</v>
      </c>
      <c r="D890">
        <v>99</v>
      </c>
      <c r="E890">
        <v>44</v>
      </c>
      <c r="F890">
        <v>99</v>
      </c>
      <c r="G890">
        <v>99</v>
      </c>
      <c r="H890">
        <v>99</v>
      </c>
      <c r="I890">
        <v>99</v>
      </c>
      <c r="J890">
        <v>999</v>
      </c>
      <c r="K890">
        <v>99</v>
      </c>
      <c r="L890">
        <v>99</v>
      </c>
      <c r="M890">
        <v>99</v>
      </c>
      <c r="N890">
        <v>99</v>
      </c>
      <c r="O890">
        <v>99</v>
      </c>
      <c r="P890">
        <v>9999</v>
      </c>
    </row>
    <row r="891" spans="1:16">
      <c r="A891">
        <v>3</v>
      </c>
      <c r="B891">
        <v>513</v>
      </c>
      <c r="C891">
        <v>2015</v>
      </c>
      <c r="D891">
        <v>99</v>
      </c>
      <c r="E891">
        <v>45</v>
      </c>
      <c r="F891">
        <v>99</v>
      </c>
      <c r="G891">
        <v>99</v>
      </c>
      <c r="H891">
        <v>99</v>
      </c>
      <c r="I891">
        <v>99</v>
      </c>
      <c r="J891">
        <v>999</v>
      </c>
      <c r="K891">
        <v>99</v>
      </c>
      <c r="L891">
        <v>99</v>
      </c>
      <c r="M891">
        <v>99</v>
      </c>
      <c r="N891">
        <v>99</v>
      </c>
      <c r="O891">
        <v>99</v>
      </c>
      <c r="P891">
        <v>9999</v>
      </c>
    </row>
    <row r="892" spans="1:16">
      <c r="A892">
        <v>3</v>
      </c>
      <c r="B892">
        <v>514</v>
      </c>
      <c r="C892">
        <v>2015</v>
      </c>
      <c r="D892">
        <v>99</v>
      </c>
      <c r="E892">
        <v>46</v>
      </c>
      <c r="F892">
        <v>99</v>
      </c>
      <c r="G892">
        <v>99</v>
      </c>
      <c r="H892">
        <v>99</v>
      </c>
      <c r="I892">
        <v>99</v>
      </c>
      <c r="J892">
        <v>999</v>
      </c>
      <c r="K892">
        <v>99</v>
      </c>
      <c r="L892">
        <v>99</v>
      </c>
      <c r="M892">
        <v>99</v>
      </c>
      <c r="N892">
        <v>99</v>
      </c>
      <c r="O892">
        <v>99</v>
      </c>
      <c r="P892">
        <v>9999</v>
      </c>
    </row>
    <row r="893" spans="1:16">
      <c r="A893">
        <v>3</v>
      </c>
      <c r="B893">
        <v>515</v>
      </c>
      <c r="C893">
        <v>2015</v>
      </c>
      <c r="D893">
        <v>99</v>
      </c>
      <c r="E893">
        <v>47</v>
      </c>
      <c r="F893">
        <v>99</v>
      </c>
      <c r="G893">
        <v>99</v>
      </c>
      <c r="H893">
        <v>99</v>
      </c>
      <c r="I893">
        <v>99</v>
      </c>
      <c r="J893">
        <v>999</v>
      </c>
      <c r="K893">
        <v>99</v>
      </c>
      <c r="L893">
        <v>99</v>
      </c>
      <c r="M893">
        <v>99</v>
      </c>
      <c r="N893">
        <v>99</v>
      </c>
      <c r="O893">
        <v>99</v>
      </c>
      <c r="P893">
        <v>9999</v>
      </c>
    </row>
    <row r="894" spans="1:16">
      <c r="A894">
        <v>3</v>
      </c>
      <c r="B894">
        <v>516</v>
      </c>
      <c r="C894">
        <v>2015</v>
      </c>
      <c r="D894">
        <v>99</v>
      </c>
      <c r="E894">
        <v>48</v>
      </c>
      <c r="F894">
        <v>99</v>
      </c>
      <c r="G894">
        <v>99</v>
      </c>
      <c r="H894">
        <v>99</v>
      </c>
      <c r="I894">
        <v>99</v>
      </c>
      <c r="J894">
        <v>999</v>
      </c>
      <c r="K894">
        <v>99</v>
      </c>
      <c r="L894">
        <v>99</v>
      </c>
      <c r="M894">
        <v>99</v>
      </c>
      <c r="N894">
        <v>99</v>
      </c>
      <c r="O894">
        <v>99</v>
      </c>
      <c r="P894">
        <v>9999</v>
      </c>
    </row>
    <row r="895" spans="1:16">
      <c r="A895">
        <v>3</v>
      </c>
      <c r="B895">
        <v>517</v>
      </c>
      <c r="C895">
        <v>2015</v>
      </c>
      <c r="D895">
        <v>99</v>
      </c>
      <c r="E895">
        <v>49</v>
      </c>
      <c r="F895">
        <v>99</v>
      </c>
      <c r="G895">
        <v>99</v>
      </c>
      <c r="H895">
        <v>99</v>
      </c>
      <c r="I895">
        <v>99</v>
      </c>
      <c r="J895">
        <v>999</v>
      </c>
      <c r="K895">
        <v>99</v>
      </c>
      <c r="L895">
        <v>99</v>
      </c>
      <c r="M895">
        <v>99</v>
      </c>
      <c r="N895">
        <v>99</v>
      </c>
      <c r="O895">
        <v>99</v>
      </c>
      <c r="P895">
        <v>9999</v>
      </c>
    </row>
    <row r="896" spans="1:16">
      <c r="A896">
        <v>3</v>
      </c>
      <c r="B896">
        <v>518</v>
      </c>
      <c r="C896">
        <v>2015</v>
      </c>
      <c r="D896">
        <v>99</v>
      </c>
      <c r="E896">
        <v>50</v>
      </c>
      <c r="F896">
        <v>99</v>
      </c>
      <c r="G896">
        <v>99</v>
      </c>
      <c r="H896">
        <v>99</v>
      </c>
      <c r="I896">
        <v>99</v>
      </c>
      <c r="J896">
        <v>999</v>
      </c>
      <c r="K896">
        <v>99</v>
      </c>
      <c r="L896">
        <v>99</v>
      </c>
      <c r="M896">
        <v>99</v>
      </c>
      <c r="N896">
        <v>99</v>
      </c>
      <c r="O896">
        <v>99</v>
      </c>
      <c r="P896">
        <v>9999</v>
      </c>
    </row>
    <row r="897" spans="1:29">
      <c r="A897">
        <v>3</v>
      </c>
      <c r="B897">
        <v>519</v>
      </c>
      <c r="C897">
        <v>2015</v>
      </c>
      <c r="D897">
        <v>99</v>
      </c>
      <c r="E897">
        <v>51</v>
      </c>
      <c r="F897">
        <v>99</v>
      </c>
      <c r="G897">
        <v>99</v>
      </c>
      <c r="H897">
        <v>99</v>
      </c>
      <c r="I897">
        <v>99</v>
      </c>
      <c r="J897">
        <v>999</v>
      </c>
      <c r="K897">
        <v>99</v>
      </c>
      <c r="L897">
        <v>99</v>
      </c>
      <c r="M897">
        <v>99</v>
      </c>
      <c r="N897">
        <v>99</v>
      </c>
      <c r="O897">
        <v>99</v>
      </c>
      <c r="P897">
        <v>9999</v>
      </c>
    </row>
    <row r="898" spans="1:29">
      <c r="A898">
        <v>3</v>
      </c>
      <c r="B898">
        <v>520</v>
      </c>
      <c r="C898">
        <v>2015</v>
      </c>
      <c r="D898">
        <v>99</v>
      </c>
      <c r="E898">
        <v>52</v>
      </c>
      <c r="F898">
        <v>99</v>
      </c>
      <c r="G898">
        <v>99</v>
      </c>
      <c r="H898">
        <v>99</v>
      </c>
      <c r="I898">
        <v>99</v>
      </c>
      <c r="J898">
        <v>999</v>
      </c>
      <c r="K898">
        <v>99</v>
      </c>
      <c r="L898">
        <v>99</v>
      </c>
      <c r="M898">
        <v>99</v>
      </c>
      <c r="N898">
        <v>99</v>
      </c>
      <c r="O898">
        <v>99</v>
      </c>
      <c r="P898">
        <v>9999</v>
      </c>
    </row>
    <row r="899" spans="1:29">
      <c r="A899">
        <v>3</v>
      </c>
      <c r="B899">
        <v>521</v>
      </c>
      <c r="C899">
        <v>2014</v>
      </c>
      <c r="D899">
        <v>99</v>
      </c>
      <c r="E899">
        <v>1</v>
      </c>
      <c r="F899">
        <v>99</v>
      </c>
      <c r="G899">
        <v>99</v>
      </c>
      <c r="H899">
        <v>99</v>
      </c>
      <c r="I899">
        <v>99</v>
      </c>
      <c r="J899">
        <v>999</v>
      </c>
      <c r="K899">
        <v>99</v>
      </c>
      <c r="L899">
        <v>99</v>
      </c>
      <c r="M899">
        <v>99</v>
      </c>
      <c r="N899">
        <v>99</v>
      </c>
      <c r="O899">
        <v>99</v>
      </c>
      <c r="P899">
        <v>9999</v>
      </c>
      <c r="Q899">
        <v>110</v>
      </c>
      <c r="R899">
        <v>569</v>
      </c>
      <c r="S899">
        <v>569</v>
      </c>
      <c r="T899">
        <v>2.8614533568016087</v>
      </c>
      <c r="U899">
        <v>2.840086325644898</v>
      </c>
      <c r="V899">
        <v>15.741652021089628</v>
      </c>
      <c r="W899">
        <v>59.221441124780313</v>
      </c>
      <c r="X899">
        <v>153.99086420646373</v>
      </c>
      <c r="Y899">
        <v>142.13356766256587</v>
      </c>
      <c r="Z899">
        <v>142.13356766256587</v>
      </c>
      <c r="AA899">
        <v>31.361037496558669</v>
      </c>
      <c r="AB899">
        <v>4.3916557758907615</v>
      </c>
      <c r="AC899">
        <v>-37.948477047595247</v>
      </c>
    </row>
    <row r="900" spans="1:29">
      <c r="A900">
        <v>3</v>
      </c>
      <c r="B900">
        <v>522</v>
      </c>
      <c r="C900">
        <v>2014</v>
      </c>
      <c r="D900">
        <v>99</v>
      </c>
      <c r="E900">
        <v>2</v>
      </c>
      <c r="F900">
        <v>99</v>
      </c>
      <c r="G900">
        <v>99</v>
      </c>
      <c r="H900">
        <v>99</v>
      </c>
      <c r="I900">
        <v>99</v>
      </c>
      <c r="J900">
        <v>999</v>
      </c>
      <c r="K900">
        <v>99</v>
      </c>
      <c r="L900">
        <v>99</v>
      </c>
      <c r="M900">
        <v>99</v>
      </c>
      <c r="N900">
        <v>99</v>
      </c>
      <c r="O900">
        <v>99</v>
      </c>
      <c r="P900">
        <v>9999</v>
      </c>
      <c r="Q900">
        <v>215</v>
      </c>
      <c r="R900">
        <v>1183</v>
      </c>
      <c r="S900">
        <v>1183</v>
      </c>
      <c r="T900">
        <v>5.9492079456877036</v>
      </c>
      <c r="U900">
        <v>6.0059710151340315</v>
      </c>
      <c r="V900">
        <v>15.874894336432796</v>
      </c>
      <c r="W900">
        <v>59.244294167371088</v>
      </c>
      <c r="X900">
        <v>156.62971914326195</v>
      </c>
      <c r="Y900">
        <v>144.56923076923093</v>
      </c>
      <c r="Z900">
        <v>144.56923076923093</v>
      </c>
      <c r="AA900">
        <v>32.596459624484943</v>
      </c>
      <c r="AB900">
        <v>4.2386937757350092</v>
      </c>
      <c r="AC900">
        <v>-41.425542931776071</v>
      </c>
    </row>
    <row r="901" spans="1:29">
      <c r="A901">
        <v>3</v>
      </c>
      <c r="B901">
        <v>523</v>
      </c>
      <c r="C901">
        <v>2014</v>
      </c>
      <c r="D901">
        <v>99</v>
      </c>
      <c r="E901">
        <v>3</v>
      </c>
      <c r="F901">
        <v>99</v>
      </c>
      <c r="G901">
        <v>99</v>
      </c>
      <c r="H901">
        <v>99</v>
      </c>
      <c r="I901">
        <v>99</v>
      </c>
      <c r="J901">
        <v>999</v>
      </c>
      <c r="K901">
        <v>99</v>
      </c>
      <c r="L901">
        <v>99</v>
      </c>
      <c r="M901">
        <v>99</v>
      </c>
      <c r="N901">
        <v>99</v>
      </c>
      <c r="O901">
        <v>99</v>
      </c>
      <c r="P901">
        <v>9999</v>
      </c>
      <c r="Q901">
        <v>196</v>
      </c>
      <c r="R901">
        <v>1040</v>
      </c>
      <c r="S901">
        <v>1037</v>
      </c>
      <c r="T901">
        <v>5.2300729192858944</v>
      </c>
      <c r="U901">
        <v>5.3253005743980966</v>
      </c>
      <c r="V901">
        <v>16.042307692307691</v>
      </c>
      <c r="W901">
        <v>59.151398264223722</v>
      </c>
      <c r="X901">
        <v>158.4670597549794</v>
      </c>
      <c r="Y901">
        <v>145.81028846153845</v>
      </c>
      <c r="Z901">
        <v>146.23211186113787</v>
      </c>
      <c r="AA901">
        <v>32.429099291876554</v>
      </c>
      <c r="AB901">
        <v>4.398784621363812</v>
      </c>
      <c r="AC901">
        <v>-42.509076851904751</v>
      </c>
    </row>
    <row r="902" spans="1:29">
      <c r="A902">
        <v>3</v>
      </c>
      <c r="B902">
        <v>524</v>
      </c>
      <c r="C902">
        <v>2014</v>
      </c>
      <c r="D902">
        <v>99</v>
      </c>
      <c r="E902">
        <v>4</v>
      </c>
      <c r="F902">
        <v>99</v>
      </c>
      <c r="G902">
        <v>99</v>
      </c>
      <c r="H902">
        <v>99</v>
      </c>
      <c r="I902">
        <v>99</v>
      </c>
      <c r="J902">
        <v>999</v>
      </c>
      <c r="K902">
        <v>99</v>
      </c>
      <c r="L902">
        <v>99</v>
      </c>
      <c r="M902">
        <v>99</v>
      </c>
      <c r="N902">
        <v>99</v>
      </c>
      <c r="O902">
        <v>99</v>
      </c>
      <c r="P902">
        <v>9999</v>
      </c>
      <c r="Q902">
        <v>184</v>
      </c>
      <c r="R902">
        <v>859</v>
      </c>
      <c r="S902">
        <v>859</v>
      </c>
      <c r="T902">
        <v>4.3198390746794058</v>
      </c>
      <c r="U902">
        <v>4.4394776704999055</v>
      </c>
      <c r="V902">
        <v>16.89406286379511</v>
      </c>
      <c r="W902">
        <v>59.378346915017488</v>
      </c>
      <c r="X902">
        <v>159.44628098131173</v>
      </c>
      <c r="Y902">
        <v>147.16891734575077</v>
      </c>
      <c r="Z902">
        <v>147.16891734575077</v>
      </c>
      <c r="AA902">
        <v>31.869813396522847</v>
      </c>
      <c r="AB902">
        <v>4.5666755219950801</v>
      </c>
      <c r="AC902">
        <v>-51.123562325189774</v>
      </c>
    </row>
    <row r="903" spans="1:29">
      <c r="A903">
        <v>3</v>
      </c>
      <c r="B903">
        <v>525</v>
      </c>
      <c r="C903">
        <v>2014</v>
      </c>
      <c r="D903">
        <v>99</v>
      </c>
      <c r="E903">
        <v>5</v>
      </c>
      <c r="F903">
        <v>99</v>
      </c>
      <c r="G903">
        <v>99</v>
      </c>
      <c r="H903">
        <v>99</v>
      </c>
      <c r="I903">
        <v>99</v>
      </c>
      <c r="J903">
        <v>999</v>
      </c>
      <c r="K903">
        <v>99</v>
      </c>
      <c r="L903">
        <v>99</v>
      </c>
      <c r="M903">
        <v>99</v>
      </c>
      <c r="N903">
        <v>99</v>
      </c>
      <c r="O903">
        <v>99</v>
      </c>
      <c r="P903">
        <v>9999</v>
      </c>
      <c r="Q903">
        <v>170</v>
      </c>
      <c r="R903">
        <v>732</v>
      </c>
      <c r="S903">
        <v>731</v>
      </c>
      <c r="T903">
        <v>3.6811667085743007</v>
      </c>
      <c r="U903">
        <v>3.7346183500114742</v>
      </c>
      <c r="V903">
        <v>16.12841530054645</v>
      </c>
      <c r="W903">
        <v>59.564979480164176</v>
      </c>
      <c r="X903">
        <v>157.53393839286267</v>
      </c>
      <c r="Y903">
        <v>145.28224043715841</v>
      </c>
      <c r="Z903">
        <v>145.48098495212037</v>
      </c>
      <c r="AA903">
        <v>31.186843609947463</v>
      </c>
      <c r="AB903">
        <v>4.2364556002548035</v>
      </c>
      <c r="AC903">
        <v>-39.814733707271728</v>
      </c>
    </row>
    <row r="904" spans="1:29">
      <c r="A904">
        <v>3</v>
      </c>
      <c r="B904">
        <v>526</v>
      </c>
      <c r="C904">
        <v>2014</v>
      </c>
      <c r="D904">
        <v>99</v>
      </c>
      <c r="E904">
        <v>6</v>
      </c>
      <c r="F904">
        <v>99</v>
      </c>
      <c r="G904">
        <v>99</v>
      </c>
      <c r="H904">
        <v>99</v>
      </c>
      <c r="I904">
        <v>99</v>
      </c>
      <c r="J904">
        <v>999</v>
      </c>
      <c r="K904">
        <v>99</v>
      </c>
      <c r="L904">
        <v>99</v>
      </c>
      <c r="M904">
        <v>99</v>
      </c>
      <c r="N904">
        <v>99</v>
      </c>
      <c r="O904">
        <v>99</v>
      </c>
      <c r="P904">
        <v>9999</v>
      </c>
      <c r="Q904">
        <v>162</v>
      </c>
      <c r="R904">
        <v>968</v>
      </c>
      <c r="S904">
        <v>965</v>
      </c>
      <c r="T904">
        <v>4.8679909479507186</v>
      </c>
      <c r="U904">
        <v>4.8827578553720556</v>
      </c>
      <c r="V904">
        <v>15.68285123966942</v>
      </c>
      <c r="W904">
        <v>59.387564766839361</v>
      </c>
      <c r="X904">
        <v>156.16409838560924</v>
      </c>
      <c r="Y904">
        <v>143.63729338842964</v>
      </c>
      <c r="Z904">
        <v>144.08383419689105</v>
      </c>
      <c r="AA904">
        <v>31.255284283807566</v>
      </c>
      <c r="AB904">
        <v>4.2651802380933752</v>
      </c>
      <c r="AC904">
        <v>-37.730331967661407</v>
      </c>
    </row>
    <row r="905" spans="1:29">
      <c r="A905">
        <v>3</v>
      </c>
      <c r="B905">
        <v>527</v>
      </c>
      <c r="C905">
        <v>2014</v>
      </c>
      <c r="D905">
        <v>99</v>
      </c>
      <c r="E905">
        <v>7</v>
      </c>
      <c r="F905">
        <v>99</v>
      </c>
      <c r="G905">
        <v>99</v>
      </c>
      <c r="H905">
        <v>99</v>
      </c>
      <c r="I905">
        <v>99</v>
      </c>
      <c r="J905">
        <v>999</v>
      </c>
      <c r="K905">
        <v>99</v>
      </c>
      <c r="L905">
        <v>99</v>
      </c>
      <c r="M905">
        <v>99</v>
      </c>
      <c r="N905">
        <v>99</v>
      </c>
      <c r="O905">
        <v>99</v>
      </c>
      <c r="P905">
        <v>9999</v>
      </c>
      <c r="Q905">
        <v>187</v>
      </c>
      <c r="R905">
        <v>935</v>
      </c>
      <c r="S905">
        <v>934</v>
      </c>
      <c r="T905">
        <v>4.7020367110887609</v>
      </c>
      <c r="U905">
        <v>4.7388396396320491</v>
      </c>
      <c r="V905">
        <v>16.223529411764705</v>
      </c>
      <c r="W905">
        <v>59.375802997858671</v>
      </c>
      <c r="X905">
        <v>156.48101691183712</v>
      </c>
      <c r="Y905">
        <v>144.3237433155081</v>
      </c>
      <c r="Z905">
        <v>144.47826552462539</v>
      </c>
      <c r="AA905">
        <v>32.931383285987231</v>
      </c>
      <c r="AB905">
        <v>4.5080338882053193</v>
      </c>
      <c r="AC905">
        <v>-42.803296967807889</v>
      </c>
    </row>
    <row r="906" spans="1:29">
      <c r="A906">
        <v>3</v>
      </c>
      <c r="B906">
        <v>528</v>
      </c>
      <c r="C906">
        <v>2014</v>
      </c>
      <c r="D906">
        <v>99</v>
      </c>
      <c r="E906">
        <v>8</v>
      </c>
      <c r="F906">
        <v>99</v>
      </c>
      <c r="G906">
        <v>99</v>
      </c>
      <c r="H906">
        <v>99</v>
      </c>
      <c r="I906">
        <v>99</v>
      </c>
      <c r="J906">
        <v>999</v>
      </c>
      <c r="K906">
        <v>99</v>
      </c>
      <c r="L906">
        <v>99</v>
      </c>
      <c r="M906">
        <v>99</v>
      </c>
      <c r="N906">
        <v>99</v>
      </c>
      <c r="O906">
        <v>99</v>
      </c>
      <c r="P906">
        <v>9999</v>
      </c>
      <c r="Q906">
        <v>165</v>
      </c>
      <c r="R906">
        <v>1066</v>
      </c>
      <c r="S906">
        <v>1064</v>
      </c>
      <c r="T906">
        <v>5.3608247422680391</v>
      </c>
      <c r="U906">
        <v>5.3710094098886065</v>
      </c>
      <c r="V906">
        <v>16.68105065666041</v>
      </c>
      <c r="W906">
        <v>59.930451127819545</v>
      </c>
      <c r="X906">
        <v>155.64599895519737</v>
      </c>
      <c r="Y906">
        <v>143.47495309568478</v>
      </c>
      <c r="Z906">
        <v>143.74464285714279</v>
      </c>
      <c r="AA906">
        <v>30.723894558876232</v>
      </c>
      <c r="AB906">
        <v>4.1597396109696287</v>
      </c>
      <c r="AC906">
        <v>-45.413087431741751</v>
      </c>
    </row>
    <row r="907" spans="1:29">
      <c r="A907">
        <v>3</v>
      </c>
      <c r="B907">
        <v>529</v>
      </c>
      <c r="C907">
        <v>2014</v>
      </c>
      <c r="D907">
        <v>99</v>
      </c>
      <c r="E907">
        <v>9</v>
      </c>
      <c r="F907">
        <v>99</v>
      </c>
      <c r="G907">
        <v>99</v>
      </c>
      <c r="H907">
        <v>99</v>
      </c>
      <c r="I907">
        <v>99</v>
      </c>
      <c r="J907">
        <v>999</v>
      </c>
      <c r="K907">
        <v>99</v>
      </c>
      <c r="L907">
        <v>99</v>
      </c>
      <c r="M907">
        <v>99</v>
      </c>
      <c r="N907">
        <v>99</v>
      </c>
      <c r="O907">
        <v>99</v>
      </c>
      <c r="P907">
        <v>9999</v>
      </c>
      <c r="Q907">
        <v>150</v>
      </c>
      <c r="R907">
        <v>660</v>
      </c>
      <c r="S907">
        <v>654</v>
      </c>
      <c r="T907">
        <v>3.3190847372391246</v>
      </c>
      <c r="U907">
        <v>3.2975469252151681</v>
      </c>
      <c r="V907">
        <v>16.356060606060606</v>
      </c>
      <c r="W907">
        <v>59.446483180428118</v>
      </c>
      <c r="X907">
        <v>155.41892379920529</v>
      </c>
      <c r="Y907">
        <v>142.27363636363637</v>
      </c>
      <c r="Z907">
        <v>143.57889908256885</v>
      </c>
      <c r="AA907">
        <v>32.020450479980525</v>
      </c>
      <c r="AB907">
        <v>4.522053826792475</v>
      </c>
      <c r="AC907">
        <v>-45.725810385264175</v>
      </c>
    </row>
    <row r="908" spans="1:29">
      <c r="A908">
        <v>3</v>
      </c>
      <c r="B908">
        <v>530</v>
      </c>
      <c r="C908">
        <v>2014</v>
      </c>
      <c r="D908">
        <v>99</v>
      </c>
      <c r="E908">
        <v>10</v>
      </c>
      <c r="F908">
        <v>99</v>
      </c>
      <c r="G908">
        <v>99</v>
      </c>
      <c r="H908">
        <v>99</v>
      </c>
      <c r="I908">
        <v>99</v>
      </c>
      <c r="J908">
        <v>999</v>
      </c>
      <c r="K908">
        <v>99</v>
      </c>
      <c r="L908">
        <v>99</v>
      </c>
      <c r="M908">
        <v>99</v>
      </c>
      <c r="N908">
        <v>99</v>
      </c>
      <c r="O908">
        <v>99</v>
      </c>
      <c r="P908">
        <v>9999</v>
      </c>
      <c r="Q908">
        <v>185</v>
      </c>
      <c r="R908">
        <v>872</v>
      </c>
      <c r="S908">
        <v>872</v>
      </c>
      <c r="T908">
        <v>4.3852149861704799</v>
      </c>
      <c r="U908">
        <v>4.3095291649305452</v>
      </c>
      <c r="V908">
        <v>16.113532110091743</v>
      </c>
      <c r="W908">
        <v>59.286697247706414</v>
      </c>
      <c r="X908">
        <v>152.47162225292445</v>
      </c>
      <c r="Y908">
        <v>140.73130733944953</v>
      </c>
      <c r="Z908">
        <v>140.73130733944953</v>
      </c>
      <c r="AA908">
        <v>31.101756552905353</v>
      </c>
      <c r="AB908">
        <v>4.5620499888757928</v>
      </c>
      <c r="AC908">
        <v>-31.728080094731521</v>
      </c>
    </row>
    <row r="909" spans="1:29">
      <c r="A909">
        <v>3</v>
      </c>
      <c r="B909">
        <v>531</v>
      </c>
      <c r="C909">
        <v>2014</v>
      </c>
      <c r="D909">
        <v>99</v>
      </c>
      <c r="E909">
        <v>11</v>
      </c>
      <c r="F909">
        <v>99</v>
      </c>
      <c r="G909">
        <v>99</v>
      </c>
      <c r="H909">
        <v>99</v>
      </c>
      <c r="I909">
        <v>99</v>
      </c>
      <c r="J909">
        <v>999</v>
      </c>
      <c r="K909">
        <v>99</v>
      </c>
      <c r="L909">
        <v>99</v>
      </c>
      <c r="M909">
        <v>99</v>
      </c>
      <c r="N909">
        <v>99</v>
      </c>
      <c r="O909">
        <v>99</v>
      </c>
      <c r="P909">
        <v>9999</v>
      </c>
      <c r="Q909">
        <v>192</v>
      </c>
      <c r="R909">
        <v>794</v>
      </c>
      <c r="S909">
        <v>797</v>
      </c>
      <c r="T909">
        <v>3.9929595172240382</v>
      </c>
      <c r="U909">
        <v>4.0346264796944924</v>
      </c>
      <c r="V909">
        <v>16.317380352644836</v>
      </c>
      <c r="W909">
        <v>59.452948557089073</v>
      </c>
      <c r="X909">
        <v>156.27075765969579</v>
      </c>
      <c r="Y909">
        <v>144.69722921914365</v>
      </c>
      <c r="Z909">
        <v>144.15257214554589</v>
      </c>
      <c r="AA909">
        <v>31.109824629700409</v>
      </c>
      <c r="AB909">
        <v>4.3583931015590469</v>
      </c>
      <c r="AC909">
        <v>-43.239047893147109</v>
      </c>
    </row>
    <row r="910" spans="1:29">
      <c r="A910">
        <v>3</v>
      </c>
      <c r="B910">
        <v>532</v>
      </c>
      <c r="C910">
        <v>2014</v>
      </c>
      <c r="D910">
        <v>99</v>
      </c>
      <c r="E910">
        <v>12</v>
      </c>
      <c r="F910">
        <v>99</v>
      </c>
      <c r="G910">
        <v>99</v>
      </c>
      <c r="H910">
        <v>99</v>
      </c>
      <c r="I910">
        <v>99</v>
      </c>
      <c r="J910">
        <v>999</v>
      </c>
      <c r="K910">
        <v>99</v>
      </c>
      <c r="L910">
        <v>99</v>
      </c>
      <c r="M910">
        <v>99</v>
      </c>
      <c r="N910">
        <v>99</v>
      </c>
      <c r="O910">
        <v>99</v>
      </c>
      <c r="P910">
        <v>9999</v>
      </c>
      <c r="Q910">
        <v>165</v>
      </c>
      <c r="R910">
        <v>764</v>
      </c>
      <c r="S910">
        <v>764</v>
      </c>
      <c r="T910">
        <v>3.8420920291677154</v>
      </c>
      <c r="U910">
        <v>3.7729174096196143</v>
      </c>
      <c r="V910">
        <v>16.450261780104711</v>
      </c>
      <c r="W910">
        <v>59.293193717277518</v>
      </c>
      <c r="X910">
        <v>152.35602094240858</v>
      </c>
      <c r="Y910">
        <v>140.62460732984312</v>
      </c>
      <c r="Z910">
        <v>140.62460732984312</v>
      </c>
      <c r="AA910">
        <v>33.031937927936994</v>
      </c>
      <c r="AB910">
        <v>4.4625146996002698</v>
      </c>
      <c r="AC910">
        <v>-43.151534088675135</v>
      </c>
    </row>
    <row r="911" spans="1:29">
      <c r="A911">
        <v>3</v>
      </c>
      <c r="B911">
        <v>533</v>
      </c>
      <c r="C911">
        <v>2014</v>
      </c>
      <c r="D911">
        <v>99</v>
      </c>
      <c r="E911">
        <v>13</v>
      </c>
      <c r="F911">
        <v>99</v>
      </c>
      <c r="G911">
        <v>99</v>
      </c>
      <c r="H911">
        <v>99</v>
      </c>
      <c r="I911">
        <v>99</v>
      </c>
      <c r="J911">
        <v>999</v>
      </c>
      <c r="K911">
        <v>99</v>
      </c>
      <c r="L911">
        <v>99</v>
      </c>
      <c r="M911">
        <v>99</v>
      </c>
      <c r="N911">
        <v>99</v>
      </c>
      <c r="O911">
        <v>99</v>
      </c>
      <c r="P911">
        <v>9999</v>
      </c>
      <c r="Q911">
        <v>168</v>
      </c>
      <c r="R911">
        <v>754</v>
      </c>
      <c r="S911">
        <v>753</v>
      </c>
      <c r="T911">
        <v>3.7918028664822727</v>
      </c>
      <c r="U911">
        <v>3.771375754827019</v>
      </c>
      <c r="V911">
        <v>16.152519893899203</v>
      </c>
      <c r="W911">
        <v>59.289508632138137</v>
      </c>
      <c r="X911">
        <v>154.53874029732381</v>
      </c>
      <c r="Y911">
        <v>142.43143236074269</v>
      </c>
      <c r="Z911">
        <v>142.62058432934921</v>
      </c>
      <c r="AA911">
        <v>32.744320613820662</v>
      </c>
      <c r="AB911">
        <v>4.7058053940459379</v>
      </c>
      <c r="AC911">
        <v>-44.591163480819155</v>
      </c>
    </row>
    <row r="912" spans="1:29">
      <c r="A912">
        <v>3</v>
      </c>
      <c r="B912">
        <v>534</v>
      </c>
      <c r="C912">
        <v>2014</v>
      </c>
      <c r="D912">
        <v>99</v>
      </c>
      <c r="E912">
        <v>14</v>
      </c>
      <c r="F912">
        <v>99</v>
      </c>
      <c r="G912">
        <v>99</v>
      </c>
      <c r="H912">
        <v>99</v>
      </c>
      <c r="I912">
        <v>99</v>
      </c>
      <c r="J912">
        <v>999</v>
      </c>
      <c r="K912">
        <v>99</v>
      </c>
      <c r="L912">
        <v>99</v>
      </c>
      <c r="M912">
        <v>99</v>
      </c>
      <c r="N912">
        <v>99</v>
      </c>
      <c r="O912">
        <v>99</v>
      </c>
      <c r="P912">
        <v>9999</v>
      </c>
      <c r="Q912">
        <v>155</v>
      </c>
      <c r="R912">
        <v>774</v>
      </c>
      <c r="S912">
        <v>773</v>
      </c>
      <c r="T912">
        <v>3.892381191853155</v>
      </c>
      <c r="U912">
        <v>3.9125934408734127</v>
      </c>
      <c r="V912">
        <v>16.034883720930232</v>
      </c>
      <c r="W912">
        <v>59.708926261319526</v>
      </c>
      <c r="X912">
        <v>156.0827097348552</v>
      </c>
      <c r="Y912">
        <v>143.94651162790697</v>
      </c>
      <c r="Z912">
        <v>144.13272962483828</v>
      </c>
      <c r="AA912">
        <v>30.68707566905556</v>
      </c>
      <c r="AB912">
        <v>4.214112372765304</v>
      </c>
      <c r="AC912">
        <v>-46.43282049270428</v>
      </c>
    </row>
    <row r="913" spans="1:29">
      <c r="A913">
        <v>3</v>
      </c>
      <c r="B913">
        <v>535</v>
      </c>
      <c r="C913">
        <v>2014</v>
      </c>
      <c r="D913">
        <v>99</v>
      </c>
      <c r="E913">
        <v>15</v>
      </c>
      <c r="F913">
        <v>99</v>
      </c>
      <c r="G913">
        <v>99</v>
      </c>
      <c r="H913">
        <v>99</v>
      </c>
      <c r="I913">
        <v>99</v>
      </c>
      <c r="J913">
        <v>999</v>
      </c>
      <c r="K913">
        <v>99</v>
      </c>
      <c r="L913">
        <v>99</v>
      </c>
      <c r="M913">
        <v>99</v>
      </c>
      <c r="N913">
        <v>99</v>
      </c>
      <c r="O913">
        <v>99</v>
      </c>
      <c r="P913">
        <v>9999</v>
      </c>
      <c r="Q913">
        <v>201</v>
      </c>
      <c r="R913">
        <v>908</v>
      </c>
      <c r="S913">
        <v>907</v>
      </c>
      <c r="T913">
        <v>4.5662559718380686</v>
      </c>
      <c r="U913">
        <v>4.6353240170326524</v>
      </c>
      <c r="V913">
        <v>16.062775330396473</v>
      </c>
      <c r="W913">
        <v>59.384785005512704</v>
      </c>
      <c r="X913">
        <v>157.62692045188797</v>
      </c>
      <c r="Y913">
        <v>145.36894273127763</v>
      </c>
      <c r="Z913">
        <v>145.52921719955901</v>
      </c>
      <c r="AA913">
        <v>29.93448811236404</v>
      </c>
      <c r="AB913">
        <v>4.9512184899086735</v>
      </c>
      <c r="AC913">
        <v>-44.79683694141761</v>
      </c>
    </row>
    <row r="914" spans="1:29">
      <c r="A914">
        <v>3</v>
      </c>
      <c r="B914">
        <v>536</v>
      </c>
      <c r="C914">
        <v>2014</v>
      </c>
      <c r="D914">
        <v>99</v>
      </c>
      <c r="E914">
        <v>16</v>
      </c>
      <c r="F914">
        <v>99</v>
      </c>
      <c r="G914">
        <v>99</v>
      </c>
      <c r="H914">
        <v>99</v>
      </c>
      <c r="I914">
        <v>99</v>
      </c>
      <c r="J914">
        <v>999</v>
      </c>
      <c r="K914">
        <v>99</v>
      </c>
      <c r="L914">
        <v>99</v>
      </c>
      <c r="M914">
        <v>99</v>
      </c>
      <c r="N914">
        <v>99</v>
      </c>
      <c r="O914">
        <v>99</v>
      </c>
      <c r="P914">
        <v>9999</v>
      </c>
      <c r="Q914">
        <v>70</v>
      </c>
      <c r="R914">
        <v>319</v>
      </c>
      <c r="S914">
        <v>319</v>
      </c>
      <c r="T914">
        <v>1.6042242896655772</v>
      </c>
      <c r="U914">
        <v>1.6688325336218564</v>
      </c>
      <c r="V914">
        <v>16.724137931034491</v>
      </c>
      <c r="W914">
        <v>59.940438871473361</v>
      </c>
      <c r="X914">
        <v>161.39785420989895</v>
      </c>
      <c r="Y914">
        <v>148.97021943573657</v>
      </c>
      <c r="Z914">
        <v>148.97021943573657</v>
      </c>
      <c r="AA914">
        <v>30.028590717072255</v>
      </c>
      <c r="AB914">
        <v>4.3034827109859695</v>
      </c>
      <c r="AC914">
        <v>-33.220952906767849</v>
      </c>
    </row>
    <row r="915" spans="1:29">
      <c r="A915">
        <v>3</v>
      </c>
      <c r="B915">
        <v>537</v>
      </c>
      <c r="C915">
        <v>2014</v>
      </c>
      <c r="D915">
        <v>99</v>
      </c>
      <c r="E915">
        <v>17</v>
      </c>
      <c r="F915">
        <v>99</v>
      </c>
      <c r="G915">
        <v>99</v>
      </c>
      <c r="H915">
        <v>99</v>
      </c>
      <c r="I915">
        <v>99</v>
      </c>
      <c r="J915">
        <v>999</v>
      </c>
      <c r="K915">
        <v>99</v>
      </c>
      <c r="L915">
        <v>99</v>
      </c>
      <c r="M915">
        <v>99</v>
      </c>
      <c r="N915">
        <v>99</v>
      </c>
      <c r="O915">
        <v>99</v>
      </c>
      <c r="P915">
        <v>9999</v>
      </c>
      <c r="Q915">
        <v>180</v>
      </c>
      <c r="R915">
        <v>866</v>
      </c>
      <c r="S915">
        <v>856</v>
      </c>
      <c r="T915">
        <v>4.3550414885592152</v>
      </c>
      <c r="U915">
        <v>4.1715176994436884</v>
      </c>
      <c r="V915">
        <v>16.608545034642027</v>
      </c>
      <c r="W915">
        <v>59.487149532710291</v>
      </c>
      <c r="X915">
        <v>150.13936881191216</v>
      </c>
      <c r="Y915">
        <v>137.16824480369522</v>
      </c>
      <c r="Z915">
        <v>138.77067757009351</v>
      </c>
      <c r="AA915">
        <v>30.791975643450932</v>
      </c>
      <c r="AB915">
        <v>4.3508322660780703</v>
      </c>
      <c r="AC915">
        <v>-38.435892045743401</v>
      </c>
    </row>
    <row r="916" spans="1:29">
      <c r="A916">
        <v>3</v>
      </c>
      <c r="B916">
        <v>538</v>
      </c>
      <c r="C916">
        <v>2014</v>
      </c>
      <c r="D916">
        <v>99</v>
      </c>
      <c r="E916">
        <v>18</v>
      </c>
      <c r="F916">
        <v>99</v>
      </c>
      <c r="G916">
        <v>99</v>
      </c>
      <c r="H916">
        <v>99</v>
      </c>
      <c r="I916">
        <v>99</v>
      </c>
      <c r="J916">
        <v>999</v>
      </c>
      <c r="K916">
        <v>99</v>
      </c>
      <c r="L916">
        <v>99</v>
      </c>
      <c r="M916">
        <v>99</v>
      </c>
      <c r="N916">
        <v>99</v>
      </c>
      <c r="O916">
        <v>99</v>
      </c>
      <c r="P916">
        <v>9999</v>
      </c>
      <c r="Q916">
        <v>206</v>
      </c>
      <c r="R916">
        <v>934</v>
      </c>
      <c r="S916">
        <v>934</v>
      </c>
      <c r="T916">
        <v>4.6970077948202151</v>
      </c>
      <c r="U916">
        <v>4.7526688801177261</v>
      </c>
      <c r="V916">
        <v>15.735546038543898</v>
      </c>
      <c r="W916">
        <v>59.177730192719487</v>
      </c>
      <c r="X916">
        <v>156.987966341949</v>
      </c>
      <c r="Y916">
        <v>144.89989293361884</v>
      </c>
      <c r="Z916">
        <v>144.89989293361884</v>
      </c>
      <c r="AA916">
        <v>32.125408536704576</v>
      </c>
      <c r="AB916">
        <v>4.5519246450608977</v>
      </c>
      <c r="AC916">
        <v>-43.394571535912462</v>
      </c>
    </row>
    <row r="917" spans="1:29">
      <c r="A917">
        <v>3</v>
      </c>
      <c r="B917">
        <v>539</v>
      </c>
      <c r="C917">
        <v>2014</v>
      </c>
      <c r="D917">
        <v>99</v>
      </c>
      <c r="E917">
        <v>19</v>
      </c>
      <c r="F917">
        <v>99</v>
      </c>
      <c r="G917">
        <v>99</v>
      </c>
      <c r="H917">
        <v>99</v>
      </c>
      <c r="I917">
        <v>99</v>
      </c>
      <c r="J917">
        <v>999</v>
      </c>
      <c r="K917">
        <v>99</v>
      </c>
      <c r="L917">
        <v>99</v>
      </c>
      <c r="M917">
        <v>99</v>
      </c>
      <c r="N917">
        <v>99</v>
      </c>
      <c r="O917">
        <v>99</v>
      </c>
      <c r="P917">
        <v>9999</v>
      </c>
      <c r="Q917">
        <v>176</v>
      </c>
      <c r="R917">
        <v>745</v>
      </c>
      <c r="S917">
        <v>736</v>
      </c>
      <c r="T917">
        <v>3.7465426200653753</v>
      </c>
      <c r="U917">
        <v>3.6696300502582946</v>
      </c>
      <c r="V917">
        <v>16.507382550335571</v>
      </c>
      <c r="W917">
        <v>59.724184782608702</v>
      </c>
      <c r="X917">
        <v>153.59442145905888</v>
      </c>
      <c r="Y917">
        <v>140.26308724832205</v>
      </c>
      <c r="Z917">
        <v>141.97826086956505</v>
      </c>
      <c r="AA917">
        <v>32.083454191296759</v>
      </c>
      <c r="AB917">
        <v>4.4221849174493286</v>
      </c>
      <c r="AC917">
        <v>-45.019439313482223</v>
      </c>
    </row>
    <row r="918" spans="1:29">
      <c r="A918">
        <v>3</v>
      </c>
      <c r="B918">
        <v>540</v>
      </c>
      <c r="C918">
        <v>2014</v>
      </c>
      <c r="D918">
        <v>99</v>
      </c>
      <c r="E918">
        <v>20</v>
      </c>
      <c r="F918">
        <v>99</v>
      </c>
      <c r="G918">
        <v>99</v>
      </c>
      <c r="H918">
        <v>99</v>
      </c>
      <c r="I918">
        <v>99</v>
      </c>
      <c r="J918">
        <v>999</v>
      </c>
      <c r="K918">
        <v>99</v>
      </c>
      <c r="L918">
        <v>99</v>
      </c>
      <c r="M918">
        <v>99</v>
      </c>
      <c r="N918">
        <v>99</v>
      </c>
      <c r="O918">
        <v>99</v>
      </c>
      <c r="P918">
        <v>9999</v>
      </c>
      <c r="Q918">
        <v>174</v>
      </c>
      <c r="R918">
        <v>845</v>
      </c>
      <c r="S918">
        <v>844</v>
      </c>
      <c r="T918">
        <v>4.2494342469197877</v>
      </c>
      <c r="U918">
        <v>4.2763256431448404</v>
      </c>
      <c r="V918">
        <v>16.021301775147936</v>
      </c>
      <c r="W918">
        <v>59.42772511848343</v>
      </c>
      <c r="X918">
        <v>156.24596921538355</v>
      </c>
      <c r="Y918">
        <v>144.10911242603552</v>
      </c>
      <c r="Z918">
        <v>144.27985781990523</v>
      </c>
      <c r="AA918">
        <v>31.968523055194648</v>
      </c>
      <c r="AB918">
        <v>4.139251373608329</v>
      </c>
      <c r="AC918">
        <v>-38.760378635380363</v>
      </c>
    </row>
    <row r="919" spans="1:29">
      <c r="A919">
        <v>3</v>
      </c>
      <c r="B919">
        <v>541</v>
      </c>
      <c r="C919">
        <v>2014</v>
      </c>
      <c r="D919">
        <v>99</v>
      </c>
      <c r="E919">
        <v>21</v>
      </c>
      <c r="F919">
        <v>99</v>
      </c>
      <c r="G919">
        <v>99</v>
      </c>
      <c r="H919">
        <v>99</v>
      </c>
      <c r="I919">
        <v>99</v>
      </c>
      <c r="J919">
        <v>999</v>
      </c>
      <c r="K919">
        <v>99</v>
      </c>
      <c r="L919">
        <v>99</v>
      </c>
      <c r="M919">
        <v>99</v>
      </c>
      <c r="N919">
        <v>99</v>
      </c>
      <c r="O919">
        <v>99</v>
      </c>
      <c r="P919">
        <v>9999</v>
      </c>
      <c r="Q919">
        <v>168</v>
      </c>
      <c r="R919">
        <v>804</v>
      </c>
      <c r="S919">
        <v>804</v>
      </c>
      <c r="T919">
        <v>4.0432486799094782</v>
      </c>
      <c r="U919">
        <v>4.0101531488299127</v>
      </c>
      <c r="V919">
        <v>16.016169154228859</v>
      </c>
      <c r="W919">
        <v>59.580845771144283</v>
      </c>
      <c r="X919">
        <v>153.87943812896529</v>
      </c>
      <c r="Y919">
        <v>142.03072139303481</v>
      </c>
      <c r="Z919">
        <v>142.03072139303481</v>
      </c>
      <c r="AA919">
        <v>31.48636937936044</v>
      </c>
      <c r="AB919">
        <v>4.2718191775479379</v>
      </c>
      <c r="AC919">
        <v>-37.911006622073216</v>
      </c>
    </row>
    <row r="920" spans="1:29">
      <c r="A920">
        <v>3</v>
      </c>
      <c r="B920">
        <v>542</v>
      </c>
      <c r="C920">
        <v>2014</v>
      </c>
      <c r="D920">
        <v>99</v>
      </c>
      <c r="E920">
        <v>22</v>
      </c>
      <c r="F920">
        <v>99</v>
      </c>
      <c r="G920">
        <v>99</v>
      </c>
      <c r="H920">
        <v>99</v>
      </c>
      <c r="I920">
        <v>99</v>
      </c>
      <c r="J920">
        <v>999</v>
      </c>
      <c r="K920">
        <v>99</v>
      </c>
      <c r="L920">
        <v>99</v>
      </c>
      <c r="M920">
        <v>99</v>
      </c>
      <c r="N920">
        <v>99</v>
      </c>
      <c r="O920">
        <v>99</v>
      </c>
      <c r="P920">
        <v>9999</v>
      </c>
      <c r="Q920">
        <v>158</v>
      </c>
      <c r="R920">
        <v>713</v>
      </c>
      <c r="S920">
        <v>711</v>
      </c>
      <c r="T920">
        <v>3.5856172994719628</v>
      </c>
      <c r="U920">
        <v>3.5404506162141707</v>
      </c>
      <c r="V920">
        <v>16.398316970546986</v>
      </c>
      <c r="W920">
        <v>59.638537271448655</v>
      </c>
      <c r="X920">
        <v>153.58768209646252</v>
      </c>
      <c r="Y920">
        <v>141.3990182328192</v>
      </c>
      <c r="Z920">
        <v>141.79676511955003</v>
      </c>
      <c r="AA920">
        <v>32.083484685044851</v>
      </c>
      <c r="AB920">
        <v>4.0214096650878908</v>
      </c>
      <c r="AC920">
        <v>-40.49938594732275</v>
      </c>
    </row>
    <row r="921" spans="1:29">
      <c r="A921">
        <v>3</v>
      </c>
      <c r="B921">
        <v>543</v>
      </c>
      <c r="C921">
        <v>2014</v>
      </c>
      <c r="D921">
        <v>99</v>
      </c>
      <c r="E921">
        <v>23</v>
      </c>
      <c r="F921">
        <v>99</v>
      </c>
      <c r="G921">
        <v>99</v>
      </c>
      <c r="H921">
        <v>99</v>
      </c>
      <c r="I921">
        <v>99</v>
      </c>
      <c r="J921">
        <v>999</v>
      </c>
      <c r="K921">
        <v>99</v>
      </c>
      <c r="L921">
        <v>99</v>
      </c>
      <c r="M921">
        <v>99</v>
      </c>
      <c r="N921">
        <v>99</v>
      </c>
      <c r="O921">
        <v>99</v>
      </c>
      <c r="P921">
        <v>9999</v>
      </c>
      <c r="Q921">
        <v>173</v>
      </c>
      <c r="R921">
        <v>919</v>
      </c>
      <c r="S921">
        <v>919</v>
      </c>
      <c r="T921">
        <v>4.6215740507920549</v>
      </c>
      <c r="U921">
        <v>4.5852641330500781</v>
      </c>
      <c r="V921">
        <v>16.275299238302502</v>
      </c>
      <c r="W921">
        <v>59.409140369967361</v>
      </c>
      <c r="X921">
        <v>153.93044632573199</v>
      </c>
      <c r="Y921">
        <v>142.07780195865078</v>
      </c>
      <c r="Z921">
        <v>142.07780195865078</v>
      </c>
      <c r="AA921">
        <v>30.20202789132809</v>
      </c>
      <c r="AB921">
        <v>4.285279002258255</v>
      </c>
      <c r="AC921">
        <v>-35.518061788438679</v>
      </c>
    </row>
    <row r="922" spans="1:29">
      <c r="A922">
        <v>3</v>
      </c>
      <c r="B922">
        <v>544</v>
      </c>
      <c r="C922">
        <v>2014</v>
      </c>
      <c r="D922">
        <v>99</v>
      </c>
      <c r="E922">
        <v>24</v>
      </c>
      <c r="F922">
        <v>99</v>
      </c>
      <c r="G922">
        <v>99</v>
      </c>
      <c r="H922">
        <v>99</v>
      </c>
      <c r="I922">
        <v>99</v>
      </c>
      <c r="J922">
        <v>999</v>
      </c>
      <c r="K922">
        <v>99</v>
      </c>
      <c r="L922">
        <v>99</v>
      </c>
      <c r="M922">
        <v>99</v>
      </c>
      <c r="N922">
        <v>99</v>
      </c>
      <c r="O922">
        <v>99</v>
      </c>
      <c r="P922">
        <v>9999</v>
      </c>
      <c r="Q922">
        <v>163</v>
      </c>
      <c r="R922">
        <v>862</v>
      </c>
      <c r="S922">
        <v>861</v>
      </c>
      <c r="T922">
        <v>4.3349258234850403</v>
      </c>
      <c r="U922">
        <v>4.2531832625453889</v>
      </c>
      <c r="V922">
        <v>15.878190255220412</v>
      </c>
      <c r="W922">
        <v>58.997677119628314</v>
      </c>
      <c r="X922">
        <v>152.33112040079152</v>
      </c>
      <c r="Y922">
        <v>140.50255220417628</v>
      </c>
      <c r="Z922">
        <v>140.66573751451799</v>
      </c>
      <c r="AA922">
        <v>32.583388584986757</v>
      </c>
      <c r="AB922">
        <v>4.4510494598602062</v>
      </c>
      <c r="AC922">
        <v>-38.512098955327559</v>
      </c>
    </row>
    <row r="923" spans="1:29">
      <c r="A923">
        <v>3</v>
      </c>
      <c r="B923">
        <v>545</v>
      </c>
      <c r="C923">
        <v>2014</v>
      </c>
      <c r="D923">
        <v>99</v>
      </c>
      <c r="E923">
        <v>25</v>
      </c>
      <c r="F923">
        <v>99</v>
      </c>
      <c r="G923">
        <v>99</v>
      </c>
      <c r="H923">
        <v>99</v>
      </c>
      <c r="I923">
        <v>99</v>
      </c>
      <c r="J923">
        <v>999</v>
      </c>
      <c r="K923">
        <v>99</v>
      </c>
      <c r="L923">
        <v>99</v>
      </c>
      <c r="M923">
        <v>99</v>
      </c>
      <c r="N923">
        <v>99</v>
      </c>
      <c r="O923">
        <v>99</v>
      </c>
      <c r="P923">
        <v>9999</v>
      </c>
    </row>
    <row r="924" spans="1:29">
      <c r="A924">
        <v>3</v>
      </c>
      <c r="B924">
        <v>546</v>
      </c>
      <c r="C924">
        <v>2014</v>
      </c>
      <c r="D924">
        <v>99</v>
      </c>
      <c r="E924">
        <v>26</v>
      </c>
      <c r="F924">
        <v>99</v>
      </c>
      <c r="G924">
        <v>99</v>
      </c>
      <c r="H924">
        <v>99</v>
      </c>
      <c r="I924">
        <v>99</v>
      </c>
      <c r="J924">
        <v>999</v>
      </c>
      <c r="K924">
        <v>99</v>
      </c>
      <c r="L924">
        <v>99</v>
      </c>
      <c r="M924">
        <v>99</v>
      </c>
      <c r="N924">
        <v>99</v>
      </c>
      <c r="O924">
        <v>99</v>
      </c>
      <c r="P924">
        <v>9999</v>
      </c>
    </row>
    <row r="925" spans="1:29">
      <c r="A925">
        <v>3</v>
      </c>
      <c r="B925">
        <v>547</v>
      </c>
      <c r="C925">
        <v>2014</v>
      </c>
      <c r="D925">
        <v>99</v>
      </c>
      <c r="E925">
        <v>27</v>
      </c>
      <c r="F925">
        <v>99</v>
      </c>
      <c r="G925">
        <v>99</v>
      </c>
      <c r="H925">
        <v>99</v>
      </c>
      <c r="I925">
        <v>99</v>
      </c>
      <c r="J925">
        <v>999</v>
      </c>
      <c r="K925">
        <v>99</v>
      </c>
      <c r="L925">
        <v>99</v>
      </c>
      <c r="M925">
        <v>99</v>
      </c>
      <c r="N925">
        <v>99</v>
      </c>
      <c r="O925">
        <v>99</v>
      </c>
      <c r="P925">
        <v>9999</v>
      </c>
    </row>
    <row r="926" spans="1:29">
      <c r="A926">
        <v>3</v>
      </c>
      <c r="B926">
        <v>548</v>
      </c>
      <c r="C926">
        <v>2014</v>
      </c>
      <c r="D926">
        <v>99</v>
      </c>
      <c r="E926">
        <v>28</v>
      </c>
      <c r="F926">
        <v>99</v>
      </c>
      <c r="G926">
        <v>99</v>
      </c>
      <c r="H926">
        <v>99</v>
      </c>
      <c r="I926">
        <v>99</v>
      </c>
      <c r="J926">
        <v>999</v>
      </c>
      <c r="K926">
        <v>99</v>
      </c>
      <c r="L926">
        <v>99</v>
      </c>
      <c r="M926">
        <v>99</v>
      </c>
      <c r="N926">
        <v>99</v>
      </c>
      <c r="O926">
        <v>99</v>
      </c>
      <c r="P926">
        <v>9999</v>
      </c>
    </row>
    <row r="927" spans="1:29">
      <c r="A927">
        <v>3</v>
      </c>
      <c r="B927">
        <v>549</v>
      </c>
      <c r="C927">
        <v>2014</v>
      </c>
      <c r="D927">
        <v>99</v>
      </c>
      <c r="E927">
        <v>29</v>
      </c>
      <c r="F927">
        <v>99</v>
      </c>
      <c r="G927">
        <v>99</v>
      </c>
      <c r="H927">
        <v>99</v>
      </c>
      <c r="I927">
        <v>99</v>
      </c>
      <c r="J927">
        <v>999</v>
      </c>
      <c r="K927">
        <v>99</v>
      </c>
      <c r="L927">
        <v>99</v>
      </c>
      <c r="M927">
        <v>99</v>
      </c>
      <c r="N927">
        <v>99</v>
      </c>
      <c r="O927">
        <v>99</v>
      </c>
      <c r="P927">
        <v>9999</v>
      </c>
    </row>
    <row r="928" spans="1:29">
      <c r="A928">
        <v>3</v>
      </c>
      <c r="B928">
        <v>550</v>
      </c>
      <c r="C928">
        <v>2014</v>
      </c>
      <c r="D928">
        <v>99</v>
      </c>
      <c r="E928">
        <v>30</v>
      </c>
      <c r="F928">
        <v>99</v>
      </c>
      <c r="G928">
        <v>99</v>
      </c>
      <c r="H928">
        <v>99</v>
      </c>
      <c r="I928">
        <v>99</v>
      </c>
      <c r="J928">
        <v>999</v>
      </c>
      <c r="K928">
        <v>99</v>
      </c>
      <c r="L928">
        <v>99</v>
      </c>
      <c r="M928">
        <v>99</v>
      </c>
      <c r="N928">
        <v>99</v>
      </c>
      <c r="O928">
        <v>99</v>
      </c>
      <c r="P928">
        <v>9999</v>
      </c>
    </row>
    <row r="929" spans="1:16">
      <c r="A929">
        <v>3</v>
      </c>
      <c r="B929">
        <v>551</v>
      </c>
      <c r="C929">
        <v>2014</v>
      </c>
      <c r="D929">
        <v>99</v>
      </c>
      <c r="E929">
        <v>31</v>
      </c>
      <c r="F929">
        <v>99</v>
      </c>
      <c r="G929">
        <v>99</v>
      </c>
      <c r="H929">
        <v>99</v>
      </c>
      <c r="I929">
        <v>99</v>
      </c>
      <c r="J929">
        <v>999</v>
      </c>
      <c r="K929">
        <v>99</v>
      </c>
      <c r="L929">
        <v>99</v>
      </c>
      <c r="M929">
        <v>99</v>
      </c>
      <c r="N929">
        <v>99</v>
      </c>
      <c r="O929">
        <v>99</v>
      </c>
      <c r="P929">
        <v>9999</v>
      </c>
    </row>
    <row r="930" spans="1:16">
      <c r="A930">
        <v>3</v>
      </c>
      <c r="B930">
        <v>552</v>
      </c>
      <c r="C930">
        <v>2014</v>
      </c>
      <c r="D930">
        <v>99</v>
      </c>
      <c r="E930">
        <v>32</v>
      </c>
      <c r="F930">
        <v>99</v>
      </c>
      <c r="G930">
        <v>99</v>
      </c>
      <c r="H930">
        <v>99</v>
      </c>
      <c r="I930">
        <v>99</v>
      </c>
      <c r="J930">
        <v>999</v>
      </c>
      <c r="K930">
        <v>99</v>
      </c>
      <c r="L930">
        <v>99</v>
      </c>
      <c r="M930">
        <v>99</v>
      </c>
      <c r="N930">
        <v>99</v>
      </c>
      <c r="O930">
        <v>99</v>
      </c>
      <c r="P930">
        <v>9999</v>
      </c>
    </row>
    <row r="931" spans="1:16">
      <c r="A931">
        <v>3</v>
      </c>
      <c r="B931">
        <v>553</v>
      </c>
      <c r="C931">
        <v>2014</v>
      </c>
      <c r="D931">
        <v>99</v>
      </c>
      <c r="E931">
        <v>33</v>
      </c>
      <c r="F931">
        <v>99</v>
      </c>
      <c r="G931">
        <v>99</v>
      </c>
      <c r="H931">
        <v>99</v>
      </c>
      <c r="I931">
        <v>99</v>
      </c>
      <c r="J931">
        <v>999</v>
      </c>
      <c r="K931">
        <v>99</v>
      </c>
      <c r="L931">
        <v>99</v>
      </c>
      <c r="M931">
        <v>99</v>
      </c>
      <c r="N931">
        <v>99</v>
      </c>
      <c r="O931">
        <v>99</v>
      </c>
      <c r="P931">
        <v>9999</v>
      </c>
    </row>
    <row r="932" spans="1:16">
      <c r="A932">
        <v>3</v>
      </c>
      <c r="B932">
        <v>554</v>
      </c>
      <c r="C932">
        <v>2014</v>
      </c>
      <c r="D932">
        <v>99</v>
      </c>
      <c r="E932">
        <v>34</v>
      </c>
      <c r="F932">
        <v>99</v>
      </c>
      <c r="G932">
        <v>99</v>
      </c>
      <c r="H932">
        <v>99</v>
      </c>
      <c r="I932">
        <v>99</v>
      </c>
      <c r="J932">
        <v>999</v>
      </c>
      <c r="K932">
        <v>99</v>
      </c>
      <c r="L932">
        <v>99</v>
      </c>
      <c r="M932">
        <v>99</v>
      </c>
      <c r="N932">
        <v>99</v>
      </c>
      <c r="O932">
        <v>99</v>
      </c>
      <c r="P932">
        <v>9999</v>
      </c>
    </row>
    <row r="933" spans="1:16">
      <c r="A933">
        <v>3</v>
      </c>
      <c r="B933">
        <v>555</v>
      </c>
      <c r="C933">
        <v>2014</v>
      </c>
      <c r="D933">
        <v>99</v>
      </c>
      <c r="E933">
        <v>35</v>
      </c>
      <c r="F933">
        <v>99</v>
      </c>
      <c r="G933">
        <v>99</v>
      </c>
      <c r="H933">
        <v>99</v>
      </c>
      <c r="I933">
        <v>99</v>
      </c>
      <c r="J933">
        <v>999</v>
      </c>
      <c r="K933">
        <v>99</v>
      </c>
      <c r="L933">
        <v>99</v>
      </c>
      <c r="M933">
        <v>99</v>
      </c>
      <c r="N933">
        <v>99</v>
      </c>
      <c r="O933">
        <v>99</v>
      </c>
      <c r="P933">
        <v>9999</v>
      </c>
    </row>
    <row r="934" spans="1:16">
      <c r="A934">
        <v>3</v>
      </c>
      <c r="B934">
        <v>556</v>
      </c>
      <c r="C934">
        <v>2014</v>
      </c>
      <c r="D934">
        <v>99</v>
      </c>
      <c r="E934">
        <v>36</v>
      </c>
      <c r="F934">
        <v>99</v>
      </c>
      <c r="G934">
        <v>99</v>
      </c>
      <c r="H934">
        <v>99</v>
      </c>
      <c r="I934">
        <v>99</v>
      </c>
      <c r="J934">
        <v>999</v>
      </c>
      <c r="K934">
        <v>99</v>
      </c>
      <c r="L934">
        <v>99</v>
      </c>
      <c r="M934">
        <v>99</v>
      </c>
      <c r="N934">
        <v>99</v>
      </c>
      <c r="O934">
        <v>99</v>
      </c>
      <c r="P934">
        <v>9999</v>
      </c>
    </row>
    <row r="935" spans="1:16">
      <c r="A935">
        <v>3</v>
      </c>
      <c r="B935">
        <v>557</v>
      </c>
      <c r="C935">
        <v>2014</v>
      </c>
      <c r="D935">
        <v>99</v>
      </c>
      <c r="E935">
        <v>37</v>
      </c>
      <c r="F935">
        <v>99</v>
      </c>
      <c r="G935">
        <v>99</v>
      </c>
      <c r="H935">
        <v>99</v>
      </c>
      <c r="I935">
        <v>99</v>
      </c>
      <c r="J935">
        <v>999</v>
      </c>
      <c r="K935">
        <v>99</v>
      </c>
      <c r="L935">
        <v>99</v>
      </c>
      <c r="M935">
        <v>99</v>
      </c>
      <c r="N935">
        <v>99</v>
      </c>
      <c r="O935">
        <v>99</v>
      </c>
      <c r="P935">
        <v>9999</v>
      </c>
    </row>
    <row r="936" spans="1:16">
      <c r="A936">
        <v>3</v>
      </c>
      <c r="B936">
        <v>558</v>
      </c>
      <c r="C936">
        <v>2014</v>
      </c>
      <c r="D936">
        <v>99</v>
      </c>
      <c r="E936">
        <v>38</v>
      </c>
      <c r="F936">
        <v>99</v>
      </c>
      <c r="G936">
        <v>99</v>
      </c>
      <c r="H936">
        <v>99</v>
      </c>
      <c r="I936">
        <v>99</v>
      </c>
      <c r="J936">
        <v>999</v>
      </c>
      <c r="K936">
        <v>99</v>
      </c>
      <c r="L936">
        <v>99</v>
      </c>
      <c r="M936">
        <v>99</v>
      </c>
      <c r="N936">
        <v>99</v>
      </c>
      <c r="O936">
        <v>99</v>
      </c>
      <c r="P936">
        <v>9999</v>
      </c>
    </row>
    <row r="937" spans="1:16">
      <c r="A937">
        <v>3</v>
      </c>
      <c r="B937">
        <v>559</v>
      </c>
      <c r="C937">
        <v>2014</v>
      </c>
      <c r="D937">
        <v>99</v>
      </c>
      <c r="E937">
        <v>39</v>
      </c>
      <c r="F937">
        <v>99</v>
      </c>
      <c r="G937">
        <v>99</v>
      </c>
      <c r="H937">
        <v>99</v>
      </c>
      <c r="I937">
        <v>99</v>
      </c>
      <c r="J937">
        <v>999</v>
      </c>
      <c r="K937">
        <v>99</v>
      </c>
      <c r="L937">
        <v>99</v>
      </c>
      <c r="M937">
        <v>99</v>
      </c>
      <c r="N937">
        <v>99</v>
      </c>
      <c r="O937">
        <v>99</v>
      </c>
      <c r="P937">
        <v>9999</v>
      </c>
    </row>
    <row r="938" spans="1:16">
      <c r="A938">
        <v>3</v>
      </c>
      <c r="B938">
        <v>560</v>
      </c>
      <c r="C938">
        <v>2014</v>
      </c>
      <c r="D938">
        <v>99</v>
      </c>
      <c r="E938">
        <v>40</v>
      </c>
      <c r="F938">
        <v>99</v>
      </c>
      <c r="G938">
        <v>99</v>
      </c>
      <c r="H938">
        <v>99</v>
      </c>
      <c r="I938">
        <v>99</v>
      </c>
      <c r="J938">
        <v>999</v>
      </c>
      <c r="K938">
        <v>99</v>
      </c>
      <c r="L938">
        <v>99</v>
      </c>
      <c r="M938">
        <v>99</v>
      </c>
      <c r="N938">
        <v>99</v>
      </c>
      <c r="O938">
        <v>99</v>
      </c>
      <c r="P938">
        <v>9999</v>
      </c>
    </row>
    <row r="939" spans="1:16">
      <c r="A939">
        <v>3</v>
      </c>
      <c r="B939">
        <v>561</v>
      </c>
      <c r="C939">
        <v>2014</v>
      </c>
      <c r="D939">
        <v>99</v>
      </c>
      <c r="E939">
        <v>41</v>
      </c>
      <c r="F939">
        <v>99</v>
      </c>
      <c r="G939">
        <v>99</v>
      </c>
      <c r="H939">
        <v>99</v>
      </c>
      <c r="I939">
        <v>99</v>
      </c>
      <c r="J939">
        <v>999</v>
      </c>
      <c r="K939">
        <v>99</v>
      </c>
      <c r="L939">
        <v>99</v>
      </c>
      <c r="M939">
        <v>99</v>
      </c>
      <c r="N939">
        <v>99</v>
      </c>
      <c r="O939">
        <v>99</v>
      </c>
      <c r="P939">
        <v>9999</v>
      </c>
    </row>
    <row r="940" spans="1:16">
      <c r="A940">
        <v>3</v>
      </c>
      <c r="B940">
        <v>562</v>
      </c>
      <c r="C940">
        <v>2014</v>
      </c>
      <c r="D940">
        <v>99</v>
      </c>
      <c r="E940">
        <v>42</v>
      </c>
      <c r="F940">
        <v>99</v>
      </c>
      <c r="G940">
        <v>99</v>
      </c>
      <c r="H940">
        <v>99</v>
      </c>
      <c r="I940">
        <v>99</v>
      </c>
      <c r="J940">
        <v>999</v>
      </c>
      <c r="K940">
        <v>99</v>
      </c>
      <c r="L940">
        <v>99</v>
      </c>
      <c r="M940">
        <v>99</v>
      </c>
      <c r="N940">
        <v>99</v>
      </c>
      <c r="O940">
        <v>99</v>
      </c>
      <c r="P940">
        <v>9999</v>
      </c>
    </row>
    <row r="941" spans="1:16">
      <c r="A941">
        <v>3</v>
      </c>
      <c r="B941">
        <v>563</v>
      </c>
      <c r="C941">
        <v>2014</v>
      </c>
      <c r="D941">
        <v>99</v>
      </c>
      <c r="E941">
        <v>43</v>
      </c>
      <c r="F941">
        <v>99</v>
      </c>
      <c r="G941">
        <v>99</v>
      </c>
      <c r="H941">
        <v>99</v>
      </c>
      <c r="I941">
        <v>99</v>
      </c>
      <c r="J941">
        <v>999</v>
      </c>
      <c r="K941">
        <v>99</v>
      </c>
      <c r="L941">
        <v>99</v>
      </c>
      <c r="M941">
        <v>99</v>
      </c>
      <c r="N941">
        <v>99</v>
      </c>
      <c r="O941">
        <v>99</v>
      </c>
      <c r="P941">
        <v>9999</v>
      </c>
    </row>
    <row r="942" spans="1:16">
      <c r="A942">
        <v>3</v>
      </c>
      <c r="B942">
        <v>564</v>
      </c>
      <c r="C942">
        <v>2014</v>
      </c>
      <c r="D942">
        <v>99</v>
      </c>
      <c r="E942">
        <v>44</v>
      </c>
      <c r="F942">
        <v>99</v>
      </c>
      <c r="G942">
        <v>99</v>
      </c>
      <c r="H942">
        <v>99</v>
      </c>
      <c r="I942">
        <v>99</v>
      </c>
      <c r="J942">
        <v>999</v>
      </c>
      <c r="K942">
        <v>99</v>
      </c>
      <c r="L942">
        <v>99</v>
      </c>
      <c r="M942">
        <v>99</v>
      </c>
      <c r="N942">
        <v>99</v>
      </c>
      <c r="O942">
        <v>99</v>
      </c>
      <c r="P942">
        <v>9999</v>
      </c>
    </row>
    <row r="943" spans="1:16">
      <c r="A943">
        <v>3</v>
      </c>
      <c r="B943">
        <v>565</v>
      </c>
      <c r="C943">
        <v>2014</v>
      </c>
      <c r="D943">
        <v>99</v>
      </c>
      <c r="E943">
        <v>45</v>
      </c>
      <c r="F943">
        <v>99</v>
      </c>
      <c r="G943">
        <v>99</v>
      </c>
      <c r="H943">
        <v>99</v>
      </c>
      <c r="I943">
        <v>99</v>
      </c>
      <c r="J943">
        <v>999</v>
      </c>
      <c r="K943">
        <v>99</v>
      </c>
      <c r="L943">
        <v>99</v>
      </c>
      <c r="M943">
        <v>99</v>
      </c>
      <c r="N943">
        <v>99</v>
      </c>
      <c r="O943">
        <v>99</v>
      </c>
      <c r="P943">
        <v>9999</v>
      </c>
    </row>
    <row r="944" spans="1:16">
      <c r="A944">
        <v>3</v>
      </c>
      <c r="B944">
        <v>566</v>
      </c>
      <c r="C944">
        <v>2014</v>
      </c>
      <c r="D944">
        <v>99</v>
      </c>
      <c r="E944">
        <v>46</v>
      </c>
      <c r="F944">
        <v>99</v>
      </c>
      <c r="G944">
        <v>99</v>
      </c>
      <c r="H944">
        <v>99</v>
      </c>
      <c r="I944">
        <v>99</v>
      </c>
      <c r="J944">
        <v>999</v>
      </c>
      <c r="K944">
        <v>99</v>
      </c>
      <c r="L944">
        <v>99</v>
      </c>
      <c r="M944">
        <v>99</v>
      </c>
      <c r="N944">
        <v>99</v>
      </c>
      <c r="O944">
        <v>99</v>
      </c>
      <c r="P944">
        <v>9999</v>
      </c>
    </row>
    <row r="945" spans="1:29">
      <c r="A945">
        <v>3</v>
      </c>
      <c r="B945">
        <v>567</v>
      </c>
      <c r="C945">
        <v>2014</v>
      </c>
      <c r="D945">
        <v>99</v>
      </c>
      <c r="E945">
        <v>47</v>
      </c>
      <c r="F945">
        <v>99</v>
      </c>
      <c r="G945">
        <v>99</v>
      </c>
      <c r="H945">
        <v>99</v>
      </c>
      <c r="I945">
        <v>99</v>
      </c>
      <c r="J945">
        <v>999</v>
      </c>
      <c r="K945">
        <v>99</v>
      </c>
      <c r="L945">
        <v>99</v>
      </c>
      <c r="M945">
        <v>99</v>
      </c>
      <c r="N945">
        <v>99</v>
      </c>
      <c r="O945">
        <v>99</v>
      </c>
      <c r="P945">
        <v>9999</v>
      </c>
    </row>
    <row r="946" spans="1:29">
      <c r="A946">
        <v>3</v>
      </c>
      <c r="B946">
        <v>568</v>
      </c>
      <c r="C946">
        <v>2014</v>
      </c>
      <c r="D946">
        <v>99</v>
      </c>
      <c r="E946">
        <v>48</v>
      </c>
      <c r="F946">
        <v>99</v>
      </c>
      <c r="G946">
        <v>99</v>
      </c>
      <c r="H946">
        <v>99</v>
      </c>
      <c r="I946">
        <v>99</v>
      </c>
      <c r="J946">
        <v>999</v>
      </c>
      <c r="K946">
        <v>99</v>
      </c>
      <c r="L946">
        <v>99</v>
      </c>
      <c r="M946">
        <v>99</v>
      </c>
      <c r="N946">
        <v>99</v>
      </c>
      <c r="O946">
        <v>99</v>
      </c>
      <c r="P946">
        <v>9999</v>
      </c>
    </row>
    <row r="947" spans="1:29">
      <c r="A947">
        <v>3</v>
      </c>
      <c r="B947">
        <v>569</v>
      </c>
      <c r="C947">
        <v>2014</v>
      </c>
      <c r="D947">
        <v>99</v>
      </c>
      <c r="E947">
        <v>49</v>
      </c>
      <c r="F947">
        <v>99</v>
      </c>
      <c r="G947">
        <v>99</v>
      </c>
      <c r="H947">
        <v>99</v>
      </c>
      <c r="I947">
        <v>99</v>
      </c>
      <c r="J947">
        <v>999</v>
      </c>
      <c r="K947">
        <v>99</v>
      </c>
      <c r="L947">
        <v>99</v>
      </c>
      <c r="M947">
        <v>99</v>
      </c>
      <c r="N947">
        <v>99</v>
      </c>
      <c r="O947">
        <v>99</v>
      </c>
      <c r="P947">
        <v>9999</v>
      </c>
    </row>
    <row r="948" spans="1:29">
      <c r="A948">
        <v>3</v>
      </c>
      <c r="B948">
        <v>570</v>
      </c>
      <c r="C948">
        <v>2014</v>
      </c>
      <c r="D948">
        <v>99</v>
      </c>
      <c r="E948">
        <v>50</v>
      </c>
      <c r="F948">
        <v>99</v>
      </c>
      <c r="G948">
        <v>99</v>
      </c>
      <c r="H948">
        <v>99</v>
      </c>
      <c r="I948">
        <v>99</v>
      </c>
      <c r="J948">
        <v>999</v>
      </c>
      <c r="K948">
        <v>99</v>
      </c>
      <c r="L948">
        <v>99</v>
      </c>
      <c r="M948">
        <v>99</v>
      </c>
      <c r="N948">
        <v>99</v>
      </c>
      <c r="O948">
        <v>99</v>
      </c>
      <c r="P948">
        <v>9999</v>
      </c>
    </row>
    <row r="949" spans="1:29">
      <c r="A949">
        <v>3</v>
      </c>
      <c r="B949">
        <v>571</v>
      </c>
      <c r="C949">
        <v>2014</v>
      </c>
      <c r="D949">
        <v>99</v>
      </c>
      <c r="E949">
        <v>51</v>
      </c>
      <c r="F949">
        <v>99</v>
      </c>
      <c r="G949">
        <v>99</v>
      </c>
      <c r="H949">
        <v>99</v>
      </c>
      <c r="I949">
        <v>99</v>
      </c>
      <c r="J949">
        <v>999</v>
      </c>
      <c r="K949">
        <v>99</v>
      </c>
      <c r="L949">
        <v>99</v>
      </c>
      <c r="M949">
        <v>99</v>
      </c>
      <c r="N949">
        <v>99</v>
      </c>
      <c r="O949">
        <v>99</v>
      </c>
      <c r="P949">
        <v>9999</v>
      </c>
    </row>
    <row r="950" spans="1:29">
      <c r="A950">
        <v>3</v>
      </c>
      <c r="B950">
        <v>572</v>
      </c>
      <c r="C950">
        <v>2014</v>
      </c>
      <c r="D950">
        <v>99</v>
      </c>
      <c r="E950">
        <v>52</v>
      </c>
      <c r="F950">
        <v>99</v>
      </c>
      <c r="G950">
        <v>99</v>
      </c>
      <c r="H950">
        <v>99</v>
      </c>
      <c r="I950">
        <v>99</v>
      </c>
      <c r="J950">
        <v>999</v>
      </c>
      <c r="K950">
        <v>99</v>
      </c>
      <c r="L950">
        <v>99</v>
      </c>
      <c r="M950">
        <v>99</v>
      </c>
      <c r="N950">
        <v>99</v>
      </c>
      <c r="O950">
        <v>99</v>
      </c>
      <c r="P950">
        <v>9999</v>
      </c>
    </row>
    <row r="951" spans="1:29">
      <c r="A951">
        <v>3</v>
      </c>
      <c r="B951">
        <v>573</v>
      </c>
      <c r="C951">
        <v>2013</v>
      </c>
      <c r="D951">
        <v>99</v>
      </c>
      <c r="E951">
        <v>1</v>
      </c>
      <c r="F951">
        <v>99</v>
      </c>
      <c r="G951">
        <v>99</v>
      </c>
      <c r="H951">
        <v>99</v>
      </c>
      <c r="I951">
        <v>99</v>
      </c>
      <c r="J951">
        <v>999</v>
      </c>
      <c r="K951">
        <v>99</v>
      </c>
      <c r="L951">
        <v>99</v>
      </c>
      <c r="M951">
        <v>99</v>
      </c>
      <c r="N951">
        <v>99</v>
      </c>
      <c r="O951">
        <v>99</v>
      </c>
      <c r="P951">
        <v>9999</v>
      </c>
      <c r="Q951">
        <v>149</v>
      </c>
      <c r="R951">
        <v>676</v>
      </c>
      <c r="S951">
        <v>673</v>
      </c>
      <c r="T951">
        <v>3.4670222586931998</v>
      </c>
      <c r="U951">
        <v>3.6203352400517801</v>
      </c>
      <c r="V951">
        <v>16.989644970414197</v>
      </c>
      <c r="W951">
        <v>59.45319465081726</v>
      </c>
      <c r="X951">
        <v>162.57877259002362</v>
      </c>
      <c r="Y951">
        <v>149.45236686390538</v>
      </c>
      <c r="Z951">
        <v>150.1185735512631</v>
      </c>
      <c r="AA951">
        <v>34.152761834253901</v>
      </c>
      <c r="AB951">
        <v>4.331503798710937</v>
      </c>
      <c r="AC951">
        <v>-43.678580833521266</v>
      </c>
    </row>
    <row r="952" spans="1:29">
      <c r="A952">
        <v>3</v>
      </c>
      <c r="B952">
        <v>574</v>
      </c>
      <c r="C952">
        <v>2013</v>
      </c>
      <c r="D952">
        <v>99</v>
      </c>
      <c r="E952">
        <v>2</v>
      </c>
      <c r="F952">
        <v>99</v>
      </c>
      <c r="G952">
        <v>99</v>
      </c>
      <c r="H952">
        <v>99</v>
      </c>
      <c r="I952">
        <v>99</v>
      </c>
      <c r="J952">
        <v>999</v>
      </c>
      <c r="K952">
        <v>99</v>
      </c>
      <c r="L952">
        <v>99</v>
      </c>
      <c r="M952">
        <v>99</v>
      </c>
      <c r="N952">
        <v>99</v>
      </c>
      <c r="O952">
        <v>99</v>
      </c>
      <c r="P952">
        <v>9999</v>
      </c>
      <c r="Q952">
        <v>178</v>
      </c>
      <c r="R952">
        <v>965</v>
      </c>
      <c r="S952">
        <v>965</v>
      </c>
      <c r="T952">
        <v>4.9492255615960623</v>
      </c>
      <c r="U952">
        <v>4.9615712281745914</v>
      </c>
      <c r="V952">
        <v>16.286010362694299</v>
      </c>
      <c r="W952">
        <v>59.063212435233169</v>
      </c>
      <c r="X952">
        <v>155.45006988924388</v>
      </c>
      <c r="Y952">
        <v>143.48041450777205</v>
      </c>
      <c r="Z952">
        <v>143.48041450777205</v>
      </c>
      <c r="AA952">
        <v>33.650506387557222</v>
      </c>
      <c r="AB952">
        <v>3.8402212859182177</v>
      </c>
      <c r="AC952">
        <v>-29.452179890808225</v>
      </c>
    </row>
    <row r="953" spans="1:29">
      <c r="A953">
        <v>3</v>
      </c>
      <c r="B953">
        <v>575</v>
      </c>
      <c r="C953">
        <v>2013</v>
      </c>
      <c r="D953">
        <v>99</v>
      </c>
      <c r="E953">
        <v>3</v>
      </c>
      <c r="F953">
        <v>99</v>
      </c>
      <c r="G953">
        <v>99</v>
      </c>
      <c r="H953">
        <v>99</v>
      </c>
      <c r="I953">
        <v>99</v>
      </c>
      <c r="J953">
        <v>999</v>
      </c>
      <c r="K953">
        <v>99</v>
      </c>
      <c r="L953">
        <v>99</v>
      </c>
      <c r="M953">
        <v>99</v>
      </c>
      <c r="N953">
        <v>99</v>
      </c>
      <c r="O953">
        <v>99</v>
      </c>
      <c r="P953">
        <v>9999</v>
      </c>
      <c r="Q953">
        <v>239</v>
      </c>
      <c r="R953">
        <v>1235</v>
      </c>
      <c r="S953">
        <v>1229</v>
      </c>
      <c r="T953">
        <v>6.333982972612576</v>
      </c>
      <c r="U953">
        <v>6.1893306420126732</v>
      </c>
      <c r="V953">
        <v>16.344129554655861</v>
      </c>
      <c r="W953">
        <v>58.809601301871446</v>
      </c>
      <c r="X953">
        <v>152.10171023023841</v>
      </c>
      <c r="Y953">
        <v>139.85481781376529</v>
      </c>
      <c r="Z953">
        <v>140.53759153783579</v>
      </c>
      <c r="AA953">
        <v>32.820896259891896</v>
      </c>
      <c r="AB953">
        <v>4.3794258519848812</v>
      </c>
      <c r="AC953">
        <v>-35.940304336182862</v>
      </c>
    </row>
    <row r="954" spans="1:29">
      <c r="A954">
        <v>3</v>
      </c>
      <c r="B954">
        <v>576</v>
      </c>
      <c r="C954">
        <v>2013</v>
      </c>
      <c r="D954">
        <v>99</v>
      </c>
      <c r="E954">
        <v>4</v>
      </c>
      <c r="F954">
        <v>99</v>
      </c>
      <c r="G954">
        <v>99</v>
      </c>
      <c r="H954">
        <v>99</v>
      </c>
      <c r="I954">
        <v>99</v>
      </c>
      <c r="J954">
        <v>999</v>
      </c>
      <c r="K954">
        <v>99</v>
      </c>
      <c r="L954">
        <v>99</v>
      </c>
      <c r="M954">
        <v>99</v>
      </c>
      <c r="N954">
        <v>99</v>
      </c>
      <c r="O954">
        <v>99</v>
      </c>
      <c r="P954">
        <v>9999</v>
      </c>
      <c r="Q954">
        <v>161</v>
      </c>
      <c r="R954">
        <v>794</v>
      </c>
      <c r="S954">
        <v>792</v>
      </c>
      <c r="T954">
        <v>4.0722125346189362</v>
      </c>
      <c r="U954">
        <v>4.0251592547522801</v>
      </c>
      <c r="V954">
        <v>15.920654911838788</v>
      </c>
      <c r="W954">
        <v>59.18434343434344</v>
      </c>
      <c r="X954">
        <v>153.5811653490014</v>
      </c>
      <c r="Y954">
        <v>141.46964735516357</v>
      </c>
      <c r="Z954">
        <v>141.82689393939378</v>
      </c>
      <c r="AA954">
        <v>32.342223417770001</v>
      </c>
      <c r="AB954">
        <v>4.0624987736728189</v>
      </c>
      <c r="AC954">
        <v>-34.767301228806069</v>
      </c>
    </row>
    <row r="955" spans="1:29">
      <c r="A955">
        <v>3</v>
      </c>
      <c r="B955">
        <v>577</v>
      </c>
      <c r="C955">
        <v>2013</v>
      </c>
      <c r="D955">
        <v>99</v>
      </c>
      <c r="E955">
        <v>5</v>
      </c>
      <c r="F955">
        <v>99</v>
      </c>
      <c r="G955">
        <v>99</v>
      </c>
      <c r="H955">
        <v>99</v>
      </c>
      <c r="I955">
        <v>99</v>
      </c>
      <c r="J955">
        <v>999</v>
      </c>
      <c r="K955">
        <v>99</v>
      </c>
      <c r="L955">
        <v>99</v>
      </c>
      <c r="M955">
        <v>99</v>
      </c>
      <c r="N955">
        <v>99</v>
      </c>
      <c r="O955">
        <v>99</v>
      </c>
      <c r="P955">
        <v>9999</v>
      </c>
      <c r="Q955">
        <v>162</v>
      </c>
      <c r="R955">
        <v>770</v>
      </c>
      <c r="S955">
        <v>769</v>
      </c>
      <c r="T955">
        <v>3.9491229869730224</v>
      </c>
      <c r="U955">
        <v>3.8668539330553502</v>
      </c>
      <c r="V955">
        <v>16.832467532467536</v>
      </c>
      <c r="W955">
        <v>59.403120936280857</v>
      </c>
      <c r="X955">
        <v>152.05850487540624</v>
      </c>
      <c r="Y955">
        <v>140.14181818181819</v>
      </c>
      <c r="Z955">
        <v>140.3240572171652</v>
      </c>
      <c r="AA955">
        <v>31.022937211261773</v>
      </c>
      <c r="AB955">
        <v>4.0640247479344724</v>
      </c>
      <c r="AC955">
        <v>-37.290951246571282</v>
      </c>
    </row>
    <row r="956" spans="1:29">
      <c r="A956">
        <v>3</v>
      </c>
      <c r="B956">
        <v>578</v>
      </c>
      <c r="C956">
        <v>2013</v>
      </c>
      <c r="D956">
        <v>99</v>
      </c>
      <c r="E956">
        <v>6</v>
      </c>
      <c r="F956">
        <v>99</v>
      </c>
      <c r="G956">
        <v>99</v>
      </c>
      <c r="H956">
        <v>99</v>
      </c>
      <c r="I956">
        <v>99</v>
      </c>
      <c r="J956">
        <v>999</v>
      </c>
      <c r="K956">
        <v>99</v>
      </c>
      <c r="L956">
        <v>99</v>
      </c>
      <c r="M956">
        <v>99</v>
      </c>
      <c r="N956">
        <v>99</v>
      </c>
      <c r="O956">
        <v>99</v>
      </c>
      <c r="P956">
        <v>9999</v>
      </c>
      <c r="Q956">
        <v>195</v>
      </c>
      <c r="R956">
        <v>985</v>
      </c>
      <c r="S956">
        <v>984</v>
      </c>
      <c r="T956">
        <v>5.0518001846343212</v>
      </c>
      <c r="U956">
        <v>5.036651317365668</v>
      </c>
      <c r="V956">
        <v>16.065989847715738</v>
      </c>
      <c r="W956">
        <v>58.892276422764205</v>
      </c>
      <c r="X956">
        <v>154.71982225253103</v>
      </c>
      <c r="Y956">
        <v>142.69421319796953</v>
      </c>
      <c r="Z956">
        <v>142.8392276422764</v>
      </c>
      <c r="AA956">
        <v>33.437324360347503</v>
      </c>
      <c r="AB956">
        <v>4.350565482917272</v>
      </c>
      <c r="AC956">
        <v>-43.338218410534125</v>
      </c>
    </row>
    <row r="957" spans="1:29">
      <c r="A957">
        <v>3</v>
      </c>
      <c r="B957">
        <v>579</v>
      </c>
      <c r="C957">
        <v>2013</v>
      </c>
      <c r="D957">
        <v>99</v>
      </c>
      <c r="E957">
        <v>7</v>
      </c>
      <c r="F957">
        <v>99</v>
      </c>
      <c r="G957">
        <v>99</v>
      </c>
      <c r="H957">
        <v>99</v>
      </c>
      <c r="I957">
        <v>99</v>
      </c>
      <c r="J957">
        <v>999</v>
      </c>
      <c r="K957">
        <v>99</v>
      </c>
      <c r="L957">
        <v>99</v>
      </c>
      <c r="M957">
        <v>99</v>
      </c>
      <c r="N957">
        <v>99</v>
      </c>
      <c r="O957">
        <v>99</v>
      </c>
      <c r="P957">
        <v>9999</v>
      </c>
      <c r="Q957">
        <v>183</v>
      </c>
      <c r="R957">
        <v>913</v>
      </c>
      <c r="S957">
        <v>908</v>
      </c>
      <c r="T957">
        <v>4.6825315416965845</v>
      </c>
      <c r="U957">
        <v>4.6147379104662196</v>
      </c>
      <c r="V957">
        <v>15.876232201533412</v>
      </c>
      <c r="W957">
        <v>59.143171806167402</v>
      </c>
      <c r="X957">
        <v>153.47057490278263</v>
      </c>
      <c r="Y957">
        <v>141.05125958378977</v>
      </c>
      <c r="Z957">
        <v>141.827973568282</v>
      </c>
      <c r="AA957">
        <v>32.96051083870239</v>
      </c>
      <c r="AB957">
        <v>4.4742764120035341</v>
      </c>
      <c r="AC957">
        <v>-45.354113447444085</v>
      </c>
    </row>
    <row r="958" spans="1:29">
      <c r="A958">
        <v>3</v>
      </c>
      <c r="B958">
        <v>580</v>
      </c>
      <c r="C958">
        <v>2013</v>
      </c>
      <c r="D958">
        <v>99</v>
      </c>
      <c r="E958">
        <v>8</v>
      </c>
      <c r="F958">
        <v>99</v>
      </c>
      <c r="G958">
        <v>99</v>
      </c>
      <c r="H958">
        <v>99</v>
      </c>
      <c r="I958">
        <v>99</v>
      </c>
      <c r="J958">
        <v>999</v>
      </c>
      <c r="K958">
        <v>99</v>
      </c>
      <c r="L958">
        <v>99</v>
      </c>
      <c r="M958">
        <v>99</v>
      </c>
      <c r="N958">
        <v>99</v>
      </c>
      <c r="O958">
        <v>99</v>
      </c>
      <c r="P958">
        <v>9999</v>
      </c>
      <c r="Q958">
        <v>161</v>
      </c>
      <c r="R958">
        <v>705</v>
      </c>
      <c r="S958">
        <v>703</v>
      </c>
      <c r="T958">
        <v>3.6157554620986758</v>
      </c>
      <c r="U958">
        <v>3.6889300321152274</v>
      </c>
      <c r="V958">
        <v>16.744680851063826</v>
      </c>
      <c r="W958">
        <v>58.857752489331439</v>
      </c>
      <c r="X958">
        <v>158.530570218913</v>
      </c>
      <c r="Y958">
        <v>146.01988652482265</v>
      </c>
      <c r="Z958">
        <v>146.43530583214783</v>
      </c>
      <c r="AA958">
        <v>35.387984316859914</v>
      </c>
      <c r="AB958">
        <v>4.6486473428267594</v>
      </c>
      <c r="AC958">
        <v>-43.40373608448639</v>
      </c>
    </row>
    <row r="959" spans="1:29">
      <c r="A959">
        <v>3</v>
      </c>
      <c r="B959">
        <v>581</v>
      </c>
      <c r="C959">
        <v>2013</v>
      </c>
      <c r="D959">
        <v>99</v>
      </c>
      <c r="E959">
        <v>9</v>
      </c>
      <c r="F959">
        <v>99</v>
      </c>
      <c r="G959">
        <v>99</v>
      </c>
      <c r="H959">
        <v>99</v>
      </c>
      <c r="I959">
        <v>99</v>
      </c>
      <c r="J959">
        <v>999</v>
      </c>
      <c r="K959">
        <v>99</v>
      </c>
      <c r="L959">
        <v>99</v>
      </c>
      <c r="M959">
        <v>99</v>
      </c>
      <c r="N959">
        <v>99</v>
      </c>
      <c r="O959">
        <v>99</v>
      </c>
      <c r="P959">
        <v>9999</v>
      </c>
      <c r="Q959">
        <v>171</v>
      </c>
      <c r="R959">
        <v>759</v>
      </c>
      <c r="S959">
        <v>753</v>
      </c>
      <c r="T959">
        <v>3.8927069443019802</v>
      </c>
      <c r="U959">
        <v>3.945567623355609</v>
      </c>
      <c r="V959">
        <v>16.761528326745722</v>
      </c>
      <c r="W959">
        <v>59.413014608233709</v>
      </c>
      <c r="X959">
        <v>158.23152148932923</v>
      </c>
      <c r="Y959">
        <v>145.06693017127779</v>
      </c>
      <c r="Z959">
        <v>146.22284196547119</v>
      </c>
      <c r="AA959">
        <v>30.246431135566663</v>
      </c>
      <c r="AB959">
        <v>3.9951086389448056</v>
      </c>
      <c r="AC959">
        <v>-38.727855583306493</v>
      </c>
    </row>
    <row r="960" spans="1:29">
      <c r="A960">
        <v>3</v>
      </c>
      <c r="B960">
        <v>582</v>
      </c>
      <c r="C960">
        <v>2013</v>
      </c>
      <c r="D960">
        <v>99</v>
      </c>
      <c r="E960">
        <v>10</v>
      </c>
      <c r="F960">
        <v>99</v>
      </c>
      <c r="G960">
        <v>99</v>
      </c>
      <c r="H960">
        <v>99</v>
      </c>
      <c r="I960">
        <v>99</v>
      </c>
      <c r="J960">
        <v>999</v>
      </c>
      <c r="K960">
        <v>99</v>
      </c>
      <c r="L960">
        <v>99</v>
      </c>
      <c r="M960">
        <v>99</v>
      </c>
      <c r="N960">
        <v>99</v>
      </c>
      <c r="O960">
        <v>99</v>
      </c>
      <c r="P960">
        <v>9999</v>
      </c>
      <c r="Q960">
        <v>172</v>
      </c>
      <c r="R960">
        <v>790</v>
      </c>
      <c r="S960">
        <v>789</v>
      </c>
      <c r="T960">
        <v>4.0516976100112814</v>
      </c>
      <c r="U960">
        <v>4.1034321827878211</v>
      </c>
      <c r="V960">
        <v>16.837974683544303</v>
      </c>
      <c r="W960">
        <v>59.751584283903696</v>
      </c>
      <c r="X960">
        <v>157.157727278961</v>
      </c>
      <c r="Y960">
        <v>144.95088607594931</v>
      </c>
      <c r="Z960">
        <v>145.13460076045621</v>
      </c>
      <c r="AA960">
        <v>30.181848627350728</v>
      </c>
      <c r="AB960">
        <v>4.1626181375114006</v>
      </c>
      <c r="AC960">
        <v>-34.840881994323247</v>
      </c>
    </row>
    <row r="961" spans="1:29">
      <c r="A961">
        <v>3</v>
      </c>
      <c r="B961">
        <v>583</v>
      </c>
      <c r="C961">
        <v>2013</v>
      </c>
      <c r="D961">
        <v>99</v>
      </c>
      <c r="E961">
        <v>11</v>
      </c>
      <c r="F961">
        <v>99</v>
      </c>
      <c r="G961">
        <v>99</v>
      </c>
      <c r="H961">
        <v>99</v>
      </c>
      <c r="I961">
        <v>99</v>
      </c>
      <c r="J961">
        <v>999</v>
      </c>
      <c r="K961">
        <v>99</v>
      </c>
      <c r="L961">
        <v>99</v>
      </c>
      <c r="M961">
        <v>99</v>
      </c>
      <c r="N961">
        <v>99</v>
      </c>
      <c r="O961">
        <v>99</v>
      </c>
      <c r="P961">
        <v>9999</v>
      </c>
      <c r="Q961">
        <v>166</v>
      </c>
      <c r="R961">
        <v>791</v>
      </c>
      <c r="S961">
        <v>790</v>
      </c>
      <c r="T961">
        <v>4.0568263411631964</v>
      </c>
      <c r="U961">
        <v>4.1006944399402636</v>
      </c>
      <c r="V961">
        <v>16.862199747155501</v>
      </c>
      <c r="W961">
        <v>59.16708860759492</v>
      </c>
      <c r="X961">
        <v>156.96233219603525</v>
      </c>
      <c r="Y961">
        <v>144.6710493046775</v>
      </c>
      <c r="Z961">
        <v>144.85417721518979</v>
      </c>
      <c r="AA961">
        <v>31.867426351962322</v>
      </c>
      <c r="AB961">
        <v>4.4357500905220659</v>
      </c>
      <c r="AC961">
        <v>-41.430784910581885</v>
      </c>
    </row>
    <row r="962" spans="1:29">
      <c r="A962">
        <v>3</v>
      </c>
      <c r="B962">
        <v>584</v>
      </c>
      <c r="C962">
        <v>2013</v>
      </c>
      <c r="D962">
        <v>99</v>
      </c>
      <c r="E962">
        <v>12</v>
      </c>
      <c r="F962">
        <v>99</v>
      </c>
      <c r="G962">
        <v>99</v>
      </c>
      <c r="H962">
        <v>99</v>
      </c>
      <c r="I962">
        <v>99</v>
      </c>
      <c r="J962">
        <v>999</v>
      </c>
      <c r="K962">
        <v>99</v>
      </c>
      <c r="L962">
        <v>99</v>
      </c>
      <c r="M962">
        <v>99</v>
      </c>
      <c r="N962">
        <v>99</v>
      </c>
      <c r="O962">
        <v>99</v>
      </c>
      <c r="P962">
        <v>9999</v>
      </c>
      <c r="Q962">
        <v>209</v>
      </c>
      <c r="R962">
        <v>836</v>
      </c>
      <c r="S962">
        <v>832</v>
      </c>
      <c r="T962">
        <v>4.2876192429992814</v>
      </c>
      <c r="U962">
        <v>4.3098164256701654</v>
      </c>
      <c r="V962">
        <v>16.356459330143537</v>
      </c>
      <c r="W962">
        <v>58.8125</v>
      </c>
      <c r="X962">
        <v>156.64620775814237</v>
      </c>
      <c r="Y962">
        <v>143.86435406698564</v>
      </c>
      <c r="Z962">
        <v>144.55600961538471</v>
      </c>
      <c r="AA962">
        <v>34.163117798740998</v>
      </c>
      <c r="AB962">
        <v>4.9442504973726029</v>
      </c>
      <c r="AC962">
        <v>-44.566994022953317</v>
      </c>
    </row>
    <row r="963" spans="1:29">
      <c r="A963">
        <v>3</v>
      </c>
      <c r="B963">
        <v>585</v>
      </c>
      <c r="C963">
        <v>2013</v>
      </c>
      <c r="D963">
        <v>99</v>
      </c>
      <c r="E963">
        <v>13</v>
      </c>
      <c r="F963">
        <v>99</v>
      </c>
      <c r="G963">
        <v>99</v>
      </c>
      <c r="H963">
        <v>99</v>
      </c>
      <c r="I963">
        <v>99</v>
      </c>
      <c r="J963">
        <v>999</v>
      </c>
      <c r="K963">
        <v>99</v>
      </c>
      <c r="L963">
        <v>99</v>
      </c>
      <c r="M963">
        <v>99</v>
      </c>
      <c r="N963">
        <v>99</v>
      </c>
      <c r="O963">
        <v>99</v>
      </c>
      <c r="P963">
        <v>9999</v>
      </c>
      <c r="Q963">
        <v>71</v>
      </c>
      <c r="R963">
        <v>258</v>
      </c>
      <c r="S963">
        <v>258</v>
      </c>
      <c r="T963">
        <v>1.3232126371935584</v>
      </c>
      <c r="U963">
        <v>1.3679863158152219</v>
      </c>
      <c r="V963">
        <v>17.06976744186046</v>
      </c>
      <c r="W963">
        <v>59.259689922480618</v>
      </c>
      <c r="X963">
        <v>160.31016150570687</v>
      </c>
      <c r="Y963">
        <v>147.96627906976747</v>
      </c>
      <c r="Z963">
        <v>147.96627906976747</v>
      </c>
      <c r="AA963">
        <v>32.768322091103414</v>
      </c>
      <c r="AB963">
        <v>4.3835495754692309</v>
      </c>
      <c r="AC963">
        <v>-36.918555242553005</v>
      </c>
    </row>
    <row r="964" spans="1:29">
      <c r="A964">
        <v>3</v>
      </c>
      <c r="B964">
        <v>586</v>
      </c>
      <c r="C964">
        <v>2013</v>
      </c>
      <c r="D964">
        <v>99</v>
      </c>
      <c r="E964">
        <v>14</v>
      </c>
      <c r="F964">
        <v>99</v>
      </c>
      <c r="G964">
        <v>99</v>
      </c>
      <c r="H964">
        <v>99</v>
      </c>
      <c r="I964">
        <v>99</v>
      </c>
      <c r="J964">
        <v>999</v>
      </c>
      <c r="K964">
        <v>99</v>
      </c>
      <c r="L964">
        <v>99</v>
      </c>
      <c r="M964">
        <v>99</v>
      </c>
      <c r="N964">
        <v>99</v>
      </c>
      <c r="O964">
        <v>99</v>
      </c>
      <c r="P964">
        <v>9999</v>
      </c>
      <c r="Q964">
        <v>170</v>
      </c>
      <c r="R964">
        <v>1005</v>
      </c>
      <c r="S964">
        <v>1005</v>
      </c>
      <c r="T964">
        <v>5.1543748076725828</v>
      </c>
      <c r="U964">
        <v>4.852333855183911</v>
      </c>
      <c r="V964">
        <v>16.504477611940299</v>
      </c>
      <c r="W964">
        <v>59.476616915422895</v>
      </c>
      <c r="X964">
        <v>145.97672525778469</v>
      </c>
      <c r="Y964">
        <v>134.73651741293537</v>
      </c>
      <c r="Z964">
        <v>134.73651741293537</v>
      </c>
      <c r="AA964">
        <v>28.159589793253513</v>
      </c>
      <c r="AB964">
        <v>3.7166695220093313</v>
      </c>
      <c r="AC964">
        <v>-20.097120201107455</v>
      </c>
    </row>
    <row r="965" spans="1:29">
      <c r="A965">
        <v>3</v>
      </c>
      <c r="B965">
        <v>587</v>
      </c>
      <c r="C965">
        <v>2013</v>
      </c>
      <c r="D965">
        <v>99</v>
      </c>
      <c r="E965">
        <v>15</v>
      </c>
      <c r="F965">
        <v>99</v>
      </c>
      <c r="G965">
        <v>99</v>
      </c>
      <c r="H965">
        <v>99</v>
      </c>
      <c r="I965">
        <v>99</v>
      </c>
      <c r="J965">
        <v>999</v>
      </c>
      <c r="K965">
        <v>99</v>
      </c>
      <c r="L965">
        <v>99</v>
      </c>
      <c r="M965">
        <v>99</v>
      </c>
      <c r="N965">
        <v>99</v>
      </c>
      <c r="O965">
        <v>99</v>
      </c>
      <c r="P965">
        <v>9999</v>
      </c>
      <c r="Q965">
        <v>197</v>
      </c>
      <c r="R965">
        <v>925</v>
      </c>
      <c r="S965">
        <v>916</v>
      </c>
      <c r="T965">
        <v>4.74407631551954</v>
      </c>
      <c r="U965">
        <v>4.7887171683087155</v>
      </c>
      <c r="V965">
        <v>16.129729729729732</v>
      </c>
      <c r="W965">
        <v>59.193231441048042</v>
      </c>
      <c r="X965">
        <v>157.74284794003097</v>
      </c>
      <c r="Y965">
        <v>144.47016216216221</v>
      </c>
      <c r="Z965">
        <v>145.88962882096075</v>
      </c>
      <c r="AA965">
        <v>34.341802214476246</v>
      </c>
      <c r="AB965">
        <v>4.7088597664559053</v>
      </c>
      <c r="AC965">
        <v>-51.051630902190311</v>
      </c>
    </row>
    <row r="966" spans="1:29">
      <c r="A966">
        <v>3</v>
      </c>
      <c r="B966">
        <v>588</v>
      </c>
      <c r="C966">
        <v>2013</v>
      </c>
      <c r="D966">
        <v>99</v>
      </c>
      <c r="E966">
        <v>16</v>
      </c>
      <c r="F966">
        <v>99</v>
      </c>
      <c r="G966">
        <v>99</v>
      </c>
      <c r="H966">
        <v>99</v>
      </c>
      <c r="I966">
        <v>99</v>
      </c>
      <c r="J966">
        <v>999</v>
      </c>
      <c r="K966">
        <v>99</v>
      </c>
      <c r="L966">
        <v>99</v>
      </c>
      <c r="M966">
        <v>99</v>
      </c>
      <c r="N966">
        <v>99</v>
      </c>
      <c r="O966">
        <v>99</v>
      </c>
      <c r="P966">
        <v>9999</v>
      </c>
      <c r="Q966">
        <v>165</v>
      </c>
      <c r="R966">
        <v>937</v>
      </c>
      <c r="S966">
        <v>936</v>
      </c>
      <c r="T966">
        <v>4.8056210893424964</v>
      </c>
      <c r="U966">
        <v>4.8013057686011997</v>
      </c>
      <c r="V966">
        <v>16.404482390608322</v>
      </c>
      <c r="W966">
        <v>58.919871794871788</v>
      </c>
      <c r="X966">
        <v>155.11643046027578</v>
      </c>
      <c r="Y966">
        <v>142.99487726787612</v>
      </c>
      <c r="Z966">
        <v>143.1476495726495</v>
      </c>
      <c r="AA966">
        <v>30.906316859599208</v>
      </c>
      <c r="AB966">
        <v>4.3035205207425173</v>
      </c>
      <c r="AC966">
        <v>-36.381011615620245</v>
      </c>
    </row>
    <row r="967" spans="1:29">
      <c r="A967">
        <v>3</v>
      </c>
      <c r="B967">
        <v>589</v>
      </c>
      <c r="C967">
        <v>2013</v>
      </c>
      <c r="D967">
        <v>99</v>
      </c>
      <c r="E967">
        <v>17</v>
      </c>
      <c r="F967">
        <v>99</v>
      </c>
      <c r="G967">
        <v>99</v>
      </c>
      <c r="H967">
        <v>99</v>
      </c>
      <c r="I967">
        <v>99</v>
      </c>
      <c r="J967">
        <v>999</v>
      </c>
      <c r="K967">
        <v>99</v>
      </c>
      <c r="L967">
        <v>99</v>
      </c>
      <c r="M967">
        <v>99</v>
      </c>
      <c r="N967">
        <v>99</v>
      </c>
      <c r="O967">
        <v>99</v>
      </c>
      <c r="P967">
        <v>9999</v>
      </c>
      <c r="Q967">
        <v>173</v>
      </c>
      <c r="R967">
        <v>824</v>
      </c>
      <c r="S967">
        <v>824</v>
      </c>
      <c r="T967">
        <v>4.226074469176325</v>
      </c>
      <c r="U967">
        <v>4.1032243436711244</v>
      </c>
      <c r="V967">
        <v>16.257281553398059</v>
      </c>
      <c r="W967">
        <v>59.58252427184469</v>
      </c>
      <c r="X967">
        <v>150.55564905489703</v>
      </c>
      <c r="Y967">
        <v>138.96286407766993</v>
      </c>
      <c r="Z967">
        <v>138.96286407766993</v>
      </c>
      <c r="AA967">
        <v>30.818358063641352</v>
      </c>
      <c r="AB967">
        <v>4.0218439277908127</v>
      </c>
      <c r="AC967">
        <v>-35.208424105216743</v>
      </c>
    </row>
    <row r="968" spans="1:29">
      <c r="A968">
        <v>3</v>
      </c>
      <c r="B968">
        <v>590</v>
      </c>
      <c r="C968">
        <v>2013</v>
      </c>
      <c r="D968">
        <v>99</v>
      </c>
      <c r="E968">
        <v>18</v>
      </c>
      <c r="F968">
        <v>99</v>
      </c>
      <c r="G968">
        <v>99</v>
      </c>
      <c r="H968">
        <v>99</v>
      </c>
      <c r="I968">
        <v>99</v>
      </c>
      <c r="J968">
        <v>999</v>
      </c>
      <c r="K968">
        <v>99</v>
      </c>
      <c r="L968">
        <v>99</v>
      </c>
      <c r="M968">
        <v>99</v>
      </c>
      <c r="N968">
        <v>99</v>
      </c>
      <c r="O968">
        <v>99</v>
      </c>
      <c r="P968">
        <v>9999</v>
      </c>
      <c r="Q968">
        <v>163</v>
      </c>
      <c r="R968">
        <v>732</v>
      </c>
      <c r="S968">
        <v>730</v>
      </c>
      <c r="T968">
        <v>3.754231203200328</v>
      </c>
      <c r="U968">
        <v>3.8713475580957151</v>
      </c>
      <c r="V968">
        <v>15.562841530054644</v>
      </c>
      <c r="W968">
        <v>59.019178082191765</v>
      </c>
      <c r="X968">
        <v>160.25552220426377</v>
      </c>
      <c r="Y968">
        <v>147.58825136612035</v>
      </c>
      <c r="Z968">
        <v>147.99260273972621</v>
      </c>
      <c r="AA968">
        <v>33.150379655561494</v>
      </c>
      <c r="AB968">
        <v>4.8276786881722336</v>
      </c>
      <c r="AC968">
        <v>-54.773844037108482</v>
      </c>
    </row>
    <row r="969" spans="1:29">
      <c r="A969">
        <v>3</v>
      </c>
      <c r="B969">
        <v>591</v>
      </c>
      <c r="C969">
        <v>2013</v>
      </c>
      <c r="D969">
        <v>99</v>
      </c>
      <c r="E969">
        <v>19</v>
      </c>
      <c r="F969">
        <v>99</v>
      </c>
      <c r="G969">
        <v>99</v>
      </c>
      <c r="H969">
        <v>99</v>
      </c>
      <c r="I969">
        <v>99</v>
      </c>
      <c r="J969">
        <v>999</v>
      </c>
      <c r="K969">
        <v>99</v>
      </c>
      <c r="L969">
        <v>99</v>
      </c>
      <c r="M969">
        <v>99</v>
      </c>
      <c r="N969">
        <v>99</v>
      </c>
      <c r="O969">
        <v>99</v>
      </c>
      <c r="P969">
        <v>9999</v>
      </c>
      <c r="Q969">
        <v>140</v>
      </c>
      <c r="R969">
        <v>617</v>
      </c>
      <c r="S969">
        <v>615</v>
      </c>
      <c r="T969">
        <v>3.1644271207303318</v>
      </c>
      <c r="U969">
        <v>3.2029405422240194</v>
      </c>
      <c r="V969">
        <v>16.602917341977307</v>
      </c>
      <c r="W969">
        <v>59.413008130081295</v>
      </c>
      <c r="X969">
        <v>157.39757081323489</v>
      </c>
      <c r="Y969">
        <v>144.86531604538089</v>
      </c>
      <c r="Z969">
        <v>145.33642276422765</v>
      </c>
      <c r="AA969">
        <v>32.279203809658554</v>
      </c>
      <c r="AB969">
        <v>4.2885925325801999</v>
      </c>
      <c r="AC969">
        <v>-45.127088402431568</v>
      </c>
    </row>
    <row r="970" spans="1:29">
      <c r="A970">
        <v>3</v>
      </c>
      <c r="B970">
        <v>592</v>
      </c>
      <c r="C970">
        <v>2013</v>
      </c>
      <c r="D970">
        <v>99</v>
      </c>
      <c r="E970">
        <v>20</v>
      </c>
      <c r="F970">
        <v>99</v>
      </c>
      <c r="G970">
        <v>99</v>
      </c>
      <c r="H970">
        <v>99</v>
      </c>
      <c r="I970">
        <v>99</v>
      </c>
      <c r="J970">
        <v>999</v>
      </c>
      <c r="K970">
        <v>99</v>
      </c>
      <c r="L970">
        <v>99</v>
      </c>
      <c r="M970">
        <v>99</v>
      </c>
      <c r="N970">
        <v>99</v>
      </c>
      <c r="O970">
        <v>99</v>
      </c>
      <c r="P970">
        <v>9999</v>
      </c>
      <c r="Q970">
        <v>175</v>
      </c>
      <c r="R970">
        <v>855</v>
      </c>
      <c r="S970">
        <v>855</v>
      </c>
      <c r="T970">
        <v>4.3850651348856271</v>
      </c>
      <c r="U970">
        <v>4.4687380978510989</v>
      </c>
      <c r="V970">
        <v>17.293567251461987</v>
      </c>
      <c r="W970">
        <v>59.051461988304105</v>
      </c>
      <c r="X970">
        <v>158.02208663587462</v>
      </c>
      <c r="Y970">
        <v>145.85438596491221</v>
      </c>
      <c r="Z970">
        <v>145.85438596491221</v>
      </c>
      <c r="AA970">
        <v>33.318007723422653</v>
      </c>
      <c r="AB970">
        <v>4.8039622623565714</v>
      </c>
      <c r="AC970">
        <v>-51.281845202287194</v>
      </c>
    </row>
    <row r="971" spans="1:29">
      <c r="A971">
        <v>3</v>
      </c>
      <c r="B971">
        <v>593</v>
      </c>
      <c r="C971">
        <v>2013</v>
      </c>
      <c r="D971">
        <v>99</v>
      </c>
      <c r="E971">
        <v>21</v>
      </c>
      <c r="F971">
        <v>99</v>
      </c>
      <c r="G971">
        <v>99</v>
      </c>
      <c r="H971">
        <v>99</v>
      </c>
      <c r="I971">
        <v>99</v>
      </c>
      <c r="J971">
        <v>999</v>
      </c>
      <c r="K971">
        <v>99</v>
      </c>
      <c r="L971">
        <v>99</v>
      </c>
      <c r="M971">
        <v>99</v>
      </c>
      <c r="N971">
        <v>99</v>
      </c>
      <c r="O971">
        <v>99</v>
      </c>
      <c r="P971">
        <v>9999</v>
      </c>
      <c r="Q971">
        <v>165</v>
      </c>
      <c r="R971">
        <v>732</v>
      </c>
      <c r="S971">
        <v>720</v>
      </c>
      <c r="T971">
        <v>3.754231203200328</v>
      </c>
      <c r="U971">
        <v>3.6927456716231855</v>
      </c>
      <c r="V971">
        <v>16.299180327868854</v>
      </c>
      <c r="W971">
        <v>59.518055555555563</v>
      </c>
      <c r="X971">
        <v>154.85350099757849</v>
      </c>
      <c r="Y971">
        <v>140.77937158469959</v>
      </c>
      <c r="Z971">
        <v>143.12569444444455</v>
      </c>
      <c r="AA971">
        <v>33.609172331306802</v>
      </c>
      <c r="AB971">
        <v>4.3553551452617558</v>
      </c>
      <c r="AC971">
        <v>-45.10427812022111</v>
      </c>
    </row>
    <row r="972" spans="1:29">
      <c r="A972">
        <v>3</v>
      </c>
      <c r="B972">
        <v>594</v>
      </c>
      <c r="C972">
        <v>2013</v>
      </c>
      <c r="D972">
        <v>99</v>
      </c>
      <c r="E972">
        <v>22</v>
      </c>
      <c r="F972">
        <v>99</v>
      </c>
      <c r="G972">
        <v>99</v>
      </c>
      <c r="H972">
        <v>99</v>
      </c>
      <c r="I972">
        <v>99</v>
      </c>
      <c r="J972">
        <v>999</v>
      </c>
      <c r="K972">
        <v>99</v>
      </c>
      <c r="L972">
        <v>99</v>
      </c>
      <c r="M972">
        <v>99</v>
      </c>
      <c r="N972">
        <v>99</v>
      </c>
      <c r="O972">
        <v>99</v>
      </c>
      <c r="P972">
        <v>9999</v>
      </c>
      <c r="Q972">
        <v>160</v>
      </c>
      <c r="R972">
        <v>766</v>
      </c>
      <c r="S972">
        <v>763</v>
      </c>
      <c r="T972">
        <v>3.9286080623653712</v>
      </c>
      <c r="U972">
        <v>3.9615318175779408</v>
      </c>
      <c r="V972">
        <v>16.146214099216699</v>
      </c>
      <c r="W972">
        <v>59.598951507208398</v>
      </c>
      <c r="X972">
        <v>156.84324868673789</v>
      </c>
      <c r="Y972">
        <v>144.32284595300257</v>
      </c>
      <c r="Z972">
        <v>144.89030144167751</v>
      </c>
      <c r="AA972">
        <v>33.676290087594445</v>
      </c>
      <c r="AB972">
        <v>4.3069146697777052</v>
      </c>
      <c r="AC972">
        <v>-47.470105373183777</v>
      </c>
    </row>
    <row r="973" spans="1:29">
      <c r="A973">
        <v>3</v>
      </c>
      <c r="B973">
        <v>595</v>
      </c>
      <c r="C973">
        <v>2013</v>
      </c>
      <c r="D973">
        <v>99</v>
      </c>
      <c r="E973">
        <v>23</v>
      </c>
      <c r="F973">
        <v>99</v>
      </c>
      <c r="G973">
        <v>99</v>
      </c>
      <c r="H973">
        <v>99</v>
      </c>
      <c r="I973">
        <v>99</v>
      </c>
      <c r="J973">
        <v>999</v>
      </c>
      <c r="K973">
        <v>99</v>
      </c>
      <c r="L973">
        <v>99</v>
      </c>
      <c r="M973">
        <v>99</v>
      </c>
      <c r="N973">
        <v>99</v>
      </c>
      <c r="O973">
        <v>99</v>
      </c>
      <c r="P973">
        <v>9999</v>
      </c>
      <c r="Q973">
        <v>168</v>
      </c>
      <c r="R973">
        <v>804</v>
      </c>
      <c r="S973">
        <v>803</v>
      </c>
      <c r="T973">
        <v>4.1234998461380652</v>
      </c>
      <c r="U973">
        <v>4.0971970092868473</v>
      </c>
      <c r="V973">
        <v>16.194029850746269</v>
      </c>
      <c r="W973">
        <v>59.531755915317525</v>
      </c>
      <c r="X973">
        <v>154.2426006478982</v>
      </c>
      <c r="Y973">
        <v>142.21044776119402</v>
      </c>
      <c r="Z973">
        <v>142.38754669987557</v>
      </c>
      <c r="AA973">
        <v>31.290197070505673</v>
      </c>
      <c r="AB973">
        <v>4.4259424595493373</v>
      </c>
      <c r="AC973">
        <v>-52.501210298493355</v>
      </c>
    </row>
    <row r="974" spans="1:29">
      <c r="A974">
        <v>3</v>
      </c>
      <c r="B974">
        <v>596</v>
      </c>
      <c r="C974">
        <v>2013</v>
      </c>
      <c r="D974">
        <v>99</v>
      </c>
      <c r="E974">
        <v>24</v>
      </c>
      <c r="F974">
        <v>99</v>
      </c>
      <c r="G974">
        <v>99</v>
      </c>
      <c r="H974">
        <v>99</v>
      </c>
      <c r="I974">
        <v>99</v>
      </c>
      <c r="J974">
        <v>999</v>
      </c>
      <c r="K974">
        <v>99</v>
      </c>
      <c r="L974">
        <v>99</v>
      </c>
      <c r="M974">
        <v>99</v>
      </c>
      <c r="N974">
        <v>99</v>
      </c>
      <c r="O974">
        <v>99</v>
      </c>
      <c r="P974">
        <v>9999</v>
      </c>
      <c r="Q974">
        <v>166</v>
      </c>
      <c r="R974">
        <v>824</v>
      </c>
      <c r="S974">
        <v>824</v>
      </c>
      <c r="T974">
        <v>4.226074469176325</v>
      </c>
      <c r="U974">
        <v>4.3288516220133744</v>
      </c>
      <c r="V974">
        <v>15.885922330097092</v>
      </c>
      <c r="W974">
        <v>59.371359223300949</v>
      </c>
      <c r="X974">
        <v>158.83437292913575</v>
      </c>
      <c r="Y974">
        <v>146.60412621359211</v>
      </c>
      <c r="Z974">
        <v>146.60412621359211</v>
      </c>
      <c r="AA974">
        <v>31.983261436267085</v>
      </c>
      <c r="AB974">
        <v>4.2424067057940755</v>
      </c>
      <c r="AC974">
        <v>-42.009615625468967</v>
      </c>
    </row>
    <row r="975" spans="1:29">
      <c r="A975">
        <v>3</v>
      </c>
      <c r="B975">
        <v>597</v>
      </c>
      <c r="C975">
        <v>2013</v>
      </c>
      <c r="D975">
        <v>99</v>
      </c>
      <c r="E975">
        <v>25</v>
      </c>
      <c r="F975">
        <v>99</v>
      </c>
      <c r="G975">
        <v>99</v>
      </c>
      <c r="H975">
        <v>99</v>
      </c>
      <c r="I975">
        <v>99</v>
      </c>
      <c r="J975">
        <v>999</v>
      </c>
      <c r="K975">
        <v>99</v>
      </c>
      <c r="L975">
        <v>99</v>
      </c>
      <c r="M975">
        <v>99</v>
      </c>
      <c r="N975">
        <v>99</v>
      </c>
      <c r="O975">
        <v>99</v>
      </c>
      <c r="P975">
        <v>9999</v>
      </c>
    </row>
    <row r="976" spans="1:29">
      <c r="A976">
        <v>3</v>
      </c>
      <c r="B976">
        <v>598</v>
      </c>
      <c r="C976">
        <v>2013</v>
      </c>
      <c r="D976">
        <v>99</v>
      </c>
      <c r="E976">
        <v>26</v>
      </c>
      <c r="F976">
        <v>99</v>
      </c>
      <c r="G976">
        <v>99</v>
      </c>
      <c r="H976">
        <v>99</v>
      </c>
      <c r="I976">
        <v>99</v>
      </c>
      <c r="J976">
        <v>999</v>
      </c>
      <c r="K976">
        <v>99</v>
      </c>
      <c r="L976">
        <v>99</v>
      </c>
      <c r="M976">
        <v>99</v>
      </c>
      <c r="N976">
        <v>99</v>
      </c>
      <c r="O976">
        <v>99</v>
      </c>
      <c r="P976">
        <v>9999</v>
      </c>
    </row>
    <row r="977" spans="1:16">
      <c r="A977">
        <v>3</v>
      </c>
      <c r="B977">
        <v>599</v>
      </c>
      <c r="C977">
        <v>2013</v>
      </c>
      <c r="D977">
        <v>99</v>
      </c>
      <c r="E977">
        <v>27</v>
      </c>
      <c r="F977">
        <v>99</v>
      </c>
      <c r="G977">
        <v>99</v>
      </c>
      <c r="H977">
        <v>99</v>
      </c>
      <c r="I977">
        <v>99</v>
      </c>
      <c r="J977">
        <v>999</v>
      </c>
      <c r="K977">
        <v>99</v>
      </c>
      <c r="L977">
        <v>99</v>
      </c>
      <c r="M977">
        <v>99</v>
      </c>
      <c r="N977">
        <v>99</v>
      </c>
      <c r="O977">
        <v>99</v>
      </c>
      <c r="P977">
        <v>9999</v>
      </c>
    </row>
    <row r="978" spans="1:16">
      <c r="A978">
        <v>3</v>
      </c>
      <c r="B978">
        <v>600</v>
      </c>
      <c r="C978">
        <v>2013</v>
      </c>
      <c r="D978">
        <v>99</v>
      </c>
      <c r="E978">
        <v>28</v>
      </c>
      <c r="F978">
        <v>99</v>
      </c>
      <c r="G978">
        <v>99</v>
      </c>
      <c r="H978">
        <v>99</v>
      </c>
      <c r="I978">
        <v>99</v>
      </c>
      <c r="J978">
        <v>999</v>
      </c>
      <c r="K978">
        <v>99</v>
      </c>
      <c r="L978">
        <v>99</v>
      </c>
      <c r="M978">
        <v>99</v>
      </c>
      <c r="N978">
        <v>99</v>
      </c>
      <c r="O978">
        <v>99</v>
      </c>
      <c r="P978">
        <v>9999</v>
      </c>
    </row>
    <row r="979" spans="1:16">
      <c r="A979">
        <v>3</v>
      </c>
      <c r="B979">
        <v>601</v>
      </c>
      <c r="C979">
        <v>2013</v>
      </c>
      <c r="D979">
        <v>99</v>
      </c>
      <c r="E979">
        <v>29</v>
      </c>
      <c r="F979">
        <v>99</v>
      </c>
      <c r="G979">
        <v>99</v>
      </c>
      <c r="H979">
        <v>99</v>
      </c>
      <c r="I979">
        <v>99</v>
      </c>
      <c r="J979">
        <v>999</v>
      </c>
      <c r="K979">
        <v>99</v>
      </c>
      <c r="L979">
        <v>99</v>
      </c>
      <c r="M979">
        <v>99</v>
      </c>
      <c r="N979">
        <v>99</v>
      </c>
      <c r="O979">
        <v>99</v>
      </c>
      <c r="P979">
        <v>9999</v>
      </c>
    </row>
    <row r="980" spans="1:16">
      <c r="A980">
        <v>3</v>
      </c>
      <c r="B980">
        <v>602</v>
      </c>
      <c r="C980">
        <v>2013</v>
      </c>
      <c r="D980">
        <v>99</v>
      </c>
      <c r="E980">
        <v>30</v>
      </c>
      <c r="F980">
        <v>99</v>
      </c>
      <c r="G980">
        <v>99</v>
      </c>
      <c r="H980">
        <v>99</v>
      </c>
      <c r="I980">
        <v>99</v>
      </c>
      <c r="J980">
        <v>999</v>
      </c>
      <c r="K980">
        <v>99</v>
      </c>
      <c r="L980">
        <v>99</v>
      </c>
      <c r="M980">
        <v>99</v>
      </c>
      <c r="N980">
        <v>99</v>
      </c>
      <c r="O980">
        <v>99</v>
      </c>
      <c r="P980">
        <v>9999</v>
      </c>
    </row>
    <row r="981" spans="1:16">
      <c r="A981">
        <v>3</v>
      </c>
      <c r="B981">
        <v>603</v>
      </c>
      <c r="C981">
        <v>2013</v>
      </c>
      <c r="D981">
        <v>99</v>
      </c>
      <c r="E981">
        <v>31</v>
      </c>
      <c r="F981">
        <v>99</v>
      </c>
      <c r="G981">
        <v>99</v>
      </c>
      <c r="H981">
        <v>99</v>
      </c>
      <c r="I981">
        <v>99</v>
      </c>
      <c r="J981">
        <v>999</v>
      </c>
      <c r="K981">
        <v>99</v>
      </c>
      <c r="L981">
        <v>99</v>
      </c>
      <c r="M981">
        <v>99</v>
      </c>
      <c r="N981">
        <v>99</v>
      </c>
      <c r="O981">
        <v>99</v>
      </c>
      <c r="P981">
        <v>9999</v>
      </c>
    </row>
    <row r="982" spans="1:16">
      <c r="A982">
        <v>3</v>
      </c>
      <c r="B982">
        <v>604</v>
      </c>
      <c r="C982">
        <v>2013</v>
      </c>
      <c r="D982">
        <v>99</v>
      </c>
      <c r="E982">
        <v>32</v>
      </c>
      <c r="F982">
        <v>99</v>
      </c>
      <c r="G982">
        <v>99</v>
      </c>
      <c r="H982">
        <v>99</v>
      </c>
      <c r="I982">
        <v>99</v>
      </c>
      <c r="J982">
        <v>999</v>
      </c>
      <c r="K982">
        <v>99</v>
      </c>
      <c r="L982">
        <v>99</v>
      </c>
      <c r="M982">
        <v>99</v>
      </c>
      <c r="N982">
        <v>99</v>
      </c>
      <c r="O982">
        <v>99</v>
      </c>
      <c r="P982">
        <v>9999</v>
      </c>
    </row>
    <row r="983" spans="1:16">
      <c r="A983">
        <v>3</v>
      </c>
      <c r="B983">
        <v>605</v>
      </c>
      <c r="C983">
        <v>2013</v>
      </c>
      <c r="D983">
        <v>99</v>
      </c>
      <c r="E983">
        <v>33</v>
      </c>
      <c r="F983">
        <v>99</v>
      </c>
      <c r="G983">
        <v>99</v>
      </c>
      <c r="H983">
        <v>99</v>
      </c>
      <c r="I983">
        <v>99</v>
      </c>
      <c r="J983">
        <v>999</v>
      </c>
      <c r="K983">
        <v>99</v>
      </c>
      <c r="L983">
        <v>99</v>
      </c>
      <c r="M983">
        <v>99</v>
      </c>
      <c r="N983">
        <v>99</v>
      </c>
      <c r="O983">
        <v>99</v>
      </c>
      <c r="P983">
        <v>9999</v>
      </c>
    </row>
    <row r="984" spans="1:16">
      <c r="A984">
        <v>3</v>
      </c>
      <c r="B984">
        <v>606</v>
      </c>
      <c r="C984">
        <v>2013</v>
      </c>
      <c r="D984">
        <v>99</v>
      </c>
      <c r="E984">
        <v>34</v>
      </c>
      <c r="F984">
        <v>99</v>
      </c>
      <c r="G984">
        <v>99</v>
      </c>
      <c r="H984">
        <v>99</v>
      </c>
      <c r="I984">
        <v>99</v>
      </c>
      <c r="J984">
        <v>999</v>
      </c>
      <c r="K984">
        <v>99</v>
      </c>
      <c r="L984">
        <v>99</v>
      </c>
      <c r="M984">
        <v>99</v>
      </c>
      <c r="N984">
        <v>99</v>
      </c>
      <c r="O984">
        <v>99</v>
      </c>
      <c r="P984">
        <v>9999</v>
      </c>
    </row>
    <row r="985" spans="1:16">
      <c r="A985">
        <v>3</v>
      </c>
      <c r="B985">
        <v>607</v>
      </c>
      <c r="C985">
        <v>2013</v>
      </c>
      <c r="D985">
        <v>99</v>
      </c>
      <c r="E985">
        <v>35</v>
      </c>
      <c r="F985">
        <v>99</v>
      </c>
      <c r="G985">
        <v>99</v>
      </c>
      <c r="H985">
        <v>99</v>
      </c>
      <c r="I985">
        <v>99</v>
      </c>
      <c r="J985">
        <v>999</v>
      </c>
      <c r="K985">
        <v>99</v>
      </c>
      <c r="L985">
        <v>99</v>
      </c>
      <c r="M985">
        <v>99</v>
      </c>
      <c r="N985">
        <v>99</v>
      </c>
      <c r="O985">
        <v>99</v>
      </c>
      <c r="P985">
        <v>9999</v>
      </c>
    </row>
    <row r="986" spans="1:16">
      <c r="A986">
        <v>3</v>
      </c>
      <c r="B986">
        <v>608</v>
      </c>
      <c r="C986">
        <v>2013</v>
      </c>
      <c r="D986">
        <v>99</v>
      </c>
      <c r="E986">
        <v>36</v>
      </c>
      <c r="F986">
        <v>99</v>
      </c>
      <c r="G986">
        <v>99</v>
      </c>
      <c r="H986">
        <v>99</v>
      </c>
      <c r="I986">
        <v>99</v>
      </c>
      <c r="J986">
        <v>999</v>
      </c>
      <c r="K986">
        <v>99</v>
      </c>
      <c r="L986">
        <v>99</v>
      </c>
      <c r="M986">
        <v>99</v>
      </c>
      <c r="N986">
        <v>99</v>
      </c>
      <c r="O986">
        <v>99</v>
      </c>
      <c r="P986">
        <v>9999</v>
      </c>
    </row>
    <row r="987" spans="1:16">
      <c r="A987">
        <v>3</v>
      </c>
      <c r="B987">
        <v>609</v>
      </c>
      <c r="C987">
        <v>2013</v>
      </c>
      <c r="D987">
        <v>99</v>
      </c>
      <c r="E987">
        <v>37</v>
      </c>
      <c r="F987">
        <v>99</v>
      </c>
      <c r="G987">
        <v>99</v>
      </c>
      <c r="H987">
        <v>99</v>
      </c>
      <c r="I987">
        <v>99</v>
      </c>
      <c r="J987">
        <v>999</v>
      </c>
      <c r="K987">
        <v>99</v>
      </c>
      <c r="L987">
        <v>99</v>
      </c>
      <c r="M987">
        <v>99</v>
      </c>
      <c r="N987">
        <v>99</v>
      </c>
      <c r="O987">
        <v>99</v>
      </c>
      <c r="P987">
        <v>9999</v>
      </c>
    </row>
    <row r="988" spans="1:16">
      <c r="A988">
        <v>3</v>
      </c>
      <c r="B988">
        <v>610</v>
      </c>
      <c r="C988">
        <v>2013</v>
      </c>
      <c r="D988">
        <v>99</v>
      </c>
      <c r="E988">
        <v>38</v>
      </c>
      <c r="F988">
        <v>99</v>
      </c>
      <c r="G988">
        <v>99</v>
      </c>
      <c r="H988">
        <v>99</v>
      </c>
      <c r="I988">
        <v>99</v>
      </c>
      <c r="J988">
        <v>999</v>
      </c>
      <c r="K988">
        <v>99</v>
      </c>
      <c r="L988">
        <v>99</v>
      </c>
      <c r="M988">
        <v>99</v>
      </c>
      <c r="N988">
        <v>99</v>
      </c>
      <c r="O988">
        <v>99</v>
      </c>
      <c r="P988">
        <v>9999</v>
      </c>
    </row>
    <row r="989" spans="1:16">
      <c r="A989">
        <v>3</v>
      </c>
      <c r="B989">
        <v>611</v>
      </c>
      <c r="C989">
        <v>2013</v>
      </c>
      <c r="D989">
        <v>99</v>
      </c>
      <c r="E989">
        <v>39</v>
      </c>
      <c r="F989">
        <v>99</v>
      </c>
      <c r="G989">
        <v>99</v>
      </c>
      <c r="H989">
        <v>99</v>
      </c>
      <c r="I989">
        <v>99</v>
      </c>
      <c r="J989">
        <v>999</v>
      </c>
      <c r="K989">
        <v>99</v>
      </c>
      <c r="L989">
        <v>99</v>
      </c>
      <c r="M989">
        <v>99</v>
      </c>
      <c r="N989">
        <v>99</v>
      </c>
      <c r="O989">
        <v>99</v>
      </c>
      <c r="P989">
        <v>9999</v>
      </c>
    </row>
    <row r="990" spans="1:16">
      <c r="A990">
        <v>3</v>
      </c>
      <c r="B990">
        <v>612</v>
      </c>
      <c r="C990">
        <v>2013</v>
      </c>
      <c r="D990">
        <v>99</v>
      </c>
      <c r="E990">
        <v>40</v>
      </c>
      <c r="F990">
        <v>99</v>
      </c>
      <c r="G990">
        <v>99</v>
      </c>
      <c r="H990">
        <v>99</v>
      </c>
      <c r="I990">
        <v>99</v>
      </c>
      <c r="J990">
        <v>999</v>
      </c>
      <c r="K990">
        <v>99</v>
      </c>
      <c r="L990">
        <v>99</v>
      </c>
      <c r="M990">
        <v>99</v>
      </c>
      <c r="N990">
        <v>99</v>
      </c>
      <c r="O990">
        <v>99</v>
      </c>
      <c r="P990">
        <v>9999</v>
      </c>
    </row>
    <row r="991" spans="1:16">
      <c r="A991">
        <v>3</v>
      </c>
      <c r="B991">
        <v>613</v>
      </c>
      <c r="C991">
        <v>2013</v>
      </c>
      <c r="D991">
        <v>99</v>
      </c>
      <c r="E991">
        <v>41</v>
      </c>
      <c r="F991">
        <v>99</v>
      </c>
      <c r="G991">
        <v>99</v>
      </c>
      <c r="H991">
        <v>99</v>
      </c>
      <c r="I991">
        <v>99</v>
      </c>
      <c r="J991">
        <v>999</v>
      </c>
      <c r="K991">
        <v>99</v>
      </c>
      <c r="L991">
        <v>99</v>
      </c>
      <c r="M991">
        <v>99</v>
      </c>
      <c r="N991">
        <v>99</v>
      </c>
      <c r="O991">
        <v>99</v>
      </c>
      <c r="P991">
        <v>9999</v>
      </c>
    </row>
    <row r="992" spans="1:16">
      <c r="A992">
        <v>3</v>
      </c>
      <c r="B992">
        <v>614</v>
      </c>
      <c r="C992">
        <v>2013</v>
      </c>
      <c r="D992">
        <v>99</v>
      </c>
      <c r="E992">
        <v>42</v>
      </c>
      <c r="F992">
        <v>99</v>
      </c>
      <c r="G992">
        <v>99</v>
      </c>
      <c r="H992">
        <v>99</v>
      </c>
      <c r="I992">
        <v>99</v>
      </c>
      <c r="J992">
        <v>999</v>
      </c>
      <c r="K992">
        <v>99</v>
      </c>
      <c r="L992">
        <v>99</v>
      </c>
      <c r="M992">
        <v>99</v>
      </c>
      <c r="N992">
        <v>99</v>
      </c>
      <c r="O992">
        <v>99</v>
      </c>
      <c r="P992">
        <v>9999</v>
      </c>
    </row>
    <row r="993" spans="1:29">
      <c r="A993">
        <v>3</v>
      </c>
      <c r="B993">
        <v>615</v>
      </c>
      <c r="C993">
        <v>2013</v>
      </c>
      <c r="D993">
        <v>99</v>
      </c>
      <c r="E993">
        <v>43</v>
      </c>
      <c r="F993">
        <v>99</v>
      </c>
      <c r="G993">
        <v>99</v>
      </c>
      <c r="H993">
        <v>99</v>
      </c>
      <c r="I993">
        <v>99</v>
      </c>
      <c r="J993">
        <v>999</v>
      </c>
      <c r="K993">
        <v>99</v>
      </c>
      <c r="L993">
        <v>99</v>
      </c>
      <c r="M993">
        <v>99</v>
      </c>
      <c r="N993">
        <v>99</v>
      </c>
      <c r="O993">
        <v>99</v>
      </c>
      <c r="P993">
        <v>9999</v>
      </c>
    </row>
    <row r="994" spans="1:29">
      <c r="A994">
        <v>3</v>
      </c>
      <c r="B994">
        <v>616</v>
      </c>
      <c r="C994">
        <v>2013</v>
      </c>
      <c r="D994">
        <v>99</v>
      </c>
      <c r="E994">
        <v>44</v>
      </c>
      <c r="F994">
        <v>99</v>
      </c>
      <c r="G994">
        <v>99</v>
      </c>
      <c r="H994">
        <v>99</v>
      </c>
      <c r="I994">
        <v>99</v>
      </c>
      <c r="J994">
        <v>999</v>
      </c>
      <c r="K994">
        <v>99</v>
      </c>
      <c r="L994">
        <v>99</v>
      </c>
      <c r="M994">
        <v>99</v>
      </c>
      <c r="N994">
        <v>99</v>
      </c>
      <c r="O994">
        <v>99</v>
      </c>
      <c r="P994">
        <v>9999</v>
      </c>
    </row>
    <row r="995" spans="1:29">
      <c r="A995">
        <v>3</v>
      </c>
      <c r="B995">
        <v>617</v>
      </c>
      <c r="C995">
        <v>2013</v>
      </c>
      <c r="D995">
        <v>99</v>
      </c>
      <c r="E995">
        <v>45</v>
      </c>
      <c r="F995">
        <v>99</v>
      </c>
      <c r="G995">
        <v>99</v>
      </c>
      <c r="H995">
        <v>99</v>
      </c>
      <c r="I995">
        <v>99</v>
      </c>
      <c r="J995">
        <v>999</v>
      </c>
      <c r="K995">
        <v>99</v>
      </c>
      <c r="L995">
        <v>99</v>
      </c>
      <c r="M995">
        <v>99</v>
      </c>
      <c r="N995">
        <v>99</v>
      </c>
      <c r="O995">
        <v>99</v>
      </c>
      <c r="P995">
        <v>9999</v>
      </c>
    </row>
    <row r="996" spans="1:29">
      <c r="A996">
        <v>3</v>
      </c>
      <c r="B996">
        <v>618</v>
      </c>
      <c r="C996">
        <v>2013</v>
      </c>
      <c r="D996">
        <v>99</v>
      </c>
      <c r="E996">
        <v>46</v>
      </c>
      <c r="F996">
        <v>99</v>
      </c>
      <c r="G996">
        <v>99</v>
      </c>
      <c r="H996">
        <v>99</v>
      </c>
      <c r="I996">
        <v>99</v>
      </c>
      <c r="J996">
        <v>999</v>
      </c>
      <c r="K996">
        <v>99</v>
      </c>
      <c r="L996">
        <v>99</v>
      </c>
      <c r="M996">
        <v>99</v>
      </c>
      <c r="N996">
        <v>99</v>
      </c>
      <c r="O996">
        <v>99</v>
      </c>
      <c r="P996">
        <v>9999</v>
      </c>
    </row>
    <row r="997" spans="1:29">
      <c r="A997">
        <v>3</v>
      </c>
      <c r="B997">
        <v>619</v>
      </c>
      <c r="C997">
        <v>2013</v>
      </c>
      <c r="D997">
        <v>99</v>
      </c>
      <c r="E997">
        <v>47</v>
      </c>
      <c r="F997">
        <v>99</v>
      </c>
      <c r="G997">
        <v>99</v>
      </c>
      <c r="H997">
        <v>99</v>
      </c>
      <c r="I997">
        <v>99</v>
      </c>
      <c r="J997">
        <v>999</v>
      </c>
      <c r="K997">
        <v>99</v>
      </c>
      <c r="L997">
        <v>99</v>
      </c>
      <c r="M997">
        <v>99</v>
      </c>
      <c r="N997">
        <v>99</v>
      </c>
      <c r="O997">
        <v>99</v>
      </c>
      <c r="P997">
        <v>9999</v>
      </c>
    </row>
    <row r="998" spans="1:29">
      <c r="A998">
        <v>3</v>
      </c>
      <c r="B998">
        <v>620</v>
      </c>
      <c r="C998">
        <v>2013</v>
      </c>
      <c r="D998">
        <v>99</v>
      </c>
      <c r="E998">
        <v>48</v>
      </c>
      <c r="F998">
        <v>99</v>
      </c>
      <c r="G998">
        <v>99</v>
      </c>
      <c r="H998">
        <v>99</v>
      </c>
      <c r="I998">
        <v>99</v>
      </c>
      <c r="J998">
        <v>999</v>
      </c>
      <c r="K998">
        <v>99</v>
      </c>
      <c r="L998">
        <v>99</v>
      </c>
      <c r="M998">
        <v>99</v>
      </c>
      <c r="N998">
        <v>99</v>
      </c>
      <c r="O998">
        <v>99</v>
      </c>
      <c r="P998">
        <v>9999</v>
      </c>
    </row>
    <row r="999" spans="1:29">
      <c r="A999">
        <v>3</v>
      </c>
      <c r="B999">
        <v>621</v>
      </c>
      <c r="C999">
        <v>2013</v>
      </c>
      <c r="D999">
        <v>99</v>
      </c>
      <c r="E999">
        <v>49</v>
      </c>
      <c r="F999">
        <v>99</v>
      </c>
      <c r="G999">
        <v>99</v>
      </c>
      <c r="H999">
        <v>99</v>
      </c>
      <c r="I999">
        <v>99</v>
      </c>
      <c r="J999">
        <v>999</v>
      </c>
      <c r="K999">
        <v>99</v>
      </c>
      <c r="L999">
        <v>99</v>
      </c>
      <c r="M999">
        <v>99</v>
      </c>
      <c r="N999">
        <v>99</v>
      </c>
      <c r="O999">
        <v>99</v>
      </c>
      <c r="P999">
        <v>9999</v>
      </c>
    </row>
    <row r="1000" spans="1:29">
      <c r="A1000">
        <v>3</v>
      </c>
      <c r="B1000">
        <v>622</v>
      </c>
      <c r="C1000">
        <v>2013</v>
      </c>
      <c r="D1000">
        <v>99</v>
      </c>
      <c r="E1000">
        <v>50</v>
      </c>
      <c r="F1000">
        <v>99</v>
      </c>
      <c r="G1000">
        <v>99</v>
      </c>
      <c r="H1000">
        <v>99</v>
      </c>
      <c r="I1000">
        <v>99</v>
      </c>
      <c r="J1000">
        <v>999</v>
      </c>
      <c r="K1000">
        <v>99</v>
      </c>
      <c r="L1000">
        <v>99</v>
      </c>
      <c r="M1000">
        <v>99</v>
      </c>
      <c r="N1000">
        <v>99</v>
      </c>
      <c r="O1000">
        <v>99</v>
      </c>
      <c r="P1000">
        <v>9999</v>
      </c>
    </row>
    <row r="1001" spans="1:29">
      <c r="A1001">
        <v>3</v>
      </c>
      <c r="B1001">
        <v>623</v>
      </c>
      <c r="C1001">
        <v>2013</v>
      </c>
      <c r="D1001">
        <v>99</v>
      </c>
      <c r="E1001">
        <v>51</v>
      </c>
      <c r="F1001">
        <v>99</v>
      </c>
      <c r="G1001">
        <v>99</v>
      </c>
      <c r="H1001">
        <v>99</v>
      </c>
      <c r="I1001">
        <v>99</v>
      </c>
      <c r="J1001">
        <v>999</v>
      </c>
      <c r="K1001">
        <v>99</v>
      </c>
      <c r="L1001">
        <v>99</v>
      </c>
      <c r="M1001">
        <v>99</v>
      </c>
      <c r="N1001">
        <v>99</v>
      </c>
      <c r="O1001">
        <v>99</v>
      </c>
      <c r="P1001">
        <v>9999</v>
      </c>
    </row>
    <row r="1002" spans="1:29">
      <c r="A1002">
        <v>3</v>
      </c>
      <c r="B1002">
        <v>624</v>
      </c>
      <c r="C1002">
        <v>2013</v>
      </c>
      <c r="D1002">
        <v>99</v>
      </c>
      <c r="E1002">
        <v>52</v>
      </c>
      <c r="F1002">
        <v>99</v>
      </c>
      <c r="G1002">
        <v>99</v>
      </c>
      <c r="H1002">
        <v>99</v>
      </c>
      <c r="I1002">
        <v>99</v>
      </c>
      <c r="J1002">
        <v>999</v>
      </c>
      <c r="K1002">
        <v>99</v>
      </c>
      <c r="L1002">
        <v>99</v>
      </c>
      <c r="M1002">
        <v>99</v>
      </c>
      <c r="N1002">
        <v>99</v>
      </c>
      <c r="O1002">
        <v>99</v>
      </c>
      <c r="P1002">
        <v>9999</v>
      </c>
    </row>
    <row r="1003" spans="1:29">
      <c r="A1003">
        <v>3</v>
      </c>
      <c r="B1003">
        <v>625</v>
      </c>
      <c r="C1003">
        <v>2012</v>
      </c>
      <c r="D1003">
        <v>99</v>
      </c>
      <c r="E1003">
        <v>1</v>
      </c>
      <c r="F1003">
        <v>99</v>
      </c>
      <c r="G1003">
        <v>99</v>
      </c>
      <c r="H1003">
        <v>99</v>
      </c>
      <c r="I1003">
        <v>99</v>
      </c>
      <c r="J1003">
        <v>999</v>
      </c>
      <c r="K1003">
        <v>99</v>
      </c>
      <c r="L1003">
        <v>99</v>
      </c>
      <c r="M1003">
        <v>99</v>
      </c>
      <c r="N1003">
        <v>99</v>
      </c>
      <c r="O1003">
        <v>99</v>
      </c>
      <c r="P1003">
        <v>9999</v>
      </c>
      <c r="Q1003">
        <v>213</v>
      </c>
      <c r="R1003">
        <v>858</v>
      </c>
      <c r="S1003">
        <v>857</v>
      </c>
      <c r="T1003">
        <v>4.2571137959264691</v>
      </c>
      <c r="U1003">
        <v>4.2788415695942641</v>
      </c>
      <c r="V1003">
        <v>16.058275058275058</v>
      </c>
      <c r="W1003">
        <v>59.373395565927638</v>
      </c>
      <c r="X1003">
        <v>156.79778870461425</v>
      </c>
      <c r="Y1003">
        <v>144.61130536130543</v>
      </c>
      <c r="Z1003">
        <v>144.7800466744458</v>
      </c>
      <c r="AA1003">
        <v>33.177149578288677</v>
      </c>
      <c r="AB1003">
        <v>4.1582625594479214</v>
      </c>
      <c r="AC1003">
        <v>-35.519510623660494</v>
      </c>
    </row>
    <row r="1004" spans="1:29">
      <c r="A1004">
        <v>3</v>
      </c>
      <c r="B1004">
        <v>626</v>
      </c>
      <c r="C1004">
        <v>2012</v>
      </c>
      <c r="D1004">
        <v>99</v>
      </c>
      <c r="E1004">
        <v>2</v>
      </c>
      <c r="F1004">
        <v>99</v>
      </c>
      <c r="G1004">
        <v>99</v>
      </c>
      <c r="H1004">
        <v>99</v>
      </c>
      <c r="I1004">
        <v>99</v>
      </c>
      <c r="J1004">
        <v>999</v>
      </c>
      <c r="K1004">
        <v>99</v>
      </c>
      <c r="L1004">
        <v>99</v>
      </c>
      <c r="M1004">
        <v>99</v>
      </c>
      <c r="N1004">
        <v>99</v>
      </c>
      <c r="O1004">
        <v>99</v>
      </c>
      <c r="P1004">
        <v>9999</v>
      </c>
      <c r="Q1004">
        <v>222</v>
      </c>
      <c r="R1004">
        <v>983</v>
      </c>
      <c r="S1004">
        <v>981</v>
      </c>
      <c r="T1004">
        <v>4.8773226822793916</v>
      </c>
      <c r="U1004">
        <v>5.0343742957411921</v>
      </c>
      <c r="V1004">
        <v>16.093591047812822</v>
      </c>
      <c r="W1004">
        <v>58.6065239551478</v>
      </c>
      <c r="X1004">
        <v>161.15237476978649</v>
      </c>
      <c r="Y1004">
        <v>148.50986775178012</v>
      </c>
      <c r="Z1004">
        <v>148.81264016309871</v>
      </c>
      <c r="AA1004">
        <v>33.485406367770381</v>
      </c>
      <c r="AB1004">
        <v>4.698679868246848</v>
      </c>
      <c r="AC1004">
        <v>-41.571192964465375</v>
      </c>
    </row>
    <row r="1005" spans="1:29">
      <c r="A1005">
        <v>3</v>
      </c>
      <c r="B1005">
        <v>627</v>
      </c>
      <c r="C1005">
        <v>2012</v>
      </c>
      <c r="D1005">
        <v>99</v>
      </c>
      <c r="E1005">
        <v>3</v>
      </c>
      <c r="F1005">
        <v>99</v>
      </c>
      <c r="G1005">
        <v>99</v>
      </c>
      <c r="H1005">
        <v>99</v>
      </c>
      <c r="I1005">
        <v>99</v>
      </c>
      <c r="J1005">
        <v>999</v>
      </c>
      <c r="K1005">
        <v>99</v>
      </c>
      <c r="L1005">
        <v>99</v>
      </c>
      <c r="M1005">
        <v>99</v>
      </c>
      <c r="N1005">
        <v>99</v>
      </c>
      <c r="O1005">
        <v>99</v>
      </c>
      <c r="P1005">
        <v>9999</v>
      </c>
      <c r="Q1005">
        <v>198</v>
      </c>
      <c r="R1005">
        <v>868</v>
      </c>
      <c r="S1005">
        <v>868</v>
      </c>
      <c r="T1005">
        <v>4.3067305068347022</v>
      </c>
      <c r="U1005">
        <v>4.279779575507499</v>
      </c>
      <c r="V1005">
        <v>16.536866359447004</v>
      </c>
      <c r="W1005">
        <v>59.16013824884795</v>
      </c>
      <c r="X1005">
        <v>154.90423933177243</v>
      </c>
      <c r="Y1005">
        <v>142.97661290322588</v>
      </c>
      <c r="Z1005">
        <v>142.97661290322588</v>
      </c>
      <c r="AA1005">
        <v>32.305139609813885</v>
      </c>
      <c r="AB1005">
        <v>4.2649494169654369</v>
      </c>
      <c r="AC1005">
        <v>-43.090575426920097</v>
      </c>
    </row>
    <row r="1006" spans="1:29">
      <c r="A1006">
        <v>3</v>
      </c>
      <c r="B1006">
        <v>628</v>
      </c>
      <c r="C1006">
        <v>2012</v>
      </c>
      <c r="D1006">
        <v>99</v>
      </c>
      <c r="E1006">
        <v>4</v>
      </c>
      <c r="F1006">
        <v>99</v>
      </c>
      <c r="G1006">
        <v>99</v>
      </c>
      <c r="H1006">
        <v>99</v>
      </c>
      <c r="I1006">
        <v>99</v>
      </c>
      <c r="J1006">
        <v>999</v>
      </c>
      <c r="K1006">
        <v>99</v>
      </c>
      <c r="L1006">
        <v>99</v>
      </c>
      <c r="M1006">
        <v>99</v>
      </c>
      <c r="N1006">
        <v>99</v>
      </c>
      <c r="O1006">
        <v>99</v>
      </c>
      <c r="P1006">
        <v>9999</v>
      </c>
      <c r="Q1006">
        <v>202</v>
      </c>
      <c r="R1006">
        <v>902</v>
      </c>
      <c r="S1006">
        <v>902</v>
      </c>
      <c r="T1006">
        <v>4.4754273239226965</v>
      </c>
      <c r="U1006">
        <v>4.5932528751864172</v>
      </c>
      <c r="V1006">
        <v>16.161862527716185</v>
      </c>
      <c r="W1006">
        <v>59.082039911308208</v>
      </c>
      <c r="X1006">
        <v>159.98359249819259</v>
      </c>
      <c r="Y1006">
        <v>147.66485587583148</v>
      </c>
      <c r="Z1006">
        <v>147.66485587583148</v>
      </c>
      <c r="AA1006">
        <v>33.130257871317973</v>
      </c>
      <c r="AB1006">
        <v>4.3441130548640192</v>
      </c>
      <c r="AC1006">
        <v>-41.045308686639821</v>
      </c>
    </row>
    <row r="1007" spans="1:29">
      <c r="A1007">
        <v>3</v>
      </c>
      <c r="B1007">
        <v>629</v>
      </c>
      <c r="C1007">
        <v>2012</v>
      </c>
      <c r="D1007">
        <v>99</v>
      </c>
      <c r="E1007">
        <v>5</v>
      </c>
      <c r="F1007">
        <v>99</v>
      </c>
      <c r="G1007">
        <v>99</v>
      </c>
      <c r="H1007">
        <v>99</v>
      </c>
      <c r="I1007">
        <v>99</v>
      </c>
      <c r="J1007">
        <v>999</v>
      </c>
      <c r="K1007">
        <v>99</v>
      </c>
      <c r="L1007">
        <v>99</v>
      </c>
      <c r="M1007">
        <v>99</v>
      </c>
      <c r="N1007">
        <v>99</v>
      </c>
      <c r="O1007">
        <v>99</v>
      </c>
      <c r="P1007">
        <v>9999</v>
      </c>
      <c r="Q1007">
        <v>187</v>
      </c>
      <c r="R1007">
        <v>871</v>
      </c>
      <c r="S1007">
        <v>870</v>
      </c>
      <c r="T1007">
        <v>4.3216155201071729</v>
      </c>
      <c r="U1007">
        <v>4.2862283661609561</v>
      </c>
      <c r="V1007">
        <v>15.877152698048221</v>
      </c>
      <c r="W1007">
        <v>58.537931034482767</v>
      </c>
      <c r="X1007">
        <v>154.75294583006303</v>
      </c>
      <c r="Y1007">
        <v>142.69885189437423</v>
      </c>
      <c r="Z1007">
        <v>142.86287356321839</v>
      </c>
      <c r="AA1007">
        <v>33.385381046270552</v>
      </c>
      <c r="AB1007">
        <v>4.8288225017973554</v>
      </c>
      <c r="AC1007">
        <v>-44.195103103256045</v>
      </c>
    </row>
    <row r="1008" spans="1:29">
      <c r="A1008">
        <v>3</v>
      </c>
      <c r="B1008">
        <v>630</v>
      </c>
      <c r="C1008">
        <v>2012</v>
      </c>
      <c r="D1008">
        <v>99</v>
      </c>
      <c r="E1008">
        <v>6</v>
      </c>
      <c r="F1008">
        <v>99</v>
      </c>
      <c r="G1008">
        <v>99</v>
      </c>
      <c r="H1008">
        <v>99</v>
      </c>
      <c r="I1008">
        <v>99</v>
      </c>
      <c r="J1008">
        <v>999</v>
      </c>
      <c r="K1008">
        <v>99</v>
      </c>
      <c r="L1008">
        <v>99</v>
      </c>
      <c r="M1008">
        <v>99</v>
      </c>
      <c r="N1008">
        <v>99</v>
      </c>
      <c r="O1008">
        <v>99</v>
      </c>
      <c r="P1008">
        <v>9999</v>
      </c>
      <c r="Q1008">
        <v>175</v>
      </c>
      <c r="R1008">
        <v>912</v>
      </c>
      <c r="S1008">
        <v>911</v>
      </c>
      <c r="T1008">
        <v>4.5250440348309313</v>
      </c>
      <c r="U1008">
        <v>4.5154121785928796</v>
      </c>
      <c r="V1008">
        <v>15.941885964912283</v>
      </c>
      <c r="W1008">
        <v>59.002195389681646</v>
      </c>
      <c r="X1008">
        <v>155.71577236699557</v>
      </c>
      <c r="Y1008">
        <v>143.57072368421055</v>
      </c>
      <c r="Z1008">
        <v>143.72832052689361</v>
      </c>
      <c r="AA1008">
        <v>33.608714262037807</v>
      </c>
      <c r="AB1008">
        <v>4.2036515945085569</v>
      </c>
      <c r="AC1008">
        <v>-34.133404143410644</v>
      </c>
    </row>
    <row r="1009" spans="1:29">
      <c r="A1009">
        <v>3</v>
      </c>
      <c r="B1009">
        <v>631</v>
      </c>
      <c r="C1009">
        <v>2012</v>
      </c>
      <c r="D1009">
        <v>99</v>
      </c>
      <c r="E1009">
        <v>7</v>
      </c>
      <c r="F1009">
        <v>99</v>
      </c>
      <c r="G1009">
        <v>99</v>
      </c>
      <c r="H1009">
        <v>99</v>
      </c>
      <c r="I1009">
        <v>99</v>
      </c>
      <c r="J1009">
        <v>999</v>
      </c>
      <c r="K1009">
        <v>99</v>
      </c>
      <c r="L1009">
        <v>99</v>
      </c>
      <c r="M1009">
        <v>99</v>
      </c>
      <c r="N1009">
        <v>99</v>
      </c>
      <c r="O1009">
        <v>99</v>
      </c>
      <c r="P1009">
        <v>9999</v>
      </c>
      <c r="Q1009">
        <v>191</v>
      </c>
      <c r="R1009">
        <v>930</v>
      </c>
      <c r="S1009">
        <v>930</v>
      </c>
      <c r="T1009">
        <v>4.6143541144657512</v>
      </c>
      <c r="U1009">
        <v>4.429967426710097</v>
      </c>
      <c r="V1009">
        <v>16.71720430107527</v>
      </c>
      <c r="W1009">
        <v>59.592473118279599</v>
      </c>
      <c r="X1009">
        <v>149.65085800160762</v>
      </c>
      <c r="Y1009">
        <v>138.12774193548375</v>
      </c>
      <c r="Z1009">
        <v>138.12774193548375</v>
      </c>
      <c r="AA1009">
        <v>31.082105010607304</v>
      </c>
      <c r="AB1009">
        <v>4.0946525988405176</v>
      </c>
      <c r="AC1009">
        <v>-30.086715746627156</v>
      </c>
    </row>
    <row r="1010" spans="1:29">
      <c r="A1010">
        <v>3</v>
      </c>
      <c r="B1010">
        <v>632</v>
      </c>
      <c r="C1010">
        <v>2012</v>
      </c>
      <c r="D1010">
        <v>99</v>
      </c>
      <c r="E1010">
        <v>8</v>
      </c>
      <c r="F1010">
        <v>99</v>
      </c>
      <c r="G1010">
        <v>99</v>
      </c>
      <c r="H1010">
        <v>99</v>
      </c>
      <c r="I1010">
        <v>99</v>
      </c>
      <c r="J1010">
        <v>999</v>
      </c>
      <c r="K1010">
        <v>99</v>
      </c>
      <c r="L1010">
        <v>99</v>
      </c>
      <c r="M1010">
        <v>99</v>
      </c>
      <c r="N1010">
        <v>99</v>
      </c>
      <c r="O1010">
        <v>99</v>
      </c>
      <c r="P1010">
        <v>9999</v>
      </c>
      <c r="Q1010">
        <v>174</v>
      </c>
      <c r="R1010">
        <v>837</v>
      </c>
      <c r="S1010">
        <v>837</v>
      </c>
      <c r="T1010">
        <v>4.1529187030191759</v>
      </c>
      <c r="U1010">
        <v>4.154469572312415</v>
      </c>
      <c r="V1010">
        <v>15.512544802867385</v>
      </c>
      <c r="W1010">
        <v>59.370370370370381</v>
      </c>
      <c r="X1010">
        <v>155.93792513374538</v>
      </c>
      <c r="Y1010">
        <v>143.93070489844689</v>
      </c>
      <c r="Z1010">
        <v>143.93070489844689</v>
      </c>
      <c r="AA1010">
        <v>32.931130861084299</v>
      </c>
      <c r="AB1010">
        <v>4.2244643903018648</v>
      </c>
      <c r="AC1010">
        <v>-36.618314498664702</v>
      </c>
    </row>
    <row r="1011" spans="1:29">
      <c r="A1011">
        <v>3</v>
      </c>
      <c r="B1011">
        <v>633</v>
      </c>
      <c r="C1011">
        <v>2012</v>
      </c>
      <c r="D1011">
        <v>99</v>
      </c>
      <c r="E1011">
        <v>9</v>
      </c>
      <c r="F1011">
        <v>99</v>
      </c>
      <c r="G1011">
        <v>99</v>
      </c>
      <c r="H1011">
        <v>99</v>
      </c>
      <c r="I1011">
        <v>99</v>
      </c>
      <c r="J1011">
        <v>999</v>
      </c>
      <c r="K1011">
        <v>99</v>
      </c>
      <c r="L1011">
        <v>99</v>
      </c>
      <c r="M1011">
        <v>99</v>
      </c>
      <c r="N1011">
        <v>99</v>
      </c>
      <c r="O1011">
        <v>99</v>
      </c>
      <c r="P1011">
        <v>9999</v>
      </c>
      <c r="Q1011">
        <v>189</v>
      </c>
      <c r="R1011">
        <v>781</v>
      </c>
      <c r="S1011">
        <v>781</v>
      </c>
      <c r="T1011">
        <v>3.8750651219330656</v>
      </c>
      <c r="U1011">
        <v>3.9391247956517943</v>
      </c>
      <c r="V1011">
        <v>16.138284250960311</v>
      </c>
      <c r="W1011">
        <v>59</v>
      </c>
      <c r="X1011">
        <v>158.45659993646501</v>
      </c>
      <c r="Y1011">
        <v>146.25544174135737</v>
      </c>
      <c r="Z1011">
        <v>146.25544174135737</v>
      </c>
      <c r="AA1011">
        <v>33.992849842662693</v>
      </c>
      <c r="AB1011">
        <v>4.7630137114937101</v>
      </c>
      <c r="AC1011">
        <v>-47.629954156954653</v>
      </c>
    </row>
    <row r="1012" spans="1:29">
      <c r="A1012">
        <v>3</v>
      </c>
      <c r="B1012">
        <v>634</v>
      </c>
      <c r="C1012">
        <v>2012</v>
      </c>
      <c r="D1012">
        <v>99</v>
      </c>
      <c r="E1012">
        <v>10</v>
      </c>
      <c r="F1012">
        <v>99</v>
      </c>
      <c r="G1012">
        <v>99</v>
      </c>
      <c r="H1012">
        <v>99</v>
      </c>
      <c r="I1012">
        <v>99</v>
      </c>
      <c r="J1012">
        <v>999</v>
      </c>
      <c r="K1012">
        <v>99</v>
      </c>
      <c r="L1012">
        <v>99</v>
      </c>
      <c r="M1012">
        <v>99</v>
      </c>
      <c r="N1012">
        <v>99</v>
      </c>
      <c r="O1012">
        <v>99</v>
      </c>
      <c r="P1012">
        <v>9999</v>
      </c>
      <c r="Q1012">
        <v>188</v>
      </c>
      <c r="R1012">
        <v>801</v>
      </c>
      <c r="S1012">
        <v>800</v>
      </c>
      <c r="T1012">
        <v>3.9742985437495362</v>
      </c>
      <c r="U1012">
        <v>3.9954499816105993</v>
      </c>
      <c r="V1012">
        <v>16.515605493133592</v>
      </c>
      <c r="W1012">
        <v>59.477499999999999</v>
      </c>
      <c r="X1012">
        <v>157.04002174962773</v>
      </c>
      <c r="Y1012">
        <v>144.64269662921339</v>
      </c>
      <c r="Z1012">
        <v>144.82349999999985</v>
      </c>
      <c r="AA1012">
        <v>32.30702512999374</v>
      </c>
      <c r="AB1012">
        <v>4.2493521565057728</v>
      </c>
      <c r="AC1012">
        <v>-39.147861269007642</v>
      </c>
    </row>
    <row r="1013" spans="1:29">
      <c r="A1013">
        <v>3</v>
      </c>
      <c r="B1013">
        <v>635</v>
      </c>
      <c r="C1013">
        <v>2012</v>
      </c>
      <c r="D1013">
        <v>99</v>
      </c>
      <c r="E1013">
        <v>11</v>
      </c>
      <c r="F1013">
        <v>99</v>
      </c>
      <c r="G1013">
        <v>99</v>
      </c>
      <c r="H1013">
        <v>99</v>
      </c>
      <c r="I1013">
        <v>99</v>
      </c>
      <c r="J1013">
        <v>999</v>
      </c>
      <c r="K1013">
        <v>99</v>
      </c>
      <c r="L1013">
        <v>99</v>
      </c>
      <c r="M1013">
        <v>99</v>
      </c>
      <c r="N1013">
        <v>99</v>
      </c>
      <c r="O1013">
        <v>99</v>
      </c>
      <c r="P1013">
        <v>9999</v>
      </c>
      <c r="Q1013">
        <v>197</v>
      </c>
      <c r="R1013">
        <v>784</v>
      </c>
      <c r="S1013">
        <v>783</v>
      </c>
      <c r="T1013">
        <v>3.8899501352055377</v>
      </c>
      <c r="U1013">
        <v>3.8681536129522032</v>
      </c>
      <c r="V1013">
        <v>17.596938775510203</v>
      </c>
      <c r="W1013">
        <v>59.131545338441882</v>
      </c>
      <c r="X1013">
        <v>155.1618778605698</v>
      </c>
      <c r="Y1013">
        <v>143.07079081632639</v>
      </c>
      <c r="Z1013">
        <v>143.25351213282229</v>
      </c>
      <c r="AA1013">
        <v>32.54749683531422</v>
      </c>
      <c r="AB1013">
        <v>4.4163071248350967</v>
      </c>
      <c r="AC1013">
        <v>-42.162916963879539</v>
      </c>
    </row>
    <row r="1014" spans="1:29">
      <c r="A1014">
        <v>3</v>
      </c>
      <c r="B1014">
        <v>636</v>
      </c>
      <c r="C1014">
        <v>2012</v>
      </c>
      <c r="D1014">
        <v>99</v>
      </c>
      <c r="E1014">
        <v>12</v>
      </c>
      <c r="F1014">
        <v>99</v>
      </c>
      <c r="G1014">
        <v>99</v>
      </c>
      <c r="H1014">
        <v>99</v>
      </c>
      <c r="I1014">
        <v>99</v>
      </c>
      <c r="J1014">
        <v>999</v>
      </c>
      <c r="K1014">
        <v>99</v>
      </c>
      <c r="L1014">
        <v>99</v>
      </c>
      <c r="M1014">
        <v>99</v>
      </c>
      <c r="N1014">
        <v>99</v>
      </c>
      <c r="O1014">
        <v>99</v>
      </c>
      <c r="P1014">
        <v>9999</v>
      </c>
      <c r="Q1014">
        <v>201</v>
      </c>
      <c r="R1014">
        <v>779</v>
      </c>
      <c r="S1014">
        <v>779</v>
      </c>
      <c r="T1014">
        <v>3.8651417797514198</v>
      </c>
      <c r="U1014">
        <v>3.8958282359436649</v>
      </c>
      <c r="V1014">
        <v>16.309370988446727</v>
      </c>
      <c r="W1014">
        <v>59.304236200256746</v>
      </c>
      <c r="X1014">
        <v>157.11728651756496</v>
      </c>
      <c r="Y1014">
        <v>145.01925545571251</v>
      </c>
      <c r="Z1014">
        <v>145.01925545571251</v>
      </c>
      <c r="AA1014">
        <v>32.172626305594186</v>
      </c>
      <c r="AB1014">
        <v>4.3186457281136086</v>
      </c>
      <c r="AC1014">
        <v>-45.652448666784323</v>
      </c>
    </row>
    <row r="1015" spans="1:29">
      <c r="A1015">
        <v>3</v>
      </c>
      <c r="B1015">
        <v>637</v>
      </c>
      <c r="C1015">
        <v>2012</v>
      </c>
      <c r="D1015">
        <v>99</v>
      </c>
      <c r="E1015">
        <v>13</v>
      </c>
      <c r="F1015">
        <v>99</v>
      </c>
      <c r="G1015">
        <v>99</v>
      </c>
      <c r="H1015">
        <v>99</v>
      </c>
      <c r="I1015">
        <v>99</v>
      </c>
      <c r="J1015">
        <v>999</v>
      </c>
      <c r="K1015">
        <v>99</v>
      </c>
      <c r="L1015">
        <v>99</v>
      </c>
      <c r="M1015">
        <v>99</v>
      </c>
      <c r="N1015">
        <v>99</v>
      </c>
      <c r="O1015">
        <v>99</v>
      </c>
      <c r="P1015">
        <v>9999</v>
      </c>
      <c r="Q1015">
        <v>208</v>
      </c>
      <c r="R1015">
        <v>880</v>
      </c>
      <c r="S1015">
        <v>879</v>
      </c>
      <c r="T1015">
        <v>4.3662705599245824</v>
      </c>
      <c r="U1015">
        <v>4.4063414027706056</v>
      </c>
      <c r="V1015">
        <v>16.914772727272723</v>
      </c>
      <c r="W1015">
        <v>59.335608646188867</v>
      </c>
      <c r="X1015">
        <v>157.46626612823803</v>
      </c>
      <c r="Y1015">
        <v>145.19738636363653</v>
      </c>
      <c r="Z1015">
        <v>145.36257110352685</v>
      </c>
      <c r="AA1015">
        <v>31.239205163335871</v>
      </c>
      <c r="AB1015">
        <v>4.2084474679268951</v>
      </c>
      <c r="AC1015">
        <v>-42.471697565555125</v>
      </c>
    </row>
    <row r="1016" spans="1:29">
      <c r="A1016">
        <v>3</v>
      </c>
      <c r="B1016">
        <v>638</v>
      </c>
      <c r="C1016">
        <v>2012</v>
      </c>
      <c r="D1016">
        <v>99</v>
      </c>
      <c r="E1016">
        <v>14</v>
      </c>
      <c r="F1016">
        <v>99</v>
      </c>
      <c r="G1016">
        <v>99</v>
      </c>
      <c r="H1016">
        <v>99</v>
      </c>
      <c r="I1016">
        <v>99</v>
      </c>
      <c r="J1016">
        <v>999</v>
      </c>
      <c r="K1016">
        <v>99</v>
      </c>
      <c r="L1016">
        <v>99</v>
      </c>
      <c r="M1016">
        <v>99</v>
      </c>
      <c r="N1016">
        <v>99</v>
      </c>
      <c r="O1016">
        <v>99</v>
      </c>
      <c r="P1016">
        <v>9999</v>
      </c>
      <c r="Q1016">
        <v>78</v>
      </c>
      <c r="R1016">
        <v>364</v>
      </c>
      <c r="S1016">
        <v>361</v>
      </c>
      <c r="T1016">
        <v>1.8060482770597139</v>
      </c>
      <c r="U1016">
        <v>1.8312461839626168</v>
      </c>
      <c r="V1016">
        <v>16.472527472527467</v>
      </c>
      <c r="W1016">
        <v>59.171745152354575</v>
      </c>
      <c r="X1016">
        <v>159.16147774219277</v>
      </c>
      <c r="Y1016">
        <v>145.88434065934064</v>
      </c>
      <c r="Z1016">
        <v>147.09667590027712</v>
      </c>
      <c r="AA1016">
        <v>33.880888639307017</v>
      </c>
      <c r="AB1016">
        <v>4.453935295188165</v>
      </c>
      <c r="AC1016">
        <v>-43.914670812694126</v>
      </c>
    </row>
    <row r="1017" spans="1:29">
      <c r="A1017">
        <v>3</v>
      </c>
      <c r="B1017">
        <v>639</v>
      </c>
      <c r="C1017">
        <v>2012</v>
      </c>
      <c r="D1017">
        <v>99</v>
      </c>
      <c r="E1017">
        <v>15</v>
      </c>
      <c r="F1017">
        <v>99</v>
      </c>
      <c r="G1017">
        <v>99</v>
      </c>
      <c r="H1017">
        <v>99</v>
      </c>
      <c r="I1017">
        <v>99</v>
      </c>
      <c r="J1017">
        <v>999</v>
      </c>
      <c r="K1017">
        <v>99</v>
      </c>
      <c r="L1017">
        <v>99</v>
      </c>
      <c r="M1017">
        <v>99</v>
      </c>
      <c r="N1017">
        <v>99</v>
      </c>
      <c r="O1017">
        <v>99</v>
      </c>
      <c r="P1017">
        <v>9999</v>
      </c>
      <c r="Q1017">
        <v>222</v>
      </c>
      <c r="R1017">
        <v>1027</v>
      </c>
      <c r="S1017">
        <v>1018</v>
      </c>
      <c r="T1017">
        <v>5.0956362102756199</v>
      </c>
      <c r="U1017">
        <v>5.0433163888772556</v>
      </c>
      <c r="V1017">
        <v>16.938656280428436</v>
      </c>
      <c r="W1017">
        <v>59.480353634577618</v>
      </c>
      <c r="X1017">
        <v>155.47065630996667</v>
      </c>
      <c r="Y1017">
        <v>142.39970788704977</v>
      </c>
      <c r="Z1017">
        <v>143.6586444007859</v>
      </c>
      <c r="AA1017">
        <v>31.130069811877803</v>
      </c>
      <c r="AB1017">
        <v>4.3773514110618068</v>
      </c>
      <c r="AC1017">
        <v>-35.141258691313446</v>
      </c>
    </row>
    <row r="1018" spans="1:29">
      <c r="A1018">
        <v>3</v>
      </c>
      <c r="B1018">
        <v>640</v>
      </c>
      <c r="C1018">
        <v>2012</v>
      </c>
      <c r="D1018">
        <v>99</v>
      </c>
      <c r="E1018">
        <v>16</v>
      </c>
      <c r="F1018">
        <v>99</v>
      </c>
      <c r="G1018">
        <v>99</v>
      </c>
      <c r="H1018">
        <v>99</v>
      </c>
      <c r="I1018">
        <v>99</v>
      </c>
      <c r="J1018">
        <v>999</v>
      </c>
      <c r="K1018">
        <v>99</v>
      </c>
      <c r="L1018">
        <v>99</v>
      </c>
      <c r="M1018">
        <v>99</v>
      </c>
      <c r="N1018">
        <v>99</v>
      </c>
      <c r="O1018">
        <v>99</v>
      </c>
      <c r="P1018">
        <v>9999</v>
      </c>
      <c r="Q1018">
        <v>203</v>
      </c>
      <c r="R1018">
        <v>934</v>
      </c>
      <c r="S1018">
        <v>934</v>
      </c>
      <c r="T1018">
        <v>4.6342007988290446</v>
      </c>
      <c r="U1018">
        <v>4.6891915682234595</v>
      </c>
      <c r="V1018">
        <v>15.875802997858672</v>
      </c>
      <c r="W1018">
        <v>58.554603854389718</v>
      </c>
      <c r="X1018">
        <v>157.72942713106181</v>
      </c>
      <c r="Y1018">
        <v>145.58426124196987</v>
      </c>
      <c r="Z1018">
        <v>145.58426124196987</v>
      </c>
      <c r="AA1018">
        <v>33.511998532666439</v>
      </c>
      <c r="AB1018">
        <v>4.5989845266151752</v>
      </c>
      <c r="AC1018">
        <v>-41.300237429746701</v>
      </c>
    </row>
    <row r="1019" spans="1:29">
      <c r="A1019">
        <v>3</v>
      </c>
      <c r="B1019">
        <v>641</v>
      </c>
      <c r="C1019">
        <v>2012</v>
      </c>
      <c r="D1019">
        <v>99</v>
      </c>
      <c r="E1019">
        <v>17</v>
      </c>
      <c r="F1019">
        <v>99</v>
      </c>
      <c r="G1019">
        <v>99</v>
      </c>
      <c r="H1019">
        <v>99</v>
      </c>
      <c r="I1019">
        <v>99</v>
      </c>
      <c r="J1019">
        <v>999</v>
      </c>
      <c r="K1019">
        <v>99</v>
      </c>
      <c r="L1019">
        <v>99</v>
      </c>
      <c r="M1019">
        <v>99</v>
      </c>
      <c r="N1019">
        <v>99</v>
      </c>
      <c r="O1019">
        <v>99</v>
      </c>
      <c r="P1019">
        <v>9999</v>
      </c>
      <c r="Q1019">
        <v>186</v>
      </c>
      <c r="R1019">
        <v>798</v>
      </c>
      <c r="S1019">
        <v>797</v>
      </c>
      <c r="T1019">
        <v>3.9594135304770641</v>
      </c>
      <c r="U1019">
        <v>4.0187587388441495</v>
      </c>
      <c r="V1019">
        <v>15.937343358395996</v>
      </c>
      <c r="W1019">
        <v>58.7490589711418</v>
      </c>
      <c r="X1019">
        <v>158.42110693852709</v>
      </c>
      <c r="Y1019">
        <v>146.03345864661637</v>
      </c>
      <c r="Z1019">
        <v>146.21668757841891</v>
      </c>
      <c r="AA1019">
        <v>33.031928359708488</v>
      </c>
      <c r="AB1019">
        <v>4.5640309664562384</v>
      </c>
      <c r="AC1019">
        <v>-44.799957069374685</v>
      </c>
    </row>
    <row r="1020" spans="1:29">
      <c r="A1020">
        <v>3</v>
      </c>
      <c r="B1020">
        <v>642</v>
      </c>
      <c r="C1020">
        <v>2012</v>
      </c>
      <c r="D1020">
        <v>99</v>
      </c>
      <c r="E1020">
        <v>18</v>
      </c>
      <c r="F1020">
        <v>99</v>
      </c>
      <c r="G1020">
        <v>99</v>
      </c>
      <c r="H1020">
        <v>99</v>
      </c>
      <c r="I1020">
        <v>99</v>
      </c>
      <c r="J1020">
        <v>999</v>
      </c>
      <c r="K1020">
        <v>99</v>
      </c>
      <c r="L1020">
        <v>99</v>
      </c>
      <c r="M1020">
        <v>99</v>
      </c>
      <c r="N1020">
        <v>99</v>
      </c>
      <c r="O1020">
        <v>99</v>
      </c>
      <c r="P1020">
        <v>9999</v>
      </c>
      <c r="Q1020">
        <v>185</v>
      </c>
      <c r="R1020">
        <v>889</v>
      </c>
      <c r="S1020">
        <v>888</v>
      </c>
      <c r="T1020">
        <v>4.4109255997419927</v>
      </c>
      <c r="U1020">
        <v>4.3661864731615632</v>
      </c>
      <c r="V1020">
        <v>16.967379077615298</v>
      </c>
      <c r="W1020">
        <v>59.361486486486477</v>
      </c>
      <c r="X1020">
        <v>154.48463037461599</v>
      </c>
      <c r="Y1020">
        <v>142.4176602924633</v>
      </c>
      <c r="Z1020">
        <v>142.5780405405404</v>
      </c>
      <c r="AA1020">
        <v>31.627934500297847</v>
      </c>
      <c r="AB1020">
        <v>4.1793899666172489</v>
      </c>
      <c r="AC1020">
        <v>-37.665094261954863</v>
      </c>
    </row>
    <row r="1021" spans="1:29">
      <c r="A1021">
        <v>3</v>
      </c>
      <c r="B1021">
        <v>643</v>
      </c>
      <c r="C1021">
        <v>2012</v>
      </c>
      <c r="D1021">
        <v>99</v>
      </c>
      <c r="E1021">
        <v>19</v>
      </c>
      <c r="F1021">
        <v>99</v>
      </c>
      <c r="G1021">
        <v>99</v>
      </c>
      <c r="H1021">
        <v>99</v>
      </c>
      <c r="I1021">
        <v>99</v>
      </c>
      <c r="J1021">
        <v>999</v>
      </c>
      <c r="K1021">
        <v>99</v>
      </c>
      <c r="L1021">
        <v>99</v>
      </c>
      <c r="M1021">
        <v>99</v>
      </c>
      <c r="N1021">
        <v>99</v>
      </c>
      <c r="O1021">
        <v>99</v>
      </c>
      <c r="P1021">
        <v>9999</v>
      </c>
      <c r="Q1021">
        <v>188</v>
      </c>
      <c r="R1021">
        <v>810</v>
      </c>
      <c r="S1021">
        <v>810</v>
      </c>
      <c r="T1021">
        <v>4.0189535835669457</v>
      </c>
      <c r="U1021">
        <v>3.9024597998081592</v>
      </c>
      <c r="V1021">
        <v>15.938271604938269</v>
      </c>
      <c r="W1021">
        <v>59.482716049382717</v>
      </c>
      <c r="X1021">
        <v>151.36136859141541</v>
      </c>
      <c r="Y1021">
        <v>139.70654320987651</v>
      </c>
      <c r="Z1021">
        <v>139.70654320987651</v>
      </c>
      <c r="AA1021">
        <v>31.294735393660758</v>
      </c>
      <c r="AB1021">
        <v>4.4793432643486488</v>
      </c>
      <c r="AC1021">
        <v>-41.548524711897883</v>
      </c>
    </row>
    <row r="1022" spans="1:29">
      <c r="A1022">
        <v>3</v>
      </c>
      <c r="B1022">
        <v>644</v>
      </c>
      <c r="C1022">
        <v>2012</v>
      </c>
      <c r="D1022">
        <v>99</v>
      </c>
      <c r="E1022">
        <v>20</v>
      </c>
      <c r="F1022">
        <v>99</v>
      </c>
      <c r="G1022">
        <v>99</v>
      </c>
      <c r="H1022">
        <v>99</v>
      </c>
      <c r="I1022">
        <v>99</v>
      </c>
      <c r="J1022">
        <v>999</v>
      </c>
      <c r="K1022">
        <v>99</v>
      </c>
      <c r="L1022">
        <v>99</v>
      </c>
      <c r="M1022">
        <v>99</v>
      </c>
      <c r="N1022">
        <v>99</v>
      </c>
      <c r="O1022">
        <v>99</v>
      </c>
      <c r="P1022">
        <v>9999</v>
      </c>
      <c r="Q1022">
        <v>199</v>
      </c>
      <c r="R1022">
        <v>761</v>
      </c>
      <c r="S1022">
        <v>758</v>
      </c>
      <c r="T1022">
        <v>3.7758317001166009</v>
      </c>
      <c r="U1022">
        <v>3.812866440890025</v>
      </c>
      <c r="V1022">
        <v>15.932982917214195</v>
      </c>
      <c r="W1022">
        <v>59.382585751978894</v>
      </c>
      <c r="X1022">
        <v>157.90080623231972</v>
      </c>
      <c r="Y1022">
        <v>145.28817345597901</v>
      </c>
      <c r="Z1022">
        <v>145.86319261213723</v>
      </c>
      <c r="AA1022">
        <v>32.758006193211529</v>
      </c>
      <c r="AB1022">
        <v>4.7553677672168844</v>
      </c>
      <c r="AC1022">
        <v>-46.838020816285997</v>
      </c>
    </row>
    <row r="1023" spans="1:29">
      <c r="A1023">
        <v>3</v>
      </c>
      <c r="B1023">
        <v>645</v>
      </c>
      <c r="C1023">
        <v>2012</v>
      </c>
      <c r="D1023">
        <v>99</v>
      </c>
      <c r="E1023">
        <v>21</v>
      </c>
      <c r="F1023">
        <v>99</v>
      </c>
      <c r="G1023">
        <v>99</v>
      </c>
      <c r="H1023">
        <v>99</v>
      </c>
      <c r="I1023">
        <v>99</v>
      </c>
      <c r="J1023">
        <v>999</v>
      </c>
      <c r="K1023">
        <v>99</v>
      </c>
      <c r="L1023">
        <v>99</v>
      </c>
      <c r="M1023">
        <v>99</v>
      </c>
      <c r="N1023">
        <v>99</v>
      </c>
      <c r="O1023">
        <v>99</v>
      </c>
      <c r="P1023">
        <v>9999</v>
      </c>
      <c r="Q1023">
        <v>180</v>
      </c>
      <c r="R1023">
        <v>887</v>
      </c>
      <c r="S1023">
        <v>887</v>
      </c>
      <c r="T1023">
        <v>4.4010022575603474</v>
      </c>
      <c r="U1023">
        <v>4.292066763260582</v>
      </c>
      <c r="V1023">
        <v>15.67192784667418</v>
      </c>
      <c r="W1023">
        <v>58.925591882750851</v>
      </c>
      <c r="X1023">
        <v>152.02131180980615</v>
      </c>
      <c r="Y1023">
        <v>140.31567080045079</v>
      </c>
      <c r="Z1023">
        <v>140.31567080045079</v>
      </c>
      <c r="AA1023">
        <v>31.067235741423463</v>
      </c>
      <c r="AB1023">
        <v>4.138946522209638</v>
      </c>
      <c r="AC1023">
        <v>-33.521909952461719</v>
      </c>
    </row>
    <row r="1024" spans="1:29">
      <c r="A1024">
        <v>3</v>
      </c>
      <c r="B1024">
        <v>646</v>
      </c>
      <c r="C1024">
        <v>2012</v>
      </c>
      <c r="D1024">
        <v>99</v>
      </c>
      <c r="E1024">
        <v>22</v>
      </c>
      <c r="F1024">
        <v>99</v>
      </c>
      <c r="G1024">
        <v>99</v>
      </c>
      <c r="H1024">
        <v>99</v>
      </c>
      <c r="I1024">
        <v>99</v>
      </c>
      <c r="J1024">
        <v>999</v>
      </c>
      <c r="K1024">
        <v>99</v>
      </c>
      <c r="L1024">
        <v>99</v>
      </c>
      <c r="M1024">
        <v>99</v>
      </c>
      <c r="N1024">
        <v>99</v>
      </c>
      <c r="O1024">
        <v>99</v>
      </c>
      <c r="P1024">
        <v>9999</v>
      </c>
      <c r="Q1024">
        <v>194</v>
      </c>
      <c r="R1024">
        <v>878</v>
      </c>
      <c r="S1024">
        <v>878</v>
      </c>
      <c r="T1024">
        <v>4.3563472177429352</v>
      </c>
      <c r="U1024">
        <v>4.3444330124973778</v>
      </c>
      <c r="V1024">
        <v>16.091116173120724</v>
      </c>
      <c r="W1024">
        <v>58.88838268792712</v>
      </c>
      <c r="X1024">
        <v>155.45339674281885</v>
      </c>
      <c r="Y1024">
        <v>143.48348519362185</v>
      </c>
      <c r="Z1024">
        <v>143.48348519362185</v>
      </c>
      <c r="AA1024">
        <v>33.098048764916172</v>
      </c>
      <c r="AB1024">
        <v>4.5490319758528051</v>
      </c>
      <c r="AC1024">
        <v>-42.177621726130759</v>
      </c>
    </row>
    <row r="1025" spans="1:29">
      <c r="A1025">
        <v>3</v>
      </c>
      <c r="B1025">
        <v>647</v>
      </c>
      <c r="C1025">
        <v>2012</v>
      </c>
      <c r="D1025">
        <v>99</v>
      </c>
      <c r="E1025">
        <v>23</v>
      </c>
      <c r="F1025">
        <v>99</v>
      </c>
      <c r="G1025">
        <v>99</v>
      </c>
      <c r="H1025">
        <v>99</v>
      </c>
      <c r="I1025">
        <v>99</v>
      </c>
      <c r="J1025">
        <v>999</v>
      </c>
      <c r="K1025">
        <v>99</v>
      </c>
      <c r="L1025">
        <v>99</v>
      </c>
      <c r="M1025">
        <v>99</v>
      </c>
      <c r="N1025">
        <v>99</v>
      </c>
      <c r="O1025">
        <v>99</v>
      </c>
      <c r="P1025">
        <v>9999</v>
      </c>
      <c r="Q1025">
        <v>160</v>
      </c>
      <c r="R1025">
        <v>746</v>
      </c>
      <c r="S1025">
        <v>742</v>
      </c>
      <c r="T1025">
        <v>3.7014066337542486</v>
      </c>
      <c r="U1025">
        <v>3.6438391547463191</v>
      </c>
      <c r="V1025">
        <v>16.526809651474533</v>
      </c>
      <c r="W1025">
        <v>59.885444743935295</v>
      </c>
      <c r="X1025">
        <v>154.16203137571549</v>
      </c>
      <c r="Y1025">
        <v>141.63927613941021</v>
      </c>
      <c r="Z1025">
        <v>142.40283018867922</v>
      </c>
      <c r="AA1025">
        <v>32.518624231495259</v>
      </c>
      <c r="AB1025">
        <v>3.9954932163745678</v>
      </c>
      <c r="AC1025">
        <v>-35.840889857361653</v>
      </c>
    </row>
    <row r="1026" spans="1:29">
      <c r="A1026">
        <v>3</v>
      </c>
      <c r="B1026">
        <v>648</v>
      </c>
      <c r="C1026">
        <v>2012</v>
      </c>
      <c r="D1026">
        <v>99</v>
      </c>
      <c r="E1026">
        <v>24</v>
      </c>
      <c r="F1026">
        <v>99</v>
      </c>
      <c r="G1026">
        <v>99</v>
      </c>
      <c r="H1026">
        <v>99</v>
      </c>
      <c r="I1026">
        <v>99</v>
      </c>
      <c r="J1026">
        <v>999</v>
      </c>
      <c r="K1026">
        <v>99</v>
      </c>
      <c r="L1026">
        <v>99</v>
      </c>
      <c r="M1026">
        <v>99</v>
      </c>
      <c r="N1026">
        <v>99</v>
      </c>
      <c r="O1026">
        <v>99</v>
      </c>
      <c r="P1026">
        <v>9999</v>
      </c>
      <c r="Q1026">
        <v>195</v>
      </c>
      <c r="R1026">
        <v>874.5</v>
      </c>
      <c r="S1026">
        <v>872.5</v>
      </c>
      <c r="T1026">
        <v>4.3389813689250527</v>
      </c>
      <c r="U1026">
        <v>4.3784115869939244</v>
      </c>
      <c r="V1026">
        <v>16.434534019439685</v>
      </c>
      <c r="W1026">
        <v>59.392550143266483</v>
      </c>
      <c r="X1026">
        <v>157.65764928666891</v>
      </c>
      <c r="Y1026">
        <v>145.1844482561462</v>
      </c>
      <c r="Z1026">
        <v>145.51724928366747</v>
      </c>
      <c r="AA1026">
        <v>32.575209260052695</v>
      </c>
      <c r="AB1026">
        <v>4.4003192871821879</v>
      </c>
      <c r="AC1026">
        <v>-32.581185087701279</v>
      </c>
    </row>
    <row r="1027" spans="1:29">
      <c r="A1027">
        <v>3</v>
      </c>
      <c r="B1027">
        <v>649</v>
      </c>
      <c r="C1027">
        <v>2012</v>
      </c>
      <c r="D1027">
        <v>99</v>
      </c>
      <c r="E1027">
        <v>25</v>
      </c>
      <c r="F1027">
        <v>99</v>
      </c>
      <c r="G1027">
        <v>99</v>
      </c>
      <c r="H1027">
        <v>99</v>
      </c>
      <c r="I1027">
        <v>99</v>
      </c>
      <c r="J1027">
        <v>999</v>
      </c>
      <c r="K1027">
        <v>99</v>
      </c>
      <c r="L1027">
        <v>99</v>
      </c>
      <c r="M1027">
        <v>99</v>
      </c>
      <c r="N1027">
        <v>99</v>
      </c>
      <c r="O1027">
        <v>99</v>
      </c>
      <c r="P1027">
        <v>9999</v>
      </c>
    </row>
    <row r="1028" spans="1:29">
      <c r="A1028">
        <v>3</v>
      </c>
      <c r="B1028">
        <v>650</v>
      </c>
      <c r="C1028">
        <v>2012</v>
      </c>
      <c r="D1028">
        <v>99</v>
      </c>
      <c r="E1028">
        <v>26</v>
      </c>
      <c r="F1028">
        <v>99</v>
      </c>
      <c r="G1028">
        <v>99</v>
      </c>
      <c r="H1028">
        <v>99</v>
      </c>
      <c r="I1028">
        <v>99</v>
      </c>
      <c r="J1028">
        <v>999</v>
      </c>
      <c r="K1028">
        <v>99</v>
      </c>
      <c r="L1028">
        <v>99</v>
      </c>
      <c r="M1028">
        <v>99</v>
      </c>
      <c r="N1028">
        <v>99</v>
      </c>
      <c r="O1028">
        <v>99</v>
      </c>
      <c r="P1028">
        <v>9999</v>
      </c>
    </row>
    <row r="1029" spans="1:29">
      <c r="A1029">
        <v>3</v>
      </c>
      <c r="B1029">
        <v>651</v>
      </c>
      <c r="C1029">
        <v>2012</v>
      </c>
      <c r="D1029">
        <v>99</v>
      </c>
      <c r="E1029">
        <v>27</v>
      </c>
      <c r="F1029">
        <v>99</v>
      </c>
      <c r="G1029">
        <v>99</v>
      </c>
      <c r="H1029">
        <v>99</v>
      </c>
      <c r="I1029">
        <v>99</v>
      </c>
      <c r="J1029">
        <v>999</v>
      </c>
      <c r="K1029">
        <v>99</v>
      </c>
      <c r="L1029">
        <v>99</v>
      </c>
      <c r="M1029">
        <v>99</v>
      </c>
      <c r="N1029">
        <v>99</v>
      </c>
      <c r="O1029">
        <v>99</v>
      </c>
      <c r="P1029">
        <v>9999</v>
      </c>
    </row>
    <row r="1030" spans="1:29">
      <c r="A1030">
        <v>3</v>
      </c>
      <c r="B1030">
        <v>652</v>
      </c>
      <c r="C1030">
        <v>2012</v>
      </c>
      <c r="D1030">
        <v>99</v>
      </c>
      <c r="E1030">
        <v>28</v>
      </c>
      <c r="F1030">
        <v>99</v>
      </c>
      <c r="G1030">
        <v>99</v>
      </c>
      <c r="H1030">
        <v>99</v>
      </c>
      <c r="I1030">
        <v>99</v>
      </c>
      <c r="J1030">
        <v>999</v>
      </c>
      <c r="K1030">
        <v>99</v>
      </c>
      <c r="L1030">
        <v>99</v>
      </c>
      <c r="M1030">
        <v>99</v>
      </c>
      <c r="N1030">
        <v>99</v>
      </c>
      <c r="O1030">
        <v>99</v>
      </c>
      <c r="P1030">
        <v>9999</v>
      </c>
    </row>
    <row r="1031" spans="1:29">
      <c r="A1031">
        <v>3</v>
      </c>
      <c r="B1031">
        <v>653</v>
      </c>
      <c r="C1031">
        <v>2012</v>
      </c>
      <c r="D1031">
        <v>99</v>
      </c>
      <c r="E1031">
        <v>29</v>
      </c>
      <c r="F1031">
        <v>99</v>
      </c>
      <c r="G1031">
        <v>99</v>
      </c>
      <c r="H1031">
        <v>99</v>
      </c>
      <c r="I1031">
        <v>99</v>
      </c>
      <c r="J1031">
        <v>999</v>
      </c>
      <c r="K1031">
        <v>99</v>
      </c>
      <c r="L1031">
        <v>99</v>
      </c>
      <c r="M1031">
        <v>99</v>
      </c>
      <c r="N1031">
        <v>99</v>
      </c>
      <c r="O1031">
        <v>99</v>
      </c>
      <c r="P1031">
        <v>9999</v>
      </c>
    </row>
    <row r="1032" spans="1:29">
      <c r="A1032">
        <v>3</v>
      </c>
      <c r="B1032">
        <v>654</v>
      </c>
      <c r="C1032">
        <v>2012</v>
      </c>
      <c r="D1032">
        <v>99</v>
      </c>
      <c r="E1032">
        <v>30</v>
      </c>
      <c r="F1032">
        <v>99</v>
      </c>
      <c r="G1032">
        <v>99</v>
      </c>
      <c r="H1032">
        <v>99</v>
      </c>
      <c r="I1032">
        <v>99</v>
      </c>
      <c r="J1032">
        <v>999</v>
      </c>
      <c r="K1032">
        <v>99</v>
      </c>
      <c r="L1032">
        <v>99</v>
      </c>
      <c r="M1032">
        <v>99</v>
      </c>
      <c r="N1032">
        <v>99</v>
      </c>
      <c r="O1032">
        <v>99</v>
      </c>
      <c r="P1032">
        <v>9999</v>
      </c>
    </row>
    <row r="1033" spans="1:29">
      <c r="A1033">
        <v>3</v>
      </c>
      <c r="B1033">
        <v>655</v>
      </c>
      <c r="C1033">
        <v>2012</v>
      </c>
      <c r="D1033">
        <v>99</v>
      </c>
      <c r="E1033">
        <v>31</v>
      </c>
      <c r="F1033">
        <v>99</v>
      </c>
      <c r="G1033">
        <v>99</v>
      </c>
      <c r="H1033">
        <v>99</v>
      </c>
      <c r="I1033">
        <v>99</v>
      </c>
      <c r="J1033">
        <v>999</v>
      </c>
      <c r="K1033">
        <v>99</v>
      </c>
      <c r="L1033">
        <v>99</v>
      </c>
      <c r="M1033">
        <v>99</v>
      </c>
      <c r="N1033">
        <v>99</v>
      </c>
      <c r="O1033">
        <v>99</v>
      </c>
      <c r="P1033">
        <v>9999</v>
      </c>
    </row>
    <row r="1034" spans="1:29">
      <c r="A1034">
        <v>3</v>
      </c>
      <c r="B1034">
        <v>656</v>
      </c>
      <c r="C1034">
        <v>2012</v>
      </c>
      <c r="D1034">
        <v>99</v>
      </c>
      <c r="E1034">
        <v>32</v>
      </c>
      <c r="F1034">
        <v>99</v>
      </c>
      <c r="G1034">
        <v>99</v>
      </c>
      <c r="H1034">
        <v>99</v>
      </c>
      <c r="I1034">
        <v>99</v>
      </c>
      <c r="J1034">
        <v>999</v>
      </c>
      <c r="K1034">
        <v>99</v>
      </c>
      <c r="L1034">
        <v>99</v>
      </c>
      <c r="M1034">
        <v>99</v>
      </c>
      <c r="N1034">
        <v>99</v>
      </c>
      <c r="O1034">
        <v>99</v>
      </c>
      <c r="P1034">
        <v>9999</v>
      </c>
    </row>
    <row r="1035" spans="1:29">
      <c r="A1035">
        <v>3</v>
      </c>
      <c r="B1035">
        <v>657</v>
      </c>
      <c r="C1035">
        <v>2012</v>
      </c>
      <c r="D1035">
        <v>99</v>
      </c>
      <c r="E1035">
        <v>33</v>
      </c>
      <c r="F1035">
        <v>99</v>
      </c>
      <c r="G1035">
        <v>99</v>
      </c>
      <c r="H1035">
        <v>99</v>
      </c>
      <c r="I1035">
        <v>99</v>
      </c>
      <c r="J1035">
        <v>999</v>
      </c>
      <c r="K1035">
        <v>99</v>
      </c>
      <c r="L1035">
        <v>99</v>
      </c>
      <c r="M1035">
        <v>99</v>
      </c>
      <c r="N1035">
        <v>99</v>
      </c>
      <c r="O1035">
        <v>99</v>
      </c>
      <c r="P1035">
        <v>9999</v>
      </c>
    </row>
    <row r="1036" spans="1:29">
      <c r="A1036">
        <v>3</v>
      </c>
      <c r="B1036">
        <v>658</v>
      </c>
      <c r="C1036">
        <v>2012</v>
      </c>
      <c r="D1036">
        <v>99</v>
      </c>
      <c r="E1036">
        <v>34</v>
      </c>
      <c r="F1036">
        <v>99</v>
      </c>
      <c r="G1036">
        <v>99</v>
      </c>
      <c r="H1036">
        <v>99</v>
      </c>
      <c r="I1036">
        <v>99</v>
      </c>
      <c r="J1036">
        <v>999</v>
      </c>
      <c r="K1036">
        <v>99</v>
      </c>
      <c r="L1036">
        <v>99</v>
      </c>
      <c r="M1036">
        <v>99</v>
      </c>
      <c r="N1036">
        <v>99</v>
      </c>
      <c r="O1036">
        <v>99</v>
      </c>
      <c r="P1036">
        <v>9999</v>
      </c>
    </row>
    <row r="1037" spans="1:29">
      <c r="A1037">
        <v>3</v>
      </c>
      <c r="B1037">
        <v>659</v>
      </c>
      <c r="C1037">
        <v>2012</v>
      </c>
      <c r="D1037">
        <v>99</v>
      </c>
      <c r="E1037">
        <v>35</v>
      </c>
      <c r="F1037">
        <v>99</v>
      </c>
      <c r="G1037">
        <v>99</v>
      </c>
      <c r="H1037">
        <v>99</v>
      </c>
      <c r="I1037">
        <v>99</v>
      </c>
      <c r="J1037">
        <v>999</v>
      </c>
      <c r="K1037">
        <v>99</v>
      </c>
      <c r="L1037">
        <v>99</v>
      </c>
      <c r="M1037">
        <v>99</v>
      </c>
      <c r="N1037">
        <v>99</v>
      </c>
      <c r="O1037">
        <v>99</v>
      </c>
      <c r="P1037">
        <v>9999</v>
      </c>
    </row>
    <row r="1038" spans="1:29">
      <c r="A1038">
        <v>3</v>
      </c>
      <c r="B1038">
        <v>660</v>
      </c>
      <c r="C1038">
        <v>2012</v>
      </c>
      <c r="D1038">
        <v>99</v>
      </c>
      <c r="E1038">
        <v>36</v>
      </c>
      <c r="F1038">
        <v>99</v>
      </c>
      <c r="G1038">
        <v>99</v>
      </c>
      <c r="H1038">
        <v>99</v>
      </c>
      <c r="I1038">
        <v>99</v>
      </c>
      <c r="J1038">
        <v>999</v>
      </c>
      <c r="K1038">
        <v>99</v>
      </c>
      <c r="L1038">
        <v>99</v>
      </c>
      <c r="M1038">
        <v>99</v>
      </c>
      <c r="N1038">
        <v>99</v>
      </c>
      <c r="O1038">
        <v>99</v>
      </c>
      <c r="P1038">
        <v>9999</v>
      </c>
    </row>
    <row r="1039" spans="1:29">
      <c r="A1039">
        <v>3</v>
      </c>
      <c r="B1039">
        <v>661</v>
      </c>
      <c r="C1039">
        <v>2012</v>
      </c>
      <c r="D1039">
        <v>99</v>
      </c>
      <c r="E1039">
        <v>37</v>
      </c>
      <c r="F1039">
        <v>99</v>
      </c>
      <c r="G1039">
        <v>99</v>
      </c>
      <c r="H1039">
        <v>99</v>
      </c>
      <c r="I1039">
        <v>99</v>
      </c>
      <c r="J1039">
        <v>999</v>
      </c>
      <c r="K1039">
        <v>99</v>
      </c>
      <c r="L1039">
        <v>99</v>
      </c>
      <c r="M1039">
        <v>99</v>
      </c>
      <c r="N1039">
        <v>99</v>
      </c>
      <c r="O1039">
        <v>99</v>
      </c>
      <c r="P1039">
        <v>9999</v>
      </c>
    </row>
    <row r="1040" spans="1:29">
      <c r="A1040">
        <v>3</v>
      </c>
      <c r="B1040">
        <v>662</v>
      </c>
      <c r="C1040">
        <v>2012</v>
      </c>
      <c r="D1040">
        <v>99</v>
      </c>
      <c r="E1040">
        <v>38</v>
      </c>
      <c r="F1040">
        <v>99</v>
      </c>
      <c r="G1040">
        <v>99</v>
      </c>
      <c r="H1040">
        <v>99</v>
      </c>
      <c r="I1040">
        <v>99</v>
      </c>
      <c r="J1040">
        <v>999</v>
      </c>
      <c r="K1040">
        <v>99</v>
      </c>
      <c r="L1040">
        <v>99</v>
      </c>
      <c r="M1040">
        <v>99</v>
      </c>
      <c r="N1040">
        <v>99</v>
      </c>
      <c r="O1040">
        <v>99</v>
      </c>
      <c r="P1040">
        <v>9999</v>
      </c>
    </row>
    <row r="1041" spans="1:29">
      <c r="A1041">
        <v>3</v>
      </c>
      <c r="B1041">
        <v>663</v>
      </c>
      <c r="C1041">
        <v>2012</v>
      </c>
      <c r="D1041">
        <v>99</v>
      </c>
      <c r="E1041">
        <v>39</v>
      </c>
      <c r="F1041">
        <v>99</v>
      </c>
      <c r="G1041">
        <v>99</v>
      </c>
      <c r="H1041">
        <v>99</v>
      </c>
      <c r="I1041">
        <v>99</v>
      </c>
      <c r="J1041">
        <v>999</v>
      </c>
      <c r="K1041">
        <v>99</v>
      </c>
      <c r="L1041">
        <v>99</v>
      </c>
      <c r="M1041">
        <v>99</v>
      </c>
      <c r="N1041">
        <v>99</v>
      </c>
      <c r="O1041">
        <v>99</v>
      </c>
      <c r="P1041">
        <v>9999</v>
      </c>
    </row>
    <row r="1042" spans="1:29">
      <c r="A1042">
        <v>3</v>
      </c>
      <c r="B1042">
        <v>664</v>
      </c>
      <c r="C1042">
        <v>2012</v>
      </c>
      <c r="D1042">
        <v>99</v>
      </c>
      <c r="E1042">
        <v>40</v>
      </c>
      <c r="F1042">
        <v>99</v>
      </c>
      <c r="G1042">
        <v>99</v>
      </c>
      <c r="H1042">
        <v>99</v>
      </c>
      <c r="I1042">
        <v>99</v>
      </c>
      <c r="J1042">
        <v>999</v>
      </c>
      <c r="K1042">
        <v>99</v>
      </c>
      <c r="L1042">
        <v>99</v>
      </c>
      <c r="M1042">
        <v>99</v>
      </c>
      <c r="N1042">
        <v>99</v>
      </c>
      <c r="O1042">
        <v>99</v>
      </c>
      <c r="P1042">
        <v>9999</v>
      </c>
    </row>
    <row r="1043" spans="1:29">
      <c r="A1043">
        <v>3</v>
      </c>
      <c r="B1043">
        <v>665</v>
      </c>
      <c r="C1043">
        <v>2012</v>
      </c>
      <c r="D1043">
        <v>99</v>
      </c>
      <c r="E1043">
        <v>41</v>
      </c>
      <c r="F1043">
        <v>99</v>
      </c>
      <c r="G1043">
        <v>99</v>
      </c>
      <c r="H1043">
        <v>99</v>
      </c>
      <c r="I1043">
        <v>99</v>
      </c>
      <c r="J1043">
        <v>999</v>
      </c>
      <c r="K1043">
        <v>99</v>
      </c>
      <c r="L1043">
        <v>99</v>
      </c>
      <c r="M1043">
        <v>99</v>
      </c>
      <c r="N1043">
        <v>99</v>
      </c>
      <c r="O1043">
        <v>99</v>
      </c>
      <c r="P1043">
        <v>9999</v>
      </c>
    </row>
    <row r="1044" spans="1:29">
      <c r="A1044">
        <v>3</v>
      </c>
      <c r="B1044">
        <v>666</v>
      </c>
      <c r="C1044">
        <v>2012</v>
      </c>
      <c r="D1044">
        <v>99</v>
      </c>
      <c r="E1044">
        <v>42</v>
      </c>
      <c r="F1044">
        <v>99</v>
      </c>
      <c r="G1044">
        <v>99</v>
      </c>
      <c r="H1044">
        <v>99</v>
      </c>
      <c r="I1044">
        <v>99</v>
      </c>
      <c r="J1044">
        <v>999</v>
      </c>
      <c r="K1044">
        <v>99</v>
      </c>
      <c r="L1044">
        <v>99</v>
      </c>
      <c r="M1044">
        <v>99</v>
      </c>
      <c r="N1044">
        <v>99</v>
      </c>
      <c r="O1044">
        <v>99</v>
      </c>
      <c r="P1044">
        <v>9999</v>
      </c>
    </row>
    <row r="1045" spans="1:29">
      <c r="A1045">
        <v>3</v>
      </c>
      <c r="B1045">
        <v>667</v>
      </c>
      <c r="C1045">
        <v>2012</v>
      </c>
      <c r="D1045">
        <v>99</v>
      </c>
      <c r="E1045">
        <v>43</v>
      </c>
      <c r="F1045">
        <v>99</v>
      </c>
      <c r="G1045">
        <v>99</v>
      </c>
      <c r="H1045">
        <v>99</v>
      </c>
      <c r="I1045">
        <v>99</v>
      </c>
      <c r="J1045">
        <v>999</v>
      </c>
      <c r="K1045">
        <v>99</v>
      </c>
      <c r="L1045">
        <v>99</v>
      </c>
      <c r="M1045">
        <v>99</v>
      </c>
      <c r="N1045">
        <v>99</v>
      </c>
      <c r="O1045">
        <v>99</v>
      </c>
      <c r="P1045">
        <v>9999</v>
      </c>
    </row>
    <row r="1046" spans="1:29">
      <c r="A1046">
        <v>3</v>
      </c>
      <c r="B1046">
        <v>668</v>
      </c>
      <c r="C1046">
        <v>2012</v>
      </c>
      <c r="D1046">
        <v>99</v>
      </c>
      <c r="E1046">
        <v>44</v>
      </c>
      <c r="F1046">
        <v>99</v>
      </c>
      <c r="G1046">
        <v>99</v>
      </c>
      <c r="H1046">
        <v>99</v>
      </c>
      <c r="I1046">
        <v>99</v>
      </c>
      <c r="J1046">
        <v>999</v>
      </c>
      <c r="K1046">
        <v>99</v>
      </c>
      <c r="L1046">
        <v>99</v>
      </c>
      <c r="M1046">
        <v>99</v>
      </c>
      <c r="N1046">
        <v>99</v>
      </c>
      <c r="O1046">
        <v>99</v>
      </c>
      <c r="P1046">
        <v>9999</v>
      </c>
    </row>
    <row r="1047" spans="1:29">
      <c r="A1047">
        <v>3</v>
      </c>
      <c r="B1047">
        <v>669</v>
      </c>
      <c r="C1047">
        <v>2012</v>
      </c>
      <c r="D1047">
        <v>99</v>
      </c>
      <c r="E1047">
        <v>45</v>
      </c>
      <c r="F1047">
        <v>99</v>
      </c>
      <c r="G1047">
        <v>99</v>
      </c>
      <c r="H1047">
        <v>99</v>
      </c>
      <c r="I1047">
        <v>99</v>
      </c>
      <c r="J1047">
        <v>999</v>
      </c>
      <c r="K1047">
        <v>99</v>
      </c>
      <c r="L1047">
        <v>99</v>
      </c>
      <c r="M1047">
        <v>99</v>
      </c>
      <c r="N1047">
        <v>99</v>
      </c>
      <c r="O1047">
        <v>99</v>
      </c>
      <c r="P1047">
        <v>9999</v>
      </c>
    </row>
    <row r="1048" spans="1:29">
      <c r="A1048">
        <v>3</v>
      </c>
      <c r="B1048">
        <v>670</v>
      </c>
      <c r="C1048">
        <v>2012</v>
      </c>
      <c r="D1048">
        <v>99</v>
      </c>
      <c r="E1048">
        <v>46</v>
      </c>
      <c r="F1048">
        <v>99</v>
      </c>
      <c r="G1048">
        <v>99</v>
      </c>
      <c r="H1048">
        <v>99</v>
      </c>
      <c r="I1048">
        <v>99</v>
      </c>
      <c r="J1048">
        <v>999</v>
      </c>
      <c r="K1048">
        <v>99</v>
      </c>
      <c r="L1048">
        <v>99</v>
      </c>
      <c r="M1048">
        <v>99</v>
      </c>
      <c r="N1048">
        <v>99</v>
      </c>
      <c r="O1048">
        <v>99</v>
      </c>
      <c r="P1048">
        <v>9999</v>
      </c>
    </row>
    <row r="1049" spans="1:29">
      <c r="A1049">
        <v>3</v>
      </c>
      <c r="B1049">
        <v>671</v>
      </c>
      <c r="C1049">
        <v>2012</v>
      </c>
      <c r="D1049">
        <v>99</v>
      </c>
      <c r="E1049">
        <v>47</v>
      </c>
      <c r="F1049">
        <v>99</v>
      </c>
      <c r="G1049">
        <v>99</v>
      </c>
      <c r="H1049">
        <v>99</v>
      </c>
      <c r="I1049">
        <v>99</v>
      </c>
      <c r="J1049">
        <v>999</v>
      </c>
      <c r="K1049">
        <v>99</v>
      </c>
      <c r="L1049">
        <v>99</v>
      </c>
      <c r="M1049">
        <v>99</v>
      </c>
      <c r="N1049">
        <v>99</v>
      </c>
      <c r="O1049">
        <v>99</v>
      </c>
      <c r="P1049">
        <v>9999</v>
      </c>
    </row>
    <row r="1050" spans="1:29">
      <c r="A1050">
        <v>3</v>
      </c>
      <c r="B1050">
        <v>672</v>
      </c>
      <c r="C1050">
        <v>2012</v>
      </c>
      <c r="D1050">
        <v>99</v>
      </c>
      <c r="E1050">
        <v>48</v>
      </c>
      <c r="F1050">
        <v>99</v>
      </c>
      <c r="G1050">
        <v>99</v>
      </c>
      <c r="H1050">
        <v>99</v>
      </c>
      <c r="I1050">
        <v>99</v>
      </c>
      <c r="J1050">
        <v>999</v>
      </c>
      <c r="K1050">
        <v>99</v>
      </c>
      <c r="L1050">
        <v>99</v>
      </c>
      <c r="M1050">
        <v>99</v>
      </c>
      <c r="N1050">
        <v>99</v>
      </c>
      <c r="O1050">
        <v>99</v>
      </c>
      <c r="P1050">
        <v>9999</v>
      </c>
    </row>
    <row r="1051" spans="1:29">
      <c r="A1051">
        <v>3</v>
      </c>
      <c r="B1051">
        <v>673</v>
      </c>
      <c r="C1051">
        <v>2012</v>
      </c>
      <c r="D1051">
        <v>99</v>
      </c>
      <c r="E1051">
        <v>49</v>
      </c>
      <c r="F1051">
        <v>99</v>
      </c>
      <c r="G1051">
        <v>99</v>
      </c>
      <c r="H1051">
        <v>99</v>
      </c>
      <c r="I1051">
        <v>99</v>
      </c>
      <c r="J1051">
        <v>999</v>
      </c>
      <c r="K1051">
        <v>99</v>
      </c>
      <c r="L1051">
        <v>99</v>
      </c>
      <c r="M1051">
        <v>99</v>
      </c>
      <c r="N1051">
        <v>99</v>
      </c>
      <c r="O1051">
        <v>99</v>
      </c>
      <c r="P1051">
        <v>9999</v>
      </c>
    </row>
    <row r="1052" spans="1:29">
      <c r="A1052">
        <v>3</v>
      </c>
      <c r="B1052">
        <v>674</v>
      </c>
      <c r="C1052">
        <v>2012</v>
      </c>
      <c r="D1052">
        <v>99</v>
      </c>
      <c r="E1052">
        <v>50</v>
      </c>
      <c r="F1052">
        <v>99</v>
      </c>
      <c r="G1052">
        <v>99</v>
      </c>
      <c r="H1052">
        <v>99</v>
      </c>
      <c r="I1052">
        <v>99</v>
      </c>
      <c r="J1052">
        <v>999</v>
      </c>
      <c r="K1052">
        <v>99</v>
      </c>
      <c r="L1052">
        <v>99</v>
      </c>
      <c r="M1052">
        <v>99</v>
      </c>
      <c r="N1052">
        <v>99</v>
      </c>
      <c r="O1052">
        <v>99</v>
      </c>
      <c r="P1052">
        <v>9999</v>
      </c>
    </row>
    <row r="1053" spans="1:29">
      <c r="A1053">
        <v>3</v>
      </c>
      <c r="B1053">
        <v>675</v>
      </c>
      <c r="C1053">
        <v>2012</v>
      </c>
      <c r="D1053">
        <v>99</v>
      </c>
      <c r="E1053">
        <v>51</v>
      </c>
      <c r="F1053">
        <v>99</v>
      </c>
      <c r="G1053">
        <v>99</v>
      </c>
      <c r="H1053">
        <v>99</v>
      </c>
      <c r="I1053">
        <v>99</v>
      </c>
      <c r="J1053">
        <v>999</v>
      </c>
      <c r="K1053">
        <v>99</v>
      </c>
      <c r="L1053">
        <v>99</v>
      </c>
      <c r="M1053">
        <v>99</v>
      </c>
      <c r="N1053">
        <v>99</v>
      </c>
      <c r="O1053">
        <v>99</v>
      </c>
      <c r="P1053">
        <v>9999</v>
      </c>
    </row>
    <row r="1054" spans="1:29">
      <c r="A1054">
        <v>3</v>
      </c>
      <c r="B1054">
        <v>676</v>
      </c>
      <c r="C1054">
        <v>2012</v>
      </c>
      <c r="D1054">
        <v>99</v>
      </c>
      <c r="E1054">
        <v>52</v>
      </c>
      <c r="F1054">
        <v>99</v>
      </c>
      <c r="G1054">
        <v>99</v>
      </c>
      <c r="H1054">
        <v>99</v>
      </c>
      <c r="I1054">
        <v>99</v>
      </c>
      <c r="J1054">
        <v>999</v>
      </c>
      <c r="K1054">
        <v>99</v>
      </c>
      <c r="L1054">
        <v>99</v>
      </c>
      <c r="M1054">
        <v>99</v>
      </c>
      <c r="N1054">
        <v>99</v>
      </c>
      <c r="O1054">
        <v>99</v>
      </c>
      <c r="P1054">
        <v>9999</v>
      </c>
    </row>
    <row r="1055" spans="1:29">
      <c r="A1055">
        <v>3</v>
      </c>
      <c r="B1055">
        <v>677</v>
      </c>
      <c r="C1055">
        <v>2011</v>
      </c>
      <c r="D1055">
        <v>99</v>
      </c>
      <c r="E1055">
        <v>1</v>
      </c>
      <c r="F1055">
        <v>99</v>
      </c>
      <c r="G1055">
        <v>99</v>
      </c>
      <c r="H1055">
        <v>99</v>
      </c>
      <c r="I1055">
        <v>99</v>
      </c>
      <c r="J1055">
        <v>999</v>
      </c>
      <c r="K1055">
        <v>99</v>
      </c>
      <c r="L1055">
        <v>99</v>
      </c>
      <c r="M1055">
        <v>99</v>
      </c>
      <c r="N1055">
        <v>99</v>
      </c>
      <c r="O1055">
        <v>99</v>
      </c>
      <c r="P1055">
        <v>9999</v>
      </c>
      <c r="Q1055">
        <v>213</v>
      </c>
      <c r="R1055">
        <v>834</v>
      </c>
      <c r="S1055">
        <v>832</v>
      </c>
      <c r="T1055">
        <v>4.2870360851238818</v>
      </c>
      <c r="U1055">
        <v>4.3594240028730562</v>
      </c>
      <c r="V1055">
        <v>16.703836930455637</v>
      </c>
      <c r="W1055">
        <v>58.854567307692307</v>
      </c>
      <c r="X1055">
        <v>157.87781475794435</v>
      </c>
      <c r="Y1055">
        <v>145.31594724220619</v>
      </c>
      <c r="Z1055">
        <v>145.66526442307696</v>
      </c>
      <c r="AA1055">
        <v>33.055177612552527</v>
      </c>
      <c r="AB1055">
        <v>4.4626390632597053</v>
      </c>
      <c r="AC1055">
        <v>-33.76838232170801</v>
      </c>
    </row>
    <row r="1056" spans="1:29">
      <c r="A1056">
        <v>3</v>
      </c>
      <c r="B1056">
        <v>678</v>
      </c>
      <c r="C1056">
        <v>2011</v>
      </c>
      <c r="D1056">
        <v>99</v>
      </c>
      <c r="E1056">
        <v>2</v>
      </c>
      <c r="F1056">
        <v>99</v>
      </c>
      <c r="G1056">
        <v>99</v>
      </c>
      <c r="H1056">
        <v>99</v>
      </c>
      <c r="I1056">
        <v>99</v>
      </c>
      <c r="J1056">
        <v>999</v>
      </c>
      <c r="K1056">
        <v>99</v>
      </c>
      <c r="L1056">
        <v>99</v>
      </c>
      <c r="M1056">
        <v>99</v>
      </c>
      <c r="N1056">
        <v>99</v>
      </c>
      <c r="O1056">
        <v>99</v>
      </c>
      <c r="P1056">
        <v>9999</v>
      </c>
      <c r="Q1056">
        <v>233</v>
      </c>
      <c r="R1056">
        <v>931</v>
      </c>
      <c r="S1056">
        <v>928</v>
      </c>
      <c r="T1056">
        <v>4.7856481957438062</v>
      </c>
      <c r="U1056">
        <v>4.8735398878294589</v>
      </c>
      <c r="V1056">
        <v>16.256713211600438</v>
      </c>
      <c r="W1056">
        <v>58.89224137931032</v>
      </c>
      <c r="X1056">
        <v>158.07953562904314</v>
      </c>
      <c r="Y1056">
        <v>145.52749731471539</v>
      </c>
      <c r="Z1056">
        <v>145.99795258620699</v>
      </c>
      <c r="AA1056">
        <v>32.048125619478377</v>
      </c>
      <c r="AB1056">
        <v>4.343200211787118</v>
      </c>
      <c r="AC1056">
        <v>-35.742302571410399</v>
      </c>
    </row>
    <row r="1057" spans="1:29">
      <c r="A1057">
        <v>3</v>
      </c>
      <c r="B1057">
        <v>679</v>
      </c>
      <c r="C1057">
        <v>2011</v>
      </c>
      <c r="D1057">
        <v>99</v>
      </c>
      <c r="E1057">
        <v>3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99</v>
      </c>
      <c r="L1057">
        <v>99</v>
      </c>
      <c r="M1057">
        <v>99</v>
      </c>
      <c r="N1057">
        <v>99</v>
      </c>
      <c r="O1057">
        <v>99</v>
      </c>
      <c r="P1057">
        <v>9999</v>
      </c>
      <c r="Q1057">
        <v>197</v>
      </c>
      <c r="R1057">
        <v>868</v>
      </c>
      <c r="S1057">
        <v>867</v>
      </c>
      <c r="T1057">
        <v>4.4618073403927214</v>
      </c>
      <c r="U1057">
        <v>4.4790807826967045</v>
      </c>
      <c r="V1057">
        <v>16.197004608294925</v>
      </c>
      <c r="W1057">
        <v>58.797001153402547</v>
      </c>
      <c r="X1057">
        <v>155.63604954790785</v>
      </c>
      <c r="Y1057">
        <v>143.45622119815673</v>
      </c>
      <c r="Z1057">
        <v>143.62168396770471</v>
      </c>
      <c r="AA1057">
        <v>31.882447585804904</v>
      </c>
      <c r="AB1057">
        <v>4.3476746363938972</v>
      </c>
      <c r="AC1057">
        <v>-40.977187493963328</v>
      </c>
    </row>
    <row r="1058" spans="1:29">
      <c r="A1058">
        <v>3</v>
      </c>
      <c r="B1058">
        <v>680</v>
      </c>
      <c r="C1058">
        <v>2011</v>
      </c>
      <c r="D1058">
        <v>99</v>
      </c>
      <c r="E1058">
        <v>4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99</v>
      </c>
      <c r="L1058">
        <v>99</v>
      </c>
      <c r="M1058">
        <v>99</v>
      </c>
      <c r="N1058">
        <v>99</v>
      </c>
      <c r="O1058">
        <v>99</v>
      </c>
      <c r="P1058">
        <v>9999</v>
      </c>
      <c r="Q1058">
        <v>215</v>
      </c>
      <c r="R1058">
        <v>921</v>
      </c>
      <c r="S1058">
        <v>915</v>
      </c>
      <c r="T1058">
        <v>4.7342448853706189</v>
      </c>
      <c r="U1058">
        <v>4.7694512590076634</v>
      </c>
      <c r="V1058">
        <v>15.728555917481001</v>
      </c>
      <c r="W1058">
        <v>58.351912568306005</v>
      </c>
      <c r="X1058">
        <v>157.0016104309816</v>
      </c>
      <c r="Y1058">
        <v>143.96568946796953</v>
      </c>
      <c r="Z1058">
        <v>144.90972677595619</v>
      </c>
      <c r="AA1058">
        <v>32.37711334000209</v>
      </c>
      <c r="AB1058">
        <v>4.613437743970576</v>
      </c>
      <c r="AC1058">
        <v>-40.486332085168627</v>
      </c>
    </row>
    <row r="1059" spans="1:29">
      <c r="A1059">
        <v>3</v>
      </c>
      <c r="B1059">
        <v>681</v>
      </c>
      <c r="C1059">
        <v>2011</v>
      </c>
      <c r="D1059">
        <v>99</v>
      </c>
      <c r="E1059">
        <v>5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99</v>
      </c>
      <c r="L1059">
        <v>99</v>
      </c>
      <c r="M1059">
        <v>99</v>
      </c>
      <c r="N1059">
        <v>99</v>
      </c>
      <c r="O1059">
        <v>99</v>
      </c>
      <c r="P1059">
        <v>9999</v>
      </c>
      <c r="Q1059">
        <v>196</v>
      </c>
      <c r="R1059">
        <v>755</v>
      </c>
      <c r="S1059">
        <v>752</v>
      </c>
      <c r="T1059">
        <v>3.880949933175696</v>
      </c>
      <c r="U1059">
        <v>3.8809731403712311</v>
      </c>
      <c r="V1059">
        <v>16.258278145695364</v>
      </c>
      <c r="W1059">
        <v>58.550531914893611</v>
      </c>
      <c r="X1059">
        <v>155.25116055477051</v>
      </c>
      <c r="Y1059">
        <v>142.90384105960263</v>
      </c>
      <c r="Z1059">
        <v>143.47393617021277</v>
      </c>
      <c r="AA1059">
        <v>32.991617833512599</v>
      </c>
      <c r="AB1059">
        <v>4.2473520830119904</v>
      </c>
      <c r="AC1059">
        <v>-43.89217825555253</v>
      </c>
    </row>
    <row r="1060" spans="1:29">
      <c r="A1060">
        <v>3</v>
      </c>
      <c r="B1060">
        <v>682</v>
      </c>
      <c r="C1060">
        <v>2011</v>
      </c>
      <c r="D1060">
        <v>99</v>
      </c>
      <c r="E1060">
        <v>6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99</v>
      </c>
      <c r="L1060">
        <v>99</v>
      </c>
      <c r="M1060">
        <v>99</v>
      </c>
      <c r="N1060">
        <v>99</v>
      </c>
      <c r="O1060">
        <v>99</v>
      </c>
      <c r="P1060">
        <v>9999</v>
      </c>
      <c r="Q1060">
        <v>190</v>
      </c>
      <c r="R1060">
        <v>684</v>
      </c>
      <c r="S1060">
        <v>680</v>
      </c>
      <c r="T1060">
        <v>3.5159864295260621</v>
      </c>
      <c r="U1060">
        <v>3.5376285051406002</v>
      </c>
      <c r="V1060">
        <v>16.956140350877192</v>
      </c>
      <c r="W1060">
        <v>58.154411764705877</v>
      </c>
      <c r="X1060">
        <v>156.63042582983311</v>
      </c>
      <c r="Y1060">
        <v>143.78260233918127</v>
      </c>
      <c r="Z1060">
        <v>144.62838235294117</v>
      </c>
      <c r="AA1060">
        <v>31.947882702112501</v>
      </c>
      <c r="AB1060">
        <v>4.4890040105707874</v>
      </c>
      <c r="AC1060">
        <v>-40.749807887065245</v>
      </c>
    </row>
    <row r="1061" spans="1:29">
      <c r="A1061">
        <v>3</v>
      </c>
      <c r="B1061">
        <v>683</v>
      </c>
      <c r="C1061">
        <v>2011</v>
      </c>
      <c r="D1061">
        <v>99</v>
      </c>
      <c r="E1061">
        <v>7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99</v>
      </c>
      <c r="L1061">
        <v>99</v>
      </c>
      <c r="M1061">
        <v>99</v>
      </c>
      <c r="N1061">
        <v>99</v>
      </c>
      <c r="O1061">
        <v>99</v>
      </c>
      <c r="P1061">
        <v>9999</v>
      </c>
      <c r="Q1061">
        <v>184</v>
      </c>
      <c r="R1061">
        <v>857</v>
      </c>
      <c r="S1061">
        <v>853</v>
      </c>
      <c r="T1061">
        <v>4.4052636989822149</v>
      </c>
      <c r="U1061">
        <v>4.247993739070953</v>
      </c>
      <c r="V1061">
        <v>15.94865810968494</v>
      </c>
      <c r="W1061">
        <v>58.690504103165296</v>
      </c>
      <c r="X1061">
        <v>149.83698077523579</v>
      </c>
      <c r="Y1061">
        <v>137.8012835472579</v>
      </c>
      <c r="Z1061">
        <v>138.44747948417353</v>
      </c>
      <c r="AA1061">
        <v>31.218837068388172</v>
      </c>
      <c r="AB1061">
        <v>4.1954440039957204</v>
      </c>
      <c r="AC1061">
        <v>-33.282736665673717</v>
      </c>
    </row>
    <row r="1062" spans="1:29">
      <c r="A1062">
        <v>3</v>
      </c>
      <c r="B1062">
        <v>684</v>
      </c>
      <c r="C1062">
        <v>2011</v>
      </c>
      <c r="D1062">
        <v>99</v>
      </c>
      <c r="E1062">
        <v>8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99</v>
      </c>
      <c r="L1062">
        <v>99</v>
      </c>
      <c r="M1062">
        <v>99</v>
      </c>
      <c r="N1062">
        <v>99</v>
      </c>
      <c r="O1062">
        <v>99</v>
      </c>
      <c r="P1062">
        <v>9999</v>
      </c>
      <c r="Q1062">
        <v>174</v>
      </c>
      <c r="R1062">
        <v>690</v>
      </c>
      <c r="S1062">
        <v>687</v>
      </c>
      <c r="T1062">
        <v>3.546828415749975</v>
      </c>
      <c r="U1062">
        <v>3.5507038815019096</v>
      </c>
      <c r="V1062">
        <v>16.008695652173913</v>
      </c>
      <c r="W1062">
        <v>58.784570596797678</v>
      </c>
      <c r="X1062">
        <v>155.68090819162452</v>
      </c>
      <c r="Y1062">
        <v>143.05913043478265</v>
      </c>
      <c r="Z1062">
        <v>143.68384279475987</v>
      </c>
      <c r="AA1062">
        <v>31.586924280848319</v>
      </c>
      <c r="AB1062">
        <v>4.5293987841050996</v>
      </c>
      <c r="AC1062">
        <v>-40.572919723861553</v>
      </c>
    </row>
    <row r="1063" spans="1:29">
      <c r="A1063">
        <v>3</v>
      </c>
      <c r="B1063">
        <v>685</v>
      </c>
      <c r="C1063">
        <v>2011</v>
      </c>
      <c r="D1063">
        <v>99</v>
      </c>
      <c r="E1063">
        <v>9</v>
      </c>
      <c r="F1063">
        <v>99</v>
      </c>
      <c r="G1063">
        <v>99</v>
      </c>
      <c r="H1063">
        <v>99</v>
      </c>
      <c r="I1063">
        <v>99</v>
      </c>
      <c r="J1063">
        <v>999</v>
      </c>
      <c r="K1063">
        <v>99</v>
      </c>
      <c r="L1063">
        <v>99</v>
      </c>
      <c r="M1063">
        <v>99</v>
      </c>
      <c r="N1063">
        <v>99</v>
      </c>
      <c r="O1063">
        <v>99</v>
      </c>
      <c r="P1063">
        <v>9999</v>
      </c>
      <c r="Q1063">
        <v>194</v>
      </c>
      <c r="R1063">
        <v>813</v>
      </c>
      <c r="S1063">
        <v>812</v>
      </c>
      <c r="T1063">
        <v>4.1790891333401872</v>
      </c>
      <c r="U1063">
        <v>4.1725234580705068</v>
      </c>
      <c r="V1063">
        <v>16.494464944649451</v>
      </c>
      <c r="W1063">
        <v>58.913793103448299</v>
      </c>
      <c r="X1063">
        <v>154.70383089529733</v>
      </c>
      <c r="Y1063">
        <v>142.67847478474789</v>
      </c>
      <c r="Z1063">
        <v>142.85418719211827</v>
      </c>
      <c r="AA1063">
        <v>32.349082637565374</v>
      </c>
      <c r="AB1063">
        <v>4.1424698014247667</v>
      </c>
      <c r="AC1063">
        <v>-41.263876526092439</v>
      </c>
    </row>
    <row r="1064" spans="1:29">
      <c r="A1064">
        <v>3</v>
      </c>
      <c r="B1064">
        <v>686</v>
      </c>
      <c r="C1064">
        <v>2011</v>
      </c>
      <c r="D1064">
        <v>99</v>
      </c>
      <c r="E1064">
        <v>10</v>
      </c>
      <c r="F1064">
        <v>99</v>
      </c>
      <c r="G1064">
        <v>99</v>
      </c>
      <c r="H1064">
        <v>99</v>
      </c>
      <c r="I1064">
        <v>99</v>
      </c>
      <c r="J1064">
        <v>999</v>
      </c>
      <c r="K1064">
        <v>99</v>
      </c>
      <c r="L1064">
        <v>99</v>
      </c>
      <c r="M1064">
        <v>99</v>
      </c>
      <c r="N1064">
        <v>99</v>
      </c>
      <c r="O1064">
        <v>99</v>
      </c>
      <c r="P1064">
        <v>9999</v>
      </c>
      <c r="Q1064">
        <v>185</v>
      </c>
      <c r="R1064">
        <v>876</v>
      </c>
      <c r="S1064">
        <v>875</v>
      </c>
      <c r="T1064">
        <v>4.5029299886912719</v>
      </c>
      <c r="U1064">
        <v>4.5132170472548383</v>
      </c>
      <c r="V1064">
        <v>16.402968036529685</v>
      </c>
      <c r="W1064">
        <v>58.52</v>
      </c>
      <c r="X1064">
        <v>155.36603887462459</v>
      </c>
      <c r="Y1064">
        <v>143.22945205479439</v>
      </c>
      <c r="Z1064">
        <v>143.39314285714269</v>
      </c>
      <c r="AA1064">
        <v>31.643748718816255</v>
      </c>
      <c r="AB1064">
        <v>4.3682490771474285</v>
      </c>
      <c r="AC1064">
        <v>-39.281317362859959</v>
      </c>
    </row>
    <row r="1065" spans="1:29">
      <c r="A1065">
        <v>3</v>
      </c>
      <c r="B1065">
        <v>687</v>
      </c>
      <c r="C1065">
        <v>2011</v>
      </c>
      <c r="D1065">
        <v>99</v>
      </c>
      <c r="E1065">
        <v>11</v>
      </c>
      <c r="F1065">
        <v>99</v>
      </c>
      <c r="G1065">
        <v>99</v>
      </c>
      <c r="H1065">
        <v>99</v>
      </c>
      <c r="I1065">
        <v>99</v>
      </c>
      <c r="J1065">
        <v>999</v>
      </c>
      <c r="K1065">
        <v>99</v>
      </c>
      <c r="L1065">
        <v>99</v>
      </c>
      <c r="M1065">
        <v>99</v>
      </c>
      <c r="N1065">
        <v>99</v>
      </c>
      <c r="O1065">
        <v>99</v>
      </c>
      <c r="P1065">
        <v>9999</v>
      </c>
      <c r="Q1065">
        <v>202</v>
      </c>
      <c r="R1065">
        <v>710</v>
      </c>
      <c r="S1065">
        <v>709</v>
      </c>
      <c r="T1065">
        <v>3.649635036496353</v>
      </c>
      <c r="U1065">
        <v>3.6728894067401359</v>
      </c>
      <c r="V1065">
        <v>16.619718309859163</v>
      </c>
      <c r="W1065">
        <v>58.606488011283503</v>
      </c>
      <c r="X1065">
        <v>155.94555414829162</v>
      </c>
      <c r="Y1065">
        <v>143.81352112676049</v>
      </c>
      <c r="Z1065">
        <v>144.01636107193221</v>
      </c>
      <c r="AA1065">
        <v>32.778506800277825</v>
      </c>
      <c r="AB1065">
        <v>4.4409954149092226</v>
      </c>
      <c r="AC1065">
        <v>-38.51776889174397</v>
      </c>
    </row>
    <row r="1066" spans="1:29">
      <c r="A1066">
        <v>3</v>
      </c>
      <c r="B1066">
        <v>688</v>
      </c>
      <c r="C1066">
        <v>2011</v>
      </c>
      <c r="D1066">
        <v>99</v>
      </c>
      <c r="E1066">
        <v>12</v>
      </c>
      <c r="F1066">
        <v>99</v>
      </c>
      <c r="G1066">
        <v>99</v>
      </c>
      <c r="H1066">
        <v>99</v>
      </c>
      <c r="I1066">
        <v>99</v>
      </c>
      <c r="J1066">
        <v>999</v>
      </c>
      <c r="K1066">
        <v>99</v>
      </c>
      <c r="L1066">
        <v>99</v>
      </c>
      <c r="M1066">
        <v>99</v>
      </c>
      <c r="N1066">
        <v>99</v>
      </c>
      <c r="O1066">
        <v>99</v>
      </c>
      <c r="P1066">
        <v>9999</v>
      </c>
      <c r="Q1066">
        <v>237</v>
      </c>
      <c r="R1066">
        <v>909</v>
      </c>
      <c r="S1066">
        <v>907</v>
      </c>
      <c r="T1066">
        <v>4.6725609129227923</v>
      </c>
      <c r="U1066">
        <v>4.6693445948714212</v>
      </c>
      <c r="V1066">
        <v>15.702970297029703</v>
      </c>
      <c r="W1066">
        <v>58.287761852260203</v>
      </c>
      <c r="X1066">
        <v>155.06092321041419</v>
      </c>
      <c r="Y1066">
        <v>142.80462046204619</v>
      </c>
      <c r="Z1066">
        <v>143.11951488423369</v>
      </c>
      <c r="AA1066">
        <v>34.171627343607739</v>
      </c>
      <c r="AB1066">
        <v>4.5699143363318733</v>
      </c>
      <c r="AC1066">
        <v>-36.817200634309877</v>
      </c>
    </row>
    <row r="1067" spans="1:29">
      <c r="A1067">
        <v>3</v>
      </c>
      <c r="B1067">
        <v>689</v>
      </c>
      <c r="C1067">
        <v>2011</v>
      </c>
      <c r="D1067">
        <v>99</v>
      </c>
      <c r="E1067">
        <v>13</v>
      </c>
      <c r="F1067">
        <v>99</v>
      </c>
      <c r="G1067">
        <v>99</v>
      </c>
      <c r="H1067">
        <v>99</v>
      </c>
      <c r="I1067">
        <v>99</v>
      </c>
      <c r="J1067">
        <v>999</v>
      </c>
      <c r="K1067">
        <v>99</v>
      </c>
      <c r="L1067">
        <v>99</v>
      </c>
      <c r="M1067">
        <v>99</v>
      </c>
      <c r="N1067">
        <v>99</v>
      </c>
      <c r="O1067">
        <v>99</v>
      </c>
      <c r="P1067">
        <v>9999</v>
      </c>
      <c r="Q1067">
        <v>189</v>
      </c>
      <c r="R1067">
        <v>777</v>
      </c>
      <c r="S1067">
        <v>776</v>
      </c>
      <c r="T1067">
        <v>3.9940372159967095</v>
      </c>
      <c r="U1067">
        <v>3.8213443882552993</v>
      </c>
      <c r="V1067">
        <v>15.978120978120977</v>
      </c>
      <c r="W1067">
        <v>58.800257731958759</v>
      </c>
      <c r="X1067">
        <v>148.26519756097221</v>
      </c>
      <c r="Y1067">
        <v>136.72419562419577</v>
      </c>
      <c r="Z1067">
        <v>136.90038659793828</v>
      </c>
      <c r="AA1067">
        <v>30.200840815000948</v>
      </c>
      <c r="AB1067">
        <v>4.0926826752101668</v>
      </c>
      <c r="AC1067">
        <v>-35.958252231415308</v>
      </c>
    </row>
    <row r="1068" spans="1:29">
      <c r="A1068">
        <v>3</v>
      </c>
      <c r="B1068">
        <v>690</v>
      </c>
      <c r="C1068">
        <v>2011</v>
      </c>
      <c r="D1068">
        <v>99</v>
      </c>
      <c r="E1068">
        <v>14</v>
      </c>
      <c r="F1068">
        <v>99</v>
      </c>
      <c r="G1068">
        <v>99</v>
      </c>
      <c r="H1068">
        <v>99</v>
      </c>
      <c r="I1068">
        <v>99</v>
      </c>
      <c r="J1068">
        <v>999</v>
      </c>
      <c r="K1068">
        <v>99</v>
      </c>
      <c r="L1068">
        <v>99</v>
      </c>
      <c r="M1068">
        <v>99</v>
      </c>
      <c r="N1068">
        <v>99</v>
      </c>
      <c r="O1068">
        <v>99</v>
      </c>
      <c r="P1068">
        <v>9999</v>
      </c>
      <c r="Q1068">
        <v>198</v>
      </c>
      <c r="R1068">
        <v>855</v>
      </c>
      <c r="S1068">
        <v>854</v>
      </c>
      <c r="T1068">
        <v>4.3949830369075773</v>
      </c>
      <c r="U1068">
        <v>4.2884356803172272</v>
      </c>
      <c r="V1068">
        <v>15.9859649122807</v>
      </c>
      <c r="W1068">
        <v>58.646370023419202</v>
      </c>
      <c r="X1068">
        <v>151.16914713653028</v>
      </c>
      <c r="Y1068">
        <v>139.43859649122811</v>
      </c>
      <c r="Z1068">
        <v>139.60187353629979</v>
      </c>
      <c r="AA1068">
        <v>33.000190493423759</v>
      </c>
      <c r="AB1068">
        <v>4.2790820311557134</v>
      </c>
      <c r="AC1068">
        <v>-26.120860166533809</v>
      </c>
    </row>
    <row r="1069" spans="1:29">
      <c r="A1069">
        <v>3</v>
      </c>
      <c r="B1069">
        <v>691</v>
      </c>
      <c r="C1069">
        <v>2011</v>
      </c>
      <c r="D1069">
        <v>99</v>
      </c>
      <c r="E1069">
        <v>15</v>
      </c>
      <c r="F1069">
        <v>99</v>
      </c>
      <c r="G1069">
        <v>99</v>
      </c>
      <c r="H1069">
        <v>99</v>
      </c>
      <c r="I1069">
        <v>99</v>
      </c>
      <c r="J1069">
        <v>999</v>
      </c>
      <c r="K1069">
        <v>99</v>
      </c>
      <c r="L1069">
        <v>99</v>
      </c>
      <c r="M1069">
        <v>99</v>
      </c>
      <c r="N1069">
        <v>99</v>
      </c>
      <c r="O1069">
        <v>99</v>
      </c>
      <c r="P1069">
        <v>9999</v>
      </c>
      <c r="Q1069">
        <v>255</v>
      </c>
      <c r="R1069">
        <v>1012</v>
      </c>
      <c r="S1069">
        <v>1011</v>
      </c>
      <c r="T1069">
        <v>5.202015009766626</v>
      </c>
      <c r="U1069">
        <v>5.1931977683587949</v>
      </c>
      <c r="V1069">
        <v>15.896245059288537</v>
      </c>
      <c r="W1069">
        <v>59.289812067260144</v>
      </c>
      <c r="X1069">
        <v>154.67681430633061</v>
      </c>
      <c r="Y1069">
        <v>142.66077075098829</v>
      </c>
      <c r="Z1069">
        <v>142.80187932739872</v>
      </c>
      <c r="AA1069">
        <v>32.267380190546398</v>
      </c>
      <c r="AB1069">
        <v>3.9557499328758654</v>
      </c>
      <c r="AC1069">
        <v>-35.864297916132621</v>
      </c>
    </row>
    <row r="1070" spans="1:29">
      <c r="A1070">
        <v>3</v>
      </c>
      <c r="B1070">
        <v>692</v>
      </c>
      <c r="C1070">
        <v>2011</v>
      </c>
      <c r="D1070">
        <v>99</v>
      </c>
      <c r="E1070">
        <v>16</v>
      </c>
      <c r="F1070">
        <v>99</v>
      </c>
      <c r="G1070">
        <v>99</v>
      </c>
      <c r="H1070">
        <v>99</v>
      </c>
      <c r="I1070">
        <v>99</v>
      </c>
      <c r="J1070">
        <v>999</v>
      </c>
      <c r="K1070">
        <v>99</v>
      </c>
      <c r="L1070">
        <v>99</v>
      </c>
      <c r="M1070">
        <v>99</v>
      </c>
      <c r="N1070">
        <v>99</v>
      </c>
      <c r="O1070">
        <v>99</v>
      </c>
      <c r="P1070">
        <v>9999</v>
      </c>
      <c r="Q1070">
        <v>89</v>
      </c>
      <c r="R1070">
        <v>422</v>
      </c>
      <c r="S1070">
        <v>422</v>
      </c>
      <c r="T1070">
        <v>2.169219697748535</v>
      </c>
      <c r="U1070">
        <v>2.2082853857903246</v>
      </c>
      <c r="V1070">
        <v>16.372037914691941</v>
      </c>
      <c r="W1070">
        <v>58.734597156398095</v>
      </c>
      <c r="X1070">
        <v>157.61271970136519</v>
      </c>
      <c r="Y1070">
        <v>145.47654028436</v>
      </c>
      <c r="Z1070">
        <v>145.47654028436</v>
      </c>
      <c r="AA1070">
        <v>29.230800712695412</v>
      </c>
      <c r="AB1070">
        <v>4.4488336193113289</v>
      </c>
      <c r="AC1070">
        <v>-27.130164064446305</v>
      </c>
    </row>
    <row r="1071" spans="1:29">
      <c r="A1071">
        <v>3</v>
      </c>
      <c r="B1071">
        <v>693</v>
      </c>
      <c r="C1071">
        <v>2011</v>
      </c>
      <c r="D1071">
        <v>99</v>
      </c>
      <c r="E1071">
        <v>17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99</v>
      </c>
      <c r="L1071">
        <v>99</v>
      </c>
      <c r="M1071">
        <v>99</v>
      </c>
      <c r="N1071">
        <v>99</v>
      </c>
      <c r="O1071">
        <v>99</v>
      </c>
      <c r="P1071">
        <v>9999</v>
      </c>
      <c r="Q1071">
        <v>215</v>
      </c>
      <c r="R1071">
        <v>900</v>
      </c>
      <c r="S1071">
        <v>898</v>
      </c>
      <c r="T1071">
        <v>4.6262979335869217</v>
      </c>
      <c r="U1071">
        <v>4.6359421341035798</v>
      </c>
      <c r="V1071">
        <v>17.158888888888889</v>
      </c>
      <c r="W1071">
        <v>58.97995545657016</v>
      </c>
      <c r="X1071">
        <v>155.53424822438899</v>
      </c>
      <c r="Y1071">
        <v>143.20088888888901</v>
      </c>
      <c r="Z1071">
        <v>143.51982182628075</v>
      </c>
      <c r="AA1071">
        <v>32.73716595418896</v>
      </c>
      <c r="AB1071">
        <v>4.5676843975098516</v>
      </c>
      <c r="AC1071">
        <v>-37.338987448365977</v>
      </c>
    </row>
    <row r="1072" spans="1:29">
      <c r="A1072">
        <v>3</v>
      </c>
      <c r="B1072">
        <v>694</v>
      </c>
      <c r="C1072">
        <v>2011</v>
      </c>
      <c r="D1072">
        <v>99</v>
      </c>
      <c r="E1072">
        <v>18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99</v>
      </c>
      <c r="L1072">
        <v>99</v>
      </c>
      <c r="M1072">
        <v>99</v>
      </c>
      <c r="N1072">
        <v>99</v>
      </c>
      <c r="O1072">
        <v>99</v>
      </c>
      <c r="P1072">
        <v>9999</v>
      </c>
      <c r="Q1072">
        <v>216</v>
      </c>
      <c r="R1072">
        <v>925</v>
      </c>
      <c r="S1072">
        <v>919</v>
      </c>
      <c r="T1072">
        <v>4.7548062095198924</v>
      </c>
      <c r="U1072">
        <v>4.8358461137193745</v>
      </c>
      <c r="V1072">
        <v>16.364324324324325</v>
      </c>
      <c r="W1072">
        <v>59.058759521218704</v>
      </c>
      <c r="X1072">
        <v>158.26945038212619</v>
      </c>
      <c r="Y1072">
        <v>145.33859459459467</v>
      </c>
      <c r="Z1072">
        <v>146.28748639825901</v>
      </c>
      <c r="AA1072">
        <v>32.08427636851021</v>
      </c>
      <c r="AB1072">
        <v>4.7166534061224068</v>
      </c>
      <c r="AC1072">
        <v>-36.25862091317191</v>
      </c>
    </row>
    <row r="1073" spans="1:29">
      <c r="A1073">
        <v>3</v>
      </c>
      <c r="B1073">
        <v>695</v>
      </c>
      <c r="C1073">
        <v>2011</v>
      </c>
      <c r="D1073">
        <v>99</v>
      </c>
      <c r="E1073">
        <v>19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99</v>
      </c>
      <c r="L1073">
        <v>99</v>
      </c>
      <c r="M1073">
        <v>99</v>
      </c>
      <c r="N1073">
        <v>99</v>
      </c>
      <c r="O1073">
        <v>99</v>
      </c>
      <c r="P1073">
        <v>9999</v>
      </c>
      <c r="Q1073">
        <v>214</v>
      </c>
      <c r="R1073">
        <v>755</v>
      </c>
      <c r="S1073">
        <v>750</v>
      </c>
      <c r="T1073">
        <v>3.880949933175696</v>
      </c>
      <c r="U1073">
        <v>3.8959693560659474</v>
      </c>
      <c r="V1073">
        <v>16.211920529801326</v>
      </c>
      <c r="W1073">
        <v>58.90933333333335</v>
      </c>
      <c r="X1073">
        <v>156.31535519792197</v>
      </c>
      <c r="Y1073">
        <v>143.45602649006611</v>
      </c>
      <c r="Z1073">
        <v>144.41239999999988</v>
      </c>
      <c r="AA1073">
        <v>31.689089072424458</v>
      </c>
      <c r="AB1073">
        <v>4.4750917557321772</v>
      </c>
      <c r="AC1073">
        <v>-40.894503740033599</v>
      </c>
    </row>
    <row r="1074" spans="1:29">
      <c r="A1074">
        <v>3</v>
      </c>
      <c r="B1074">
        <v>696</v>
      </c>
      <c r="C1074">
        <v>2011</v>
      </c>
      <c r="D1074">
        <v>99</v>
      </c>
      <c r="E1074">
        <v>20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99</v>
      </c>
      <c r="L1074">
        <v>99</v>
      </c>
      <c r="M1074">
        <v>99</v>
      </c>
      <c r="N1074">
        <v>99</v>
      </c>
      <c r="O1074">
        <v>99</v>
      </c>
      <c r="P1074">
        <v>9999</v>
      </c>
      <c r="Q1074">
        <v>204</v>
      </c>
      <c r="R1074">
        <v>768</v>
      </c>
      <c r="S1074">
        <v>768</v>
      </c>
      <c r="T1074">
        <v>3.9477742366608406</v>
      </c>
      <c r="U1074">
        <v>4.0025831332249178</v>
      </c>
      <c r="V1074">
        <v>16.393229166666671</v>
      </c>
      <c r="W1074">
        <v>59.41145833333335</v>
      </c>
      <c r="X1074">
        <v>156.97397526182741</v>
      </c>
      <c r="Y1074">
        <v>144.88697916666661</v>
      </c>
      <c r="Z1074">
        <v>144.88697916666661</v>
      </c>
      <c r="AA1074">
        <v>31.622361339848439</v>
      </c>
      <c r="AB1074">
        <v>4.2555079453883158</v>
      </c>
      <c r="AC1074">
        <v>-40.205927304083872</v>
      </c>
    </row>
    <row r="1075" spans="1:29">
      <c r="A1075">
        <v>3</v>
      </c>
      <c r="B1075">
        <v>697</v>
      </c>
      <c r="C1075">
        <v>2011</v>
      </c>
      <c r="D1075">
        <v>99</v>
      </c>
      <c r="E1075">
        <v>21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99</v>
      </c>
      <c r="L1075">
        <v>99</v>
      </c>
      <c r="M1075">
        <v>99</v>
      </c>
      <c r="N1075">
        <v>99</v>
      </c>
      <c r="O1075">
        <v>99</v>
      </c>
      <c r="P1075">
        <v>9999</v>
      </c>
      <c r="Q1075">
        <v>184</v>
      </c>
      <c r="R1075">
        <v>756</v>
      </c>
      <c r="S1075">
        <v>754</v>
      </c>
      <c r="T1075">
        <v>3.8860902642130153</v>
      </c>
      <c r="U1075">
        <v>3.8340096977926161</v>
      </c>
      <c r="V1075">
        <v>16.611111111111111</v>
      </c>
      <c r="W1075">
        <v>58.992042440318315</v>
      </c>
      <c r="X1075">
        <v>153.14508131409531</v>
      </c>
      <c r="Y1075">
        <v>140.9878306878305</v>
      </c>
      <c r="Z1075">
        <v>141.36180371352771</v>
      </c>
      <c r="AA1075">
        <v>32.958400352198701</v>
      </c>
      <c r="AB1075">
        <v>4.4169243254637074</v>
      </c>
      <c r="AC1075">
        <v>-34.981277860893954</v>
      </c>
    </row>
    <row r="1076" spans="1:29">
      <c r="A1076">
        <v>3</v>
      </c>
      <c r="B1076">
        <v>698</v>
      </c>
      <c r="C1076">
        <v>2011</v>
      </c>
      <c r="D1076">
        <v>99</v>
      </c>
      <c r="E1076">
        <v>22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99</v>
      </c>
      <c r="L1076">
        <v>99</v>
      </c>
      <c r="M1076">
        <v>99</v>
      </c>
      <c r="N1076">
        <v>99</v>
      </c>
      <c r="O1076">
        <v>99</v>
      </c>
      <c r="P1076">
        <v>9999</v>
      </c>
      <c r="Q1076">
        <v>199</v>
      </c>
      <c r="R1076">
        <v>902</v>
      </c>
      <c r="S1076">
        <v>902</v>
      </c>
      <c r="T1076">
        <v>4.6365785956615593</v>
      </c>
      <c r="U1076">
        <v>4.6921212889896653</v>
      </c>
      <c r="V1076">
        <v>15.633037694013305</v>
      </c>
      <c r="W1076">
        <v>58.954545454545446</v>
      </c>
      <c r="X1076">
        <v>156.67915046135599</v>
      </c>
      <c r="Y1076">
        <v>144.61485587583155</v>
      </c>
      <c r="Z1076">
        <v>144.61485587583155</v>
      </c>
      <c r="AA1076">
        <v>33.832012794456034</v>
      </c>
      <c r="AB1076">
        <v>4.4369363248548819</v>
      </c>
      <c r="AC1076">
        <v>-39.781777423595322</v>
      </c>
    </row>
    <row r="1077" spans="1:29">
      <c r="A1077">
        <v>3</v>
      </c>
      <c r="B1077">
        <v>699</v>
      </c>
      <c r="C1077">
        <v>2011</v>
      </c>
      <c r="D1077">
        <v>99</v>
      </c>
      <c r="E1077">
        <v>23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99</v>
      </c>
      <c r="L1077">
        <v>99</v>
      </c>
      <c r="M1077">
        <v>99</v>
      </c>
      <c r="N1077">
        <v>99</v>
      </c>
      <c r="O1077">
        <v>99</v>
      </c>
      <c r="P1077">
        <v>9999</v>
      </c>
      <c r="Q1077">
        <v>200</v>
      </c>
      <c r="R1077">
        <v>786</v>
      </c>
      <c r="S1077">
        <v>784</v>
      </c>
      <c r="T1077">
        <v>4.0403001953325797</v>
      </c>
      <c r="U1077">
        <v>4.0466329431067924</v>
      </c>
      <c r="V1077">
        <v>16.291348600508901</v>
      </c>
      <c r="W1077">
        <v>59.029336734693864</v>
      </c>
      <c r="X1077">
        <v>155.50754123488244</v>
      </c>
      <c r="Y1077">
        <v>143.12697201017821</v>
      </c>
      <c r="Z1077">
        <v>143.49209183673477</v>
      </c>
      <c r="AA1077">
        <v>31.248089961411175</v>
      </c>
      <c r="AB1077">
        <v>4.5981813806176337</v>
      </c>
      <c r="AC1077">
        <v>-39.838608531880247</v>
      </c>
    </row>
    <row r="1078" spans="1:29">
      <c r="A1078">
        <v>3</v>
      </c>
      <c r="B1078">
        <v>700</v>
      </c>
      <c r="C1078">
        <v>2011</v>
      </c>
      <c r="D1078">
        <v>99</v>
      </c>
      <c r="E1078">
        <v>24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99</v>
      </c>
      <c r="L1078">
        <v>99</v>
      </c>
      <c r="M1078">
        <v>99</v>
      </c>
      <c r="N1078">
        <v>99</v>
      </c>
      <c r="O1078">
        <v>99</v>
      </c>
      <c r="P1078">
        <v>9999</v>
      </c>
      <c r="Q1078">
        <v>197</v>
      </c>
      <c r="R1078">
        <v>748</v>
      </c>
      <c r="S1078">
        <v>747</v>
      </c>
      <c r="T1078">
        <v>3.8449676159144648</v>
      </c>
      <c r="U1078">
        <v>3.8188624048469655</v>
      </c>
      <c r="V1078">
        <v>16.655080213903741</v>
      </c>
      <c r="W1078">
        <v>59.078982597054896</v>
      </c>
      <c r="X1078">
        <v>153.96115897358629</v>
      </c>
      <c r="Y1078">
        <v>141.93275401069536</v>
      </c>
      <c r="Z1078">
        <v>142.12275769745662</v>
      </c>
      <c r="AA1078">
        <v>33.424348697251759</v>
      </c>
      <c r="AB1078">
        <v>4.4619978036709682</v>
      </c>
      <c r="AC1078">
        <v>-42.332076302650826</v>
      </c>
    </row>
    <row r="1079" spans="1:29">
      <c r="A1079">
        <v>3</v>
      </c>
      <c r="B1079">
        <v>701</v>
      </c>
      <c r="C1079">
        <v>2011</v>
      </c>
      <c r="D1079">
        <v>99</v>
      </c>
      <c r="E1079">
        <v>25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99</v>
      </c>
      <c r="L1079">
        <v>99</v>
      </c>
      <c r="M1079">
        <v>99</v>
      </c>
      <c r="N1079">
        <v>99</v>
      </c>
      <c r="O1079">
        <v>99</v>
      </c>
      <c r="P1079">
        <v>9999</v>
      </c>
    </row>
    <row r="1080" spans="1:29">
      <c r="A1080">
        <v>3</v>
      </c>
      <c r="B1080">
        <v>702</v>
      </c>
      <c r="C1080">
        <v>2011</v>
      </c>
      <c r="D1080">
        <v>99</v>
      </c>
      <c r="E1080">
        <v>26</v>
      </c>
      <c r="F1080">
        <v>99</v>
      </c>
      <c r="G1080">
        <v>99</v>
      </c>
      <c r="H1080">
        <v>99</v>
      </c>
      <c r="I1080">
        <v>99</v>
      </c>
      <c r="J1080">
        <v>999</v>
      </c>
      <c r="K1080">
        <v>99</v>
      </c>
      <c r="L1080">
        <v>99</v>
      </c>
      <c r="M1080">
        <v>99</v>
      </c>
      <c r="N1080">
        <v>99</v>
      </c>
      <c r="O1080">
        <v>99</v>
      </c>
      <c r="P1080">
        <v>9999</v>
      </c>
    </row>
    <row r="1081" spans="1:29">
      <c r="A1081">
        <v>3</v>
      </c>
      <c r="B1081">
        <v>703</v>
      </c>
      <c r="C1081">
        <v>2011</v>
      </c>
      <c r="D1081">
        <v>99</v>
      </c>
      <c r="E1081">
        <v>27</v>
      </c>
      <c r="F1081">
        <v>99</v>
      </c>
      <c r="G1081">
        <v>99</v>
      </c>
      <c r="H1081">
        <v>99</v>
      </c>
      <c r="I1081">
        <v>99</v>
      </c>
      <c r="J1081">
        <v>999</v>
      </c>
      <c r="K1081">
        <v>99</v>
      </c>
      <c r="L1081">
        <v>99</v>
      </c>
      <c r="M1081">
        <v>99</v>
      </c>
      <c r="N1081">
        <v>99</v>
      </c>
      <c r="O1081">
        <v>99</v>
      </c>
      <c r="P1081">
        <v>9999</v>
      </c>
    </row>
    <row r="1082" spans="1:29">
      <c r="A1082">
        <v>3</v>
      </c>
      <c r="B1082">
        <v>704</v>
      </c>
      <c r="C1082">
        <v>2011</v>
      </c>
      <c r="D1082">
        <v>99</v>
      </c>
      <c r="E1082">
        <v>28</v>
      </c>
      <c r="F1082">
        <v>99</v>
      </c>
      <c r="G1082">
        <v>99</v>
      </c>
      <c r="H1082">
        <v>99</v>
      </c>
      <c r="I1082">
        <v>99</v>
      </c>
      <c r="J1082">
        <v>999</v>
      </c>
      <c r="K1082">
        <v>99</v>
      </c>
      <c r="L1082">
        <v>99</v>
      </c>
      <c r="M1082">
        <v>99</v>
      </c>
      <c r="N1082">
        <v>99</v>
      </c>
      <c r="O1082">
        <v>99</v>
      </c>
      <c r="P1082">
        <v>9999</v>
      </c>
    </row>
    <row r="1083" spans="1:29">
      <c r="A1083">
        <v>3</v>
      </c>
      <c r="B1083">
        <v>705</v>
      </c>
      <c r="C1083">
        <v>2011</v>
      </c>
      <c r="D1083">
        <v>99</v>
      </c>
      <c r="E1083">
        <v>29</v>
      </c>
      <c r="F1083">
        <v>99</v>
      </c>
      <c r="G1083">
        <v>99</v>
      </c>
      <c r="H1083">
        <v>99</v>
      </c>
      <c r="I1083">
        <v>99</v>
      </c>
      <c r="J1083">
        <v>999</v>
      </c>
      <c r="K1083">
        <v>99</v>
      </c>
      <c r="L1083">
        <v>99</v>
      </c>
      <c r="M1083">
        <v>99</v>
      </c>
      <c r="N1083">
        <v>99</v>
      </c>
      <c r="O1083">
        <v>99</v>
      </c>
      <c r="P1083">
        <v>9999</v>
      </c>
    </row>
    <row r="1084" spans="1:29">
      <c r="A1084">
        <v>3</v>
      </c>
      <c r="B1084">
        <v>706</v>
      </c>
      <c r="C1084">
        <v>2011</v>
      </c>
      <c r="D1084">
        <v>99</v>
      </c>
      <c r="E1084">
        <v>30</v>
      </c>
      <c r="F1084">
        <v>99</v>
      </c>
      <c r="G1084">
        <v>99</v>
      </c>
      <c r="H1084">
        <v>99</v>
      </c>
      <c r="I1084">
        <v>99</v>
      </c>
      <c r="J1084">
        <v>999</v>
      </c>
      <c r="K1084">
        <v>99</v>
      </c>
      <c r="L1084">
        <v>99</v>
      </c>
      <c r="M1084">
        <v>99</v>
      </c>
      <c r="N1084">
        <v>99</v>
      </c>
      <c r="O1084">
        <v>99</v>
      </c>
      <c r="P1084">
        <v>9999</v>
      </c>
    </row>
    <row r="1085" spans="1:29">
      <c r="A1085">
        <v>3</v>
      </c>
      <c r="B1085">
        <v>707</v>
      </c>
      <c r="C1085">
        <v>2011</v>
      </c>
      <c r="D1085">
        <v>99</v>
      </c>
      <c r="E1085">
        <v>31</v>
      </c>
      <c r="F1085">
        <v>99</v>
      </c>
      <c r="G1085">
        <v>99</v>
      </c>
      <c r="H1085">
        <v>99</v>
      </c>
      <c r="I1085">
        <v>99</v>
      </c>
      <c r="J1085">
        <v>999</v>
      </c>
      <c r="K1085">
        <v>99</v>
      </c>
      <c r="L1085">
        <v>99</v>
      </c>
      <c r="M1085">
        <v>99</v>
      </c>
      <c r="N1085">
        <v>99</v>
      </c>
      <c r="O1085">
        <v>99</v>
      </c>
      <c r="P1085">
        <v>9999</v>
      </c>
    </row>
    <row r="1086" spans="1:29">
      <c r="A1086">
        <v>3</v>
      </c>
      <c r="B1086">
        <v>708</v>
      </c>
      <c r="C1086">
        <v>2011</v>
      </c>
      <c r="D1086">
        <v>99</v>
      </c>
      <c r="E1086">
        <v>32</v>
      </c>
      <c r="F1086">
        <v>99</v>
      </c>
      <c r="G1086">
        <v>99</v>
      </c>
      <c r="H1086">
        <v>99</v>
      </c>
      <c r="I1086">
        <v>99</v>
      </c>
      <c r="J1086">
        <v>999</v>
      </c>
      <c r="K1086">
        <v>99</v>
      </c>
      <c r="L1086">
        <v>99</v>
      </c>
      <c r="M1086">
        <v>99</v>
      </c>
      <c r="N1086">
        <v>99</v>
      </c>
      <c r="O1086">
        <v>99</v>
      </c>
      <c r="P1086">
        <v>9999</v>
      </c>
    </row>
    <row r="1087" spans="1:29">
      <c r="A1087">
        <v>3</v>
      </c>
      <c r="B1087">
        <v>709</v>
      </c>
      <c r="C1087">
        <v>2011</v>
      </c>
      <c r="D1087">
        <v>99</v>
      </c>
      <c r="E1087">
        <v>33</v>
      </c>
      <c r="F1087">
        <v>99</v>
      </c>
      <c r="G1087">
        <v>99</v>
      </c>
      <c r="H1087">
        <v>99</v>
      </c>
      <c r="I1087">
        <v>99</v>
      </c>
      <c r="J1087">
        <v>999</v>
      </c>
      <c r="K1087">
        <v>99</v>
      </c>
      <c r="L1087">
        <v>99</v>
      </c>
      <c r="M1087">
        <v>99</v>
      </c>
      <c r="N1087">
        <v>99</v>
      </c>
      <c r="O1087">
        <v>99</v>
      </c>
      <c r="P1087">
        <v>9999</v>
      </c>
    </row>
    <row r="1088" spans="1:29">
      <c r="A1088">
        <v>3</v>
      </c>
      <c r="B1088">
        <v>710</v>
      </c>
      <c r="C1088">
        <v>2011</v>
      </c>
      <c r="D1088">
        <v>99</v>
      </c>
      <c r="E1088">
        <v>34</v>
      </c>
      <c r="F1088">
        <v>99</v>
      </c>
      <c r="G1088">
        <v>99</v>
      </c>
      <c r="H1088">
        <v>99</v>
      </c>
      <c r="I1088">
        <v>99</v>
      </c>
      <c r="J1088">
        <v>999</v>
      </c>
      <c r="K1088">
        <v>99</v>
      </c>
      <c r="L1088">
        <v>99</v>
      </c>
      <c r="M1088">
        <v>99</v>
      </c>
      <c r="N1088">
        <v>99</v>
      </c>
      <c r="O1088">
        <v>99</v>
      </c>
      <c r="P1088">
        <v>9999</v>
      </c>
    </row>
    <row r="1089" spans="1:16">
      <c r="A1089">
        <v>3</v>
      </c>
      <c r="B1089">
        <v>711</v>
      </c>
      <c r="C1089">
        <v>2011</v>
      </c>
      <c r="D1089">
        <v>99</v>
      </c>
      <c r="E1089">
        <v>35</v>
      </c>
      <c r="F1089">
        <v>99</v>
      </c>
      <c r="G1089">
        <v>99</v>
      </c>
      <c r="H1089">
        <v>99</v>
      </c>
      <c r="I1089">
        <v>99</v>
      </c>
      <c r="J1089">
        <v>999</v>
      </c>
      <c r="K1089">
        <v>99</v>
      </c>
      <c r="L1089">
        <v>99</v>
      </c>
      <c r="M1089">
        <v>99</v>
      </c>
      <c r="N1089">
        <v>99</v>
      </c>
      <c r="O1089">
        <v>99</v>
      </c>
      <c r="P1089">
        <v>9999</v>
      </c>
    </row>
    <row r="1090" spans="1:16">
      <c r="A1090">
        <v>3</v>
      </c>
      <c r="B1090">
        <v>712</v>
      </c>
      <c r="C1090">
        <v>2011</v>
      </c>
      <c r="D1090">
        <v>99</v>
      </c>
      <c r="E1090">
        <v>36</v>
      </c>
      <c r="F1090">
        <v>99</v>
      </c>
      <c r="G1090">
        <v>99</v>
      </c>
      <c r="H1090">
        <v>99</v>
      </c>
      <c r="I1090">
        <v>99</v>
      </c>
      <c r="J1090">
        <v>999</v>
      </c>
      <c r="K1090">
        <v>99</v>
      </c>
      <c r="L1090">
        <v>99</v>
      </c>
      <c r="M1090">
        <v>99</v>
      </c>
      <c r="N1090">
        <v>99</v>
      </c>
      <c r="O1090">
        <v>99</v>
      </c>
      <c r="P1090">
        <v>9999</v>
      </c>
    </row>
    <row r="1091" spans="1:16">
      <c r="A1091">
        <v>3</v>
      </c>
      <c r="B1091">
        <v>713</v>
      </c>
      <c r="C1091">
        <v>2011</v>
      </c>
      <c r="D1091">
        <v>99</v>
      </c>
      <c r="E1091">
        <v>37</v>
      </c>
      <c r="F1091">
        <v>99</v>
      </c>
      <c r="G1091">
        <v>99</v>
      </c>
      <c r="H1091">
        <v>99</v>
      </c>
      <c r="I1091">
        <v>99</v>
      </c>
      <c r="J1091">
        <v>999</v>
      </c>
      <c r="K1091">
        <v>99</v>
      </c>
      <c r="L1091">
        <v>99</v>
      </c>
      <c r="M1091">
        <v>99</v>
      </c>
      <c r="N1091">
        <v>99</v>
      </c>
      <c r="O1091">
        <v>99</v>
      </c>
      <c r="P1091">
        <v>9999</v>
      </c>
    </row>
    <row r="1092" spans="1:16">
      <c r="A1092">
        <v>3</v>
      </c>
      <c r="B1092">
        <v>714</v>
      </c>
      <c r="C1092">
        <v>2011</v>
      </c>
      <c r="D1092">
        <v>99</v>
      </c>
      <c r="E1092">
        <v>38</v>
      </c>
      <c r="F1092">
        <v>99</v>
      </c>
      <c r="G1092">
        <v>99</v>
      </c>
      <c r="H1092">
        <v>99</v>
      </c>
      <c r="I1092">
        <v>99</v>
      </c>
      <c r="J1092">
        <v>999</v>
      </c>
      <c r="K1092">
        <v>99</v>
      </c>
      <c r="L1092">
        <v>99</v>
      </c>
      <c r="M1092">
        <v>99</v>
      </c>
      <c r="N1092">
        <v>99</v>
      </c>
      <c r="O1092">
        <v>99</v>
      </c>
      <c r="P1092">
        <v>9999</v>
      </c>
    </row>
    <row r="1093" spans="1:16">
      <c r="A1093">
        <v>3</v>
      </c>
      <c r="B1093">
        <v>715</v>
      </c>
      <c r="C1093">
        <v>2011</v>
      </c>
      <c r="D1093">
        <v>99</v>
      </c>
      <c r="E1093">
        <v>39</v>
      </c>
      <c r="F1093">
        <v>99</v>
      </c>
      <c r="G1093">
        <v>99</v>
      </c>
      <c r="H1093">
        <v>99</v>
      </c>
      <c r="I1093">
        <v>99</v>
      </c>
      <c r="J1093">
        <v>999</v>
      </c>
      <c r="K1093">
        <v>99</v>
      </c>
      <c r="L1093">
        <v>99</v>
      </c>
      <c r="M1093">
        <v>99</v>
      </c>
      <c r="N1093">
        <v>99</v>
      </c>
      <c r="O1093">
        <v>99</v>
      </c>
      <c r="P1093">
        <v>9999</v>
      </c>
    </row>
    <row r="1094" spans="1:16">
      <c r="A1094">
        <v>3</v>
      </c>
      <c r="B1094">
        <v>716</v>
      </c>
      <c r="C1094">
        <v>2011</v>
      </c>
      <c r="D1094">
        <v>99</v>
      </c>
      <c r="E1094">
        <v>40</v>
      </c>
      <c r="F1094">
        <v>99</v>
      </c>
      <c r="G1094">
        <v>99</v>
      </c>
      <c r="H1094">
        <v>99</v>
      </c>
      <c r="I1094">
        <v>99</v>
      </c>
      <c r="J1094">
        <v>999</v>
      </c>
      <c r="K1094">
        <v>99</v>
      </c>
      <c r="L1094">
        <v>99</v>
      </c>
      <c r="M1094">
        <v>99</v>
      </c>
      <c r="N1094">
        <v>99</v>
      </c>
      <c r="O1094">
        <v>99</v>
      </c>
      <c r="P1094">
        <v>9999</v>
      </c>
    </row>
    <row r="1095" spans="1:16">
      <c r="A1095">
        <v>3</v>
      </c>
      <c r="B1095">
        <v>717</v>
      </c>
      <c r="C1095">
        <v>2011</v>
      </c>
      <c r="D1095">
        <v>99</v>
      </c>
      <c r="E1095">
        <v>41</v>
      </c>
      <c r="F1095">
        <v>99</v>
      </c>
      <c r="G1095">
        <v>99</v>
      </c>
      <c r="H1095">
        <v>99</v>
      </c>
      <c r="I1095">
        <v>99</v>
      </c>
      <c r="J1095">
        <v>999</v>
      </c>
      <c r="K1095">
        <v>99</v>
      </c>
      <c r="L1095">
        <v>99</v>
      </c>
      <c r="M1095">
        <v>99</v>
      </c>
      <c r="N1095">
        <v>99</v>
      </c>
      <c r="O1095">
        <v>99</v>
      </c>
      <c r="P1095">
        <v>9999</v>
      </c>
    </row>
    <row r="1096" spans="1:16">
      <c r="A1096">
        <v>3</v>
      </c>
      <c r="B1096">
        <v>718</v>
      </c>
      <c r="C1096">
        <v>2011</v>
      </c>
      <c r="D1096">
        <v>99</v>
      </c>
      <c r="E1096">
        <v>42</v>
      </c>
      <c r="F1096">
        <v>99</v>
      </c>
      <c r="G1096">
        <v>99</v>
      </c>
      <c r="H1096">
        <v>99</v>
      </c>
      <c r="I1096">
        <v>99</v>
      </c>
      <c r="J1096">
        <v>999</v>
      </c>
      <c r="K1096">
        <v>99</v>
      </c>
      <c r="L1096">
        <v>99</v>
      </c>
      <c r="M1096">
        <v>99</v>
      </c>
      <c r="N1096">
        <v>99</v>
      </c>
      <c r="O1096">
        <v>99</v>
      </c>
      <c r="P1096">
        <v>9999</v>
      </c>
    </row>
    <row r="1097" spans="1:16">
      <c r="A1097">
        <v>3</v>
      </c>
      <c r="B1097">
        <v>719</v>
      </c>
      <c r="C1097">
        <v>2011</v>
      </c>
      <c r="D1097">
        <v>99</v>
      </c>
      <c r="E1097">
        <v>43</v>
      </c>
      <c r="F1097">
        <v>99</v>
      </c>
      <c r="G1097">
        <v>99</v>
      </c>
      <c r="H1097">
        <v>99</v>
      </c>
      <c r="I1097">
        <v>99</v>
      </c>
      <c r="J1097">
        <v>999</v>
      </c>
      <c r="K1097">
        <v>99</v>
      </c>
      <c r="L1097">
        <v>99</v>
      </c>
      <c r="M1097">
        <v>99</v>
      </c>
      <c r="N1097">
        <v>99</v>
      </c>
      <c r="O1097">
        <v>99</v>
      </c>
      <c r="P1097">
        <v>9999</v>
      </c>
    </row>
    <row r="1098" spans="1:16">
      <c r="A1098">
        <v>3</v>
      </c>
      <c r="B1098">
        <v>720</v>
      </c>
      <c r="C1098">
        <v>2011</v>
      </c>
      <c r="D1098">
        <v>99</v>
      </c>
      <c r="E1098">
        <v>44</v>
      </c>
      <c r="F1098">
        <v>99</v>
      </c>
      <c r="G1098">
        <v>99</v>
      </c>
      <c r="H1098">
        <v>99</v>
      </c>
      <c r="I1098">
        <v>99</v>
      </c>
      <c r="J1098">
        <v>999</v>
      </c>
      <c r="K1098">
        <v>99</v>
      </c>
      <c r="L1098">
        <v>99</v>
      </c>
      <c r="M1098">
        <v>99</v>
      </c>
      <c r="N1098">
        <v>99</v>
      </c>
      <c r="O1098">
        <v>99</v>
      </c>
      <c r="P1098">
        <v>9999</v>
      </c>
    </row>
    <row r="1099" spans="1:16">
      <c r="A1099">
        <v>3</v>
      </c>
      <c r="B1099">
        <v>721</v>
      </c>
      <c r="C1099">
        <v>2011</v>
      </c>
      <c r="D1099">
        <v>99</v>
      </c>
      <c r="E1099">
        <v>45</v>
      </c>
      <c r="F1099">
        <v>99</v>
      </c>
      <c r="G1099">
        <v>99</v>
      </c>
      <c r="H1099">
        <v>99</v>
      </c>
      <c r="I1099">
        <v>99</v>
      </c>
      <c r="J1099">
        <v>999</v>
      </c>
      <c r="K1099">
        <v>99</v>
      </c>
      <c r="L1099">
        <v>99</v>
      </c>
      <c r="M1099">
        <v>99</v>
      </c>
      <c r="N1099">
        <v>99</v>
      </c>
      <c r="O1099">
        <v>99</v>
      </c>
      <c r="P1099">
        <v>9999</v>
      </c>
    </row>
    <row r="1100" spans="1:16">
      <c r="A1100">
        <v>3</v>
      </c>
      <c r="B1100">
        <v>722</v>
      </c>
      <c r="C1100">
        <v>2011</v>
      </c>
      <c r="D1100">
        <v>99</v>
      </c>
      <c r="E1100">
        <v>46</v>
      </c>
      <c r="F1100">
        <v>99</v>
      </c>
      <c r="G1100">
        <v>99</v>
      </c>
      <c r="H1100">
        <v>99</v>
      </c>
      <c r="I1100">
        <v>99</v>
      </c>
      <c r="J1100">
        <v>999</v>
      </c>
      <c r="K1100">
        <v>99</v>
      </c>
      <c r="L1100">
        <v>99</v>
      </c>
      <c r="M1100">
        <v>99</v>
      </c>
      <c r="N1100">
        <v>99</v>
      </c>
      <c r="O1100">
        <v>99</v>
      </c>
      <c r="P1100">
        <v>9999</v>
      </c>
    </row>
    <row r="1101" spans="1:16">
      <c r="A1101">
        <v>3</v>
      </c>
      <c r="B1101">
        <v>723</v>
      </c>
      <c r="C1101">
        <v>2011</v>
      </c>
      <c r="D1101">
        <v>99</v>
      </c>
      <c r="E1101">
        <v>47</v>
      </c>
      <c r="F1101">
        <v>99</v>
      </c>
      <c r="G1101">
        <v>99</v>
      </c>
      <c r="H1101">
        <v>99</v>
      </c>
      <c r="I1101">
        <v>99</v>
      </c>
      <c r="J1101">
        <v>999</v>
      </c>
      <c r="K1101">
        <v>99</v>
      </c>
      <c r="L1101">
        <v>99</v>
      </c>
      <c r="M1101">
        <v>99</v>
      </c>
      <c r="N1101">
        <v>99</v>
      </c>
      <c r="O1101">
        <v>99</v>
      </c>
      <c r="P1101">
        <v>9999</v>
      </c>
    </row>
    <row r="1102" spans="1:16">
      <c r="A1102">
        <v>3</v>
      </c>
      <c r="B1102">
        <v>724</v>
      </c>
      <c r="C1102">
        <v>2011</v>
      </c>
      <c r="D1102">
        <v>99</v>
      </c>
      <c r="E1102">
        <v>48</v>
      </c>
      <c r="F1102">
        <v>99</v>
      </c>
      <c r="G1102">
        <v>99</v>
      </c>
      <c r="H1102">
        <v>99</v>
      </c>
      <c r="I1102">
        <v>99</v>
      </c>
      <c r="J1102">
        <v>999</v>
      </c>
      <c r="K1102">
        <v>99</v>
      </c>
      <c r="L1102">
        <v>99</v>
      </c>
      <c r="M1102">
        <v>99</v>
      </c>
      <c r="N1102">
        <v>99</v>
      </c>
      <c r="O1102">
        <v>99</v>
      </c>
      <c r="P1102">
        <v>9999</v>
      </c>
    </row>
    <row r="1103" spans="1:16">
      <c r="A1103">
        <v>3</v>
      </c>
      <c r="B1103">
        <v>725</v>
      </c>
      <c r="C1103">
        <v>2011</v>
      </c>
      <c r="D1103">
        <v>99</v>
      </c>
      <c r="E1103">
        <v>49</v>
      </c>
      <c r="F1103">
        <v>99</v>
      </c>
      <c r="G1103">
        <v>99</v>
      </c>
      <c r="H1103">
        <v>99</v>
      </c>
      <c r="I1103">
        <v>99</v>
      </c>
      <c r="J1103">
        <v>999</v>
      </c>
      <c r="K1103">
        <v>99</v>
      </c>
      <c r="L1103">
        <v>99</v>
      </c>
      <c r="M1103">
        <v>99</v>
      </c>
      <c r="N1103">
        <v>99</v>
      </c>
      <c r="O1103">
        <v>99</v>
      </c>
      <c r="P1103">
        <v>9999</v>
      </c>
    </row>
    <row r="1104" spans="1:16">
      <c r="A1104">
        <v>3</v>
      </c>
      <c r="B1104">
        <v>726</v>
      </c>
      <c r="C1104">
        <v>2011</v>
      </c>
      <c r="D1104">
        <v>99</v>
      </c>
      <c r="E1104">
        <v>50</v>
      </c>
      <c r="F1104">
        <v>99</v>
      </c>
      <c r="G1104">
        <v>99</v>
      </c>
      <c r="H1104">
        <v>99</v>
      </c>
      <c r="I1104">
        <v>99</v>
      </c>
      <c r="J1104">
        <v>999</v>
      </c>
      <c r="K1104">
        <v>99</v>
      </c>
      <c r="L1104">
        <v>99</v>
      </c>
      <c r="M1104">
        <v>99</v>
      </c>
      <c r="N1104">
        <v>99</v>
      </c>
      <c r="O1104">
        <v>99</v>
      </c>
      <c r="P1104">
        <v>9999</v>
      </c>
    </row>
    <row r="1105" spans="1:29">
      <c r="A1105">
        <v>3</v>
      </c>
      <c r="B1105">
        <v>727</v>
      </c>
      <c r="C1105">
        <v>2011</v>
      </c>
      <c r="D1105">
        <v>99</v>
      </c>
      <c r="E1105">
        <v>51</v>
      </c>
      <c r="F1105">
        <v>99</v>
      </c>
      <c r="G1105">
        <v>99</v>
      </c>
      <c r="H1105">
        <v>99</v>
      </c>
      <c r="I1105">
        <v>99</v>
      </c>
      <c r="J1105">
        <v>999</v>
      </c>
      <c r="K1105">
        <v>99</v>
      </c>
      <c r="L1105">
        <v>99</v>
      </c>
      <c r="M1105">
        <v>99</v>
      </c>
      <c r="N1105">
        <v>99</v>
      </c>
      <c r="O1105">
        <v>99</v>
      </c>
      <c r="P1105">
        <v>9999</v>
      </c>
    </row>
    <row r="1106" spans="1:29">
      <c r="A1106">
        <v>3</v>
      </c>
      <c r="B1106">
        <v>728</v>
      </c>
      <c r="C1106">
        <v>2011</v>
      </c>
      <c r="D1106">
        <v>99</v>
      </c>
      <c r="E1106">
        <v>52</v>
      </c>
      <c r="F1106">
        <v>99</v>
      </c>
      <c r="G1106">
        <v>99</v>
      </c>
      <c r="H1106">
        <v>99</v>
      </c>
      <c r="I1106">
        <v>99</v>
      </c>
      <c r="J1106">
        <v>999</v>
      </c>
      <c r="K1106">
        <v>99</v>
      </c>
      <c r="L1106">
        <v>99</v>
      </c>
      <c r="M1106">
        <v>99</v>
      </c>
      <c r="N1106">
        <v>99</v>
      </c>
      <c r="O1106">
        <v>99</v>
      </c>
      <c r="P1106">
        <v>9999</v>
      </c>
    </row>
    <row r="1107" spans="1:29">
      <c r="A1107">
        <v>3</v>
      </c>
      <c r="B1107">
        <v>729</v>
      </c>
      <c r="C1107">
        <v>2010</v>
      </c>
      <c r="D1107">
        <v>99</v>
      </c>
      <c r="E1107">
        <v>1</v>
      </c>
      <c r="F1107">
        <v>99</v>
      </c>
      <c r="G1107">
        <v>99</v>
      </c>
      <c r="H1107">
        <v>99</v>
      </c>
      <c r="I1107">
        <v>99</v>
      </c>
      <c r="J1107">
        <v>999</v>
      </c>
      <c r="K1107">
        <v>99</v>
      </c>
      <c r="L1107">
        <v>99</v>
      </c>
      <c r="M1107">
        <v>99</v>
      </c>
      <c r="N1107">
        <v>99</v>
      </c>
      <c r="O1107">
        <v>99</v>
      </c>
      <c r="P1107">
        <v>9999</v>
      </c>
      <c r="Q1107">
        <v>224</v>
      </c>
      <c r="R1107">
        <v>891</v>
      </c>
      <c r="S1107">
        <v>889</v>
      </c>
      <c r="T1107">
        <v>4.4672850338430701</v>
      </c>
      <c r="U1107">
        <v>4.5039810925664598</v>
      </c>
      <c r="V1107">
        <v>15.079685746352412</v>
      </c>
      <c r="W1107">
        <v>58.38020247469067</v>
      </c>
      <c r="X1107">
        <v>158.09521725014687</v>
      </c>
      <c r="Y1107">
        <v>145.57946127946141</v>
      </c>
      <c r="Z1107">
        <v>145.90697412823411</v>
      </c>
      <c r="AA1107">
        <v>32.85281860653857</v>
      </c>
      <c r="AB1107">
        <v>4.4021024176848993</v>
      </c>
      <c r="AC1107">
        <v>-42.119307585334717</v>
      </c>
    </row>
    <row r="1108" spans="1:29">
      <c r="A1108">
        <v>3</v>
      </c>
      <c r="B1108">
        <v>730</v>
      </c>
      <c r="C1108">
        <v>2010</v>
      </c>
      <c r="D1108">
        <v>99</v>
      </c>
      <c r="E1108">
        <v>2</v>
      </c>
      <c r="F1108">
        <v>99</v>
      </c>
      <c r="G1108">
        <v>99</v>
      </c>
      <c r="H1108">
        <v>99</v>
      </c>
      <c r="I1108">
        <v>99</v>
      </c>
      <c r="J1108">
        <v>999</v>
      </c>
      <c r="K1108">
        <v>99</v>
      </c>
      <c r="L1108">
        <v>99</v>
      </c>
      <c r="M1108">
        <v>99</v>
      </c>
      <c r="N1108">
        <v>99</v>
      </c>
      <c r="O1108">
        <v>99</v>
      </c>
      <c r="P1108">
        <v>9999</v>
      </c>
      <c r="Q1108">
        <v>264</v>
      </c>
      <c r="R1108">
        <v>1144</v>
      </c>
      <c r="S1108">
        <v>1136</v>
      </c>
      <c r="T1108">
        <v>5.7357733767861641</v>
      </c>
      <c r="U1108">
        <v>5.7663401362292275</v>
      </c>
      <c r="V1108">
        <v>14.72115384615385</v>
      </c>
      <c r="W1108">
        <v>58.550176056338024</v>
      </c>
      <c r="X1108">
        <v>158.12870769533811</v>
      </c>
      <c r="Y1108">
        <v>145.16284965034998</v>
      </c>
      <c r="Z1108">
        <v>146.1851232394369</v>
      </c>
      <c r="AA1108">
        <v>31.045216038758554</v>
      </c>
      <c r="AB1108">
        <v>4.5980265941546081</v>
      </c>
      <c r="AC1108">
        <v>-43.481363154316021</v>
      </c>
    </row>
    <row r="1109" spans="1:29">
      <c r="A1109">
        <v>3</v>
      </c>
      <c r="B1109">
        <v>731</v>
      </c>
      <c r="C1109">
        <v>2010</v>
      </c>
      <c r="D1109">
        <v>99</v>
      </c>
      <c r="E1109">
        <v>3</v>
      </c>
      <c r="F1109">
        <v>99</v>
      </c>
      <c r="G1109">
        <v>99</v>
      </c>
      <c r="H1109">
        <v>99</v>
      </c>
      <c r="I1109">
        <v>99</v>
      </c>
      <c r="J1109">
        <v>999</v>
      </c>
      <c r="K1109">
        <v>99</v>
      </c>
      <c r="L1109">
        <v>99</v>
      </c>
      <c r="M1109">
        <v>99</v>
      </c>
      <c r="N1109">
        <v>99</v>
      </c>
      <c r="O1109">
        <v>99</v>
      </c>
      <c r="P1109">
        <v>9999</v>
      </c>
      <c r="Q1109">
        <v>225</v>
      </c>
      <c r="R1109">
        <v>895</v>
      </c>
      <c r="S1109">
        <v>893</v>
      </c>
      <c r="T1109">
        <v>4.4873401855101527</v>
      </c>
      <c r="U1109">
        <v>4.4983108069983055</v>
      </c>
      <c r="V1109">
        <v>14.69497206703911</v>
      </c>
      <c r="W1109">
        <v>58.265397536394175</v>
      </c>
      <c r="X1109">
        <v>157.11700369816657</v>
      </c>
      <c r="Y1109">
        <v>144.74636871508389</v>
      </c>
      <c r="Z1109">
        <v>145.07054871220603</v>
      </c>
      <c r="AA1109">
        <v>32.77166782647646</v>
      </c>
      <c r="AB1109">
        <v>4.9783518798844781</v>
      </c>
      <c r="AC1109">
        <v>-43.841691035501711</v>
      </c>
    </row>
    <row r="1110" spans="1:29">
      <c r="A1110">
        <v>3</v>
      </c>
      <c r="B1110">
        <v>732</v>
      </c>
      <c r="C1110">
        <v>2010</v>
      </c>
      <c r="D1110">
        <v>99</v>
      </c>
      <c r="E1110">
        <v>4</v>
      </c>
      <c r="F1110">
        <v>99</v>
      </c>
      <c r="G1110">
        <v>99</v>
      </c>
      <c r="H1110">
        <v>99</v>
      </c>
      <c r="I1110">
        <v>99</v>
      </c>
      <c r="J1110">
        <v>999</v>
      </c>
      <c r="K1110">
        <v>99</v>
      </c>
      <c r="L1110">
        <v>99</v>
      </c>
      <c r="M1110">
        <v>99</v>
      </c>
      <c r="N1110">
        <v>99</v>
      </c>
      <c r="O1110">
        <v>99</v>
      </c>
      <c r="P1110">
        <v>9999</v>
      </c>
      <c r="Q1110">
        <v>222</v>
      </c>
      <c r="R1110">
        <v>839</v>
      </c>
      <c r="S1110">
        <v>838</v>
      </c>
      <c r="T1110">
        <v>4.2065680621709696</v>
      </c>
      <c r="U1110">
        <v>4.2657006231584838</v>
      </c>
      <c r="V1110">
        <v>14.824791418355179</v>
      </c>
      <c r="W1110">
        <v>58.468973747016719</v>
      </c>
      <c r="X1110">
        <v>158.72220579366899</v>
      </c>
      <c r="Y1110">
        <v>146.42312276519681</v>
      </c>
      <c r="Z1110">
        <v>146.59785202863981</v>
      </c>
      <c r="AA1110">
        <v>32.660489295456443</v>
      </c>
      <c r="AB1110">
        <v>4.712332537546394</v>
      </c>
      <c r="AC1110">
        <v>-51.083850346532046</v>
      </c>
    </row>
    <row r="1111" spans="1:29">
      <c r="A1111">
        <v>3</v>
      </c>
      <c r="B1111">
        <v>733</v>
      </c>
      <c r="C1111">
        <v>2010</v>
      </c>
      <c r="D1111">
        <v>99</v>
      </c>
      <c r="E1111">
        <v>5</v>
      </c>
      <c r="F1111">
        <v>99</v>
      </c>
      <c r="G1111">
        <v>99</v>
      </c>
      <c r="H1111">
        <v>99</v>
      </c>
      <c r="I1111">
        <v>99</v>
      </c>
      <c r="J1111">
        <v>999</v>
      </c>
      <c r="K1111">
        <v>99</v>
      </c>
      <c r="L1111">
        <v>99</v>
      </c>
      <c r="M1111">
        <v>99</v>
      </c>
      <c r="N1111">
        <v>99</v>
      </c>
      <c r="O1111">
        <v>99</v>
      </c>
      <c r="P1111">
        <v>9999</v>
      </c>
      <c r="Q1111">
        <v>204</v>
      </c>
      <c r="R1111">
        <v>760</v>
      </c>
      <c r="S1111">
        <v>758</v>
      </c>
      <c r="T1111">
        <v>3.8104788167460506</v>
      </c>
      <c r="U1111">
        <v>3.8397208538901402</v>
      </c>
      <c r="V1111">
        <v>14.817105263157901</v>
      </c>
      <c r="W1111">
        <v>58.241424802110821</v>
      </c>
      <c r="X1111">
        <v>157.90343274220217</v>
      </c>
      <c r="Y1111">
        <v>145.501447368421</v>
      </c>
      <c r="Z1111">
        <v>145.88535620052761</v>
      </c>
      <c r="AA1111">
        <v>30.871172595683881</v>
      </c>
      <c r="AB1111">
        <v>4.5320347962852736</v>
      </c>
      <c r="AC1111">
        <v>-39.764870289652038</v>
      </c>
    </row>
    <row r="1112" spans="1:29">
      <c r="A1112">
        <v>3</v>
      </c>
      <c r="B1112">
        <v>734</v>
      </c>
      <c r="C1112">
        <v>2010</v>
      </c>
      <c r="D1112">
        <v>99</v>
      </c>
      <c r="E1112">
        <v>6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99</v>
      </c>
      <c r="M1112">
        <v>99</v>
      </c>
      <c r="N1112">
        <v>99</v>
      </c>
      <c r="O1112">
        <v>99</v>
      </c>
      <c r="P1112">
        <v>9999</v>
      </c>
      <c r="Q1112">
        <v>218</v>
      </c>
      <c r="R1112">
        <v>806</v>
      </c>
      <c r="S1112">
        <v>799</v>
      </c>
      <c r="T1112">
        <v>4.0411130609175236</v>
      </c>
      <c r="U1112">
        <v>4.0270208378654191</v>
      </c>
      <c r="V1112">
        <v>14.68982630272953</v>
      </c>
      <c r="W1112">
        <v>58.435544430538194</v>
      </c>
      <c r="X1112">
        <v>156.78900661076588</v>
      </c>
      <c r="Y1112">
        <v>143.8898263027294</v>
      </c>
      <c r="Z1112">
        <v>145.15043804755936</v>
      </c>
      <c r="AA1112">
        <v>32.327347454209523</v>
      </c>
      <c r="AB1112">
        <v>4.5100958280494199</v>
      </c>
      <c r="AC1112">
        <v>-41.669233823051549</v>
      </c>
    </row>
    <row r="1113" spans="1:29">
      <c r="A1113">
        <v>3</v>
      </c>
      <c r="B1113">
        <v>735</v>
      </c>
      <c r="C1113">
        <v>2010</v>
      </c>
      <c r="D1113">
        <v>99</v>
      </c>
      <c r="E1113">
        <v>7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99</v>
      </c>
      <c r="M1113">
        <v>99</v>
      </c>
      <c r="N1113">
        <v>99</v>
      </c>
      <c r="O1113">
        <v>99</v>
      </c>
      <c r="P1113">
        <v>9999</v>
      </c>
      <c r="Q1113">
        <v>196</v>
      </c>
      <c r="R1113">
        <v>819</v>
      </c>
      <c r="S1113">
        <v>816</v>
      </c>
      <c r="T1113">
        <v>4.1062923038355468</v>
      </c>
      <c r="U1113">
        <v>4.0599175221720163</v>
      </c>
      <c r="V1113">
        <v>15.167277167277172</v>
      </c>
      <c r="W1113">
        <v>58.463235294117645</v>
      </c>
      <c r="X1113">
        <v>155.08752713519789</v>
      </c>
      <c r="Y1113">
        <v>142.76263736263749</v>
      </c>
      <c r="Z1113">
        <v>143.28750000000016</v>
      </c>
      <c r="AA1113">
        <v>30.989853504341703</v>
      </c>
      <c r="AB1113">
        <v>4.010234617791685</v>
      </c>
      <c r="AC1113">
        <v>-38.909372689108658</v>
      </c>
    </row>
    <row r="1114" spans="1:29">
      <c r="A1114">
        <v>3</v>
      </c>
      <c r="B1114">
        <v>736</v>
      </c>
      <c r="C1114">
        <v>2010</v>
      </c>
      <c r="D1114">
        <v>99</v>
      </c>
      <c r="E1114">
        <v>8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99</v>
      </c>
      <c r="M1114">
        <v>99</v>
      </c>
      <c r="N1114">
        <v>99</v>
      </c>
      <c r="O1114">
        <v>99</v>
      </c>
      <c r="P1114">
        <v>9999</v>
      </c>
      <c r="Q1114">
        <v>221</v>
      </c>
      <c r="R1114">
        <v>831</v>
      </c>
      <c r="S1114">
        <v>830</v>
      </c>
      <c r="T1114">
        <v>4.166457758836799</v>
      </c>
      <c r="U1114">
        <v>4.0666329736654596</v>
      </c>
      <c r="V1114">
        <v>14.565583634175695</v>
      </c>
      <c r="W1114">
        <v>58.283132530120469</v>
      </c>
      <c r="X1114">
        <v>152.81996524178851</v>
      </c>
      <c r="Y1114">
        <v>140.93381468110695</v>
      </c>
      <c r="Z1114">
        <v>141.10361445783116</v>
      </c>
      <c r="AA1114">
        <v>30.889163872903435</v>
      </c>
      <c r="AB1114">
        <v>4.5615554120953563</v>
      </c>
      <c r="AC1114">
        <v>-37.180121745880278</v>
      </c>
    </row>
    <row r="1115" spans="1:29">
      <c r="A1115">
        <v>3</v>
      </c>
      <c r="B1115">
        <v>737</v>
      </c>
      <c r="C1115">
        <v>2010</v>
      </c>
      <c r="D1115">
        <v>99</v>
      </c>
      <c r="E1115">
        <v>9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99</v>
      </c>
      <c r="M1115">
        <v>99</v>
      </c>
      <c r="N1115">
        <v>99</v>
      </c>
      <c r="O1115">
        <v>99</v>
      </c>
      <c r="P1115">
        <v>9999</v>
      </c>
      <c r="Q1115">
        <v>222</v>
      </c>
      <c r="R1115">
        <v>805</v>
      </c>
      <c r="S1115">
        <v>801</v>
      </c>
      <c r="T1115">
        <v>4.036099273000751</v>
      </c>
      <c r="U1115">
        <v>4.0970816779809036</v>
      </c>
      <c r="V1115">
        <v>14.23726708074534</v>
      </c>
      <c r="W1115">
        <v>57.971285892634199</v>
      </c>
      <c r="X1115">
        <v>159.47322732380911</v>
      </c>
      <c r="Y1115">
        <v>146.57503105590061</v>
      </c>
      <c r="Z1115">
        <v>147.30699126092384</v>
      </c>
      <c r="AA1115">
        <v>32.532061221232958</v>
      </c>
      <c r="AB1115">
        <v>4.8987679125048755</v>
      </c>
      <c r="AC1115">
        <v>-39.066098386619942</v>
      </c>
    </row>
    <row r="1116" spans="1:29">
      <c r="A1116">
        <v>3</v>
      </c>
      <c r="B1116">
        <v>738</v>
      </c>
      <c r="C1116">
        <v>2010</v>
      </c>
      <c r="D1116">
        <v>99</v>
      </c>
      <c r="E1116">
        <v>10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99</v>
      </c>
      <c r="M1116">
        <v>99</v>
      </c>
      <c r="N1116">
        <v>99</v>
      </c>
      <c r="O1116">
        <v>99</v>
      </c>
      <c r="P1116">
        <v>9999</v>
      </c>
      <c r="Q1116">
        <v>235</v>
      </c>
      <c r="R1116">
        <v>762</v>
      </c>
      <c r="S1116">
        <v>758</v>
      </c>
      <c r="T1116">
        <v>3.8205063925795946</v>
      </c>
      <c r="U1116">
        <v>3.864297878538876</v>
      </c>
      <c r="V1116">
        <v>14.745406824146976</v>
      </c>
      <c r="W1116">
        <v>58.430079155672814</v>
      </c>
      <c r="X1116">
        <v>158.88577985173299</v>
      </c>
      <c r="Y1116">
        <v>146.04842519685056</v>
      </c>
      <c r="Z1116">
        <v>146.81912928759911</v>
      </c>
      <c r="AA1116">
        <v>30.68198083655086</v>
      </c>
      <c r="AB1116">
        <v>4.4228648822704706</v>
      </c>
      <c r="AC1116">
        <v>-40.588760123614989</v>
      </c>
    </row>
    <row r="1117" spans="1:29">
      <c r="A1117">
        <v>3</v>
      </c>
      <c r="B1117">
        <v>739</v>
      </c>
      <c r="C1117">
        <v>2010</v>
      </c>
      <c r="D1117">
        <v>99</v>
      </c>
      <c r="E1117">
        <v>11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99</v>
      </c>
      <c r="M1117">
        <v>99</v>
      </c>
      <c r="N1117">
        <v>99</v>
      </c>
      <c r="O1117">
        <v>99</v>
      </c>
      <c r="P1117">
        <v>9999</v>
      </c>
      <c r="Q1117">
        <v>218</v>
      </c>
      <c r="R1117">
        <v>853</v>
      </c>
      <c r="S1117">
        <v>848</v>
      </c>
      <c r="T1117">
        <v>4.2767610930057662</v>
      </c>
      <c r="U1117">
        <v>4.2401131557048988</v>
      </c>
      <c r="V1117">
        <v>14.854630715123099</v>
      </c>
      <c r="W1117">
        <v>58.665094339622641</v>
      </c>
      <c r="X1117">
        <v>155.9000862420441</v>
      </c>
      <c r="Y1117">
        <v>143.15603751465429</v>
      </c>
      <c r="Z1117">
        <v>144.00011792452841</v>
      </c>
      <c r="AA1117">
        <v>31.160514329643991</v>
      </c>
      <c r="AB1117">
        <v>4.49513452802716</v>
      </c>
      <c r="AC1117">
        <v>-37.238830244843371</v>
      </c>
    </row>
    <row r="1118" spans="1:29">
      <c r="A1118">
        <v>3</v>
      </c>
      <c r="B1118">
        <v>740</v>
      </c>
      <c r="C1118">
        <v>2010</v>
      </c>
      <c r="D1118">
        <v>99</v>
      </c>
      <c r="E1118">
        <v>12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99</v>
      </c>
      <c r="M1118">
        <v>99</v>
      </c>
      <c r="N1118">
        <v>99</v>
      </c>
      <c r="O1118">
        <v>99</v>
      </c>
      <c r="P1118">
        <v>9999</v>
      </c>
      <c r="Q1118">
        <v>293</v>
      </c>
      <c r="R1118">
        <v>1119</v>
      </c>
      <c r="S1118">
        <v>1115</v>
      </c>
      <c r="T1118">
        <v>5.6104286788668842</v>
      </c>
      <c r="U1118">
        <v>5.5466990378744132</v>
      </c>
      <c r="V1118">
        <v>15.029490616621985</v>
      </c>
      <c r="W1118">
        <v>58.505829596412561</v>
      </c>
      <c r="X1118">
        <v>155.07306574028635</v>
      </c>
      <c r="Y1118">
        <v>142.75317247542441</v>
      </c>
      <c r="Z1118">
        <v>143.2652914798206</v>
      </c>
      <c r="AA1118">
        <v>32.920893454034612</v>
      </c>
      <c r="AB1118">
        <v>4.4728089415338754</v>
      </c>
      <c r="AC1118">
        <v>-39.559837271668819</v>
      </c>
    </row>
    <row r="1119" spans="1:29">
      <c r="A1119">
        <v>3</v>
      </c>
      <c r="B1119">
        <v>741</v>
      </c>
      <c r="C1119">
        <v>2010</v>
      </c>
      <c r="D1119">
        <v>99</v>
      </c>
      <c r="E1119">
        <v>13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99</v>
      </c>
      <c r="M1119">
        <v>99</v>
      </c>
      <c r="N1119">
        <v>99</v>
      </c>
      <c r="O1119">
        <v>99</v>
      </c>
      <c r="P1119">
        <v>9999</v>
      </c>
      <c r="Q1119">
        <v>82</v>
      </c>
      <c r="R1119">
        <v>302</v>
      </c>
      <c r="S1119">
        <v>300</v>
      </c>
      <c r="T1119">
        <v>1.5141639508648779</v>
      </c>
      <c r="U1119">
        <v>1.5146120967365302</v>
      </c>
      <c r="V1119">
        <v>14.331125827814571</v>
      </c>
      <c r="W1119">
        <v>58.00333333333333</v>
      </c>
      <c r="X1119">
        <v>157.26539573662055</v>
      </c>
      <c r="Y1119">
        <v>144.43609271523181</v>
      </c>
      <c r="Z1119">
        <v>145.39900000000003</v>
      </c>
      <c r="AA1119">
        <v>31.231323469661824</v>
      </c>
      <c r="AB1119">
        <v>3.9348852870474302</v>
      </c>
      <c r="AC1119">
        <v>-40.373765415395425</v>
      </c>
    </row>
    <row r="1120" spans="1:29">
      <c r="A1120">
        <v>3</v>
      </c>
      <c r="B1120">
        <v>742</v>
      </c>
      <c r="C1120">
        <v>2010</v>
      </c>
      <c r="D1120">
        <v>99</v>
      </c>
      <c r="E1120">
        <v>14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99</v>
      </c>
      <c r="M1120">
        <v>99</v>
      </c>
      <c r="N1120">
        <v>99</v>
      </c>
      <c r="O1120">
        <v>99</v>
      </c>
      <c r="P1120">
        <v>9999</v>
      </c>
      <c r="Q1120">
        <v>246</v>
      </c>
      <c r="R1120">
        <v>950</v>
      </c>
      <c r="S1120">
        <v>947</v>
      </c>
      <c r="T1120">
        <v>4.7630985209325631</v>
      </c>
      <c r="U1120">
        <v>4.6248175517040249</v>
      </c>
      <c r="V1120">
        <v>14.73368421052632</v>
      </c>
      <c r="W1120">
        <v>58.449841605068649</v>
      </c>
      <c r="X1120">
        <v>152.28032160574796</v>
      </c>
      <c r="Y1120">
        <v>140.20136842105259</v>
      </c>
      <c r="Z1120">
        <v>140.64551214361143</v>
      </c>
      <c r="AA1120">
        <v>31.781629655432127</v>
      </c>
      <c r="AB1120">
        <v>4.6269911352203605</v>
      </c>
      <c r="AC1120">
        <v>-39.626877183134553</v>
      </c>
    </row>
    <row r="1121" spans="1:29">
      <c r="A1121">
        <v>3</v>
      </c>
      <c r="B1121">
        <v>743</v>
      </c>
      <c r="C1121">
        <v>2010</v>
      </c>
      <c r="D1121">
        <v>99</v>
      </c>
      <c r="E1121">
        <v>15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99</v>
      </c>
      <c r="M1121">
        <v>99</v>
      </c>
      <c r="N1121">
        <v>99</v>
      </c>
      <c r="O1121">
        <v>99</v>
      </c>
      <c r="P1121">
        <v>9999</v>
      </c>
      <c r="Q1121">
        <v>261</v>
      </c>
      <c r="R1121">
        <v>1021</v>
      </c>
      <c r="S1121">
        <v>1020</v>
      </c>
      <c r="T1121">
        <v>5.1190774630233138</v>
      </c>
      <c r="U1121">
        <v>5.1754463787344509</v>
      </c>
      <c r="V1121">
        <v>14.370225269343779</v>
      </c>
      <c r="W1121">
        <v>58.311764705882354</v>
      </c>
      <c r="X1121">
        <v>158.26389058376475</v>
      </c>
      <c r="Y1121">
        <v>145.98334965719889</v>
      </c>
      <c r="Z1121">
        <v>146.12647058823541</v>
      </c>
      <c r="AA1121">
        <v>32.062690205743991</v>
      </c>
      <c r="AB1121">
        <v>4.6093318412832485</v>
      </c>
      <c r="AC1121">
        <v>-38.219546742917565</v>
      </c>
    </row>
    <row r="1122" spans="1:29">
      <c r="A1122">
        <v>3</v>
      </c>
      <c r="B1122">
        <v>744</v>
      </c>
      <c r="C1122">
        <v>2010</v>
      </c>
      <c r="D1122">
        <v>99</v>
      </c>
      <c r="E1122">
        <v>16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99</v>
      </c>
      <c r="M1122">
        <v>99</v>
      </c>
      <c r="N1122">
        <v>99</v>
      </c>
      <c r="O1122">
        <v>99</v>
      </c>
      <c r="P1122">
        <v>9999</v>
      </c>
      <c r="Q1122">
        <v>214</v>
      </c>
      <c r="R1122">
        <v>901</v>
      </c>
      <c r="S1122">
        <v>896</v>
      </c>
      <c r="T1122">
        <v>4.5174229130107797</v>
      </c>
      <c r="U1122">
        <v>4.4943002865872739</v>
      </c>
      <c r="V1122">
        <v>14.768035516093223</v>
      </c>
      <c r="W1122">
        <v>57.892857142857153</v>
      </c>
      <c r="X1122">
        <v>156.30303635180843</v>
      </c>
      <c r="Y1122">
        <v>143.6542730299667</v>
      </c>
      <c r="Z1122">
        <v>144.4559151785713</v>
      </c>
      <c r="AA1122">
        <v>31.976403979172598</v>
      </c>
      <c r="AB1122">
        <v>4.7134063032579316</v>
      </c>
      <c r="AC1122">
        <v>-44.434567038729455</v>
      </c>
    </row>
    <row r="1123" spans="1:29">
      <c r="A1123">
        <v>3</v>
      </c>
      <c r="B1123">
        <v>745</v>
      </c>
      <c r="C1123">
        <v>2010</v>
      </c>
      <c r="D1123">
        <v>99</v>
      </c>
      <c r="E1123">
        <v>17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99</v>
      </c>
      <c r="M1123">
        <v>99</v>
      </c>
      <c r="N1123">
        <v>99</v>
      </c>
      <c r="O1123">
        <v>99</v>
      </c>
      <c r="P1123">
        <v>9999</v>
      </c>
      <c r="Q1123">
        <v>207</v>
      </c>
      <c r="R1123">
        <v>829</v>
      </c>
      <c r="S1123">
        <v>823</v>
      </c>
      <c r="T1123">
        <v>4.1564301830032591</v>
      </c>
      <c r="U1123">
        <v>4.197473163802325</v>
      </c>
      <c r="V1123">
        <v>14.425814234016896</v>
      </c>
      <c r="W1123">
        <v>58.424058323207781</v>
      </c>
      <c r="X1123">
        <v>158.88988939669375</v>
      </c>
      <c r="Y1123">
        <v>145.81917973462001</v>
      </c>
      <c r="Z1123">
        <v>146.88226002430127</v>
      </c>
      <c r="AA1123">
        <v>30.571606300319768</v>
      </c>
      <c r="AB1123">
        <v>4.8532540530079995</v>
      </c>
      <c r="AC1123">
        <v>-42.985031762811929</v>
      </c>
    </row>
    <row r="1124" spans="1:29">
      <c r="A1124">
        <v>3</v>
      </c>
      <c r="B1124">
        <v>746</v>
      </c>
      <c r="C1124">
        <v>2010</v>
      </c>
      <c r="D1124">
        <v>99</v>
      </c>
      <c r="E1124">
        <v>18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99</v>
      </c>
      <c r="M1124">
        <v>99</v>
      </c>
      <c r="N1124">
        <v>99</v>
      </c>
      <c r="O1124">
        <v>99</v>
      </c>
      <c r="P1124">
        <v>9999</v>
      </c>
      <c r="Q1124">
        <v>233</v>
      </c>
      <c r="R1124">
        <v>907</v>
      </c>
      <c r="S1124">
        <v>906</v>
      </c>
      <c r="T1124">
        <v>4.5475056405114076</v>
      </c>
      <c r="U1124">
        <v>4.6111678930583375</v>
      </c>
      <c r="V1124">
        <v>15.030871003307604</v>
      </c>
      <c r="W1124">
        <v>58.290286975717422</v>
      </c>
      <c r="X1124">
        <v>158.73266910427029</v>
      </c>
      <c r="Y1124">
        <v>146.41477398015411</v>
      </c>
      <c r="Z1124">
        <v>146.57637969094907</v>
      </c>
      <c r="AA1124">
        <v>31.397199972973109</v>
      </c>
      <c r="AB1124">
        <v>4.5032064275986512</v>
      </c>
      <c r="AC1124">
        <v>-42.254648362053928</v>
      </c>
    </row>
    <row r="1125" spans="1:29">
      <c r="A1125">
        <v>3</v>
      </c>
      <c r="B1125">
        <v>747</v>
      </c>
      <c r="C1125">
        <v>2010</v>
      </c>
      <c r="D1125">
        <v>99</v>
      </c>
      <c r="E1125">
        <v>19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99</v>
      </c>
      <c r="M1125">
        <v>99</v>
      </c>
      <c r="N1125">
        <v>99</v>
      </c>
      <c r="O1125">
        <v>99</v>
      </c>
      <c r="P1125">
        <v>9999</v>
      </c>
      <c r="Q1125">
        <v>200</v>
      </c>
      <c r="R1125">
        <v>754</v>
      </c>
      <c r="S1125">
        <v>749</v>
      </c>
      <c r="T1125">
        <v>3.7803960892454249</v>
      </c>
      <c r="U1125">
        <v>3.8395750167842886</v>
      </c>
      <c r="V1125">
        <v>14.340848806366044</v>
      </c>
      <c r="W1125">
        <v>58.032042723631491</v>
      </c>
      <c r="X1125">
        <v>159.62767012193541</v>
      </c>
      <c r="Y1125">
        <v>146.65371352785152</v>
      </c>
      <c r="Z1125">
        <v>147.63271028037389</v>
      </c>
      <c r="AA1125">
        <v>31.782680553644632</v>
      </c>
      <c r="AB1125">
        <v>5.1432394313936527</v>
      </c>
      <c r="AC1125">
        <v>-44.706043422045475</v>
      </c>
    </row>
    <row r="1126" spans="1:29">
      <c r="A1126">
        <v>3</v>
      </c>
      <c r="B1126">
        <v>748</v>
      </c>
      <c r="C1126">
        <v>2010</v>
      </c>
      <c r="D1126">
        <v>99</v>
      </c>
      <c r="E1126">
        <v>20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99</v>
      </c>
      <c r="M1126">
        <v>99</v>
      </c>
      <c r="N1126">
        <v>99</v>
      </c>
      <c r="O1126">
        <v>99</v>
      </c>
      <c r="P1126">
        <v>9999</v>
      </c>
      <c r="Q1126">
        <v>211</v>
      </c>
      <c r="R1126">
        <v>741</v>
      </c>
      <c r="S1126">
        <v>737</v>
      </c>
      <c r="T1126">
        <v>3.7152168463274</v>
      </c>
      <c r="U1126">
        <v>3.6318092256205992</v>
      </c>
      <c r="V1126">
        <v>14.835357624831301</v>
      </c>
      <c r="W1126">
        <v>58.78290366350069</v>
      </c>
      <c r="X1126">
        <v>153.73210925471855</v>
      </c>
      <c r="Y1126">
        <v>141.15168690958191</v>
      </c>
      <c r="Z1126">
        <v>141.91777476255103</v>
      </c>
      <c r="AA1126">
        <v>32.039198285827609</v>
      </c>
      <c r="AB1126">
        <v>4.1168918645465604</v>
      </c>
      <c r="AC1126">
        <v>-43.984058624964945</v>
      </c>
    </row>
    <row r="1127" spans="1:29">
      <c r="A1127">
        <v>3</v>
      </c>
      <c r="B1127">
        <v>749</v>
      </c>
      <c r="C1127">
        <v>2010</v>
      </c>
      <c r="D1127">
        <v>99</v>
      </c>
      <c r="E1127">
        <v>21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99</v>
      </c>
      <c r="M1127">
        <v>99</v>
      </c>
      <c r="N1127">
        <v>99</v>
      </c>
      <c r="O1127">
        <v>99</v>
      </c>
      <c r="P1127">
        <v>9999</v>
      </c>
      <c r="Q1127">
        <v>183</v>
      </c>
      <c r="R1127">
        <v>639</v>
      </c>
      <c r="S1127">
        <v>638</v>
      </c>
      <c r="T1127">
        <v>3.2038104788167456</v>
      </c>
      <c r="U1127">
        <v>3.2854773500217287</v>
      </c>
      <c r="V1127">
        <v>14.94992175273865</v>
      </c>
      <c r="W1127">
        <v>58.156739811912217</v>
      </c>
      <c r="X1127">
        <v>160.60559819734587</v>
      </c>
      <c r="Y1127">
        <v>148.07402190923327</v>
      </c>
      <c r="Z1127">
        <v>148.30611285266465</v>
      </c>
      <c r="AA1127">
        <v>34.685350682596678</v>
      </c>
      <c r="AB1127">
        <v>5.0375278212489487</v>
      </c>
      <c r="AC1127">
        <v>-49.889524574989125</v>
      </c>
    </row>
    <row r="1128" spans="1:29">
      <c r="A1128">
        <v>3</v>
      </c>
      <c r="B1128">
        <v>750</v>
      </c>
      <c r="C1128">
        <v>2010</v>
      </c>
      <c r="D1128">
        <v>99</v>
      </c>
      <c r="E1128">
        <v>22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99</v>
      </c>
      <c r="M1128">
        <v>99</v>
      </c>
      <c r="N1128">
        <v>99</v>
      </c>
      <c r="O1128">
        <v>99</v>
      </c>
      <c r="P1128">
        <v>9999</v>
      </c>
      <c r="Q1128">
        <v>185</v>
      </c>
      <c r="R1128">
        <v>717</v>
      </c>
      <c r="S1128">
        <v>716</v>
      </c>
      <c r="T1128">
        <v>3.5948859363248942</v>
      </c>
      <c r="U1128">
        <v>3.5623560401128409</v>
      </c>
      <c r="V1128">
        <v>14.458856345885636</v>
      </c>
      <c r="W1128">
        <v>58.206703910614543</v>
      </c>
      <c r="X1128">
        <v>155.26079985977441</v>
      </c>
      <c r="Y1128">
        <v>143.086750348675</v>
      </c>
      <c r="Z1128">
        <v>143.28659217877097</v>
      </c>
      <c r="AA1128">
        <v>32.84526511298175</v>
      </c>
      <c r="AB1128">
        <v>4.5840090984993216</v>
      </c>
      <c r="AC1128">
        <v>-42.619288338694098</v>
      </c>
    </row>
    <row r="1129" spans="1:29">
      <c r="A1129">
        <v>3</v>
      </c>
      <c r="B1129">
        <v>751</v>
      </c>
      <c r="C1129">
        <v>2010</v>
      </c>
      <c r="D1129">
        <v>99</v>
      </c>
      <c r="E1129">
        <v>23</v>
      </c>
      <c r="F1129">
        <v>99</v>
      </c>
      <c r="G1129">
        <v>99</v>
      </c>
      <c r="H1129">
        <v>99</v>
      </c>
      <c r="I1129">
        <v>99</v>
      </c>
      <c r="J1129">
        <v>999</v>
      </c>
      <c r="K1129">
        <v>99</v>
      </c>
      <c r="L1129">
        <v>99</v>
      </c>
      <c r="M1129">
        <v>99</v>
      </c>
      <c r="N1129">
        <v>99</v>
      </c>
      <c r="O1129">
        <v>99</v>
      </c>
      <c r="P1129">
        <v>9999</v>
      </c>
      <c r="Q1129">
        <v>210</v>
      </c>
      <c r="R1129">
        <v>858</v>
      </c>
      <c r="S1129">
        <v>856</v>
      </c>
      <c r="T1129">
        <v>4.3018300325896206</v>
      </c>
      <c r="U1129">
        <v>4.2693604400530489</v>
      </c>
      <c r="V1129">
        <v>14.231934731934738</v>
      </c>
      <c r="W1129">
        <v>57.984813084112155</v>
      </c>
      <c r="X1129">
        <v>155.48012839453796</v>
      </c>
      <c r="Y1129">
        <v>143.30349650349652</v>
      </c>
      <c r="Z1129">
        <v>143.63831775700939</v>
      </c>
      <c r="AA1129">
        <v>33.277687214242071</v>
      </c>
      <c r="AB1129">
        <v>4.930214229446829</v>
      </c>
      <c r="AC1129">
        <v>-44.226740540175058</v>
      </c>
    </row>
    <row r="1130" spans="1:29">
      <c r="A1130">
        <v>3</v>
      </c>
      <c r="B1130">
        <v>752</v>
      </c>
      <c r="C1130">
        <v>2010</v>
      </c>
      <c r="D1130">
        <v>99</v>
      </c>
      <c r="E1130">
        <v>24</v>
      </c>
      <c r="F1130">
        <v>99</v>
      </c>
      <c r="G1130">
        <v>99</v>
      </c>
      <c r="H1130">
        <v>99</v>
      </c>
      <c r="I1130">
        <v>99</v>
      </c>
      <c r="J1130">
        <v>999</v>
      </c>
      <c r="K1130">
        <v>99</v>
      </c>
      <c r="L1130">
        <v>99</v>
      </c>
      <c r="M1130">
        <v>99</v>
      </c>
      <c r="N1130">
        <v>99</v>
      </c>
      <c r="O1130">
        <v>99</v>
      </c>
      <c r="P1130">
        <v>9999</v>
      </c>
      <c r="Q1130">
        <v>203</v>
      </c>
      <c r="R1130">
        <v>802</v>
      </c>
      <c r="S1130">
        <v>800</v>
      </c>
      <c r="T1130">
        <v>4.0210579092504393</v>
      </c>
      <c r="U1130">
        <v>4.0177879601399411</v>
      </c>
      <c r="V1130">
        <v>14.588528678304236</v>
      </c>
      <c r="W1130">
        <v>58.453749999999999</v>
      </c>
      <c r="X1130">
        <v>156.65576038235929</v>
      </c>
      <c r="Y1130">
        <v>144.27593516209473</v>
      </c>
      <c r="Z1130">
        <v>144.63662500000001</v>
      </c>
      <c r="AA1130">
        <v>32.818377033445593</v>
      </c>
      <c r="AB1130">
        <v>4.569229796967953</v>
      </c>
      <c r="AC1130">
        <v>-38.414678700143938</v>
      </c>
    </row>
    <row r="1131" spans="1:29">
      <c r="A1131">
        <v>3</v>
      </c>
      <c r="B1131">
        <v>753</v>
      </c>
      <c r="C1131">
        <v>2010</v>
      </c>
      <c r="D1131">
        <v>99</v>
      </c>
      <c r="E1131">
        <v>25</v>
      </c>
      <c r="F1131">
        <v>99</v>
      </c>
      <c r="G1131">
        <v>99</v>
      </c>
      <c r="H1131">
        <v>99</v>
      </c>
      <c r="I1131">
        <v>99</v>
      </c>
      <c r="J1131">
        <v>999</v>
      </c>
      <c r="K1131">
        <v>99</v>
      </c>
      <c r="L1131">
        <v>99</v>
      </c>
      <c r="M1131">
        <v>99</v>
      </c>
      <c r="N1131">
        <v>99</v>
      </c>
      <c r="O1131">
        <v>99</v>
      </c>
      <c r="P1131">
        <v>9999</v>
      </c>
    </row>
    <row r="1132" spans="1:29">
      <c r="A1132">
        <v>3</v>
      </c>
      <c r="B1132">
        <v>754</v>
      </c>
      <c r="C1132">
        <v>2010</v>
      </c>
      <c r="D1132">
        <v>99</v>
      </c>
      <c r="E1132">
        <v>26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99</v>
      </c>
      <c r="M1132">
        <v>99</v>
      </c>
      <c r="N1132">
        <v>99</v>
      </c>
      <c r="O1132">
        <v>99</v>
      </c>
      <c r="P1132">
        <v>9999</v>
      </c>
    </row>
    <row r="1133" spans="1:29">
      <c r="A1133">
        <v>3</v>
      </c>
      <c r="B1133">
        <v>755</v>
      </c>
      <c r="C1133">
        <v>2010</v>
      </c>
      <c r="D1133">
        <v>99</v>
      </c>
      <c r="E1133">
        <v>27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99</v>
      </c>
      <c r="M1133">
        <v>99</v>
      </c>
      <c r="N1133">
        <v>99</v>
      </c>
      <c r="O1133">
        <v>99</v>
      </c>
      <c r="P1133">
        <v>9999</v>
      </c>
    </row>
    <row r="1134" spans="1:29">
      <c r="A1134">
        <v>3</v>
      </c>
      <c r="B1134">
        <v>756</v>
      </c>
      <c r="C1134">
        <v>2010</v>
      </c>
      <c r="D1134">
        <v>99</v>
      </c>
      <c r="E1134">
        <v>28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99</v>
      </c>
      <c r="M1134">
        <v>99</v>
      </c>
      <c r="N1134">
        <v>99</v>
      </c>
      <c r="O1134">
        <v>99</v>
      </c>
      <c r="P1134">
        <v>9999</v>
      </c>
    </row>
    <row r="1135" spans="1:29">
      <c r="A1135">
        <v>3</v>
      </c>
      <c r="B1135">
        <v>757</v>
      </c>
      <c r="C1135">
        <v>2010</v>
      </c>
      <c r="D1135">
        <v>99</v>
      </c>
      <c r="E1135">
        <v>29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99</v>
      </c>
      <c r="M1135">
        <v>99</v>
      </c>
      <c r="N1135">
        <v>99</v>
      </c>
      <c r="O1135">
        <v>99</v>
      </c>
      <c r="P1135">
        <v>9999</v>
      </c>
    </row>
    <row r="1136" spans="1:29">
      <c r="A1136">
        <v>3</v>
      </c>
      <c r="B1136">
        <v>758</v>
      </c>
      <c r="C1136">
        <v>2010</v>
      </c>
      <c r="D1136">
        <v>99</v>
      </c>
      <c r="E1136">
        <v>30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99</v>
      </c>
      <c r="M1136">
        <v>99</v>
      </c>
      <c r="N1136">
        <v>99</v>
      </c>
      <c r="O1136">
        <v>99</v>
      </c>
      <c r="P1136">
        <v>9999</v>
      </c>
    </row>
    <row r="1137" spans="1:16">
      <c r="A1137">
        <v>3</v>
      </c>
      <c r="B1137">
        <v>759</v>
      </c>
      <c r="C1137">
        <v>2010</v>
      </c>
      <c r="D1137">
        <v>99</v>
      </c>
      <c r="E1137">
        <v>31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99</v>
      </c>
      <c r="M1137">
        <v>99</v>
      </c>
      <c r="N1137">
        <v>99</v>
      </c>
      <c r="O1137">
        <v>99</v>
      </c>
      <c r="P1137">
        <v>9999</v>
      </c>
    </row>
    <row r="1138" spans="1:16">
      <c r="A1138">
        <v>3</v>
      </c>
      <c r="B1138">
        <v>760</v>
      </c>
      <c r="C1138">
        <v>2010</v>
      </c>
      <c r="D1138">
        <v>99</v>
      </c>
      <c r="E1138">
        <v>32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99</v>
      </c>
      <c r="M1138">
        <v>99</v>
      </c>
      <c r="N1138">
        <v>99</v>
      </c>
      <c r="O1138">
        <v>99</v>
      </c>
      <c r="P1138">
        <v>9999</v>
      </c>
    </row>
    <row r="1139" spans="1:16">
      <c r="A1139">
        <v>3</v>
      </c>
      <c r="B1139">
        <v>761</v>
      </c>
      <c r="C1139">
        <v>2010</v>
      </c>
      <c r="D1139">
        <v>99</v>
      </c>
      <c r="E1139">
        <v>33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99</v>
      </c>
      <c r="M1139">
        <v>99</v>
      </c>
      <c r="N1139">
        <v>99</v>
      </c>
      <c r="O1139">
        <v>99</v>
      </c>
      <c r="P1139">
        <v>9999</v>
      </c>
    </row>
    <row r="1140" spans="1:16">
      <c r="A1140">
        <v>3</v>
      </c>
      <c r="B1140">
        <v>762</v>
      </c>
      <c r="C1140">
        <v>2010</v>
      </c>
      <c r="D1140">
        <v>99</v>
      </c>
      <c r="E1140">
        <v>34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99</v>
      </c>
      <c r="M1140">
        <v>99</v>
      </c>
      <c r="N1140">
        <v>99</v>
      </c>
      <c r="O1140">
        <v>99</v>
      </c>
      <c r="P1140">
        <v>9999</v>
      </c>
    </row>
    <row r="1141" spans="1:16">
      <c r="A1141">
        <v>3</v>
      </c>
      <c r="B1141">
        <v>763</v>
      </c>
      <c r="C1141">
        <v>2010</v>
      </c>
      <c r="D1141">
        <v>99</v>
      </c>
      <c r="E1141">
        <v>35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99</v>
      </c>
      <c r="M1141">
        <v>99</v>
      </c>
      <c r="N1141">
        <v>99</v>
      </c>
      <c r="O1141">
        <v>99</v>
      </c>
      <c r="P1141">
        <v>9999</v>
      </c>
    </row>
    <row r="1142" spans="1:16">
      <c r="A1142">
        <v>3</v>
      </c>
      <c r="B1142">
        <v>764</v>
      </c>
      <c r="C1142">
        <v>2010</v>
      </c>
      <c r="D1142">
        <v>99</v>
      </c>
      <c r="E1142">
        <v>36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99</v>
      </c>
      <c r="M1142">
        <v>99</v>
      </c>
      <c r="N1142">
        <v>99</v>
      </c>
      <c r="O1142">
        <v>99</v>
      </c>
      <c r="P1142">
        <v>9999</v>
      </c>
    </row>
    <row r="1143" spans="1:16">
      <c r="A1143">
        <v>3</v>
      </c>
      <c r="B1143">
        <v>765</v>
      </c>
      <c r="C1143">
        <v>2010</v>
      </c>
      <c r="D1143">
        <v>99</v>
      </c>
      <c r="E1143">
        <v>37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99</v>
      </c>
      <c r="M1143">
        <v>99</v>
      </c>
      <c r="N1143">
        <v>99</v>
      </c>
      <c r="O1143">
        <v>99</v>
      </c>
      <c r="P1143">
        <v>9999</v>
      </c>
    </row>
    <row r="1144" spans="1:16">
      <c r="A1144">
        <v>3</v>
      </c>
      <c r="B1144">
        <v>766</v>
      </c>
      <c r="C1144">
        <v>2010</v>
      </c>
      <c r="D1144">
        <v>99</v>
      </c>
      <c r="E1144">
        <v>38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99</v>
      </c>
      <c r="M1144">
        <v>99</v>
      </c>
      <c r="N1144">
        <v>99</v>
      </c>
      <c r="O1144">
        <v>99</v>
      </c>
      <c r="P1144">
        <v>9999</v>
      </c>
    </row>
    <row r="1145" spans="1:16">
      <c r="A1145">
        <v>3</v>
      </c>
      <c r="B1145">
        <v>767</v>
      </c>
      <c r="C1145">
        <v>2010</v>
      </c>
      <c r="D1145">
        <v>99</v>
      </c>
      <c r="E1145">
        <v>39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99</v>
      </c>
      <c r="M1145">
        <v>99</v>
      </c>
      <c r="N1145">
        <v>99</v>
      </c>
      <c r="O1145">
        <v>99</v>
      </c>
      <c r="P1145">
        <v>9999</v>
      </c>
    </row>
    <row r="1146" spans="1:16">
      <c r="A1146">
        <v>3</v>
      </c>
      <c r="B1146">
        <v>768</v>
      </c>
      <c r="C1146">
        <v>2010</v>
      </c>
      <c r="D1146">
        <v>99</v>
      </c>
      <c r="E1146">
        <v>40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99</v>
      </c>
      <c r="M1146">
        <v>99</v>
      </c>
      <c r="N1146">
        <v>99</v>
      </c>
      <c r="O1146">
        <v>99</v>
      </c>
      <c r="P1146">
        <v>9999</v>
      </c>
    </row>
    <row r="1147" spans="1:16">
      <c r="A1147">
        <v>3</v>
      </c>
      <c r="B1147">
        <v>769</v>
      </c>
      <c r="C1147">
        <v>2010</v>
      </c>
      <c r="D1147">
        <v>99</v>
      </c>
      <c r="E1147">
        <v>41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99</v>
      </c>
      <c r="M1147">
        <v>99</v>
      </c>
      <c r="N1147">
        <v>99</v>
      </c>
      <c r="O1147">
        <v>99</v>
      </c>
      <c r="P1147">
        <v>9999</v>
      </c>
    </row>
    <row r="1148" spans="1:16">
      <c r="A1148">
        <v>3</v>
      </c>
      <c r="B1148">
        <v>770</v>
      </c>
      <c r="C1148">
        <v>2010</v>
      </c>
      <c r="D1148">
        <v>99</v>
      </c>
      <c r="E1148">
        <v>42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99</v>
      </c>
      <c r="M1148">
        <v>99</v>
      </c>
      <c r="N1148">
        <v>99</v>
      </c>
      <c r="O1148">
        <v>99</v>
      </c>
      <c r="P1148">
        <v>9999</v>
      </c>
    </row>
    <row r="1149" spans="1:16">
      <c r="A1149">
        <v>3</v>
      </c>
      <c r="B1149">
        <v>771</v>
      </c>
      <c r="C1149">
        <v>2010</v>
      </c>
      <c r="D1149">
        <v>99</v>
      </c>
      <c r="E1149">
        <v>43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99</v>
      </c>
      <c r="M1149">
        <v>99</v>
      </c>
      <c r="N1149">
        <v>99</v>
      </c>
      <c r="O1149">
        <v>99</v>
      </c>
      <c r="P1149">
        <v>9999</v>
      </c>
    </row>
    <row r="1150" spans="1:16">
      <c r="A1150">
        <v>3</v>
      </c>
      <c r="B1150">
        <v>772</v>
      </c>
      <c r="C1150">
        <v>2010</v>
      </c>
      <c r="D1150">
        <v>99</v>
      </c>
      <c r="E1150">
        <v>44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99</v>
      </c>
      <c r="M1150">
        <v>99</v>
      </c>
      <c r="N1150">
        <v>99</v>
      </c>
      <c r="O1150">
        <v>99</v>
      </c>
      <c r="P1150">
        <v>9999</v>
      </c>
    </row>
    <row r="1151" spans="1:16">
      <c r="A1151">
        <v>3</v>
      </c>
      <c r="B1151">
        <v>773</v>
      </c>
      <c r="C1151">
        <v>2010</v>
      </c>
      <c r="D1151">
        <v>99</v>
      </c>
      <c r="E1151">
        <v>45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99</v>
      </c>
      <c r="M1151">
        <v>99</v>
      </c>
      <c r="N1151">
        <v>99</v>
      </c>
      <c r="O1151">
        <v>99</v>
      </c>
      <c r="P1151">
        <v>9999</v>
      </c>
    </row>
    <row r="1152" spans="1:16">
      <c r="A1152">
        <v>3</v>
      </c>
      <c r="B1152">
        <v>774</v>
      </c>
      <c r="C1152">
        <v>2010</v>
      </c>
      <c r="D1152">
        <v>99</v>
      </c>
      <c r="E1152">
        <v>46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99</v>
      </c>
      <c r="M1152">
        <v>99</v>
      </c>
      <c r="N1152">
        <v>99</v>
      </c>
      <c r="O1152">
        <v>99</v>
      </c>
      <c r="P1152">
        <v>9999</v>
      </c>
    </row>
    <row r="1153" spans="1:29">
      <c r="A1153">
        <v>3</v>
      </c>
      <c r="B1153">
        <v>775</v>
      </c>
      <c r="C1153">
        <v>2010</v>
      </c>
      <c r="D1153">
        <v>99</v>
      </c>
      <c r="E1153">
        <v>47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99</v>
      </c>
      <c r="M1153">
        <v>99</v>
      </c>
      <c r="N1153">
        <v>99</v>
      </c>
      <c r="O1153">
        <v>99</v>
      </c>
      <c r="P1153">
        <v>9999</v>
      </c>
    </row>
    <row r="1154" spans="1:29">
      <c r="A1154">
        <v>3</v>
      </c>
      <c r="B1154">
        <v>776</v>
      </c>
      <c r="C1154">
        <v>2010</v>
      </c>
      <c r="D1154">
        <v>99</v>
      </c>
      <c r="E1154">
        <v>48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99</v>
      </c>
      <c r="M1154">
        <v>99</v>
      </c>
      <c r="N1154">
        <v>99</v>
      </c>
      <c r="O1154">
        <v>99</v>
      </c>
      <c r="P1154">
        <v>9999</v>
      </c>
    </row>
    <row r="1155" spans="1:29">
      <c r="A1155">
        <v>3</v>
      </c>
      <c r="B1155">
        <v>777</v>
      </c>
      <c r="C1155">
        <v>2010</v>
      </c>
      <c r="D1155">
        <v>99</v>
      </c>
      <c r="E1155">
        <v>49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99</v>
      </c>
      <c r="M1155">
        <v>99</v>
      </c>
      <c r="N1155">
        <v>99</v>
      </c>
      <c r="O1155">
        <v>99</v>
      </c>
      <c r="P1155">
        <v>9999</v>
      </c>
    </row>
    <row r="1156" spans="1:29">
      <c r="A1156">
        <v>3</v>
      </c>
      <c r="B1156">
        <v>778</v>
      </c>
      <c r="C1156">
        <v>2010</v>
      </c>
      <c r="D1156">
        <v>99</v>
      </c>
      <c r="E1156">
        <v>50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99</v>
      </c>
      <c r="M1156">
        <v>99</v>
      </c>
      <c r="N1156">
        <v>99</v>
      </c>
      <c r="O1156">
        <v>99</v>
      </c>
      <c r="P1156">
        <v>9999</v>
      </c>
    </row>
    <row r="1157" spans="1:29">
      <c r="A1157">
        <v>3</v>
      </c>
      <c r="B1157">
        <v>779</v>
      </c>
      <c r="C1157">
        <v>2010</v>
      </c>
      <c r="D1157">
        <v>99</v>
      </c>
      <c r="E1157">
        <v>51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99</v>
      </c>
      <c r="M1157">
        <v>99</v>
      </c>
      <c r="N1157">
        <v>99</v>
      </c>
      <c r="O1157">
        <v>99</v>
      </c>
      <c r="P1157">
        <v>9999</v>
      </c>
    </row>
    <row r="1158" spans="1:29">
      <c r="A1158">
        <v>3</v>
      </c>
      <c r="B1158">
        <v>780</v>
      </c>
      <c r="C1158">
        <v>2010</v>
      </c>
      <c r="D1158">
        <v>99</v>
      </c>
      <c r="E1158">
        <v>52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99</v>
      </c>
      <c r="M1158">
        <v>99</v>
      </c>
      <c r="N1158">
        <v>99</v>
      </c>
      <c r="O1158">
        <v>99</v>
      </c>
      <c r="P1158">
        <v>9999</v>
      </c>
    </row>
    <row r="1159" spans="1:29">
      <c r="A1159">
        <v>3</v>
      </c>
      <c r="B1159">
        <v>781</v>
      </c>
      <c r="C1159">
        <v>2009</v>
      </c>
      <c r="D1159">
        <v>99</v>
      </c>
      <c r="E1159">
        <v>1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99</v>
      </c>
      <c r="M1159">
        <v>99</v>
      </c>
      <c r="N1159">
        <v>99</v>
      </c>
      <c r="O1159">
        <v>99</v>
      </c>
      <c r="P1159">
        <v>9999</v>
      </c>
      <c r="Q1159">
        <v>34</v>
      </c>
      <c r="R1159">
        <v>122</v>
      </c>
      <c r="S1159">
        <v>122</v>
      </c>
      <c r="T1159">
        <v>0.59971488964262887</v>
      </c>
      <c r="U1159">
        <v>0.5948373213474929</v>
      </c>
      <c r="V1159">
        <v>14.15573770491803</v>
      </c>
      <c r="W1159">
        <v>56.401639344262307</v>
      </c>
      <c r="X1159">
        <v>155.53966928938075</v>
      </c>
      <c r="Y1159">
        <v>143.56311475409839</v>
      </c>
      <c r="Z1159">
        <v>143.56311475409839</v>
      </c>
      <c r="AA1159">
        <v>35.766731040377401</v>
      </c>
      <c r="AB1159">
        <v>5.2066474472945918</v>
      </c>
      <c r="AC1159">
        <v>-65.25911419875618</v>
      </c>
    </row>
    <row r="1160" spans="1:29">
      <c r="A1160">
        <v>3</v>
      </c>
      <c r="B1160">
        <v>782</v>
      </c>
      <c r="C1160">
        <v>2009</v>
      </c>
      <c r="D1160">
        <v>99</v>
      </c>
      <c r="E1160">
        <v>2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99</v>
      </c>
      <c r="M1160">
        <v>99</v>
      </c>
      <c r="N1160">
        <v>99</v>
      </c>
      <c r="O1160">
        <v>99</v>
      </c>
      <c r="P1160">
        <v>9999</v>
      </c>
      <c r="Q1160">
        <v>303</v>
      </c>
      <c r="R1160">
        <v>1186</v>
      </c>
      <c r="S1160">
        <v>1181</v>
      </c>
      <c r="T1160">
        <v>5.8300152386570323</v>
      </c>
      <c r="U1160">
        <v>5.8534489319761764</v>
      </c>
      <c r="V1160">
        <v>15.131534569983137</v>
      </c>
      <c r="W1160">
        <v>56.418289585097362</v>
      </c>
      <c r="X1160">
        <v>158.02181098003257</v>
      </c>
      <c r="Y1160">
        <v>145.32209106239472</v>
      </c>
      <c r="Z1160">
        <v>145.93734123624051</v>
      </c>
      <c r="AA1160">
        <v>32.814648471674879</v>
      </c>
      <c r="AB1160">
        <v>4.5330067092809374</v>
      </c>
      <c r="AC1160">
        <v>-39.033434169425199</v>
      </c>
    </row>
    <row r="1161" spans="1:29">
      <c r="A1161">
        <v>3</v>
      </c>
      <c r="B1161">
        <v>783</v>
      </c>
      <c r="C1161">
        <v>2009</v>
      </c>
      <c r="D1161">
        <v>99</v>
      </c>
      <c r="E1161">
        <v>3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99</v>
      </c>
      <c r="M1161">
        <v>99</v>
      </c>
      <c r="N1161">
        <v>99</v>
      </c>
      <c r="O1161">
        <v>99</v>
      </c>
      <c r="P1161">
        <v>9999</v>
      </c>
      <c r="Q1161">
        <v>298</v>
      </c>
      <c r="R1161">
        <v>1157</v>
      </c>
      <c r="S1161">
        <v>1154</v>
      </c>
      <c r="T1161">
        <v>5.6874600599714888</v>
      </c>
      <c r="U1161">
        <v>5.7830249641350848</v>
      </c>
      <c r="V1161">
        <v>15.122731201382885</v>
      </c>
      <c r="W1161">
        <v>56.378682842287695</v>
      </c>
      <c r="X1161">
        <v>159.77174127806535</v>
      </c>
      <c r="Y1161">
        <v>147.1723422644769</v>
      </c>
      <c r="Z1161">
        <v>147.55493934142089</v>
      </c>
      <c r="AA1161">
        <v>33.061425643050555</v>
      </c>
      <c r="AB1161">
        <v>4.7176349344010404</v>
      </c>
      <c r="AC1161">
        <v>-42.798053310814282</v>
      </c>
    </row>
    <row r="1162" spans="1:29">
      <c r="A1162">
        <v>3</v>
      </c>
      <c r="B1162">
        <v>784</v>
      </c>
      <c r="C1162">
        <v>2009</v>
      </c>
      <c r="D1162">
        <v>99</v>
      </c>
      <c r="E1162">
        <v>4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99</v>
      </c>
      <c r="M1162">
        <v>99</v>
      </c>
      <c r="N1162">
        <v>99</v>
      </c>
      <c r="O1162">
        <v>99</v>
      </c>
      <c r="P1162">
        <v>9999</v>
      </c>
      <c r="Q1162">
        <v>243</v>
      </c>
      <c r="R1162">
        <v>929</v>
      </c>
      <c r="S1162">
        <v>925</v>
      </c>
      <c r="T1162">
        <v>4.5666814137541181</v>
      </c>
      <c r="U1162">
        <v>4.5878925997811324</v>
      </c>
      <c r="V1162">
        <v>15.687836383207751</v>
      </c>
      <c r="W1162">
        <v>56.660540540540516</v>
      </c>
      <c r="X1162">
        <v>158.03232077735939</v>
      </c>
      <c r="Y1162">
        <v>145.41259418729828</v>
      </c>
      <c r="Z1162">
        <v>146.0414054054055</v>
      </c>
      <c r="AA1162">
        <v>32.073073394106558</v>
      </c>
      <c r="AB1162">
        <v>4.3984530117991794</v>
      </c>
      <c r="AC1162">
        <v>-41.222296640798653</v>
      </c>
    </row>
    <row r="1163" spans="1:29">
      <c r="A1163">
        <v>3</v>
      </c>
      <c r="B1163">
        <v>785</v>
      </c>
      <c r="C1163">
        <v>2009</v>
      </c>
      <c r="D1163">
        <v>99</v>
      </c>
      <c r="E1163">
        <v>5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99</v>
      </c>
      <c r="M1163">
        <v>99</v>
      </c>
      <c r="N1163">
        <v>99</v>
      </c>
      <c r="O1163">
        <v>99</v>
      </c>
      <c r="P1163">
        <v>9999</v>
      </c>
      <c r="Q1163">
        <v>245</v>
      </c>
      <c r="R1163">
        <v>1011</v>
      </c>
      <c r="S1163">
        <v>1010</v>
      </c>
      <c r="T1163">
        <v>4.9697684707270318</v>
      </c>
      <c r="U1163">
        <v>4.9618025710114289</v>
      </c>
      <c r="V1163">
        <v>15.090009891196837</v>
      </c>
      <c r="W1163">
        <v>56.984158415841584</v>
      </c>
      <c r="X1163">
        <v>156.68459513070221</v>
      </c>
      <c r="Y1163">
        <v>144.50830860534123</v>
      </c>
      <c r="Z1163">
        <v>144.65138613861387</v>
      </c>
      <c r="AA1163">
        <v>31.90343727499863</v>
      </c>
      <c r="AB1163">
        <v>4.3088380890763034</v>
      </c>
      <c r="AC1163">
        <v>-40.909175820855104</v>
      </c>
    </row>
    <row r="1164" spans="1:29">
      <c r="A1164">
        <v>3</v>
      </c>
      <c r="B1164">
        <v>786</v>
      </c>
      <c r="C1164">
        <v>2009</v>
      </c>
      <c r="D1164">
        <v>99</v>
      </c>
      <c r="E1164">
        <v>6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99</v>
      </c>
      <c r="M1164">
        <v>99</v>
      </c>
      <c r="N1164">
        <v>99</v>
      </c>
      <c r="O1164">
        <v>99</v>
      </c>
      <c r="P1164">
        <v>9999</v>
      </c>
      <c r="Q1164">
        <v>228</v>
      </c>
      <c r="R1164">
        <v>994</v>
      </c>
      <c r="S1164">
        <v>988</v>
      </c>
      <c r="T1164">
        <v>4.886201641842403</v>
      </c>
      <c r="U1164">
        <v>4.854414170975982</v>
      </c>
      <c r="V1164">
        <v>14.845070422535215</v>
      </c>
      <c r="W1164">
        <v>56.585020242914958</v>
      </c>
      <c r="X1164">
        <v>156.66360023630389</v>
      </c>
      <c r="Y1164">
        <v>143.79869215291745</v>
      </c>
      <c r="Z1164">
        <v>144.67196356275295</v>
      </c>
      <c r="AA1164">
        <v>31.445352851932167</v>
      </c>
      <c r="AB1164">
        <v>4.7746651640444604</v>
      </c>
      <c r="AC1164">
        <v>-30.378115074612001</v>
      </c>
    </row>
    <row r="1165" spans="1:29">
      <c r="A1165">
        <v>3</v>
      </c>
      <c r="B1165">
        <v>787</v>
      </c>
      <c r="C1165">
        <v>2009</v>
      </c>
      <c r="D1165">
        <v>99</v>
      </c>
      <c r="E1165">
        <v>7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99</v>
      </c>
      <c r="M1165">
        <v>99</v>
      </c>
      <c r="N1165">
        <v>99</v>
      </c>
      <c r="O1165">
        <v>99</v>
      </c>
      <c r="P1165">
        <v>9999</v>
      </c>
      <c r="Q1165">
        <v>223</v>
      </c>
      <c r="R1165">
        <v>864</v>
      </c>
      <c r="S1165">
        <v>859</v>
      </c>
      <c r="T1165">
        <v>4.2471611856658313</v>
      </c>
      <c r="U1165">
        <v>4.3169117948972504</v>
      </c>
      <c r="V1165">
        <v>15.614583333333337</v>
      </c>
      <c r="W1165">
        <v>56.763678696158316</v>
      </c>
      <c r="X1165">
        <v>160.06217146181913</v>
      </c>
      <c r="Y1165">
        <v>147.11736111111091</v>
      </c>
      <c r="Z1165">
        <v>147.9736903376016</v>
      </c>
      <c r="AA1165">
        <v>33.303320187458354</v>
      </c>
      <c r="AB1165">
        <v>4.8154566300268398</v>
      </c>
      <c r="AC1165">
        <v>-46.509344404174755</v>
      </c>
    </row>
    <row r="1166" spans="1:29">
      <c r="A1166">
        <v>3</v>
      </c>
      <c r="B1166">
        <v>788</v>
      </c>
      <c r="C1166">
        <v>2009</v>
      </c>
      <c r="D1166">
        <v>99</v>
      </c>
      <c r="E1166">
        <v>8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99</v>
      </c>
      <c r="M1166">
        <v>99</v>
      </c>
      <c r="N1166">
        <v>99</v>
      </c>
      <c r="O1166">
        <v>99</v>
      </c>
      <c r="P1166">
        <v>9999</v>
      </c>
      <c r="Q1166">
        <v>213</v>
      </c>
      <c r="R1166">
        <v>983</v>
      </c>
      <c r="S1166">
        <v>981</v>
      </c>
      <c r="T1166">
        <v>4.8321289878582316</v>
      </c>
      <c r="U1166">
        <v>4.6292856997062382</v>
      </c>
      <c r="V1166">
        <v>15.46592065106816</v>
      </c>
      <c r="W1166">
        <v>57.190621814475008</v>
      </c>
      <c r="X1166">
        <v>150.4313304508166</v>
      </c>
      <c r="Y1166">
        <v>138.66439471007124</v>
      </c>
      <c r="Z1166">
        <v>138.94709480122327</v>
      </c>
      <c r="AA1166">
        <v>29.343884052987597</v>
      </c>
      <c r="AB1166">
        <v>4.1896131113902282</v>
      </c>
      <c r="AC1166">
        <v>-36.544415737240627</v>
      </c>
    </row>
    <row r="1167" spans="1:29">
      <c r="A1167">
        <v>3</v>
      </c>
      <c r="B1167">
        <v>789</v>
      </c>
      <c r="C1167">
        <v>2009</v>
      </c>
      <c r="D1167">
        <v>99</v>
      </c>
      <c r="E1167">
        <v>9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99</v>
      </c>
      <c r="M1167">
        <v>99</v>
      </c>
      <c r="N1167">
        <v>99</v>
      </c>
      <c r="O1167">
        <v>99</v>
      </c>
      <c r="P1167">
        <v>9999</v>
      </c>
      <c r="Q1167">
        <v>210</v>
      </c>
      <c r="R1167">
        <v>805</v>
      </c>
      <c r="S1167">
        <v>804</v>
      </c>
      <c r="T1167">
        <v>3.9571351324780033</v>
      </c>
      <c r="U1167">
        <v>3.8795876489211696</v>
      </c>
      <c r="V1167">
        <v>15.196273291925467</v>
      </c>
      <c r="W1167">
        <v>56.91542288557212</v>
      </c>
      <c r="X1167">
        <v>153.86122756606503</v>
      </c>
      <c r="Y1167">
        <v>141.90385093167703</v>
      </c>
      <c r="Z1167">
        <v>142.08034825870652</v>
      </c>
      <c r="AA1167">
        <v>29.73416902889516</v>
      </c>
      <c r="AB1167">
        <v>4.5474623556324163</v>
      </c>
      <c r="AC1167">
        <v>-39.484410370331773</v>
      </c>
    </row>
    <row r="1168" spans="1:29">
      <c r="A1168">
        <v>3</v>
      </c>
      <c r="B1168">
        <v>790</v>
      </c>
      <c r="C1168">
        <v>2009</v>
      </c>
      <c r="D1168">
        <v>99</v>
      </c>
      <c r="E1168">
        <v>10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99</v>
      </c>
      <c r="M1168">
        <v>99</v>
      </c>
      <c r="N1168">
        <v>99</v>
      </c>
      <c r="O1168">
        <v>99</v>
      </c>
      <c r="P1168">
        <v>9999</v>
      </c>
      <c r="Q1168">
        <v>247</v>
      </c>
      <c r="R1168">
        <v>974</v>
      </c>
      <c r="S1168">
        <v>968</v>
      </c>
      <c r="T1168">
        <v>4.7878877255075452</v>
      </c>
      <c r="U1168">
        <v>4.8390021355755799</v>
      </c>
      <c r="V1168">
        <v>16.167351129363453</v>
      </c>
      <c r="W1168">
        <v>56.993801652892579</v>
      </c>
      <c r="X1168">
        <v>159.48040160088613</v>
      </c>
      <c r="Y1168">
        <v>146.28552361396311</v>
      </c>
      <c r="Z1168">
        <v>147.19225206611577</v>
      </c>
      <c r="AA1168">
        <v>33.335862416133516</v>
      </c>
      <c r="AB1168">
        <v>4.8271745848948555</v>
      </c>
      <c r="AC1168">
        <v>-49.404129796292338</v>
      </c>
    </row>
    <row r="1169" spans="1:29">
      <c r="A1169">
        <v>3</v>
      </c>
      <c r="B1169">
        <v>791</v>
      </c>
      <c r="C1169">
        <v>2009</v>
      </c>
      <c r="D1169">
        <v>99</v>
      </c>
      <c r="E1169">
        <v>11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99</v>
      </c>
      <c r="M1169">
        <v>99</v>
      </c>
      <c r="N1169">
        <v>99</v>
      </c>
      <c r="O1169">
        <v>99</v>
      </c>
      <c r="P1169">
        <v>9999</v>
      </c>
      <c r="Q1169">
        <v>229</v>
      </c>
      <c r="R1169">
        <v>707</v>
      </c>
      <c r="S1169">
        <v>707</v>
      </c>
      <c r="T1169">
        <v>3.4753969424372007</v>
      </c>
      <c r="U1169">
        <v>3.512874262753332</v>
      </c>
      <c r="V1169">
        <v>16</v>
      </c>
      <c r="W1169">
        <v>57.172560113154155</v>
      </c>
      <c r="X1169">
        <v>158.50610134531482</v>
      </c>
      <c r="Y1169">
        <v>146.30113154172565</v>
      </c>
      <c r="Z1169">
        <v>146.30113154172565</v>
      </c>
      <c r="AA1169">
        <v>31.670947406269363</v>
      </c>
      <c r="AB1169">
        <v>4.7866722776800996</v>
      </c>
      <c r="AC1169">
        <v>-44.248081011722221</v>
      </c>
    </row>
    <row r="1170" spans="1:29">
      <c r="A1170">
        <v>3</v>
      </c>
      <c r="B1170">
        <v>792</v>
      </c>
      <c r="C1170">
        <v>2009</v>
      </c>
      <c r="D1170">
        <v>99</v>
      </c>
      <c r="E1170">
        <v>12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99</v>
      </c>
      <c r="M1170">
        <v>99</v>
      </c>
      <c r="N1170">
        <v>99</v>
      </c>
      <c r="O1170">
        <v>99</v>
      </c>
      <c r="P1170">
        <v>9999</v>
      </c>
      <c r="Q1170">
        <v>242</v>
      </c>
      <c r="R1170">
        <v>854</v>
      </c>
      <c r="S1170">
        <v>851</v>
      </c>
      <c r="T1170">
        <v>4.1980042274984006</v>
      </c>
      <c r="U1170">
        <v>4.202513601766519</v>
      </c>
      <c r="V1170">
        <v>15.887587822014051</v>
      </c>
      <c r="W1170">
        <v>57.121034077555848</v>
      </c>
      <c r="X1170">
        <v>157.40115345287359</v>
      </c>
      <c r="Y1170">
        <v>144.89578454332539</v>
      </c>
      <c r="Z1170">
        <v>145.40658049353689</v>
      </c>
      <c r="AA1170">
        <v>32.113095958195508</v>
      </c>
      <c r="AB1170">
        <v>4.6482036622290881</v>
      </c>
      <c r="AC1170">
        <v>-38.818347235889263</v>
      </c>
    </row>
    <row r="1171" spans="1:29">
      <c r="A1171">
        <v>3</v>
      </c>
      <c r="B1171">
        <v>793</v>
      </c>
      <c r="C1171">
        <v>2009</v>
      </c>
      <c r="D1171">
        <v>99</v>
      </c>
      <c r="E1171">
        <v>13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99</v>
      </c>
      <c r="M1171">
        <v>99</v>
      </c>
      <c r="N1171">
        <v>99</v>
      </c>
      <c r="O1171">
        <v>99</v>
      </c>
      <c r="P1171">
        <v>9999</v>
      </c>
      <c r="Q1171">
        <v>235</v>
      </c>
      <c r="R1171">
        <v>881</v>
      </c>
      <c r="S1171">
        <v>875</v>
      </c>
      <c r="T1171">
        <v>4.3307280145504592</v>
      </c>
      <c r="U1171">
        <v>4.3310943995319198</v>
      </c>
      <c r="V1171">
        <v>15.372304199772985</v>
      </c>
      <c r="W1171">
        <v>57.140571428571398</v>
      </c>
      <c r="X1171">
        <v>157.74549506064602</v>
      </c>
      <c r="Y1171">
        <v>144.75255391600459</v>
      </c>
      <c r="Z1171">
        <v>145.74514285714298</v>
      </c>
      <c r="AA1171">
        <v>32.214409320003469</v>
      </c>
      <c r="AB1171">
        <v>4.7299301975261479</v>
      </c>
      <c r="AC1171">
        <v>-43.129999514809114</v>
      </c>
    </row>
    <row r="1172" spans="1:29">
      <c r="A1172">
        <v>3</v>
      </c>
      <c r="B1172">
        <v>794</v>
      </c>
      <c r="C1172">
        <v>2009</v>
      </c>
      <c r="D1172">
        <v>99</v>
      </c>
      <c r="E1172">
        <v>14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99</v>
      </c>
      <c r="M1172">
        <v>99</v>
      </c>
      <c r="N1172">
        <v>99</v>
      </c>
      <c r="O1172">
        <v>99</v>
      </c>
      <c r="P1172">
        <v>9999</v>
      </c>
      <c r="Q1172">
        <v>276</v>
      </c>
      <c r="R1172">
        <v>826</v>
      </c>
      <c r="S1172">
        <v>819</v>
      </c>
      <c r="T1172">
        <v>4.0603647446296005</v>
      </c>
      <c r="U1172">
        <v>4.161402387900961</v>
      </c>
      <c r="V1172">
        <v>15.778450363196121</v>
      </c>
      <c r="W1172">
        <v>56.550671550671559</v>
      </c>
      <c r="X1172">
        <v>162.12529413770773</v>
      </c>
      <c r="Y1172">
        <v>148.34200968522998</v>
      </c>
      <c r="Z1172">
        <v>149.60989010989013</v>
      </c>
      <c r="AA1172">
        <v>34.58661456502719</v>
      </c>
      <c r="AB1172">
        <v>5.1593232855808724</v>
      </c>
      <c r="AC1172">
        <v>-57.004700287020889</v>
      </c>
    </row>
    <row r="1173" spans="1:29">
      <c r="A1173">
        <v>3</v>
      </c>
      <c r="B1173">
        <v>795</v>
      </c>
      <c r="C1173">
        <v>2009</v>
      </c>
      <c r="D1173">
        <v>99</v>
      </c>
      <c r="E1173">
        <v>15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99</v>
      </c>
      <c r="M1173">
        <v>99</v>
      </c>
      <c r="N1173">
        <v>99</v>
      </c>
      <c r="O1173">
        <v>99</v>
      </c>
      <c r="P1173">
        <v>9999</v>
      </c>
      <c r="Q1173">
        <v>79</v>
      </c>
      <c r="R1173">
        <v>299</v>
      </c>
      <c r="S1173">
        <v>298</v>
      </c>
      <c r="T1173">
        <v>1.4697930492061153</v>
      </c>
      <c r="U1173">
        <v>1.4178800870966797</v>
      </c>
      <c r="V1173">
        <v>16.290969899665548</v>
      </c>
      <c r="W1173">
        <v>57.577181208053695</v>
      </c>
      <c r="X1173">
        <v>151.63365063030619</v>
      </c>
      <c r="Y1173">
        <v>139.628093645485</v>
      </c>
      <c r="Z1173">
        <v>140.09664429530201</v>
      </c>
      <c r="AA1173">
        <v>27.844265892669064</v>
      </c>
      <c r="AB1173">
        <v>4.0997318754260892</v>
      </c>
      <c r="AC1173">
        <v>-19.875192066479432</v>
      </c>
    </row>
    <row r="1174" spans="1:29">
      <c r="A1174">
        <v>3</v>
      </c>
      <c r="B1174">
        <v>796</v>
      </c>
      <c r="C1174">
        <v>2009</v>
      </c>
      <c r="D1174">
        <v>99</v>
      </c>
      <c r="E1174">
        <v>16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99</v>
      </c>
      <c r="M1174">
        <v>99</v>
      </c>
      <c r="N1174">
        <v>99</v>
      </c>
      <c r="O1174">
        <v>99</v>
      </c>
      <c r="P1174">
        <v>9999</v>
      </c>
      <c r="Q1174">
        <v>254</v>
      </c>
      <c r="R1174">
        <v>931</v>
      </c>
      <c r="S1174">
        <v>927</v>
      </c>
      <c r="T1174">
        <v>4.5765128053876012</v>
      </c>
      <c r="U1174">
        <v>4.5900152357717152</v>
      </c>
      <c r="V1174">
        <v>15.143931256713213</v>
      </c>
      <c r="W1174">
        <v>57.147788565264278</v>
      </c>
      <c r="X1174">
        <v>157.80559586553457</v>
      </c>
      <c r="Y1174">
        <v>145.16734693877575</v>
      </c>
      <c r="Z1174">
        <v>145.79374325782118</v>
      </c>
      <c r="AA1174">
        <v>30.804846697473074</v>
      </c>
      <c r="AB1174">
        <v>4.444643694280014</v>
      </c>
      <c r="AC1174">
        <v>-42.678250188844565</v>
      </c>
    </row>
    <row r="1175" spans="1:29">
      <c r="A1175">
        <v>3</v>
      </c>
      <c r="B1175">
        <v>797</v>
      </c>
      <c r="C1175">
        <v>2009</v>
      </c>
      <c r="D1175">
        <v>99</v>
      </c>
      <c r="E1175">
        <v>17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99</v>
      </c>
      <c r="M1175">
        <v>99</v>
      </c>
      <c r="N1175">
        <v>99</v>
      </c>
      <c r="O1175">
        <v>99</v>
      </c>
      <c r="P1175">
        <v>9999</v>
      </c>
      <c r="Q1175">
        <v>262</v>
      </c>
      <c r="R1175">
        <v>909</v>
      </c>
      <c r="S1175">
        <v>906</v>
      </c>
      <c r="T1175">
        <v>4.4683674974192593</v>
      </c>
      <c r="U1175">
        <v>4.586140151507303</v>
      </c>
      <c r="V1175">
        <v>14.812981298129818</v>
      </c>
      <c r="W1175">
        <v>56.870860927152336</v>
      </c>
      <c r="X1175">
        <v>161.44072695460201</v>
      </c>
      <c r="Y1175">
        <v>148.55522552255226</v>
      </c>
      <c r="Z1175">
        <v>149.04713024282557</v>
      </c>
      <c r="AA1175">
        <v>35.120649472331017</v>
      </c>
      <c r="AB1175">
        <v>5.2039943404513469</v>
      </c>
      <c r="AC1175">
        <v>-55.65781549677812</v>
      </c>
    </row>
    <row r="1176" spans="1:29">
      <c r="A1176">
        <v>3</v>
      </c>
      <c r="B1176">
        <v>798</v>
      </c>
      <c r="C1176">
        <v>2009</v>
      </c>
      <c r="D1176">
        <v>99</v>
      </c>
      <c r="E1176">
        <v>18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99</v>
      </c>
      <c r="M1176">
        <v>99</v>
      </c>
      <c r="N1176">
        <v>99</v>
      </c>
      <c r="O1176">
        <v>99</v>
      </c>
      <c r="P1176">
        <v>9999</v>
      </c>
      <c r="Q1176">
        <v>241</v>
      </c>
      <c r="R1176">
        <v>786</v>
      </c>
      <c r="S1176">
        <v>782</v>
      </c>
      <c r="T1176">
        <v>3.863736911959887</v>
      </c>
      <c r="U1176">
        <v>3.924940738550307</v>
      </c>
      <c r="V1176">
        <v>15.04071246819338</v>
      </c>
      <c r="W1176">
        <v>56.773657289002557</v>
      </c>
      <c r="X1176">
        <v>160.07046388725769</v>
      </c>
      <c r="Y1176">
        <v>147.0330788804072</v>
      </c>
      <c r="Z1176">
        <v>147.78516624040927</v>
      </c>
      <c r="AA1176">
        <v>33.138988248103367</v>
      </c>
      <c r="AB1176">
        <v>4.9826986263690225</v>
      </c>
      <c r="AC1176">
        <v>-45.938421554784149</v>
      </c>
    </row>
    <row r="1177" spans="1:29">
      <c r="A1177">
        <v>3</v>
      </c>
      <c r="B1177">
        <v>799</v>
      </c>
      <c r="C1177">
        <v>2009</v>
      </c>
      <c r="D1177">
        <v>99</v>
      </c>
      <c r="E1177">
        <v>19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99</v>
      </c>
      <c r="M1177">
        <v>99</v>
      </c>
      <c r="N1177">
        <v>99</v>
      </c>
      <c r="O1177">
        <v>99</v>
      </c>
      <c r="P1177">
        <v>9999</v>
      </c>
      <c r="Q1177">
        <v>225</v>
      </c>
      <c r="R1177">
        <v>879</v>
      </c>
      <c r="S1177">
        <v>878</v>
      </c>
      <c r="T1177">
        <v>4.3208966229169743</v>
      </c>
      <c r="U1177">
        <v>4.2693579562730868</v>
      </c>
      <c r="V1177">
        <v>15.284414106939707</v>
      </c>
      <c r="W1177">
        <v>56.685649202733501</v>
      </c>
      <c r="X1177">
        <v>155.06047574499249</v>
      </c>
      <c r="Y1177">
        <v>143.01387940841863</v>
      </c>
      <c r="Z1177">
        <v>143.17676537585422</v>
      </c>
      <c r="AA1177">
        <v>31.51332050159245</v>
      </c>
      <c r="AB1177">
        <v>4.9891955222205162</v>
      </c>
      <c r="AC1177">
        <v>-39.641420258817682</v>
      </c>
    </row>
    <row r="1178" spans="1:29">
      <c r="A1178">
        <v>3</v>
      </c>
      <c r="B1178">
        <v>800</v>
      </c>
      <c r="C1178">
        <v>2009</v>
      </c>
      <c r="D1178">
        <v>99</v>
      </c>
      <c r="E1178">
        <v>20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99</v>
      </c>
      <c r="M1178">
        <v>99</v>
      </c>
      <c r="N1178">
        <v>99</v>
      </c>
      <c r="O1178">
        <v>99</v>
      </c>
      <c r="P1178">
        <v>9999</v>
      </c>
      <c r="Q1178">
        <v>241</v>
      </c>
      <c r="R1178">
        <v>766</v>
      </c>
      <c r="S1178">
        <v>766</v>
      </c>
      <c r="T1178">
        <v>3.7654229956250314</v>
      </c>
      <c r="U1178">
        <v>3.7866501547095952</v>
      </c>
      <c r="V1178">
        <v>16.356396866840729</v>
      </c>
      <c r="W1178">
        <v>56.724543080939938</v>
      </c>
      <c r="X1178">
        <v>157.69909676981365</v>
      </c>
      <c r="Y1178">
        <v>145.55626631853789</v>
      </c>
      <c r="Z1178">
        <v>145.55626631853789</v>
      </c>
      <c r="AA1178">
        <v>32.994079002830389</v>
      </c>
      <c r="AB1178">
        <v>5.2666345432956705</v>
      </c>
      <c r="AC1178">
        <v>-52.266745967061667</v>
      </c>
    </row>
    <row r="1179" spans="1:29">
      <c r="A1179">
        <v>3</v>
      </c>
      <c r="B1179">
        <v>801</v>
      </c>
      <c r="C1179">
        <v>2009</v>
      </c>
      <c r="D1179">
        <v>99</v>
      </c>
      <c r="E1179">
        <v>21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99</v>
      </c>
      <c r="M1179">
        <v>99</v>
      </c>
      <c r="N1179">
        <v>99</v>
      </c>
      <c r="O1179">
        <v>99</v>
      </c>
      <c r="P1179">
        <v>9999</v>
      </c>
      <c r="Q1179">
        <v>231</v>
      </c>
      <c r="R1179">
        <v>903</v>
      </c>
      <c r="S1179">
        <v>901</v>
      </c>
      <c r="T1179">
        <v>4.4388733225188028</v>
      </c>
      <c r="U1179">
        <v>4.4440831623649073</v>
      </c>
      <c r="V1179">
        <v>15.26356589147287</v>
      </c>
      <c r="W1179">
        <v>57.126526082130979</v>
      </c>
      <c r="X1179">
        <v>157.26703692638847</v>
      </c>
      <c r="Y1179">
        <v>144.91018826135098</v>
      </c>
      <c r="Z1179">
        <v>145.23185349611541</v>
      </c>
      <c r="AA1179">
        <v>32.374393078437819</v>
      </c>
      <c r="AB1179">
        <v>4.4414524059844407</v>
      </c>
      <c r="AC1179">
        <v>-46.959758462073403</v>
      </c>
    </row>
    <row r="1180" spans="1:29">
      <c r="A1180">
        <v>3</v>
      </c>
      <c r="B1180">
        <v>802</v>
      </c>
      <c r="C1180">
        <v>2009</v>
      </c>
      <c r="D1180">
        <v>99</v>
      </c>
      <c r="E1180">
        <v>22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99</v>
      </c>
      <c r="M1180">
        <v>99</v>
      </c>
      <c r="N1180">
        <v>99</v>
      </c>
      <c r="O1180">
        <v>99</v>
      </c>
      <c r="P1180">
        <v>9999</v>
      </c>
      <c r="Q1180">
        <v>215</v>
      </c>
      <c r="R1180">
        <v>936</v>
      </c>
      <c r="S1180">
        <v>931</v>
      </c>
      <c r="T1180">
        <v>4.6010912844713161</v>
      </c>
      <c r="U1180">
        <v>4.43940657075047</v>
      </c>
      <c r="V1180">
        <v>16.004273504273502</v>
      </c>
      <c r="W1180">
        <v>56.689581095596147</v>
      </c>
      <c r="X1180">
        <v>151.97504884666321</v>
      </c>
      <c r="Y1180">
        <v>139.65405982906</v>
      </c>
      <c r="Z1180">
        <v>140.40408163265323</v>
      </c>
      <c r="AA1180">
        <v>31.916210193820366</v>
      </c>
      <c r="AB1180">
        <v>4.6043561469616971</v>
      </c>
      <c r="AC1180">
        <v>-44.190586241823048</v>
      </c>
    </row>
    <row r="1181" spans="1:29">
      <c r="A1181">
        <v>3</v>
      </c>
      <c r="B1181">
        <v>803</v>
      </c>
      <c r="C1181">
        <v>2009</v>
      </c>
      <c r="D1181">
        <v>99</v>
      </c>
      <c r="E1181">
        <v>23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99</v>
      </c>
      <c r="M1181">
        <v>99</v>
      </c>
      <c r="N1181">
        <v>99</v>
      </c>
      <c r="O1181">
        <v>99</v>
      </c>
      <c r="P1181">
        <v>9999</v>
      </c>
      <c r="Q1181">
        <v>222</v>
      </c>
      <c r="R1181">
        <v>820</v>
      </c>
      <c r="S1181">
        <v>817</v>
      </c>
      <c r="T1181">
        <v>4.0308705697291449</v>
      </c>
      <c r="U1181">
        <v>4.0012843136419134</v>
      </c>
      <c r="V1181">
        <v>14.669512195121948</v>
      </c>
      <c r="W1181">
        <v>56.565483476132201</v>
      </c>
      <c r="X1181">
        <v>156.09227598234821</v>
      </c>
      <c r="Y1181">
        <v>143.67792682926819</v>
      </c>
      <c r="Z1181">
        <v>144.20550795593627</v>
      </c>
      <c r="AA1181">
        <v>32.084000924405792</v>
      </c>
      <c r="AB1181">
        <v>4.7558180093028124</v>
      </c>
      <c r="AC1181">
        <v>-39.543204954603638</v>
      </c>
    </row>
    <row r="1182" spans="1:29">
      <c r="A1182">
        <v>3</v>
      </c>
      <c r="B1182">
        <v>804</v>
      </c>
      <c r="C1182">
        <v>2009</v>
      </c>
      <c r="D1182">
        <v>99</v>
      </c>
      <c r="E1182">
        <v>24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99</v>
      </c>
      <c r="M1182">
        <v>99</v>
      </c>
      <c r="N1182">
        <v>99</v>
      </c>
      <c r="O1182">
        <v>99</v>
      </c>
      <c r="P1182">
        <v>9999</v>
      </c>
      <c r="Q1182">
        <v>209</v>
      </c>
      <c r="R1182">
        <v>821</v>
      </c>
      <c r="S1182">
        <v>821</v>
      </c>
      <c r="T1182">
        <v>4.0357862655458874</v>
      </c>
      <c r="U1182">
        <v>4.0321491390537449</v>
      </c>
      <c r="V1182">
        <v>15.521315468940321</v>
      </c>
      <c r="W1182">
        <v>56.339829476248482</v>
      </c>
      <c r="X1182">
        <v>156.67374433050119</v>
      </c>
      <c r="Y1182">
        <v>144.60986601705221</v>
      </c>
      <c r="Z1182">
        <v>144.60986601705221</v>
      </c>
      <c r="AA1182">
        <v>30.518552694535629</v>
      </c>
      <c r="AB1182">
        <v>4.582733518277645</v>
      </c>
      <c r="AC1182">
        <v>-36.406715173838485</v>
      </c>
    </row>
    <row r="1183" spans="1:29">
      <c r="A1183">
        <v>3</v>
      </c>
      <c r="B1183">
        <v>805</v>
      </c>
      <c r="C1183">
        <v>2009</v>
      </c>
      <c r="D1183">
        <v>99</v>
      </c>
      <c r="E1183">
        <v>25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99</v>
      </c>
      <c r="M1183">
        <v>99</v>
      </c>
      <c r="N1183">
        <v>99</v>
      </c>
      <c r="O1183">
        <v>99</v>
      </c>
      <c r="P1183">
        <v>9999</v>
      </c>
    </row>
    <row r="1184" spans="1:29">
      <c r="A1184">
        <v>3</v>
      </c>
      <c r="B1184">
        <v>806</v>
      </c>
      <c r="C1184">
        <v>2009</v>
      </c>
      <c r="D1184">
        <v>99</v>
      </c>
      <c r="E1184">
        <v>26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99</v>
      </c>
      <c r="M1184">
        <v>99</v>
      </c>
      <c r="N1184">
        <v>99</v>
      </c>
      <c r="O1184">
        <v>99</v>
      </c>
      <c r="P1184">
        <v>9999</v>
      </c>
    </row>
    <row r="1185" spans="1:16">
      <c r="A1185">
        <v>3</v>
      </c>
      <c r="B1185">
        <v>807</v>
      </c>
      <c r="C1185">
        <v>2009</v>
      </c>
      <c r="D1185">
        <v>99</v>
      </c>
      <c r="E1185">
        <v>27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99</v>
      </c>
      <c r="M1185">
        <v>99</v>
      </c>
      <c r="N1185">
        <v>99</v>
      </c>
      <c r="O1185">
        <v>99</v>
      </c>
      <c r="P1185">
        <v>9999</v>
      </c>
    </row>
    <row r="1186" spans="1:16">
      <c r="A1186">
        <v>3</v>
      </c>
      <c r="B1186">
        <v>808</v>
      </c>
      <c r="C1186">
        <v>2009</v>
      </c>
      <c r="D1186">
        <v>99</v>
      </c>
      <c r="E1186">
        <v>28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99</v>
      </c>
      <c r="M1186">
        <v>99</v>
      </c>
      <c r="N1186">
        <v>99</v>
      </c>
      <c r="O1186">
        <v>99</v>
      </c>
      <c r="P1186">
        <v>9999</v>
      </c>
    </row>
    <row r="1187" spans="1:16">
      <c r="A1187">
        <v>3</v>
      </c>
      <c r="B1187">
        <v>809</v>
      </c>
      <c r="C1187">
        <v>2009</v>
      </c>
      <c r="D1187">
        <v>99</v>
      </c>
      <c r="E1187">
        <v>29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99</v>
      </c>
      <c r="M1187">
        <v>99</v>
      </c>
      <c r="N1187">
        <v>99</v>
      </c>
      <c r="O1187">
        <v>99</v>
      </c>
      <c r="P1187">
        <v>9999</v>
      </c>
    </row>
    <row r="1188" spans="1:16">
      <c r="A1188">
        <v>3</v>
      </c>
      <c r="B1188">
        <v>810</v>
      </c>
      <c r="C1188">
        <v>2009</v>
      </c>
      <c r="D1188">
        <v>99</v>
      </c>
      <c r="E1188">
        <v>30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99</v>
      </c>
      <c r="M1188">
        <v>99</v>
      </c>
      <c r="N1188">
        <v>99</v>
      </c>
      <c r="O1188">
        <v>99</v>
      </c>
      <c r="P1188">
        <v>9999</v>
      </c>
    </row>
    <row r="1189" spans="1:16">
      <c r="A1189">
        <v>3</v>
      </c>
      <c r="B1189">
        <v>811</v>
      </c>
      <c r="C1189">
        <v>2009</v>
      </c>
      <c r="D1189">
        <v>99</v>
      </c>
      <c r="E1189">
        <v>31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99</v>
      </c>
      <c r="M1189">
        <v>99</v>
      </c>
      <c r="N1189">
        <v>99</v>
      </c>
      <c r="O1189">
        <v>99</v>
      </c>
      <c r="P1189">
        <v>9999</v>
      </c>
    </row>
    <row r="1190" spans="1:16">
      <c r="A1190">
        <v>3</v>
      </c>
      <c r="B1190">
        <v>812</v>
      </c>
      <c r="C1190">
        <v>2009</v>
      </c>
      <c r="D1190">
        <v>99</v>
      </c>
      <c r="E1190">
        <v>32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99</v>
      </c>
      <c r="M1190">
        <v>99</v>
      </c>
      <c r="N1190">
        <v>99</v>
      </c>
      <c r="O1190">
        <v>99</v>
      </c>
      <c r="P1190">
        <v>9999</v>
      </c>
    </row>
    <row r="1191" spans="1:16">
      <c r="A1191">
        <v>3</v>
      </c>
      <c r="B1191">
        <v>813</v>
      </c>
      <c r="C1191">
        <v>2009</v>
      </c>
      <c r="D1191">
        <v>99</v>
      </c>
      <c r="E1191">
        <v>33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99</v>
      </c>
      <c r="M1191">
        <v>99</v>
      </c>
      <c r="N1191">
        <v>99</v>
      </c>
      <c r="O1191">
        <v>99</v>
      </c>
      <c r="P1191">
        <v>9999</v>
      </c>
    </row>
    <row r="1192" spans="1:16">
      <c r="A1192">
        <v>3</v>
      </c>
      <c r="B1192">
        <v>814</v>
      </c>
      <c r="C1192">
        <v>2009</v>
      </c>
      <c r="D1192">
        <v>99</v>
      </c>
      <c r="E1192">
        <v>34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99</v>
      </c>
      <c r="M1192">
        <v>99</v>
      </c>
      <c r="N1192">
        <v>99</v>
      </c>
      <c r="O1192">
        <v>99</v>
      </c>
      <c r="P1192">
        <v>9999</v>
      </c>
    </row>
    <row r="1193" spans="1:16">
      <c r="A1193">
        <v>3</v>
      </c>
      <c r="B1193">
        <v>815</v>
      </c>
      <c r="C1193">
        <v>2009</v>
      </c>
      <c r="D1193">
        <v>99</v>
      </c>
      <c r="E1193">
        <v>35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99</v>
      </c>
      <c r="M1193">
        <v>99</v>
      </c>
      <c r="N1193">
        <v>99</v>
      </c>
      <c r="O1193">
        <v>99</v>
      </c>
      <c r="P1193">
        <v>9999</v>
      </c>
    </row>
    <row r="1194" spans="1:16">
      <c r="A1194">
        <v>3</v>
      </c>
      <c r="B1194">
        <v>816</v>
      </c>
      <c r="C1194">
        <v>2009</v>
      </c>
      <c r="D1194">
        <v>99</v>
      </c>
      <c r="E1194">
        <v>36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99</v>
      </c>
      <c r="M1194">
        <v>99</v>
      </c>
      <c r="N1194">
        <v>99</v>
      </c>
      <c r="O1194">
        <v>99</v>
      </c>
      <c r="P1194">
        <v>9999</v>
      </c>
    </row>
    <row r="1195" spans="1:16">
      <c r="A1195">
        <v>3</v>
      </c>
      <c r="B1195">
        <v>817</v>
      </c>
      <c r="C1195">
        <v>2009</v>
      </c>
      <c r="D1195">
        <v>99</v>
      </c>
      <c r="E1195">
        <v>37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99</v>
      </c>
      <c r="M1195">
        <v>99</v>
      </c>
      <c r="N1195">
        <v>99</v>
      </c>
      <c r="O1195">
        <v>99</v>
      </c>
      <c r="P1195">
        <v>9999</v>
      </c>
    </row>
    <row r="1196" spans="1:16">
      <c r="A1196">
        <v>3</v>
      </c>
      <c r="B1196">
        <v>818</v>
      </c>
      <c r="C1196">
        <v>2009</v>
      </c>
      <c r="D1196">
        <v>99</v>
      </c>
      <c r="E1196">
        <v>38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99</v>
      </c>
      <c r="M1196">
        <v>99</v>
      </c>
      <c r="N1196">
        <v>99</v>
      </c>
      <c r="O1196">
        <v>99</v>
      </c>
      <c r="P1196">
        <v>9999</v>
      </c>
    </row>
    <row r="1197" spans="1:16">
      <c r="A1197">
        <v>3</v>
      </c>
      <c r="B1197">
        <v>819</v>
      </c>
      <c r="C1197">
        <v>2009</v>
      </c>
      <c r="D1197">
        <v>99</v>
      </c>
      <c r="E1197">
        <v>39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99</v>
      </c>
      <c r="M1197">
        <v>99</v>
      </c>
      <c r="N1197">
        <v>99</v>
      </c>
      <c r="O1197">
        <v>99</v>
      </c>
      <c r="P1197">
        <v>9999</v>
      </c>
    </row>
    <row r="1198" spans="1:16">
      <c r="A1198">
        <v>3</v>
      </c>
      <c r="B1198">
        <v>820</v>
      </c>
      <c r="C1198">
        <v>2009</v>
      </c>
      <c r="D1198">
        <v>99</v>
      </c>
      <c r="E1198">
        <v>40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99</v>
      </c>
      <c r="M1198">
        <v>99</v>
      </c>
      <c r="N1198">
        <v>99</v>
      </c>
      <c r="O1198">
        <v>99</v>
      </c>
      <c r="P1198">
        <v>9999</v>
      </c>
    </row>
    <row r="1199" spans="1:16">
      <c r="A1199">
        <v>3</v>
      </c>
      <c r="B1199">
        <v>821</v>
      </c>
      <c r="C1199">
        <v>2009</v>
      </c>
      <c r="D1199">
        <v>99</v>
      </c>
      <c r="E1199">
        <v>41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99</v>
      </c>
      <c r="M1199">
        <v>99</v>
      </c>
      <c r="N1199">
        <v>99</v>
      </c>
      <c r="O1199">
        <v>99</v>
      </c>
      <c r="P1199">
        <v>9999</v>
      </c>
    </row>
    <row r="1200" spans="1:16">
      <c r="A1200">
        <v>3</v>
      </c>
      <c r="B1200">
        <v>822</v>
      </c>
      <c r="C1200">
        <v>2009</v>
      </c>
      <c r="D1200">
        <v>99</v>
      </c>
      <c r="E1200">
        <v>42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99</v>
      </c>
      <c r="M1200">
        <v>99</v>
      </c>
      <c r="N1200">
        <v>99</v>
      </c>
      <c r="O1200">
        <v>99</v>
      </c>
      <c r="P1200">
        <v>9999</v>
      </c>
    </row>
    <row r="1201" spans="1:29">
      <c r="A1201">
        <v>3</v>
      </c>
      <c r="B1201">
        <v>823</v>
      </c>
      <c r="C1201">
        <v>2009</v>
      </c>
      <c r="D1201">
        <v>99</v>
      </c>
      <c r="E1201">
        <v>43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99</v>
      </c>
      <c r="M1201">
        <v>99</v>
      </c>
      <c r="N1201">
        <v>99</v>
      </c>
      <c r="O1201">
        <v>99</v>
      </c>
      <c r="P1201">
        <v>9999</v>
      </c>
    </row>
    <row r="1202" spans="1:29">
      <c r="A1202">
        <v>3</v>
      </c>
      <c r="B1202">
        <v>824</v>
      </c>
      <c r="C1202">
        <v>2009</v>
      </c>
      <c r="D1202">
        <v>99</v>
      </c>
      <c r="E1202">
        <v>44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99</v>
      </c>
      <c r="M1202">
        <v>99</v>
      </c>
      <c r="N1202">
        <v>99</v>
      </c>
      <c r="O1202">
        <v>99</v>
      </c>
      <c r="P1202">
        <v>9999</v>
      </c>
    </row>
    <row r="1203" spans="1:29">
      <c r="A1203">
        <v>3</v>
      </c>
      <c r="B1203">
        <v>825</v>
      </c>
      <c r="C1203">
        <v>2009</v>
      </c>
      <c r="D1203">
        <v>99</v>
      </c>
      <c r="E1203">
        <v>45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99</v>
      </c>
      <c r="M1203">
        <v>99</v>
      </c>
      <c r="N1203">
        <v>99</v>
      </c>
      <c r="O1203">
        <v>99</v>
      </c>
      <c r="P1203">
        <v>9999</v>
      </c>
    </row>
    <row r="1204" spans="1:29">
      <c r="A1204">
        <v>3</v>
      </c>
      <c r="B1204">
        <v>826</v>
      </c>
      <c r="C1204">
        <v>2009</v>
      </c>
      <c r="D1204">
        <v>99</v>
      </c>
      <c r="E1204">
        <v>46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99</v>
      </c>
      <c r="M1204">
        <v>99</v>
      </c>
      <c r="N1204">
        <v>99</v>
      </c>
      <c r="O1204">
        <v>99</v>
      </c>
      <c r="P1204">
        <v>9999</v>
      </c>
    </row>
    <row r="1205" spans="1:29">
      <c r="A1205">
        <v>3</v>
      </c>
      <c r="B1205">
        <v>827</v>
      </c>
      <c r="C1205">
        <v>2009</v>
      </c>
      <c r="D1205">
        <v>99</v>
      </c>
      <c r="E1205">
        <v>47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99</v>
      </c>
      <c r="M1205">
        <v>99</v>
      </c>
      <c r="N1205">
        <v>99</v>
      </c>
      <c r="O1205">
        <v>99</v>
      </c>
      <c r="P1205">
        <v>9999</v>
      </c>
    </row>
    <row r="1206" spans="1:29">
      <c r="A1206">
        <v>3</v>
      </c>
      <c r="B1206">
        <v>828</v>
      </c>
      <c r="C1206">
        <v>2009</v>
      </c>
      <c r="D1206">
        <v>99</v>
      </c>
      <c r="E1206">
        <v>48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99</v>
      </c>
      <c r="M1206">
        <v>99</v>
      </c>
      <c r="N1206">
        <v>99</v>
      </c>
      <c r="O1206">
        <v>99</v>
      </c>
      <c r="P1206">
        <v>9999</v>
      </c>
    </row>
    <row r="1207" spans="1:29">
      <c r="A1207">
        <v>3</v>
      </c>
      <c r="B1207">
        <v>829</v>
      </c>
      <c r="C1207">
        <v>2009</v>
      </c>
      <c r="D1207">
        <v>99</v>
      </c>
      <c r="E1207">
        <v>49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99</v>
      </c>
      <c r="M1207">
        <v>99</v>
      </c>
      <c r="N1207">
        <v>99</v>
      </c>
      <c r="O1207">
        <v>99</v>
      </c>
      <c r="P1207">
        <v>9999</v>
      </c>
    </row>
    <row r="1208" spans="1:29">
      <c r="A1208">
        <v>3</v>
      </c>
      <c r="B1208">
        <v>830</v>
      </c>
      <c r="C1208">
        <v>2009</v>
      </c>
      <c r="D1208">
        <v>99</v>
      </c>
      <c r="E1208">
        <v>50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99</v>
      </c>
      <c r="M1208">
        <v>99</v>
      </c>
      <c r="N1208">
        <v>99</v>
      </c>
      <c r="O1208">
        <v>99</v>
      </c>
      <c r="P1208">
        <v>9999</v>
      </c>
    </row>
    <row r="1209" spans="1:29">
      <c r="A1209">
        <v>3</v>
      </c>
      <c r="B1209">
        <v>831</v>
      </c>
      <c r="C1209">
        <v>2009</v>
      </c>
      <c r="D1209">
        <v>99</v>
      </c>
      <c r="E1209">
        <v>51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99</v>
      </c>
      <c r="M1209">
        <v>99</v>
      </c>
      <c r="N1209">
        <v>99</v>
      </c>
      <c r="O1209">
        <v>99</v>
      </c>
      <c r="P1209">
        <v>9999</v>
      </c>
    </row>
    <row r="1210" spans="1:29">
      <c r="A1210">
        <v>3</v>
      </c>
      <c r="B1210">
        <v>832</v>
      </c>
      <c r="C1210">
        <v>2009</v>
      </c>
      <c r="D1210">
        <v>99</v>
      </c>
      <c r="E1210">
        <v>52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99</v>
      </c>
      <c r="M1210">
        <v>99</v>
      </c>
      <c r="N1210">
        <v>99</v>
      </c>
      <c r="O1210">
        <v>99</v>
      </c>
      <c r="P1210">
        <v>9999</v>
      </c>
    </row>
    <row r="1211" spans="1:29">
      <c r="A1211">
        <v>3</v>
      </c>
      <c r="B1211">
        <v>833</v>
      </c>
      <c r="C1211">
        <v>2009</v>
      </c>
      <c r="D1211">
        <v>99</v>
      </c>
      <c r="E1211">
        <v>53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99</v>
      </c>
      <c r="M1211">
        <v>99</v>
      </c>
      <c r="N1211">
        <v>99</v>
      </c>
      <c r="O1211">
        <v>99</v>
      </c>
      <c r="P1211">
        <v>9999</v>
      </c>
    </row>
    <row r="1212" spans="1:29">
      <c r="A1212">
        <v>3</v>
      </c>
      <c r="B1212">
        <v>834</v>
      </c>
      <c r="C1212">
        <v>2008</v>
      </c>
      <c r="D1212">
        <v>99</v>
      </c>
      <c r="E1212">
        <v>1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99</v>
      </c>
      <c r="M1212">
        <v>99</v>
      </c>
      <c r="N1212">
        <v>99</v>
      </c>
      <c r="O1212">
        <v>99</v>
      </c>
      <c r="P1212">
        <v>9999</v>
      </c>
      <c r="Q1212">
        <v>215</v>
      </c>
      <c r="R1212">
        <v>815</v>
      </c>
      <c r="S1212">
        <v>811</v>
      </c>
      <c r="T1212">
        <v>4.0932148058861939</v>
      </c>
      <c r="U1212">
        <v>4.1914751115712718</v>
      </c>
      <c r="V1212">
        <v>15.403680981595098</v>
      </c>
      <c r="W1212">
        <v>57.045622688039451</v>
      </c>
      <c r="X1212">
        <v>163.50284814123049</v>
      </c>
      <c r="Y1212">
        <v>150.28920245398777</v>
      </c>
      <c r="Z1212">
        <v>151.03045622688043</v>
      </c>
      <c r="AA1212">
        <v>32.840608559657561</v>
      </c>
      <c r="AB1212">
        <v>4.0677541558496708</v>
      </c>
      <c r="AC1212">
        <v>-48.570868841446483</v>
      </c>
    </row>
    <row r="1213" spans="1:29">
      <c r="A1213">
        <v>3</v>
      </c>
      <c r="B1213">
        <v>835</v>
      </c>
      <c r="C1213">
        <v>2008</v>
      </c>
      <c r="D1213">
        <v>99</v>
      </c>
      <c r="E1213">
        <v>2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99</v>
      </c>
      <c r="M1213">
        <v>99</v>
      </c>
      <c r="N1213">
        <v>99</v>
      </c>
      <c r="O1213">
        <v>99</v>
      </c>
      <c r="P1213">
        <v>9999</v>
      </c>
      <c r="Q1213">
        <v>255</v>
      </c>
      <c r="R1213">
        <v>864</v>
      </c>
      <c r="S1213">
        <v>861</v>
      </c>
      <c r="T1213">
        <v>4.3393099291848731</v>
      </c>
      <c r="U1213">
        <v>4.3325543921932095</v>
      </c>
      <c r="V1213">
        <v>15.994212962962964</v>
      </c>
      <c r="W1213">
        <v>57.313588850174199</v>
      </c>
      <c r="X1213">
        <v>159.28559247221219</v>
      </c>
      <c r="Y1213">
        <v>146.53749999999988</v>
      </c>
      <c r="Z1213">
        <v>147.04808362369323</v>
      </c>
      <c r="AA1213">
        <v>32.455947260674478</v>
      </c>
      <c r="AB1213">
        <v>4.4475692522680941</v>
      </c>
      <c r="AC1213">
        <v>-44.458542057038272</v>
      </c>
    </row>
    <row r="1214" spans="1:29">
      <c r="A1214">
        <v>3</v>
      </c>
      <c r="B1214">
        <v>836</v>
      </c>
      <c r="C1214">
        <v>2008</v>
      </c>
      <c r="D1214">
        <v>99</v>
      </c>
      <c r="E1214">
        <v>3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99</v>
      </c>
      <c r="M1214">
        <v>99</v>
      </c>
      <c r="N1214">
        <v>99</v>
      </c>
      <c r="O1214">
        <v>99</v>
      </c>
      <c r="P1214">
        <v>9999</v>
      </c>
      <c r="Q1214">
        <v>321</v>
      </c>
      <c r="R1214">
        <v>1030</v>
      </c>
      <c r="S1214">
        <v>1028</v>
      </c>
      <c r="T1214">
        <v>5.1730199387273368</v>
      </c>
      <c r="U1214">
        <v>5.2967164838582406</v>
      </c>
      <c r="V1214">
        <v>15.396116504854373</v>
      </c>
      <c r="W1214">
        <v>57.219844357976648</v>
      </c>
      <c r="X1214">
        <v>163.04484111540037</v>
      </c>
      <c r="Y1214">
        <v>150.2754368932041</v>
      </c>
      <c r="Z1214">
        <v>150.56780155642053</v>
      </c>
      <c r="AA1214">
        <v>34.111409142516983</v>
      </c>
      <c r="AB1214">
        <v>4.4815136034726422</v>
      </c>
      <c r="AC1214">
        <v>-53.426040178462991</v>
      </c>
    </row>
    <row r="1215" spans="1:29">
      <c r="A1215">
        <v>3</v>
      </c>
      <c r="B1215">
        <v>837</v>
      </c>
      <c r="C1215">
        <v>2008</v>
      </c>
      <c r="D1215">
        <v>99</v>
      </c>
      <c r="E1215">
        <v>4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99</v>
      </c>
      <c r="M1215">
        <v>99</v>
      </c>
      <c r="N1215">
        <v>99</v>
      </c>
      <c r="O1215">
        <v>99</v>
      </c>
      <c r="P1215">
        <v>9999</v>
      </c>
      <c r="Q1215">
        <v>248</v>
      </c>
      <c r="R1215">
        <v>810</v>
      </c>
      <c r="S1215">
        <v>808</v>
      </c>
      <c r="T1215">
        <v>4.0681030586108191</v>
      </c>
      <c r="U1215">
        <v>4.1584698077267346</v>
      </c>
      <c r="V1215">
        <v>14.851851851851849</v>
      </c>
      <c r="W1215">
        <v>56.882425742574256</v>
      </c>
      <c r="X1215">
        <v>162.81168492436109</v>
      </c>
      <c r="Y1215">
        <v>150.02617283950605</v>
      </c>
      <c r="Z1215">
        <v>150.39752475247516</v>
      </c>
      <c r="AA1215">
        <v>34.251607157666122</v>
      </c>
      <c r="AB1215">
        <v>4.7603236491320757</v>
      </c>
      <c r="AC1215">
        <v>-53.193516083887296</v>
      </c>
    </row>
    <row r="1216" spans="1:29">
      <c r="A1216">
        <v>3</v>
      </c>
      <c r="B1216">
        <v>838</v>
      </c>
      <c r="C1216">
        <v>2008</v>
      </c>
      <c r="D1216">
        <v>99</v>
      </c>
      <c r="E1216">
        <v>5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99</v>
      </c>
      <c r="M1216">
        <v>99</v>
      </c>
      <c r="N1216">
        <v>99</v>
      </c>
      <c r="O1216">
        <v>99</v>
      </c>
      <c r="P1216">
        <v>9999</v>
      </c>
      <c r="Q1216">
        <v>244</v>
      </c>
      <c r="R1216">
        <v>717</v>
      </c>
      <c r="S1216">
        <v>717</v>
      </c>
      <c r="T1216">
        <v>3.601024559288835</v>
      </c>
      <c r="U1216">
        <v>3.6225793372904578</v>
      </c>
      <c r="V1216">
        <v>15.47140864714086</v>
      </c>
      <c r="W1216">
        <v>56.801952580195248</v>
      </c>
      <c r="X1216">
        <v>159.96152863970639</v>
      </c>
      <c r="Y1216">
        <v>147.64449093444921</v>
      </c>
      <c r="Z1216">
        <v>147.64449093444921</v>
      </c>
      <c r="AA1216">
        <v>32.259942533183441</v>
      </c>
      <c r="AB1216">
        <v>4.4295000152927271</v>
      </c>
      <c r="AC1216">
        <v>-46.105426901967824</v>
      </c>
    </row>
    <row r="1217" spans="1:29">
      <c r="A1217">
        <v>3</v>
      </c>
      <c r="B1217">
        <v>839</v>
      </c>
      <c r="C1217">
        <v>2008</v>
      </c>
      <c r="D1217">
        <v>99</v>
      </c>
      <c r="E1217">
        <v>6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99</v>
      </c>
      <c r="M1217">
        <v>99</v>
      </c>
      <c r="N1217">
        <v>99</v>
      </c>
      <c r="O1217">
        <v>99</v>
      </c>
      <c r="P1217">
        <v>9999</v>
      </c>
      <c r="Q1217">
        <v>231</v>
      </c>
      <c r="R1217">
        <v>772</v>
      </c>
      <c r="S1217">
        <v>768</v>
      </c>
      <c r="T1217">
        <v>3.8772537793179658</v>
      </c>
      <c r="U1217">
        <v>3.8823374092687746</v>
      </c>
      <c r="V1217">
        <v>15.57124352331606</v>
      </c>
      <c r="W1217">
        <v>57.22135416666665</v>
      </c>
      <c r="X1217">
        <v>159.882451344175</v>
      </c>
      <c r="Y1217">
        <v>146.95841968911901</v>
      </c>
      <c r="Z1217">
        <v>147.72382812499984</v>
      </c>
      <c r="AA1217">
        <v>31.079090010267976</v>
      </c>
      <c r="AB1217">
        <v>4.3652226746829745</v>
      </c>
      <c r="AC1217">
        <v>-47.149566505779745</v>
      </c>
    </row>
    <row r="1218" spans="1:29">
      <c r="A1218">
        <v>3</v>
      </c>
      <c r="B1218">
        <v>840</v>
      </c>
      <c r="C1218">
        <v>2008</v>
      </c>
      <c r="D1218">
        <v>99</v>
      </c>
      <c r="E1218">
        <v>7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99</v>
      </c>
      <c r="M1218">
        <v>99</v>
      </c>
      <c r="N1218">
        <v>99</v>
      </c>
      <c r="O1218">
        <v>99</v>
      </c>
      <c r="P1218">
        <v>9999</v>
      </c>
      <c r="Q1218">
        <v>240</v>
      </c>
      <c r="R1218">
        <v>891</v>
      </c>
      <c r="S1218">
        <v>889</v>
      </c>
      <c r="T1218">
        <v>4.4749133644718988</v>
      </c>
      <c r="U1218">
        <v>4.4783697371511675</v>
      </c>
      <c r="V1218">
        <v>14.922558922558924</v>
      </c>
      <c r="W1218">
        <v>56.721034870641162</v>
      </c>
      <c r="X1218">
        <v>159.50038485249738</v>
      </c>
      <c r="Y1218">
        <v>146.87934904601573</v>
      </c>
      <c r="Z1218">
        <v>147.20978627671545</v>
      </c>
      <c r="AA1218">
        <v>31.709702021882219</v>
      </c>
      <c r="AB1218">
        <v>4.4452445044193869</v>
      </c>
      <c r="AC1218">
        <v>-38.751051802861447</v>
      </c>
    </row>
    <row r="1219" spans="1:29">
      <c r="A1219">
        <v>3</v>
      </c>
      <c r="B1219">
        <v>841</v>
      </c>
      <c r="C1219">
        <v>2008</v>
      </c>
      <c r="D1219">
        <v>99</v>
      </c>
      <c r="E1219">
        <v>8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99</v>
      </c>
      <c r="M1219">
        <v>99</v>
      </c>
      <c r="N1219">
        <v>99</v>
      </c>
      <c r="O1219">
        <v>99</v>
      </c>
      <c r="P1219">
        <v>9999</v>
      </c>
      <c r="Q1219">
        <v>215</v>
      </c>
      <c r="R1219">
        <v>879</v>
      </c>
      <c r="S1219">
        <v>874</v>
      </c>
      <c r="T1219">
        <v>4.4146451710110002</v>
      </c>
      <c r="U1219">
        <v>4.2633168273734672</v>
      </c>
      <c r="V1219">
        <v>15.627986348122869</v>
      </c>
      <c r="W1219">
        <v>57.264302059496558</v>
      </c>
      <c r="X1219">
        <v>154.181287955263</v>
      </c>
      <c r="Y1219">
        <v>141.73503981797509</v>
      </c>
      <c r="Z1219">
        <v>142.54588100686502</v>
      </c>
      <c r="AA1219">
        <v>32.639402669222761</v>
      </c>
      <c r="AB1219">
        <v>4.2396658886019907</v>
      </c>
      <c r="AC1219">
        <v>-38.964807302644004</v>
      </c>
    </row>
    <row r="1220" spans="1:29">
      <c r="A1220">
        <v>3</v>
      </c>
      <c r="B1220">
        <v>842</v>
      </c>
      <c r="C1220">
        <v>2008</v>
      </c>
      <c r="D1220">
        <v>99</v>
      </c>
      <c r="E1220">
        <v>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99</v>
      </c>
      <c r="M1220">
        <v>99</v>
      </c>
      <c r="N1220">
        <v>99</v>
      </c>
      <c r="O1220">
        <v>99</v>
      </c>
      <c r="P1220">
        <v>9999</v>
      </c>
      <c r="Q1220">
        <v>232</v>
      </c>
      <c r="R1220">
        <v>825</v>
      </c>
      <c r="S1220">
        <v>825</v>
      </c>
      <c r="T1220">
        <v>4.1434383004369444</v>
      </c>
      <c r="U1220">
        <v>4.0189817625934126</v>
      </c>
      <c r="V1220">
        <v>14.972121212121213</v>
      </c>
      <c r="W1220">
        <v>56.96</v>
      </c>
      <c r="X1220">
        <v>154.23355986736269</v>
      </c>
      <c r="Y1220">
        <v>142.3575757575758</v>
      </c>
      <c r="Z1220">
        <v>142.3575757575758</v>
      </c>
      <c r="AA1220">
        <v>31.03227635770924</v>
      </c>
      <c r="AB1220">
        <v>3.9990423095960161</v>
      </c>
      <c r="AC1220">
        <v>-43.102794223044192</v>
      </c>
    </row>
    <row r="1221" spans="1:29">
      <c r="A1221">
        <v>3</v>
      </c>
      <c r="B1221">
        <v>843</v>
      </c>
      <c r="C1221">
        <v>2008</v>
      </c>
      <c r="D1221">
        <v>99</v>
      </c>
      <c r="E1221">
        <v>10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99</v>
      </c>
      <c r="M1221">
        <v>99</v>
      </c>
      <c r="N1221">
        <v>99</v>
      </c>
      <c r="O1221">
        <v>99</v>
      </c>
      <c r="P1221">
        <v>9999</v>
      </c>
      <c r="Q1221">
        <v>233</v>
      </c>
      <c r="R1221">
        <v>770</v>
      </c>
      <c r="S1221">
        <v>770</v>
      </c>
      <c r="T1221">
        <v>3.8672090804078154</v>
      </c>
      <c r="U1221">
        <v>3.8480180528917072</v>
      </c>
      <c r="V1221">
        <v>14.585714285714287</v>
      </c>
      <c r="W1221">
        <v>57.105194805194806</v>
      </c>
      <c r="X1221">
        <v>158.22487371783157</v>
      </c>
      <c r="Y1221">
        <v>146.03766233766237</v>
      </c>
      <c r="Z1221">
        <v>146.03766233766237</v>
      </c>
      <c r="AA1221">
        <v>32.858588546810438</v>
      </c>
      <c r="AB1221">
        <v>4.4134504010547486</v>
      </c>
      <c r="AC1221">
        <v>-44.994453954855643</v>
      </c>
    </row>
    <row r="1222" spans="1:29">
      <c r="A1222">
        <v>3</v>
      </c>
      <c r="B1222">
        <v>844</v>
      </c>
      <c r="C1222">
        <v>2008</v>
      </c>
      <c r="D1222">
        <v>99</v>
      </c>
      <c r="E1222">
        <v>11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99</v>
      </c>
      <c r="M1222">
        <v>99</v>
      </c>
      <c r="N1222">
        <v>99</v>
      </c>
      <c r="O1222">
        <v>99</v>
      </c>
      <c r="P1222">
        <v>9999</v>
      </c>
      <c r="Q1222">
        <v>259</v>
      </c>
      <c r="R1222">
        <v>739</v>
      </c>
      <c r="S1222">
        <v>738</v>
      </c>
      <c r="T1222">
        <v>3.7115162473004872</v>
      </c>
      <c r="U1222">
        <v>3.8514982388958408</v>
      </c>
      <c r="V1222">
        <v>14.788903924221923</v>
      </c>
      <c r="W1222">
        <v>56.967479674796763</v>
      </c>
      <c r="X1222">
        <v>165.20949366439078</v>
      </c>
      <c r="Y1222">
        <v>152.30135317997284</v>
      </c>
      <c r="Z1222">
        <v>152.50772357723557</v>
      </c>
      <c r="AA1222">
        <v>34.269790554983551</v>
      </c>
      <c r="AB1222">
        <v>4.7431621746360513</v>
      </c>
      <c r="AC1222">
        <v>-53.295443005004998</v>
      </c>
    </row>
    <row r="1223" spans="1:29">
      <c r="A1223">
        <v>3</v>
      </c>
      <c r="B1223">
        <v>845</v>
      </c>
      <c r="C1223">
        <v>2008</v>
      </c>
      <c r="D1223">
        <v>99</v>
      </c>
      <c r="E1223">
        <v>12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99</v>
      </c>
      <c r="M1223">
        <v>99</v>
      </c>
      <c r="N1223">
        <v>99</v>
      </c>
      <c r="O1223">
        <v>99</v>
      </c>
      <c r="P1223">
        <v>9999</v>
      </c>
      <c r="Q1223">
        <v>108</v>
      </c>
      <c r="R1223">
        <v>391</v>
      </c>
      <c r="S1223">
        <v>389</v>
      </c>
      <c r="T1223">
        <v>1.9637386369343579</v>
      </c>
      <c r="U1223">
        <v>1.9057012632972528</v>
      </c>
      <c r="V1223">
        <v>15.429667519181589</v>
      </c>
      <c r="W1223">
        <v>57.020565552699217</v>
      </c>
      <c r="X1223">
        <v>155.09527754763869</v>
      </c>
      <c r="Y1223">
        <v>142.42838874680311</v>
      </c>
      <c r="Z1223">
        <v>143.16066838046277</v>
      </c>
      <c r="AA1223">
        <v>31.042697530824711</v>
      </c>
      <c r="AB1223">
        <v>4.8999856973659908</v>
      </c>
      <c r="AC1223">
        <v>-45.194936393575901</v>
      </c>
    </row>
    <row r="1224" spans="1:29">
      <c r="A1224">
        <v>3</v>
      </c>
      <c r="B1224">
        <v>846</v>
      </c>
      <c r="C1224">
        <v>2008</v>
      </c>
      <c r="D1224">
        <v>99</v>
      </c>
      <c r="E1224">
        <v>13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99</v>
      </c>
      <c r="M1224">
        <v>99</v>
      </c>
      <c r="N1224">
        <v>99</v>
      </c>
      <c r="O1224">
        <v>99</v>
      </c>
      <c r="P1224">
        <v>9999</v>
      </c>
      <c r="Q1224">
        <v>225</v>
      </c>
      <c r="R1224">
        <v>728</v>
      </c>
      <c r="S1224">
        <v>724</v>
      </c>
      <c r="T1224">
        <v>3.6562704032946609</v>
      </c>
      <c r="U1224">
        <v>3.7080030179406474</v>
      </c>
      <c r="V1224">
        <v>15.969780219780221</v>
      </c>
      <c r="W1224">
        <v>57.30110497237569</v>
      </c>
      <c r="X1224">
        <v>162.06514233328963</v>
      </c>
      <c r="Y1224">
        <v>148.84258241758241</v>
      </c>
      <c r="Z1224">
        <v>149.66491712707179</v>
      </c>
      <c r="AA1224">
        <v>33.585901427784805</v>
      </c>
      <c r="AB1224">
        <v>4.3028256031706782</v>
      </c>
      <c r="AC1224">
        <v>-45.277650049646716</v>
      </c>
    </row>
    <row r="1225" spans="1:29">
      <c r="A1225">
        <v>3</v>
      </c>
      <c r="B1225">
        <v>847</v>
      </c>
      <c r="C1225">
        <v>2008</v>
      </c>
      <c r="D1225">
        <v>99</v>
      </c>
      <c r="E1225">
        <v>14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99</v>
      </c>
      <c r="M1225">
        <v>99</v>
      </c>
      <c r="N1225">
        <v>99</v>
      </c>
      <c r="O1225">
        <v>99</v>
      </c>
      <c r="P1225">
        <v>9999</v>
      </c>
      <c r="Q1225">
        <v>317</v>
      </c>
      <c r="R1225">
        <v>1210</v>
      </c>
      <c r="S1225">
        <v>1208</v>
      </c>
      <c r="T1225">
        <v>6.0770428406408508</v>
      </c>
      <c r="U1225">
        <v>5.9539172727277681</v>
      </c>
      <c r="V1225">
        <v>15.20826446280992</v>
      </c>
      <c r="W1225">
        <v>57.245033112582782</v>
      </c>
      <c r="X1225">
        <v>156.03046121612061</v>
      </c>
      <c r="Y1225">
        <v>143.79239669421483</v>
      </c>
      <c r="Z1225">
        <v>144.03046357615895</v>
      </c>
      <c r="AA1225">
        <v>31.552503796237609</v>
      </c>
      <c r="AB1225">
        <v>4.2941773104679806</v>
      </c>
      <c r="AC1225">
        <v>-41.358099226698847</v>
      </c>
    </row>
    <row r="1226" spans="1:29">
      <c r="A1226">
        <v>3</v>
      </c>
      <c r="B1226">
        <v>848</v>
      </c>
      <c r="C1226">
        <v>2008</v>
      </c>
      <c r="D1226">
        <v>99</v>
      </c>
      <c r="E1226">
        <v>15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99</v>
      </c>
      <c r="M1226">
        <v>99</v>
      </c>
      <c r="N1226">
        <v>99</v>
      </c>
      <c r="O1226">
        <v>99</v>
      </c>
      <c r="P1226">
        <v>9999</v>
      </c>
      <c r="Q1226">
        <v>238</v>
      </c>
      <c r="R1226">
        <v>714</v>
      </c>
      <c r="S1226">
        <v>710</v>
      </c>
      <c r="T1226">
        <v>3.5859575109236106</v>
      </c>
      <c r="U1226">
        <v>3.6168132474016024</v>
      </c>
      <c r="V1226">
        <v>16.022408963585438</v>
      </c>
      <c r="W1226">
        <v>57.342253521126757</v>
      </c>
      <c r="X1226">
        <v>161.16897463210651</v>
      </c>
      <c r="Y1226">
        <v>148.02885154061644</v>
      </c>
      <c r="Z1226">
        <v>148.86281690140871</v>
      </c>
      <c r="AA1226">
        <v>31.142562658946407</v>
      </c>
      <c r="AB1226">
        <v>4.1169235735407472</v>
      </c>
      <c r="AC1226">
        <v>-45.920655082576758</v>
      </c>
    </row>
    <row r="1227" spans="1:29">
      <c r="A1227">
        <v>3</v>
      </c>
      <c r="B1227">
        <v>849</v>
      </c>
      <c r="C1227">
        <v>2008</v>
      </c>
      <c r="D1227">
        <v>99</v>
      </c>
      <c r="E1227">
        <v>16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99</v>
      </c>
      <c r="M1227">
        <v>99</v>
      </c>
      <c r="N1227">
        <v>99</v>
      </c>
      <c r="O1227">
        <v>99</v>
      </c>
      <c r="P1227">
        <v>9999</v>
      </c>
      <c r="Q1227">
        <v>242</v>
      </c>
      <c r="R1227">
        <v>1000</v>
      </c>
      <c r="S1227">
        <v>996</v>
      </c>
      <c r="T1227">
        <v>5.0223494550750836</v>
      </c>
      <c r="U1227">
        <v>4.9515449972651195</v>
      </c>
      <c r="V1227">
        <v>14.846000000000004</v>
      </c>
      <c r="W1227">
        <v>57.180722891566255</v>
      </c>
      <c r="X1227">
        <v>157.2240520043336</v>
      </c>
      <c r="Y1227">
        <v>144.69689999999989</v>
      </c>
      <c r="Z1227">
        <v>145.27801204819261</v>
      </c>
      <c r="AA1227">
        <v>33.688783966245701</v>
      </c>
      <c r="AB1227">
        <v>4.3850180630381619</v>
      </c>
      <c r="AC1227">
        <v>-42.018372726255059</v>
      </c>
    </row>
    <row r="1228" spans="1:29">
      <c r="A1228">
        <v>3</v>
      </c>
      <c r="B1228">
        <v>850</v>
      </c>
      <c r="C1228">
        <v>2008</v>
      </c>
      <c r="D1228">
        <v>99</v>
      </c>
      <c r="E1228">
        <v>17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99</v>
      </c>
      <c r="M1228">
        <v>99</v>
      </c>
      <c r="N1228">
        <v>99</v>
      </c>
      <c r="O1228">
        <v>99</v>
      </c>
      <c r="P1228">
        <v>9999</v>
      </c>
      <c r="Q1228">
        <v>245</v>
      </c>
      <c r="R1228">
        <v>1471</v>
      </c>
      <c r="S1228">
        <v>1468</v>
      </c>
      <c r="T1228">
        <v>7.3878760484154498</v>
      </c>
      <c r="U1228">
        <v>7.4947602155265312</v>
      </c>
      <c r="V1228">
        <v>15.479945615227738</v>
      </c>
      <c r="W1228">
        <v>57.285422343324257</v>
      </c>
      <c r="X1228">
        <v>161.56578649852372</v>
      </c>
      <c r="Y1228">
        <v>148.88932698844357</v>
      </c>
      <c r="Z1228">
        <v>149.19359673024564</v>
      </c>
      <c r="AA1228">
        <v>34.237162909923285</v>
      </c>
      <c r="AB1228">
        <v>4.1392163198614593</v>
      </c>
      <c r="AC1228">
        <v>-50.946025763361078</v>
      </c>
    </row>
    <row r="1229" spans="1:29">
      <c r="A1229">
        <v>3</v>
      </c>
      <c r="B1229">
        <v>851</v>
      </c>
      <c r="C1229">
        <v>2008</v>
      </c>
      <c r="D1229">
        <v>99</v>
      </c>
      <c r="E1229">
        <v>18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99</v>
      </c>
      <c r="M1229">
        <v>99</v>
      </c>
      <c r="N1229">
        <v>99</v>
      </c>
      <c r="O1229">
        <v>99</v>
      </c>
      <c r="P1229">
        <v>9999</v>
      </c>
      <c r="Q1229">
        <v>219</v>
      </c>
      <c r="R1229">
        <v>773</v>
      </c>
      <c r="S1229">
        <v>768</v>
      </c>
      <c r="T1229">
        <v>3.8822761287730398</v>
      </c>
      <c r="U1229">
        <v>3.8434017589688154</v>
      </c>
      <c r="V1229">
        <v>14.919793014230276</v>
      </c>
      <c r="W1229">
        <v>56.72265625</v>
      </c>
      <c r="X1229">
        <v>158.07332801666189</v>
      </c>
      <c r="Y1229">
        <v>145.29637774902963</v>
      </c>
      <c r="Z1229">
        <v>146.24231770833319</v>
      </c>
      <c r="AA1229">
        <v>33.606133854537227</v>
      </c>
      <c r="AB1229">
        <v>3.6992971216618895</v>
      </c>
      <c r="AC1229">
        <v>-65.525471276657427</v>
      </c>
    </row>
    <row r="1230" spans="1:29">
      <c r="A1230">
        <v>3</v>
      </c>
      <c r="B1230">
        <v>852</v>
      </c>
      <c r="C1230">
        <v>2008</v>
      </c>
      <c r="D1230">
        <v>99</v>
      </c>
      <c r="E1230">
        <v>19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99</v>
      </c>
      <c r="M1230">
        <v>99</v>
      </c>
      <c r="N1230">
        <v>99</v>
      </c>
      <c r="O1230">
        <v>99</v>
      </c>
      <c r="P1230">
        <v>9999</v>
      </c>
      <c r="Q1230">
        <v>238</v>
      </c>
      <c r="R1230">
        <v>645</v>
      </c>
      <c r="S1230">
        <v>640</v>
      </c>
      <c r="T1230">
        <v>3.2394153985234295</v>
      </c>
      <c r="U1230">
        <v>3.273807894280095</v>
      </c>
      <c r="V1230">
        <v>15.635658914728683</v>
      </c>
      <c r="W1230">
        <v>57.003124999999997</v>
      </c>
      <c r="X1230">
        <v>161.6315183888062</v>
      </c>
      <c r="Y1230">
        <v>148.32418604651173</v>
      </c>
      <c r="Z1230">
        <v>149.48296875000003</v>
      </c>
      <c r="AA1230">
        <v>33.668384752041703</v>
      </c>
      <c r="AB1230">
        <v>4.7814736467302197</v>
      </c>
      <c r="AC1230">
        <v>-49.107860239733611</v>
      </c>
    </row>
    <row r="1231" spans="1:29">
      <c r="A1231">
        <v>3</v>
      </c>
      <c r="B1231">
        <v>853</v>
      </c>
      <c r="C1231">
        <v>2008</v>
      </c>
      <c r="D1231">
        <v>99</v>
      </c>
      <c r="E1231">
        <v>20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99</v>
      </c>
      <c r="M1231">
        <v>99</v>
      </c>
      <c r="N1231">
        <v>99</v>
      </c>
      <c r="O1231">
        <v>99</v>
      </c>
      <c r="P1231">
        <v>9999</v>
      </c>
      <c r="Q1231">
        <v>234</v>
      </c>
      <c r="R1231">
        <v>689</v>
      </c>
      <c r="S1231">
        <v>687</v>
      </c>
      <c r="T1231">
        <v>3.4603987745467339</v>
      </c>
      <c r="U1231">
        <v>3.4844840509611479</v>
      </c>
      <c r="V1231">
        <v>15.656023222060956</v>
      </c>
      <c r="W1231">
        <v>56.931586608442487</v>
      </c>
      <c r="X1231">
        <v>160.6294235211422</v>
      </c>
      <c r="Y1231">
        <v>147.78751814223523</v>
      </c>
      <c r="Z1231">
        <v>148.21775836972353</v>
      </c>
      <c r="AA1231">
        <v>33.924992683853951</v>
      </c>
      <c r="AB1231">
        <v>4.7916996055720631</v>
      </c>
      <c r="AC1231">
        <v>-50.867196143534208</v>
      </c>
    </row>
    <row r="1232" spans="1:29">
      <c r="A1232">
        <v>3</v>
      </c>
      <c r="B1232">
        <v>854</v>
      </c>
      <c r="C1232">
        <v>2008</v>
      </c>
      <c r="D1232">
        <v>99</v>
      </c>
      <c r="E1232">
        <v>21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99</v>
      </c>
      <c r="M1232">
        <v>99</v>
      </c>
      <c r="N1232">
        <v>99</v>
      </c>
      <c r="O1232">
        <v>99</v>
      </c>
      <c r="P1232">
        <v>9999</v>
      </c>
      <c r="Q1232">
        <v>201</v>
      </c>
      <c r="R1232">
        <v>619</v>
      </c>
      <c r="S1232">
        <v>618</v>
      </c>
      <c r="T1232">
        <v>3.1088343126914761</v>
      </c>
      <c r="U1232">
        <v>3.1423478888377256</v>
      </c>
      <c r="V1232">
        <v>15.505654281098543</v>
      </c>
      <c r="W1232">
        <v>57.118122977346289</v>
      </c>
      <c r="X1232">
        <v>160.93251443543835</v>
      </c>
      <c r="Y1232">
        <v>148.34814216478196</v>
      </c>
      <c r="Z1232">
        <v>148.58818770226537</v>
      </c>
      <c r="AA1232">
        <v>33.377184031426069</v>
      </c>
      <c r="AB1232">
        <v>4.5489742473796175</v>
      </c>
      <c r="AC1232">
        <v>-46.791041043953591</v>
      </c>
    </row>
    <row r="1233" spans="1:29">
      <c r="A1233">
        <v>3</v>
      </c>
      <c r="B1233">
        <v>855</v>
      </c>
      <c r="C1233">
        <v>2008</v>
      </c>
      <c r="D1233">
        <v>99</v>
      </c>
      <c r="E1233">
        <v>22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99</v>
      </c>
      <c r="M1233">
        <v>99</v>
      </c>
      <c r="N1233">
        <v>99</v>
      </c>
      <c r="O1233">
        <v>99</v>
      </c>
      <c r="P1233">
        <v>9999</v>
      </c>
      <c r="Q1233">
        <v>216</v>
      </c>
      <c r="R1233">
        <v>907</v>
      </c>
      <c r="S1233">
        <v>906</v>
      </c>
      <c r="T1233">
        <v>4.5552709557531008</v>
      </c>
      <c r="U1233">
        <v>4.5282592472340548</v>
      </c>
      <c r="V1233">
        <v>14.650496141124588</v>
      </c>
      <c r="W1233">
        <v>55.880794701986758</v>
      </c>
      <c r="X1233">
        <v>158.2190283589417</v>
      </c>
      <c r="Y1233">
        <v>145.8957001102537</v>
      </c>
      <c r="Z1233">
        <v>146.05673289183227</v>
      </c>
      <c r="AA1233">
        <v>32.273356515256602</v>
      </c>
      <c r="AB1233">
        <v>4.9633453153534948</v>
      </c>
      <c r="AC1233">
        <v>-39.938990525061342</v>
      </c>
    </row>
    <row r="1234" spans="1:29">
      <c r="A1234">
        <v>3</v>
      </c>
      <c r="B1234">
        <v>856</v>
      </c>
      <c r="C1234">
        <v>2008</v>
      </c>
      <c r="D1234">
        <v>99</v>
      </c>
      <c r="E1234">
        <v>23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99</v>
      </c>
      <c r="M1234">
        <v>99</v>
      </c>
      <c r="N1234">
        <v>99</v>
      </c>
      <c r="O1234">
        <v>99</v>
      </c>
      <c r="P1234">
        <v>9999</v>
      </c>
      <c r="Q1234">
        <v>206</v>
      </c>
      <c r="R1234">
        <v>687</v>
      </c>
      <c r="S1234">
        <v>685</v>
      </c>
      <c r="T1234">
        <v>3.4503540756365823</v>
      </c>
      <c r="U1234">
        <v>3.4385777626175047</v>
      </c>
      <c r="V1234">
        <v>14.298398835516737</v>
      </c>
      <c r="W1234">
        <v>56.740145985401483</v>
      </c>
      <c r="X1234">
        <v>158.83084871337525</v>
      </c>
      <c r="Y1234">
        <v>146.2650655021834</v>
      </c>
      <c r="Z1234">
        <v>146.69211678832121</v>
      </c>
      <c r="AA1234">
        <v>31.924391000842625</v>
      </c>
      <c r="AB1234">
        <v>4.652563218725299</v>
      </c>
      <c r="AC1234">
        <v>-45.437625689741758</v>
      </c>
    </row>
    <row r="1235" spans="1:29">
      <c r="A1235">
        <v>3</v>
      </c>
      <c r="B1235">
        <v>857</v>
      </c>
      <c r="C1235">
        <v>2008</v>
      </c>
      <c r="D1235">
        <v>99</v>
      </c>
      <c r="E1235">
        <v>24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99</v>
      </c>
      <c r="M1235">
        <v>99</v>
      </c>
      <c r="N1235">
        <v>99</v>
      </c>
      <c r="O1235">
        <v>99</v>
      </c>
      <c r="P1235">
        <v>9999</v>
      </c>
      <c r="Q1235">
        <v>227</v>
      </c>
      <c r="R1235">
        <v>965</v>
      </c>
      <c r="S1235">
        <v>962</v>
      </c>
      <c r="T1235">
        <v>4.8465672241474564</v>
      </c>
      <c r="U1235">
        <v>4.7140642221274387</v>
      </c>
      <c r="V1235">
        <v>14.635233160621764</v>
      </c>
      <c r="W1235">
        <v>56.148648648648638</v>
      </c>
      <c r="X1235">
        <v>154.99166381308987</v>
      </c>
      <c r="Y1235">
        <v>142.75347150259071</v>
      </c>
      <c r="Z1235">
        <v>143.19864864864871</v>
      </c>
      <c r="AA1235">
        <v>31.614870054593325</v>
      </c>
      <c r="AB1235">
        <v>4.9806009584926159</v>
      </c>
      <c r="AC1235">
        <v>-35.393438226471787</v>
      </c>
    </row>
    <row r="1236" spans="1:29">
      <c r="A1236">
        <v>3</v>
      </c>
      <c r="B1236">
        <v>858</v>
      </c>
      <c r="C1236">
        <v>2008</v>
      </c>
      <c r="D1236">
        <v>99</v>
      </c>
      <c r="E1236">
        <v>25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99</v>
      </c>
      <c r="M1236">
        <v>99</v>
      </c>
      <c r="N1236">
        <v>99</v>
      </c>
      <c r="O1236">
        <v>99</v>
      </c>
      <c r="P1236">
        <v>9999</v>
      </c>
    </row>
    <row r="1237" spans="1:29">
      <c r="A1237">
        <v>3</v>
      </c>
      <c r="B1237">
        <v>859</v>
      </c>
      <c r="C1237">
        <v>2008</v>
      </c>
      <c r="D1237">
        <v>99</v>
      </c>
      <c r="E1237">
        <v>26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99</v>
      </c>
      <c r="M1237">
        <v>99</v>
      </c>
      <c r="N1237">
        <v>99</v>
      </c>
      <c r="O1237">
        <v>99</v>
      </c>
      <c r="P1237">
        <v>9999</v>
      </c>
    </row>
    <row r="1238" spans="1:29">
      <c r="A1238">
        <v>3</v>
      </c>
      <c r="B1238">
        <v>860</v>
      </c>
      <c r="C1238">
        <v>2008</v>
      </c>
      <c r="D1238">
        <v>99</v>
      </c>
      <c r="E1238">
        <v>27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99</v>
      </c>
      <c r="M1238">
        <v>99</v>
      </c>
      <c r="N1238">
        <v>99</v>
      </c>
      <c r="O1238">
        <v>99</v>
      </c>
      <c r="P1238">
        <v>9999</v>
      </c>
    </row>
    <row r="1239" spans="1:29">
      <c r="A1239">
        <v>3</v>
      </c>
      <c r="B1239">
        <v>861</v>
      </c>
      <c r="C1239">
        <v>2008</v>
      </c>
      <c r="D1239">
        <v>99</v>
      </c>
      <c r="E1239">
        <v>28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99</v>
      </c>
      <c r="M1239">
        <v>99</v>
      </c>
      <c r="N1239">
        <v>99</v>
      </c>
      <c r="O1239">
        <v>99</v>
      </c>
      <c r="P1239">
        <v>9999</v>
      </c>
    </row>
    <row r="1240" spans="1:29">
      <c r="A1240">
        <v>3</v>
      </c>
      <c r="B1240">
        <v>862</v>
      </c>
      <c r="C1240">
        <v>2008</v>
      </c>
      <c r="D1240">
        <v>99</v>
      </c>
      <c r="E1240">
        <v>29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99</v>
      </c>
      <c r="M1240">
        <v>99</v>
      </c>
      <c r="N1240">
        <v>99</v>
      </c>
      <c r="O1240">
        <v>99</v>
      </c>
      <c r="P1240">
        <v>9999</v>
      </c>
    </row>
    <row r="1241" spans="1:29">
      <c r="A1241">
        <v>3</v>
      </c>
      <c r="B1241">
        <v>863</v>
      </c>
      <c r="C1241">
        <v>2008</v>
      </c>
      <c r="D1241">
        <v>99</v>
      </c>
      <c r="E1241">
        <v>30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99</v>
      </c>
      <c r="M1241">
        <v>99</v>
      </c>
      <c r="N1241">
        <v>99</v>
      </c>
      <c r="O1241">
        <v>99</v>
      </c>
      <c r="P1241">
        <v>9999</v>
      </c>
    </row>
    <row r="1242" spans="1:29">
      <c r="A1242">
        <v>3</v>
      </c>
      <c r="B1242">
        <v>864</v>
      </c>
      <c r="C1242">
        <v>2008</v>
      </c>
      <c r="D1242">
        <v>99</v>
      </c>
      <c r="E1242">
        <v>31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99</v>
      </c>
      <c r="M1242">
        <v>99</v>
      </c>
      <c r="N1242">
        <v>99</v>
      </c>
      <c r="O1242">
        <v>99</v>
      </c>
      <c r="P1242">
        <v>9999</v>
      </c>
    </row>
    <row r="1243" spans="1:29">
      <c r="A1243">
        <v>3</v>
      </c>
      <c r="B1243">
        <v>865</v>
      </c>
      <c r="C1243">
        <v>2008</v>
      </c>
      <c r="D1243">
        <v>99</v>
      </c>
      <c r="E1243">
        <v>32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99</v>
      </c>
      <c r="M1243">
        <v>99</v>
      </c>
      <c r="N1243">
        <v>99</v>
      </c>
      <c r="O1243">
        <v>99</v>
      </c>
      <c r="P1243">
        <v>9999</v>
      </c>
    </row>
    <row r="1244" spans="1:29">
      <c r="A1244">
        <v>3</v>
      </c>
      <c r="B1244">
        <v>866</v>
      </c>
      <c r="C1244">
        <v>2008</v>
      </c>
      <c r="D1244">
        <v>99</v>
      </c>
      <c r="E1244">
        <v>33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99</v>
      </c>
      <c r="M1244">
        <v>99</v>
      </c>
      <c r="N1244">
        <v>99</v>
      </c>
      <c r="O1244">
        <v>99</v>
      </c>
      <c r="P1244">
        <v>9999</v>
      </c>
    </row>
    <row r="1245" spans="1:29">
      <c r="A1245">
        <v>3</v>
      </c>
      <c r="B1245">
        <v>867</v>
      </c>
      <c r="C1245">
        <v>2008</v>
      </c>
      <c r="D1245">
        <v>99</v>
      </c>
      <c r="E1245">
        <v>34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99</v>
      </c>
      <c r="M1245">
        <v>99</v>
      </c>
      <c r="N1245">
        <v>99</v>
      </c>
      <c r="O1245">
        <v>99</v>
      </c>
      <c r="P1245">
        <v>9999</v>
      </c>
    </row>
    <row r="1246" spans="1:29">
      <c r="A1246">
        <v>3</v>
      </c>
      <c r="B1246">
        <v>868</v>
      </c>
      <c r="C1246">
        <v>2008</v>
      </c>
      <c r="D1246">
        <v>99</v>
      </c>
      <c r="E1246">
        <v>35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99</v>
      </c>
      <c r="M1246">
        <v>99</v>
      </c>
      <c r="N1246">
        <v>99</v>
      </c>
      <c r="O1246">
        <v>99</v>
      </c>
      <c r="P1246">
        <v>9999</v>
      </c>
    </row>
    <row r="1247" spans="1:29">
      <c r="A1247">
        <v>3</v>
      </c>
      <c r="B1247">
        <v>869</v>
      </c>
      <c r="C1247">
        <v>2008</v>
      </c>
      <c r="D1247">
        <v>99</v>
      </c>
      <c r="E1247">
        <v>36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99</v>
      </c>
      <c r="M1247">
        <v>99</v>
      </c>
      <c r="N1247">
        <v>99</v>
      </c>
      <c r="O1247">
        <v>99</v>
      </c>
      <c r="P1247">
        <v>9999</v>
      </c>
    </row>
    <row r="1248" spans="1:29">
      <c r="A1248">
        <v>3</v>
      </c>
      <c r="B1248">
        <v>870</v>
      </c>
      <c r="C1248">
        <v>2008</v>
      </c>
      <c r="D1248">
        <v>99</v>
      </c>
      <c r="E1248">
        <v>37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99</v>
      </c>
      <c r="M1248">
        <v>99</v>
      </c>
      <c r="N1248">
        <v>99</v>
      </c>
      <c r="O1248">
        <v>99</v>
      </c>
      <c r="P1248">
        <v>9999</v>
      </c>
    </row>
    <row r="1249" spans="1:29">
      <c r="A1249">
        <v>3</v>
      </c>
      <c r="B1249">
        <v>871</v>
      </c>
      <c r="C1249">
        <v>2008</v>
      </c>
      <c r="D1249">
        <v>99</v>
      </c>
      <c r="E1249">
        <v>38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99</v>
      </c>
      <c r="M1249">
        <v>99</v>
      </c>
      <c r="N1249">
        <v>99</v>
      </c>
      <c r="O1249">
        <v>99</v>
      </c>
      <c r="P1249">
        <v>9999</v>
      </c>
    </row>
    <row r="1250" spans="1:29">
      <c r="A1250">
        <v>3</v>
      </c>
      <c r="B1250">
        <v>872</v>
      </c>
      <c r="C1250">
        <v>2008</v>
      </c>
      <c r="D1250">
        <v>99</v>
      </c>
      <c r="E1250">
        <v>39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99</v>
      </c>
      <c r="M1250">
        <v>99</v>
      </c>
      <c r="N1250">
        <v>99</v>
      </c>
      <c r="O1250">
        <v>99</v>
      </c>
      <c r="P1250">
        <v>9999</v>
      </c>
    </row>
    <row r="1251" spans="1:29">
      <c r="A1251">
        <v>3</v>
      </c>
      <c r="B1251">
        <v>873</v>
      </c>
      <c r="C1251">
        <v>2008</v>
      </c>
      <c r="D1251">
        <v>99</v>
      </c>
      <c r="E1251">
        <v>40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99</v>
      </c>
      <c r="M1251">
        <v>99</v>
      </c>
      <c r="N1251">
        <v>99</v>
      </c>
      <c r="O1251">
        <v>99</v>
      </c>
      <c r="P1251">
        <v>9999</v>
      </c>
    </row>
    <row r="1252" spans="1:29">
      <c r="A1252">
        <v>3</v>
      </c>
      <c r="B1252">
        <v>874</v>
      </c>
      <c r="C1252">
        <v>2008</v>
      </c>
      <c r="D1252">
        <v>99</v>
      </c>
      <c r="E1252">
        <v>41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99</v>
      </c>
      <c r="M1252">
        <v>99</v>
      </c>
      <c r="N1252">
        <v>99</v>
      </c>
      <c r="O1252">
        <v>99</v>
      </c>
      <c r="P1252">
        <v>9999</v>
      </c>
    </row>
    <row r="1253" spans="1:29">
      <c r="A1253">
        <v>3</v>
      </c>
      <c r="B1253">
        <v>875</v>
      </c>
      <c r="C1253">
        <v>2008</v>
      </c>
      <c r="D1253">
        <v>99</v>
      </c>
      <c r="E1253">
        <v>42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99</v>
      </c>
      <c r="M1253">
        <v>99</v>
      </c>
      <c r="N1253">
        <v>99</v>
      </c>
      <c r="O1253">
        <v>99</v>
      </c>
      <c r="P1253">
        <v>9999</v>
      </c>
    </row>
    <row r="1254" spans="1:29">
      <c r="A1254">
        <v>3</v>
      </c>
      <c r="B1254">
        <v>876</v>
      </c>
      <c r="C1254">
        <v>2008</v>
      </c>
      <c r="D1254">
        <v>99</v>
      </c>
      <c r="E1254">
        <v>43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99</v>
      </c>
      <c r="M1254">
        <v>99</v>
      </c>
      <c r="N1254">
        <v>99</v>
      </c>
      <c r="O1254">
        <v>99</v>
      </c>
      <c r="P1254">
        <v>9999</v>
      </c>
    </row>
    <row r="1255" spans="1:29">
      <c r="A1255">
        <v>3</v>
      </c>
      <c r="B1255">
        <v>877</v>
      </c>
      <c r="C1255">
        <v>2008</v>
      </c>
      <c r="D1255">
        <v>99</v>
      </c>
      <c r="E1255">
        <v>44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99</v>
      </c>
      <c r="M1255">
        <v>99</v>
      </c>
      <c r="N1255">
        <v>99</v>
      </c>
      <c r="O1255">
        <v>99</v>
      </c>
      <c r="P1255">
        <v>9999</v>
      </c>
    </row>
    <row r="1256" spans="1:29">
      <c r="A1256">
        <v>3</v>
      </c>
      <c r="B1256">
        <v>878</v>
      </c>
      <c r="C1256">
        <v>2008</v>
      </c>
      <c r="D1256">
        <v>99</v>
      </c>
      <c r="E1256">
        <v>45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99</v>
      </c>
      <c r="M1256">
        <v>99</v>
      </c>
      <c r="N1256">
        <v>99</v>
      </c>
      <c r="O1256">
        <v>99</v>
      </c>
      <c r="P1256">
        <v>9999</v>
      </c>
    </row>
    <row r="1257" spans="1:29">
      <c r="A1257">
        <v>3</v>
      </c>
      <c r="B1257">
        <v>879</v>
      </c>
      <c r="C1257">
        <v>2008</v>
      </c>
      <c r="D1257">
        <v>99</v>
      </c>
      <c r="E1257">
        <v>46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99</v>
      </c>
      <c r="M1257">
        <v>99</v>
      </c>
      <c r="N1257">
        <v>99</v>
      </c>
      <c r="O1257">
        <v>99</v>
      </c>
      <c r="P1257">
        <v>9999</v>
      </c>
    </row>
    <row r="1258" spans="1:29">
      <c r="A1258">
        <v>3</v>
      </c>
      <c r="B1258">
        <v>880</v>
      </c>
      <c r="C1258">
        <v>2008</v>
      </c>
      <c r="D1258">
        <v>99</v>
      </c>
      <c r="E1258">
        <v>47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99</v>
      </c>
      <c r="M1258">
        <v>99</v>
      </c>
      <c r="N1258">
        <v>99</v>
      </c>
      <c r="O1258">
        <v>99</v>
      </c>
      <c r="P1258">
        <v>9999</v>
      </c>
    </row>
    <row r="1259" spans="1:29">
      <c r="A1259">
        <v>3</v>
      </c>
      <c r="B1259">
        <v>881</v>
      </c>
      <c r="C1259">
        <v>2008</v>
      </c>
      <c r="D1259">
        <v>99</v>
      </c>
      <c r="E1259">
        <v>48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99</v>
      </c>
      <c r="M1259">
        <v>99</v>
      </c>
      <c r="N1259">
        <v>99</v>
      </c>
      <c r="O1259">
        <v>99</v>
      </c>
      <c r="P1259">
        <v>9999</v>
      </c>
    </row>
    <row r="1260" spans="1:29">
      <c r="A1260">
        <v>3</v>
      </c>
      <c r="B1260">
        <v>882</v>
      </c>
      <c r="C1260">
        <v>2008</v>
      </c>
      <c r="D1260">
        <v>99</v>
      </c>
      <c r="E1260">
        <v>49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99</v>
      </c>
      <c r="M1260">
        <v>99</v>
      </c>
      <c r="N1260">
        <v>99</v>
      </c>
      <c r="O1260">
        <v>99</v>
      </c>
      <c r="P1260">
        <v>9999</v>
      </c>
    </row>
    <row r="1261" spans="1:29">
      <c r="A1261">
        <v>3</v>
      </c>
      <c r="B1261">
        <v>883</v>
      </c>
      <c r="C1261">
        <v>2008</v>
      </c>
      <c r="D1261">
        <v>99</v>
      </c>
      <c r="E1261">
        <v>50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99</v>
      </c>
      <c r="M1261">
        <v>99</v>
      </c>
      <c r="N1261">
        <v>99</v>
      </c>
      <c r="O1261">
        <v>99</v>
      </c>
      <c r="P1261">
        <v>9999</v>
      </c>
    </row>
    <row r="1262" spans="1:29">
      <c r="A1262">
        <v>3</v>
      </c>
      <c r="B1262">
        <v>884</v>
      </c>
      <c r="C1262">
        <v>2008</v>
      </c>
      <c r="D1262">
        <v>99</v>
      </c>
      <c r="E1262">
        <v>51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99</v>
      </c>
      <c r="M1262">
        <v>99</v>
      </c>
      <c r="N1262">
        <v>99</v>
      </c>
      <c r="O1262">
        <v>99</v>
      </c>
      <c r="P1262">
        <v>9999</v>
      </c>
    </row>
    <row r="1263" spans="1:29">
      <c r="A1263">
        <v>3</v>
      </c>
      <c r="B1263">
        <v>885</v>
      </c>
      <c r="C1263">
        <v>2008</v>
      </c>
      <c r="D1263">
        <v>99</v>
      </c>
      <c r="E1263">
        <v>52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99</v>
      </c>
      <c r="M1263">
        <v>99</v>
      </c>
      <c r="N1263">
        <v>99</v>
      </c>
      <c r="O1263">
        <v>99</v>
      </c>
      <c r="P1263">
        <v>9999</v>
      </c>
    </row>
    <row r="1264" spans="1:29">
      <c r="A1264">
        <v>3</v>
      </c>
      <c r="B1264">
        <v>886</v>
      </c>
      <c r="C1264">
        <v>2007</v>
      </c>
      <c r="D1264">
        <v>99</v>
      </c>
      <c r="E1264">
        <v>1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99</v>
      </c>
      <c r="M1264">
        <v>99</v>
      </c>
      <c r="N1264">
        <v>99</v>
      </c>
      <c r="O1264">
        <v>99</v>
      </c>
      <c r="P1264">
        <v>9999</v>
      </c>
      <c r="Q1264">
        <v>236</v>
      </c>
      <c r="R1264">
        <v>867</v>
      </c>
      <c r="S1264">
        <v>864</v>
      </c>
      <c r="T1264">
        <v>4.2420980526470302</v>
      </c>
      <c r="U1264">
        <v>4.3666447341237484</v>
      </c>
      <c r="V1264">
        <v>15.478662053056524</v>
      </c>
      <c r="W1264">
        <v>56.88541666666665</v>
      </c>
      <c r="X1264">
        <v>166.11995636314569</v>
      </c>
      <c r="Y1264">
        <v>152.97577854671269</v>
      </c>
      <c r="Z1264">
        <v>153.50694444444437</v>
      </c>
      <c r="AA1264">
        <v>31.790147013581077</v>
      </c>
      <c r="AB1264">
        <v>4.8150583928327828</v>
      </c>
      <c r="AC1264">
        <v>-53.49877659843451</v>
      </c>
    </row>
    <row r="1265" spans="1:29">
      <c r="A1265">
        <v>3</v>
      </c>
      <c r="B1265">
        <v>887</v>
      </c>
      <c r="C1265">
        <v>2007</v>
      </c>
      <c r="D1265">
        <v>99</v>
      </c>
      <c r="E1265">
        <v>2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99</v>
      </c>
      <c r="M1265">
        <v>99</v>
      </c>
      <c r="N1265">
        <v>99</v>
      </c>
      <c r="O1265">
        <v>99</v>
      </c>
      <c r="P1265">
        <v>9999</v>
      </c>
      <c r="Q1265">
        <v>306</v>
      </c>
      <c r="R1265">
        <v>995</v>
      </c>
      <c r="S1265">
        <v>995</v>
      </c>
      <c r="T1265">
        <v>4.8683824248948051</v>
      </c>
      <c r="U1265">
        <v>5.0932731184339239</v>
      </c>
      <c r="V1265">
        <v>14.539698492462316</v>
      </c>
      <c r="W1265">
        <v>56.191959798994965</v>
      </c>
      <c r="X1265">
        <v>168.44809094225195</v>
      </c>
      <c r="Y1265">
        <v>155.47758793969868</v>
      </c>
      <c r="Z1265">
        <v>155.47758793969868</v>
      </c>
      <c r="AA1265">
        <v>32.044727068199549</v>
      </c>
      <c r="AB1265">
        <v>5.0483427479616561</v>
      </c>
      <c r="AC1265">
        <v>-50.3294331537342</v>
      </c>
    </row>
    <row r="1266" spans="1:29">
      <c r="A1266">
        <v>3</v>
      </c>
      <c r="B1266">
        <v>888</v>
      </c>
      <c r="C1266">
        <v>2007</v>
      </c>
      <c r="D1266">
        <v>99</v>
      </c>
      <c r="E1266">
        <v>3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99</v>
      </c>
      <c r="M1266">
        <v>99</v>
      </c>
      <c r="N1266">
        <v>99</v>
      </c>
      <c r="O1266">
        <v>99</v>
      </c>
      <c r="P1266">
        <v>9999</v>
      </c>
      <c r="Q1266">
        <v>286</v>
      </c>
      <c r="R1266">
        <v>838</v>
      </c>
      <c r="S1266">
        <v>835</v>
      </c>
      <c r="T1266">
        <v>4.1002054995596442</v>
      </c>
      <c r="U1266">
        <v>4.1596052603204052</v>
      </c>
      <c r="V1266">
        <v>15.509546539379471</v>
      </c>
      <c r="W1266">
        <v>56.529341317365279</v>
      </c>
      <c r="X1266">
        <v>163.86691731073077</v>
      </c>
      <c r="Y1266">
        <v>150.76551312649158</v>
      </c>
      <c r="Z1266">
        <v>151.30718562874245</v>
      </c>
      <c r="AA1266">
        <v>32.502593482633458</v>
      </c>
      <c r="AB1266">
        <v>4.5756490508774474</v>
      </c>
      <c r="AC1266">
        <v>-47.177587619567504</v>
      </c>
    </row>
    <row r="1267" spans="1:29">
      <c r="A1267">
        <v>3</v>
      </c>
      <c r="B1267">
        <v>889</v>
      </c>
      <c r="C1267">
        <v>2007</v>
      </c>
      <c r="D1267">
        <v>99</v>
      </c>
      <c r="E1267">
        <v>4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99</v>
      </c>
      <c r="M1267">
        <v>99</v>
      </c>
      <c r="N1267">
        <v>99</v>
      </c>
      <c r="O1267">
        <v>99</v>
      </c>
      <c r="P1267">
        <v>9999</v>
      </c>
      <c r="Q1267">
        <v>277</v>
      </c>
      <c r="R1267">
        <v>893</v>
      </c>
      <c r="S1267">
        <v>888</v>
      </c>
      <c r="T1267">
        <v>4.3693120657598596</v>
      </c>
      <c r="U1267">
        <v>4.4475838837457777</v>
      </c>
      <c r="V1267">
        <v>15.209406494960804</v>
      </c>
      <c r="W1267">
        <v>56.30630630630629</v>
      </c>
      <c r="X1267">
        <v>164.62725010585521</v>
      </c>
      <c r="Y1267">
        <v>151.27480403135499</v>
      </c>
      <c r="Z1267">
        <v>152.12657657657658</v>
      </c>
      <c r="AA1267">
        <v>32.758318742553641</v>
      </c>
      <c r="AB1267">
        <v>4.9550552815396243</v>
      </c>
      <c r="AC1267">
        <v>-52.62431035707872</v>
      </c>
    </row>
    <row r="1268" spans="1:29">
      <c r="A1268">
        <v>3</v>
      </c>
      <c r="B1268">
        <v>890</v>
      </c>
      <c r="C1268">
        <v>2007</v>
      </c>
      <c r="D1268">
        <v>99</v>
      </c>
      <c r="E1268">
        <v>5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99</v>
      </c>
      <c r="M1268">
        <v>99</v>
      </c>
      <c r="N1268">
        <v>99</v>
      </c>
      <c r="O1268">
        <v>99</v>
      </c>
      <c r="P1268">
        <v>9999</v>
      </c>
      <c r="Q1268">
        <v>245</v>
      </c>
      <c r="R1268">
        <v>853</v>
      </c>
      <c r="S1268">
        <v>851</v>
      </c>
      <c r="T1268">
        <v>4.1735981994324316</v>
      </c>
      <c r="U1268">
        <v>4.2536084575221773</v>
      </c>
      <c r="V1268">
        <v>14.751465416178203</v>
      </c>
      <c r="W1268">
        <v>56.27144535840187</v>
      </c>
      <c r="X1268">
        <v>164.3516795606354</v>
      </c>
      <c r="Y1268">
        <v>151.46154747948421</v>
      </c>
      <c r="Z1268">
        <v>151.81750881316108</v>
      </c>
      <c r="AA1268">
        <v>31.45774718497476</v>
      </c>
      <c r="AB1268">
        <v>4.5981010899738655</v>
      </c>
      <c r="AC1268">
        <v>-49.028474268247741</v>
      </c>
    </row>
    <row r="1269" spans="1:29">
      <c r="A1269">
        <v>3</v>
      </c>
      <c r="B1269">
        <v>891</v>
      </c>
      <c r="C1269">
        <v>2007</v>
      </c>
      <c r="D1269">
        <v>99</v>
      </c>
      <c r="E1269">
        <v>6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99</v>
      </c>
      <c r="M1269">
        <v>99</v>
      </c>
      <c r="N1269">
        <v>99</v>
      </c>
      <c r="O1269">
        <v>99</v>
      </c>
      <c r="P1269">
        <v>9999</v>
      </c>
      <c r="Q1269">
        <v>245</v>
      </c>
      <c r="R1269">
        <v>820</v>
      </c>
      <c r="S1269">
        <v>818</v>
      </c>
      <c r="T1269">
        <v>4.0121342597123002</v>
      </c>
      <c r="U1269">
        <v>4.0562188636221075</v>
      </c>
      <c r="V1269">
        <v>15.9109756097561</v>
      </c>
      <c r="W1269">
        <v>56.425427872860638</v>
      </c>
      <c r="X1269">
        <v>163.15210210606995</v>
      </c>
      <c r="Y1269">
        <v>150.24548780487802</v>
      </c>
      <c r="Z1269">
        <v>150.61283618581905</v>
      </c>
      <c r="AA1269">
        <v>31.820393255259944</v>
      </c>
      <c r="AB1269">
        <v>4.8417437982232681</v>
      </c>
      <c r="AC1269">
        <v>-54.998799730423691</v>
      </c>
    </row>
    <row r="1270" spans="1:29">
      <c r="A1270">
        <v>3</v>
      </c>
      <c r="B1270">
        <v>892</v>
      </c>
      <c r="C1270">
        <v>2007</v>
      </c>
      <c r="D1270">
        <v>99</v>
      </c>
      <c r="E1270">
        <v>7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99</v>
      </c>
      <c r="M1270">
        <v>99</v>
      </c>
      <c r="N1270">
        <v>99</v>
      </c>
      <c r="O1270">
        <v>99</v>
      </c>
      <c r="P1270">
        <v>9999</v>
      </c>
      <c r="Q1270">
        <v>252</v>
      </c>
      <c r="R1270">
        <v>726</v>
      </c>
      <c r="S1270">
        <v>723</v>
      </c>
      <c r="T1270">
        <v>3.5522066738428406</v>
      </c>
      <c r="U1270">
        <v>3.4996305159426324</v>
      </c>
      <c r="V1270">
        <v>15.724517906336089</v>
      </c>
      <c r="W1270">
        <v>57.50760719225449</v>
      </c>
      <c r="X1270">
        <v>159.17313586967879</v>
      </c>
      <c r="Y1270">
        <v>146.41294765840223</v>
      </c>
      <c r="Z1270">
        <v>147.02047026279396</v>
      </c>
      <c r="AA1270">
        <v>31.24081180641452</v>
      </c>
      <c r="AB1270">
        <v>4.4430790914079656</v>
      </c>
      <c r="AC1270">
        <v>-48.470710203728991</v>
      </c>
    </row>
    <row r="1271" spans="1:29">
      <c r="A1271">
        <v>3</v>
      </c>
      <c r="B1271">
        <v>893</v>
      </c>
      <c r="C1271">
        <v>2007</v>
      </c>
      <c r="D1271">
        <v>99</v>
      </c>
      <c r="E1271">
        <v>8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99</v>
      </c>
      <c r="M1271">
        <v>99</v>
      </c>
      <c r="N1271">
        <v>99</v>
      </c>
      <c r="O1271">
        <v>99</v>
      </c>
      <c r="P1271">
        <v>9999</v>
      </c>
      <c r="Q1271">
        <v>234</v>
      </c>
      <c r="R1271">
        <v>843</v>
      </c>
      <c r="S1271">
        <v>842</v>
      </c>
      <c r="T1271">
        <v>4.1246697328505713</v>
      </c>
      <c r="U1271">
        <v>4.0723645514575431</v>
      </c>
      <c r="V1271">
        <v>14.539739027283504</v>
      </c>
      <c r="W1271">
        <v>57.099762470308789</v>
      </c>
      <c r="X1271">
        <v>159.168552697699</v>
      </c>
      <c r="Y1271">
        <v>146.72799525504138</v>
      </c>
      <c r="Z1271">
        <v>146.9022565320663</v>
      </c>
      <c r="AA1271">
        <v>31.469316687375905</v>
      </c>
      <c r="AB1271">
        <v>4.338911379894995</v>
      </c>
      <c r="AC1271">
        <v>-44.323910247296688</v>
      </c>
    </row>
    <row r="1272" spans="1:29">
      <c r="A1272">
        <v>3</v>
      </c>
      <c r="B1272">
        <v>894</v>
      </c>
      <c r="C1272">
        <v>2007</v>
      </c>
      <c r="D1272">
        <v>99</v>
      </c>
      <c r="E1272">
        <v>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99</v>
      </c>
      <c r="M1272">
        <v>99</v>
      </c>
      <c r="N1272">
        <v>99</v>
      </c>
      <c r="O1272">
        <v>99</v>
      </c>
      <c r="P1272">
        <v>9999</v>
      </c>
      <c r="Q1272">
        <v>257</v>
      </c>
      <c r="R1272">
        <v>856</v>
      </c>
      <c r="S1272">
        <v>854</v>
      </c>
      <c r="T1272">
        <v>4.1882767394069873</v>
      </c>
      <c r="U1272">
        <v>4.2192626550141608</v>
      </c>
      <c r="V1272">
        <v>15.32710280373832</v>
      </c>
      <c r="W1272">
        <v>56.940281030444957</v>
      </c>
      <c r="X1272">
        <v>162.52189629509596</v>
      </c>
      <c r="Y1272">
        <v>149.71203271028048</v>
      </c>
      <c r="Z1272">
        <v>150.06264637002349</v>
      </c>
      <c r="AA1272">
        <v>31.105105841166008</v>
      </c>
      <c r="AB1272">
        <v>4.5275573508294942</v>
      </c>
      <c r="AC1272">
        <v>-50.723404286127803</v>
      </c>
    </row>
    <row r="1273" spans="1:29">
      <c r="A1273">
        <v>3</v>
      </c>
      <c r="B1273">
        <v>895</v>
      </c>
      <c r="C1273">
        <v>2007</v>
      </c>
      <c r="D1273">
        <v>99</v>
      </c>
      <c r="E1273">
        <v>10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99</v>
      </c>
      <c r="M1273">
        <v>99</v>
      </c>
      <c r="N1273">
        <v>99</v>
      </c>
      <c r="O1273">
        <v>99</v>
      </c>
      <c r="P1273">
        <v>9999</v>
      </c>
      <c r="Q1273">
        <v>228</v>
      </c>
      <c r="R1273">
        <v>795</v>
      </c>
      <c r="S1273">
        <v>791</v>
      </c>
      <c r="T1273">
        <v>3.8898130932576569</v>
      </c>
      <c r="U1273">
        <v>3.8338106967486567</v>
      </c>
      <c r="V1273">
        <v>15.18490566037735</v>
      </c>
      <c r="W1273">
        <v>56.950695322376752</v>
      </c>
      <c r="X1273">
        <v>159.33127550985637</v>
      </c>
      <c r="Y1273">
        <v>146.47295597484279</v>
      </c>
      <c r="Z1273">
        <v>147.2136536030342</v>
      </c>
      <c r="AA1273">
        <v>30.275405324477607</v>
      </c>
      <c r="AB1273">
        <v>4.7112686170245581</v>
      </c>
      <c r="AC1273">
        <v>-54.321836729848563</v>
      </c>
    </row>
    <row r="1274" spans="1:29">
      <c r="A1274">
        <v>3</v>
      </c>
      <c r="B1274">
        <v>896</v>
      </c>
      <c r="C1274">
        <v>2007</v>
      </c>
      <c r="D1274">
        <v>99</v>
      </c>
      <c r="E1274">
        <v>11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99</v>
      </c>
      <c r="M1274">
        <v>99</v>
      </c>
      <c r="N1274">
        <v>99</v>
      </c>
      <c r="O1274">
        <v>99</v>
      </c>
      <c r="P1274">
        <v>9999</v>
      </c>
      <c r="Q1274">
        <v>270</v>
      </c>
      <c r="R1274">
        <v>958</v>
      </c>
      <c r="S1274">
        <v>953</v>
      </c>
      <c r="T1274">
        <v>4.687347098541931</v>
      </c>
      <c r="U1274">
        <v>4.699791116809803</v>
      </c>
      <c r="V1274">
        <v>14.864300626304804</v>
      </c>
      <c r="W1274">
        <v>57.156348373557194</v>
      </c>
      <c r="X1274">
        <v>162.15651060692099</v>
      </c>
      <c r="Y1274">
        <v>149.00709812108556</v>
      </c>
      <c r="Z1274">
        <v>149.78887722980059</v>
      </c>
      <c r="AA1274">
        <v>31.592709422680905</v>
      </c>
      <c r="AB1274">
        <v>4.3365384443430868</v>
      </c>
      <c r="AC1274">
        <v>-47.876528508615117</v>
      </c>
    </row>
    <row r="1275" spans="1:29">
      <c r="A1275">
        <v>3</v>
      </c>
      <c r="B1275">
        <v>897</v>
      </c>
      <c r="C1275">
        <v>2007</v>
      </c>
      <c r="D1275">
        <v>99</v>
      </c>
      <c r="E1275">
        <v>12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99</v>
      </c>
      <c r="M1275">
        <v>99</v>
      </c>
      <c r="N1275">
        <v>99</v>
      </c>
      <c r="O1275">
        <v>99</v>
      </c>
      <c r="P1275">
        <v>9999</v>
      </c>
      <c r="Q1275">
        <v>251</v>
      </c>
      <c r="R1275">
        <v>1031</v>
      </c>
      <c r="S1275">
        <v>1027</v>
      </c>
      <c r="T1275">
        <v>5.0445249045894913</v>
      </c>
      <c r="U1275">
        <v>4.9463256296167959</v>
      </c>
      <c r="V1275">
        <v>14.929194956353056</v>
      </c>
      <c r="W1275">
        <v>56.211295034079839</v>
      </c>
      <c r="X1275">
        <v>158.29060763146356</v>
      </c>
      <c r="Y1275">
        <v>145.71959262851581</v>
      </c>
      <c r="Z1275">
        <v>146.28714703018483</v>
      </c>
      <c r="AA1275">
        <v>30.995959317349847</v>
      </c>
      <c r="AB1275">
        <v>4.6636789805366883</v>
      </c>
      <c r="AC1275">
        <v>-36.256476850317263</v>
      </c>
    </row>
    <row r="1276" spans="1:29">
      <c r="A1276">
        <v>3</v>
      </c>
      <c r="B1276">
        <v>898</v>
      </c>
      <c r="C1276">
        <v>2007</v>
      </c>
      <c r="D1276">
        <v>99</v>
      </c>
      <c r="E1276">
        <v>13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99</v>
      </c>
      <c r="M1276">
        <v>99</v>
      </c>
      <c r="N1276">
        <v>99</v>
      </c>
      <c r="O1276">
        <v>99</v>
      </c>
      <c r="P1276">
        <v>9999</v>
      </c>
      <c r="Q1276">
        <v>288</v>
      </c>
      <c r="R1276">
        <v>999</v>
      </c>
      <c r="S1276">
        <v>997</v>
      </c>
      <c r="T1276">
        <v>4.8879538115275469</v>
      </c>
      <c r="U1276">
        <v>4.8560592504601514</v>
      </c>
      <c r="V1276">
        <v>15.694694694694698</v>
      </c>
      <c r="W1276">
        <v>57.196589769307906</v>
      </c>
      <c r="X1276">
        <v>160.19508132184197</v>
      </c>
      <c r="Y1276">
        <v>147.64284284284304</v>
      </c>
      <c r="Z1276">
        <v>147.93901705115371</v>
      </c>
      <c r="AA1276">
        <v>30.81696038513164</v>
      </c>
      <c r="AB1276">
        <v>4.2912367148461525</v>
      </c>
      <c r="AC1276">
        <v>-44.490074495479099</v>
      </c>
    </row>
    <row r="1277" spans="1:29">
      <c r="A1277">
        <v>3</v>
      </c>
      <c r="B1277">
        <v>899</v>
      </c>
      <c r="C1277">
        <v>2007</v>
      </c>
      <c r="D1277">
        <v>99</v>
      </c>
      <c r="E1277">
        <v>14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99</v>
      </c>
      <c r="M1277">
        <v>99</v>
      </c>
      <c r="N1277">
        <v>99</v>
      </c>
      <c r="O1277">
        <v>99</v>
      </c>
      <c r="P1277">
        <v>9999</v>
      </c>
      <c r="Q1277">
        <v>105</v>
      </c>
      <c r="R1277">
        <v>380</v>
      </c>
      <c r="S1277">
        <v>380</v>
      </c>
      <c r="T1277">
        <v>1.859281730110578</v>
      </c>
      <c r="U1277">
        <v>1.7905284667341701</v>
      </c>
      <c r="V1277">
        <v>14.757894736842108</v>
      </c>
      <c r="W1277">
        <v>57.181578947368401</v>
      </c>
      <c r="X1277">
        <v>155.05645207276029</v>
      </c>
      <c r="Y1277">
        <v>143.11710526315784</v>
      </c>
      <c r="Z1277">
        <v>143.11710526315784</v>
      </c>
      <c r="AA1277">
        <v>30.08149539675037</v>
      </c>
      <c r="AB1277">
        <v>4.2378218873650493</v>
      </c>
      <c r="AC1277">
        <v>-50.024929685287027</v>
      </c>
    </row>
    <row r="1278" spans="1:29">
      <c r="A1278">
        <v>3</v>
      </c>
      <c r="B1278">
        <v>900</v>
      </c>
      <c r="C1278">
        <v>2007</v>
      </c>
      <c r="D1278">
        <v>99</v>
      </c>
      <c r="E1278">
        <v>15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99</v>
      </c>
      <c r="M1278">
        <v>99</v>
      </c>
      <c r="N1278">
        <v>99</v>
      </c>
      <c r="O1278">
        <v>99</v>
      </c>
      <c r="P1278">
        <v>9999</v>
      </c>
      <c r="Q1278">
        <v>257</v>
      </c>
      <c r="R1278">
        <v>1011</v>
      </c>
      <c r="S1278">
        <v>1008</v>
      </c>
      <c r="T1278">
        <v>4.9466679714257751</v>
      </c>
      <c r="U1278">
        <v>4.9451798915730176</v>
      </c>
      <c r="V1278">
        <v>15.442136498516319</v>
      </c>
      <c r="W1278">
        <v>57.35813492063491</v>
      </c>
      <c r="X1278">
        <v>161.31523983741172</v>
      </c>
      <c r="Y1278">
        <v>148.56785361028693</v>
      </c>
      <c r="Z1278">
        <v>149.01001984126998</v>
      </c>
      <c r="AA1278">
        <v>32.887664571263947</v>
      </c>
      <c r="AB1278">
        <v>4.3195423053639024</v>
      </c>
      <c r="AC1278">
        <v>-49.924822907678177</v>
      </c>
    </row>
    <row r="1279" spans="1:29">
      <c r="A1279">
        <v>3</v>
      </c>
      <c r="B1279">
        <v>901</v>
      </c>
      <c r="C1279">
        <v>2007</v>
      </c>
      <c r="D1279">
        <v>99</v>
      </c>
      <c r="E1279">
        <v>16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99</v>
      </c>
      <c r="M1279">
        <v>99</v>
      </c>
      <c r="N1279">
        <v>99</v>
      </c>
      <c r="O1279">
        <v>99</v>
      </c>
      <c r="P1279">
        <v>9999</v>
      </c>
      <c r="Q1279">
        <v>293</v>
      </c>
      <c r="R1279">
        <v>991</v>
      </c>
      <c r="S1279">
        <v>988</v>
      </c>
      <c r="T1279">
        <v>4.8488110382620624</v>
      </c>
      <c r="U1279">
        <v>4.828031468946465</v>
      </c>
      <c r="V1279">
        <v>15.560040363269424</v>
      </c>
      <c r="W1279">
        <v>57.102226720647799</v>
      </c>
      <c r="X1279">
        <v>160.68484179937946</v>
      </c>
      <c r="Y1279">
        <v>147.97568113017152</v>
      </c>
      <c r="Z1279">
        <v>148.42499999999995</v>
      </c>
      <c r="AA1279">
        <v>32.754871574196763</v>
      </c>
      <c r="AB1279">
        <v>4.558956471665585</v>
      </c>
      <c r="AC1279">
        <v>-46.401745902007299</v>
      </c>
    </row>
    <row r="1280" spans="1:29">
      <c r="A1280">
        <v>3</v>
      </c>
      <c r="B1280">
        <v>902</v>
      </c>
      <c r="C1280">
        <v>2007</v>
      </c>
      <c r="D1280">
        <v>99</v>
      </c>
      <c r="E1280">
        <v>17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99</v>
      </c>
      <c r="M1280">
        <v>99</v>
      </c>
      <c r="N1280">
        <v>99</v>
      </c>
      <c r="O1280">
        <v>99</v>
      </c>
      <c r="P1280">
        <v>9999</v>
      </c>
      <c r="Q1280">
        <v>247</v>
      </c>
      <c r="R1280">
        <v>838</v>
      </c>
      <c r="S1280">
        <v>836</v>
      </c>
      <c r="T1280">
        <v>4.1002054995596442</v>
      </c>
      <c r="U1280">
        <v>4.0877167827741561</v>
      </c>
      <c r="V1280">
        <v>15.132458233890212</v>
      </c>
      <c r="W1280">
        <v>56.760765550239242</v>
      </c>
      <c r="X1280">
        <v>160.89487170868051</v>
      </c>
      <c r="Y1280">
        <v>148.1599045346062</v>
      </c>
      <c r="Z1280">
        <v>148.51435406698559</v>
      </c>
      <c r="AA1280">
        <v>30.82362209618222</v>
      </c>
      <c r="AB1280">
        <v>4.2163604100826912</v>
      </c>
      <c r="AC1280">
        <v>-46.334714574421199</v>
      </c>
    </row>
    <row r="1281" spans="1:29">
      <c r="A1281">
        <v>3</v>
      </c>
      <c r="B1281">
        <v>903</v>
      </c>
      <c r="C1281">
        <v>2007</v>
      </c>
      <c r="D1281">
        <v>99</v>
      </c>
      <c r="E1281">
        <v>18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99</v>
      </c>
      <c r="M1281">
        <v>99</v>
      </c>
      <c r="N1281">
        <v>99</v>
      </c>
      <c r="O1281">
        <v>99</v>
      </c>
      <c r="P1281">
        <v>9999</v>
      </c>
      <c r="Q1281">
        <v>237</v>
      </c>
      <c r="R1281">
        <v>772</v>
      </c>
      <c r="S1281">
        <v>770</v>
      </c>
      <c r="T1281">
        <v>3.7772776201193849</v>
      </c>
      <c r="U1281">
        <v>3.801124238993713</v>
      </c>
      <c r="V1281">
        <v>15.233160621761661</v>
      </c>
      <c r="W1281">
        <v>56.763636363636358</v>
      </c>
      <c r="X1281">
        <v>162.39453460499973</v>
      </c>
      <c r="Y1281">
        <v>149.55077720207257</v>
      </c>
      <c r="Z1281">
        <v>149.93922077922079</v>
      </c>
      <c r="AA1281">
        <v>34.371181214705295</v>
      </c>
      <c r="AB1281">
        <v>4.7332729153456556</v>
      </c>
      <c r="AC1281">
        <v>-52.347261475283283</v>
      </c>
    </row>
    <row r="1282" spans="1:29">
      <c r="A1282">
        <v>3</v>
      </c>
      <c r="B1282">
        <v>904</v>
      </c>
      <c r="C1282">
        <v>2007</v>
      </c>
      <c r="D1282">
        <v>99</v>
      </c>
      <c r="E1282">
        <v>19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99</v>
      </c>
      <c r="M1282">
        <v>99</v>
      </c>
      <c r="N1282">
        <v>99</v>
      </c>
      <c r="O1282">
        <v>99</v>
      </c>
      <c r="P1282">
        <v>9999</v>
      </c>
      <c r="Q1282">
        <v>246</v>
      </c>
      <c r="R1282">
        <v>822</v>
      </c>
      <c r="S1282">
        <v>818</v>
      </c>
      <c r="T1282">
        <v>4.0219199530286716</v>
      </c>
      <c r="U1282">
        <v>3.9684052857373553</v>
      </c>
      <c r="V1282">
        <v>15.669099756690999</v>
      </c>
      <c r="W1282">
        <v>57.045232273838621</v>
      </c>
      <c r="X1282">
        <v>159.46176779938463</v>
      </c>
      <c r="Y1282">
        <v>146.63515815085157</v>
      </c>
      <c r="Z1282">
        <v>147.35220048899757</v>
      </c>
      <c r="AA1282">
        <v>31.089901210208513</v>
      </c>
      <c r="AB1282">
        <v>4.6392244954468369</v>
      </c>
      <c r="AC1282">
        <v>-47.024664837700278</v>
      </c>
    </row>
    <row r="1283" spans="1:29">
      <c r="A1283">
        <v>3</v>
      </c>
      <c r="B1283">
        <v>905</v>
      </c>
      <c r="C1283">
        <v>2007</v>
      </c>
      <c r="D1283">
        <v>99</v>
      </c>
      <c r="E1283">
        <v>20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99</v>
      </c>
      <c r="M1283">
        <v>99</v>
      </c>
      <c r="N1283">
        <v>99</v>
      </c>
      <c r="O1283">
        <v>99</v>
      </c>
      <c r="P1283">
        <v>9999</v>
      </c>
      <c r="Q1283">
        <v>262</v>
      </c>
      <c r="R1283">
        <v>859</v>
      </c>
      <c r="S1283">
        <v>854</v>
      </c>
      <c r="T1283">
        <v>4.2029552793815439</v>
      </c>
      <c r="U1283">
        <v>4.2026626227820492</v>
      </c>
      <c r="V1283">
        <v>15.544819557625148</v>
      </c>
      <c r="W1283">
        <v>56.881733021077267</v>
      </c>
      <c r="X1283">
        <v>161.84154267415195</v>
      </c>
      <c r="Y1283">
        <v>148.60221187427248</v>
      </c>
      <c r="Z1283">
        <v>149.47224824355979</v>
      </c>
      <c r="AA1283">
        <v>33.183783042417737</v>
      </c>
      <c r="AB1283">
        <v>4.8837846492398436</v>
      </c>
      <c r="AC1283">
        <v>-48.859069280065803</v>
      </c>
    </row>
    <row r="1284" spans="1:29">
      <c r="A1284">
        <v>3</v>
      </c>
      <c r="B1284">
        <v>906</v>
      </c>
      <c r="C1284">
        <v>2007</v>
      </c>
      <c r="D1284">
        <v>99</v>
      </c>
      <c r="E1284">
        <v>21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99</v>
      </c>
      <c r="M1284">
        <v>99</v>
      </c>
      <c r="N1284">
        <v>99</v>
      </c>
      <c r="O1284">
        <v>99</v>
      </c>
      <c r="P1284">
        <v>9999</v>
      </c>
      <c r="Q1284">
        <v>253</v>
      </c>
      <c r="R1284">
        <v>781</v>
      </c>
      <c r="S1284">
        <v>773</v>
      </c>
      <c r="T1284">
        <v>3.8213132400430552</v>
      </c>
      <c r="U1284">
        <v>3.7995537877095562</v>
      </c>
      <c r="V1284">
        <v>15.690140845070422</v>
      </c>
      <c r="W1284">
        <v>56.584734799482518</v>
      </c>
      <c r="X1284">
        <v>161.11133460865636</v>
      </c>
      <c r="Y1284">
        <v>147.76632522407178</v>
      </c>
      <c r="Z1284">
        <v>149.29560155239332</v>
      </c>
      <c r="AA1284">
        <v>34.639266598550655</v>
      </c>
      <c r="AB1284">
        <v>5.0648702421712173</v>
      </c>
      <c r="AC1284">
        <v>-48.00486385580647</v>
      </c>
    </row>
    <row r="1285" spans="1:29">
      <c r="A1285">
        <v>3</v>
      </c>
      <c r="B1285">
        <v>907</v>
      </c>
      <c r="C1285">
        <v>2007</v>
      </c>
      <c r="D1285">
        <v>99</v>
      </c>
      <c r="E1285">
        <v>22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99</v>
      </c>
      <c r="M1285">
        <v>99</v>
      </c>
      <c r="N1285">
        <v>99</v>
      </c>
      <c r="O1285">
        <v>99</v>
      </c>
      <c r="P1285">
        <v>9999</v>
      </c>
      <c r="Q1285">
        <v>235</v>
      </c>
      <c r="R1285">
        <v>768</v>
      </c>
      <c r="S1285">
        <v>764</v>
      </c>
      <c r="T1285">
        <v>3.7577062334866422</v>
      </c>
      <c r="U1285">
        <v>3.6704508396893503</v>
      </c>
      <c r="V1285">
        <v>15.5078125</v>
      </c>
      <c r="W1285">
        <v>56.344240837696333</v>
      </c>
      <c r="X1285">
        <v>158.02354189237988</v>
      </c>
      <c r="Y1285">
        <v>145.16171874999995</v>
      </c>
      <c r="Z1285">
        <v>145.92172774869104</v>
      </c>
      <c r="AA1285">
        <v>32.706311319931217</v>
      </c>
      <c r="AB1285">
        <v>4.5617440433310312</v>
      </c>
      <c r="AC1285">
        <v>-48.191240474740226</v>
      </c>
    </row>
    <row r="1286" spans="1:29">
      <c r="A1286">
        <v>3</v>
      </c>
      <c r="B1286">
        <v>908</v>
      </c>
      <c r="C1286">
        <v>2007</v>
      </c>
      <c r="D1286">
        <v>99</v>
      </c>
      <c r="E1286">
        <v>23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99</v>
      </c>
      <c r="M1286">
        <v>99</v>
      </c>
      <c r="N1286">
        <v>99</v>
      </c>
      <c r="O1286">
        <v>99</v>
      </c>
      <c r="P1286">
        <v>9999</v>
      </c>
      <c r="Q1286">
        <v>251</v>
      </c>
      <c r="R1286">
        <v>979</v>
      </c>
      <c r="S1286">
        <v>975</v>
      </c>
      <c r="T1286">
        <v>4.7900968783638316</v>
      </c>
      <c r="U1286">
        <v>4.6786542253123473</v>
      </c>
      <c r="V1286">
        <v>15.3799795709908</v>
      </c>
      <c r="W1286">
        <v>56.588717948717957</v>
      </c>
      <c r="X1286">
        <v>157.71792695356547</v>
      </c>
      <c r="Y1286">
        <v>145.15505617977519</v>
      </c>
      <c r="Z1286">
        <v>145.75056410256403</v>
      </c>
      <c r="AA1286">
        <v>32.34263768622332</v>
      </c>
      <c r="AB1286">
        <v>4.6674075489653921</v>
      </c>
      <c r="AC1286">
        <v>-52.551556739486315</v>
      </c>
    </row>
    <row r="1287" spans="1:29">
      <c r="A1287">
        <v>3</v>
      </c>
      <c r="B1287">
        <v>909</v>
      </c>
      <c r="C1287">
        <v>2007</v>
      </c>
      <c r="D1287">
        <v>99</v>
      </c>
      <c r="E1287">
        <v>24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99</v>
      </c>
      <c r="M1287">
        <v>99</v>
      </c>
      <c r="N1287">
        <v>99</v>
      </c>
      <c r="O1287">
        <v>99</v>
      </c>
      <c r="P1287">
        <v>9999</v>
      </c>
      <c r="Q1287">
        <v>227</v>
      </c>
      <c r="R1287">
        <v>763</v>
      </c>
      <c r="S1287">
        <v>760</v>
      </c>
      <c r="T1287">
        <v>3.733242000195713</v>
      </c>
      <c r="U1287">
        <v>3.7235136559299225</v>
      </c>
      <c r="V1287">
        <v>14.551769331585851</v>
      </c>
      <c r="W1287">
        <v>56.121052631578941</v>
      </c>
      <c r="X1287">
        <v>161.18929526346503</v>
      </c>
      <c r="Y1287">
        <v>148.22529488859749</v>
      </c>
      <c r="Z1287">
        <v>148.81039473684197</v>
      </c>
      <c r="AA1287">
        <v>33.532404356823179</v>
      </c>
      <c r="AB1287">
        <v>4.8575582936468118</v>
      </c>
      <c r="AC1287">
        <v>-52.283508360546321</v>
      </c>
    </row>
    <row r="1288" spans="1:29">
      <c r="A1288">
        <v>3</v>
      </c>
      <c r="B1288">
        <v>910</v>
      </c>
      <c r="C1288">
        <v>2007</v>
      </c>
      <c r="D1288">
        <v>99</v>
      </c>
      <c r="E1288">
        <v>25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99</v>
      </c>
      <c r="M1288">
        <v>99</v>
      </c>
      <c r="N1288">
        <v>99</v>
      </c>
      <c r="O1288">
        <v>99</v>
      </c>
      <c r="P1288">
        <v>9999</v>
      </c>
    </row>
    <row r="1289" spans="1:29">
      <c r="A1289">
        <v>3</v>
      </c>
      <c r="B1289">
        <v>911</v>
      </c>
      <c r="C1289">
        <v>2007</v>
      </c>
      <c r="D1289">
        <v>99</v>
      </c>
      <c r="E1289">
        <v>26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99</v>
      </c>
      <c r="M1289">
        <v>99</v>
      </c>
      <c r="N1289">
        <v>99</v>
      </c>
      <c r="O1289">
        <v>99</v>
      </c>
      <c r="P1289">
        <v>9999</v>
      </c>
    </row>
    <row r="1290" spans="1:29">
      <c r="A1290">
        <v>3</v>
      </c>
      <c r="B1290">
        <v>912</v>
      </c>
      <c r="C1290">
        <v>2007</v>
      </c>
      <c r="D1290">
        <v>99</v>
      </c>
      <c r="E1290">
        <v>27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99</v>
      </c>
      <c r="M1290">
        <v>99</v>
      </c>
      <c r="N1290">
        <v>99</v>
      </c>
      <c r="O1290">
        <v>99</v>
      </c>
      <c r="P1290">
        <v>9999</v>
      </c>
    </row>
    <row r="1291" spans="1:29">
      <c r="A1291">
        <v>3</v>
      </c>
      <c r="B1291">
        <v>913</v>
      </c>
      <c r="C1291">
        <v>2007</v>
      </c>
      <c r="D1291">
        <v>99</v>
      </c>
      <c r="E1291">
        <v>28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99</v>
      </c>
      <c r="M1291">
        <v>99</v>
      </c>
      <c r="N1291">
        <v>99</v>
      </c>
      <c r="O1291">
        <v>99</v>
      </c>
      <c r="P1291">
        <v>9999</v>
      </c>
    </row>
    <row r="1292" spans="1:29">
      <c r="A1292">
        <v>3</v>
      </c>
      <c r="B1292">
        <v>914</v>
      </c>
      <c r="C1292">
        <v>2007</v>
      </c>
      <c r="D1292">
        <v>99</v>
      </c>
      <c r="E1292">
        <v>29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99</v>
      </c>
      <c r="M1292">
        <v>99</v>
      </c>
      <c r="N1292">
        <v>99</v>
      </c>
      <c r="O1292">
        <v>99</v>
      </c>
      <c r="P1292">
        <v>9999</v>
      </c>
    </row>
    <row r="1293" spans="1:29">
      <c r="A1293">
        <v>3</v>
      </c>
      <c r="B1293">
        <v>915</v>
      </c>
      <c r="C1293">
        <v>2007</v>
      </c>
      <c r="D1293">
        <v>99</v>
      </c>
      <c r="E1293">
        <v>30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99</v>
      </c>
      <c r="M1293">
        <v>99</v>
      </c>
      <c r="N1293">
        <v>99</v>
      </c>
      <c r="O1293">
        <v>99</v>
      </c>
      <c r="P1293">
        <v>9999</v>
      </c>
    </row>
    <row r="1294" spans="1:29">
      <c r="A1294">
        <v>3</v>
      </c>
      <c r="B1294">
        <v>916</v>
      </c>
      <c r="C1294">
        <v>2007</v>
      </c>
      <c r="D1294">
        <v>99</v>
      </c>
      <c r="E1294">
        <v>31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99</v>
      </c>
      <c r="M1294">
        <v>99</v>
      </c>
      <c r="N1294">
        <v>99</v>
      </c>
      <c r="O1294">
        <v>99</v>
      </c>
      <c r="P1294">
        <v>9999</v>
      </c>
    </row>
    <row r="1295" spans="1:29">
      <c r="A1295">
        <v>3</v>
      </c>
      <c r="B1295">
        <v>917</v>
      </c>
      <c r="C1295">
        <v>2007</v>
      </c>
      <c r="D1295">
        <v>99</v>
      </c>
      <c r="E1295">
        <v>32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99</v>
      </c>
      <c r="M1295">
        <v>99</v>
      </c>
      <c r="N1295">
        <v>99</v>
      </c>
      <c r="O1295">
        <v>99</v>
      </c>
      <c r="P1295">
        <v>9999</v>
      </c>
    </row>
    <row r="1296" spans="1:29">
      <c r="A1296">
        <v>3</v>
      </c>
      <c r="B1296">
        <v>918</v>
      </c>
      <c r="C1296">
        <v>2007</v>
      </c>
      <c r="D1296">
        <v>99</v>
      </c>
      <c r="E1296">
        <v>33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99</v>
      </c>
      <c r="M1296">
        <v>99</v>
      </c>
      <c r="N1296">
        <v>99</v>
      </c>
      <c r="O1296">
        <v>99</v>
      </c>
      <c r="P1296">
        <v>9999</v>
      </c>
    </row>
    <row r="1297" spans="1:16">
      <c r="A1297">
        <v>3</v>
      </c>
      <c r="B1297">
        <v>919</v>
      </c>
      <c r="C1297">
        <v>2007</v>
      </c>
      <c r="D1297">
        <v>99</v>
      </c>
      <c r="E1297">
        <v>34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99</v>
      </c>
      <c r="M1297">
        <v>99</v>
      </c>
      <c r="N1297">
        <v>99</v>
      </c>
      <c r="O1297">
        <v>99</v>
      </c>
      <c r="P1297">
        <v>9999</v>
      </c>
    </row>
    <row r="1298" spans="1:16">
      <c r="A1298">
        <v>3</v>
      </c>
      <c r="B1298">
        <v>920</v>
      </c>
      <c r="C1298">
        <v>2007</v>
      </c>
      <c r="D1298">
        <v>99</v>
      </c>
      <c r="E1298">
        <v>35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99</v>
      </c>
      <c r="M1298">
        <v>99</v>
      </c>
      <c r="N1298">
        <v>99</v>
      </c>
      <c r="O1298">
        <v>99</v>
      </c>
      <c r="P1298">
        <v>9999</v>
      </c>
    </row>
    <row r="1299" spans="1:16">
      <c r="A1299">
        <v>3</v>
      </c>
      <c r="B1299">
        <v>921</v>
      </c>
      <c r="C1299">
        <v>2007</v>
      </c>
      <c r="D1299">
        <v>99</v>
      </c>
      <c r="E1299">
        <v>36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99</v>
      </c>
      <c r="M1299">
        <v>99</v>
      </c>
      <c r="N1299">
        <v>99</v>
      </c>
      <c r="O1299">
        <v>99</v>
      </c>
      <c r="P1299">
        <v>9999</v>
      </c>
    </row>
    <row r="1300" spans="1:16">
      <c r="A1300">
        <v>3</v>
      </c>
      <c r="B1300">
        <v>922</v>
      </c>
      <c r="C1300">
        <v>2007</v>
      </c>
      <c r="D1300">
        <v>99</v>
      </c>
      <c r="E1300">
        <v>37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99</v>
      </c>
      <c r="M1300">
        <v>99</v>
      </c>
      <c r="N1300">
        <v>99</v>
      </c>
      <c r="O1300">
        <v>99</v>
      </c>
      <c r="P1300">
        <v>9999</v>
      </c>
    </row>
    <row r="1301" spans="1:16">
      <c r="A1301">
        <v>3</v>
      </c>
      <c r="B1301">
        <v>923</v>
      </c>
      <c r="C1301">
        <v>2007</v>
      </c>
      <c r="D1301">
        <v>99</v>
      </c>
      <c r="E1301">
        <v>38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99</v>
      </c>
      <c r="M1301">
        <v>99</v>
      </c>
      <c r="N1301">
        <v>99</v>
      </c>
      <c r="O1301">
        <v>99</v>
      </c>
      <c r="P1301">
        <v>9999</v>
      </c>
    </row>
    <row r="1302" spans="1:16">
      <c r="A1302">
        <v>3</v>
      </c>
      <c r="B1302">
        <v>924</v>
      </c>
      <c r="C1302">
        <v>2007</v>
      </c>
      <c r="D1302">
        <v>99</v>
      </c>
      <c r="E1302">
        <v>39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99</v>
      </c>
      <c r="M1302">
        <v>99</v>
      </c>
      <c r="N1302">
        <v>99</v>
      </c>
      <c r="O1302">
        <v>99</v>
      </c>
      <c r="P1302">
        <v>9999</v>
      </c>
    </row>
    <row r="1303" spans="1:16">
      <c r="A1303">
        <v>3</v>
      </c>
      <c r="B1303">
        <v>925</v>
      </c>
      <c r="C1303">
        <v>2007</v>
      </c>
      <c r="D1303">
        <v>99</v>
      </c>
      <c r="E1303">
        <v>40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99</v>
      </c>
      <c r="M1303">
        <v>99</v>
      </c>
      <c r="N1303">
        <v>99</v>
      </c>
      <c r="O1303">
        <v>99</v>
      </c>
      <c r="P1303">
        <v>9999</v>
      </c>
    </row>
    <row r="1304" spans="1:16">
      <c r="A1304">
        <v>3</v>
      </c>
      <c r="B1304">
        <v>926</v>
      </c>
      <c r="C1304">
        <v>2007</v>
      </c>
      <c r="D1304">
        <v>99</v>
      </c>
      <c r="E1304">
        <v>41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99</v>
      </c>
      <c r="M1304">
        <v>99</v>
      </c>
      <c r="N1304">
        <v>99</v>
      </c>
      <c r="O1304">
        <v>99</v>
      </c>
      <c r="P1304">
        <v>9999</v>
      </c>
    </row>
    <row r="1305" spans="1:16">
      <c r="A1305">
        <v>3</v>
      </c>
      <c r="B1305">
        <v>927</v>
      </c>
      <c r="C1305">
        <v>2007</v>
      </c>
      <c r="D1305">
        <v>99</v>
      </c>
      <c r="E1305">
        <v>42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99</v>
      </c>
      <c r="M1305">
        <v>99</v>
      </c>
      <c r="N1305">
        <v>99</v>
      </c>
      <c r="O1305">
        <v>99</v>
      </c>
      <c r="P1305">
        <v>9999</v>
      </c>
    </row>
    <row r="1306" spans="1:16">
      <c r="A1306">
        <v>3</v>
      </c>
      <c r="B1306">
        <v>928</v>
      </c>
      <c r="C1306">
        <v>2007</v>
      </c>
      <c r="D1306">
        <v>99</v>
      </c>
      <c r="E1306">
        <v>43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99</v>
      </c>
      <c r="M1306">
        <v>99</v>
      </c>
      <c r="N1306">
        <v>99</v>
      </c>
      <c r="O1306">
        <v>99</v>
      </c>
      <c r="P1306">
        <v>9999</v>
      </c>
    </row>
    <row r="1307" spans="1:16">
      <c r="A1307">
        <v>3</v>
      </c>
      <c r="B1307">
        <v>929</v>
      </c>
      <c r="C1307">
        <v>2007</v>
      </c>
      <c r="D1307">
        <v>99</v>
      </c>
      <c r="E1307">
        <v>44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99</v>
      </c>
      <c r="M1307">
        <v>99</v>
      </c>
      <c r="N1307">
        <v>99</v>
      </c>
      <c r="O1307">
        <v>99</v>
      </c>
      <c r="P1307">
        <v>9999</v>
      </c>
    </row>
    <row r="1308" spans="1:16">
      <c r="A1308">
        <v>3</v>
      </c>
      <c r="B1308">
        <v>930</v>
      </c>
      <c r="C1308">
        <v>2007</v>
      </c>
      <c r="D1308">
        <v>99</v>
      </c>
      <c r="E1308">
        <v>45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99</v>
      </c>
      <c r="M1308">
        <v>99</v>
      </c>
      <c r="N1308">
        <v>99</v>
      </c>
      <c r="O1308">
        <v>99</v>
      </c>
      <c r="P1308">
        <v>9999</v>
      </c>
    </row>
    <row r="1309" spans="1:16">
      <c r="A1309">
        <v>3</v>
      </c>
      <c r="B1309">
        <v>931</v>
      </c>
      <c r="C1309">
        <v>2007</v>
      </c>
      <c r="D1309">
        <v>99</v>
      </c>
      <c r="E1309">
        <v>46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99</v>
      </c>
      <c r="M1309">
        <v>99</v>
      </c>
      <c r="N1309">
        <v>99</v>
      </c>
      <c r="O1309">
        <v>99</v>
      </c>
      <c r="P1309">
        <v>9999</v>
      </c>
    </row>
    <row r="1310" spans="1:16">
      <c r="A1310">
        <v>3</v>
      </c>
      <c r="B1310">
        <v>932</v>
      </c>
      <c r="C1310">
        <v>2007</v>
      </c>
      <c r="D1310">
        <v>99</v>
      </c>
      <c r="E1310">
        <v>47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99</v>
      </c>
      <c r="M1310">
        <v>99</v>
      </c>
      <c r="N1310">
        <v>99</v>
      </c>
      <c r="O1310">
        <v>99</v>
      </c>
      <c r="P1310">
        <v>9999</v>
      </c>
    </row>
    <row r="1311" spans="1:16">
      <c r="A1311">
        <v>3</v>
      </c>
      <c r="B1311">
        <v>933</v>
      </c>
      <c r="C1311">
        <v>2007</v>
      </c>
      <c r="D1311">
        <v>99</v>
      </c>
      <c r="E1311">
        <v>48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99</v>
      </c>
      <c r="M1311">
        <v>99</v>
      </c>
      <c r="N1311">
        <v>99</v>
      </c>
      <c r="O1311">
        <v>99</v>
      </c>
      <c r="P1311">
        <v>9999</v>
      </c>
    </row>
    <row r="1312" spans="1:16">
      <c r="A1312">
        <v>3</v>
      </c>
      <c r="B1312">
        <v>934</v>
      </c>
      <c r="C1312">
        <v>2007</v>
      </c>
      <c r="D1312">
        <v>99</v>
      </c>
      <c r="E1312">
        <v>49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99</v>
      </c>
      <c r="M1312">
        <v>99</v>
      </c>
      <c r="N1312">
        <v>99</v>
      </c>
      <c r="O1312">
        <v>99</v>
      </c>
      <c r="P1312">
        <v>9999</v>
      </c>
    </row>
    <row r="1313" spans="1:29">
      <c r="A1313">
        <v>3</v>
      </c>
      <c r="B1313">
        <v>935</v>
      </c>
      <c r="C1313">
        <v>2007</v>
      </c>
      <c r="D1313">
        <v>99</v>
      </c>
      <c r="E1313">
        <v>50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99</v>
      </c>
      <c r="M1313">
        <v>99</v>
      </c>
      <c r="N1313">
        <v>99</v>
      </c>
      <c r="O1313">
        <v>99</v>
      </c>
      <c r="P1313">
        <v>9999</v>
      </c>
    </row>
    <row r="1314" spans="1:29">
      <c r="A1314">
        <v>3</v>
      </c>
      <c r="B1314">
        <v>936</v>
      </c>
      <c r="C1314">
        <v>2007</v>
      </c>
      <c r="D1314">
        <v>99</v>
      </c>
      <c r="E1314">
        <v>51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99</v>
      </c>
      <c r="M1314">
        <v>99</v>
      </c>
      <c r="N1314">
        <v>99</v>
      </c>
      <c r="O1314">
        <v>99</v>
      </c>
      <c r="P1314">
        <v>9999</v>
      </c>
    </row>
    <row r="1315" spans="1:29">
      <c r="A1315">
        <v>3</v>
      </c>
      <c r="B1315">
        <v>937</v>
      </c>
      <c r="C1315">
        <v>2007</v>
      </c>
      <c r="D1315">
        <v>99</v>
      </c>
      <c r="E1315">
        <v>52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99</v>
      </c>
      <c r="M1315">
        <v>99</v>
      </c>
      <c r="N1315">
        <v>99</v>
      </c>
      <c r="O1315">
        <v>99</v>
      </c>
      <c r="P1315">
        <v>9999</v>
      </c>
    </row>
    <row r="1316" spans="1:29">
      <c r="A1316">
        <v>3</v>
      </c>
      <c r="B1316">
        <v>938</v>
      </c>
      <c r="C1316">
        <v>2006</v>
      </c>
      <c r="D1316">
        <v>99</v>
      </c>
      <c r="E1316">
        <v>1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99</v>
      </c>
      <c r="M1316">
        <v>99</v>
      </c>
      <c r="N1316">
        <v>99</v>
      </c>
      <c r="O1316">
        <v>99</v>
      </c>
      <c r="P1316">
        <v>9999</v>
      </c>
      <c r="Q1316">
        <v>225</v>
      </c>
      <c r="R1316">
        <v>712</v>
      </c>
      <c r="S1316">
        <v>708</v>
      </c>
      <c r="T1316">
        <v>3.6591633261383505</v>
      </c>
      <c r="U1316">
        <v>3.7172456446910735</v>
      </c>
      <c r="V1316">
        <v>16.10533707865169</v>
      </c>
      <c r="W1316">
        <v>57.207627118644062</v>
      </c>
      <c r="X1316">
        <v>160.22100624490261</v>
      </c>
      <c r="Y1316">
        <v>147.08328651685397</v>
      </c>
      <c r="Z1316">
        <v>147.91426553672315</v>
      </c>
      <c r="AA1316">
        <v>32.141161236753462</v>
      </c>
      <c r="AB1316">
        <v>4.314028950049293</v>
      </c>
      <c r="AC1316">
        <v>-49.922889122928225</v>
      </c>
    </row>
    <row r="1317" spans="1:29">
      <c r="A1317">
        <v>3</v>
      </c>
      <c r="B1317">
        <v>939</v>
      </c>
      <c r="C1317">
        <v>2006</v>
      </c>
      <c r="D1317">
        <v>99</v>
      </c>
      <c r="E1317">
        <v>2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99</v>
      </c>
      <c r="M1317">
        <v>99</v>
      </c>
      <c r="N1317">
        <v>99</v>
      </c>
      <c r="O1317">
        <v>99</v>
      </c>
      <c r="P1317">
        <v>9999</v>
      </c>
      <c r="Q1317">
        <v>303</v>
      </c>
      <c r="R1317">
        <v>1038</v>
      </c>
      <c r="S1317">
        <v>1031</v>
      </c>
      <c r="T1317">
        <v>5.3345667591736063</v>
      </c>
      <c r="U1317">
        <v>5.5403637134994126</v>
      </c>
      <c r="V1317">
        <v>15.587668593448941</v>
      </c>
      <c r="W1317">
        <v>56.621726479146481</v>
      </c>
      <c r="X1317">
        <v>163.6130403288264</v>
      </c>
      <c r="Y1317">
        <v>150.37061657032763</v>
      </c>
      <c r="Z1317">
        <v>151.39156159068875</v>
      </c>
      <c r="AA1317">
        <v>32.666186858964437</v>
      </c>
      <c r="AB1317">
        <v>4.6614244717247155</v>
      </c>
      <c r="AC1317">
        <v>-51.393649693542173</v>
      </c>
    </row>
    <row r="1318" spans="1:29">
      <c r="A1318">
        <v>3</v>
      </c>
      <c r="B1318">
        <v>940</v>
      </c>
      <c r="C1318">
        <v>2006</v>
      </c>
      <c r="D1318">
        <v>99</v>
      </c>
      <c r="E1318">
        <v>3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99</v>
      </c>
      <c r="M1318">
        <v>99</v>
      </c>
      <c r="N1318">
        <v>99</v>
      </c>
      <c r="O1318">
        <v>99</v>
      </c>
      <c r="P1318">
        <v>9999</v>
      </c>
      <c r="Q1318">
        <v>274</v>
      </c>
      <c r="R1318">
        <v>842</v>
      </c>
      <c r="S1318">
        <v>831</v>
      </c>
      <c r="T1318">
        <v>4.3272689896186645</v>
      </c>
      <c r="U1318">
        <v>4.4499551403073969</v>
      </c>
      <c r="V1318">
        <v>16.175771971496435</v>
      </c>
      <c r="W1318">
        <v>56.719614921781002</v>
      </c>
      <c r="X1318">
        <v>163.19460707236294</v>
      </c>
      <c r="Y1318">
        <v>148.89002375296897</v>
      </c>
      <c r="Z1318">
        <v>150.86089049338128</v>
      </c>
      <c r="AA1318">
        <v>32.67041627847351</v>
      </c>
      <c r="AB1318">
        <v>4.5965599909749679</v>
      </c>
      <c r="AC1318">
        <v>-49.99202074410541</v>
      </c>
    </row>
    <row r="1319" spans="1:29">
      <c r="A1319">
        <v>3</v>
      </c>
      <c r="B1319">
        <v>941</v>
      </c>
      <c r="C1319">
        <v>2006</v>
      </c>
      <c r="D1319">
        <v>99</v>
      </c>
      <c r="E1319">
        <v>4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99</v>
      </c>
      <c r="M1319">
        <v>99</v>
      </c>
      <c r="N1319">
        <v>99</v>
      </c>
      <c r="O1319">
        <v>99</v>
      </c>
      <c r="P1319">
        <v>9999</v>
      </c>
      <c r="Q1319">
        <v>289</v>
      </c>
      <c r="R1319">
        <v>920</v>
      </c>
      <c r="S1319">
        <v>910</v>
      </c>
      <c r="T1319">
        <v>4.7281323877068564</v>
      </c>
      <c r="U1319">
        <v>4.6446038950906523</v>
      </c>
      <c r="V1319">
        <v>15.333695652173914</v>
      </c>
      <c r="W1319">
        <v>57.198901098901104</v>
      </c>
      <c r="X1319">
        <v>155.72730698572701</v>
      </c>
      <c r="Y1319">
        <v>142.22728260869576</v>
      </c>
      <c r="Z1319">
        <v>143.79021978021996</v>
      </c>
      <c r="AA1319">
        <v>31.518655263542087</v>
      </c>
      <c r="AB1319">
        <v>4.3796480993037692</v>
      </c>
      <c r="AC1319">
        <v>-49.846317180205936</v>
      </c>
    </row>
    <row r="1320" spans="1:29">
      <c r="A1320">
        <v>3</v>
      </c>
      <c r="B1320">
        <v>942</v>
      </c>
      <c r="C1320">
        <v>2006</v>
      </c>
      <c r="D1320">
        <v>99</v>
      </c>
      <c r="E1320">
        <v>5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99</v>
      </c>
      <c r="M1320">
        <v>99</v>
      </c>
      <c r="N1320">
        <v>99</v>
      </c>
      <c r="O1320">
        <v>99</v>
      </c>
      <c r="P1320">
        <v>9999</v>
      </c>
      <c r="Q1320">
        <v>282</v>
      </c>
      <c r="R1320">
        <v>812</v>
      </c>
      <c r="S1320">
        <v>800</v>
      </c>
      <c r="T1320">
        <v>4.1730907595847473</v>
      </c>
      <c r="U1320">
        <v>4.2385239336647329</v>
      </c>
      <c r="V1320">
        <v>15.140394088669948</v>
      </c>
      <c r="W1320">
        <v>56.875</v>
      </c>
      <c r="X1320">
        <v>161.63586292289548</v>
      </c>
      <c r="Y1320">
        <v>147.05529556650251</v>
      </c>
      <c r="Z1320">
        <v>149.26112500000005</v>
      </c>
      <c r="AA1320">
        <v>31.944253414884621</v>
      </c>
      <c r="AB1320">
        <v>4.4485250364587126</v>
      </c>
      <c r="AC1320">
        <v>-47.83862267220649</v>
      </c>
    </row>
    <row r="1321" spans="1:29">
      <c r="A1321">
        <v>3</v>
      </c>
      <c r="B1321">
        <v>943</v>
      </c>
      <c r="C1321">
        <v>2006</v>
      </c>
      <c r="D1321">
        <v>99</v>
      </c>
      <c r="E1321">
        <v>6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99</v>
      </c>
      <c r="L1321">
        <v>99</v>
      </c>
      <c r="M1321">
        <v>99</v>
      </c>
      <c r="N1321">
        <v>99</v>
      </c>
      <c r="O1321">
        <v>99</v>
      </c>
      <c r="P1321">
        <v>9999</v>
      </c>
      <c r="Q1321">
        <v>257</v>
      </c>
      <c r="R1321">
        <v>786</v>
      </c>
      <c r="S1321">
        <v>772</v>
      </c>
      <c r="T1321">
        <v>4.0394696268886836</v>
      </c>
      <c r="U1321">
        <v>4.0012055820536254</v>
      </c>
      <c r="V1321">
        <v>15.78625954198473</v>
      </c>
      <c r="W1321">
        <v>56.641191709844577</v>
      </c>
      <c r="X1321">
        <v>157.8735674961886</v>
      </c>
      <c r="Y1321">
        <v>143.41361323155215</v>
      </c>
      <c r="Z1321">
        <v>146.01437823834203</v>
      </c>
      <c r="AA1321">
        <v>32.502172713375501</v>
      </c>
      <c r="AB1321">
        <v>4.6548779506306914</v>
      </c>
      <c r="AC1321">
        <v>-46.464746000155237</v>
      </c>
    </row>
    <row r="1322" spans="1:29">
      <c r="A1322">
        <v>3</v>
      </c>
      <c r="B1322">
        <v>944</v>
      </c>
      <c r="C1322">
        <v>2006</v>
      </c>
      <c r="D1322">
        <v>99</v>
      </c>
      <c r="E1322">
        <v>7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99</v>
      </c>
      <c r="M1322">
        <v>99</v>
      </c>
      <c r="N1322">
        <v>99</v>
      </c>
      <c r="O1322">
        <v>99</v>
      </c>
      <c r="P1322">
        <v>9999</v>
      </c>
      <c r="Q1322">
        <v>270</v>
      </c>
      <c r="R1322">
        <v>769</v>
      </c>
      <c r="S1322">
        <v>768</v>
      </c>
      <c r="T1322">
        <v>3.9521019632027952</v>
      </c>
      <c r="U1322">
        <v>4.0598873701542972</v>
      </c>
      <c r="V1322">
        <v>15.49284785435631</v>
      </c>
      <c r="W1322">
        <v>56.88802083333335</v>
      </c>
      <c r="X1322">
        <v>161.28289190982653</v>
      </c>
      <c r="Y1322">
        <v>148.73381014304294</v>
      </c>
      <c r="Z1322">
        <v>148.92747395833339</v>
      </c>
      <c r="AA1322">
        <v>32.220379046664839</v>
      </c>
      <c r="AB1322">
        <v>4.563551504354816</v>
      </c>
      <c r="AC1322">
        <v>-45.738123190227043</v>
      </c>
    </row>
    <row r="1323" spans="1:29">
      <c r="A1323">
        <v>3</v>
      </c>
      <c r="B1323">
        <v>945</v>
      </c>
      <c r="C1323">
        <v>2006</v>
      </c>
      <c r="D1323">
        <v>99</v>
      </c>
      <c r="E1323">
        <v>8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99</v>
      </c>
      <c r="M1323">
        <v>99</v>
      </c>
      <c r="N1323">
        <v>99</v>
      </c>
      <c r="O1323">
        <v>99</v>
      </c>
      <c r="P1323">
        <v>9999</v>
      </c>
      <c r="Q1323">
        <v>272</v>
      </c>
      <c r="R1323">
        <v>748</v>
      </c>
      <c r="S1323">
        <v>738</v>
      </c>
      <c r="T1323">
        <v>3.8441772021790528</v>
      </c>
      <c r="U1323">
        <v>3.8750922715389344</v>
      </c>
      <c r="V1323">
        <v>15.29010695187166</v>
      </c>
      <c r="W1323">
        <v>56.964769647696485</v>
      </c>
      <c r="X1323">
        <v>159.87378404528377</v>
      </c>
      <c r="Y1323">
        <v>145.94946524064173</v>
      </c>
      <c r="Z1323">
        <v>147.92710027100276</v>
      </c>
      <c r="AA1323">
        <v>31.996627489851896</v>
      </c>
      <c r="AB1323">
        <v>4.3915853282049566</v>
      </c>
      <c r="AC1323">
        <v>-45.377874238754806</v>
      </c>
    </row>
    <row r="1324" spans="1:29">
      <c r="A1324">
        <v>3</v>
      </c>
      <c r="B1324">
        <v>946</v>
      </c>
      <c r="C1324">
        <v>2006</v>
      </c>
      <c r="D1324">
        <v>99</v>
      </c>
      <c r="E1324">
        <v>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99</v>
      </c>
      <c r="M1324">
        <v>99</v>
      </c>
      <c r="N1324">
        <v>99</v>
      </c>
      <c r="O1324">
        <v>99</v>
      </c>
      <c r="P1324">
        <v>9999</v>
      </c>
      <c r="Q1324">
        <v>245</v>
      </c>
      <c r="R1324">
        <v>648</v>
      </c>
      <c r="S1324">
        <v>638</v>
      </c>
      <c r="T1324">
        <v>3.3302497687326551</v>
      </c>
      <c r="U1324">
        <v>3.4321746862980662</v>
      </c>
      <c r="V1324">
        <v>16.927469135802468</v>
      </c>
      <c r="W1324">
        <v>56.90595611285265</v>
      </c>
      <c r="X1324">
        <v>163.92399983949269</v>
      </c>
      <c r="Y1324">
        <v>149.2163580246914</v>
      </c>
      <c r="Z1324">
        <v>151.55517241379309</v>
      </c>
      <c r="AA1324">
        <v>32.576867331871703</v>
      </c>
      <c r="AB1324">
        <v>4.6224810757730124</v>
      </c>
      <c r="AC1324">
        <v>-55.049835456174463</v>
      </c>
    </row>
    <row r="1325" spans="1:29">
      <c r="A1325">
        <v>3</v>
      </c>
      <c r="B1325">
        <v>947</v>
      </c>
      <c r="C1325">
        <v>2006</v>
      </c>
      <c r="D1325">
        <v>99</v>
      </c>
      <c r="E1325">
        <v>10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99</v>
      </c>
      <c r="L1325">
        <v>99</v>
      </c>
      <c r="M1325">
        <v>99</v>
      </c>
      <c r="N1325">
        <v>99</v>
      </c>
      <c r="O1325">
        <v>99</v>
      </c>
      <c r="P1325">
        <v>9999</v>
      </c>
      <c r="Q1325">
        <v>228</v>
      </c>
      <c r="R1325">
        <v>786</v>
      </c>
      <c r="S1325">
        <v>781</v>
      </c>
      <c r="T1325">
        <v>4.0394696268886836</v>
      </c>
      <c r="U1325">
        <v>4.0107539736572315</v>
      </c>
      <c r="V1325">
        <v>16.022900763358777</v>
      </c>
      <c r="W1325">
        <v>56.51344430217668</v>
      </c>
      <c r="X1325">
        <v>156.59730550064941</v>
      </c>
      <c r="Y1325">
        <v>143.75585241730289</v>
      </c>
      <c r="Z1325">
        <v>144.6761843790014</v>
      </c>
      <c r="AA1325">
        <v>33.247712599869004</v>
      </c>
      <c r="AB1325">
        <v>4.5912443581779696</v>
      </c>
      <c r="AC1325">
        <v>-50.255548114204707</v>
      </c>
    </row>
    <row r="1326" spans="1:29">
      <c r="A1326">
        <v>3</v>
      </c>
      <c r="B1326">
        <v>948</v>
      </c>
      <c r="C1326">
        <v>2006</v>
      </c>
      <c r="D1326">
        <v>99</v>
      </c>
      <c r="E1326">
        <v>11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99</v>
      </c>
      <c r="L1326">
        <v>99</v>
      </c>
      <c r="M1326">
        <v>99</v>
      </c>
      <c r="N1326">
        <v>99</v>
      </c>
      <c r="O1326">
        <v>99</v>
      </c>
      <c r="P1326">
        <v>9999</v>
      </c>
      <c r="Q1326">
        <v>258</v>
      </c>
      <c r="R1326">
        <v>767</v>
      </c>
      <c r="S1326">
        <v>765</v>
      </c>
      <c r="T1326">
        <v>3.941823414533868</v>
      </c>
      <c r="U1326">
        <v>4.0911343929373993</v>
      </c>
      <c r="V1326">
        <v>15.349413298565841</v>
      </c>
      <c r="W1326">
        <v>56.850980392156849</v>
      </c>
      <c r="X1326">
        <v>163.12630572321709</v>
      </c>
      <c r="Y1326">
        <v>150.2693611473274</v>
      </c>
      <c r="Z1326">
        <v>150.66222222222231</v>
      </c>
      <c r="AA1326">
        <v>32.215988362500902</v>
      </c>
      <c r="AB1326">
        <v>4.8069954151407153</v>
      </c>
      <c r="AC1326">
        <v>-54.247126622708976</v>
      </c>
    </row>
    <row r="1327" spans="1:29">
      <c r="A1327">
        <v>3</v>
      </c>
      <c r="B1327">
        <v>949</v>
      </c>
      <c r="C1327">
        <v>2006</v>
      </c>
      <c r="D1327">
        <v>99</v>
      </c>
      <c r="E1327">
        <v>12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99</v>
      </c>
      <c r="M1327">
        <v>99</v>
      </c>
      <c r="N1327">
        <v>99</v>
      </c>
      <c r="O1327">
        <v>99</v>
      </c>
      <c r="P1327">
        <v>9999</v>
      </c>
      <c r="Q1327">
        <v>272</v>
      </c>
      <c r="R1327">
        <v>818</v>
      </c>
      <c r="S1327">
        <v>801</v>
      </c>
      <c r="T1327">
        <v>4.2039264055915293</v>
      </c>
      <c r="U1327">
        <v>4.1580050804542488</v>
      </c>
      <c r="V1327">
        <v>15.39731051344743</v>
      </c>
      <c r="W1327">
        <v>57.392009987515614</v>
      </c>
      <c r="X1327">
        <v>157.84409295721676</v>
      </c>
      <c r="Y1327">
        <v>143.2035452322738</v>
      </c>
      <c r="Z1327">
        <v>146.24282147315856</v>
      </c>
      <c r="AA1327">
        <v>31.665398776578495</v>
      </c>
      <c r="AB1327">
        <v>4.3479885951862727</v>
      </c>
      <c r="AC1327">
        <v>-55.209256307177689</v>
      </c>
    </row>
    <row r="1328" spans="1:29">
      <c r="A1328">
        <v>3</v>
      </c>
      <c r="B1328">
        <v>950</v>
      </c>
      <c r="C1328">
        <v>2006</v>
      </c>
      <c r="D1328">
        <v>99</v>
      </c>
      <c r="E1328">
        <v>13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99</v>
      </c>
      <c r="L1328">
        <v>99</v>
      </c>
      <c r="M1328">
        <v>99</v>
      </c>
      <c r="N1328">
        <v>99</v>
      </c>
      <c r="O1328">
        <v>99</v>
      </c>
      <c r="P1328">
        <v>9999</v>
      </c>
      <c r="Q1328">
        <v>254</v>
      </c>
      <c r="R1328">
        <v>706</v>
      </c>
      <c r="S1328">
        <v>702</v>
      </c>
      <c r="T1328">
        <v>3.6283276801315649</v>
      </c>
      <c r="U1328">
        <v>3.5832025546810424</v>
      </c>
      <c r="V1328">
        <v>15.419263456090652</v>
      </c>
      <c r="W1328">
        <v>56.978632478632477</v>
      </c>
      <c r="X1328">
        <v>155.57871087935331</v>
      </c>
      <c r="Y1328">
        <v>142.984419263456</v>
      </c>
      <c r="Z1328">
        <v>143.79914529914515</v>
      </c>
      <c r="AA1328">
        <v>32.634657688727302</v>
      </c>
      <c r="AB1328">
        <v>4.5140930768564687</v>
      </c>
      <c r="AC1328">
        <v>-44.305739779188947</v>
      </c>
    </row>
    <row r="1329" spans="1:29">
      <c r="A1329">
        <v>3</v>
      </c>
      <c r="B1329">
        <v>951</v>
      </c>
      <c r="C1329">
        <v>2006</v>
      </c>
      <c r="D1329">
        <v>99</v>
      </c>
      <c r="E1329">
        <v>14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99</v>
      </c>
      <c r="L1329">
        <v>99</v>
      </c>
      <c r="M1329">
        <v>99</v>
      </c>
      <c r="N1329">
        <v>99</v>
      </c>
      <c r="O1329">
        <v>99</v>
      </c>
      <c r="P1329">
        <v>9999</v>
      </c>
      <c r="Q1329">
        <v>286</v>
      </c>
      <c r="R1329">
        <v>905</v>
      </c>
      <c r="S1329">
        <v>895</v>
      </c>
      <c r="T1329">
        <v>4.6510432726898951</v>
      </c>
      <c r="U1329">
        <v>4.6971590943780033</v>
      </c>
      <c r="V1329">
        <v>15.733701657458564</v>
      </c>
      <c r="W1329">
        <v>57.043575418994443</v>
      </c>
      <c r="X1329">
        <v>160.02525993188189</v>
      </c>
      <c r="Y1329">
        <v>146.2206629834254</v>
      </c>
      <c r="Z1329">
        <v>147.85441340782117</v>
      </c>
      <c r="AA1329">
        <v>32.016473065609993</v>
      </c>
      <c r="AB1329">
        <v>4.5586556577924569</v>
      </c>
      <c r="AC1329">
        <v>-46.724698275341197</v>
      </c>
    </row>
    <row r="1330" spans="1:29">
      <c r="A1330">
        <v>3</v>
      </c>
      <c r="B1330">
        <v>952</v>
      </c>
      <c r="C1330">
        <v>2006</v>
      </c>
      <c r="D1330">
        <v>99</v>
      </c>
      <c r="E1330">
        <v>15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99</v>
      </c>
      <c r="L1330">
        <v>99</v>
      </c>
      <c r="M1330">
        <v>99</v>
      </c>
      <c r="N1330">
        <v>99</v>
      </c>
      <c r="O1330">
        <v>99</v>
      </c>
      <c r="P1330">
        <v>9999</v>
      </c>
      <c r="Q1330">
        <v>102</v>
      </c>
      <c r="R1330">
        <v>298</v>
      </c>
      <c r="S1330">
        <v>289</v>
      </c>
      <c r="T1330">
        <v>1.5315037516702636</v>
      </c>
      <c r="U1330">
        <v>1.5521709208951613</v>
      </c>
      <c r="V1330">
        <v>16.36241610738255</v>
      </c>
      <c r="W1330">
        <v>57.166089965397902</v>
      </c>
      <c r="X1330">
        <v>162.88910541202827</v>
      </c>
      <c r="Y1330">
        <v>146.7389261744967</v>
      </c>
      <c r="Z1330">
        <v>151.30865051903123</v>
      </c>
      <c r="AA1330">
        <v>31.532176589360649</v>
      </c>
      <c r="AB1330">
        <v>4.2791955399835455</v>
      </c>
      <c r="AC1330">
        <v>-39.074855199105855</v>
      </c>
    </row>
    <row r="1331" spans="1:29">
      <c r="A1331">
        <v>3</v>
      </c>
      <c r="B1331">
        <v>953</v>
      </c>
      <c r="C1331">
        <v>2006</v>
      </c>
      <c r="D1331">
        <v>99</v>
      </c>
      <c r="E1331">
        <v>16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99</v>
      </c>
      <c r="L1331">
        <v>99</v>
      </c>
      <c r="M1331">
        <v>99</v>
      </c>
      <c r="N1331">
        <v>99</v>
      </c>
      <c r="O1331">
        <v>99</v>
      </c>
      <c r="P1331">
        <v>9999</v>
      </c>
      <c r="Q1331">
        <v>273</v>
      </c>
      <c r="R1331">
        <v>849</v>
      </c>
      <c r="S1331">
        <v>844</v>
      </c>
      <c r="T1331">
        <v>4.3632439099599125</v>
      </c>
      <c r="U1331">
        <v>4.2789892363714648</v>
      </c>
      <c r="V1331">
        <v>16.32744405182568</v>
      </c>
      <c r="W1331">
        <v>57.406398104265399</v>
      </c>
      <c r="X1331">
        <v>154.53244974968965</v>
      </c>
      <c r="Y1331">
        <v>141.98928150765613</v>
      </c>
      <c r="Z1331">
        <v>142.8304502369669</v>
      </c>
      <c r="AA1331">
        <v>30.48702442172916</v>
      </c>
      <c r="AB1331">
        <v>4.319799759796215</v>
      </c>
      <c r="AC1331">
        <v>-47.811354740521395</v>
      </c>
    </row>
    <row r="1332" spans="1:29">
      <c r="A1332">
        <v>3</v>
      </c>
      <c r="B1332">
        <v>954</v>
      </c>
      <c r="C1332">
        <v>2006</v>
      </c>
      <c r="D1332">
        <v>99</v>
      </c>
      <c r="E1332">
        <v>17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99</v>
      </c>
      <c r="M1332">
        <v>99</v>
      </c>
      <c r="N1332">
        <v>99</v>
      </c>
      <c r="O1332">
        <v>99</v>
      </c>
      <c r="P1332">
        <v>9999</v>
      </c>
      <c r="Q1332">
        <v>339</v>
      </c>
      <c r="R1332">
        <v>1249</v>
      </c>
      <c r="S1332">
        <v>1241</v>
      </c>
      <c r="T1332">
        <v>6.4189536437455024</v>
      </c>
      <c r="U1332">
        <v>6.1851854113070894</v>
      </c>
      <c r="V1332">
        <v>15.1048839071257</v>
      </c>
      <c r="W1332">
        <v>56.718775181305389</v>
      </c>
      <c r="X1332">
        <v>152.01248756318165</v>
      </c>
      <c r="Y1332">
        <v>139.51224979983999</v>
      </c>
      <c r="Z1332">
        <v>140.41160354552795</v>
      </c>
      <c r="AA1332">
        <v>29.592461974772966</v>
      </c>
      <c r="AB1332">
        <v>4.4232967365485756</v>
      </c>
      <c r="AC1332">
        <v>-39.563141067440888</v>
      </c>
    </row>
    <row r="1333" spans="1:29">
      <c r="A1333">
        <v>3</v>
      </c>
      <c r="B1333">
        <v>955</v>
      </c>
      <c r="C1333">
        <v>2006</v>
      </c>
      <c r="D1333">
        <v>99</v>
      </c>
      <c r="E1333">
        <v>18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99</v>
      </c>
      <c r="M1333">
        <v>99</v>
      </c>
      <c r="N1333">
        <v>99</v>
      </c>
      <c r="O1333">
        <v>99</v>
      </c>
      <c r="P1333">
        <v>9999</v>
      </c>
      <c r="Q1333">
        <v>253</v>
      </c>
      <c r="R1333">
        <v>831</v>
      </c>
      <c r="S1333">
        <v>829</v>
      </c>
      <c r="T1333">
        <v>4.2707369719395629</v>
      </c>
      <c r="U1333">
        <v>4.2355209822533375</v>
      </c>
      <c r="V1333">
        <v>16.072202166064979</v>
      </c>
      <c r="W1333">
        <v>57.103739445114599</v>
      </c>
      <c r="X1333">
        <v>155.93451479961877</v>
      </c>
      <c r="Y1333">
        <v>143.59121540312887</v>
      </c>
      <c r="Z1333">
        <v>143.93763570566955</v>
      </c>
      <c r="AA1333">
        <v>33.315077453383353</v>
      </c>
      <c r="AB1333">
        <v>4.7559344438206956</v>
      </c>
      <c r="AC1333">
        <v>-52.722158230143421</v>
      </c>
    </row>
    <row r="1334" spans="1:29">
      <c r="A1334">
        <v>3</v>
      </c>
      <c r="B1334">
        <v>956</v>
      </c>
      <c r="C1334">
        <v>2006</v>
      </c>
      <c r="D1334">
        <v>99</v>
      </c>
      <c r="E1334">
        <v>19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99</v>
      </c>
      <c r="M1334">
        <v>99</v>
      </c>
      <c r="N1334">
        <v>99</v>
      </c>
      <c r="O1334">
        <v>99</v>
      </c>
      <c r="P1334">
        <v>9999</v>
      </c>
      <c r="Q1334">
        <v>287</v>
      </c>
      <c r="R1334">
        <v>860</v>
      </c>
      <c r="S1334">
        <v>852</v>
      </c>
      <c r="T1334">
        <v>4.4197759276390149</v>
      </c>
      <c r="U1334">
        <v>4.4849469783848512</v>
      </c>
      <c r="V1334">
        <v>15.605813953488372</v>
      </c>
      <c r="W1334">
        <v>57.156103286384962</v>
      </c>
      <c r="X1334">
        <v>160.35765577364015</v>
      </c>
      <c r="Y1334">
        <v>146.91999999999996</v>
      </c>
      <c r="Z1334">
        <v>148.29953051643184</v>
      </c>
      <c r="AA1334">
        <v>31.93802573802132</v>
      </c>
      <c r="AB1334">
        <v>4.7828722025331114</v>
      </c>
      <c r="AC1334">
        <v>-52.808806435939069</v>
      </c>
    </row>
    <row r="1335" spans="1:29">
      <c r="A1335">
        <v>3</v>
      </c>
      <c r="B1335">
        <v>957</v>
      </c>
      <c r="C1335">
        <v>2006</v>
      </c>
      <c r="D1335">
        <v>99</v>
      </c>
      <c r="E1335">
        <v>20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99</v>
      </c>
      <c r="M1335">
        <v>99</v>
      </c>
      <c r="N1335">
        <v>99</v>
      </c>
      <c r="O1335">
        <v>99</v>
      </c>
      <c r="P1335">
        <v>9999</v>
      </c>
      <c r="Q1335">
        <v>246</v>
      </c>
      <c r="R1335">
        <v>717</v>
      </c>
      <c r="S1335">
        <v>705</v>
      </c>
      <c r="T1335">
        <v>3.6848596978106687</v>
      </c>
      <c r="U1335">
        <v>3.661321886432781</v>
      </c>
      <c r="V1335">
        <v>16.778242677824263</v>
      </c>
      <c r="W1335">
        <v>57.309219858156013</v>
      </c>
      <c r="X1335">
        <v>157.90906796858829</v>
      </c>
      <c r="Y1335">
        <v>143.86025104602521</v>
      </c>
      <c r="Z1335">
        <v>146.30893617021286</v>
      </c>
      <c r="AA1335">
        <v>30.42348788650466</v>
      </c>
      <c r="AB1335">
        <v>4.2249831206884156</v>
      </c>
      <c r="AC1335">
        <v>-45.042417086796576</v>
      </c>
    </row>
    <row r="1336" spans="1:29">
      <c r="A1336">
        <v>3</v>
      </c>
      <c r="B1336">
        <v>958</v>
      </c>
      <c r="C1336">
        <v>2006</v>
      </c>
      <c r="D1336">
        <v>99</v>
      </c>
      <c r="E1336">
        <v>21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99</v>
      </c>
      <c r="M1336">
        <v>99</v>
      </c>
      <c r="N1336">
        <v>99</v>
      </c>
      <c r="O1336">
        <v>99</v>
      </c>
      <c r="P1336">
        <v>9999</v>
      </c>
      <c r="Q1336">
        <v>246</v>
      </c>
      <c r="R1336">
        <v>783</v>
      </c>
      <c r="S1336">
        <v>779</v>
      </c>
      <c r="T1336">
        <v>4.0240518038852908</v>
      </c>
      <c r="U1336">
        <v>3.985647738039273</v>
      </c>
      <c r="V1336">
        <v>15.914431673052372</v>
      </c>
      <c r="W1336">
        <v>57.202824133504485</v>
      </c>
      <c r="X1336">
        <v>155.97647185796777</v>
      </c>
      <c r="Y1336">
        <v>143.40332056194123</v>
      </c>
      <c r="Z1336">
        <v>144.13966623876763</v>
      </c>
      <c r="AA1336">
        <v>31.913516886955478</v>
      </c>
      <c r="AB1336">
        <v>4.3757931665985108</v>
      </c>
      <c r="AC1336">
        <v>-44.115805504018965</v>
      </c>
    </row>
    <row r="1337" spans="1:29">
      <c r="A1337">
        <v>3</v>
      </c>
      <c r="B1337">
        <v>959</v>
      </c>
      <c r="C1337">
        <v>2006</v>
      </c>
      <c r="D1337">
        <v>99</v>
      </c>
      <c r="E1337">
        <v>22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99</v>
      </c>
      <c r="M1337">
        <v>99</v>
      </c>
      <c r="N1337">
        <v>99</v>
      </c>
      <c r="O1337">
        <v>99</v>
      </c>
      <c r="P1337">
        <v>9999</v>
      </c>
      <c r="Q1337">
        <v>311</v>
      </c>
      <c r="R1337">
        <v>971</v>
      </c>
      <c r="S1337">
        <v>969</v>
      </c>
      <c r="T1337">
        <v>4.9902353787645186</v>
      </c>
      <c r="U1337">
        <v>4.9895173568461821</v>
      </c>
      <c r="V1337">
        <v>14.82286302780639</v>
      </c>
      <c r="W1337">
        <v>56.764705882352942</v>
      </c>
      <c r="X1337">
        <v>157.09296578010404</v>
      </c>
      <c r="Y1337">
        <v>144.76426364572603</v>
      </c>
      <c r="Z1337">
        <v>145.0630546955625</v>
      </c>
      <c r="AA1337">
        <v>30.595907800830581</v>
      </c>
      <c r="AB1337">
        <v>4.5190061810047473</v>
      </c>
      <c r="AC1337">
        <v>-48.520755362044405</v>
      </c>
    </row>
    <row r="1338" spans="1:29">
      <c r="A1338">
        <v>3</v>
      </c>
      <c r="B1338">
        <v>960</v>
      </c>
      <c r="C1338">
        <v>2006</v>
      </c>
      <c r="D1338">
        <v>99</v>
      </c>
      <c r="E1338">
        <v>23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99</v>
      </c>
      <c r="M1338">
        <v>99</v>
      </c>
      <c r="N1338">
        <v>99</v>
      </c>
      <c r="O1338">
        <v>99</v>
      </c>
      <c r="P1338">
        <v>9999</v>
      </c>
      <c r="Q1338">
        <v>160</v>
      </c>
      <c r="R1338">
        <v>491</v>
      </c>
      <c r="S1338">
        <v>490</v>
      </c>
      <c r="T1338">
        <v>2.5233836982218114</v>
      </c>
      <c r="U1338">
        <v>2.4764907240037735</v>
      </c>
      <c r="V1338">
        <v>16.016293279022403</v>
      </c>
      <c r="W1338">
        <v>56.918367346938787</v>
      </c>
      <c r="X1338">
        <v>154.26341536608027</v>
      </c>
      <c r="Y1338">
        <v>142.09450101832988</v>
      </c>
      <c r="Z1338">
        <v>142.38448979591823</v>
      </c>
      <c r="AA1338">
        <v>29.836300384901428</v>
      </c>
      <c r="AB1338">
        <v>4.1094055118684452</v>
      </c>
      <c r="AC1338">
        <v>-47.464828148340978</v>
      </c>
    </row>
    <row r="1339" spans="1:29">
      <c r="A1339">
        <v>3</v>
      </c>
      <c r="B1339">
        <v>961</v>
      </c>
      <c r="C1339">
        <v>2006</v>
      </c>
      <c r="D1339">
        <v>99</v>
      </c>
      <c r="E1339">
        <v>24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99</v>
      </c>
      <c r="M1339">
        <v>99</v>
      </c>
      <c r="N1339">
        <v>99</v>
      </c>
      <c r="O1339">
        <v>99</v>
      </c>
      <c r="P1339">
        <v>9999</v>
      </c>
      <c r="Q1339">
        <v>298</v>
      </c>
      <c r="R1339">
        <v>1152</v>
      </c>
      <c r="S1339">
        <v>1147</v>
      </c>
      <c r="T1339">
        <v>5.9204440333025001</v>
      </c>
      <c r="U1339">
        <v>5.6509014320599604</v>
      </c>
      <c r="V1339">
        <v>15.23784722222222</v>
      </c>
      <c r="W1339">
        <v>56.578029642545779</v>
      </c>
      <c r="X1339">
        <v>150.3707340195017</v>
      </c>
      <c r="Y1339">
        <v>138.19340277777764</v>
      </c>
      <c r="Z1339">
        <v>138.79581517000861</v>
      </c>
      <c r="AA1339">
        <v>29.283312015707718</v>
      </c>
      <c r="AB1339">
        <v>4.3854962615791075</v>
      </c>
      <c r="AC1339">
        <v>-33.368207377230682</v>
      </c>
    </row>
    <row r="1340" spans="1:29">
      <c r="A1340">
        <v>3</v>
      </c>
      <c r="B1340">
        <v>962</v>
      </c>
      <c r="C1340">
        <v>2006</v>
      </c>
      <c r="D1340">
        <v>99</v>
      </c>
      <c r="E1340">
        <v>25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99</v>
      </c>
      <c r="M1340">
        <v>99</v>
      </c>
      <c r="N1340">
        <v>99</v>
      </c>
      <c r="O1340">
        <v>99</v>
      </c>
      <c r="P1340">
        <v>9999</v>
      </c>
    </row>
    <row r="1341" spans="1:29">
      <c r="A1341">
        <v>3</v>
      </c>
      <c r="B1341">
        <v>963</v>
      </c>
      <c r="C1341">
        <v>2006</v>
      </c>
      <c r="D1341">
        <v>99</v>
      </c>
      <c r="E1341">
        <v>26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99</v>
      </c>
      <c r="M1341">
        <v>99</v>
      </c>
      <c r="N1341">
        <v>99</v>
      </c>
      <c r="O1341">
        <v>99</v>
      </c>
      <c r="P1341">
        <v>9999</v>
      </c>
    </row>
    <row r="1342" spans="1:29">
      <c r="A1342">
        <v>3</v>
      </c>
      <c r="B1342">
        <v>964</v>
      </c>
      <c r="C1342">
        <v>2006</v>
      </c>
      <c r="D1342">
        <v>99</v>
      </c>
      <c r="E1342">
        <v>27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99</v>
      </c>
      <c r="M1342">
        <v>99</v>
      </c>
      <c r="N1342">
        <v>99</v>
      </c>
      <c r="O1342">
        <v>99</v>
      </c>
      <c r="P1342">
        <v>9999</v>
      </c>
    </row>
    <row r="1343" spans="1:29">
      <c r="A1343">
        <v>3</v>
      </c>
      <c r="B1343">
        <v>965</v>
      </c>
      <c r="C1343">
        <v>2006</v>
      </c>
      <c r="D1343">
        <v>99</v>
      </c>
      <c r="E1343">
        <v>28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99</v>
      </c>
      <c r="M1343">
        <v>99</v>
      </c>
      <c r="N1343">
        <v>99</v>
      </c>
      <c r="O1343">
        <v>99</v>
      </c>
      <c r="P1343">
        <v>9999</v>
      </c>
    </row>
    <row r="1344" spans="1:29">
      <c r="A1344">
        <v>3</v>
      </c>
      <c r="B1344">
        <v>966</v>
      </c>
      <c r="C1344">
        <v>2006</v>
      </c>
      <c r="D1344">
        <v>99</v>
      </c>
      <c r="E1344">
        <v>29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99</v>
      </c>
      <c r="M1344">
        <v>99</v>
      </c>
      <c r="N1344">
        <v>99</v>
      </c>
      <c r="O1344">
        <v>99</v>
      </c>
      <c r="P1344">
        <v>9999</v>
      </c>
    </row>
    <row r="1345" spans="1:16">
      <c r="A1345">
        <v>3</v>
      </c>
      <c r="B1345">
        <v>967</v>
      </c>
      <c r="C1345">
        <v>2006</v>
      </c>
      <c r="D1345">
        <v>99</v>
      </c>
      <c r="E1345">
        <v>30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99</v>
      </c>
      <c r="M1345">
        <v>99</v>
      </c>
      <c r="N1345">
        <v>99</v>
      </c>
      <c r="O1345">
        <v>99</v>
      </c>
      <c r="P1345">
        <v>9999</v>
      </c>
    </row>
    <row r="1346" spans="1:16">
      <c r="A1346">
        <v>3</v>
      </c>
      <c r="B1346">
        <v>968</v>
      </c>
      <c r="C1346">
        <v>2006</v>
      </c>
      <c r="D1346">
        <v>99</v>
      </c>
      <c r="E1346">
        <v>31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99</v>
      </c>
      <c r="M1346">
        <v>99</v>
      </c>
      <c r="N1346">
        <v>99</v>
      </c>
      <c r="O1346">
        <v>99</v>
      </c>
      <c r="P1346">
        <v>9999</v>
      </c>
    </row>
    <row r="1347" spans="1:16">
      <c r="A1347">
        <v>3</v>
      </c>
      <c r="B1347">
        <v>969</v>
      </c>
      <c r="C1347">
        <v>2006</v>
      </c>
      <c r="D1347">
        <v>99</v>
      </c>
      <c r="E1347">
        <v>32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99</v>
      </c>
      <c r="M1347">
        <v>99</v>
      </c>
      <c r="N1347">
        <v>99</v>
      </c>
      <c r="O1347">
        <v>99</v>
      </c>
      <c r="P1347">
        <v>9999</v>
      </c>
    </row>
    <row r="1348" spans="1:16">
      <c r="A1348">
        <v>3</v>
      </c>
      <c r="B1348">
        <v>970</v>
      </c>
      <c r="C1348">
        <v>2006</v>
      </c>
      <c r="D1348">
        <v>99</v>
      </c>
      <c r="E1348">
        <v>33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99</v>
      </c>
      <c r="M1348">
        <v>99</v>
      </c>
      <c r="N1348">
        <v>99</v>
      </c>
      <c r="O1348">
        <v>99</v>
      </c>
      <c r="P1348">
        <v>9999</v>
      </c>
    </row>
    <row r="1349" spans="1:16">
      <c r="A1349">
        <v>3</v>
      </c>
      <c r="B1349">
        <v>971</v>
      </c>
      <c r="C1349">
        <v>2006</v>
      </c>
      <c r="D1349">
        <v>99</v>
      </c>
      <c r="E1349">
        <v>34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99</v>
      </c>
      <c r="M1349">
        <v>99</v>
      </c>
      <c r="N1349">
        <v>99</v>
      </c>
      <c r="O1349">
        <v>99</v>
      </c>
      <c r="P1349">
        <v>9999</v>
      </c>
    </row>
    <row r="1350" spans="1:16">
      <c r="A1350">
        <v>3</v>
      </c>
      <c r="B1350">
        <v>972</v>
      </c>
      <c r="C1350">
        <v>2006</v>
      </c>
      <c r="D1350">
        <v>99</v>
      </c>
      <c r="E1350">
        <v>35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99</v>
      </c>
      <c r="M1350">
        <v>99</v>
      </c>
      <c r="N1350">
        <v>99</v>
      </c>
      <c r="O1350">
        <v>99</v>
      </c>
      <c r="P1350">
        <v>9999</v>
      </c>
    </row>
    <row r="1351" spans="1:16">
      <c r="A1351">
        <v>3</v>
      </c>
      <c r="B1351">
        <v>973</v>
      </c>
      <c r="C1351">
        <v>2006</v>
      </c>
      <c r="D1351">
        <v>99</v>
      </c>
      <c r="E1351">
        <v>36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99</v>
      </c>
      <c r="M1351">
        <v>99</v>
      </c>
      <c r="N1351">
        <v>99</v>
      </c>
      <c r="O1351">
        <v>99</v>
      </c>
      <c r="P1351">
        <v>9999</v>
      </c>
    </row>
    <row r="1352" spans="1:16">
      <c r="A1352">
        <v>3</v>
      </c>
      <c r="B1352">
        <v>974</v>
      </c>
      <c r="C1352">
        <v>2006</v>
      </c>
      <c r="D1352">
        <v>99</v>
      </c>
      <c r="E1352">
        <v>37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99</v>
      </c>
      <c r="M1352">
        <v>99</v>
      </c>
      <c r="N1352">
        <v>99</v>
      </c>
      <c r="O1352">
        <v>99</v>
      </c>
      <c r="P1352">
        <v>9999</v>
      </c>
    </row>
    <row r="1353" spans="1:16">
      <c r="A1353">
        <v>3</v>
      </c>
      <c r="B1353">
        <v>975</v>
      </c>
      <c r="C1353">
        <v>2006</v>
      </c>
      <c r="D1353">
        <v>99</v>
      </c>
      <c r="E1353">
        <v>38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99</v>
      </c>
      <c r="M1353">
        <v>99</v>
      </c>
      <c r="N1353">
        <v>99</v>
      </c>
      <c r="O1353">
        <v>99</v>
      </c>
      <c r="P1353">
        <v>9999</v>
      </c>
    </row>
    <row r="1354" spans="1:16">
      <c r="A1354">
        <v>3</v>
      </c>
      <c r="B1354">
        <v>976</v>
      </c>
      <c r="C1354">
        <v>2006</v>
      </c>
      <c r="D1354">
        <v>99</v>
      </c>
      <c r="E1354">
        <v>39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99</v>
      </c>
      <c r="M1354">
        <v>99</v>
      </c>
      <c r="N1354">
        <v>99</v>
      </c>
      <c r="O1354">
        <v>99</v>
      </c>
      <c r="P1354">
        <v>9999</v>
      </c>
    </row>
    <row r="1355" spans="1:16">
      <c r="A1355">
        <v>3</v>
      </c>
      <c r="B1355">
        <v>977</v>
      </c>
      <c r="C1355">
        <v>2006</v>
      </c>
      <c r="D1355">
        <v>99</v>
      </c>
      <c r="E1355">
        <v>40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99</v>
      </c>
      <c r="M1355">
        <v>99</v>
      </c>
      <c r="N1355">
        <v>99</v>
      </c>
      <c r="O1355">
        <v>99</v>
      </c>
      <c r="P1355">
        <v>9999</v>
      </c>
    </row>
    <row r="1356" spans="1:16">
      <c r="A1356">
        <v>3</v>
      </c>
      <c r="B1356">
        <v>978</v>
      </c>
      <c r="C1356">
        <v>2006</v>
      </c>
      <c r="D1356">
        <v>99</v>
      </c>
      <c r="E1356">
        <v>41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99</v>
      </c>
      <c r="M1356">
        <v>99</v>
      </c>
      <c r="N1356">
        <v>99</v>
      </c>
      <c r="O1356">
        <v>99</v>
      </c>
      <c r="P1356">
        <v>9999</v>
      </c>
    </row>
    <row r="1357" spans="1:16">
      <c r="A1357">
        <v>3</v>
      </c>
      <c r="B1357">
        <v>979</v>
      </c>
      <c r="C1357">
        <v>2006</v>
      </c>
      <c r="D1357">
        <v>99</v>
      </c>
      <c r="E1357">
        <v>42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99</v>
      </c>
      <c r="M1357">
        <v>99</v>
      </c>
      <c r="N1357">
        <v>99</v>
      </c>
      <c r="O1357">
        <v>99</v>
      </c>
      <c r="P1357">
        <v>9999</v>
      </c>
    </row>
    <row r="1358" spans="1:16">
      <c r="A1358">
        <v>3</v>
      </c>
      <c r="B1358">
        <v>980</v>
      </c>
      <c r="C1358">
        <v>2006</v>
      </c>
      <c r="D1358">
        <v>99</v>
      </c>
      <c r="E1358">
        <v>43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99</v>
      </c>
      <c r="M1358">
        <v>99</v>
      </c>
      <c r="N1358">
        <v>99</v>
      </c>
      <c r="O1358">
        <v>99</v>
      </c>
      <c r="P1358">
        <v>9999</v>
      </c>
    </row>
    <row r="1359" spans="1:16">
      <c r="A1359">
        <v>3</v>
      </c>
      <c r="B1359">
        <v>981</v>
      </c>
      <c r="C1359">
        <v>2006</v>
      </c>
      <c r="D1359">
        <v>99</v>
      </c>
      <c r="E1359">
        <v>44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99</v>
      </c>
      <c r="M1359">
        <v>99</v>
      </c>
      <c r="N1359">
        <v>99</v>
      </c>
      <c r="O1359">
        <v>99</v>
      </c>
      <c r="P1359">
        <v>9999</v>
      </c>
    </row>
    <row r="1360" spans="1:16">
      <c r="A1360">
        <v>3</v>
      </c>
      <c r="B1360">
        <v>982</v>
      </c>
      <c r="C1360">
        <v>2006</v>
      </c>
      <c r="D1360">
        <v>99</v>
      </c>
      <c r="E1360">
        <v>45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99</v>
      </c>
      <c r="M1360">
        <v>99</v>
      </c>
      <c r="N1360">
        <v>99</v>
      </c>
      <c r="O1360">
        <v>99</v>
      </c>
      <c r="P1360">
        <v>9999</v>
      </c>
    </row>
    <row r="1361" spans="1:29">
      <c r="A1361">
        <v>3</v>
      </c>
      <c r="B1361">
        <v>983</v>
      </c>
      <c r="C1361">
        <v>2006</v>
      </c>
      <c r="D1361">
        <v>99</v>
      </c>
      <c r="E1361">
        <v>46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99</v>
      </c>
      <c r="M1361">
        <v>99</v>
      </c>
      <c r="N1361">
        <v>99</v>
      </c>
      <c r="O1361">
        <v>99</v>
      </c>
      <c r="P1361">
        <v>9999</v>
      </c>
    </row>
    <row r="1362" spans="1:29">
      <c r="A1362">
        <v>3</v>
      </c>
      <c r="B1362">
        <v>984</v>
      </c>
      <c r="C1362">
        <v>2006</v>
      </c>
      <c r="D1362">
        <v>99</v>
      </c>
      <c r="E1362">
        <v>47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99</v>
      </c>
      <c r="M1362">
        <v>99</v>
      </c>
      <c r="N1362">
        <v>99</v>
      </c>
      <c r="O1362">
        <v>99</v>
      </c>
      <c r="P1362">
        <v>9999</v>
      </c>
    </row>
    <row r="1363" spans="1:29">
      <c r="A1363">
        <v>3</v>
      </c>
      <c r="B1363">
        <v>985</v>
      </c>
      <c r="C1363">
        <v>2006</v>
      </c>
      <c r="D1363">
        <v>99</v>
      </c>
      <c r="E1363">
        <v>48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99</v>
      </c>
      <c r="M1363">
        <v>99</v>
      </c>
      <c r="N1363">
        <v>99</v>
      </c>
      <c r="O1363">
        <v>99</v>
      </c>
      <c r="P1363">
        <v>9999</v>
      </c>
    </row>
    <row r="1364" spans="1:29">
      <c r="A1364">
        <v>3</v>
      </c>
      <c r="B1364">
        <v>986</v>
      </c>
      <c r="C1364">
        <v>2006</v>
      </c>
      <c r="D1364">
        <v>99</v>
      </c>
      <c r="E1364">
        <v>49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99</v>
      </c>
      <c r="M1364">
        <v>99</v>
      </c>
      <c r="N1364">
        <v>99</v>
      </c>
      <c r="O1364">
        <v>99</v>
      </c>
      <c r="P1364">
        <v>9999</v>
      </c>
    </row>
    <row r="1365" spans="1:29">
      <c r="A1365">
        <v>3</v>
      </c>
      <c r="B1365">
        <v>987</v>
      </c>
      <c r="C1365">
        <v>2006</v>
      </c>
      <c r="D1365">
        <v>99</v>
      </c>
      <c r="E1365">
        <v>50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99</v>
      </c>
      <c r="M1365">
        <v>99</v>
      </c>
      <c r="N1365">
        <v>99</v>
      </c>
      <c r="O1365">
        <v>99</v>
      </c>
      <c r="P1365">
        <v>9999</v>
      </c>
    </row>
    <row r="1366" spans="1:29">
      <c r="A1366">
        <v>3</v>
      </c>
      <c r="B1366">
        <v>988</v>
      </c>
      <c r="C1366">
        <v>2006</v>
      </c>
      <c r="D1366">
        <v>99</v>
      </c>
      <c r="E1366">
        <v>51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99</v>
      </c>
      <c r="M1366">
        <v>99</v>
      </c>
      <c r="N1366">
        <v>99</v>
      </c>
      <c r="O1366">
        <v>99</v>
      </c>
      <c r="P1366">
        <v>9999</v>
      </c>
    </row>
    <row r="1367" spans="1:29">
      <c r="A1367">
        <v>3</v>
      </c>
      <c r="B1367">
        <v>989</v>
      </c>
      <c r="C1367">
        <v>2006</v>
      </c>
      <c r="D1367">
        <v>99</v>
      </c>
      <c r="E1367">
        <v>52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99</v>
      </c>
      <c r="M1367">
        <v>99</v>
      </c>
      <c r="N1367">
        <v>99</v>
      </c>
      <c r="O1367">
        <v>99</v>
      </c>
      <c r="P1367">
        <v>9999</v>
      </c>
    </row>
    <row r="1368" spans="1:29">
      <c r="A1368">
        <v>3</v>
      </c>
      <c r="B1368">
        <v>990</v>
      </c>
      <c r="C1368">
        <v>2005</v>
      </c>
      <c r="D1368">
        <v>99</v>
      </c>
      <c r="E1368">
        <v>1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99</v>
      </c>
      <c r="M1368">
        <v>99</v>
      </c>
      <c r="N1368">
        <v>99</v>
      </c>
      <c r="O1368">
        <v>99</v>
      </c>
      <c r="P1368">
        <v>9999</v>
      </c>
      <c r="Q1368">
        <v>313</v>
      </c>
      <c r="R1368">
        <v>1039</v>
      </c>
      <c r="S1368">
        <v>1021</v>
      </c>
      <c r="T1368">
        <v>5.6552681353671996</v>
      </c>
      <c r="U1368">
        <v>5.8028545755695555</v>
      </c>
      <c r="V1368">
        <v>15.287776708373435</v>
      </c>
      <c r="W1368">
        <v>56.630754162585717</v>
      </c>
      <c r="X1368">
        <v>160.95389245221855</v>
      </c>
      <c r="Y1368">
        <v>146.43349374398491</v>
      </c>
      <c r="Z1368">
        <v>149.01508325171423</v>
      </c>
      <c r="AA1368">
        <v>32.539580173726002</v>
      </c>
      <c r="AB1368">
        <v>4.7131003289105244</v>
      </c>
      <c r="AC1368">
        <v>-52.789356940169029</v>
      </c>
    </row>
    <row r="1369" spans="1:29">
      <c r="A1369">
        <v>3</v>
      </c>
      <c r="B1369">
        <v>991</v>
      </c>
      <c r="C1369">
        <v>2005</v>
      </c>
      <c r="D1369">
        <v>99</v>
      </c>
      <c r="E1369">
        <v>2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99</v>
      </c>
      <c r="M1369">
        <v>99</v>
      </c>
      <c r="N1369">
        <v>99</v>
      </c>
      <c r="O1369">
        <v>99</v>
      </c>
      <c r="P1369">
        <v>9999</v>
      </c>
      <c r="Q1369">
        <v>359</v>
      </c>
      <c r="R1369">
        <v>1051</v>
      </c>
      <c r="S1369">
        <v>1040</v>
      </c>
      <c r="T1369">
        <v>5.7205840329845294</v>
      </c>
      <c r="U1369">
        <v>5.9531851254261747</v>
      </c>
      <c r="V1369">
        <v>15.377735490009515</v>
      </c>
      <c r="W1369">
        <v>56.836538461538481</v>
      </c>
      <c r="X1369">
        <v>162.55281818997139</v>
      </c>
      <c r="Y1369">
        <v>148.51179828734541</v>
      </c>
      <c r="Z1369">
        <v>150.08259615384611</v>
      </c>
      <c r="AA1369">
        <v>31.111156405305206</v>
      </c>
      <c r="AB1369">
        <v>4.5300504686505558</v>
      </c>
      <c r="AC1369">
        <v>-52.180696836181774</v>
      </c>
    </row>
    <row r="1370" spans="1:29">
      <c r="A1370">
        <v>3</v>
      </c>
      <c r="B1370">
        <v>992</v>
      </c>
      <c r="C1370">
        <v>2005</v>
      </c>
      <c r="D1370">
        <v>99</v>
      </c>
      <c r="E1370">
        <v>3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99</v>
      </c>
      <c r="M1370">
        <v>99</v>
      </c>
      <c r="N1370">
        <v>99</v>
      </c>
      <c r="O1370">
        <v>99</v>
      </c>
      <c r="P1370">
        <v>9999</v>
      </c>
      <c r="Q1370">
        <v>289</v>
      </c>
      <c r="R1370">
        <v>820</v>
      </c>
      <c r="S1370">
        <v>808</v>
      </c>
      <c r="T1370">
        <v>4.4632530038509151</v>
      </c>
      <c r="U1370">
        <v>4.6050883391740953</v>
      </c>
      <c r="V1370">
        <v>15.632926829268284</v>
      </c>
      <c r="W1370">
        <v>56.784653465346523</v>
      </c>
      <c r="X1370">
        <v>161.61747218772283</v>
      </c>
      <c r="Y1370">
        <v>147.24426829268285</v>
      </c>
      <c r="Z1370">
        <v>149.43106435643557</v>
      </c>
      <c r="AA1370">
        <v>30.392488452127168</v>
      </c>
      <c r="AB1370">
        <v>4.5165440797658754</v>
      </c>
      <c r="AC1370">
        <v>-51.464037502547662</v>
      </c>
    </row>
    <row r="1371" spans="1:29">
      <c r="A1371">
        <v>3</v>
      </c>
      <c r="B1371">
        <v>993</v>
      </c>
      <c r="C1371">
        <v>2005</v>
      </c>
      <c r="D1371">
        <v>99</v>
      </c>
      <c r="E1371">
        <v>4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99</v>
      </c>
      <c r="M1371">
        <v>99</v>
      </c>
      <c r="N1371">
        <v>99</v>
      </c>
      <c r="O1371">
        <v>99</v>
      </c>
      <c r="P1371">
        <v>9999</v>
      </c>
      <c r="Q1371">
        <v>253</v>
      </c>
      <c r="R1371">
        <v>715</v>
      </c>
      <c r="S1371">
        <v>702</v>
      </c>
      <c r="T1371">
        <v>3.8917388996992752</v>
      </c>
      <c r="U1371">
        <v>3.9324816547337353</v>
      </c>
      <c r="V1371">
        <v>15.081118881118876</v>
      </c>
      <c r="W1371">
        <v>56.649572649572647</v>
      </c>
      <c r="X1371">
        <v>158.98036957625263</v>
      </c>
      <c r="Y1371">
        <v>144.20321678321696</v>
      </c>
      <c r="Z1371">
        <v>146.87364672364691</v>
      </c>
      <c r="AA1371">
        <v>31.354291555575841</v>
      </c>
      <c r="AB1371">
        <v>4.632320935909906</v>
      </c>
      <c r="AC1371">
        <v>-47.992206845277984</v>
      </c>
    </row>
    <row r="1372" spans="1:29">
      <c r="A1372">
        <v>3</v>
      </c>
      <c r="B1372">
        <v>994</v>
      </c>
      <c r="C1372">
        <v>2005</v>
      </c>
      <c r="D1372">
        <v>99</v>
      </c>
      <c r="E1372">
        <v>5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99</v>
      </c>
      <c r="M1372">
        <v>99</v>
      </c>
      <c r="N1372">
        <v>99</v>
      </c>
      <c r="O1372">
        <v>99</v>
      </c>
      <c r="P1372">
        <v>9999</v>
      </c>
      <c r="Q1372">
        <v>271</v>
      </c>
      <c r="R1372">
        <v>734</v>
      </c>
      <c r="S1372">
        <v>714</v>
      </c>
      <c r="T1372">
        <v>3.9951557375933806</v>
      </c>
      <c r="U1372">
        <v>3.950243658302993</v>
      </c>
      <c r="V1372">
        <v>15.460490463215258</v>
      </c>
      <c r="W1372">
        <v>56.726890756302517</v>
      </c>
      <c r="X1372">
        <v>156.68062029692297</v>
      </c>
      <c r="Y1372">
        <v>141.10490463215277</v>
      </c>
      <c r="Z1372">
        <v>145.05742296918777</v>
      </c>
      <c r="AA1372">
        <v>33.67427568127647</v>
      </c>
      <c r="AB1372">
        <v>4.5558691326563991</v>
      </c>
      <c r="AC1372">
        <v>-53.154715833584625</v>
      </c>
    </row>
    <row r="1373" spans="1:29">
      <c r="A1373">
        <v>3</v>
      </c>
      <c r="B1373">
        <v>995</v>
      </c>
      <c r="C1373">
        <v>2005</v>
      </c>
      <c r="D1373">
        <v>99</v>
      </c>
      <c r="E1373">
        <v>6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99</v>
      </c>
      <c r="M1373">
        <v>99</v>
      </c>
      <c r="N1373">
        <v>99</v>
      </c>
      <c r="O1373">
        <v>99</v>
      </c>
      <c r="P1373">
        <v>9999</v>
      </c>
      <c r="Q1373">
        <v>269</v>
      </c>
      <c r="R1373">
        <v>662</v>
      </c>
      <c r="S1373">
        <v>649</v>
      </c>
      <c r="T1373">
        <v>3.6032603518893991</v>
      </c>
      <c r="U1373">
        <v>3.6340365146669624</v>
      </c>
      <c r="V1373">
        <v>15.910876132930516</v>
      </c>
      <c r="W1373">
        <v>56.824345146379081</v>
      </c>
      <c r="X1373">
        <v>158.31699469417001</v>
      </c>
      <c r="Y1373">
        <v>143.9280966767372</v>
      </c>
      <c r="Z1373">
        <v>146.81109399075501</v>
      </c>
      <c r="AA1373">
        <v>32.190180247246126</v>
      </c>
      <c r="AB1373">
        <v>4.3760053384529058</v>
      </c>
      <c r="AC1373">
        <v>-51.474647342425591</v>
      </c>
    </row>
    <row r="1374" spans="1:29">
      <c r="A1374">
        <v>3</v>
      </c>
      <c r="B1374">
        <v>996</v>
      </c>
      <c r="C1374">
        <v>2005</v>
      </c>
      <c r="D1374">
        <v>99</v>
      </c>
      <c r="E1374">
        <v>7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99</v>
      </c>
      <c r="M1374">
        <v>99</v>
      </c>
      <c r="N1374">
        <v>99</v>
      </c>
      <c r="O1374">
        <v>99</v>
      </c>
      <c r="P1374">
        <v>9999</v>
      </c>
      <c r="Q1374">
        <v>228</v>
      </c>
      <c r="R1374">
        <v>620</v>
      </c>
      <c r="S1374">
        <v>610</v>
      </c>
      <c r="T1374">
        <v>3.3746547102287412</v>
      </c>
      <c r="U1374">
        <v>3.3504699607981099</v>
      </c>
      <c r="V1374">
        <v>15.727419354838714</v>
      </c>
      <c r="W1374">
        <v>56.888524590163954</v>
      </c>
      <c r="X1374">
        <v>155.7024778946633</v>
      </c>
      <c r="Y1374">
        <v>141.68645161290328</v>
      </c>
      <c r="Z1374">
        <v>144.0091803278689</v>
      </c>
      <c r="AA1374">
        <v>31.383580561120244</v>
      </c>
      <c r="AB1374">
        <v>4.2685313772125468</v>
      </c>
      <c r="AC1374">
        <v>-50.55255199512947</v>
      </c>
    </row>
    <row r="1375" spans="1:29">
      <c r="A1375">
        <v>3</v>
      </c>
      <c r="B1375">
        <v>997</v>
      </c>
      <c r="C1375">
        <v>2005</v>
      </c>
      <c r="D1375">
        <v>99</v>
      </c>
      <c r="E1375">
        <v>8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99</v>
      </c>
      <c r="M1375">
        <v>99</v>
      </c>
      <c r="N1375">
        <v>99</v>
      </c>
      <c r="O1375">
        <v>99</v>
      </c>
      <c r="P1375">
        <v>9999</v>
      </c>
      <c r="Q1375">
        <v>255</v>
      </c>
      <c r="R1375">
        <v>772</v>
      </c>
      <c r="S1375">
        <v>759</v>
      </c>
      <c r="T1375">
        <v>4.2019894133815949</v>
      </c>
      <c r="U1375">
        <v>4.2044649565433527</v>
      </c>
      <c r="V1375">
        <v>15.172279792746112</v>
      </c>
      <c r="W1375">
        <v>56.27799736495389</v>
      </c>
      <c r="X1375">
        <v>156.79286961305488</v>
      </c>
      <c r="Y1375">
        <v>142.7932642487047</v>
      </c>
      <c r="Z1375">
        <v>145.23899868247699</v>
      </c>
      <c r="AA1375">
        <v>32.315918845904257</v>
      </c>
      <c r="AB1375">
        <v>4.6783698381540484</v>
      </c>
      <c r="AC1375">
        <v>-53.280269104474066</v>
      </c>
    </row>
    <row r="1376" spans="1:29">
      <c r="A1376">
        <v>3</v>
      </c>
      <c r="B1376">
        <v>998</v>
      </c>
      <c r="C1376">
        <v>2005</v>
      </c>
      <c r="D1376">
        <v>99</v>
      </c>
      <c r="E1376">
        <v>9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99</v>
      </c>
      <c r="M1376">
        <v>99</v>
      </c>
      <c r="N1376">
        <v>99</v>
      </c>
      <c r="O1376">
        <v>99</v>
      </c>
      <c r="P1376">
        <v>9999</v>
      </c>
      <c r="Q1376">
        <v>257</v>
      </c>
      <c r="R1376">
        <v>793</v>
      </c>
      <c r="S1376">
        <v>776</v>
      </c>
      <c r="T1376">
        <v>4.3162922342119225</v>
      </c>
      <c r="U1376">
        <v>4.2281577987534096</v>
      </c>
      <c r="V1376">
        <v>16.036569987389662</v>
      </c>
      <c r="W1376">
        <v>56.899484536082483</v>
      </c>
      <c r="X1376">
        <v>154.31436226242897</v>
      </c>
      <c r="Y1376">
        <v>139.79520807061789</v>
      </c>
      <c r="Z1376">
        <v>142.85773195876288</v>
      </c>
      <c r="AA1376">
        <v>30.870183242292107</v>
      </c>
      <c r="AB1376">
        <v>4.5200241471698206</v>
      </c>
      <c r="AC1376">
        <v>-49.29895054136491</v>
      </c>
    </row>
    <row r="1377" spans="1:29">
      <c r="A1377">
        <v>3</v>
      </c>
      <c r="B1377">
        <v>999</v>
      </c>
      <c r="C1377">
        <v>2005</v>
      </c>
      <c r="D1377">
        <v>99</v>
      </c>
      <c r="E1377">
        <v>10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99</v>
      </c>
      <c r="M1377">
        <v>99</v>
      </c>
      <c r="N1377">
        <v>99</v>
      </c>
      <c r="O1377">
        <v>99</v>
      </c>
      <c r="P1377">
        <v>9999</v>
      </c>
      <c r="Q1377">
        <v>260</v>
      </c>
      <c r="R1377">
        <v>725</v>
      </c>
      <c r="S1377">
        <v>716</v>
      </c>
      <c r="T1377">
        <v>3.9461688143803841</v>
      </c>
      <c r="U1377">
        <v>3.9483404502761319</v>
      </c>
      <c r="V1377">
        <v>14.943448275862075</v>
      </c>
      <c r="W1377">
        <v>56.622905027932958</v>
      </c>
      <c r="X1377">
        <v>156.62509806851722</v>
      </c>
      <c r="Y1377">
        <v>142.78772413793101</v>
      </c>
      <c r="Z1377">
        <v>144.58254189944125</v>
      </c>
      <c r="AA1377">
        <v>32.414318336247355</v>
      </c>
      <c r="AB1377">
        <v>4.5713133263093439</v>
      </c>
      <c r="AC1377">
        <v>-46.202899802993009</v>
      </c>
    </row>
    <row r="1378" spans="1:29">
      <c r="A1378">
        <v>3</v>
      </c>
      <c r="B1378">
        <v>1000</v>
      </c>
      <c r="C1378">
        <v>2005</v>
      </c>
      <c r="D1378">
        <v>99</v>
      </c>
      <c r="E1378">
        <v>11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99</v>
      </c>
      <c r="M1378">
        <v>99</v>
      </c>
      <c r="N1378">
        <v>99</v>
      </c>
      <c r="O1378">
        <v>99</v>
      </c>
      <c r="P1378">
        <v>9999</v>
      </c>
      <c r="Q1378">
        <v>314</v>
      </c>
      <c r="R1378">
        <v>801</v>
      </c>
      <c r="S1378">
        <v>783</v>
      </c>
      <c r="T1378">
        <v>4.3598361659568114</v>
      </c>
      <c r="U1378">
        <v>4.3295312780034276</v>
      </c>
      <c r="V1378">
        <v>15.860174781523098</v>
      </c>
      <c r="W1378">
        <v>56.733077905491697</v>
      </c>
      <c r="X1378">
        <v>156.68916021819948</v>
      </c>
      <c r="Y1378">
        <v>141.71722846441949</v>
      </c>
      <c r="Z1378">
        <v>144.97509578544063</v>
      </c>
      <c r="AA1378">
        <v>31.634954566206005</v>
      </c>
      <c r="AB1378">
        <v>4.580932953080918</v>
      </c>
      <c r="AC1378">
        <v>-50.392227364151033</v>
      </c>
    </row>
    <row r="1379" spans="1:29">
      <c r="A1379">
        <v>3</v>
      </c>
      <c r="B1379">
        <v>1001</v>
      </c>
      <c r="C1379">
        <v>2005</v>
      </c>
      <c r="D1379">
        <v>99</v>
      </c>
      <c r="E1379">
        <v>12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99</v>
      </c>
      <c r="M1379">
        <v>99</v>
      </c>
      <c r="N1379">
        <v>99</v>
      </c>
      <c r="O1379">
        <v>99</v>
      </c>
      <c r="P1379">
        <v>9999</v>
      </c>
      <c r="Q1379">
        <v>90</v>
      </c>
      <c r="R1379">
        <v>314</v>
      </c>
      <c r="S1379">
        <v>314</v>
      </c>
      <c r="T1379">
        <v>1.7090993209868144</v>
      </c>
      <c r="U1379">
        <v>1.7557303820158054</v>
      </c>
      <c r="V1379">
        <v>14.936305732484071</v>
      </c>
      <c r="W1379">
        <v>57.312101910828005</v>
      </c>
      <c r="X1379">
        <v>158.83300784619519</v>
      </c>
      <c r="Y1379">
        <v>146.60286624203829</v>
      </c>
      <c r="Z1379">
        <v>146.60286624203829</v>
      </c>
      <c r="AA1379">
        <v>29.117339342449689</v>
      </c>
      <c r="AB1379">
        <v>4.1682046467124128</v>
      </c>
      <c r="AC1379">
        <v>-47.399731670328208</v>
      </c>
    </row>
    <row r="1380" spans="1:29">
      <c r="A1380">
        <v>3</v>
      </c>
      <c r="B1380">
        <v>1002</v>
      </c>
      <c r="C1380">
        <v>2005</v>
      </c>
      <c r="D1380">
        <v>99</v>
      </c>
      <c r="E1380">
        <v>13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99</v>
      </c>
      <c r="N1380">
        <v>99</v>
      </c>
      <c r="O1380">
        <v>99</v>
      </c>
      <c r="P1380">
        <v>9999</v>
      </c>
      <c r="Q1380">
        <v>282</v>
      </c>
      <c r="R1380">
        <v>827.25</v>
      </c>
      <c r="S1380">
        <v>815</v>
      </c>
      <c r="T1380">
        <v>4.5027146919947203</v>
      </c>
      <c r="U1380">
        <v>4.3463664688461874</v>
      </c>
      <c r="V1380">
        <v>16.193411906920517</v>
      </c>
      <c r="W1380">
        <v>57.365644171779152</v>
      </c>
      <c r="X1380">
        <v>151.29216847450087</v>
      </c>
      <c r="Y1380">
        <v>137.75388334844379</v>
      </c>
      <c r="Z1380">
        <v>139.82441717791423</v>
      </c>
      <c r="AA1380">
        <v>30.923065906024949</v>
      </c>
      <c r="AB1380">
        <v>4.5718581738424851</v>
      </c>
      <c r="AC1380">
        <v>-44.694392885249393</v>
      </c>
    </row>
    <row r="1381" spans="1:29">
      <c r="A1381">
        <v>3</v>
      </c>
      <c r="B1381">
        <v>1003</v>
      </c>
      <c r="C1381">
        <v>2005</v>
      </c>
      <c r="D1381">
        <v>99</v>
      </c>
      <c r="E1381">
        <v>14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99</v>
      </c>
      <c r="N1381">
        <v>99</v>
      </c>
      <c r="O1381">
        <v>99</v>
      </c>
      <c r="P1381">
        <v>9999</v>
      </c>
      <c r="Q1381">
        <v>313</v>
      </c>
      <c r="R1381">
        <v>871</v>
      </c>
      <c r="S1381">
        <v>846</v>
      </c>
      <c r="T1381">
        <v>4.7408455687245716</v>
      </c>
      <c r="U1381">
        <v>4.7898558935887809</v>
      </c>
      <c r="V1381">
        <v>15.290470723306544</v>
      </c>
      <c r="W1381">
        <v>56.405437352245855</v>
      </c>
      <c r="X1381">
        <v>160.03062444258401</v>
      </c>
      <c r="Y1381">
        <v>144.18450057405295</v>
      </c>
      <c r="Z1381">
        <v>148.44527186761235</v>
      </c>
      <c r="AA1381">
        <v>32.845944514130444</v>
      </c>
      <c r="AB1381">
        <v>4.8728435235435743</v>
      </c>
      <c r="AC1381">
        <v>-47.531808824160592</v>
      </c>
    </row>
    <row r="1382" spans="1:29">
      <c r="A1382">
        <v>3</v>
      </c>
      <c r="B1382">
        <v>1004</v>
      </c>
      <c r="C1382">
        <v>2005</v>
      </c>
      <c r="D1382">
        <v>99</v>
      </c>
      <c r="E1382">
        <v>15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99</v>
      </c>
      <c r="N1382">
        <v>99</v>
      </c>
      <c r="O1382">
        <v>99</v>
      </c>
      <c r="P1382">
        <v>9999</v>
      </c>
      <c r="Q1382">
        <v>231</v>
      </c>
      <c r="R1382">
        <v>759</v>
      </c>
      <c r="S1382">
        <v>735</v>
      </c>
      <c r="T1382">
        <v>4.1312305242961527</v>
      </c>
      <c r="U1382">
        <v>4.0455451792789505</v>
      </c>
      <c r="V1382">
        <v>15.346508563899867</v>
      </c>
      <c r="W1382">
        <v>57.085714285714303</v>
      </c>
      <c r="X1382">
        <v>155.43674533264257</v>
      </c>
      <c r="Y1382">
        <v>139.74927536231871</v>
      </c>
      <c r="Z1382">
        <v>144.31251700680255</v>
      </c>
      <c r="AA1382">
        <v>32.700939778119206</v>
      </c>
      <c r="AB1382">
        <v>4.3201158966564446</v>
      </c>
      <c r="AC1382">
        <v>-54.297290858945793</v>
      </c>
    </row>
    <row r="1383" spans="1:29">
      <c r="A1383">
        <v>3</v>
      </c>
      <c r="B1383">
        <v>1005</v>
      </c>
      <c r="C1383">
        <v>2005</v>
      </c>
      <c r="D1383">
        <v>99</v>
      </c>
      <c r="E1383">
        <v>16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99</v>
      </c>
      <c r="N1383">
        <v>99</v>
      </c>
      <c r="O1383">
        <v>99</v>
      </c>
      <c r="P1383">
        <v>9999</v>
      </c>
      <c r="Q1383">
        <v>245</v>
      </c>
      <c r="R1383">
        <v>659</v>
      </c>
      <c r="S1383">
        <v>652</v>
      </c>
      <c r="T1383">
        <v>3.5869313774850657</v>
      </c>
      <c r="U1383">
        <v>3.5955184828769826</v>
      </c>
      <c r="V1383">
        <v>14.986342943854323</v>
      </c>
      <c r="W1383">
        <v>56.817484662576682</v>
      </c>
      <c r="X1383">
        <v>156.45985167453892</v>
      </c>
      <c r="Y1383">
        <v>143.05083459787559</v>
      </c>
      <c r="Z1383">
        <v>144.58665644171779</v>
      </c>
      <c r="AA1383">
        <v>29.533572294959431</v>
      </c>
      <c r="AB1383">
        <v>4.6048255355610657</v>
      </c>
      <c r="AC1383">
        <v>-41.6582651579998</v>
      </c>
    </row>
    <row r="1384" spans="1:29">
      <c r="A1384">
        <v>3</v>
      </c>
      <c r="B1384">
        <v>1006</v>
      </c>
      <c r="C1384">
        <v>2005</v>
      </c>
      <c r="D1384">
        <v>99</v>
      </c>
      <c r="E1384">
        <v>17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99</v>
      </c>
      <c r="N1384">
        <v>99</v>
      </c>
      <c r="O1384">
        <v>99</v>
      </c>
      <c r="P1384">
        <v>9999</v>
      </c>
      <c r="Q1384">
        <v>261</v>
      </c>
      <c r="R1384">
        <v>731</v>
      </c>
      <c r="S1384">
        <v>722</v>
      </c>
      <c r="T1384">
        <v>3.9788267631890473</v>
      </c>
      <c r="U1384">
        <v>3.9496791797699751</v>
      </c>
      <c r="V1384">
        <v>15.93980848153215</v>
      </c>
      <c r="W1384">
        <v>56.965373961218837</v>
      </c>
      <c r="X1384">
        <v>154.92335259584453</v>
      </c>
      <c r="Y1384">
        <v>141.6637482900137</v>
      </c>
      <c r="Z1384">
        <v>143.42963988919669</v>
      </c>
      <c r="AA1384">
        <v>31.888477449591797</v>
      </c>
      <c r="AB1384">
        <v>4.519599415520525</v>
      </c>
      <c r="AC1384">
        <v>-45.907916161651315</v>
      </c>
    </row>
    <row r="1385" spans="1:29">
      <c r="A1385">
        <v>3</v>
      </c>
      <c r="B1385">
        <v>1007</v>
      </c>
      <c r="C1385">
        <v>2005</v>
      </c>
      <c r="D1385">
        <v>99</v>
      </c>
      <c r="E1385">
        <v>18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99</v>
      </c>
      <c r="M1385">
        <v>99</v>
      </c>
      <c r="N1385">
        <v>99</v>
      </c>
      <c r="O1385">
        <v>99</v>
      </c>
      <c r="P1385">
        <v>9999</v>
      </c>
      <c r="Q1385">
        <v>208</v>
      </c>
      <c r="R1385">
        <v>581</v>
      </c>
      <c r="S1385">
        <v>561</v>
      </c>
      <c r="T1385">
        <v>3.1623780429724171</v>
      </c>
      <c r="U1385">
        <v>3.1506788865081177</v>
      </c>
      <c r="V1385">
        <v>14.641996557659205</v>
      </c>
      <c r="W1385">
        <v>56.543672014260245</v>
      </c>
      <c r="X1385">
        <v>158.90039029356859</v>
      </c>
      <c r="Y1385">
        <v>142.18123924268497</v>
      </c>
      <c r="Z1385">
        <v>147.25008912655957</v>
      </c>
      <c r="AA1385">
        <v>33.538795013190615</v>
      </c>
      <c r="AB1385">
        <v>4.4647919621158332</v>
      </c>
      <c r="AC1385">
        <v>-47.349074816814408</v>
      </c>
    </row>
    <row r="1386" spans="1:29">
      <c r="A1386">
        <v>3</v>
      </c>
      <c r="B1386">
        <v>1008</v>
      </c>
      <c r="C1386">
        <v>2005</v>
      </c>
      <c r="D1386">
        <v>99</v>
      </c>
      <c r="E1386">
        <v>19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99</v>
      </c>
      <c r="M1386">
        <v>99</v>
      </c>
      <c r="N1386">
        <v>99</v>
      </c>
      <c r="O1386">
        <v>99</v>
      </c>
      <c r="P1386">
        <v>9999</v>
      </c>
      <c r="Q1386">
        <v>346</v>
      </c>
      <c r="R1386">
        <v>963</v>
      </c>
      <c r="S1386">
        <v>953</v>
      </c>
      <c r="T1386">
        <v>5.2416007837907692</v>
      </c>
      <c r="U1386">
        <v>5.2151370715974998</v>
      </c>
      <c r="V1386">
        <v>14.88058151609553</v>
      </c>
      <c r="W1386">
        <v>57.235047219307425</v>
      </c>
      <c r="X1386">
        <v>155.23019095481925</v>
      </c>
      <c r="Y1386">
        <v>141.98868120456899</v>
      </c>
      <c r="Z1386">
        <v>143.47859391395585</v>
      </c>
      <c r="AA1386">
        <v>30.67717471671844</v>
      </c>
      <c r="AB1386">
        <v>4.4739363456405403</v>
      </c>
      <c r="AC1386">
        <v>-45.885736365177195</v>
      </c>
    </row>
    <row r="1387" spans="1:29">
      <c r="A1387">
        <v>3</v>
      </c>
      <c r="B1387">
        <v>1009</v>
      </c>
      <c r="C1387">
        <v>2005</v>
      </c>
      <c r="D1387">
        <v>99</v>
      </c>
      <c r="E1387">
        <v>20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99</v>
      </c>
      <c r="M1387">
        <v>99</v>
      </c>
      <c r="N1387">
        <v>99</v>
      </c>
      <c r="O1387">
        <v>99</v>
      </c>
      <c r="P1387">
        <v>9999</v>
      </c>
      <c r="Q1387">
        <v>225</v>
      </c>
      <c r="R1387">
        <v>604</v>
      </c>
      <c r="S1387">
        <v>596</v>
      </c>
      <c r="T1387">
        <v>3.2875668467389683</v>
      </c>
      <c r="U1387">
        <v>3.331563743986254</v>
      </c>
      <c r="V1387">
        <v>16.312913907284763</v>
      </c>
      <c r="W1387">
        <v>57.50167785234899</v>
      </c>
      <c r="X1387">
        <v>158.45787921620388</v>
      </c>
      <c r="Y1387">
        <v>144.61903973509939</v>
      </c>
      <c r="Z1387">
        <v>146.56023489932889</v>
      </c>
      <c r="AA1387">
        <v>31.726567412983105</v>
      </c>
      <c r="AB1387">
        <v>4.4327560325233639</v>
      </c>
      <c r="AC1387">
        <v>-47.993349108416126</v>
      </c>
    </row>
    <row r="1388" spans="1:29">
      <c r="A1388">
        <v>3</v>
      </c>
      <c r="B1388">
        <v>1010</v>
      </c>
      <c r="C1388">
        <v>2005</v>
      </c>
      <c r="D1388">
        <v>99</v>
      </c>
      <c r="E1388">
        <v>21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99</v>
      </c>
      <c r="M1388">
        <v>99</v>
      </c>
      <c r="N1388">
        <v>99</v>
      </c>
      <c r="O1388">
        <v>99</v>
      </c>
      <c r="P1388">
        <v>9999</v>
      </c>
      <c r="Q1388">
        <v>272</v>
      </c>
      <c r="R1388">
        <v>941</v>
      </c>
      <c r="S1388">
        <v>912</v>
      </c>
      <c r="T1388">
        <v>5.1218549714923318</v>
      </c>
      <c r="U1388">
        <v>4.8811450401273664</v>
      </c>
      <c r="V1388">
        <v>14.970244420828902</v>
      </c>
      <c r="W1388">
        <v>56.743421052631597</v>
      </c>
      <c r="X1388">
        <v>152.06374353371109</v>
      </c>
      <c r="Y1388">
        <v>136.00233793836344</v>
      </c>
      <c r="Z1388">
        <v>140.32697368421049</v>
      </c>
      <c r="AA1388">
        <v>31.436682332977941</v>
      </c>
      <c r="AB1388">
        <v>4.327335659552384</v>
      </c>
      <c r="AC1388">
        <v>-38.757161788144074</v>
      </c>
    </row>
    <row r="1389" spans="1:29">
      <c r="A1389">
        <v>3</v>
      </c>
      <c r="B1389">
        <v>1011</v>
      </c>
      <c r="C1389">
        <v>2005</v>
      </c>
      <c r="D1389">
        <v>99</v>
      </c>
      <c r="E1389">
        <v>22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99</v>
      </c>
      <c r="M1389">
        <v>99</v>
      </c>
      <c r="N1389">
        <v>99</v>
      </c>
      <c r="O1389">
        <v>99</v>
      </c>
      <c r="P1389">
        <v>9999</v>
      </c>
      <c r="Q1389">
        <v>312</v>
      </c>
      <c r="R1389">
        <v>901</v>
      </c>
      <c r="S1389">
        <v>883</v>
      </c>
      <c r="T1389">
        <v>4.904135312767897</v>
      </c>
      <c r="U1389">
        <v>4.9544700387571678</v>
      </c>
      <c r="V1389">
        <v>15.325194228634844</v>
      </c>
      <c r="W1389">
        <v>56.640996602491491</v>
      </c>
      <c r="X1389">
        <v>158.9157587031624</v>
      </c>
      <c r="Y1389">
        <v>144.17391786903431</v>
      </c>
      <c r="Z1389">
        <v>147.11291053227623</v>
      </c>
      <c r="AA1389">
        <v>30.613218797465741</v>
      </c>
      <c r="AB1389">
        <v>4.7307092842206915</v>
      </c>
      <c r="AC1389">
        <v>-49.230586492640029</v>
      </c>
    </row>
    <row r="1390" spans="1:29">
      <c r="A1390">
        <v>3</v>
      </c>
      <c r="B1390">
        <v>1012</v>
      </c>
      <c r="C1390">
        <v>2005</v>
      </c>
      <c r="D1390">
        <v>99</v>
      </c>
      <c r="E1390">
        <v>23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99</v>
      </c>
      <c r="M1390">
        <v>99</v>
      </c>
      <c r="N1390">
        <v>99</v>
      </c>
      <c r="O1390">
        <v>99</v>
      </c>
      <c r="P1390">
        <v>9999</v>
      </c>
      <c r="Q1390">
        <v>267</v>
      </c>
      <c r="R1390">
        <v>744</v>
      </c>
      <c r="S1390">
        <v>729</v>
      </c>
      <c r="T1390">
        <v>4.04958565227449</v>
      </c>
      <c r="U1390">
        <v>4.0253002329732546</v>
      </c>
      <c r="V1390">
        <v>15.997311827956988</v>
      </c>
      <c r="W1390">
        <v>56.840877914951982</v>
      </c>
      <c r="X1390">
        <v>156.23420007222842</v>
      </c>
      <c r="Y1390">
        <v>141.85336021505361</v>
      </c>
      <c r="Z1390">
        <v>144.77215363511644</v>
      </c>
      <c r="AA1390">
        <v>31.91917056481428</v>
      </c>
      <c r="AB1390">
        <v>4.6959022264469379</v>
      </c>
      <c r="AC1390">
        <v>-47.970590898697374</v>
      </c>
    </row>
    <row r="1391" spans="1:29">
      <c r="A1391">
        <v>3</v>
      </c>
      <c r="B1391">
        <v>1013</v>
      </c>
      <c r="C1391">
        <v>2005</v>
      </c>
      <c r="D1391">
        <v>99</v>
      </c>
      <c r="E1391">
        <v>24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99</v>
      </c>
      <c r="M1391">
        <v>99</v>
      </c>
      <c r="N1391">
        <v>99</v>
      </c>
      <c r="O1391">
        <v>99</v>
      </c>
      <c r="P1391">
        <v>9999</v>
      </c>
      <c r="Q1391">
        <v>268</v>
      </c>
      <c r="R1391">
        <v>745</v>
      </c>
      <c r="S1391">
        <v>725</v>
      </c>
      <c r="T1391">
        <v>4.0550286437425997</v>
      </c>
      <c r="U1391">
        <v>4.0201550874257128</v>
      </c>
      <c r="V1391">
        <v>15.578523489932881</v>
      </c>
      <c r="W1391">
        <v>56.922758620689642</v>
      </c>
      <c r="X1391">
        <v>156.80688155780317</v>
      </c>
      <c r="Y1391">
        <v>141.48187919463098</v>
      </c>
      <c r="Z1391">
        <v>145.384827586207</v>
      </c>
      <c r="AA1391">
        <v>31.284009203853504</v>
      </c>
      <c r="AB1391">
        <v>4.49975853494057</v>
      </c>
      <c r="AC1391">
        <v>-52.450207901907135</v>
      </c>
    </row>
    <row r="1392" spans="1:29">
      <c r="A1392">
        <v>3</v>
      </c>
      <c r="B1392">
        <v>1014</v>
      </c>
      <c r="C1392">
        <v>2005</v>
      </c>
      <c r="D1392">
        <v>99</v>
      </c>
      <c r="E1392">
        <v>25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99</v>
      </c>
      <c r="M1392">
        <v>99</v>
      </c>
      <c r="N1392">
        <v>99</v>
      </c>
      <c r="O1392">
        <v>99</v>
      </c>
      <c r="P1392">
        <v>9999</v>
      </c>
    </row>
    <row r="1393" spans="1:16">
      <c r="A1393">
        <v>3</v>
      </c>
      <c r="B1393">
        <v>1015</v>
      </c>
      <c r="C1393">
        <v>2005</v>
      </c>
      <c r="D1393">
        <v>99</v>
      </c>
      <c r="E1393">
        <v>26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99</v>
      </c>
      <c r="N1393">
        <v>99</v>
      </c>
      <c r="O1393">
        <v>99</v>
      </c>
      <c r="P1393">
        <v>9999</v>
      </c>
    </row>
    <row r="1394" spans="1:16">
      <c r="A1394">
        <v>3</v>
      </c>
      <c r="B1394">
        <v>1016</v>
      </c>
      <c r="C1394">
        <v>2005</v>
      </c>
      <c r="D1394">
        <v>99</v>
      </c>
      <c r="E1394">
        <v>27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99</v>
      </c>
      <c r="N1394">
        <v>99</v>
      </c>
      <c r="O1394">
        <v>99</v>
      </c>
      <c r="P1394">
        <v>9999</v>
      </c>
    </row>
    <row r="1395" spans="1:16">
      <c r="A1395">
        <v>3</v>
      </c>
      <c r="B1395">
        <v>1017</v>
      </c>
      <c r="C1395">
        <v>2005</v>
      </c>
      <c r="D1395">
        <v>99</v>
      </c>
      <c r="E1395">
        <v>28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99</v>
      </c>
      <c r="N1395">
        <v>99</v>
      </c>
      <c r="O1395">
        <v>99</v>
      </c>
      <c r="P1395">
        <v>9999</v>
      </c>
    </row>
    <row r="1396" spans="1:16">
      <c r="A1396">
        <v>3</v>
      </c>
      <c r="B1396">
        <v>1018</v>
      </c>
      <c r="C1396">
        <v>2005</v>
      </c>
      <c r="D1396">
        <v>99</v>
      </c>
      <c r="E1396">
        <v>29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99</v>
      </c>
      <c r="N1396">
        <v>99</v>
      </c>
      <c r="O1396">
        <v>99</v>
      </c>
      <c r="P1396">
        <v>9999</v>
      </c>
    </row>
    <row r="1397" spans="1:16">
      <c r="A1397">
        <v>3</v>
      </c>
      <c r="B1397">
        <v>1019</v>
      </c>
      <c r="C1397">
        <v>2005</v>
      </c>
      <c r="D1397">
        <v>99</v>
      </c>
      <c r="E1397">
        <v>30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99</v>
      </c>
      <c r="N1397">
        <v>99</v>
      </c>
      <c r="O1397">
        <v>99</v>
      </c>
      <c r="P1397">
        <v>9999</v>
      </c>
    </row>
    <row r="1398" spans="1:16">
      <c r="A1398">
        <v>3</v>
      </c>
      <c r="B1398">
        <v>1020</v>
      </c>
      <c r="C1398">
        <v>2005</v>
      </c>
      <c r="D1398">
        <v>99</v>
      </c>
      <c r="E1398">
        <v>31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99</v>
      </c>
      <c r="N1398">
        <v>99</v>
      </c>
      <c r="O1398">
        <v>99</v>
      </c>
      <c r="P1398">
        <v>9999</v>
      </c>
    </row>
    <row r="1399" spans="1:16">
      <c r="A1399">
        <v>3</v>
      </c>
      <c r="B1399">
        <v>1021</v>
      </c>
      <c r="C1399">
        <v>2005</v>
      </c>
      <c r="D1399">
        <v>99</v>
      </c>
      <c r="E1399">
        <v>32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99</v>
      </c>
      <c r="M1399">
        <v>99</v>
      </c>
      <c r="N1399">
        <v>99</v>
      </c>
      <c r="O1399">
        <v>99</v>
      </c>
      <c r="P1399">
        <v>9999</v>
      </c>
    </row>
    <row r="1400" spans="1:16">
      <c r="A1400">
        <v>3</v>
      </c>
      <c r="B1400">
        <v>1022</v>
      </c>
      <c r="C1400">
        <v>2005</v>
      </c>
      <c r="D1400">
        <v>99</v>
      </c>
      <c r="E1400">
        <v>33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99</v>
      </c>
      <c r="M1400">
        <v>99</v>
      </c>
      <c r="N1400">
        <v>99</v>
      </c>
      <c r="O1400">
        <v>99</v>
      </c>
      <c r="P1400">
        <v>9999</v>
      </c>
    </row>
    <row r="1401" spans="1:16">
      <c r="A1401">
        <v>3</v>
      </c>
      <c r="B1401">
        <v>1023</v>
      </c>
      <c r="C1401">
        <v>2005</v>
      </c>
      <c r="D1401">
        <v>99</v>
      </c>
      <c r="E1401">
        <v>34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99</v>
      </c>
      <c r="M1401">
        <v>99</v>
      </c>
      <c r="N1401">
        <v>99</v>
      </c>
      <c r="O1401">
        <v>99</v>
      </c>
      <c r="P1401">
        <v>9999</v>
      </c>
    </row>
    <row r="1402" spans="1:16">
      <c r="A1402">
        <v>3</v>
      </c>
      <c r="B1402">
        <v>1024</v>
      </c>
      <c r="C1402">
        <v>2005</v>
      </c>
      <c r="D1402">
        <v>99</v>
      </c>
      <c r="E1402">
        <v>35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99</v>
      </c>
      <c r="M1402">
        <v>99</v>
      </c>
      <c r="N1402">
        <v>99</v>
      </c>
      <c r="O1402">
        <v>99</v>
      </c>
      <c r="P1402">
        <v>9999</v>
      </c>
    </row>
    <row r="1403" spans="1:16">
      <c r="A1403">
        <v>3</v>
      </c>
      <c r="B1403">
        <v>1025</v>
      </c>
      <c r="C1403">
        <v>2005</v>
      </c>
      <c r="D1403">
        <v>99</v>
      </c>
      <c r="E1403">
        <v>36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99</v>
      </c>
      <c r="M1403">
        <v>99</v>
      </c>
      <c r="N1403">
        <v>99</v>
      </c>
      <c r="O1403">
        <v>99</v>
      </c>
      <c r="P1403">
        <v>9999</v>
      </c>
    </row>
    <row r="1404" spans="1:16">
      <c r="A1404">
        <v>3</v>
      </c>
      <c r="B1404">
        <v>1026</v>
      </c>
      <c r="C1404">
        <v>2005</v>
      </c>
      <c r="D1404">
        <v>99</v>
      </c>
      <c r="E1404">
        <v>37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99</v>
      </c>
      <c r="M1404">
        <v>99</v>
      </c>
      <c r="N1404">
        <v>99</v>
      </c>
      <c r="O1404">
        <v>99</v>
      </c>
      <c r="P1404">
        <v>9999</v>
      </c>
    </row>
    <row r="1405" spans="1:16">
      <c r="A1405">
        <v>3</v>
      </c>
      <c r="B1405">
        <v>1027</v>
      </c>
      <c r="C1405">
        <v>2005</v>
      </c>
      <c r="D1405">
        <v>99</v>
      </c>
      <c r="E1405">
        <v>38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99</v>
      </c>
      <c r="M1405">
        <v>99</v>
      </c>
      <c r="N1405">
        <v>99</v>
      </c>
      <c r="O1405">
        <v>99</v>
      </c>
      <c r="P1405">
        <v>9999</v>
      </c>
    </row>
    <row r="1406" spans="1:16">
      <c r="A1406">
        <v>3</v>
      </c>
      <c r="B1406">
        <v>1028</v>
      </c>
      <c r="C1406">
        <v>2005</v>
      </c>
      <c r="D1406">
        <v>99</v>
      </c>
      <c r="E1406">
        <v>39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99</v>
      </c>
      <c r="M1406">
        <v>99</v>
      </c>
      <c r="N1406">
        <v>99</v>
      </c>
      <c r="O1406">
        <v>99</v>
      </c>
      <c r="P1406">
        <v>9999</v>
      </c>
    </row>
    <row r="1407" spans="1:16">
      <c r="A1407">
        <v>3</v>
      </c>
      <c r="B1407">
        <v>1029</v>
      </c>
      <c r="C1407">
        <v>2005</v>
      </c>
      <c r="D1407">
        <v>99</v>
      </c>
      <c r="E1407">
        <v>40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99</v>
      </c>
      <c r="N1407">
        <v>99</v>
      </c>
      <c r="O1407">
        <v>99</v>
      </c>
      <c r="P1407">
        <v>9999</v>
      </c>
    </row>
    <row r="1408" spans="1:16">
      <c r="A1408">
        <v>3</v>
      </c>
      <c r="B1408">
        <v>1030</v>
      </c>
      <c r="C1408">
        <v>2005</v>
      </c>
      <c r="D1408">
        <v>99</v>
      </c>
      <c r="E1408">
        <v>41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99</v>
      </c>
      <c r="N1408">
        <v>99</v>
      </c>
      <c r="O1408">
        <v>99</v>
      </c>
      <c r="P1408">
        <v>9999</v>
      </c>
    </row>
    <row r="1409" spans="1:29">
      <c r="A1409">
        <v>3</v>
      </c>
      <c r="B1409">
        <v>1031</v>
      </c>
      <c r="C1409">
        <v>2005</v>
      </c>
      <c r="D1409">
        <v>99</v>
      </c>
      <c r="E1409">
        <v>42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99</v>
      </c>
      <c r="N1409">
        <v>99</v>
      </c>
      <c r="O1409">
        <v>99</v>
      </c>
      <c r="P1409">
        <v>9999</v>
      </c>
    </row>
    <row r="1410" spans="1:29">
      <c r="A1410">
        <v>3</v>
      </c>
      <c r="B1410">
        <v>1032</v>
      </c>
      <c r="C1410">
        <v>2005</v>
      </c>
      <c r="D1410">
        <v>99</v>
      </c>
      <c r="E1410">
        <v>43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99</v>
      </c>
      <c r="N1410">
        <v>99</v>
      </c>
      <c r="O1410">
        <v>99</v>
      </c>
      <c r="P1410">
        <v>9999</v>
      </c>
    </row>
    <row r="1411" spans="1:29">
      <c r="A1411">
        <v>3</v>
      </c>
      <c r="B1411">
        <v>1033</v>
      </c>
      <c r="C1411">
        <v>2005</v>
      </c>
      <c r="D1411">
        <v>99</v>
      </c>
      <c r="E1411">
        <v>44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99</v>
      </c>
      <c r="N1411">
        <v>99</v>
      </c>
      <c r="O1411">
        <v>99</v>
      </c>
      <c r="P1411">
        <v>9999</v>
      </c>
    </row>
    <row r="1412" spans="1:29">
      <c r="A1412">
        <v>3</v>
      </c>
      <c r="B1412">
        <v>1034</v>
      </c>
      <c r="C1412">
        <v>2005</v>
      </c>
      <c r="D1412">
        <v>99</v>
      </c>
      <c r="E1412">
        <v>45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99</v>
      </c>
      <c r="N1412">
        <v>99</v>
      </c>
      <c r="O1412">
        <v>99</v>
      </c>
      <c r="P1412">
        <v>9999</v>
      </c>
    </row>
    <row r="1413" spans="1:29">
      <c r="A1413">
        <v>3</v>
      </c>
      <c r="B1413">
        <v>1035</v>
      </c>
      <c r="C1413">
        <v>2005</v>
      </c>
      <c r="D1413">
        <v>99</v>
      </c>
      <c r="E1413">
        <v>46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99</v>
      </c>
      <c r="N1413">
        <v>99</v>
      </c>
      <c r="O1413">
        <v>99</v>
      </c>
      <c r="P1413">
        <v>9999</v>
      </c>
    </row>
    <row r="1414" spans="1:29">
      <c r="A1414">
        <v>3</v>
      </c>
      <c r="B1414">
        <v>1036</v>
      </c>
      <c r="C1414">
        <v>2005</v>
      </c>
      <c r="D1414">
        <v>99</v>
      </c>
      <c r="E1414">
        <v>47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99</v>
      </c>
      <c r="N1414">
        <v>99</v>
      </c>
      <c r="O1414">
        <v>99</v>
      </c>
      <c r="P1414">
        <v>9999</v>
      </c>
    </row>
    <row r="1415" spans="1:29">
      <c r="A1415">
        <v>3</v>
      </c>
      <c r="B1415">
        <v>1037</v>
      </c>
      <c r="C1415">
        <v>2005</v>
      </c>
      <c r="D1415">
        <v>99</v>
      </c>
      <c r="E1415">
        <v>48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99</v>
      </c>
      <c r="N1415">
        <v>99</v>
      </c>
      <c r="O1415">
        <v>99</v>
      </c>
      <c r="P1415">
        <v>9999</v>
      </c>
    </row>
    <row r="1416" spans="1:29">
      <c r="A1416">
        <v>3</v>
      </c>
      <c r="B1416">
        <v>1038</v>
      </c>
      <c r="C1416">
        <v>2005</v>
      </c>
      <c r="D1416">
        <v>99</v>
      </c>
      <c r="E1416">
        <v>49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99</v>
      </c>
      <c r="N1416">
        <v>99</v>
      </c>
      <c r="O1416">
        <v>99</v>
      </c>
      <c r="P1416">
        <v>9999</v>
      </c>
    </row>
    <row r="1417" spans="1:29">
      <c r="A1417">
        <v>3</v>
      </c>
      <c r="B1417">
        <v>1039</v>
      </c>
      <c r="C1417">
        <v>2005</v>
      </c>
      <c r="D1417">
        <v>99</v>
      </c>
      <c r="E1417">
        <v>50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99</v>
      </c>
      <c r="N1417">
        <v>99</v>
      </c>
      <c r="O1417">
        <v>99</v>
      </c>
      <c r="P1417">
        <v>9999</v>
      </c>
    </row>
    <row r="1418" spans="1:29">
      <c r="A1418">
        <v>3</v>
      </c>
      <c r="B1418">
        <v>1040</v>
      </c>
      <c r="C1418">
        <v>2005</v>
      </c>
      <c r="D1418">
        <v>99</v>
      </c>
      <c r="E1418">
        <v>51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99</v>
      </c>
      <c r="N1418">
        <v>99</v>
      </c>
      <c r="O1418">
        <v>99</v>
      </c>
      <c r="P1418">
        <v>9999</v>
      </c>
    </row>
    <row r="1419" spans="1:29">
      <c r="A1419">
        <v>3</v>
      </c>
      <c r="B1419">
        <v>1041</v>
      </c>
      <c r="C1419">
        <v>2005</v>
      </c>
      <c r="D1419">
        <v>99</v>
      </c>
      <c r="E1419">
        <v>52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99</v>
      </c>
      <c r="N1419">
        <v>99</v>
      </c>
      <c r="O1419">
        <v>99</v>
      </c>
      <c r="P1419">
        <v>9999</v>
      </c>
    </row>
    <row r="1420" spans="1:29">
      <c r="A1420">
        <v>3</v>
      </c>
      <c r="B1420">
        <v>1042</v>
      </c>
      <c r="C1420">
        <v>2004</v>
      </c>
      <c r="D1420">
        <v>99</v>
      </c>
      <c r="E1420">
        <v>1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99</v>
      </c>
      <c r="N1420">
        <v>99</v>
      </c>
      <c r="O1420">
        <v>99</v>
      </c>
      <c r="P1420">
        <v>9999</v>
      </c>
      <c r="Q1420">
        <v>32</v>
      </c>
      <c r="R1420">
        <v>81</v>
      </c>
      <c r="S1420">
        <v>81</v>
      </c>
      <c r="T1420">
        <v>0.49748188183269881</v>
      </c>
      <c r="U1420">
        <v>0.54954429468694588</v>
      </c>
      <c r="V1420">
        <v>13.185185185185183</v>
      </c>
      <c r="W1420">
        <v>55.259259259259267</v>
      </c>
      <c r="X1420">
        <v>171.2076829447721</v>
      </c>
      <c r="Y1420">
        <v>158.02469135802471</v>
      </c>
      <c r="Z1420">
        <v>158.02469135802471</v>
      </c>
      <c r="AA1420">
        <v>35.643414126367624</v>
      </c>
      <c r="AB1420">
        <v>4.9610278150971343</v>
      </c>
      <c r="AC1420">
        <v>-57.725900431487489</v>
      </c>
    </row>
    <row r="1421" spans="1:29">
      <c r="A1421">
        <v>3</v>
      </c>
      <c r="B1421">
        <v>1043</v>
      </c>
      <c r="C1421">
        <v>2004</v>
      </c>
      <c r="D1421">
        <v>99</v>
      </c>
      <c r="E1421">
        <v>2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99</v>
      </c>
      <c r="N1421">
        <v>99</v>
      </c>
      <c r="O1421">
        <v>99</v>
      </c>
      <c r="P1421">
        <v>9999</v>
      </c>
      <c r="Q1421">
        <v>327</v>
      </c>
      <c r="R1421">
        <v>831</v>
      </c>
      <c r="S1421">
        <v>826</v>
      </c>
      <c r="T1421">
        <v>5.1037956025058353</v>
      </c>
      <c r="U1421">
        <v>5.3282741484145664</v>
      </c>
      <c r="V1421">
        <v>13.459687123947051</v>
      </c>
      <c r="W1421">
        <v>55.970944309927354</v>
      </c>
      <c r="X1421">
        <v>162.57234232014341</v>
      </c>
      <c r="Y1421">
        <v>149.34572803850779</v>
      </c>
      <c r="Z1421">
        <v>150.24975786924932</v>
      </c>
      <c r="AA1421">
        <v>32.508614707608245</v>
      </c>
      <c r="AB1421">
        <v>4.6046221992018621</v>
      </c>
      <c r="AC1421">
        <v>-55.30255388141952</v>
      </c>
    </row>
    <row r="1422" spans="1:29">
      <c r="A1422">
        <v>3</v>
      </c>
      <c r="B1422">
        <v>1044</v>
      </c>
      <c r="C1422">
        <v>2004</v>
      </c>
      <c r="D1422">
        <v>99</v>
      </c>
      <c r="E1422">
        <v>3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99</v>
      </c>
      <c r="N1422">
        <v>99</v>
      </c>
      <c r="O1422">
        <v>99</v>
      </c>
      <c r="P1422">
        <v>9999</v>
      </c>
      <c r="Q1422">
        <v>338</v>
      </c>
      <c r="R1422">
        <v>815</v>
      </c>
      <c r="S1422">
        <v>810</v>
      </c>
      <c r="T1422">
        <v>5.0055275764648091</v>
      </c>
      <c r="U1422">
        <v>5.0778751492034253</v>
      </c>
      <c r="V1422">
        <v>13.915337423312888</v>
      </c>
      <c r="W1422">
        <v>56.180246913580241</v>
      </c>
      <c r="X1422">
        <v>158.11391235568212</v>
      </c>
      <c r="Y1422">
        <v>145.12147239263811</v>
      </c>
      <c r="Z1422">
        <v>146.01728395061738</v>
      </c>
      <c r="AA1422">
        <v>31.669435318044236</v>
      </c>
      <c r="AB1422">
        <v>4.4737483870230497</v>
      </c>
      <c r="AC1422">
        <v>-47.676736641219613</v>
      </c>
    </row>
    <row r="1423" spans="1:29">
      <c r="A1423">
        <v>3</v>
      </c>
      <c r="B1423">
        <v>1045</v>
      </c>
      <c r="C1423">
        <v>2004</v>
      </c>
      <c r="D1423">
        <v>99</v>
      </c>
      <c r="E1423">
        <v>4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99</v>
      </c>
      <c r="N1423">
        <v>99</v>
      </c>
      <c r="O1423">
        <v>99</v>
      </c>
      <c r="P1423">
        <v>9999</v>
      </c>
      <c r="Q1423">
        <v>281</v>
      </c>
      <c r="R1423">
        <v>616</v>
      </c>
      <c r="S1423">
        <v>614</v>
      </c>
      <c r="T1423">
        <v>3.7833190025795376</v>
      </c>
      <c r="U1423">
        <v>3.882916840295473</v>
      </c>
      <c r="V1423">
        <v>13.67207792207792</v>
      </c>
      <c r="W1423">
        <v>56.444625407166122</v>
      </c>
      <c r="X1423">
        <v>159.48523307678224</v>
      </c>
      <c r="Y1423">
        <v>146.81980519480518</v>
      </c>
      <c r="Z1423">
        <v>147.29804560260587</v>
      </c>
      <c r="AA1423">
        <v>32.081444037869048</v>
      </c>
      <c r="AB1423">
        <v>4.4578403763024603</v>
      </c>
      <c r="AC1423">
        <v>-52.572562508374965</v>
      </c>
    </row>
    <row r="1424" spans="1:29">
      <c r="A1424">
        <v>3</v>
      </c>
      <c r="B1424">
        <v>1046</v>
      </c>
      <c r="C1424">
        <v>2004</v>
      </c>
      <c r="D1424">
        <v>99</v>
      </c>
      <c r="E1424">
        <v>5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99</v>
      </c>
      <c r="N1424">
        <v>99</v>
      </c>
      <c r="O1424">
        <v>99</v>
      </c>
      <c r="P1424">
        <v>9999</v>
      </c>
      <c r="Q1424">
        <v>240</v>
      </c>
      <c r="R1424">
        <v>703</v>
      </c>
      <c r="S1424">
        <v>692</v>
      </c>
      <c r="T1424">
        <v>4.3176513941776191</v>
      </c>
      <c r="U1424">
        <v>4.2549025147061048</v>
      </c>
      <c r="V1424">
        <v>13.568990042674251</v>
      </c>
      <c r="W1424">
        <v>55.797687861271683</v>
      </c>
      <c r="X1424">
        <v>154.87055168300523</v>
      </c>
      <c r="Y1424">
        <v>140.97482219061163</v>
      </c>
      <c r="Z1424">
        <v>143.21575144508671</v>
      </c>
      <c r="AA1424">
        <v>30.318839845545543</v>
      </c>
      <c r="AB1424">
        <v>4.4448574397605292</v>
      </c>
      <c r="AC1424">
        <v>-45.34895497269514</v>
      </c>
    </row>
    <row r="1425" spans="1:29">
      <c r="A1425">
        <v>3</v>
      </c>
      <c r="B1425">
        <v>1047</v>
      </c>
      <c r="C1425">
        <v>2004</v>
      </c>
      <c r="D1425">
        <v>99</v>
      </c>
      <c r="E1425">
        <v>6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99</v>
      </c>
      <c r="N1425">
        <v>99</v>
      </c>
      <c r="O1425">
        <v>99</v>
      </c>
      <c r="P1425">
        <v>9999</v>
      </c>
      <c r="Q1425">
        <v>259</v>
      </c>
      <c r="R1425">
        <v>657</v>
      </c>
      <c r="S1425">
        <v>652</v>
      </c>
      <c r="T1425">
        <v>4.0351308193096669</v>
      </c>
      <c r="U1425">
        <v>4.055761400918926</v>
      </c>
      <c r="V1425">
        <v>13.596651445966517</v>
      </c>
      <c r="W1425">
        <v>56.124233128834362</v>
      </c>
      <c r="X1425">
        <v>156.85698313520052</v>
      </c>
      <c r="Y1425">
        <v>143.7852359208525</v>
      </c>
      <c r="Z1425">
        <v>144.88788343558292</v>
      </c>
      <c r="AA1425">
        <v>30.951578408048587</v>
      </c>
      <c r="AB1425">
        <v>4.6787827313834045</v>
      </c>
      <c r="AC1425">
        <v>-51.705358596392806</v>
      </c>
    </row>
    <row r="1426" spans="1:29">
      <c r="A1426">
        <v>3</v>
      </c>
      <c r="B1426">
        <v>1048</v>
      </c>
      <c r="C1426">
        <v>2004</v>
      </c>
      <c r="D1426">
        <v>99</v>
      </c>
      <c r="E1426">
        <v>7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99</v>
      </c>
      <c r="N1426">
        <v>99</v>
      </c>
      <c r="O1426">
        <v>99</v>
      </c>
      <c r="P1426">
        <v>9999</v>
      </c>
      <c r="Q1426">
        <v>258</v>
      </c>
      <c r="R1426">
        <v>690</v>
      </c>
      <c r="S1426">
        <v>685</v>
      </c>
      <c r="T1426">
        <v>4.2378086230192862</v>
      </c>
      <c r="U1426">
        <v>4.1388842688051284</v>
      </c>
      <c r="V1426">
        <v>14.11304347826087</v>
      </c>
      <c r="W1426">
        <v>56.389781021897797</v>
      </c>
      <c r="X1426">
        <v>152.34788889412283</v>
      </c>
      <c r="Y1426">
        <v>139.71449275362323</v>
      </c>
      <c r="Z1426">
        <v>140.73430656934303</v>
      </c>
      <c r="AA1426">
        <v>30.054328514796921</v>
      </c>
      <c r="AB1426">
        <v>4.6225294789937026</v>
      </c>
      <c r="AC1426">
        <v>-52.061425410530092</v>
      </c>
    </row>
    <row r="1427" spans="1:29">
      <c r="A1427">
        <v>3</v>
      </c>
      <c r="B1427">
        <v>1049</v>
      </c>
      <c r="C1427">
        <v>2004</v>
      </c>
      <c r="D1427">
        <v>99</v>
      </c>
      <c r="E1427">
        <v>8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99</v>
      </c>
      <c r="N1427">
        <v>99</v>
      </c>
      <c r="O1427">
        <v>99</v>
      </c>
      <c r="P1427">
        <v>9999</v>
      </c>
      <c r="Q1427">
        <v>257</v>
      </c>
      <c r="R1427">
        <v>644</v>
      </c>
      <c r="S1427">
        <v>641</v>
      </c>
      <c r="T1427">
        <v>3.9552880481513344</v>
      </c>
      <c r="U1427">
        <v>3.9827192361883847</v>
      </c>
      <c r="V1427">
        <v>14.012422360248449</v>
      </c>
      <c r="W1427">
        <v>56.168486739469586</v>
      </c>
      <c r="X1427">
        <v>156.55891872977003</v>
      </c>
      <c r="Y1427">
        <v>144.04596273291921</v>
      </c>
      <c r="Z1427">
        <v>144.7201248049922</v>
      </c>
      <c r="AA1427">
        <v>31.07461882446572</v>
      </c>
      <c r="AB1427">
        <v>4.63517774729773</v>
      </c>
      <c r="AC1427">
        <v>-46.456859327762999</v>
      </c>
    </row>
    <row r="1428" spans="1:29">
      <c r="A1428">
        <v>3</v>
      </c>
      <c r="B1428">
        <v>1050</v>
      </c>
      <c r="C1428">
        <v>2004</v>
      </c>
      <c r="D1428">
        <v>99</v>
      </c>
      <c r="E1428">
        <v>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99</v>
      </c>
      <c r="N1428">
        <v>99</v>
      </c>
      <c r="O1428">
        <v>99</v>
      </c>
      <c r="P1428">
        <v>9999</v>
      </c>
      <c r="Q1428">
        <v>283</v>
      </c>
      <c r="R1428">
        <v>755</v>
      </c>
      <c r="S1428">
        <v>744</v>
      </c>
      <c r="T1428">
        <v>4.6370224788109571</v>
      </c>
      <c r="U1428">
        <v>4.5846505580922887</v>
      </c>
      <c r="V1428">
        <v>13.615894039735103</v>
      </c>
      <c r="W1428">
        <v>56.30913978494624</v>
      </c>
      <c r="X1428">
        <v>155.28488301177421</v>
      </c>
      <c r="Y1428">
        <v>141.43814569536437</v>
      </c>
      <c r="Z1428">
        <v>143.52930107526896</v>
      </c>
      <c r="AA1428">
        <v>30.657250217677927</v>
      </c>
      <c r="AB1428">
        <v>4.279687245108402</v>
      </c>
      <c r="AC1428">
        <v>-48.976143270081195</v>
      </c>
    </row>
    <row r="1429" spans="1:29">
      <c r="A1429">
        <v>3</v>
      </c>
      <c r="B1429">
        <v>1051</v>
      </c>
      <c r="C1429">
        <v>2004</v>
      </c>
      <c r="D1429">
        <v>99</v>
      </c>
      <c r="E1429">
        <v>10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99</v>
      </c>
      <c r="N1429">
        <v>99</v>
      </c>
      <c r="O1429">
        <v>99</v>
      </c>
      <c r="P1429">
        <v>9999</v>
      </c>
      <c r="Q1429">
        <v>248</v>
      </c>
      <c r="R1429">
        <v>627</v>
      </c>
      <c r="S1429">
        <v>625</v>
      </c>
      <c r="T1429">
        <v>3.8508782704827422</v>
      </c>
      <c r="U1429">
        <v>3.9406919775892386</v>
      </c>
      <c r="V1429">
        <v>13.9043062200957</v>
      </c>
      <c r="W1429">
        <v>56.182400000000008</v>
      </c>
      <c r="X1429">
        <v>159.09842566625349</v>
      </c>
      <c r="Y1429">
        <v>146.39027113237628</v>
      </c>
      <c r="Z1429">
        <v>146.85871999999995</v>
      </c>
      <c r="AA1429">
        <v>31.73693154609678</v>
      </c>
      <c r="AB1429">
        <v>4.8264614615678498</v>
      </c>
      <c r="AC1429">
        <v>-56.049320303473159</v>
      </c>
    </row>
    <row r="1430" spans="1:29">
      <c r="A1430">
        <v>3</v>
      </c>
      <c r="B1430">
        <v>1052</v>
      </c>
      <c r="C1430">
        <v>2004</v>
      </c>
      <c r="D1430">
        <v>99</v>
      </c>
      <c r="E1430">
        <v>11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99</v>
      </c>
      <c r="N1430">
        <v>99</v>
      </c>
      <c r="O1430">
        <v>99</v>
      </c>
      <c r="P1430">
        <v>9999</v>
      </c>
      <c r="Q1430">
        <v>296</v>
      </c>
      <c r="R1430">
        <v>771</v>
      </c>
      <c r="S1430">
        <v>767</v>
      </c>
      <c r="T1430">
        <v>4.7352905048519842</v>
      </c>
      <c r="U1430">
        <v>4.6346462089643916</v>
      </c>
      <c r="V1430">
        <v>13.888456549935148</v>
      </c>
      <c r="W1430">
        <v>56.432855280312893</v>
      </c>
      <c r="X1430">
        <v>152.30013223107977</v>
      </c>
      <c r="Y1430">
        <v>140.0133592736706</v>
      </c>
      <c r="Z1430">
        <v>140.74354628422424</v>
      </c>
      <c r="AA1430">
        <v>31.11494577831709</v>
      </c>
      <c r="AB1430">
        <v>4.3915724742427988</v>
      </c>
      <c r="AC1430">
        <v>-50.69858865985681</v>
      </c>
    </row>
    <row r="1431" spans="1:29">
      <c r="A1431">
        <v>3</v>
      </c>
      <c r="B1431">
        <v>1053</v>
      </c>
      <c r="C1431">
        <v>2004</v>
      </c>
      <c r="D1431">
        <v>99</v>
      </c>
      <c r="E1431">
        <v>12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99</v>
      </c>
      <c r="N1431">
        <v>99</v>
      </c>
      <c r="O1431">
        <v>99</v>
      </c>
      <c r="P1431">
        <v>9999</v>
      </c>
      <c r="Q1431">
        <v>254</v>
      </c>
      <c r="R1431">
        <v>612</v>
      </c>
      <c r="S1431">
        <v>606</v>
      </c>
      <c r="T1431">
        <v>3.7587519960692801</v>
      </c>
      <c r="U1431">
        <v>3.7795209399130889</v>
      </c>
      <c r="V1431">
        <v>13.758169934640524</v>
      </c>
      <c r="W1431">
        <v>56.5</v>
      </c>
      <c r="X1431">
        <v>157.09075974196102</v>
      </c>
      <c r="Y1431">
        <v>143.84428104575184</v>
      </c>
      <c r="Z1431">
        <v>145.26848184818499</v>
      </c>
      <c r="AA1431">
        <v>32.159418496378365</v>
      </c>
      <c r="AB1431">
        <v>4.5361583606910516</v>
      </c>
      <c r="AC1431">
        <v>-48.097296060271681</v>
      </c>
    </row>
    <row r="1432" spans="1:29">
      <c r="A1432">
        <v>3</v>
      </c>
      <c r="B1432">
        <v>1054</v>
      </c>
      <c r="C1432">
        <v>2004</v>
      </c>
      <c r="D1432">
        <v>99</v>
      </c>
      <c r="E1432">
        <v>13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99</v>
      </c>
      <c r="N1432">
        <v>99</v>
      </c>
      <c r="O1432">
        <v>99</v>
      </c>
      <c r="P1432">
        <v>9999</v>
      </c>
      <c r="Q1432">
        <v>299</v>
      </c>
      <c r="R1432">
        <v>764</v>
      </c>
      <c r="S1432">
        <v>761</v>
      </c>
      <c r="T1432">
        <v>4.6922982434590335</v>
      </c>
      <c r="U1432">
        <v>4.7015746934165374</v>
      </c>
      <c r="V1432">
        <v>14.184554973821996</v>
      </c>
      <c r="W1432">
        <v>56.446780551905391</v>
      </c>
      <c r="X1432">
        <v>155.61933826073627</v>
      </c>
      <c r="Y1432">
        <v>143.3366492146597</v>
      </c>
      <c r="Z1432">
        <v>143.90170827858088</v>
      </c>
      <c r="AA1432">
        <v>33.071728833965032</v>
      </c>
      <c r="AB1432">
        <v>4.5063970609452157</v>
      </c>
      <c r="AC1432">
        <v>-50.950943486469619</v>
      </c>
    </row>
    <row r="1433" spans="1:29">
      <c r="A1433">
        <v>3</v>
      </c>
      <c r="B1433">
        <v>1055</v>
      </c>
      <c r="C1433">
        <v>2004</v>
      </c>
      <c r="D1433">
        <v>99</v>
      </c>
      <c r="E1433">
        <v>14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99</v>
      </c>
      <c r="N1433">
        <v>99</v>
      </c>
      <c r="O1433">
        <v>99</v>
      </c>
      <c r="P1433">
        <v>9999</v>
      </c>
      <c r="Q1433">
        <v>332</v>
      </c>
      <c r="R1433">
        <v>840</v>
      </c>
      <c r="S1433">
        <v>821</v>
      </c>
      <c r="T1433">
        <v>5.1590713671539117</v>
      </c>
      <c r="U1433">
        <v>5.1904029301701797</v>
      </c>
      <c r="V1433">
        <v>13.44404761904762</v>
      </c>
      <c r="W1433">
        <v>56.08404384896469</v>
      </c>
      <c r="X1433">
        <v>158.86485580147558</v>
      </c>
      <c r="Y1433">
        <v>143.92261904761909</v>
      </c>
      <c r="Z1433">
        <v>147.25334957369063</v>
      </c>
      <c r="AA1433">
        <v>32.236009689361929</v>
      </c>
      <c r="AB1433">
        <v>4.6407086293722761</v>
      </c>
      <c r="AC1433">
        <v>-52.866255028744625</v>
      </c>
    </row>
    <row r="1434" spans="1:29">
      <c r="A1434">
        <v>3</v>
      </c>
      <c r="B1434">
        <v>1056</v>
      </c>
      <c r="C1434">
        <v>2004</v>
      </c>
      <c r="D1434">
        <v>99</v>
      </c>
      <c r="E1434">
        <v>15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99</v>
      </c>
      <c r="N1434">
        <v>99</v>
      </c>
      <c r="O1434">
        <v>99</v>
      </c>
      <c r="P1434">
        <v>9999</v>
      </c>
      <c r="Q1434">
        <v>84</v>
      </c>
      <c r="R1434">
        <v>277</v>
      </c>
      <c r="S1434">
        <v>276</v>
      </c>
      <c r="T1434">
        <v>1.701265200835278</v>
      </c>
      <c r="U1434">
        <v>1.7149001980334388</v>
      </c>
      <c r="V1434">
        <v>13.465703971119131</v>
      </c>
      <c r="W1434">
        <v>56.304347826086953</v>
      </c>
      <c r="X1434">
        <v>156.75927265900327</v>
      </c>
      <c r="Y1434">
        <v>144.20036101083036</v>
      </c>
      <c r="Z1434">
        <v>144.72282608695659</v>
      </c>
      <c r="AA1434">
        <v>32.446137428701597</v>
      </c>
      <c r="AB1434">
        <v>4.223139665301213</v>
      </c>
      <c r="AC1434">
        <v>-53.834408953675478</v>
      </c>
    </row>
    <row r="1435" spans="1:29">
      <c r="A1435">
        <v>3</v>
      </c>
      <c r="B1435">
        <v>1057</v>
      </c>
      <c r="C1435">
        <v>2004</v>
      </c>
      <c r="D1435">
        <v>99</v>
      </c>
      <c r="E1435">
        <v>16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99</v>
      </c>
      <c r="N1435">
        <v>99</v>
      </c>
      <c r="O1435">
        <v>99</v>
      </c>
      <c r="P1435">
        <v>9999</v>
      </c>
      <c r="Q1435">
        <v>264</v>
      </c>
      <c r="R1435">
        <v>759</v>
      </c>
      <c r="S1435">
        <v>751</v>
      </c>
      <c r="T1435">
        <v>4.6615894853212154</v>
      </c>
      <c r="U1435">
        <v>4.6845173537072382</v>
      </c>
      <c r="V1435">
        <v>13.893280632411065</v>
      </c>
      <c r="W1435">
        <v>56.416777629826896</v>
      </c>
      <c r="X1435">
        <v>157.2437360557384</v>
      </c>
      <c r="Y1435">
        <v>143.75744400527037</v>
      </c>
      <c r="Z1435">
        <v>145.28881491344899</v>
      </c>
      <c r="AA1435">
        <v>30.401677673878599</v>
      </c>
      <c r="AB1435">
        <v>4.3143072606889028</v>
      </c>
      <c r="AC1435">
        <v>-47.829402691590118</v>
      </c>
    </row>
    <row r="1436" spans="1:29">
      <c r="A1436">
        <v>3</v>
      </c>
      <c r="B1436">
        <v>1058</v>
      </c>
      <c r="C1436">
        <v>2004</v>
      </c>
      <c r="D1436">
        <v>99</v>
      </c>
      <c r="E1436">
        <v>17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99</v>
      </c>
      <c r="N1436">
        <v>99</v>
      </c>
      <c r="O1436">
        <v>99</v>
      </c>
      <c r="P1436">
        <v>9999</v>
      </c>
      <c r="Q1436">
        <v>336</v>
      </c>
      <c r="R1436">
        <v>1082</v>
      </c>
      <c r="S1436">
        <v>1078</v>
      </c>
      <c r="T1436">
        <v>6.6453752610244452</v>
      </c>
      <c r="U1436">
        <v>6.4060636030545357</v>
      </c>
      <c r="V1436">
        <v>14.034195933456562</v>
      </c>
      <c r="W1436">
        <v>56.544526901669755</v>
      </c>
      <c r="X1436">
        <v>149.90908053181877</v>
      </c>
      <c r="Y1436">
        <v>137.90221811460256</v>
      </c>
      <c r="Z1436">
        <v>138.41391465677177</v>
      </c>
      <c r="AA1436">
        <v>28.7731404216124</v>
      </c>
      <c r="AB1436">
        <v>4.2265793294490113</v>
      </c>
      <c r="AC1436">
        <v>-47.693644523811642</v>
      </c>
    </row>
    <row r="1437" spans="1:29">
      <c r="A1437">
        <v>3</v>
      </c>
      <c r="B1437">
        <v>1059</v>
      </c>
      <c r="C1437">
        <v>2004</v>
      </c>
      <c r="D1437">
        <v>99</v>
      </c>
      <c r="E1437">
        <v>18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99</v>
      </c>
      <c r="N1437">
        <v>99</v>
      </c>
      <c r="O1437">
        <v>99</v>
      </c>
      <c r="P1437">
        <v>9999</v>
      </c>
      <c r="Q1437">
        <v>279</v>
      </c>
      <c r="R1437">
        <v>726</v>
      </c>
      <c r="S1437">
        <v>714</v>
      </c>
      <c r="T1437">
        <v>4.4589116816115952</v>
      </c>
      <c r="U1437">
        <v>4.4816668159309074</v>
      </c>
      <c r="V1437">
        <v>13.931129476584022</v>
      </c>
      <c r="W1437">
        <v>56.141456582633047</v>
      </c>
      <c r="X1437">
        <v>157.85168736513157</v>
      </c>
      <c r="Y1437">
        <v>143.7838842975205</v>
      </c>
      <c r="Z1437">
        <v>146.20042016806701</v>
      </c>
      <c r="AA1437">
        <v>32.657588414578498</v>
      </c>
      <c r="AB1437">
        <v>4.5774861431763938</v>
      </c>
      <c r="AC1437">
        <v>-56.029041297108911</v>
      </c>
    </row>
    <row r="1438" spans="1:29">
      <c r="A1438">
        <v>3</v>
      </c>
      <c r="B1438">
        <v>1060</v>
      </c>
      <c r="C1438">
        <v>2004</v>
      </c>
      <c r="D1438">
        <v>99</v>
      </c>
      <c r="E1438">
        <v>19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99</v>
      </c>
      <c r="N1438">
        <v>99</v>
      </c>
      <c r="O1438">
        <v>99</v>
      </c>
      <c r="P1438">
        <v>9999</v>
      </c>
      <c r="Q1438">
        <v>238</v>
      </c>
      <c r="R1438">
        <v>614</v>
      </c>
      <c r="S1438">
        <v>605</v>
      </c>
      <c r="T1438">
        <v>3.7710354993244071</v>
      </c>
      <c r="U1438">
        <v>3.6543879866869449</v>
      </c>
      <c r="V1438">
        <v>14.21661237785016</v>
      </c>
      <c r="W1438">
        <v>56.431404958677689</v>
      </c>
      <c r="X1438">
        <v>152.11461704327689</v>
      </c>
      <c r="Y1438">
        <v>138.62882736156348</v>
      </c>
      <c r="Z1438">
        <v>140.69107438016525</v>
      </c>
      <c r="AA1438">
        <v>31.962816511402497</v>
      </c>
      <c r="AB1438">
        <v>4.316871247203645</v>
      </c>
      <c r="AC1438">
        <v>-40.502368125828191</v>
      </c>
    </row>
    <row r="1439" spans="1:29">
      <c r="A1439">
        <v>3</v>
      </c>
      <c r="B1439">
        <v>1061</v>
      </c>
      <c r="C1439">
        <v>2004</v>
      </c>
      <c r="D1439">
        <v>99</v>
      </c>
      <c r="E1439">
        <v>20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99</v>
      </c>
      <c r="N1439">
        <v>99</v>
      </c>
      <c r="O1439">
        <v>99</v>
      </c>
      <c r="P1439">
        <v>9999</v>
      </c>
      <c r="Q1439">
        <v>307</v>
      </c>
      <c r="R1439">
        <v>786</v>
      </c>
      <c r="S1439">
        <v>781</v>
      </c>
      <c r="T1439">
        <v>4.8274167792654472</v>
      </c>
      <c r="U1439">
        <v>4.8105690763010474</v>
      </c>
      <c r="V1439">
        <v>14.076335877862599</v>
      </c>
      <c r="W1439">
        <v>56.760563380281688</v>
      </c>
      <c r="X1439">
        <v>155.22841492092095</v>
      </c>
      <c r="Y1439">
        <v>142.55458015267178</v>
      </c>
      <c r="Z1439">
        <v>143.46722151088343</v>
      </c>
      <c r="AA1439">
        <v>29.650450156054632</v>
      </c>
      <c r="AB1439">
        <v>4.4437334996911577</v>
      </c>
      <c r="AC1439">
        <v>-48.382716296844912</v>
      </c>
    </row>
    <row r="1440" spans="1:29">
      <c r="A1440">
        <v>3</v>
      </c>
      <c r="B1440">
        <v>1062</v>
      </c>
      <c r="C1440">
        <v>2004</v>
      </c>
      <c r="D1440">
        <v>99</v>
      </c>
      <c r="E1440">
        <v>21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99</v>
      </c>
      <c r="N1440">
        <v>99</v>
      </c>
      <c r="O1440">
        <v>99</v>
      </c>
      <c r="P1440">
        <v>9999</v>
      </c>
      <c r="Q1440">
        <v>242</v>
      </c>
      <c r="R1440">
        <v>657</v>
      </c>
      <c r="S1440">
        <v>657</v>
      </c>
      <c r="T1440">
        <v>4.0351308193096669</v>
      </c>
      <c r="U1440">
        <v>4.0737632698847213</v>
      </c>
      <c r="V1440">
        <v>13.639269406392696</v>
      </c>
      <c r="W1440">
        <v>56.26940639269408</v>
      </c>
      <c r="X1440">
        <v>156.47176584857465</v>
      </c>
      <c r="Y1440">
        <v>144.42343987823429</v>
      </c>
      <c r="Z1440">
        <v>144.42343987823429</v>
      </c>
      <c r="AA1440">
        <v>32.006056291096343</v>
      </c>
      <c r="AB1440">
        <v>4.406877679322025</v>
      </c>
      <c r="AC1440">
        <v>-49.880738687170641</v>
      </c>
    </row>
    <row r="1441" spans="1:29">
      <c r="A1441">
        <v>3</v>
      </c>
      <c r="B1441">
        <v>1063</v>
      </c>
      <c r="C1441">
        <v>2004</v>
      </c>
      <c r="D1441">
        <v>99</v>
      </c>
      <c r="E1441">
        <v>22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99</v>
      </c>
      <c r="N1441">
        <v>99</v>
      </c>
      <c r="O1441">
        <v>99</v>
      </c>
      <c r="P1441">
        <v>9999</v>
      </c>
      <c r="Q1441">
        <v>299</v>
      </c>
      <c r="R1441">
        <v>634</v>
      </c>
      <c r="S1441">
        <v>618</v>
      </c>
      <c r="T1441">
        <v>3.8938705318756903</v>
      </c>
      <c r="U1441">
        <v>3.9726299464031185</v>
      </c>
      <c r="V1441">
        <v>14.249211356466876</v>
      </c>
      <c r="W1441">
        <v>56.611650485436897</v>
      </c>
      <c r="X1441">
        <v>162.0817113308338</v>
      </c>
      <c r="Y1441">
        <v>145.94731861198741</v>
      </c>
      <c r="Z1441">
        <v>149.72588996763761</v>
      </c>
      <c r="AA1441">
        <v>30.785235443233592</v>
      </c>
      <c r="AB1441">
        <v>4.4755350996279439</v>
      </c>
      <c r="AC1441">
        <v>-49.766222263359808</v>
      </c>
    </row>
    <row r="1442" spans="1:29">
      <c r="A1442">
        <v>3</v>
      </c>
      <c r="B1442">
        <v>1064</v>
      </c>
      <c r="C1442">
        <v>2004</v>
      </c>
      <c r="D1442">
        <v>99</v>
      </c>
      <c r="E1442">
        <v>23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99</v>
      </c>
      <c r="N1442">
        <v>99</v>
      </c>
      <c r="O1442">
        <v>99</v>
      </c>
      <c r="P1442">
        <v>9999</v>
      </c>
      <c r="Q1442">
        <v>262</v>
      </c>
      <c r="R1442">
        <v>645</v>
      </c>
      <c r="S1442">
        <v>637</v>
      </c>
      <c r="T1442">
        <v>3.9614297997788968</v>
      </c>
      <c r="U1442">
        <v>3.904370534362275</v>
      </c>
      <c r="V1442">
        <v>15.012403100775195</v>
      </c>
      <c r="W1442">
        <v>56.318681318681321</v>
      </c>
      <c r="X1442">
        <v>154.72935406115872</v>
      </c>
      <c r="Y1442">
        <v>140.99333333333337</v>
      </c>
      <c r="Z1442">
        <v>142.76405023547889</v>
      </c>
      <c r="AA1442">
        <v>32.094259886489567</v>
      </c>
      <c r="AB1442">
        <v>4.677396076222144</v>
      </c>
      <c r="AC1442">
        <v>-43.721360206007191</v>
      </c>
    </row>
    <row r="1443" spans="1:29">
      <c r="A1443">
        <v>3</v>
      </c>
      <c r="B1443">
        <v>1065</v>
      </c>
      <c r="C1443">
        <v>2004</v>
      </c>
      <c r="D1443">
        <v>99</v>
      </c>
      <c r="E1443">
        <v>24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99</v>
      </c>
      <c r="N1443">
        <v>99</v>
      </c>
      <c r="O1443">
        <v>99</v>
      </c>
      <c r="P1443">
        <v>9999</v>
      </c>
      <c r="Q1443">
        <v>259</v>
      </c>
      <c r="R1443">
        <v>696</v>
      </c>
      <c r="S1443">
        <v>682</v>
      </c>
      <c r="T1443">
        <v>4.274659132784671</v>
      </c>
      <c r="U1443">
        <v>4.1947660542711054</v>
      </c>
      <c r="V1443">
        <v>15.918103448275859</v>
      </c>
      <c r="W1443">
        <v>56.326979472140785</v>
      </c>
      <c r="X1443">
        <v>154.96024333445413</v>
      </c>
      <c r="Y1443">
        <v>140.38017241379316</v>
      </c>
      <c r="Z1443">
        <v>143.26187683284456</v>
      </c>
      <c r="AA1443">
        <v>30.453391357250251</v>
      </c>
      <c r="AB1443">
        <v>4.5148960974577799</v>
      </c>
      <c r="AC1443">
        <v>-43.348976369241562</v>
      </c>
    </row>
    <row r="1444" spans="1:29">
      <c r="A1444">
        <v>3</v>
      </c>
      <c r="B1444">
        <v>1066</v>
      </c>
      <c r="C1444">
        <v>2004</v>
      </c>
      <c r="D1444">
        <v>99</v>
      </c>
      <c r="E1444">
        <v>25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99</v>
      </c>
      <c r="N1444">
        <v>99</v>
      </c>
      <c r="O1444">
        <v>99</v>
      </c>
      <c r="P1444">
        <v>9999</v>
      </c>
    </row>
    <row r="1445" spans="1:29">
      <c r="A1445">
        <v>3</v>
      </c>
      <c r="B1445">
        <v>1067</v>
      </c>
      <c r="C1445">
        <v>2004</v>
      </c>
      <c r="D1445">
        <v>99</v>
      </c>
      <c r="E1445">
        <v>26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99</v>
      </c>
      <c r="N1445">
        <v>99</v>
      </c>
      <c r="O1445">
        <v>99</v>
      </c>
      <c r="P1445">
        <v>9999</v>
      </c>
    </row>
    <row r="1446" spans="1:29">
      <c r="A1446">
        <v>3</v>
      </c>
      <c r="B1446">
        <v>1068</v>
      </c>
      <c r="C1446">
        <v>2004</v>
      </c>
      <c r="D1446">
        <v>99</v>
      </c>
      <c r="E1446">
        <v>27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99</v>
      </c>
      <c r="N1446">
        <v>99</v>
      </c>
      <c r="O1446">
        <v>99</v>
      </c>
      <c r="P1446">
        <v>9999</v>
      </c>
    </row>
    <row r="1447" spans="1:29">
      <c r="A1447">
        <v>3</v>
      </c>
      <c r="B1447">
        <v>1069</v>
      </c>
      <c r="C1447">
        <v>2004</v>
      </c>
      <c r="D1447">
        <v>99</v>
      </c>
      <c r="E1447">
        <v>28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99</v>
      </c>
      <c r="N1447">
        <v>99</v>
      </c>
      <c r="O1447">
        <v>99</v>
      </c>
      <c r="P1447">
        <v>9999</v>
      </c>
    </row>
    <row r="1448" spans="1:29">
      <c r="A1448">
        <v>3</v>
      </c>
      <c r="B1448">
        <v>1070</v>
      </c>
      <c r="C1448">
        <v>2004</v>
      </c>
      <c r="D1448">
        <v>99</v>
      </c>
      <c r="E1448">
        <v>29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99</v>
      </c>
      <c r="N1448">
        <v>99</v>
      </c>
      <c r="O1448">
        <v>99</v>
      </c>
      <c r="P1448">
        <v>9999</v>
      </c>
    </row>
    <row r="1449" spans="1:29">
      <c r="A1449">
        <v>3</v>
      </c>
      <c r="B1449">
        <v>1071</v>
      </c>
      <c r="C1449">
        <v>2004</v>
      </c>
      <c r="D1449">
        <v>99</v>
      </c>
      <c r="E1449">
        <v>30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99</v>
      </c>
      <c r="N1449">
        <v>99</v>
      </c>
      <c r="O1449">
        <v>99</v>
      </c>
      <c r="P1449">
        <v>9999</v>
      </c>
    </row>
    <row r="1450" spans="1:29">
      <c r="A1450">
        <v>3</v>
      </c>
      <c r="B1450">
        <v>1072</v>
      </c>
      <c r="C1450">
        <v>2004</v>
      </c>
      <c r="D1450">
        <v>99</v>
      </c>
      <c r="E1450">
        <v>31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99</v>
      </c>
      <c r="N1450">
        <v>99</v>
      </c>
      <c r="O1450">
        <v>99</v>
      </c>
      <c r="P1450">
        <v>9999</v>
      </c>
    </row>
    <row r="1451" spans="1:29">
      <c r="A1451">
        <v>3</v>
      </c>
      <c r="B1451">
        <v>1073</v>
      </c>
      <c r="C1451">
        <v>2004</v>
      </c>
      <c r="D1451">
        <v>99</v>
      </c>
      <c r="E1451">
        <v>32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99</v>
      </c>
      <c r="N1451">
        <v>99</v>
      </c>
      <c r="O1451">
        <v>99</v>
      </c>
      <c r="P1451">
        <v>9999</v>
      </c>
    </row>
    <row r="1452" spans="1:29">
      <c r="A1452">
        <v>3</v>
      </c>
      <c r="B1452">
        <v>1074</v>
      </c>
      <c r="C1452">
        <v>2004</v>
      </c>
      <c r="D1452">
        <v>99</v>
      </c>
      <c r="E1452">
        <v>33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99</v>
      </c>
      <c r="N1452">
        <v>99</v>
      </c>
      <c r="O1452">
        <v>99</v>
      </c>
      <c r="P1452">
        <v>9999</v>
      </c>
    </row>
    <row r="1453" spans="1:29">
      <c r="A1453">
        <v>3</v>
      </c>
      <c r="B1453">
        <v>1075</v>
      </c>
      <c r="C1453">
        <v>2004</v>
      </c>
      <c r="D1453">
        <v>99</v>
      </c>
      <c r="E1453">
        <v>34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99</v>
      </c>
      <c r="N1453">
        <v>99</v>
      </c>
      <c r="O1453">
        <v>99</v>
      </c>
      <c r="P1453">
        <v>9999</v>
      </c>
    </row>
    <row r="1454" spans="1:29">
      <c r="A1454">
        <v>3</v>
      </c>
      <c r="B1454">
        <v>1076</v>
      </c>
      <c r="C1454">
        <v>2004</v>
      </c>
      <c r="D1454">
        <v>99</v>
      </c>
      <c r="E1454">
        <v>35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99</v>
      </c>
      <c r="N1454">
        <v>99</v>
      </c>
      <c r="O1454">
        <v>99</v>
      </c>
      <c r="P1454">
        <v>9999</v>
      </c>
    </row>
    <row r="1455" spans="1:29">
      <c r="A1455">
        <v>3</v>
      </c>
      <c r="B1455">
        <v>1077</v>
      </c>
      <c r="C1455">
        <v>2004</v>
      </c>
      <c r="D1455">
        <v>99</v>
      </c>
      <c r="E1455">
        <v>36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99</v>
      </c>
      <c r="N1455">
        <v>99</v>
      </c>
      <c r="O1455">
        <v>99</v>
      </c>
      <c r="P1455">
        <v>9999</v>
      </c>
    </row>
    <row r="1456" spans="1:29">
      <c r="A1456">
        <v>3</v>
      </c>
      <c r="B1456">
        <v>1078</v>
      </c>
      <c r="C1456">
        <v>2004</v>
      </c>
      <c r="D1456">
        <v>99</v>
      </c>
      <c r="E1456">
        <v>37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99</v>
      </c>
      <c r="N1456">
        <v>99</v>
      </c>
      <c r="O1456">
        <v>99</v>
      </c>
      <c r="P1456">
        <v>9999</v>
      </c>
    </row>
    <row r="1457" spans="1:29">
      <c r="A1457">
        <v>3</v>
      </c>
      <c r="B1457">
        <v>1079</v>
      </c>
      <c r="C1457">
        <v>2004</v>
      </c>
      <c r="D1457">
        <v>99</v>
      </c>
      <c r="E1457">
        <v>38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99</v>
      </c>
      <c r="N1457">
        <v>99</v>
      </c>
      <c r="O1457">
        <v>99</v>
      </c>
      <c r="P1457">
        <v>9999</v>
      </c>
    </row>
    <row r="1458" spans="1:29">
      <c r="A1458">
        <v>3</v>
      </c>
      <c r="B1458">
        <v>1080</v>
      </c>
      <c r="C1458">
        <v>2004</v>
      </c>
      <c r="D1458">
        <v>99</v>
      </c>
      <c r="E1458">
        <v>39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99</v>
      </c>
      <c r="N1458">
        <v>99</v>
      </c>
      <c r="O1458">
        <v>99</v>
      </c>
      <c r="P1458">
        <v>9999</v>
      </c>
    </row>
    <row r="1459" spans="1:29">
      <c r="A1459">
        <v>3</v>
      </c>
      <c r="B1459">
        <v>1081</v>
      </c>
      <c r="C1459">
        <v>2004</v>
      </c>
      <c r="D1459">
        <v>99</v>
      </c>
      <c r="E1459">
        <v>40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99</v>
      </c>
      <c r="N1459">
        <v>99</v>
      </c>
      <c r="O1459">
        <v>99</v>
      </c>
      <c r="P1459">
        <v>9999</v>
      </c>
    </row>
    <row r="1460" spans="1:29">
      <c r="A1460">
        <v>3</v>
      </c>
      <c r="B1460">
        <v>1082</v>
      </c>
      <c r="C1460">
        <v>2004</v>
      </c>
      <c r="D1460">
        <v>99</v>
      </c>
      <c r="E1460">
        <v>41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99</v>
      </c>
      <c r="N1460">
        <v>99</v>
      </c>
      <c r="O1460">
        <v>99</v>
      </c>
      <c r="P1460">
        <v>9999</v>
      </c>
    </row>
    <row r="1461" spans="1:29">
      <c r="A1461">
        <v>3</v>
      </c>
      <c r="B1461">
        <v>1083</v>
      </c>
      <c r="C1461">
        <v>2004</v>
      </c>
      <c r="D1461">
        <v>99</v>
      </c>
      <c r="E1461">
        <v>42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99</v>
      </c>
      <c r="N1461">
        <v>99</v>
      </c>
      <c r="O1461">
        <v>99</v>
      </c>
      <c r="P1461">
        <v>9999</v>
      </c>
    </row>
    <row r="1462" spans="1:29">
      <c r="A1462">
        <v>3</v>
      </c>
      <c r="B1462">
        <v>1084</v>
      </c>
      <c r="C1462">
        <v>2004</v>
      </c>
      <c r="D1462">
        <v>99</v>
      </c>
      <c r="E1462">
        <v>43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99</v>
      </c>
      <c r="N1462">
        <v>99</v>
      </c>
      <c r="O1462">
        <v>99</v>
      </c>
      <c r="P1462">
        <v>9999</v>
      </c>
    </row>
    <row r="1463" spans="1:29">
      <c r="A1463">
        <v>3</v>
      </c>
      <c r="B1463">
        <v>1085</v>
      </c>
      <c r="C1463">
        <v>2004</v>
      </c>
      <c r="D1463">
        <v>99</v>
      </c>
      <c r="E1463">
        <v>44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99</v>
      </c>
      <c r="N1463">
        <v>99</v>
      </c>
      <c r="O1463">
        <v>99</v>
      </c>
      <c r="P1463">
        <v>9999</v>
      </c>
    </row>
    <row r="1464" spans="1:29">
      <c r="A1464">
        <v>3</v>
      </c>
      <c r="B1464">
        <v>1086</v>
      </c>
      <c r="C1464">
        <v>2004</v>
      </c>
      <c r="D1464">
        <v>99</v>
      </c>
      <c r="E1464">
        <v>45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99</v>
      </c>
      <c r="N1464">
        <v>99</v>
      </c>
      <c r="O1464">
        <v>99</v>
      </c>
      <c r="P1464">
        <v>9999</v>
      </c>
    </row>
    <row r="1465" spans="1:29">
      <c r="A1465">
        <v>3</v>
      </c>
      <c r="B1465">
        <v>1087</v>
      </c>
      <c r="C1465">
        <v>2004</v>
      </c>
      <c r="D1465">
        <v>99</v>
      </c>
      <c r="E1465">
        <v>46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99</v>
      </c>
      <c r="N1465">
        <v>99</v>
      </c>
      <c r="O1465">
        <v>99</v>
      </c>
      <c r="P1465">
        <v>9999</v>
      </c>
    </row>
    <row r="1466" spans="1:29">
      <c r="A1466">
        <v>3</v>
      </c>
      <c r="B1466">
        <v>1088</v>
      </c>
      <c r="C1466">
        <v>2004</v>
      </c>
      <c r="D1466">
        <v>99</v>
      </c>
      <c r="E1466">
        <v>47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99</v>
      </c>
      <c r="N1466">
        <v>99</v>
      </c>
      <c r="O1466">
        <v>99</v>
      </c>
      <c r="P1466">
        <v>9999</v>
      </c>
    </row>
    <row r="1467" spans="1:29">
      <c r="A1467">
        <v>3</v>
      </c>
      <c r="B1467">
        <v>1089</v>
      </c>
      <c r="C1467">
        <v>2004</v>
      </c>
      <c r="D1467">
        <v>99</v>
      </c>
      <c r="E1467">
        <v>48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99</v>
      </c>
      <c r="N1467">
        <v>99</v>
      </c>
      <c r="O1467">
        <v>99</v>
      </c>
      <c r="P1467">
        <v>9999</v>
      </c>
    </row>
    <row r="1468" spans="1:29">
      <c r="A1468">
        <v>3</v>
      </c>
      <c r="B1468">
        <v>1090</v>
      </c>
      <c r="C1468">
        <v>2004</v>
      </c>
      <c r="D1468">
        <v>99</v>
      </c>
      <c r="E1468">
        <v>49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99</v>
      </c>
      <c r="N1468">
        <v>99</v>
      </c>
      <c r="O1468">
        <v>99</v>
      </c>
      <c r="P1468">
        <v>9999</v>
      </c>
    </row>
    <row r="1469" spans="1:29">
      <c r="A1469">
        <v>3</v>
      </c>
      <c r="B1469">
        <v>1091</v>
      </c>
      <c r="C1469">
        <v>2004</v>
      </c>
      <c r="D1469">
        <v>99</v>
      </c>
      <c r="E1469">
        <v>50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99</v>
      </c>
      <c r="N1469">
        <v>99</v>
      </c>
      <c r="O1469">
        <v>99</v>
      </c>
      <c r="P1469">
        <v>9999</v>
      </c>
    </row>
    <row r="1470" spans="1:29">
      <c r="A1470">
        <v>3</v>
      </c>
      <c r="B1470">
        <v>1092</v>
      </c>
      <c r="C1470">
        <v>2004</v>
      </c>
      <c r="D1470">
        <v>99</v>
      </c>
      <c r="E1470">
        <v>51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99</v>
      </c>
      <c r="N1470">
        <v>99</v>
      </c>
      <c r="O1470">
        <v>99</v>
      </c>
      <c r="P1470">
        <v>9999</v>
      </c>
    </row>
    <row r="1471" spans="1:29">
      <c r="A1471">
        <v>3</v>
      </c>
      <c r="B1471">
        <v>1093</v>
      </c>
      <c r="C1471">
        <v>2004</v>
      </c>
      <c r="D1471">
        <v>99</v>
      </c>
      <c r="E1471">
        <v>52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99</v>
      </c>
      <c r="N1471">
        <v>99</v>
      </c>
      <c r="O1471">
        <v>99</v>
      </c>
      <c r="P1471">
        <v>9999</v>
      </c>
    </row>
    <row r="1472" spans="1:29">
      <c r="A1472">
        <v>3</v>
      </c>
      <c r="B1472">
        <v>1094</v>
      </c>
      <c r="C1472">
        <v>2003</v>
      </c>
      <c r="D1472">
        <v>99</v>
      </c>
      <c r="E1472">
        <v>1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99</v>
      </c>
      <c r="N1472">
        <v>99</v>
      </c>
      <c r="O1472">
        <v>99</v>
      </c>
      <c r="P1472">
        <v>9999</v>
      </c>
      <c r="Q1472">
        <v>122</v>
      </c>
      <c r="R1472">
        <v>296</v>
      </c>
      <c r="S1472">
        <v>292</v>
      </c>
      <c r="T1472">
        <v>1.9924609585352724</v>
      </c>
      <c r="U1472">
        <v>2.0925324395012113</v>
      </c>
      <c r="V1472">
        <v>13.44256756756757</v>
      </c>
      <c r="W1472">
        <v>55.691780821917824</v>
      </c>
      <c r="X1472">
        <v>164.64598401218123</v>
      </c>
      <c r="Y1472">
        <v>150.25304054054052</v>
      </c>
      <c r="Z1472">
        <v>152.31130136986303</v>
      </c>
      <c r="AA1472">
        <v>32.163797008942474</v>
      </c>
      <c r="AB1472">
        <v>4.8484781802427319</v>
      </c>
      <c r="AC1472">
        <v>-46.194983016992758</v>
      </c>
    </row>
    <row r="1473" spans="1:29">
      <c r="A1473">
        <v>3</v>
      </c>
      <c r="B1473">
        <v>1095</v>
      </c>
      <c r="C1473">
        <v>2003</v>
      </c>
      <c r="D1473">
        <v>99</v>
      </c>
      <c r="E1473">
        <v>2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99</v>
      </c>
      <c r="N1473">
        <v>99</v>
      </c>
      <c r="O1473">
        <v>99</v>
      </c>
      <c r="P1473">
        <v>9999</v>
      </c>
      <c r="Q1473">
        <v>323</v>
      </c>
      <c r="R1473">
        <v>773</v>
      </c>
      <c r="S1473">
        <v>766</v>
      </c>
      <c r="T1473">
        <v>5.203284868066774</v>
      </c>
      <c r="U1473">
        <v>5.27931477512836</v>
      </c>
      <c r="V1473">
        <v>14.003880983182402</v>
      </c>
      <c r="W1473">
        <v>55.81723237597911</v>
      </c>
      <c r="X1473">
        <v>158.24053686233228</v>
      </c>
      <c r="Y1473">
        <v>145.15795601552404</v>
      </c>
      <c r="Z1473">
        <v>146.48446475195831</v>
      </c>
      <c r="AA1473">
        <v>31.189107046254325</v>
      </c>
      <c r="AB1473">
        <v>4.7746081726018588</v>
      </c>
      <c r="AC1473">
        <v>-54.968933820766146</v>
      </c>
    </row>
    <row r="1474" spans="1:29">
      <c r="A1474">
        <v>3</v>
      </c>
      <c r="B1474">
        <v>1096</v>
      </c>
      <c r="C1474">
        <v>2003</v>
      </c>
      <c r="D1474">
        <v>99</v>
      </c>
      <c r="E1474">
        <v>3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99</v>
      </c>
      <c r="N1474">
        <v>99</v>
      </c>
      <c r="O1474">
        <v>99</v>
      </c>
      <c r="P1474">
        <v>9999</v>
      </c>
      <c r="Q1474">
        <v>325</v>
      </c>
      <c r="R1474">
        <v>663</v>
      </c>
      <c r="S1474">
        <v>657</v>
      </c>
      <c r="T1474">
        <v>4.4628432956381259</v>
      </c>
      <c r="U1474">
        <v>4.6904308311670411</v>
      </c>
      <c r="V1474">
        <v>13.588235294117649</v>
      </c>
      <c r="W1474">
        <v>55.531202435312032</v>
      </c>
      <c r="X1474">
        <v>164.07200600049984</v>
      </c>
      <c r="Y1474">
        <v>150.36334841628943</v>
      </c>
      <c r="Z1474">
        <v>151.73652968036512</v>
      </c>
      <c r="AA1474">
        <v>31.600940280590997</v>
      </c>
      <c r="AB1474">
        <v>4.5909729356979083</v>
      </c>
      <c r="AC1474">
        <v>-51.826618720005037</v>
      </c>
    </row>
    <row r="1475" spans="1:29">
      <c r="A1475">
        <v>3</v>
      </c>
      <c r="B1475">
        <v>1097</v>
      </c>
      <c r="C1475">
        <v>2003</v>
      </c>
      <c r="D1475">
        <v>99</v>
      </c>
      <c r="E1475">
        <v>4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99</v>
      </c>
      <c r="N1475">
        <v>99</v>
      </c>
      <c r="O1475">
        <v>99</v>
      </c>
      <c r="P1475">
        <v>9999</v>
      </c>
      <c r="Q1475">
        <v>295</v>
      </c>
      <c r="R1475">
        <v>627</v>
      </c>
      <c r="S1475">
        <v>622</v>
      </c>
      <c r="T1475">
        <v>4.2205169628432948</v>
      </c>
      <c r="U1475">
        <v>4.324242712101281</v>
      </c>
      <c r="V1475">
        <v>13.792663476874003</v>
      </c>
      <c r="W1475">
        <v>55.810289389067528</v>
      </c>
      <c r="X1475">
        <v>159.67158613563345</v>
      </c>
      <c r="Y1475">
        <v>146.58357256778311</v>
      </c>
      <c r="Z1475">
        <v>147.76189710610927</v>
      </c>
      <c r="AA1475">
        <v>31.634339856196537</v>
      </c>
      <c r="AB1475">
        <v>4.565284590134806</v>
      </c>
      <c r="AC1475">
        <v>-50.526387874397031</v>
      </c>
    </row>
    <row r="1476" spans="1:29">
      <c r="A1476">
        <v>3</v>
      </c>
      <c r="B1476">
        <v>1098</v>
      </c>
      <c r="C1476">
        <v>2003</v>
      </c>
      <c r="D1476">
        <v>99</v>
      </c>
      <c r="E1476">
        <v>5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99</v>
      </c>
      <c r="N1476">
        <v>99</v>
      </c>
      <c r="O1476">
        <v>99</v>
      </c>
      <c r="P1476">
        <v>9999</v>
      </c>
      <c r="Q1476">
        <v>244</v>
      </c>
      <c r="R1476">
        <v>707</v>
      </c>
      <c r="S1476">
        <v>696</v>
      </c>
      <c r="T1476">
        <v>4.7590199246095857</v>
      </c>
      <c r="U1476">
        <v>4.6445902704056712</v>
      </c>
      <c r="V1476">
        <v>12.963224893917964</v>
      </c>
      <c r="W1476">
        <v>55.09482758620689</v>
      </c>
      <c r="X1476">
        <v>153.40573524927174</v>
      </c>
      <c r="Y1476">
        <v>139.62743988684579</v>
      </c>
      <c r="Z1476">
        <v>141.8341954022988</v>
      </c>
      <c r="AA1476">
        <v>33.487463903981087</v>
      </c>
      <c r="AB1476">
        <v>4.6373888714433011</v>
      </c>
      <c r="AC1476">
        <v>-36.236105074105069</v>
      </c>
    </row>
    <row r="1477" spans="1:29">
      <c r="A1477">
        <v>3</v>
      </c>
      <c r="B1477">
        <v>1099</v>
      </c>
      <c r="C1477">
        <v>2003</v>
      </c>
      <c r="D1477">
        <v>99</v>
      </c>
      <c r="E1477">
        <v>6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99</v>
      </c>
      <c r="N1477">
        <v>99</v>
      </c>
      <c r="O1477">
        <v>99</v>
      </c>
      <c r="P1477">
        <v>9999</v>
      </c>
      <c r="Q1477">
        <v>264</v>
      </c>
      <c r="R1477">
        <v>598</v>
      </c>
      <c r="S1477">
        <v>589</v>
      </c>
      <c r="T1477">
        <v>4.025309639203015</v>
      </c>
      <c r="U1477">
        <v>3.9613386648215632</v>
      </c>
      <c r="V1477">
        <v>13.03511705685619</v>
      </c>
      <c r="W1477">
        <v>55.577249575551775</v>
      </c>
      <c r="X1477">
        <v>154.43388398308545</v>
      </c>
      <c r="Y1477">
        <v>140.79381270903011</v>
      </c>
      <c r="Z1477">
        <v>142.94516129032257</v>
      </c>
      <c r="AA1477">
        <v>30.528401391613546</v>
      </c>
      <c r="AB1477">
        <v>4.7821355354034241</v>
      </c>
      <c r="AC1477">
        <v>-39.424559408112721</v>
      </c>
    </row>
    <row r="1478" spans="1:29">
      <c r="A1478">
        <v>3</v>
      </c>
      <c r="B1478">
        <v>1100</v>
      </c>
      <c r="C1478">
        <v>2003</v>
      </c>
      <c r="D1478">
        <v>99</v>
      </c>
      <c r="E1478">
        <v>7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99</v>
      </c>
      <c r="N1478">
        <v>99</v>
      </c>
      <c r="O1478">
        <v>99</v>
      </c>
      <c r="P1478">
        <v>9999</v>
      </c>
      <c r="Q1478">
        <v>255</v>
      </c>
      <c r="R1478">
        <v>525</v>
      </c>
      <c r="S1478">
        <v>518</v>
      </c>
      <c r="T1478">
        <v>3.5339256865912758</v>
      </c>
      <c r="U1478">
        <v>3.5478608530315316</v>
      </c>
      <c r="V1478">
        <v>13.704761904761904</v>
      </c>
      <c r="W1478">
        <v>55.515444015444018</v>
      </c>
      <c r="X1478">
        <v>157.51741216529948</v>
      </c>
      <c r="Y1478">
        <v>143.63161904761913</v>
      </c>
      <c r="Z1478">
        <v>145.57258687258695</v>
      </c>
      <c r="AA1478">
        <v>29.135297183256952</v>
      </c>
      <c r="AB1478">
        <v>4.9024019894507589</v>
      </c>
      <c r="AC1478">
        <v>-49.170872396320917</v>
      </c>
    </row>
    <row r="1479" spans="1:29">
      <c r="A1479">
        <v>3</v>
      </c>
      <c r="B1479">
        <v>1101</v>
      </c>
      <c r="C1479">
        <v>2003</v>
      </c>
      <c r="D1479">
        <v>99</v>
      </c>
      <c r="E1479">
        <v>8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99</v>
      </c>
      <c r="N1479">
        <v>99</v>
      </c>
      <c r="O1479">
        <v>99</v>
      </c>
      <c r="P1479">
        <v>9999</v>
      </c>
      <c r="Q1479">
        <v>256</v>
      </c>
      <c r="R1479">
        <v>1009</v>
      </c>
      <c r="S1479">
        <v>1003</v>
      </c>
      <c r="T1479">
        <v>6.7918686052773287</v>
      </c>
      <c r="U1479">
        <v>6.7387318109825687</v>
      </c>
      <c r="V1479">
        <v>13.658077304261642</v>
      </c>
      <c r="W1479">
        <v>55.799601196410755</v>
      </c>
      <c r="X1479">
        <v>154.52874293868717</v>
      </c>
      <c r="Y1479">
        <v>141.94816650148681</v>
      </c>
      <c r="Z1479">
        <v>142.79730807577275</v>
      </c>
      <c r="AA1479">
        <v>32.02503667149108</v>
      </c>
      <c r="AB1479">
        <v>4.6584992213686292</v>
      </c>
      <c r="AC1479">
        <v>-46.834758667404323</v>
      </c>
    </row>
    <row r="1480" spans="1:29">
      <c r="A1480">
        <v>3</v>
      </c>
      <c r="B1480">
        <v>1102</v>
      </c>
      <c r="C1480">
        <v>2003</v>
      </c>
      <c r="D1480">
        <v>99</v>
      </c>
      <c r="E1480">
        <v>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99</v>
      </c>
      <c r="N1480">
        <v>99</v>
      </c>
      <c r="O1480">
        <v>99</v>
      </c>
      <c r="P1480">
        <v>9999</v>
      </c>
      <c r="Q1480">
        <v>255</v>
      </c>
      <c r="R1480">
        <v>682</v>
      </c>
      <c r="S1480">
        <v>666</v>
      </c>
      <c r="T1480">
        <v>4.5907377490576176</v>
      </c>
      <c r="U1480">
        <v>4.5467691579362306</v>
      </c>
      <c r="V1480">
        <v>13.576246334310856</v>
      </c>
      <c r="W1480">
        <v>56.007507507507512</v>
      </c>
      <c r="X1480">
        <v>156.7939557035422</v>
      </c>
      <c r="Y1480">
        <v>141.69721407624613</v>
      </c>
      <c r="Z1480">
        <v>145.1013513513511</v>
      </c>
      <c r="AA1480">
        <v>31.585413271116749</v>
      </c>
      <c r="AB1480">
        <v>4.639716657766769</v>
      </c>
      <c r="AC1480">
        <v>-47.045849738045987</v>
      </c>
    </row>
    <row r="1481" spans="1:29">
      <c r="A1481">
        <v>3</v>
      </c>
      <c r="B1481">
        <v>1103</v>
      </c>
      <c r="C1481">
        <v>2003</v>
      </c>
      <c r="D1481">
        <v>99</v>
      </c>
      <c r="E1481">
        <v>10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99</v>
      </c>
      <c r="N1481">
        <v>99</v>
      </c>
      <c r="O1481">
        <v>99</v>
      </c>
      <c r="P1481">
        <v>9999</v>
      </c>
      <c r="Q1481">
        <v>268</v>
      </c>
      <c r="R1481">
        <v>543</v>
      </c>
      <c r="S1481">
        <v>538</v>
      </c>
      <c r="T1481">
        <v>3.6550888529886905</v>
      </c>
      <c r="U1481">
        <v>3.717338718081868</v>
      </c>
      <c r="V1481">
        <v>13.508287292817679</v>
      </c>
      <c r="W1481">
        <v>55.985130111524157</v>
      </c>
      <c r="X1481">
        <v>158.60922725758144</v>
      </c>
      <c r="Y1481">
        <v>145.50405156537755</v>
      </c>
      <c r="Z1481">
        <v>146.85631970260224</v>
      </c>
      <c r="AA1481">
        <v>31.429993710960535</v>
      </c>
      <c r="AB1481">
        <v>4.5805230624702391</v>
      </c>
      <c r="AC1481">
        <v>-49.513704078002355</v>
      </c>
    </row>
    <row r="1482" spans="1:29">
      <c r="A1482">
        <v>3</v>
      </c>
      <c r="B1482">
        <v>1104</v>
      </c>
      <c r="C1482">
        <v>2003</v>
      </c>
      <c r="D1482">
        <v>99</v>
      </c>
      <c r="E1482">
        <v>11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99</v>
      </c>
      <c r="N1482">
        <v>99</v>
      </c>
      <c r="O1482">
        <v>99</v>
      </c>
      <c r="P1482">
        <v>9999</v>
      </c>
      <c r="Q1482">
        <v>256</v>
      </c>
      <c r="R1482">
        <v>815</v>
      </c>
      <c r="S1482">
        <v>808</v>
      </c>
      <c r="T1482">
        <v>5.4859989229940762</v>
      </c>
      <c r="U1482">
        <v>5.2664701963663187</v>
      </c>
      <c r="V1482">
        <v>12.991411042944785</v>
      </c>
      <c r="W1482">
        <v>55.362623762376238</v>
      </c>
      <c r="X1482">
        <v>149.87869643533702</v>
      </c>
      <c r="Y1482">
        <v>137.34245398773001</v>
      </c>
      <c r="Z1482">
        <v>138.5323019801979</v>
      </c>
      <c r="AA1482">
        <v>28.584801683327743</v>
      </c>
      <c r="AB1482">
        <v>4.7622628624757857</v>
      </c>
      <c r="AC1482">
        <v>-20.05593587509161</v>
      </c>
    </row>
    <row r="1483" spans="1:29">
      <c r="A1483">
        <v>3</v>
      </c>
      <c r="B1483">
        <v>1105</v>
      </c>
      <c r="C1483">
        <v>2003</v>
      </c>
      <c r="D1483">
        <v>99</v>
      </c>
      <c r="E1483">
        <v>12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99</v>
      </c>
      <c r="N1483">
        <v>99</v>
      </c>
      <c r="O1483">
        <v>99</v>
      </c>
      <c r="P1483">
        <v>9999</v>
      </c>
      <c r="Q1483">
        <v>92</v>
      </c>
      <c r="R1483">
        <v>241</v>
      </c>
      <c r="S1483">
        <v>239</v>
      </c>
      <c r="T1483">
        <v>1.6222401723209476</v>
      </c>
      <c r="U1483">
        <v>1.5223931115794438</v>
      </c>
      <c r="V1483">
        <v>14.24066390041494</v>
      </c>
      <c r="W1483">
        <v>56.004184100418399</v>
      </c>
      <c r="X1483">
        <v>146.2621885157096</v>
      </c>
      <c r="Y1483">
        <v>134.26182572614104</v>
      </c>
      <c r="Z1483">
        <v>135.38535564853552</v>
      </c>
      <c r="AA1483">
        <v>28.638758500882009</v>
      </c>
      <c r="AB1483">
        <v>4.1955324994038845</v>
      </c>
      <c r="AC1483">
        <v>-43.309127755390406</v>
      </c>
    </row>
    <row r="1484" spans="1:29">
      <c r="A1484">
        <v>3</v>
      </c>
      <c r="B1484">
        <v>1106</v>
      </c>
      <c r="C1484">
        <v>2003</v>
      </c>
      <c r="D1484">
        <v>99</v>
      </c>
      <c r="E1484">
        <v>13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99</v>
      </c>
      <c r="N1484">
        <v>99</v>
      </c>
      <c r="O1484">
        <v>99</v>
      </c>
      <c r="P1484">
        <v>9999</v>
      </c>
      <c r="Q1484">
        <v>227</v>
      </c>
      <c r="R1484">
        <v>492</v>
      </c>
      <c r="S1484">
        <v>484</v>
      </c>
      <c r="T1484">
        <v>3.3117932148626825</v>
      </c>
      <c r="U1484">
        <v>3.4269477286338552</v>
      </c>
      <c r="V1484">
        <v>13.193089430894309</v>
      </c>
      <c r="W1484">
        <v>55.692148760330575</v>
      </c>
      <c r="X1484">
        <v>163.03939962476576</v>
      </c>
      <c r="Y1484">
        <v>148.04207317073173</v>
      </c>
      <c r="Z1484">
        <v>150.48904958677684</v>
      </c>
      <c r="AA1484">
        <v>32.219464753686985</v>
      </c>
      <c r="AB1484">
        <v>4.7588825528083163</v>
      </c>
      <c r="AC1484">
        <v>-52.74716257654579</v>
      </c>
    </row>
    <row r="1485" spans="1:29">
      <c r="A1485">
        <v>3</v>
      </c>
      <c r="B1485">
        <v>1107</v>
      </c>
      <c r="C1485">
        <v>2003</v>
      </c>
      <c r="D1485">
        <v>99</v>
      </c>
      <c r="E1485">
        <v>14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99</v>
      </c>
      <c r="N1485">
        <v>99</v>
      </c>
      <c r="O1485">
        <v>99</v>
      </c>
      <c r="P1485">
        <v>9999</v>
      </c>
      <c r="Q1485">
        <v>296</v>
      </c>
      <c r="R1485">
        <v>695</v>
      </c>
      <c r="S1485">
        <v>687</v>
      </c>
      <c r="T1485">
        <v>4.6782444803446408</v>
      </c>
      <c r="U1485">
        <v>4.6755113589126758</v>
      </c>
      <c r="V1485">
        <v>13.925179856115109</v>
      </c>
      <c r="W1485">
        <v>55.956331877729262</v>
      </c>
      <c r="X1485">
        <v>156.50888173534844</v>
      </c>
      <c r="Y1485">
        <v>142.98388489208622</v>
      </c>
      <c r="Z1485">
        <v>144.64890829694315</v>
      </c>
      <c r="AA1485">
        <v>31.86433708241778</v>
      </c>
      <c r="AB1485">
        <v>4.4142632975904696</v>
      </c>
      <c r="AC1485">
        <v>-51.552756875287514</v>
      </c>
    </row>
    <row r="1486" spans="1:29">
      <c r="A1486">
        <v>3</v>
      </c>
      <c r="B1486">
        <v>1108</v>
      </c>
      <c r="C1486">
        <v>2003</v>
      </c>
      <c r="D1486">
        <v>99</v>
      </c>
      <c r="E1486">
        <v>15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99</v>
      </c>
      <c r="N1486">
        <v>99</v>
      </c>
      <c r="O1486">
        <v>99</v>
      </c>
      <c r="P1486">
        <v>9999</v>
      </c>
      <c r="Q1486">
        <v>286</v>
      </c>
      <c r="R1486">
        <v>616</v>
      </c>
      <c r="S1486">
        <v>604</v>
      </c>
      <c r="T1486">
        <v>4.1464728056004319</v>
      </c>
      <c r="U1486">
        <v>4.1771746377628807</v>
      </c>
      <c r="V1486">
        <v>13.845779220779219</v>
      </c>
      <c r="W1486">
        <v>56.326158940397349</v>
      </c>
      <c r="X1486">
        <v>158.45756356319737</v>
      </c>
      <c r="Y1486">
        <v>144.12678571428563</v>
      </c>
      <c r="Z1486">
        <v>146.9902317880794</v>
      </c>
      <c r="AA1486">
        <v>31.959687779962231</v>
      </c>
      <c r="AB1486">
        <v>4.7278144651754754</v>
      </c>
      <c r="AC1486">
        <v>-52.512965009602141</v>
      </c>
    </row>
    <row r="1487" spans="1:29">
      <c r="A1487">
        <v>3</v>
      </c>
      <c r="B1487">
        <v>1109</v>
      </c>
      <c r="C1487">
        <v>2003</v>
      </c>
      <c r="D1487">
        <v>99</v>
      </c>
      <c r="E1487">
        <v>16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99</v>
      </c>
      <c r="N1487">
        <v>99</v>
      </c>
      <c r="O1487">
        <v>99</v>
      </c>
      <c r="P1487">
        <v>9999</v>
      </c>
      <c r="Q1487">
        <v>146</v>
      </c>
      <c r="R1487">
        <v>365</v>
      </c>
      <c r="S1487">
        <v>365</v>
      </c>
      <c r="T1487">
        <v>2.4569197630586967</v>
      </c>
      <c r="U1487">
        <v>2.4761713067825073</v>
      </c>
      <c r="V1487">
        <v>13.432876712328763</v>
      </c>
      <c r="W1487">
        <v>55.912328767123299</v>
      </c>
      <c r="X1487">
        <v>156.21721901482661</v>
      </c>
      <c r="Y1487">
        <v>144.18849315068496</v>
      </c>
      <c r="Z1487">
        <v>144.18849315068496</v>
      </c>
      <c r="AA1487">
        <v>29.92447166749529</v>
      </c>
      <c r="AB1487">
        <v>4.3902739704656124</v>
      </c>
      <c r="AC1487">
        <v>-51.996630052722338</v>
      </c>
    </row>
    <row r="1488" spans="1:29">
      <c r="A1488">
        <v>3</v>
      </c>
      <c r="B1488">
        <v>1110</v>
      </c>
      <c r="C1488">
        <v>2003</v>
      </c>
      <c r="D1488">
        <v>99</v>
      </c>
      <c r="E1488">
        <v>17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99</v>
      </c>
      <c r="N1488">
        <v>99</v>
      </c>
      <c r="O1488">
        <v>99</v>
      </c>
      <c r="P1488">
        <v>9999</v>
      </c>
      <c r="Q1488">
        <v>273</v>
      </c>
      <c r="R1488">
        <v>708</v>
      </c>
      <c r="S1488">
        <v>696</v>
      </c>
      <c r="T1488">
        <v>4.765751211631664</v>
      </c>
      <c r="U1488">
        <v>4.6341593432571582</v>
      </c>
      <c r="V1488">
        <v>13.908192090395485</v>
      </c>
      <c r="W1488">
        <v>56.441091954022973</v>
      </c>
      <c r="X1488">
        <v>153.09892820635227</v>
      </c>
      <c r="Y1488">
        <v>139.1170903954802</v>
      </c>
      <c r="Z1488">
        <v>141.51566091954021</v>
      </c>
      <c r="AA1488">
        <v>30.913199281100681</v>
      </c>
      <c r="AB1488">
        <v>4.464673722828441</v>
      </c>
      <c r="AC1488">
        <v>-49.55670513042476</v>
      </c>
    </row>
    <row r="1489" spans="1:29">
      <c r="A1489">
        <v>3</v>
      </c>
      <c r="B1489">
        <v>1111</v>
      </c>
      <c r="C1489">
        <v>2003</v>
      </c>
      <c r="D1489">
        <v>99</v>
      </c>
      <c r="E1489">
        <v>18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99</v>
      </c>
      <c r="N1489">
        <v>99</v>
      </c>
      <c r="O1489">
        <v>99</v>
      </c>
      <c r="P1489">
        <v>9999</v>
      </c>
      <c r="Q1489">
        <v>291</v>
      </c>
      <c r="R1489">
        <v>637</v>
      </c>
      <c r="S1489">
        <v>633</v>
      </c>
      <c r="T1489">
        <v>4.2878298330640803</v>
      </c>
      <c r="U1489">
        <v>4.3090033016213329</v>
      </c>
      <c r="V1489">
        <v>14.114599686028262</v>
      </c>
      <c r="W1489">
        <v>55.952606635071085</v>
      </c>
      <c r="X1489">
        <v>156.02796831708753</v>
      </c>
      <c r="Y1489">
        <v>143.77394034536877</v>
      </c>
      <c r="Z1489">
        <v>144.68246445497621</v>
      </c>
      <c r="AA1489">
        <v>31.506149638071193</v>
      </c>
      <c r="AB1489">
        <v>4.3617210031232991</v>
      </c>
      <c r="AC1489">
        <v>-47.877820296592304</v>
      </c>
    </row>
    <row r="1490" spans="1:29">
      <c r="A1490">
        <v>3</v>
      </c>
      <c r="B1490">
        <v>1112</v>
      </c>
      <c r="C1490">
        <v>2003</v>
      </c>
      <c r="D1490">
        <v>99</v>
      </c>
      <c r="E1490">
        <v>19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99</v>
      </c>
      <c r="N1490">
        <v>99</v>
      </c>
      <c r="O1490">
        <v>99</v>
      </c>
      <c r="P1490">
        <v>9999</v>
      </c>
      <c r="Q1490">
        <v>288</v>
      </c>
      <c r="R1490">
        <v>670</v>
      </c>
      <c r="S1490">
        <v>660</v>
      </c>
      <c r="T1490">
        <v>4.5099623047926762</v>
      </c>
      <c r="U1490">
        <v>4.4719883026820746</v>
      </c>
      <c r="V1490">
        <v>13.7</v>
      </c>
      <c r="W1490">
        <v>55.972727272727283</v>
      </c>
      <c r="X1490">
        <v>155.83884477935339</v>
      </c>
      <c r="Y1490">
        <v>141.86283582089553</v>
      </c>
      <c r="Z1490">
        <v>144.01227272727277</v>
      </c>
      <c r="AA1490">
        <v>32.11454665655296</v>
      </c>
      <c r="AB1490">
        <v>4.5996556344929163</v>
      </c>
      <c r="AC1490">
        <v>-52.570297912820863</v>
      </c>
    </row>
    <row r="1491" spans="1:29">
      <c r="A1491">
        <v>3</v>
      </c>
      <c r="B1491">
        <v>1113</v>
      </c>
      <c r="C1491">
        <v>2003</v>
      </c>
      <c r="D1491">
        <v>99</v>
      </c>
      <c r="E1491">
        <v>20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99</v>
      </c>
      <c r="N1491">
        <v>99</v>
      </c>
      <c r="O1491">
        <v>99</v>
      </c>
      <c r="P1491">
        <v>9999</v>
      </c>
      <c r="Q1491">
        <v>269</v>
      </c>
      <c r="R1491">
        <v>659</v>
      </c>
      <c r="S1491">
        <v>655</v>
      </c>
      <c r="T1491">
        <v>4.4359181475498124</v>
      </c>
      <c r="U1491">
        <v>4.4547116385010437</v>
      </c>
      <c r="V1491">
        <v>13.86949924127466</v>
      </c>
      <c r="W1491">
        <v>56.273282442748091</v>
      </c>
      <c r="X1491">
        <v>156.69741573052187</v>
      </c>
      <c r="Y1491">
        <v>143.67359635811829</v>
      </c>
      <c r="Z1491">
        <v>144.55099236641215</v>
      </c>
      <c r="AA1491">
        <v>31.621074643513239</v>
      </c>
      <c r="AB1491">
        <v>4.3475152933106127</v>
      </c>
      <c r="AC1491">
        <v>-54.360364927541561</v>
      </c>
    </row>
    <row r="1492" spans="1:29">
      <c r="A1492">
        <v>3</v>
      </c>
      <c r="B1492">
        <v>1114</v>
      </c>
      <c r="C1492">
        <v>2003</v>
      </c>
      <c r="D1492">
        <v>99</v>
      </c>
      <c r="E1492">
        <v>21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99</v>
      </c>
      <c r="N1492">
        <v>99</v>
      </c>
      <c r="O1492">
        <v>99</v>
      </c>
      <c r="P1492">
        <v>9999</v>
      </c>
      <c r="Q1492">
        <v>284</v>
      </c>
      <c r="R1492">
        <v>663</v>
      </c>
      <c r="S1492">
        <v>659</v>
      </c>
      <c r="T1492">
        <v>4.4628432956381259</v>
      </c>
      <c r="U1492">
        <v>4.5208494566907884</v>
      </c>
      <c r="V1492">
        <v>13.437405731523379</v>
      </c>
      <c r="W1492">
        <v>55.749620637329294</v>
      </c>
      <c r="X1492">
        <v>157.72899375601563</v>
      </c>
      <c r="Y1492">
        <v>144.92699849170458</v>
      </c>
      <c r="Z1492">
        <v>145.80667678300463</v>
      </c>
      <c r="AA1492">
        <v>32.094083775473742</v>
      </c>
      <c r="AB1492">
        <v>4.8107882376609341</v>
      </c>
      <c r="AC1492">
        <v>-49.414348044750113</v>
      </c>
    </row>
    <row r="1493" spans="1:29">
      <c r="A1493">
        <v>3</v>
      </c>
      <c r="B1493">
        <v>1115</v>
      </c>
      <c r="C1493">
        <v>2003</v>
      </c>
      <c r="D1493">
        <v>99</v>
      </c>
      <c r="E1493">
        <v>22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99</v>
      </c>
      <c r="N1493">
        <v>99</v>
      </c>
      <c r="O1493">
        <v>99</v>
      </c>
      <c r="P1493">
        <v>9999</v>
      </c>
      <c r="Q1493">
        <v>287</v>
      </c>
      <c r="R1493">
        <v>650</v>
      </c>
      <c r="S1493">
        <v>642</v>
      </c>
      <c r="T1493">
        <v>4.3753365643511035</v>
      </c>
      <c r="U1493">
        <v>4.3131107438408494</v>
      </c>
      <c r="V1493">
        <v>13.769230769230772</v>
      </c>
      <c r="W1493">
        <v>56.428348909657295</v>
      </c>
      <c r="X1493">
        <v>154.66555546295521</v>
      </c>
      <c r="Y1493">
        <v>141.0327692307693</v>
      </c>
      <c r="Z1493">
        <v>142.79018691588789</v>
      </c>
      <c r="AA1493">
        <v>29.233722690287625</v>
      </c>
      <c r="AB1493">
        <v>4.4970055890191549</v>
      </c>
      <c r="AC1493">
        <v>-43.795604492139745</v>
      </c>
    </row>
    <row r="1494" spans="1:29">
      <c r="A1494">
        <v>3</v>
      </c>
      <c r="B1494">
        <v>1116</v>
      </c>
      <c r="C1494">
        <v>2003</v>
      </c>
      <c r="D1494">
        <v>99</v>
      </c>
      <c r="E1494">
        <v>23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99</v>
      </c>
      <c r="N1494">
        <v>99</v>
      </c>
      <c r="O1494">
        <v>99</v>
      </c>
      <c r="P1494">
        <v>9999</v>
      </c>
      <c r="Q1494">
        <v>251</v>
      </c>
      <c r="R1494">
        <v>615</v>
      </c>
      <c r="S1494">
        <v>610</v>
      </c>
      <c r="T1494">
        <v>4.1397415185783526</v>
      </c>
      <c r="U1494">
        <v>4.0984557193498148</v>
      </c>
      <c r="V1494">
        <v>14.03739837398374</v>
      </c>
      <c r="W1494">
        <v>56.081967213114737</v>
      </c>
      <c r="X1494">
        <v>154.34734737379861</v>
      </c>
      <c r="Y1494">
        <v>141.64065040650411</v>
      </c>
      <c r="Z1494">
        <v>142.80163934426244</v>
      </c>
      <c r="AA1494">
        <v>29.970164354085298</v>
      </c>
      <c r="AB1494">
        <v>4.6869021611057455</v>
      </c>
      <c r="AC1494">
        <v>-47.825030753815824</v>
      </c>
    </row>
    <row r="1495" spans="1:29">
      <c r="A1495">
        <v>3</v>
      </c>
      <c r="B1495">
        <v>1117</v>
      </c>
      <c r="C1495">
        <v>2003</v>
      </c>
      <c r="D1495">
        <v>99</v>
      </c>
      <c r="E1495">
        <v>24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99</v>
      </c>
      <c r="N1495">
        <v>99</v>
      </c>
      <c r="O1495">
        <v>99</v>
      </c>
      <c r="P1495">
        <v>9999</v>
      </c>
      <c r="Q1495">
        <v>259</v>
      </c>
      <c r="R1495">
        <v>607</v>
      </c>
      <c r="S1495">
        <v>599</v>
      </c>
      <c r="T1495">
        <v>4.0858912224017221</v>
      </c>
      <c r="U1495">
        <v>4.1099029208619191</v>
      </c>
      <c r="V1495">
        <v>13.99670510708402</v>
      </c>
      <c r="W1495">
        <v>56.370617696160259</v>
      </c>
      <c r="X1495">
        <v>157.30596989617348</v>
      </c>
      <c r="Y1495">
        <v>143.90823723229005</v>
      </c>
      <c r="Z1495">
        <v>145.83021702838076</v>
      </c>
      <c r="AA1495">
        <v>31.808618099953037</v>
      </c>
      <c r="AB1495">
        <v>4.3964097644687454</v>
      </c>
      <c r="AC1495">
        <v>-52.416380042464333</v>
      </c>
    </row>
    <row r="1496" spans="1:29">
      <c r="A1496">
        <v>3</v>
      </c>
      <c r="B1496">
        <v>1118</v>
      </c>
      <c r="C1496">
        <v>2003</v>
      </c>
      <c r="D1496">
        <v>99</v>
      </c>
      <c r="E1496">
        <v>25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99</v>
      </c>
      <c r="N1496">
        <v>99</v>
      </c>
      <c r="O1496">
        <v>99</v>
      </c>
      <c r="P1496">
        <v>9999</v>
      </c>
    </row>
    <row r="1497" spans="1:29">
      <c r="A1497">
        <v>3</v>
      </c>
      <c r="B1497">
        <v>1119</v>
      </c>
      <c r="C1497">
        <v>2003</v>
      </c>
      <c r="D1497">
        <v>99</v>
      </c>
      <c r="E1497">
        <v>26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99</v>
      </c>
      <c r="N1497">
        <v>99</v>
      </c>
      <c r="O1497">
        <v>99</v>
      </c>
      <c r="P1497">
        <v>9999</v>
      </c>
    </row>
    <row r="1498" spans="1:29">
      <c r="A1498">
        <v>3</v>
      </c>
      <c r="B1498">
        <v>1120</v>
      </c>
      <c r="C1498">
        <v>2003</v>
      </c>
      <c r="D1498">
        <v>99</v>
      </c>
      <c r="E1498">
        <v>27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99</v>
      </c>
      <c r="N1498">
        <v>99</v>
      </c>
      <c r="O1498">
        <v>99</v>
      </c>
      <c r="P1498">
        <v>9999</v>
      </c>
    </row>
    <row r="1499" spans="1:29">
      <c r="A1499">
        <v>3</v>
      </c>
      <c r="B1499">
        <v>1121</v>
      </c>
      <c r="C1499">
        <v>2003</v>
      </c>
      <c r="D1499">
        <v>99</v>
      </c>
      <c r="E1499">
        <v>28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99</v>
      </c>
      <c r="N1499">
        <v>99</v>
      </c>
      <c r="O1499">
        <v>99</v>
      </c>
      <c r="P1499">
        <v>9999</v>
      </c>
    </row>
    <row r="1500" spans="1:29">
      <c r="A1500">
        <v>3</v>
      </c>
      <c r="B1500">
        <v>1122</v>
      </c>
      <c r="C1500">
        <v>2003</v>
      </c>
      <c r="D1500">
        <v>99</v>
      </c>
      <c r="E1500">
        <v>29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99</v>
      </c>
      <c r="N1500">
        <v>99</v>
      </c>
      <c r="O1500">
        <v>99</v>
      </c>
      <c r="P1500">
        <v>9999</v>
      </c>
    </row>
    <row r="1501" spans="1:29">
      <c r="A1501">
        <v>3</v>
      </c>
      <c r="B1501">
        <v>1123</v>
      </c>
      <c r="C1501">
        <v>2003</v>
      </c>
      <c r="D1501">
        <v>99</v>
      </c>
      <c r="E1501">
        <v>30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99</v>
      </c>
      <c r="N1501">
        <v>99</v>
      </c>
      <c r="O1501">
        <v>99</v>
      </c>
      <c r="P1501">
        <v>9999</v>
      </c>
    </row>
    <row r="1502" spans="1:29">
      <c r="A1502">
        <v>3</v>
      </c>
      <c r="B1502">
        <v>1124</v>
      </c>
      <c r="C1502">
        <v>2003</v>
      </c>
      <c r="D1502">
        <v>99</v>
      </c>
      <c r="E1502">
        <v>31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99</v>
      </c>
      <c r="N1502">
        <v>99</v>
      </c>
      <c r="O1502">
        <v>99</v>
      </c>
      <c r="P1502">
        <v>9999</v>
      </c>
    </row>
    <row r="1503" spans="1:29">
      <c r="A1503">
        <v>3</v>
      </c>
      <c r="B1503">
        <v>1125</v>
      </c>
      <c r="C1503">
        <v>2003</v>
      </c>
      <c r="D1503">
        <v>99</v>
      </c>
      <c r="E1503">
        <v>32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99</v>
      </c>
      <c r="N1503">
        <v>99</v>
      </c>
      <c r="O1503">
        <v>99</v>
      </c>
      <c r="P1503">
        <v>9999</v>
      </c>
    </row>
    <row r="1504" spans="1:29">
      <c r="A1504">
        <v>3</v>
      </c>
      <c r="B1504">
        <v>1126</v>
      </c>
      <c r="C1504">
        <v>2003</v>
      </c>
      <c r="D1504">
        <v>99</v>
      </c>
      <c r="E1504">
        <v>33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99</v>
      </c>
      <c r="N1504">
        <v>99</v>
      </c>
      <c r="O1504">
        <v>99</v>
      </c>
      <c r="P1504">
        <v>9999</v>
      </c>
    </row>
    <row r="1505" spans="1:16">
      <c r="A1505">
        <v>3</v>
      </c>
      <c r="B1505">
        <v>1127</v>
      </c>
      <c r="C1505">
        <v>2003</v>
      </c>
      <c r="D1505">
        <v>99</v>
      </c>
      <c r="E1505">
        <v>34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99</v>
      </c>
      <c r="N1505">
        <v>99</v>
      </c>
      <c r="O1505">
        <v>99</v>
      </c>
      <c r="P1505">
        <v>9999</v>
      </c>
    </row>
    <row r="1506" spans="1:16">
      <c r="A1506">
        <v>3</v>
      </c>
      <c r="B1506">
        <v>1128</v>
      </c>
      <c r="C1506">
        <v>2003</v>
      </c>
      <c r="D1506">
        <v>99</v>
      </c>
      <c r="E1506">
        <v>35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99</v>
      </c>
      <c r="N1506">
        <v>99</v>
      </c>
      <c r="O1506">
        <v>99</v>
      </c>
      <c r="P1506">
        <v>9999</v>
      </c>
    </row>
    <row r="1507" spans="1:16">
      <c r="A1507">
        <v>3</v>
      </c>
      <c r="B1507">
        <v>1129</v>
      </c>
      <c r="C1507">
        <v>2003</v>
      </c>
      <c r="D1507">
        <v>99</v>
      </c>
      <c r="E1507">
        <v>36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99</v>
      </c>
      <c r="N1507">
        <v>99</v>
      </c>
      <c r="O1507">
        <v>99</v>
      </c>
      <c r="P1507">
        <v>9999</v>
      </c>
    </row>
    <row r="1508" spans="1:16">
      <c r="A1508">
        <v>3</v>
      </c>
      <c r="B1508">
        <v>1130</v>
      </c>
      <c r="C1508">
        <v>2003</v>
      </c>
      <c r="D1508">
        <v>99</v>
      </c>
      <c r="E1508">
        <v>37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99</v>
      </c>
      <c r="N1508">
        <v>99</v>
      </c>
      <c r="O1508">
        <v>99</v>
      </c>
      <c r="P1508">
        <v>9999</v>
      </c>
    </row>
    <row r="1509" spans="1:16">
      <c r="A1509">
        <v>3</v>
      </c>
      <c r="B1509">
        <v>1131</v>
      </c>
      <c r="C1509">
        <v>2003</v>
      </c>
      <c r="D1509">
        <v>99</v>
      </c>
      <c r="E1509">
        <v>38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99</v>
      </c>
      <c r="N1509">
        <v>99</v>
      </c>
      <c r="O1509">
        <v>99</v>
      </c>
      <c r="P1509">
        <v>9999</v>
      </c>
    </row>
    <row r="1510" spans="1:16">
      <c r="A1510">
        <v>3</v>
      </c>
      <c r="B1510">
        <v>1132</v>
      </c>
      <c r="C1510">
        <v>2003</v>
      </c>
      <c r="D1510">
        <v>99</v>
      </c>
      <c r="E1510">
        <v>39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99</v>
      </c>
      <c r="N1510">
        <v>99</v>
      </c>
      <c r="O1510">
        <v>99</v>
      </c>
      <c r="P1510">
        <v>9999</v>
      </c>
    </row>
    <row r="1511" spans="1:16">
      <c r="A1511">
        <v>3</v>
      </c>
      <c r="B1511">
        <v>1133</v>
      </c>
      <c r="C1511">
        <v>2003</v>
      </c>
      <c r="D1511">
        <v>99</v>
      </c>
      <c r="E1511">
        <v>40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99</v>
      </c>
      <c r="N1511">
        <v>99</v>
      </c>
      <c r="O1511">
        <v>99</v>
      </c>
      <c r="P1511">
        <v>9999</v>
      </c>
    </row>
    <row r="1512" spans="1:16">
      <c r="A1512">
        <v>3</v>
      </c>
      <c r="B1512">
        <v>1134</v>
      </c>
      <c r="C1512">
        <v>2003</v>
      </c>
      <c r="D1512">
        <v>99</v>
      </c>
      <c r="E1512">
        <v>41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99</v>
      </c>
      <c r="N1512">
        <v>99</v>
      </c>
      <c r="O1512">
        <v>99</v>
      </c>
      <c r="P1512">
        <v>9999</v>
      </c>
    </row>
    <row r="1513" spans="1:16">
      <c r="A1513">
        <v>3</v>
      </c>
      <c r="B1513">
        <v>1135</v>
      </c>
      <c r="C1513">
        <v>2003</v>
      </c>
      <c r="D1513">
        <v>99</v>
      </c>
      <c r="E1513">
        <v>42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99</v>
      </c>
      <c r="N1513">
        <v>99</v>
      </c>
      <c r="O1513">
        <v>99</v>
      </c>
      <c r="P1513">
        <v>9999</v>
      </c>
    </row>
    <row r="1514" spans="1:16">
      <c r="A1514">
        <v>3</v>
      </c>
      <c r="B1514">
        <v>1136</v>
      </c>
      <c r="C1514">
        <v>2003</v>
      </c>
      <c r="D1514">
        <v>99</v>
      </c>
      <c r="E1514">
        <v>43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99</v>
      </c>
      <c r="N1514">
        <v>99</v>
      </c>
      <c r="O1514">
        <v>99</v>
      </c>
      <c r="P1514">
        <v>9999</v>
      </c>
    </row>
    <row r="1515" spans="1:16">
      <c r="A1515">
        <v>3</v>
      </c>
      <c r="B1515">
        <v>1137</v>
      </c>
      <c r="C1515">
        <v>2003</v>
      </c>
      <c r="D1515">
        <v>99</v>
      </c>
      <c r="E1515">
        <v>44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99</v>
      </c>
      <c r="N1515">
        <v>99</v>
      </c>
      <c r="O1515">
        <v>99</v>
      </c>
      <c r="P1515">
        <v>9999</v>
      </c>
    </row>
    <row r="1516" spans="1:16">
      <c r="A1516">
        <v>3</v>
      </c>
      <c r="B1516">
        <v>1138</v>
      </c>
      <c r="C1516">
        <v>2003</v>
      </c>
      <c r="D1516">
        <v>99</v>
      </c>
      <c r="E1516">
        <v>45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99</v>
      </c>
      <c r="N1516">
        <v>99</v>
      </c>
      <c r="O1516">
        <v>99</v>
      </c>
      <c r="P1516">
        <v>9999</v>
      </c>
    </row>
    <row r="1517" spans="1:16">
      <c r="A1517">
        <v>3</v>
      </c>
      <c r="B1517">
        <v>1139</v>
      </c>
      <c r="C1517">
        <v>2003</v>
      </c>
      <c r="D1517">
        <v>99</v>
      </c>
      <c r="E1517">
        <v>46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99</v>
      </c>
      <c r="N1517">
        <v>99</v>
      </c>
      <c r="O1517">
        <v>99</v>
      </c>
      <c r="P1517">
        <v>9999</v>
      </c>
    </row>
    <row r="1518" spans="1:16">
      <c r="A1518">
        <v>3</v>
      </c>
      <c r="B1518">
        <v>1140</v>
      </c>
      <c r="C1518">
        <v>2003</v>
      </c>
      <c r="D1518">
        <v>99</v>
      </c>
      <c r="E1518">
        <v>47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99</v>
      </c>
      <c r="N1518">
        <v>99</v>
      </c>
      <c r="O1518">
        <v>99</v>
      </c>
      <c r="P1518">
        <v>9999</v>
      </c>
    </row>
    <row r="1519" spans="1:16">
      <c r="A1519">
        <v>3</v>
      </c>
      <c r="B1519">
        <v>1141</v>
      </c>
      <c r="C1519">
        <v>2003</v>
      </c>
      <c r="D1519">
        <v>99</v>
      </c>
      <c r="E1519">
        <v>48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99</v>
      </c>
      <c r="N1519">
        <v>99</v>
      </c>
      <c r="O1519">
        <v>99</v>
      </c>
      <c r="P1519">
        <v>9999</v>
      </c>
    </row>
    <row r="1520" spans="1:16">
      <c r="A1520">
        <v>3</v>
      </c>
      <c r="B1520">
        <v>1142</v>
      </c>
      <c r="C1520">
        <v>2003</v>
      </c>
      <c r="D1520">
        <v>99</v>
      </c>
      <c r="E1520">
        <v>49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99</v>
      </c>
      <c r="N1520">
        <v>99</v>
      </c>
      <c r="O1520">
        <v>99</v>
      </c>
      <c r="P1520">
        <v>9999</v>
      </c>
    </row>
    <row r="1521" spans="1:29">
      <c r="A1521">
        <v>3</v>
      </c>
      <c r="B1521">
        <v>1143</v>
      </c>
      <c r="C1521">
        <v>2003</v>
      </c>
      <c r="D1521">
        <v>99</v>
      </c>
      <c r="E1521">
        <v>50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99</v>
      </c>
      <c r="N1521">
        <v>99</v>
      </c>
      <c r="O1521">
        <v>99</v>
      </c>
      <c r="P1521">
        <v>9999</v>
      </c>
    </row>
    <row r="1522" spans="1:29">
      <c r="A1522">
        <v>3</v>
      </c>
      <c r="B1522">
        <v>1144</v>
      </c>
      <c r="C1522">
        <v>2003</v>
      </c>
      <c r="D1522">
        <v>99</v>
      </c>
      <c r="E1522">
        <v>51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99</v>
      </c>
      <c r="N1522">
        <v>99</v>
      </c>
      <c r="O1522">
        <v>99</v>
      </c>
      <c r="P1522">
        <v>9999</v>
      </c>
    </row>
    <row r="1523" spans="1:29">
      <c r="A1523">
        <v>3</v>
      </c>
      <c r="B1523">
        <v>1145</v>
      </c>
      <c r="C1523">
        <v>2003</v>
      </c>
      <c r="D1523">
        <v>99</v>
      </c>
      <c r="E1523">
        <v>52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99</v>
      </c>
      <c r="N1523">
        <v>99</v>
      </c>
      <c r="O1523">
        <v>99</v>
      </c>
      <c r="P1523">
        <v>9999</v>
      </c>
    </row>
    <row r="1524" spans="1:29">
      <c r="A1524">
        <v>3</v>
      </c>
      <c r="B1524">
        <v>1146</v>
      </c>
      <c r="C1524">
        <v>2002</v>
      </c>
      <c r="D1524">
        <v>99</v>
      </c>
      <c r="E1524">
        <v>1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99</v>
      </c>
      <c r="N1524">
        <v>99</v>
      </c>
      <c r="O1524">
        <v>99</v>
      </c>
      <c r="P1524">
        <v>9999</v>
      </c>
      <c r="Q1524">
        <v>231</v>
      </c>
      <c r="R1524">
        <v>610</v>
      </c>
      <c r="S1524">
        <v>605</v>
      </c>
      <c r="T1524">
        <v>4.4655929721815513</v>
      </c>
      <c r="U1524">
        <v>4.5559130400802461</v>
      </c>
      <c r="V1524">
        <v>14.132786885245901</v>
      </c>
      <c r="W1524">
        <v>56.061157024793374</v>
      </c>
      <c r="X1524">
        <v>156.51457293572278</v>
      </c>
      <c r="Y1524">
        <v>143.34508196721328</v>
      </c>
      <c r="Z1524">
        <v>144.52975206611583</v>
      </c>
      <c r="AA1524">
        <v>29.351449890631795</v>
      </c>
      <c r="AB1524">
        <v>4.3777682510202363</v>
      </c>
      <c r="AC1524">
        <v>-51.934443330295196</v>
      </c>
    </row>
    <row r="1525" spans="1:29">
      <c r="A1525">
        <v>3</v>
      </c>
      <c r="B1525">
        <v>1147</v>
      </c>
      <c r="C1525">
        <v>2002</v>
      </c>
      <c r="D1525">
        <v>99</v>
      </c>
      <c r="E1525">
        <v>2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99</v>
      </c>
      <c r="N1525">
        <v>99</v>
      </c>
      <c r="O1525">
        <v>99</v>
      </c>
      <c r="P1525">
        <v>9999</v>
      </c>
      <c r="Q1525">
        <v>312</v>
      </c>
      <c r="R1525">
        <v>750</v>
      </c>
      <c r="S1525">
        <v>737</v>
      </c>
      <c r="T1525">
        <v>5.4904831625183004</v>
      </c>
      <c r="U1525">
        <v>5.5061103802216911</v>
      </c>
      <c r="V1525">
        <v>13.888</v>
      </c>
      <c r="W1525">
        <v>56.249660786974225</v>
      </c>
      <c r="X1525">
        <v>154.49794149512454</v>
      </c>
      <c r="Y1525">
        <v>140.90319999999977</v>
      </c>
      <c r="Z1525">
        <v>143.38860244233362</v>
      </c>
      <c r="AA1525">
        <v>31.101345354343625</v>
      </c>
      <c r="AB1525">
        <v>4.5574967561989501</v>
      </c>
      <c r="AC1525">
        <v>-47.147418480654238</v>
      </c>
    </row>
    <row r="1526" spans="1:29">
      <c r="A1526">
        <v>3</v>
      </c>
      <c r="B1526">
        <v>1148</v>
      </c>
      <c r="C1526">
        <v>2002</v>
      </c>
      <c r="D1526">
        <v>99</v>
      </c>
      <c r="E1526">
        <v>3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99</v>
      </c>
      <c r="N1526">
        <v>99</v>
      </c>
      <c r="O1526">
        <v>99</v>
      </c>
      <c r="P1526">
        <v>9999</v>
      </c>
      <c r="Q1526">
        <v>304</v>
      </c>
      <c r="R1526">
        <v>678</v>
      </c>
      <c r="S1526">
        <v>669</v>
      </c>
      <c r="T1526">
        <v>4.963396778916545</v>
      </c>
      <c r="U1526">
        <v>5.0587695874744405</v>
      </c>
      <c r="V1526">
        <v>13.023598820059</v>
      </c>
      <c r="W1526">
        <v>55.529147982062781</v>
      </c>
      <c r="X1526">
        <v>157.08140378463213</v>
      </c>
      <c r="Y1526">
        <v>143.20309734513279</v>
      </c>
      <c r="Z1526">
        <v>145.12959641255617</v>
      </c>
      <c r="AA1526">
        <v>29.487082981652275</v>
      </c>
      <c r="AB1526">
        <v>4.9170521164837808</v>
      </c>
      <c r="AC1526">
        <v>-46.391452519042737</v>
      </c>
    </row>
    <row r="1527" spans="1:29">
      <c r="A1527">
        <v>3</v>
      </c>
      <c r="B1527">
        <v>1149</v>
      </c>
      <c r="C1527">
        <v>2002</v>
      </c>
      <c r="D1527">
        <v>99</v>
      </c>
      <c r="E1527">
        <v>4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99</v>
      </c>
      <c r="N1527">
        <v>99</v>
      </c>
      <c r="O1527">
        <v>99</v>
      </c>
      <c r="P1527">
        <v>9999</v>
      </c>
      <c r="Q1527">
        <v>289</v>
      </c>
      <c r="R1527">
        <v>568</v>
      </c>
      <c r="S1527">
        <v>562</v>
      </c>
      <c r="T1527">
        <v>4.1581259150805261</v>
      </c>
      <c r="U1527">
        <v>4.2200466321918446</v>
      </c>
      <c r="V1527">
        <v>13.984154929577464</v>
      </c>
      <c r="W1527">
        <v>55.818505338078303</v>
      </c>
      <c r="X1527">
        <v>155.30820350052656</v>
      </c>
      <c r="Y1527">
        <v>142.5955985915493</v>
      </c>
      <c r="Z1527">
        <v>144.11797153024901</v>
      </c>
      <c r="AA1527">
        <v>30.294624697544055</v>
      </c>
      <c r="AB1527">
        <v>4.3925461662827905</v>
      </c>
      <c r="AC1527">
        <v>-46.854938878835199</v>
      </c>
    </row>
    <row r="1528" spans="1:29">
      <c r="A1528">
        <v>3</v>
      </c>
      <c r="B1528">
        <v>1150</v>
      </c>
      <c r="C1528">
        <v>2002</v>
      </c>
      <c r="D1528">
        <v>99</v>
      </c>
      <c r="E1528">
        <v>5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99</v>
      </c>
      <c r="N1528">
        <v>99</v>
      </c>
      <c r="O1528">
        <v>99</v>
      </c>
      <c r="P1528">
        <v>9999</v>
      </c>
      <c r="Q1528">
        <v>282</v>
      </c>
      <c r="R1528">
        <v>631</v>
      </c>
      <c r="S1528">
        <v>619</v>
      </c>
      <c r="T1528">
        <v>4.6193265007320639</v>
      </c>
      <c r="U1528">
        <v>4.6033840903466192</v>
      </c>
      <c r="V1528">
        <v>13.793977812995243</v>
      </c>
      <c r="W1528">
        <v>55.731825525040392</v>
      </c>
      <c r="X1528">
        <v>154.21753978705837</v>
      </c>
      <c r="Y1528">
        <v>140.01838351822511</v>
      </c>
      <c r="Z1528">
        <v>142.73279483037163</v>
      </c>
      <c r="AA1528">
        <v>30.28595339368357</v>
      </c>
      <c r="AB1528">
        <v>4.6806726380251158</v>
      </c>
      <c r="AC1528">
        <v>-52.203407418813185</v>
      </c>
    </row>
    <row r="1529" spans="1:29">
      <c r="A1529">
        <v>3</v>
      </c>
      <c r="B1529">
        <v>1151</v>
      </c>
      <c r="C1529">
        <v>2002</v>
      </c>
      <c r="D1529">
        <v>99</v>
      </c>
      <c r="E1529">
        <v>6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99</v>
      </c>
      <c r="N1529">
        <v>99</v>
      </c>
      <c r="O1529">
        <v>99</v>
      </c>
      <c r="P1529">
        <v>9999</v>
      </c>
      <c r="Q1529">
        <v>293</v>
      </c>
      <c r="R1529">
        <v>576</v>
      </c>
      <c r="S1529">
        <v>569</v>
      </c>
      <c r="T1529">
        <v>4.2166910688140549</v>
      </c>
      <c r="U1529">
        <v>4.3033697620195133</v>
      </c>
      <c r="V1529">
        <v>13.784722222222221</v>
      </c>
      <c r="W1529">
        <v>55.632688927943761</v>
      </c>
      <c r="X1529">
        <v>156.69898128084762</v>
      </c>
      <c r="Y1529">
        <v>143.39149305555549</v>
      </c>
      <c r="Z1529">
        <v>145.15553602811943</v>
      </c>
      <c r="AA1529">
        <v>31.037653448140009</v>
      </c>
      <c r="AB1529">
        <v>4.4870898554320489</v>
      </c>
      <c r="AC1529">
        <v>-52.600876689969475</v>
      </c>
    </row>
    <row r="1530" spans="1:29">
      <c r="A1530">
        <v>3</v>
      </c>
      <c r="B1530">
        <v>1152</v>
      </c>
      <c r="C1530">
        <v>2002</v>
      </c>
      <c r="D1530">
        <v>99</v>
      </c>
      <c r="E1530">
        <v>7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99</v>
      </c>
      <c r="N1530">
        <v>99</v>
      </c>
      <c r="O1530">
        <v>99</v>
      </c>
      <c r="P1530">
        <v>9999</v>
      </c>
      <c r="Q1530">
        <v>272</v>
      </c>
      <c r="R1530">
        <v>558</v>
      </c>
      <c r="S1530">
        <v>555</v>
      </c>
      <c r="T1530">
        <v>4.084919472913616</v>
      </c>
      <c r="U1530">
        <v>4.0712769144598902</v>
      </c>
      <c r="V1530">
        <v>13.64695340501792</v>
      </c>
      <c r="W1530">
        <v>56.286486486486496</v>
      </c>
      <c r="X1530">
        <v>152.31751690179689</v>
      </c>
      <c r="Y1530">
        <v>140.03405017921153</v>
      </c>
      <c r="Z1530">
        <v>140.79099099099099</v>
      </c>
      <c r="AA1530">
        <v>30.146113100265119</v>
      </c>
      <c r="AB1530">
        <v>4.3943962367830798</v>
      </c>
      <c r="AC1530">
        <v>-43.167098058384511</v>
      </c>
    </row>
    <row r="1531" spans="1:29">
      <c r="A1531">
        <v>3</v>
      </c>
      <c r="B1531">
        <v>1153</v>
      </c>
      <c r="C1531">
        <v>2002</v>
      </c>
      <c r="D1531">
        <v>99</v>
      </c>
      <c r="E1531">
        <v>8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99</v>
      </c>
      <c r="N1531">
        <v>99</v>
      </c>
      <c r="O1531">
        <v>99</v>
      </c>
      <c r="P1531">
        <v>9999</v>
      </c>
      <c r="Q1531">
        <v>274</v>
      </c>
      <c r="R1531">
        <v>551</v>
      </c>
      <c r="S1531">
        <v>539</v>
      </c>
      <c r="T1531">
        <v>4.0336749633967779</v>
      </c>
      <c r="U1531">
        <v>3.9965559911945951</v>
      </c>
      <c r="V1531">
        <v>13.303085299455539</v>
      </c>
      <c r="W1531">
        <v>56.027829313543599</v>
      </c>
      <c r="X1531">
        <v>154.60730317968117</v>
      </c>
      <c r="Y1531">
        <v>139.21034482758628</v>
      </c>
      <c r="Z1531">
        <v>142.30964749536179</v>
      </c>
      <c r="AA1531">
        <v>30.624183449278711</v>
      </c>
      <c r="AB1531">
        <v>4.4859257457596371</v>
      </c>
      <c r="AC1531">
        <v>-56.445834730416642</v>
      </c>
    </row>
    <row r="1532" spans="1:29">
      <c r="A1532">
        <v>3</v>
      </c>
      <c r="B1532">
        <v>1154</v>
      </c>
      <c r="C1532">
        <v>2002</v>
      </c>
      <c r="D1532">
        <v>99</v>
      </c>
      <c r="E1532">
        <v>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99</v>
      </c>
      <c r="N1532">
        <v>99</v>
      </c>
      <c r="O1532">
        <v>99</v>
      </c>
      <c r="P1532">
        <v>9999</v>
      </c>
      <c r="Q1532">
        <v>254</v>
      </c>
      <c r="R1532">
        <v>554</v>
      </c>
      <c r="S1532">
        <v>547</v>
      </c>
      <c r="T1532">
        <v>4.0556368960468525</v>
      </c>
      <c r="U1532">
        <v>4.0354925688085359</v>
      </c>
      <c r="V1532">
        <v>13.574007220216604</v>
      </c>
      <c r="W1532">
        <v>55.680073126142595</v>
      </c>
      <c r="X1532">
        <v>153.1908194515608</v>
      </c>
      <c r="Y1532">
        <v>139.80541516245484</v>
      </c>
      <c r="Z1532">
        <v>141.59451553930529</v>
      </c>
      <c r="AA1532">
        <v>30.770261633585449</v>
      </c>
      <c r="AB1532">
        <v>4.6219041315099298</v>
      </c>
      <c r="AC1532">
        <v>-40.118309854536385</v>
      </c>
    </row>
    <row r="1533" spans="1:29">
      <c r="A1533">
        <v>3</v>
      </c>
      <c r="B1533">
        <v>1155</v>
      </c>
      <c r="C1533">
        <v>2002</v>
      </c>
      <c r="D1533">
        <v>99</v>
      </c>
      <c r="E1533">
        <v>10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99</v>
      </c>
      <c r="N1533">
        <v>99</v>
      </c>
      <c r="O1533">
        <v>99</v>
      </c>
      <c r="P1533">
        <v>9999</v>
      </c>
      <c r="Q1533">
        <v>260</v>
      </c>
      <c r="R1533">
        <v>618</v>
      </c>
      <c r="S1533">
        <v>613</v>
      </c>
      <c r="T1533">
        <v>4.5241581259150809</v>
      </c>
      <c r="U1533">
        <v>4.4576884500657776</v>
      </c>
      <c r="V1533">
        <v>13.77669902912621</v>
      </c>
      <c r="W1533">
        <v>56.247960848287121</v>
      </c>
      <c r="X1533">
        <v>151.0692234061575</v>
      </c>
      <c r="Y1533">
        <v>138.43899676375389</v>
      </c>
      <c r="Z1533">
        <v>139.56818923327887</v>
      </c>
      <c r="AA1533">
        <v>31.317498709705863</v>
      </c>
      <c r="AB1533">
        <v>4.5265772986751562</v>
      </c>
      <c r="AC1533">
        <v>-45.287655374852626</v>
      </c>
    </row>
    <row r="1534" spans="1:29">
      <c r="A1534">
        <v>3</v>
      </c>
      <c r="B1534">
        <v>1156</v>
      </c>
      <c r="C1534">
        <v>2002</v>
      </c>
      <c r="D1534">
        <v>99</v>
      </c>
      <c r="E1534">
        <v>11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99</v>
      </c>
      <c r="M1534">
        <v>99</v>
      </c>
      <c r="N1534">
        <v>99</v>
      </c>
      <c r="O1534">
        <v>99</v>
      </c>
      <c r="P1534">
        <v>9999</v>
      </c>
      <c r="Q1534">
        <v>288</v>
      </c>
      <c r="R1534">
        <v>626</v>
      </c>
      <c r="S1534">
        <v>617</v>
      </c>
      <c r="T1534">
        <v>4.5827232796486088</v>
      </c>
      <c r="U1534">
        <v>4.5402560862825858</v>
      </c>
      <c r="V1534">
        <v>13.384984025559103</v>
      </c>
      <c r="W1534">
        <v>55.505672609400321</v>
      </c>
      <c r="X1534">
        <v>153.09346865167402</v>
      </c>
      <c r="Y1534">
        <v>139.20127795527171</v>
      </c>
      <c r="Z1534">
        <v>141.23176661264188</v>
      </c>
      <c r="AA1534">
        <v>30.577292063062838</v>
      </c>
      <c r="AB1534">
        <v>4.4703652594009604</v>
      </c>
      <c r="AC1534">
        <v>-46.821073354786087</v>
      </c>
    </row>
    <row r="1535" spans="1:29">
      <c r="A1535">
        <v>3</v>
      </c>
      <c r="B1535">
        <v>1157</v>
      </c>
      <c r="C1535">
        <v>2002</v>
      </c>
      <c r="D1535">
        <v>99</v>
      </c>
      <c r="E1535">
        <v>12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99</v>
      </c>
      <c r="M1535">
        <v>99</v>
      </c>
      <c r="N1535">
        <v>99</v>
      </c>
      <c r="O1535">
        <v>99</v>
      </c>
      <c r="P1535">
        <v>9999</v>
      </c>
      <c r="Q1535">
        <v>302</v>
      </c>
      <c r="R1535">
        <v>594</v>
      </c>
      <c r="S1535">
        <v>579</v>
      </c>
      <c r="T1535">
        <v>4.3484626647144946</v>
      </c>
      <c r="U1535">
        <v>4.2624115877088995</v>
      </c>
      <c r="V1535">
        <v>13.323232323232322</v>
      </c>
      <c r="W1535">
        <v>56.195164075993077</v>
      </c>
      <c r="X1535">
        <v>152.3547136223192</v>
      </c>
      <c r="Y1535">
        <v>137.72289562289555</v>
      </c>
      <c r="Z1535">
        <v>141.2908462867012</v>
      </c>
      <c r="AA1535">
        <v>30.948748694304697</v>
      </c>
      <c r="AB1535">
        <v>4.5000377007464687</v>
      </c>
      <c r="AC1535">
        <v>-48.71318839032832</v>
      </c>
    </row>
    <row r="1536" spans="1:29">
      <c r="A1536">
        <v>3</v>
      </c>
      <c r="B1536">
        <v>1158</v>
      </c>
      <c r="C1536">
        <v>2002</v>
      </c>
      <c r="D1536">
        <v>99</v>
      </c>
      <c r="E1536">
        <v>13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99</v>
      </c>
      <c r="M1536">
        <v>99</v>
      </c>
      <c r="N1536">
        <v>99</v>
      </c>
      <c r="O1536">
        <v>99</v>
      </c>
      <c r="P1536">
        <v>9999</v>
      </c>
      <c r="Q1536">
        <v>138</v>
      </c>
      <c r="R1536">
        <v>287</v>
      </c>
      <c r="S1536">
        <v>285</v>
      </c>
      <c r="T1536">
        <v>2.1010248901903368</v>
      </c>
      <c r="U1536">
        <v>2.1096143074858986</v>
      </c>
      <c r="V1536">
        <v>13.651567944250871</v>
      </c>
      <c r="W1536">
        <v>55.898245614035112</v>
      </c>
      <c r="X1536">
        <v>153.67703406178163</v>
      </c>
      <c r="Y1536">
        <v>141.07770034843196</v>
      </c>
      <c r="Z1536">
        <v>142.06771929824549</v>
      </c>
      <c r="AA1536">
        <v>30.319707158329656</v>
      </c>
      <c r="AB1536">
        <v>4.4041643462518554</v>
      </c>
      <c r="AC1536">
        <v>-51.376852785019594</v>
      </c>
    </row>
    <row r="1537" spans="1:29">
      <c r="A1537">
        <v>3</v>
      </c>
      <c r="B1537">
        <v>1159</v>
      </c>
      <c r="C1537">
        <v>2002</v>
      </c>
      <c r="D1537">
        <v>99</v>
      </c>
      <c r="E1537">
        <v>14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99</v>
      </c>
      <c r="L1537">
        <v>99</v>
      </c>
      <c r="M1537">
        <v>99</v>
      </c>
      <c r="N1537">
        <v>99</v>
      </c>
      <c r="O1537">
        <v>99</v>
      </c>
      <c r="P1537">
        <v>9999</v>
      </c>
      <c r="Q1537">
        <v>267</v>
      </c>
      <c r="R1537">
        <v>605</v>
      </c>
      <c r="S1537">
        <v>597</v>
      </c>
      <c r="T1537">
        <v>4.4289897510980971</v>
      </c>
      <c r="U1537">
        <v>4.460293600448094</v>
      </c>
      <c r="V1537">
        <v>13.14710743801653</v>
      </c>
      <c r="W1537">
        <v>55.564489112227797</v>
      </c>
      <c r="X1537">
        <v>155.27448223991141</v>
      </c>
      <c r="Y1537">
        <v>141.49636363636387</v>
      </c>
      <c r="Z1537">
        <v>143.39246231155801</v>
      </c>
      <c r="AA1537">
        <v>31.594597954399561</v>
      </c>
      <c r="AB1537">
        <v>4.4180168605608552</v>
      </c>
      <c r="AC1537">
        <v>-49.185909759445217</v>
      </c>
    </row>
    <row r="1538" spans="1:29">
      <c r="A1538">
        <v>3</v>
      </c>
      <c r="B1538">
        <v>1160</v>
      </c>
      <c r="C1538">
        <v>2002</v>
      </c>
      <c r="D1538">
        <v>99</v>
      </c>
      <c r="E1538">
        <v>15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99</v>
      </c>
      <c r="L1538">
        <v>99</v>
      </c>
      <c r="M1538">
        <v>99</v>
      </c>
      <c r="N1538">
        <v>99</v>
      </c>
      <c r="O1538">
        <v>99</v>
      </c>
      <c r="P1538">
        <v>9999</v>
      </c>
      <c r="Q1538">
        <v>323</v>
      </c>
      <c r="R1538">
        <v>690</v>
      </c>
      <c r="S1538">
        <v>684</v>
      </c>
      <c r="T1538">
        <v>5.0512445095168372</v>
      </c>
      <c r="U1538">
        <v>5.1093511872972881</v>
      </c>
      <c r="V1538">
        <v>13.247826086956522</v>
      </c>
      <c r="W1538">
        <v>55.755847953216367</v>
      </c>
      <c r="X1538">
        <v>155.17860787915899</v>
      </c>
      <c r="Y1538">
        <v>142.11956521739131</v>
      </c>
      <c r="Z1538">
        <v>143.36622807017545</v>
      </c>
      <c r="AA1538">
        <v>30.597930448983647</v>
      </c>
      <c r="AB1538">
        <v>4.6156716592247324</v>
      </c>
      <c r="AC1538">
        <v>-49.43694327941499</v>
      </c>
    </row>
    <row r="1539" spans="1:29">
      <c r="A1539">
        <v>3</v>
      </c>
      <c r="B1539">
        <v>1161</v>
      </c>
      <c r="C1539">
        <v>2002</v>
      </c>
      <c r="D1539">
        <v>99</v>
      </c>
      <c r="E1539">
        <v>16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99</v>
      </c>
      <c r="L1539">
        <v>99</v>
      </c>
      <c r="M1539">
        <v>99</v>
      </c>
      <c r="N1539">
        <v>99</v>
      </c>
      <c r="O1539">
        <v>99</v>
      </c>
      <c r="P1539">
        <v>9999</v>
      </c>
      <c r="Q1539">
        <v>266</v>
      </c>
      <c r="R1539">
        <v>600</v>
      </c>
      <c r="S1539">
        <v>594</v>
      </c>
      <c r="T1539">
        <v>4.3923865300146412</v>
      </c>
      <c r="U1539">
        <v>4.442073178674236</v>
      </c>
      <c r="V1539">
        <v>14.04666666666667</v>
      </c>
      <c r="W1539">
        <v>55.809764309764304</v>
      </c>
      <c r="X1539">
        <v>155.21198988804639</v>
      </c>
      <c r="Y1539">
        <v>142.09266666666659</v>
      </c>
      <c r="Z1539">
        <v>143.52794612794605</v>
      </c>
      <c r="AA1539">
        <v>30.72116304348847</v>
      </c>
      <c r="AB1539">
        <v>4.4342376549767408</v>
      </c>
      <c r="AC1539">
        <v>-48.166821248999938</v>
      </c>
    </row>
    <row r="1540" spans="1:29">
      <c r="A1540">
        <v>3</v>
      </c>
      <c r="B1540">
        <v>1162</v>
      </c>
      <c r="C1540">
        <v>2002</v>
      </c>
      <c r="D1540">
        <v>99</v>
      </c>
      <c r="E1540">
        <v>17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99</v>
      </c>
      <c r="L1540">
        <v>99</v>
      </c>
      <c r="M1540">
        <v>99</v>
      </c>
      <c r="N1540">
        <v>99</v>
      </c>
      <c r="O1540">
        <v>99</v>
      </c>
      <c r="P1540">
        <v>9999</v>
      </c>
      <c r="Q1540">
        <v>284</v>
      </c>
      <c r="R1540">
        <v>599</v>
      </c>
      <c r="S1540">
        <v>590</v>
      </c>
      <c r="T1540">
        <v>4.3850658857979505</v>
      </c>
      <c r="U1540">
        <v>4.3847650805642759</v>
      </c>
      <c r="V1540">
        <v>13.659432387312185</v>
      </c>
      <c r="W1540">
        <v>56.138983050847443</v>
      </c>
      <c r="X1540">
        <v>153.68409248349991</v>
      </c>
      <c r="Y1540">
        <v>140.49365609348911</v>
      </c>
      <c r="Z1540">
        <v>142.6367796610169</v>
      </c>
      <c r="AA1540">
        <v>28.343523514599248</v>
      </c>
      <c r="AB1540">
        <v>4.7746866770626522</v>
      </c>
      <c r="AC1540">
        <v>-45.570999273555643</v>
      </c>
    </row>
    <row r="1541" spans="1:29">
      <c r="A1541">
        <v>3</v>
      </c>
      <c r="B1541">
        <v>1163</v>
      </c>
      <c r="C1541">
        <v>2002</v>
      </c>
      <c r="D1541">
        <v>99</v>
      </c>
      <c r="E1541">
        <v>18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99</v>
      </c>
      <c r="L1541">
        <v>99</v>
      </c>
      <c r="M1541">
        <v>99</v>
      </c>
      <c r="N1541">
        <v>99</v>
      </c>
      <c r="O1541">
        <v>99</v>
      </c>
      <c r="P1541">
        <v>9999</v>
      </c>
      <c r="Q1541">
        <v>255</v>
      </c>
      <c r="R1541">
        <v>557</v>
      </c>
      <c r="S1541">
        <v>547</v>
      </c>
      <c r="T1541">
        <v>4.0775988286969245</v>
      </c>
      <c r="U1541">
        <v>4.0223209284755956</v>
      </c>
      <c r="V1541">
        <v>13.452423698384202</v>
      </c>
      <c r="W1541">
        <v>55.716636197440579</v>
      </c>
      <c r="X1541">
        <v>152.51258969366529</v>
      </c>
      <c r="Y1541">
        <v>138.59856373429079</v>
      </c>
      <c r="Z1541">
        <v>141.13235831809862</v>
      </c>
      <c r="AA1541">
        <v>30.524545140708728</v>
      </c>
      <c r="AB1541">
        <v>4.6444082103647153</v>
      </c>
      <c r="AC1541">
        <v>-47.497030770052312</v>
      </c>
    </row>
    <row r="1542" spans="1:29">
      <c r="A1542">
        <v>3</v>
      </c>
      <c r="B1542">
        <v>1164</v>
      </c>
      <c r="C1542">
        <v>2002</v>
      </c>
      <c r="D1542">
        <v>99</v>
      </c>
      <c r="E1542">
        <v>19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99</v>
      </c>
      <c r="L1542">
        <v>99</v>
      </c>
      <c r="M1542">
        <v>99</v>
      </c>
      <c r="N1542">
        <v>99</v>
      </c>
      <c r="O1542">
        <v>99</v>
      </c>
      <c r="P1542">
        <v>9999</v>
      </c>
      <c r="Q1542">
        <v>155</v>
      </c>
      <c r="R1542">
        <v>342</v>
      </c>
      <c r="S1542">
        <v>339</v>
      </c>
      <c r="T1542">
        <v>2.5036603221083458</v>
      </c>
      <c r="U1542">
        <v>2.5360305323624805</v>
      </c>
      <c r="V1542">
        <v>13.008771929824562</v>
      </c>
      <c r="W1542">
        <v>55.66666666666665</v>
      </c>
      <c r="X1542">
        <v>155.33158464959797</v>
      </c>
      <c r="Y1542">
        <v>142.31988304093565</v>
      </c>
      <c r="Z1542">
        <v>143.57935103244839</v>
      </c>
      <c r="AA1542">
        <v>29.777754731762112</v>
      </c>
      <c r="AB1542">
        <v>4.0181495812165755</v>
      </c>
      <c r="AC1542">
        <v>-50.183445062828511</v>
      </c>
    </row>
    <row r="1543" spans="1:29">
      <c r="A1543">
        <v>3</v>
      </c>
      <c r="B1543">
        <v>1165</v>
      </c>
      <c r="C1543">
        <v>2002</v>
      </c>
      <c r="D1543">
        <v>99</v>
      </c>
      <c r="E1543">
        <v>20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99</v>
      </c>
      <c r="L1543">
        <v>99</v>
      </c>
      <c r="M1543">
        <v>99</v>
      </c>
      <c r="N1543">
        <v>99</v>
      </c>
      <c r="O1543">
        <v>99</v>
      </c>
      <c r="P1543">
        <v>9999</v>
      </c>
      <c r="Q1543">
        <v>53</v>
      </c>
      <c r="R1543">
        <v>141</v>
      </c>
      <c r="S1543">
        <v>131</v>
      </c>
      <c r="T1543">
        <v>1.0322108345534406</v>
      </c>
      <c r="U1543">
        <v>0.88059293222701307</v>
      </c>
      <c r="V1543">
        <v>16.198581560283689</v>
      </c>
      <c r="W1543">
        <v>56.35114503816795</v>
      </c>
      <c r="X1543">
        <v>138.36549026839702</v>
      </c>
      <c r="Y1543">
        <v>119.8652482269504</v>
      </c>
      <c r="Z1543">
        <v>129.01526717557252</v>
      </c>
      <c r="AA1543">
        <v>26.429489871207807</v>
      </c>
      <c r="AB1543">
        <v>4.5766144093910404</v>
      </c>
      <c r="AC1543">
        <v>-24.7213167832242</v>
      </c>
    </row>
    <row r="1544" spans="1:29">
      <c r="A1544">
        <v>3</v>
      </c>
      <c r="B1544">
        <v>1166</v>
      </c>
      <c r="C1544">
        <v>2002</v>
      </c>
      <c r="D1544">
        <v>99</v>
      </c>
      <c r="E1544">
        <v>21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99</v>
      </c>
      <c r="L1544">
        <v>99</v>
      </c>
      <c r="M1544">
        <v>99</v>
      </c>
      <c r="N1544">
        <v>99</v>
      </c>
      <c r="O1544">
        <v>99</v>
      </c>
      <c r="P1544">
        <v>9999</v>
      </c>
      <c r="Q1544">
        <v>315</v>
      </c>
      <c r="R1544">
        <v>654</v>
      </c>
      <c r="S1544">
        <v>649</v>
      </c>
      <c r="T1544">
        <v>4.7877013177159595</v>
      </c>
      <c r="U1544">
        <v>4.812332781909836</v>
      </c>
      <c r="V1544">
        <v>13.087155963302752</v>
      </c>
      <c r="W1544">
        <v>55.489984591679509</v>
      </c>
      <c r="X1544">
        <v>154.15776238233923</v>
      </c>
      <c r="Y1544">
        <v>141.2261467889908</v>
      </c>
      <c r="Z1544">
        <v>142.31417565485356</v>
      </c>
      <c r="AA1544">
        <v>31.952394519624633</v>
      </c>
      <c r="AB1544">
        <v>4.8027638582100396</v>
      </c>
      <c r="AC1544">
        <v>-58.494870016702514</v>
      </c>
    </row>
    <row r="1545" spans="1:29">
      <c r="A1545">
        <v>3</v>
      </c>
      <c r="B1545">
        <v>1167</v>
      </c>
      <c r="C1545">
        <v>2002</v>
      </c>
      <c r="D1545">
        <v>99</v>
      </c>
      <c r="E1545">
        <v>22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99</v>
      </c>
      <c r="L1545">
        <v>99</v>
      </c>
      <c r="M1545">
        <v>99</v>
      </c>
      <c r="N1545">
        <v>99</v>
      </c>
      <c r="O1545">
        <v>99</v>
      </c>
      <c r="P1545">
        <v>9999</v>
      </c>
      <c r="Q1545">
        <v>270</v>
      </c>
      <c r="R1545">
        <v>697</v>
      </c>
      <c r="S1545">
        <v>691</v>
      </c>
      <c r="T1545">
        <v>5.1024890190336762</v>
      </c>
      <c r="U1545">
        <v>4.9674330150707924</v>
      </c>
      <c r="V1545">
        <v>13.20373027259684</v>
      </c>
      <c r="W1545">
        <v>55.675832127351683</v>
      </c>
      <c r="X1545">
        <v>149.63028363315297</v>
      </c>
      <c r="Y1545">
        <v>136.7843615494977</v>
      </c>
      <c r="Z1545">
        <v>137.97206946454403</v>
      </c>
      <c r="AA1545">
        <v>29.83549569050178</v>
      </c>
      <c r="AB1545">
        <v>4.268042725534186</v>
      </c>
      <c r="AC1545">
        <v>-33.829064774826975</v>
      </c>
    </row>
    <row r="1546" spans="1:29">
      <c r="A1546">
        <v>3</v>
      </c>
      <c r="B1546">
        <v>1168</v>
      </c>
      <c r="C1546">
        <v>2002</v>
      </c>
      <c r="D1546">
        <v>99</v>
      </c>
      <c r="E1546">
        <v>23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99</v>
      </c>
      <c r="L1546">
        <v>99</v>
      </c>
      <c r="M1546">
        <v>99</v>
      </c>
      <c r="N1546">
        <v>99</v>
      </c>
      <c r="O1546">
        <v>99</v>
      </c>
      <c r="P1546">
        <v>9999</v>
      </c>
      <c r="Q1546">
        <v>254</v>
      </c>
      <c r="R1546">
        <v>519</v>
      </c>
      <c r="S1546">
        <v>504</v>
      </c>
      <c r="T1546">
        <v>3.799414348462665</v>
      </c>
      <c r="U1546">
        <v>3.7832879602975047</v>
      </c>
      <c r="V1546">
        <v>13.495183044315992</v>
      </c>
      <c r="W1546">
        <v>55.402777777777779</v>
      </c>
      <c r="X1546">
        <v>155.67357010001319</v>
      </c>
      <c r="Y1546">
        <v>139.90693641618483</v>
      </c>
      <c r="Z1546">
        <v>144.07083333333321</v>
      </c>
      <c r="AA1546">
        <v>31.361445761603033</v>
      </c>
      <c r="AB1546">
        <v>4.8475235272706492</v>
      </c>
      <c r="AC1546">
        <v>-47.827210594290385</v>
      </c>
    </row>
    <row r="1547" spans="1:29">
      <c r="A1547">
        <v>3</v>
      </c>
      <c r="B1547">
        <v>1169</v>
      </c>
      <c r="C1547">
        <v>2002</v>
      </c>
      <c r="D1547">
        <v>99</v>
      </c>
      <c r="E1547">
        <v>24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99</v>
      </c>
      <c r="L1547">
        <v>99</v>
      </c>
      <c r="M1547">
        <v>99</v>
      </c>
      <c r="N1547">
        <v>99</v>
      </c>
      <c r="O1547">
        <v>99</v>
      </c>
      <c r="P1547">
        <v>9999</v>
      </c>
      <c r="Q1547">
        <v>301</v>
      </c>
      <c r="R1547">
        <v>655</v>
      </c>
      <c r="S1547">
        <v>647</v>
      </c>
      <c r="T1547">
        <v>4.7950219619326511</v>
      </c>
      <c r="U1547">
        <v>4.8806294043323684</v>
      </c>
      <c r="V1547">
        <v>13.189312977099229</v>
      </c>
      <c r="W1547">
        <v>55.610510046367857</v>
      </c>
      <c r="X1547">
        <v>156.71251230223402</v>
      </c>
      <c r="Y1547">
        <v>143.01175572519077</v>
      </c>
      <c r="Z1547">
        <v>144.78006182380221</v>
      </c>
      <c r="AA1547">
        <v>30.040736710824717</v>
      </c>
      <c r="AB1547">
        <v>4.5471679675392691</v>
      </c>
      <c r="AC1547">
        <v>-52.469818837592385</v>
      </c>
    </row>
    <row r="1548" spans="1:29">
      <c r="A1548">
        <v>3</v>
      </c>
      <c r="B1548">
        <v>1170</v>
      </c>
      <c r="C1548">
        <v>2002</v>
      </c>
      <c r="D1548">
        <v>99</v>
      </c>
      <c r="E1548">
        <v>25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99</v>
      </c>
      <c r="L1548">
        <v>99</v>
      </c>
      <c r="M1548">
        <v>99</v>
      </c>
      <c r="N1548">
        <v>99</v>
      </c>
      <c r="O1548">
        <v>99</v>
      </c>
      <c r="P1548">
        <v>9999</v>
      </c>
    </row>
    <row r="1549" spans="1:29">
      <c r="A1549">
        <v>3</v>
      </c>
      <c r="B1549">
        <v>1171</v>
      </c>
      <c r="C1549">
        <v>2002</v>
      </c>
      <c r="D1549">
        <v>99</v>
      </c>
      <c r="E1549">
        <v>26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99</v>
      </c>
      <c r="L1549">
        <v>99</v>
      </c>
      <c r="M1549">
        <v>99</v>
      </c>
      <c r="N1549">
        <v>99</v>
      </c>
      <c r="O1549">
        <v>99</v>
      </c>
      <c r="P1549">
        <v>9999</v>
      </c>
    </row>
    <row r="1550" spans="1:29">
      <c r="A1550">
        <v>3</v>
      </c>
      <c r="B1550">
        <v>1172</v>
      </c>
      <c r="C1550">
        <v>2002</v>
      </c>
      <c r="D1550">
        <v>99</v>
      </c>
      <c r="E1550">
        <v>27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99</v>
      </c>
      <c r="L1550">
        <v>99</v>
      </c>
      <c r="M1550">
        <v>99</v>
      </c>
      <c r="N1550">
        <v>99</v>
      </c>
      <c r="O1550">
        <v>99</v>
      </c>
      <c r="P1550">
        <v>9999</v>
      </c>
    </row>
    <row r="1551" spans="1:29">
      <c r="A1551">
        <v>3</v>
      </c>
      <c r="B1551">
        <v>1173</v>
      </c>
      <c r="C1551">
        <v>2002</v>
      </c>
      <c r="D1551">
        <v>99</v>
      </c>
      <c r="E1551">
        <v>28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99</v>
      </c>
      <c r="L1551">
        <v>99</v>
      </c>
      <c r="M1551">
        <v>99</v>
      </c>
      <c r="N1551">
        <v>99</v>
      </c>
      <c r="O1551">
        <v>99</v>
      </c>
      <c r="P1551">
        <v>9999</v>
      </c>
    </row>
    <row r="1552" spans="1:29">
      <c r="A1552">
        <v>3</v>
      </c>
      <c r="B1552">
        <v>1174</v>
      </c>
      <c r="C1552">
        <v>2002</v>
      </c>
      <c r="D1552">
        <v>99</v>
      </c>
      <c r="E1552">
        <v>29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99</v>
      </c>
      <c r="L1552">
        <v>99</v>
      </c>
      <c r="M1552">
        <v>99</v>
      </c>
      <c r="N1552">
        <v>99</v>
      </c>
      <c r="O1552">
        <v>99</v>
      </c>
      <c r="P1552">
        <v>9999</v>
      </c>
    </row>
    <row r="1553" spans="1:16">
      <c r="A1553">
        <v>3</v>
      </c>
      <c r="B1553">
        <v>1175</v>
      </c>
      <c r="C1553">
        <v>2002</v>
      </c>
      <c r="D1553">
        <v>99</v>
      </c>
      <c r="E1553">
        <v>30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99</v>
      </c>
      <c r="L1553">
        <v>99</v>
      </c>
      <c r="M1553">
        <v>99</v>
      </c>
      <c r="N1553">
        <v>99</v>
      </c>
      <c r="O1553">
        <v>99</v>
      </c>
      <c r="P1553">
        <v>9999</v>
      </c>
    </row>
    <row r="1554" spans="1:16">
      <c r="A1554">
        <v>3</v>
      </c>
      <c r="B1554">
        <v>1176</v>
      </c>
      <c r="C1554">
        <v>2002</v>
      </c>
      <c r="D1554">
        <v>99</v>
      </c>
      <c r="E1554">
        <v>31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99</v>
      </c>
      <c r="L1554">
        <v>99</v>
      </c>
      <c r="M1554">
        <v>99</v>
      </c>
      <c r="N1554">
        <v>99</v>
      </c>
      <c r="O1554">
        <v>99</v>
      </c>
      <c r="P1554">
        <v>9999</v>
      </c>
    </row>
    <row r="1555" spans="1:16">
      <c r="A1555">
        <v>3</v>
      </c>
      <c r="B1555">
        <v>1177</v>
      </c>
      <c r="C1555">
        <v>2002</v>
      </c>
      <c r="D1555">
        <v>99</v>
      </c>
      <c r="E1555">
        <v>32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99</v>
      </c>
      <c r="L1555">
        <v>99</v>
      </c>
      <c r="M1555">
        <v>99</v>
      </c>
      <c r="N1555">
        <v>99</v>
      </c>
      <c r="O1555">
        <v>99</v>
      </c>
      <c r="P1555">
        <v>9999</v>
      </c>
    </row>
    <row r="1556" spans="1:16">
      <c r="A1556">
        <v>3</v>
      </c>
      <c r="B1556">
        <v>1178</v>
      </c>
      <c r="C1556">
        <v>2002</v>
      </c>
      <c r="D1556">
        <v>99</v>
      </c>
      <c r="E1556">
        <v>33</v>
      </c>
      <c r="F1556">
        <v>99</v>
      </c>
      <c r="G1556">
        <v>99</v>
      </c>
      <c r="H1556">
        <v>99</v>
      </c>
      <c r="I1556">
        <v>99</v>
      </c>
      <c r="J1556">
        <v>999</v>
      </c>
      <c r="K1556">
        <v>99</v>
      </c>
      <c r="L1556">
        <v>99</v>
      </c>
      <c r="M1556">
        <v>99</v>
      </c>
      <c r="N1556">
        <v>99</v>
      </c>
      <c r="O1556">
        <v>99</v>
      </c>
      <c r="P1556">
        <v>9999</v>
      </c>
    </row>
    <row r="1557" spans="1:16">
      <c r="A1557">
        <v>3</v>
      </c>
      <c r="B1557">
        <v>1179</v>
      </c>
      <c r="C1557">
        <v>2002</v>
      </c>
      <c r="D1557">
        <v>99</v>
      </c>
      <c r="E1557">
        <v>34</v>
      </c>
      <c r="F1557">
        <v>99</v>
      </c>
      <c r="G1557">
        <v>99</v>
      </c>
      <c r="H1557">
        <v>99</v>
      </c>
      <c r="I1557">
        <v>99</v>
      </c>
      <c r="J1557">
        <v>999</v>
      </c>
      <c r="K1557">
        <v>99</v>
      </c>
      <c r="L1557">
        <v>99</v>
      </c>
      <c r="M1557">
        <v>99</v>
      </c>
      <c r="N1557">
        <v>99</v>
      </c>
      <c r="O1557">
        <v>99</v>
      </c>
      <c r="P1557">
        <v>9999</v>
      </c>
    </row>
    <row r="1558" spans="1:16">
      <c r="A1558">
        <v>3</v>
      </c>
      <c r="B1558">
        <v>1180</v>
      </c>
      <c r="C1558">
        <v>2002</v>
      </c>
      <c r="D1558">
        <v>99</v>
      </c>
      <c r="E1558">
        <v>35</v>
      </c>
      <c r="F1558">
        <v>99</v>
      </c>
      <c r="G1558">
        <v>99</v>
      </c>
      <c r="H1558">
        <v>99</v>
      </c>
      <c r="I1558">
        <v>99</v>
      </c>
      <c r="J1558">
        <v>999</v>
      </c>
      <c r="K1558">
        <v>99</v>
      </c>
      <c r="L1558">
        <v>99</v>
      </c>
      <c r="M1558">
        <v>99</v>
      </c>
      <c r="N1558">
        <v>99</v>
      </c>
      <c r="O1558">
        <v>99</v>
      </c>
      <c r="P1558">
        <v>9999</v>
      </c>
    </row>
    <row r="1559" spans="1:16">
      <c r="A1559">
        <v>3</v>
      </c>
      <c r="B1559">
        <v>1181</v>
      </c>
      <c r="C1559">
        <v>2002</v>
      </c>
      <c r="D1559">
        <v>99</v>
      </c>
      <c r="E1559">
        <v>36</v>
      </c>
      <c r="F1559">
        <v>99</v>
      </c>
      <c r="G1559">
        <v>99</v>
      </c>
      <c r="H1559">
        <v>99</v>
      </c>
      <c r="I1559">
        <v>99</v>
      </c>
      <c r="J1559">
        <v>999</v>
      </c>
      <c r="K1559">
        <v>99</v>
      </c>
      <c r="L1559">
        <v>99</v>
      </c>
      <c r="M1559">
        <v>99</v>
      </c>
      <c r="N1559">
        <v>99</v>
      </c>
      <c r="O1559">
        <v>99</v>
      </c>
      <c r="P1559">
        <v>9999</v>
      </c>
    </row>
    <row r="1560" spans="1:16">
      <c r="A1560">
        <v>3</v>
      </c>
      <c r="B1560">
        <v>1182</v>
      </c>
      <c r="C1560">
        <v>2002</v>
      </c>
      <c r="D1560">
        <v>99</v>
      </c>
      <c r="E1560">
        <v>37</v>
      </c>
      <c r="F1560">
        <v>99</v>
      </c>
      <c r="G1560">
        <v>99</v>
      </c>
      <c r="H1560">
        <v>99</v>
      </c>
      <c r="I1560">
        <v>99</v>
      </c>
      <c r="J1560">
        <v>999</v>
      </c>
      <c r="K1560">
        <v>99</v>
      </c>
      <c r="L1560">
        <v>99</v>
      </c>
      <c r="M1560">
        <v>99</v>
      </c>
      <c r="N1560">
        <v>99</v>
      </c>
      <c r="O1560">
        <v>99</v>
      </c>
      <c r="P1560">
        <v>9999</v>
      </c>
    </row>
    <row r="1561" spans="1:16">
      <c r="A1561">
        <v>3</v>
      </c>
      <c r="B1561">
        <v>1183</v>
      </c>
      <c r="C1561">
        <v>2002</v>
      </c>
      <c r="D1561">
        <v>99</v>
      </c>
      <c r="E1561">
        <v>38</v>
      </c>
      <c r="F1561">
        <v>99</v>
      </c>
      <c r="G1561">
        <v>99</v>
      </c>
      <c r="H1561">
        <v>99</v>
      </c>
      <c r="I1561">
        <v>99</v>
      </c>
      <c r="J1561">
        <v>999</v>
      </c>
      <c r="K1561">
        <v>99</v>
      </c>
      <c r="L1561">
        <v>99</v>
      </c>
      <c r="M1561">
        <v>99</v>
      </c>
      <c r="N1561">
        <v>99</v>
      </c>
      <c r="O1561">
        <v>99</v>
      </c>
      <c r="P1561">
        <v>9999</v>
      </c>
    </row>
    <row r="1562" spans="1:16">
      <c r="A1562">
        <v>3</v>
      </c>
      <c r="B1562">
        <v>1184</v>
      </c>
      <c r="C1562">
        <v>2002</v>
      </c>
      <c r="D1562">
        <v>99</v>
      </c>
      <c r="E1562">
        <v>39</v>
      </c>
      <c r="F1562">
        <v>99</v>
      </c>
      <c r="G1562">
        <v>99</v>
      </c>
      <c r="H1562">
        <v>99</v>
      </c>
      <c r="I1562">
        <v>99</v>
      </c>
      <c r="J1562">
        <v>999</v>
      </c>
      <c r="K1562">
        <v>99</v>
      </c>
      <c r="L1562">
        <v>99</v>
      </c>
      <c r="M1562">
        <v>99</v>
      </c>
      <c r="N1562">
        <v>99</v>
      </c>
      <c r="O1562">
        <v>99</v>
      </c>
      <c r="P1562">
        <v>9999</v>
      </c>
    </row>
    <row r="1563" spans="1:16">
      <c r="A1563">
        <v>3</v>
      </c>
      <c r="B1563">
        <v>1185</v>
      </c>
      <c r="C1563">
        <v>2002</v>
      </c>
      <c r="D1563">
        <v>99</v>
      </c>
      <c r="E1563">
        <v>40</v>
      </c>
      <c r="F1563">
        <v>99</v>
      </c>
      <c r="G1563">
        <v>99</v>
      </c>
      <c r="H1563">
        <v>99</v>
      </c>
      <c r="I1563">
        <v>99</v>
      </c>
      <c r="J1563">
        <v>999</v>
      </c>
      <c r="K1563">
        <v>99</v>
      </c>
      <c r="L1563">
        <v>99</v>
      </c>
      <c r="M1563">
        <v>99</v>
      </c>
      <c r="N1563">
        <v>99</v>
      </c>
      <c r="O1563">
        <v>99</v>
      </c>
      <c r="P1563">
        <v>9999</v>
      </c>
    </row>
    <row r="1564" spans="1:16">
      <c r="A1564">
        <v>3</v>
      </c>
      <c r="B1564">
        <v>1186</v>
      </c>
      <c r="C1564">
        <v>2002</v>
      </c>
      <c r="D1564">
        <v>99</v>
      </c>
      <c r="E1564">
        <v>41</v>
      </c>
      <c r="F1564">
        <v>99</v>
      </c>
      <c r="G1564">
        <v>99</v>
      </c>
      <c r="H1564">
        <v>99</v>
      </c>
      <c r="I1564">
        <v>99</v>
      </c>
      <c r="J1564">
        <v>999</v>
      </c>
      <c r="K1564">
        <v>99</v>
      </c>
      <c r="L1564">
        <v>99</v>
      </c>
      <c r="M1564">
        <v>99</v>
      </c>
      <c r="N1564">
        <v>99</v>
      </c>
      <c r="O1564">
        <v>99</v>
      </c>
      <c r="P1564">
        <v>9999</v>
      </c>
    </row>
    <row r="1565" spans="1:16">
      <c r="A1565">
        <v>3</v>
      </c>
      <c r="B1565">
        <v>1187</v>
      </c>
      <c r="C1565">
        <v>2002</v>
      </c>
      <c r="D1565">
        <v>99</v>
      </c>
      <c r="E1565">
        <v>42</v>
      </c>
      <c r="F1565">
        <v>99</v>
      </c>
      <c r="G1565">
        <v>99</v>
      </c>
      <c r="H1565">
        <v>99</v>
      </c>
      <c r="I1565">
        <v>99</v>
      </c>
      <c r="J1565">
        <v>999</v>
      </c>
      <c r="K1565">
        <v>99</v>
      </c>
      <c r="L1565">
        <v>99</v>
      </c>
      <c r="M1565">
        <v>99</v>
      </c>
      <c r="N1565">
        <v>99</v>
      </c>
      <c r="O1565">
        <v>99</v>
      </c>
      <c r="P1565">
        <v>9999</v>
      </c>
    </row>
    <row r="1566" spans="1:16">
      <c r="A1566">
        <v>3</v>
      </c>
      <c r="B1566">
        <v>1188</v>
      </c>
      <c r="C1566">
        <v>2002</v>
      </c>
      <c r="D1566">
        <v>99</v>
      </c>
      <c r="E1566">
        <v>43</v>
      </c>
      <c r="F1566">
        <v>99</v>
      </c>
      <c r="G1566">
        <v>99</v>
      </c>
      <c r="H1566">
        <v>99</v>
      </c>
      <c r="I1566">
        <v>99</v>
      </c>
      <c r="J1566">
        <v>999</v>
      </c>
      <c r="K1566">
        <v>99</v>
      </c>
      <c r="L1566">
        <v>99</v>
      </c>
      <c r="M1566">
        <v>99</v>
      </c>
      <c r="N1566">
        <v>99</v>
      </c>
      <c r="O1566">
        <v>99</v>
      </c>
      <c r="P1566">
        <v>9999</v>
      </c>
    </row>
    <row r="1567" spans="1:16">
      <c r="A1567">
        <v>3</v>
      </c>
      <c r="B1567">
        <v>1189</v>
      </c>
      <c r="C1567">
        <v>2002</v>
      </c>
      <c r="D1567">
        <v>99</v>
      </c>
      <c r="E1567">
        <v>44</v>
      </c>
      <c r="F1567">
        <v>99</v>
      </c>
      <c r="G1567">
        <v>99</v>
      </c>
      <c r="H1567">
        <v>99</v>
      </c>
      <c r="I1567">
        <v>99</v>
      </c>
      <c r="J1567">
        <v>999</v>
      </c>
      <c r="K1567">
        <v>99</v>
      </c>
      <c r="L1567">
        <v>99</v>
      </c>
      <c r="M1567">
        <v>99</v>
      </c>
      <c r="N1567">
        <v>99</v>
      </c>
      <c r="O1567">
        <v>99</v>
      </c>
      <c r="P1567">
        <v>9999</v>
      </c>
    </row>
    <row r="1568" spans="1:16">
      <c r="A1568">
        <v>3</v>
      </c>
      <c r="B1568">
        <v>1190</v>
      </c>
      <c r="C1568">
        <v>2002</v>
      </c>
      <c r="D1568">
        <v>99</v>
      </c>
      <c r="E1568">
        <v>45</v>
      </c>
      <c r="F1568">
        <v>99</v>
      </c>
      <c r="G1568">
        <v>99</v>
      </c>
      <c r="H1568">
        <v>99</v>
      </c>
      <c r="I1568">
        <v>99</v>
      </c>
      <c r="J1568">
        <v>999</v>
      </c>
      <c r="K1568">
        <v>99</v>
      </c>
      <c r="L1568">
        <v>99</v>
      </c>
      <c r="M1568">
        <v>99</v>
      </c>
      <c r="N1568">
        <v>99</v>
      </c>
      <c r="O1568">
        <v>99</v>
      </c>
      <c r="P1568">
        <v>9999</v>
      </c>
    </row>
    <row r="1569" spans="1:29">
      <c r="A1569">
        <v>3</v>
      </c>
      <c r="B1569">
        <v>1191</v>
      </c>
      <c r="C1569">
        <v>2002</v>
      </c>
      <c r="D1569">
        <v>99</v>
      </c>
      <c r="E1569">
        <v>46</v>
      </c>
      <c r="F1569">
        <v>99</v>
      </c>
      <c r="G1569">
        <v>99</v>
      </c>
      <c r="H1569">
        <v>99</v>
      </c>
      <c r="I1569">
        <v>99</v>
      </c>
      <c r="J1569">
        <v>999</v>
      </c>
      <c r="K1569">
        <v>99</v>
      </c>
      <c r="L1569">
        <v>99</v>
      </c>
      <c r="M1569">
        <v>99</v>
      </c>
      <c r="N1569">
        <v>99</v>
      </c>
      <c r="O1569">
        <v>99</v>
      </c>
      <c r="P1569">
        <v>9999</v>
      </c>
    </row>
    <row r="1570" spans="1:29">
      <c r="A1570">
        <v>3</v>
      </c>
      <c r="B1570">
        <v>1192</v>
      </c>
      <c r="C1570">
        <v>2002</v>
      </c>
      <c r="D1570">
        <v>99</v>
      </c>
      <c r="E1570">
        <v>47</v>
      </c>
      <c r="F1570">
        <v>99</v>
      </c>
      <c r="G1570">
        <v>99</v>
      </c>
      <c r="H1570">
        <v>99</v>
      </c>
      <c r="I1570">
        <v>99</v>
      </c>
      <c r="J1570">
        <v>999</v>
      </c>
      <c r="K1570">
        <v>99</v>
      </c>
      <c r="L1570">
        <v>99</v>
      </c>
      <c r="M1570">
        <v>99</v>
      </c>
      <c r="N1570">
        <v>99</v>
      </c>
      <c r="O1570">
        <v>99</v>
      </c>
      <c r="P1570">
        <v>9999</v>
      </c>
    </row>
    <row r="1571" spans="1:29">
      <c r="A1571">
        <v>3</v>
      </c>
      <c r="B1571">
        <v>1193</v>
      </c>
      <c r="C1571">
        <v>2002</v>
      </c>
      <c r="D1571">
        <v>99</v>
      </c>
      <c r="E1571">
        <v>48</v>
      </c>
      <c r="F1571">
        <v>99</v>
      </c>
      <c r="G1571">
        <v>99</v>
      </c>
      <c r="H1571">
        <v>99</v>
      </c>
      <c r="I1571">
        <v>99</v>
      </c>
      <c r="J1571">
        <v>999</v>
      </c>
      <c r="K1571">
        <v>99</v>
      </c>
      <c r="L1571">
        <v>99</v>
      </c>
      <c r="M1571">
        <v>99</v>
      </c>
      <c r="N1571">
        <v>99</v>
      </c>
      <c r="O1571">
        <v>99</v>
      </c>
      <c r="P1571">
        <v>9999</v>
      </c>
    </row>
    <row r="1572" spans="1:29">
      <c r="A1572">
        <v>3</v>
      </c>
      <c r="B1572">
        <v>1194</v>
      </c>
      <c r="C1572">
        <v>2002</v>
      </c>
      <c r="D1572">
        <v>99</v>
      </c>
      <c r="E1572">
        <v>49</v>
      </c>
      <c r="F1572">
        <v>99</v>
      </c>
      <c r="G1572">
        <v>99</v>
      </c>
      <c r="H1572">
        <v>99</v>
      </c>
      <c r="I1572">
        <v>99</v>
      </c>
      <c r="J1572">
        <v>999</v>
      </c>
      <c r="K1572">
        <v>99</v>
      </c>
      <c r="L1572">
        <v>99</v>
      </c>
      <c r="M1572">
        <v>99</v>
      </c>
      <c r="N1572">
        <v>99</v>
      </c>
      <c r="O1572">
        <v>99</v>
      </c>
      <c r="P1572">
        <v>9999</v>
      </c>
    </row>
    <row r="1573" spans="1:29">
      <c r="A1573">
        <v>3</v>
      </c>
      <c r="B1573">
        <v>1195</v>
      </c>
      <c r="C1573">
        <v>2002</v>
      </c>
      <c r="D1573">
        <v>99</v>
      </c>
      <c r="E1573">
        <v>50</v>
      </c>
      <c r="F1573">
        <v>99</v>
      </c>
      <c r="G1573">
        <v>99</v>
      </c>
      <c r="H1573">
        <v>99</v>
      </c>
      <c r="I1573">
        <v>99</v>
      </c>
      <c r="J1573">
        <v>999</v>
      </c>
      <c r="K1573">
        <v>99</v>
      </c>
      <c r="L1573">
        <v>99</v>
      </c>
      <c r="M1573">
        <v>99</v>
      </c>
      <c r="N1573">
        <v>99</v>
      </c>
      <c r="O1573">
        <v>99</v>
      </c>
      <c r="P1573">
        <v>9999</v>
      </c>
    </row>
    <row r="1574" spans="1:29">
      <c r="A1574">
        <v>3</v>
      </c>
      <c r="B1574">
        <v>1196</v>
      </c>
      <c r="C1574">
        <v>2002</v>
      </c>
      <c r="D1574">
        <v>99</v>
      </c>
      <c r="E1574">
        <v>51</v>
      </c>
      <c r="F1574">
        <v>99</v>
      </c>
      <c r="G1574">
        <v>99</v>
      </c>
      <c r="H1574">
        <v>99</v>
      </c>
      <c r="I1574">
        <v>99</v>
      </c>
      <c r="J1574">
        <v>999</v>
      </c>
      <c r="K1574">
        <v>99</v>
      </c>
      <c r="L1574">
        <v>99</v>
      </c>
      <c r="M1574">
        <v>99</v>
      </c>
      <c r="N1574">
        <v>99</v>
      </c>
      <c r="O1574">
        <v>99</v>
      </c>
      <c r="P1574">
        <v>9999</v>
      </c>
    </row>
    <row r="1575" spans="1:29">
      <c r="A1575">
        <v>3</v>
      </c>
      <c r="B1575">
        <v>1197</v>
      </c>
      <c r="C1575">
        <v>2002</v>
      </c>
      <c r="D1575">
        <v>99</v>
      </c>
      <c r="E1575">
        <v>52</v>
      </c>
      <c r="F1575">
        <v>99</v>
      </c>
      <c r="G1575">
        <v>99</v>
      </c>
      <c r="H1575">
        <v>99</v>
      </c>
      <c r="I1575">
        <v>99</v>
      </c>
      <c r="J1575">
        <v>999</v>
      </c>
      <c r="K1575">
        <v>99</v>
      </c>
      <c r="L1575">
        <v>99</v>
      </c>
      <c r="M1575">
        <v>99</v>
      </c>
      <c r="N1575">
        <v>99</v>
      </c>
      <c r="O1575">
        <v>99</v>
      </c>
      <c r="P1575">
        <v>9999</v>
      </c>
    </row>
    <row r="1576" spans="1:29">
      <c r="A1576">
        <v>3</v>
      </c>
      <c r="B1576">
        <v>1198</v>
      </c>
      <c r="C1576">
        <v>2001</v>
      </c>
      <c r="D1576">
        <v>99</v>
      </c>
      <c r="E1576">
        <v>1</v>
      </c>
      <c r="F1576">
        <v>99</v>
      </c>
      <c r="G1576">
        <v>99</v>
      </c>
      <c r="H1576">
        <v>99</v>
      </c>
      <c r="I1576">
        <v>99</v>
      </c>
      <c r="J1576">
        <v>999</v>
      </c>
      <c r="K1576">
        <v>99</v>
      </c>
      <c r="L1576">
        <v>99</v>
      </c>
      <c r="M1576">
        <v>99</v>
      </c>
      <c r="N1576">
        <v>99</v>
      </c>
      <c r="O1576">
        <v>99</v>
      </c>
      <c r="P1576">
        <v>9999</v>
      </c>
      <c r="Q1576">
        <v>153</v>
      </c>
      <c r="R1576">
        <v>340</v>
      </c>
      <c r="S1576">
        <v>334</v>
      </c>
      <c r="T1576">
        <v>2.538923944293022</v>
      </c>
      <c r="U1576">
        <v>2.6179311379879566</v>
      </c>
      <c r="V1576">
        <v>13.694117647058825</v>
      </c>
      <c r="W1576">
        <v>55.730538922155688</v>
      </c>
      <c r="X1576">
        <v>158.29424510866102</v>
      </c>
      <c r="Y1576">
        <v>143.44529411764705</v>
      </c>
      <c r="Z1576">
        <v>146.02215568862277</v>
      </c>
      <c r="AA1576">
        <v>31.475378460714825</v>
      </c>
      <c r="AB1576">
        <v>4.721510371544789</v>
      </c>
      <c r="AC1576">
        <v>-51.792874713904553</v>
      </c>
    </row>
    <row r="1577" spans="1:29">
      <c r="A1577">
        <v>3</v>
      </c>
      <c r="B1577">
        <v>1199</v>
      </c>
      <c r="C1577">
        <v>2001</v>
      </c>
      <c r="D1577">
        <v>99</v>
      </c>
      <c r="E1577">
        <v>2</v>
      </c>
      <c r="F1577">
        <v>99</v>
      </c>
      <c r="G1577">
        <v>99</v>
      </c>
      <c r="H1577">
        <v>99</v>
      </c>
      <c r="I1577">
        <v>99</v>
      </c>
      <c r="J1577">
        <v>999</v>
      </c>
      <c r="K1577">
        <v>99</v>
      </c>
      <c r="L1577">
        <v>99</v>
      </c>
      <c r="M1577">
        <v>99</v>
      </c>
      <c r="N1577">
        <v>99</v>
      </c>
      <c r="O1577">
        <v>99</v>
      </c>
      <c r="P1577">
        <v>9999</v>
      </c>
      <c r="Q1577">
        <v>259</v>
      </c>
      <c r="R1577">
        <v>574.5</v>
      </c>
      <c r="S1577">
        <v>559.5</v>
      </c>
      <c r="T1577">
        <v>4.2900347235186516</v>
      </c>
      <c r="U1577">
        <v>4.2571480700035194</v>
      </c>
      <c r="V1577">
        <v>13.946040034812878</v>
      </c>
      <c r="W1577">
        <v>56.296693476318119</v>
      </c>
      <c r="X1577">
        <v>152.98827846910081</v>
      </c>
      <c r="Y1577">
        <v>138.04978241949522</v>
      </c>
      <c r="Z1577">
        <v>141.75084897229669</v>
      </c>
      <c r="AA1577">
        <v>33.653009599925525</v>
      </c>
      <c r="AB1577">
        <v>5.1622034773544812</v>
      </c>
      <c r="AC1577">
        <v>-42.99797178915864</v>
      </c>
    </row>
    <row r="1578" spans="1:29">
      <c r="A1578">
        <v>3</v>
      </c>
      <c r="B1578">
        <v>1200</v>
      </c>
      <c r="C1578">
        <v>2001</v>
      </c>
      <c r="D1578">
        <v>99</v>
      </c>
      <c r="E1578">
        <v>3</v>
      </c>
      <c r="F1578">
        <v>99</v>
      </c>
      <c r="G1578">
        <v>99</v>
      </c>
      <c r="H1578">
        <v>99</v>
      </c>
      <c r="I1578">
        <v>99</v>
      </c>
      <c r="J1578">
        <v>999</v>
      </c>
      <c r="K1578">
        <v>99</v>
      </c>
      <c r="L1578">
        <v>99</v>
      </c>
      <c r="M1578">
        <v>99</v>
      </c>
      <c r="N1578">
        <v>99</v>
      </c>
      <c r="O1578">
        <v>99</v>
      </c>
      <c r="P1578">
        <v>9999</v>
      </c>
      <c r="Q1578">
        <v>333</v>
      </c>
      <c r="R1578">
        <v>616</v>
      </c>
      <c r="S1578">
        <v>610</v>
      </c>
      <c r="T1578">
        <v>4.5999327931897112</v>
      </c>
      <c r="U1578">
        <v>4.6853019866236494</v>
      </c>
      <c r="V1578">
        <v>13.58116883116883</v>
      </c>
      <c r="W1578">
        <v>55.911475409836065</v>
      </c>
      <c r="X1578">
        <v>154.71201333877403</v>
      </c>
      <c r="Y1578">
        <v>141.69805194805187</v>
      </c>
      <c r="Z1578">
        <v>143.09180327868845</v>
      </c>
      <c r="AA1578">
        <v>30.803178966676953</v>
      </c>
      <c r="AB1578">
        <v>4.9335285932629196</v>
      </c>
      <c r="AC1578">
        <v>-59.293879488118655</v>
      </c>
    </row>
    <row r="1579" spans="1:29">
      <c r="A1579">
        <v>3</v>
      </c>
      <c r="B1579">
        <v>1201</v>
      </c>
      <c r="C1579">
        <v>2001</v>
      </c>
      <c r="D1579">
        <v>99</v>
      </c>
      <c r="E1579">
        <v>4</v>
      </c>
      <c r="F1579">
        <v>99</v>
      </c>
      <c r="G1579">
        <v>99</v>
      </c>
      <c r="H1579">
        <v>99</v>
      </c>
      <c r="I1579">
        <v>99</v>
      </c>
      <c r="J1579">
        <v>999</v>
      </c>
      <c r="K1579">
        <v>99</v>
      </c>
      <c r="L1579">
        <v>99</v>
      </c>
      <c r="M1579">
        <v>99</v>
      </c>
      <c r="N1579">
        <v>99</v>
      </c>
      <c r="O1579">
        <v>99</v>
      </c>
      <c r="P1579">
        <v>9999</v>
      </c>
      <c r="Q1579">
        <v>287</v>
      </c>
      <c r="R1579">
        <v>595</v>
      </c>
      <c r="S1579">
        <v>584</v>
      </c>
      <c r="T1579">
        <v>4.443116902512787</v>
      </c>
      <c r="U1579">
        <v>4.4454705213688044</v>
      </c>
      <c r="V1579">
        <v>13.62016806722689</v>
      </c>
      <c r="W1579">
        <v>55.965753424657514</v>
      </c>
      <c r="X1579">
        <v>152.90330216593691</v>
      </c>
      <c r="Y1579">
        <v>139.18991596638651</v>
      </c>
      <c r="Z1579">
        <v>141.81164383561639</v>
      </c>
      <c r="AA1579">
        <v>30.030028944270196</v>
      </c>
      <c r="AB1579">
        <v>4.7215831794031198</v>
      </c>
      <c r="AC1579">
        <v>-50.946317338812392</v>
      </c>
    </row>
    <row r="1580" spans="1:29">
      <c r="A1580">
        <v>3</v>
      </c>
      <c r="B1580">
        <v>1202</v>
      </c>
      <c r="C1580">
        <v>2001</v>
      </c>
      <c r="D1580">
        <v>99</v>
      </c>
      <c r="E1580">
        <v>5</v>
      </c>
      <c r="F1580">
        <v>99</v>
      </c>
      <c r="G1580">
        <v>99</v>
      </c>
      <c r="H1580">
        <v>99</v>
      </c>
      <c r="I1580">
        <v>99</v>
      </c>
      <c r="J1580">
        <v>999</v>
      </c>
      <c r="K1580">
        <v>99</v>
      </c>
      <c r="L1580">
        <v>99</v>
      </c>
      <c r="M1580">
        <v>99</v>
      </c>
      <c r="N1580">
        <v>99</v>
      </c>
      <c r="O1580">
        <v>99</v>
      </c>
      <c r="P1580">
        <v>9999</v>
      </c>
      <c r="Q1580">
        <v>299</v>
      </c>
      <c r="R1580">
        <v>578</v>
      </c>
      <c r="S1580">
        <v>571</v>
      </c>
      <c r="T1580">
        <v>4.3161707052981377</v>
      </c>
      <c r="U1580">
        <v>4.3596346896568487</v>
      </c>
      <c r="V1580">
        <v>13.522491349480973</v>
      </c>
      <c r="W1580">
        <v>55.781085814360758</v>
      </c>
      <c r="X1580">
        <v>153.71944201809197</v>
      </c>
      <c r="Y1580">
        <v>140.51712802768159</v>
      </c>
      <c r="Z1580">
        <v>142.23975481611205</v>
      </c>
      <c r="AA1580">
        <v>30.532107287599999</v>
      </c>
      <c r="AB1580">
        <v>4.5574049608164096</v>
      </c>
      <c r="AC1580">
        <v>-50.243051187240319</v>
      </c>
    </row>
    <row r="1581" spans="1:29">
      <c r="A1581">
        <v>3</v>
      </c>
      <c r="B1581">
        <v>1203</v>
      </c>
      <c r="C1581">
        <v>2001</v>
      </c>
      <c r="D1581">
        <v>99</v>
      </c>
      <c r="E1581">
        <v>6</v>
      </c>
      <c r="F1581">
        <v>99</v>
      </c>
      <c r="G1581">
        <v>99</v>
      </c>
      <c r="H1581">
        <v>99</v>
      </c>
      <c r="I1581">
        <v>99</v>
      </c>
      <c r="J1581">
        <v>999</v>
      </c>
      <c r="K1581">
        <v>99</v>
      </c>
      <c r="L1581">
        <v>99</v>
      </c>
      <c r="M1581">
        <v>99</v>
      </c>
      <c r="N1581">
        <v>99</v>
      </c>
      <c r="O1581">
        <v>99</v>
      </c>
      <c r="P1581">
        <v>9999</v>
      </c>
      <c r="Q1581">
        <v>310</v>
      </c>
      <c r="R1581">
        <v>589</v>
      </c>
      <c r="S1581">
        <v>581</v>
      </c>
      <c r="T1581">
        <v>4.3983123623193823</v>
      </c>
      <c r="U1581">
        <v>4.4414876443048188</v>
      </c>
      <c r="V1581">
        <v>13.993208828522921</v>
      </c>
      <c r="W1581">
        <v>56.28743545611016</v>
      </c>
      <c r="X1581">
        <v>154.06283856988091</v>
      </c>
      <c r="Y1581">
        <v>140.48183361629887</v>
      </c>
      <c r="Z1581">
        <v>142.41617900172128</v>
      </c>
      <c r="AA1581">
        <v>29.985650840230058</v>
      </c>
      <c r="AB1581">
        <v>4.9278788695432736</v>
      </c>
      <c r="AC1581">
        <v>-52.732590138340512</v>
      </c>
    </row>
    <row r="1582" spans="1:29">
      <c r="A1582">
        <v>3</v>
      </c>
      <c r="B1582">
        <v>1204</v>
      </c>
      <c r="C1582">
        <v>2001</v>
      </c>
      <c r="D1582">
        <v>99</v>
      </c>
      <c r="E1582">
        <v>7</v>
      </c>
      <c r="F1582">
        <v>99</v>
      </c>
      <c r="G1582">
        <v>99</v>
      </c>
      <c r="H1582">
        <v>99</v>
      </c>
      <c r="I1582">
        <v>99</v>
      </c>
      <c r="J1582">
        <v>999</v>
      </c>
      <c r="K1582">
        <v>99</v>
      </c>
      <c r="L1582">
        <v>99</v>
      </c>
      <c r="M1582">
        <v>99</v>
      </c>
      <c r="N1582">
        <v>99</v>
      </c>
      <c r="O1582">
        <v>99</v>
      </c>
      <c r="P1582">
        <v>9999</v>
      </c>
      <c r="Q1582">
        <v>276</v>
      </c>
      <c r="R1582">
        <v>547</v>
      </c>
      <c r="S1582">
        <v>537</v>
      </c>
      <c r="T1582">
        <v>4.0846805809655375</v>
      </c>
      <c r="U1582">
        <v>4.0025445324035251</v>
      </c>
      <c r="V1582">
        <v>14.15356489945156</v>
      </c>
      <c r="W1582">
        <v>56.59404096834264</v>
      </c>
      <c r="X1582">
        <v>149.58316910321457</v>
      </c>
      <c r="Y1582">
        <v>136.31882998171849</v>
      </c>
      <c r="Z1582">
        <v>138.85735567970201</v>
      </c>
      <c r="AA1582">
        <v>30.412781342475125</v>
      </c>
      <c r="AB1582">
        <v>4.629574778286246</v>
      </c>
      <c r="AC1582">
        <v>-56.910673609256179</v>
      </c>
    </row>
    <row r="1583" spans="1:29">
      <c r="A1583">
        <v>3</v>
      </c>
      <c r="B1583">
        <v>1205</v>
      </c>
      <c r="C1583">
        <v>2001</v>
      </c>
      <c r="D1583">
        <v>99</v>
      </c>
      <c r="E1583">
        <v>8</v>
      </c>
      <c r="F1583">
        <v>99</v>
      </c>
      <c r="G1583">
        <v>99</v>
      </c>
      <c r="H1583">
        <v>99</v>
      </c>
      <c r="I1583">
        <v>99</v>
      </c>
      <c r="J1583">
        <v>999</v>
      </c>
      <c r="K1583">
        <v>99</v>
      </c>
      <c r="L1583">
        <v>99</v>
      </c>
      <c r="M1583">
        <v>99</v>
      </c>
      <c r="N1583">
        <v>99</v>
      </c>
      <c r="O1583">
        <v>99</v>
      </c>
      <c r="P1583">
        <v>9999</v>
      </c>
      <c r="Q1583">
        <v>266</v>
      </c>
      <c r="R1583">
        <v>528</v>
      </c>
      <c r="S1583">
        <v>519</v>
      </c>
      <c r="T1583">
        <v>3.9427995370197513</v>
      </c>
      <c r="U1583">
        <v>3.9004765979402074</v>
      </c>
      <c r="V1583">
        <v>13.842803030303028</v>
      </c>
      <c r="W1583">
        <v>55.913294797687882</v>
      </c>
      <c r="X1583">
        <v>151.49688926097377</v>
      </c>
      <c r="Y1583">
        <v>137.62291666666661</v>
      </c>
      <c r="Z1583">
        <v>140.00944123314059</v>
      </c>
      <c r="AA1583">
        <v>28.729334324824297</v>
      </c>
      <c r="AB1583">
        <v>4.6725324267663204</v>
      </c>
      <c r="AC1583">
        <v>-45.653820231145687</v>
      </c>
    </row>
    <row r="1584" spans="1:29">
      <c r="A1584">
        <v>3</v>
      </c>
      <c r="B1584">
        <v>1206</v>
      </c>
      <c r="C1584">
        <v>2001</v>
      </c>
      <c r="D1584">
        <v>99</v>
      </c>
      <c r="E1584">
        <v>9</v>
      </c>
      <c r="F1584">
        <v>99</v>
      </c>
      <c r="G1584">
        <v>99</v>
      </c>
      <c r="H1584">
        <v>99</v>
      </c>
      <c r="I1584">
        <v>99</v>
      </c>
      <c r="J1584">
        <v>999</v>
      </c>
      <c r="K1584">
        <v>99</v>
      </c>
      <c r="L1584">
        <v>99</v>
      </c>
      <c r="M1584">
        <v>99</v>
      </c>
      <c r="N1584">
        <v>99</v>
      </c>
      <c r="O1584">
        <v>99</v>
      </c>
      <c r="P1584">
        <v>9999</v>
      </c>
      <c r="Q1584">
        <v>331</v>
      </c>
      <c r="R1584">
        <v>618</v>
      </c>
      <c r="S1584">
        <v>606</v>
      </c>
      <c r="T1584">
        <v>4.6148676399208446</v>
      </c>
      <c r="U1584">
        <v>4.5902067709017409</v>
      </c>
      <c r="V1584">
        <v>13.974110032362461</v>
      </c>
      <c r="W1584">
        <v>56.297029702970313</v>
      </c>
      <c r="X1584">
        <v>152.24310763761079</v>
      </c>
      <c r="Y1584">
        <v>138.37281553398049</v>
      </c>
      <c r="Z1584">
        <v>141.11287128712857</v>
      </c>
      <c r="AA1584">
        <v>30.757983202733577</v>
      </c>
      <c r="AB1584">
        <v>4.8510035458405776</v>
      </c>
      <c r="AC1584">
        <v>-51.858968491579809</v>
      </c>
    </row>
    <row r="1585" spans="1:29">
      <c r="A1585">
        <v>3</v>
      </c>
      <c r="B1585">
        <v>1207</v>
      </c>
      <c r="C1585">
        <v>2001</v>
      </c>
      <c r="D1585">
        <v>99</v>
      </c>
      <c r="E1585">
        <v>10</v>
      </c>
      <c r="F1585">
        <v>99</v>
      </c>
      <c r="G1585">
        <v>99</v>
      </c>
      <c r="H1585">
        <v>99</v>
      </c>
      <c r="I1585">
        <v>99</v>
      </c>
      <c r="J1585">
        <v>999</v>
      </c>
      <c r="K1585">
        <v>99</v>
      </c>
      <c r="L1585">
        <v>99</v>
      </c>
      <c r="M1585">
        <v>99</v>
      </c>
      <c r="N1585">
        <v>99</v>
      </c>
      <c r="O1585">
        <v>99</v>
      </c>
      <c r="P1585">
        <v>9999</v>
      </c>
      <c r="Q1585">
        <v>319</v>
      </c>
      <c r="R1585">
        <v>572</v>
      </c>
      <c r="S1585">
        <v>562</v>
      </c>
      <c r="T1585">
        <v>4.2713661651047303</v>
      </c>
      <c r="U1585">
        <v>4.3434938388058786</v>
      </c>
      <c r="V1585">
        <v>13.683566433566437</v>
      </c>
      <c r="W1585">
        <v>56.142348754448399</v>
      </c>
      <c r="X1585">
        <v>155.86090507542275</v>
      </c>
      <c r="Y1585">
        <v>141.46538461538452</v>
      </c>
      <c r="Z1585">
        <v>143.98256227758003</v>
      </c>
      <c r="AA1585">
        <v>31.567161332206538</v>
      </c>
      <c r="AB1585">
        <v>4.951834215622605</v>
      </c>
      <c r="AC1585">
        <v>-50.753440614474307</v>
      </c>
    </row>
    <row r="1586" spans="1:29">
      <c r="A1586">
        <v>3</v>
      </c>
      <c r="B1586">
        <v>1208</v>
      </c>
      <c r="C1586">
        <v>2001</v>
      </c>
      <c r="D1586">
        <v>99</v>
      </c>
      <c r="E1586">
        <v>11</v>
      </c>
      <c r="F1586">
        <v>99</v>
      </c>
      <c r="G1586">
        <v>99</v>
      </c>
      <c r="H1586">
        <v>99</v>
      </c>
      <c r="I1586">
        <v>99</v>
      </c>
      <c r="J1586">
        <v>999</v>
      </c>
      <c r="K1586">
        <v>99</v>
      </c>
      <c r="L1586">
        <v>99</v>
      </c>
      <c r="M1586">
        <v>99</v>
      </c>
      <c r="N1586">
        <v>99</v>
      </c>
      <c r="O1586">
        <v>99</v>
      </c>
      <c r="P1586">
        <v>9999</v>
      </c>
      <c r="Q1586">
        <v>245</v>
      </c>
      <c r="R1586">
        <v>472</v>
      </c>
      <c r="S1586">
        <v>466</v>
      </c>
      <c r="T1586">
        <v>3.5246238285479605</v>
      </c>
      <c r="U1586">
        <v>3.5103478849876102</v>
      </c>
      <c r="V1586">
        <v>14.112288135593221</v>
      </c>
      <c r="W1586">
        <v>56.248927038626597</v>
      </c>
      <c r="X1586">
        <v>151.58404796444901</v>
      </c>
      <c r="Y1586">
        <v>138.55275423728827</v>
      </c>
      <c r="Z1586">
        <v>140.33669527897001</v>
      </c>
      <c r="AA1586">
        <v>29.911896470337481</v>
      </c>
      <c r="AB1586">
        <v>4.7225885059354242</v>
      </c>
      <c r="AC1586">
        <v>-45.567698003676881</v>
      </c>
    </row>
    <row r="1587" spans="1:29">
      <c r="A1587">
        <v>3</v>
      </c>
      <c r="B1587">
        <v>1209</v>
      </c>
      <c r="C1587">
        <v>2001</v>
      </c>
      <c r="D1587">
        <v>99</v>
      </c>
      <c r="E1587">
        <v>12</v>
      </c>
      <c r="F1587">
        <v>99</v>
      </c>
      <c r="G1587">
        <v>99</v>
      </c>
      <c r="H1587">
        <v>99</v>
      </c>
      <c r="I1587">
        <v>99</v>
      </c>
      <c r="J1587">
        <v>999</v>
      </c>
      <c r="K1587">
        <v>99</v>
      </c>
      <c r="L1587">
        <v>99</v>
      </c>
      <c r="M1587">
        <v>99</v>
      </c>
      <c r="N1587">
        <v>99</v>
      </c>
      <c r="O1587">
        <v>99</v>
      </c>
      <c r="P1587">
        <v>9999</v>
      </c>
      <c r="Q1587">
        <v>260</v>
      </c>
      <c r="R1587">
        <v>468</v>
      </c>
      <c r="S1587">
        <v>463</v>
      </c>
      <c r="T1587">
        <v>3.4947541350856883</v>
      </c>
      <c r="U1587">
        <v>3.5499834163090473</v>
      </c>
      <c r="V1587">
        <v>13.514957264957264</v>
      </c>
      <c r="W1587">
        <v>55.801295896328313</v>
      </c>
      <c r="X1587">
        <v>154.1693289255586</v>
      </c>
      <c r="Y1587">
        <v>141.31474358974373</v>
      </c>
      <c r="Z1587">
        <v>142.84082073434141</v>
      </c>
      <c r="AA1587">
        <v>31.712220375442207</v>
      </c>
      <c r="AB1587">
        <v>4.7243039695471296</v>
      </c>
      <c r="AC1587">
        <v>-48.554818996129136</v>
      </c>
    </row>
    <row r="1588" spans="1:29">
      <c r="A1588">
        <v>3</v>
      </c>
      <c r="B1588">
        <v>1210</v>
      </c>
      <c r="C1588">
        <v>2001</v>
      </c>
      <c r="D1588">
        <v>99</v>
      </c>
      <c r="E1588">
        <v>13</v>
      </c>
      <c r="F1588">
        <v>99</v>
      </c>
      <c r="G1588">
        <v>99</v>
      </c>
      <c r="H1588">
        <v>99</v>
      </c>
      <c r="I1588">
        <v>99</v>
      </c>
      <c r="J1588">
        <v>999</v>
      </c>
      <c r="K1588">
        <v>99</v>
      </c>
      <c r="L1588">
        <v>99</v>
      </c>
      <c r="M1588">
        <v>99</v>
      </c>
      <c r="N1588">
        <v>99</v>
      </c>
      <c r="O1588">
        <v>99</v>
      </c>
      <c r="P1588">
        <v>9999</v>
      </c>
      <c r="Q1588">
        <v>280</v>
      </c>
      <c r="R1588">
        <v>570</v>
      </c>
      <c r="S1588">
        <v>556</v>
      </c>
      <c r="T1588">
        <v>4.2564313183735942</v>
      </c>
      <c r="U1588">
        <v>4.1658585953036722</v>
      </c>
      <c r="V1588">
        <v>13.508771929824562</v>
      </c>
      <c r="W1588">
        <v>56.397482014388494</v>
      </c>
      <c r="X1588">
        <v>150.67191271787269</v>
      </c>
      <c r="Y1588">
        <v>136.15596491228064</v>
      </c>
      <c r="Z1588">
        <v>139.58435251798556</v>
      </c>
      <c r="AA1588">
        <v>30.02394349871231</v>
      </c>
      <c r="AB1588">
        <v>4.9057953679421757</v>
      </c>
      <c r="AC1588">
        <v>-41.434112431213407</v>
      </c>
    </row>
    <row r="1589" spans="1:29">
      <c r="A1589">
        <v>3</v>
      </c>
      <c r="B1589">
        <v>1211</v>
      </c>
      <c r="C1589">
        <v>2001</v>
      </c>
      <c r="D1589">
        <v>99</v>
      </c>
      <c r="E1589">
        <v>14</v>
      </c>
      <c r="F1589">
        <v>99</v>
      </c>
      <c r="G1589">
        <v>99</v>
      </c>
      <c r="H1589">
        <v>99</v>
      </c>
      <c r="I1589">
        <v>99</v>
      </c>
      <c r="J1589">
        <v>999</v>
      </c>
      <c r="K1589">
        <v>99</v>
      </c>
      <c r="L1589">
        <v>99</v>
      </c>
      <c r="M1589">
        <v>99</v>
      </c>
      <c r="N1589">
        <v>99</v>
      </c>
      <c r="O1589">
        <v>99</v>
      </c>
      <c r="P1589">
        <v>9999</v>
      </c>
      <c r="Q1589">
        <v>318</v>
      </c>
      <c r="R1589">
        <v>628</v>
      </c>
      <c r="S1589">
        <v>621</v>
      </c>
      <c r="T1589">
        <v>4.6895418735765215</v>
      </c>
      <c r="U1589">
        <v>4.6688175992065162</v>
      </c>
      <c r="V1589">
        <v>14.369426751592352</v>
      </c>
      <c r="W1589">
        <v>56.626409017713357</v>
      </c>
      <c r="X1589">
        <v>151.24231424805589</v>
      </c>
      <c r="Y1589">
        <v>138.50143312101903</v>
      </c>
      <c r="Z1589">
        <v>140.06264090177137</v>
      </c>
      <c r="AA1589">
        <v>30.154222838972697</v>
      </c>
      <c r="AB1589">
        <v>5.1325940386313285</v>
      </c>
      <c r="AC1589">
        <v>-38.088218090771505</v>
      </c>
    </row>
    <row r="1590" spans="1:29">
      <c r="A1590">
        <v>3</v>
      </c>
      <c r="B1590">
        <v>1212</v>
      </c>
      <c r="C1590">
        <v>2001</v>
      </c>
      <c r="D1590">
        <v>99</v>
      </c>
      <c r="E1590">
        <v>15</v>
      </c>
      <c r="F1590">
        <v>99</v>
      </c>
      <c r="G1590">
        <v>99</v>
      </c>
      <c r="H1590">
        <v>99</v>
      </c>
      <c r="I1590">
        <v>99</v>
      </c>
      <c r="J1590">
        <v>999</v>
      </c>
      <c r="K1590">
        <v>99</v>
      </c>
      <c r="L1590">
        <v>99</v>
      </c>
      <c r="M1590">
        <v>99</v>
      </c>
      <c r="N1590">
        <v>99</v>
      </c>
      <c r="O1590">
        <v>99</v>
      </c>
      <c r="P1590">
        <v>9999</v>
      </c>
      <c r="Q1590">
        <v>179</v>
      </c>
      <c r="R1590">
        <v>369</v>
      </c>
      <c r="S1590">
        <v>366</v>
      </c>
      <c r="T1590">
        <v>2.7554792218944844</v>
      </c>
      <c r="U1590">
        <v>2.7507187563289257</v>
      </c>
      <c r="V1590">
        <v>14.070460704607051</v>
      </c>
      <c r="W1590">
        <v>56.289617486338791</v>
      </c>
      <c r="X1590">
        <v>151.31699095972539</v>
      </c>
      <c r="Y1590">
        <v>138.87588075880765</v>
      </c>
      <c r="Z1590">
        <v>140.01420765027331</v>
      </c>
      <c r="AA1590">
        <v>30.45121181291313</v>
      </c>
      <c r="AB1590">
        <v>4.5464513713733092</v>
      </c>
      <c r="AC1590">
        <v>-52.286875812592335</v>
      </c>
    </row>
    <row r="1591" spans="1:29">
      <c r="A1591">
        <v>3</v>
      </c>
      <c r="B1591">
        <v>1213</v>
      </c>
      <c r="C1591">
        <v>2001</v>
      </c>
      <c r="D1591">
        <v>99</v>
      </c>
      <c r="E1591">
        <v>16</v>
      </c>
      <c r="F1591">
        <v>99</v>
      </c>
      <c r="G1591">
        <v>99</v>
      </c>
      <c r="H1591">
        <v>99</v>
      </c>
      <c r="I1591">
        <v>99</v>
      </c>
      <c r="J1591">
        <v>999</v>
      </c>
      <c r="K1591">
        <v>99</v>
      </c>
      <c r="L1591">
        <v>99</v>
      </c>
      <c r="M1591">
        <v>99</v>
      </c>
      <c r="N1591">
        <v>99</v>
      </c>
      <c r="O1591">
        <v>99</v>
      </c>
      <c r="P1591">
        <v>9999</v>
      </c>
      <c r="Q1591">
        <v>323</v>
      </c>
      <c r="R1591">
        <v>625</v>
      </c>
      <c r="S1591">
        <v>617</v>
      </c>
      <c r="T1591">
        <v>4.6671396034798196</v>
      </c>
      <c r="U1591">
        <v>4.726499535769376</v>
      </c>
      <c r="V1591">
        <v>13.6768</v>
      </c>
      <c r="W1591">
        <v>56.064829821718007</v>
      </c>
      <c r="X1591">
        <v>154.32199349945836</v>
      </c>
      <c r="Y1591">
        <v>140.88560000000001</v>
      </c>
      <c r="Z1591">
        <v>142.71231766612644</v>
      </c>
      <c r="AA1591">
        <v>30.114199884121632</v>
      </c>
      <c r="AB1591">
        <v>4.6594576807453283</v>
      </c>
      <c r="AC1591">
        <v>-48.559577541383241</v>
      </c>
    </row>
    <row r="1592" spans="1:29">
      <c r="A1592">
        <v>3</v>
      </c>
      <c r="B1592">
        <v>1214</v>
      </c>
      <c r="C1592">
        <v>2001</v>
      </c>
      <c r="D1592">
        <v>99</v>
      </c>
      <c r="E1592">
        <v>17</v>
      </c>
      <c r="F1592">
        <v>99</v>
      </c>
      <c r="G1592">
        <v>99</v>
      </c>
      <c r="H1592">
        <v>99</v>
      </c>
      <c r="I1592">
        <v>99</v>
      </c>
      <c r="J1592">
        <v>999</v>
      </c>
      <c r="K1592">
        <v>99</v>
      </c>
      <c r="L1592">
        <v>99</v>
      </c>
      <c r="M1592">
        <v>99</v>
      </c>
      <c r="N1592">
        <v>99</v>
      </c>
      <c r="O1592">
        <v>99</v>
      </c>
      <c r="P1592">
        <v>9999</v>
      </c>
      <c r="Q1592">
        <v>311</v>
      </c>
      <c r="R1592">
        <v>575</v>
      </c>
      <c r="S1592">
        <v>566</v>
      </c>
      <c r="T1592">
        <v>4.2937684352014349</v>
      </c>
      <c r="U1592">
        <v>4.212053527935347</v>
      </c>
      <c r="V1592">
        <v>13.523478260869563</v>
      </c>
      <c r="W1592">
        <v>56.427561837455826</v>
      </c>
      <c r="X1592">
        <v>150.93692590324548</v>
      </c>
      <c r="Y1592">
        <v>136.46869565217389</v>
      </c>
      <c r="Z1592">
        <v>138.63869257950523</v>
      </c>
      <c r="AA1592">
        <v>29.867420313286477</v>
      </c>
      <c r="AB1592">
        <v>4.5013798503492222</v>
      </c>
      <c r="AC1592">
        <v>-53.37317680807449</v>
      </c>
    </row>
    <row r="1593" spans="1:29">
      <c r="A1593">
        <v>3</v>
      </c>
      <c r="B1593">
        <v>1215</v>
      </c>
      <c r="C1593">
        <v>2001</v>
      </c>
      <c r="D1593">
        <v>99</v>
      </c>
      <c r="E1593">
        <v>18</v>
      </c>
      <c r="F1593">
        <v>99</v>
      </c>
      <c r="G1593">
        <v>99</v>
      </c>
      <c r="H1593">
        <v>99</v>
      </c>
      <c r="I1593">
        <v>99</v>
      </c>
      <c r="J1593">
        <v>999</v>
      </c>
      <c r="K1593">
        <v>99</v>
      </c>
      <c r="L1593">
        <v>99</v>
      </c>
      <c r="M1593">
        <v>99</v>
      </c>
      <c r="N1593">
        <v>99</v>
      </c>
      <c r="O1593">
        <v>99</v>
      </c>
      <c r="P1593">
        <v>9999</v>
      </c>
      <c r="Q1593">
        <v>293</v>
      </c>
      <c r="R1593">
        <v>562</v>
      </c>
      <c r="S1593">
        <v>554</v>
      </c>
      <c r="T1593">
        <v>4.1966919314490525</v>
      </c>
      <c r="U1593">
        <v>4.1597876600484609</v>
      </c>
      <c r="V1593">
        <v>14.307829181494659</v>
      </c>
      <c r="W1593">
        <v>56.342960288808683</v>
      </c>
      <c r="X1593">
        <v>151.16998184012357</v>
      </c>
      <c r="Y1593">
        <v>137.8928825622778</v>
      </c>
      <c r="Z1593">
        <v>139.88411552346591</v>
      </c>
      <c r="AA1593">
        <v>32.095091120562053</v>
      </c>
      <c r="AB1593">
        <v>4.5815588492780845</v>
      </c>
      <c r="AC1593">
        <v>-49.008712259102246</v>
      </c>
    </row>
    <row r="1594" spans="1:29">
      <c r="A1594">
        <v>3</v>
      </c>
      <c r="B1594">
        <v>1216</v>
      </c>
      <c r="C1594">
        <v>2001</v>
      </c>
      <c r="D1594">
        <v>99</v>
      </c>
      <c r="E1594">
        <v>19</v>
      </c>
      <c r="F1594">
        <v>99</v>
      </c>
      <c r="G1594">
        <v>99</v>
      </c>
      <c r="H1594">
        <v>99</v>
      </c>
      <c r="I1594">
        <v>99</v>
      </c>
      <c r="J1594">
        <v>999</v>
      </c>
      <c r="K1594">
        <v>99</v>
      </c>
      <c r="L1594">
        <v>99</v>
      </c>
      <c r="M1594">
        <v>99</v>
      </c>
      <c r="N1594">
        <v>99</v>
      </c>
      <c r="O1594">
        <v>99</v>
      </c>
      <c r="P1594">
        <v>9999</v>
      </c>
      <c r="Q1594">
        <v>286</v>
      </c>
      <c r="R1594">
        <v>544</v>
      </c>
      <c r="S1594">
        <v>533</v>
      </c>
      <c r="T1594">
        <v>4.0622783108688356</v>
      </c>
      <c r="U1594">
        <v>4.1065931698811351</v>
      </c>
      <c r="V1594">
        <v>13.707720588235295</v>
      </c>
      <c r="W1594">
        <v>56.530956848030009</v>
      </c>
      <c r="X1594">
        <v>155.44958096998289</v>
      </c>
      <c r="Y1594">
        <v>140.63382352941159</v>
      </c>
      <c r="Z1594">
        <v>143.53621013133196</v>
      </c>
      <c r="AA1594">
        <v>28.8191700304967</v>
      </c>
      <c r="AB1594">
        <v>4.4634725987496955</v>
      </c>
      <c r="AC1594">
        <v>-49.727252268515699</v>
      </c>
    </row>
    <row r="1595" spans="1:29">
      <c r="A1595">
        <v>3</v>
      </c>
      <c r="B1595">
        <v>1217</v>
      </c>
      <c r="C1595">
        <v>2001</v>
      </c>
      <c r="D1595">
        <v>99</v>
      </c>
      <c r="E1595">
        <v>20</v>
      </c>
      <c r="F1595">
        <v>99</v>
      </c>
      <c r="G1595">
        <v>99</v>
      </c>
      <c r="H1595">
        <v>99</v>
      </c>
      <c r="I1595">
        <v>99</v>
      </c>
      <c r="J1595">
        <v>999</v>
      </c>
      <c r="K1595">
        <v>99</v>
      </c>
      <c r="L1595">
        <v>99</v>
      </c>
      <c r="M1595">
        <v>99</v>
      </c>
      <c r="N1595">
        <v>99</v>
      </c>
      <c r="O1595">
        <v>99</v>
      </c>
      <c r="P1595">
        <v>9999</v>
      </c>
      <c r="Q1595">
        <v>288</v>
      </c>
      <c r="R1595">
        <v>607</v>
      </c>
      <c r="S1595">
        <v>599</v>
      </c>
      <c r="T1595">
        <v>4.5327259828996009</v>
      </c>
      <c r="U1595">
        <v>4.4761257921403086</v>
      </c>
      <c r="V1595">
        <v>14.594728171334427</v>
      </c>
      <c r="W1595">
        <v>56.671118530884812</v>
      </c>
      <c r="X1595">
        <v>149.99080785562438</v>
      </c>
      <c r="Y1595">
        <v>137.37907742998368</v>
      </c>
      <c r="Z1595">
        <v>139.21385642737911</v>
      </c>
      <c r="AA1595">
        <v>30.813432206208244</v>
      </c>
      <c r="AB1595">
        <v>4.2178194111747054</v>
      </c>
      <c r="AC1595">
        <v>-46.508518807685491</v>
      </c>
    </row>
    <row r="1596" spans="1:29">
      <c r="A1596">
        <v>3</v>
      </c>
      <c r="B1596">
        <v>1218</v>
      </c>
      <c r="C1596">
        <v>2001</v>
      </c>
      <c r="D1596">
        <v>99</v>
      </c>
      <c r="E1596">
        <v>21</v>
      </c>
      <c r="F1596">
        <v>99</v>
      </c>
      <c r="G1596">
        <v>99</v>
      </c>
      <c r="H1596">
        <v>99</v>
      </c>
      <c r="I1596">
        <v>99</v>
      </c>
      <c r="J1596">
        <v>999</v>
      </c>
      <c r="K1596">
        <v>99</v>
      </c>
      <c r="L1596">
        <v>99</v>
      </c>
      <c r="M1596">
        <v>99</v>
      </c>
      <c r="N1596">
        <v>99</v>
      </c>
      <c r="O1596">
        <v>99</v>
      </c>
      <c r="P1596">
        <v>9999</v>
      </c>
      <c r="Q1596">
        <v>281</v>
      </c>
      <c r="R1596">
        <v>559</v>
      </c>
      <c r="S1596">
        <v>550</v>
      </c>
      <c r="T1596">
        <v>4.1742896613523506</v>
      </c>
      <c r="U1596">
        <v>4.2097883337021837</v>
      </c>
      <c r="V1596">
        <v>13.663685152057244</v>
      </c>
      <c r="W1596">
        <v>56.467272727272736</v>
      </c>
      <c r="X1596">
        <v>154.24657481146693</v>
      </c>
      <c r="Y1596">
        <v>140.29928443649359</v>
      </c>
      <c r="Z1596">
        <v>142.59509090909069</v>
      </c>
      <c r="AA1596">
        <v>31.725334778532755</v>
      </c>
      <c r="AB1596">
        <v>4.5437091194291295</v>
      </c>
      <c r="AC1596">
        <v>-51.446589460543322</v>
      </c>
    </row>
    <row r="1597" spans="1:29">
      <c r="A1597">
        <v>3</v>
      </c>
      <c r="B1597">
        <v>1219</v>
      </c>
      <c r="C1597">
        <v>2001</v>
      </c>
      <c r="D1597">
        <v>99</v>
      </c>
      <c r="E1597">
        <v>22</v>
      </c>
      <c r="F1597">
        <v>99</v>
      </c>
      <c r="G1597">
        <v>99</v>
      </c>
      <c r="H1597">
        <v>99</v>
      </c>
      <c r="I1597">
        <v>99</v>
      </c>
      <c r="J1597">
        <v>999</v>
      </c>
      <c r="K1597">
        <v>99</v>
      </c>
      <c r="L1597">
        <v>99</v>
      </c>
      <c r="M1597">
        <v>99</v>
      </c>
      <c r="N1597">
        <v>99</v>
      </c>
      <c r="O1597">
        <v>99</v>
      </c>
      <c r="P1597">
        <v>9999</v>
      </c>
      <c r="Q1597">
        <v>296</v>
      </c>
      <c r="R1597">
        <v>622</v>
      </c>
      <c r="S1597">
        <v>617</v>
      </c>
      <c r="T1597">
        <v>4.6447373333831186</v>
      </c>
      <c r="U1597">
        <v>4.7038851677497115</v>
      </c>
      <c r="V1597">
        <v>13.649517684887462</v>
      </c>
      <c r="W1597">
        <v>56.215559157212311</v>
      </c>
      <c r="X1597">
        <v>153.37951528115013</v>
      </c>
      <c r="Y1597">
        <v>140.88778135048224</v>
      </c>
      <c r="Z1597">
        <v>142.02949756888162</v>
      </c>
      <c r="AA1597">
        <v>30.944308817743103</v>
      </c>
      <c r="AB1597">
        <v>4.4456615954452561</v>
      </c>
      <c r="AC1597">
        <v>-53.374809299219741</v>
      </c>
    </row>
    <row r="1598" spans="1:29">
      <c r="A1598">
        <v>3</v>
      </c>
      <c r="B1598">
        <v>1220</v>
      </c>
      <c r="C1598">
        <v>2001</v>
      </c>
      <c r="D1598">
        <v>99</v>
      </c>
      <c r="E1598">
        <v>23</v>
      </c>
      <c r="F1598">
        <v>99</v>
      </c>
      <c r="G1598">
        <v>99</v>
      </c>
      <c r="H1598">
        <v>99</v>
      </c>
      <c r="I1598">
        <v>99</v>
      </c>
      <c r="J1598">
        <v>999</v>
      </c>
      <c r="K1598">
        <v>99</v>
      </c>
      <c r="L1598">
        <v>99</v>
      </c>
      <c r="M1598">
        <v>99</v>
      </c>
      <c r="N1598">
        <v>99</v>
      </c>
      <c r="O1598">
        <v>99</v>
      </c>
      <c r="P1598">
        <v>9999</v>
      </c>
      <c r="Q1598">
        <v>288</v>
      </c>
      <c r="R1598">
        <v>636</v>
      </c>
      <c r="S1598">
        <v>632</v>
      </c>
      <c r="T1598">
        <v>4.7492812605010633</v>
      </c>
      <c r="U1598">
        <v>4.6520809271236017</v>
      </c>
      <c r="V1598">
        <v>14.135220125786169</v>
      </c>
      <c r="W1598">
        <v>56.438291139240512</v>
      </c>
      <c r="X1598">
        <v>148.51284776876065</v>
      </c>
      <c r="Y1598">
        <v>136.26902515723273</v>
      </c>
      <c r="Z1598">
        <v>137.13148734177219</v>
      </c>
      <c r="AA1598">
        <v>29.75985591984719</v>
      </c>
      <c r="AB1598">
        <v>4.4942990178751572</v>
      </c>
      <c r="AC1598">
        <v>-53.406159009770029</v>
      </c>
    </row>
    <row r="1599" spans="1:29">
      <c r="A1599">
        <v>3</v>
      </c>
      <c r="B1599">
        <v>1221</v>
      </c>
      <c r="C1599">
        <v>2001</v>
      </c>
      <c r="D1599">
        <v>99</v>
      </c>
      <c r="E1599">
        <v>24</v>
      </c>
      <c r="F1599">
        <v>99</v>
      </c>
      <c r="G1599">
        <v>99</v>
      </c>
      <c r="H1599">
        <v>99</v>
      </c>
      <c r="I1599">
        <v>99</v>
      </c>
      <c r="J1599">
        <v>999</v>
      </c>
      <c r="K1599">
        <v>99</v>
      </c>
      <c r="L1599">
        <v>99</v>
      </c>
      <c r="M1599">
        <v>99</v>
      </c>
      <c r="N1599">
        <v>99</v>
      </c>
      <c r="O1599">
        <v>99</v>
      </c>
      <c r="P1599">
        <v>9999</v>
      </c>
      <c r="Q1599">
        <v>291</v>
      </c>
      <c r="R1599">
        <v>597</v>
      </c>
      <c r="S1599">
        <v>591</v>
      </c>
      <c r="T1599">
        <v>4.458051749243924</v>
      </c>
      <c r="U1599">
        <v>4.4637638435171656</v>
      </c>
      <c r="V1599">
        <v>14.082077051926298</v>
      </c>
      <c r="W1599">
        <v>56.164128595600658</v>
      </c>
      <c r="X1599">
        <v>151.72921305697875</v>
      </c>
      <c r="Y1599">
        <v>139.29447236180911</v>
      </c>
      <c r="Z1599">
        <v>140.70862944162445</v>
      </c>
      <c r="AA1599">
        <v>33.101324370932659</v>
      </c>
      <c r="AB1599">
        <v>4.692774358313919</v>
      </c>
      <c r="AC1599">
        <v>-56.590483079972479</v>
      </c>
    </row>
    <row r="1600" spans="1:29">
      <c r="A1600">
        <v>3</v>
      </c>
      <c r="B1600">
        <v>1222</v>
      </c>
      <c r="C1600">
        <v>2001</v>
      </c>
      <c r="D1600">
        <v>99</v>
      </c>
      <c r="E1600">
        <v>25</v>
      </c>
      <c r="F1600">
        <v>99</v>
      </c>
      <c r="G1600">
        <v>99</v>
      </c>
      <c r="H1600">
        <v>99</v>
      </c>
      <c r="I1600">
        <v>99</v>
      </c>
      <c r="J1600">
        <v>999</v>
      </c>
      <c r="K1600">
        <v>99</v>
      </c>
      <c r="L1600">
        <v>99</v>
      </c>
      <c r="M1600">
        <v>99</v>
      </c>
      <c r="N1600">
        <v>99</v>
      </c>
      <c r="O1600">
        <v>99</v>
      </c>
      <c r="P1600">
        <v>9999</v>
      </c>
    </row>
    <row r="1601" spans="1:16">
      <c r="A1601">
        <v>3</v>
      </c>
      <c r="B1601">
        <v>1223</v>
      </c>
      <c r="C1601">
        <v>2001</v>
      </c>
      <c r="D1601">
        <v>99</v>
      </c>
      <c r="E1601">
        <v>26</v>
      </c>
      <c r="F1601">
        <v>99</v>
      </c>
      <c r="G1601">
        <v>99</v>
      </c>
      <c r="H1601">
        <v>99</v>
      </c>
      <c r="I1601">
        <v>99</v>
      </c>
      <c r="J1601">
        <v>999</v>
      </c>
      <c r="K1601">
        <v>99</v>
      </c>
      <c r="L1601">
        <v>99</v>
      </c>
      <c r="M1601">
        <v>99</v>
      </c>
      <c r="N1601">
        <v>99</v>
      </c>
      <c r="O1601">
        <v>99</v>
      </c>
      <c r="P1601">
        <v>9999</v>
      </c>
    </row>
    <row r="1602" spans="1:16">
      <c r="A1602">
        <v>3</v>
      </c>
      <c r="B1602">
        <v>1224</v>
      </c>
      <c r="C1602">
        <v>2001</v>
      </c>
      <c r="D1602">
        <v>99</v>
      </c>
      <c r="E1602">
        <v>27</v>
      </c>
      <c r="F1602">
        <v>99</v>
      </c>
      <c r="G1602">
        <v>99</v>
      </c>
      <c r="H1602">
        <v>99</v>
      </c>
      <c r="I1602">
        <v>99</v>
      </c>
      <c r="J1602">
        <v>999</v>
      </c>
      <c r="K1602">
        <v>99</v>
      </c>
      <c r="L1602">
        <v>99</v>
      </c>
      <c r="M1602">
        <v>99</v>
      </c>
      <c r="N1602">
        <v>99</v>
      </c>
      <c r="O1602">
        <v>99</v>
      </c>
      <c r="P1602">
        <v>9999</v>
      </c>
    </row>
    <row r="1603" spans="1:16">
      <c r="A1603">
        <v>3</v>
      </c>
      <c r="B1603">
        <v>1225</v>
      </c>
      <c r="C1603">
        <v>2001</v>
      </c>
      <c r="D1603">
        <v>99</v>
      </c>
      <c r="E1603">
        <v>28</v>
      </c>
      <c r="F1603">
        <v>99</v>
      </c>
      <c r="G1603">
        <v>99</v>
      </c>
      <c r="H1603">
        <v>99</v>
      </c>
      <c r="I1603">
        <v>99</v>
      </c>
      <c r="J1603">
        <v>999</v>
      </c>
      <c r="K1603">
        <v>99</v>
      </c>
      <c r="L1603">
        <v>99</v>
      </c>
      <c r="M1603">
        <v>99</v>
      </c>
      <c r="N1603">
        <v>99</v>
      </c>
      <c r="O1603">
        <v>99</v>
      </c>
      <c r="P1603">
        <v>9999</v>
      </c>
    </row>
    <row r="1604" spans="1:16">
      <c r="A1604">
        <v>3</v>
      </c>
      <c r="B1604">
        <v>1226</v>
      </c>
      <c r="C1604">
        <v>2001</v>
      </c>
      <c r="D1604">
        <v>99</v>
      </c>
      <c r="E1604">
        <v>29</v>
      </c>
      <c r="F1604">
        <v>99</v>
      </c>
      <c r="G1604">
        <v>99</v>
      </c>
      <c r="H1604">
        <v>99</v>
      </c>
      <c r="I1604">
        <v>99</v>
      </c>
      <c r="J1604">
        <v>999</v>
      </c>
      <c r="K1604">
        <v>99</v>
      </c>
      <c r="L1604">
        <v>99</v>
      </c>
      <c r="M1604">
        <v>99</v>
      </c>
      <c r="N1604">
        <v>99</v>
      </c>
      <c r="O1604">
        <v>99</v>
      </c>
      <c r="P1604">
        <v>9999</v>
      </c>
    </row>
    <row r="1605" spans="1:16">
      <c r="A1605">
        <v>3</v>
      </c>
      <c r="B1605">
        <v>1227</v>
      </c>
      <c r="C1605">
        <v>2001</v>
      </c>
      <c r="D1605">
        <v>99</v>
      </c>
      <c r="E1605">
        <v>30</v>
      </c>
      <c r="F1605">
        <v>99</v>
      </c>
      <c r="G1605">
        <v>99</v>
      </c>
      <c r="H1605">
        <v>99</v>
      </c>
      <c r="I1605">
        <v>99</v>
      </c>
      <c r="J1605">
        <v>999</v>
      </c>
      <c r="K1605">
        <v>99</v>
      </c>
      <c r="L1605">
        <v>99</v>
      </c>
      <c r="M1605">
        <v>99</v>
      </c>
      <c r="N1605">
        <v>99</v>
      </c>
      <c r="O1605">
        <v>99</v>
      </c>
      <c r="P1605">
        <v>9999</v>
      </c>
    </row>
    <row r="1606" spans="1:16">
      <c r="A1606">
        <v>3</v>
      </c>
      <c r="B1606">
        <v>1228</v>
      </c>
      <c r="C1606">
        <v>2001</v>
      </c>
      <c r="D1606">
        <v>99</v>
      </c>
      <c r="E1606">
        <v>31</v>
      </c>
      <c r="F1606">
        <v>99</v>
      </c>
      <c r="G1606">
        <v>99</v>
      </c>
      <c r="H1606">
        <v>99</v>
      </c>
      <c r="I1606">
        <v>99</v>
      </c>
      <c r="J1606">
        <v>999</v>
      </c>
      <c r="K1606">
        <v>99</v>
      </c>
      <c r="L1606">
        <v>99</v>
      </c>
      <c r="M1606">
        <v>99</v>
      </c>
      <c r="N1606">
        <v>99</v>
      </c>
      <c r="O1606">
        <v>99</v>
      </c>
      <c r="P1606">
        <v>9999</v>
      </c>
    </row>
    <row r="1607" spans="1:16">
      <c r="A1607">
        <v>3</v>
      </c>
      <c r="B1607">
        <v>1229</v>
      </c>
      <c r="C1607">
        <v>2001</v>
      </c>
      <c r="D1607">
        <v>99</v>
      </c>
      <c r="E1607">
        <v>32</v>
      </c>
      <c r="F1607">
        <v>99</v>
      </c>
      <c r="G1607">
        <v>99</v>
      </c>
      <c r="H1607">
        <v>99</v>
      </c>
      <c r="I1607">
        <v>99</v>
      </c>
      <c r="J1607">
        <v>999</v>
      </c>
      <c r="K1607">
        <v>99</v>
      </c>
      <c r="L1607">
        <v>99</v>
      </c>
      <c r="M1607">
        <v>99</v>
      </c>
      <c r="N1607">
        <v>99</v>
      </c>
      <c r="O1607">
        <v>99</v>
      </c>
      <c r="P1607">
        <v>9999</v>
      </c>
    </row>
    <row r="1608" spans="1:16">
      <c r="A1608">
        <v>3</v>
      </c>
      <c r="B1608">
        <v>1230</v>
      </c>
      <c r="C1608">
        <v>2001</v>
      </c>
      <c r="D1608">
        <v>99</v>
      </c>
      <c r="E1608">
        <v>33</v>
      </c>
      <c r="F1608">
        <v>99</v>
      </c>
      <c r="G1608">
        <v>99</v>
      </c>
      <c r="H1608">
        <v>99</v>
      </c>
      <c r="I1608">
        <v>99</v>
      </c>
      <c r="J1608">
        <v>999</v>
      </c>
      <c r="K1608">
        <v>99</v>
      </c>
      <c r="L1608">
        <v>99</v>
      </c>
      <c r="M1608">
        <v>99</v>
      </c>
      <c r="N1608">
        <v>99</v>
      </c>
      <c r="O1608">
        <v>99</v>
      </c>
      <c r="P1608">
        <v>9999</v>
      </c>
    </row>
    <row r="1609" spans="1:16">
      <c r="A1609">
        <v>3</v>
      </c>
      <c r="B1609">
        <v>1231</v>
      </c>
      <c r="C1609">
        <v>2001</v>
      </c>
      <c r="D1609">
        <v>99</v>
      </c>
      <c r="E1609">
        <v>34</v>
      </c>
      <c r="F1609">
        <v>99</v>
      </c>
      <c r="G1609">
        <v>99</v>
      </c>
      <c r="H1609">
        <v>99</v>
      </c>
      <c r="I1609">
        <v>99</v>
      </c>
      <c r="J1609">
        <v>999</v>
      </c>
      <c r="K1609">
        <v>99</v>
      </c>
      <c r="L1609">
        <v>99</v>
      </c>
      <c r="M1609">
        <v>99</v>
      </c>
      <c r="N1609">
        <v>99</v>
      </c>
      <c r="O1609">
        <v>99</v>
      </c>
      <c r="P1609">
        <v>9999</v>
      </c>
    </row>
    <row r="1610" spans="1:16">
      <c r="A1610">
        <v>3</v>
      </c>
      <c r="B1610">
        <v>1232</v>
      </c>
      <c r="C1610">
        <v>2001</v>
      </c>
      <c r="D1610">
        <v>99</v>
      </c>
      <c r="E1610">
        <v>35</v>
      </c>
      <c r="F1610">
        <v>99</v>
      </c>
      <c r="G1610">
        <v>99</v>
      </c>
      <c r="H1610">
        <v>99</v>
      </c>
      <c r="I1610">
        <v>99</v>
      </c>
      <c r="J1610">
        <v>999</v>
      </c>
      <c r="K1610">
        <v>99</v>
      </c>
      <c r="L1610">
        <v>99</v>
      </c>
      <c r="M1610">
        <v>99</v>
      </c>
      <c r="N1610">
        <v>99</v>
      </c>
      <c r="O1610">
        <v>99</v>
      </c>
      <c r="P1610">
        <v>9999</v>
      </c>
    </row>
    <row r="1611" spans="1:16">
      <c r="A1611">
        <v>3</v>
      </c>
      <c r="B1611">
        <v>1233</v>
      </c>
      <c r="C1611">
        <v>2001</v>
      </c>
      <c r="D1611">
        <v>99</v>
      </c>
      <c r="E1611">
        <v>36</v>
      </c>
      <c r="F1611">
        <v>99</v>
      </c>
      <c r="G1611">
        <v>99</v>
      </c>
      <c r="H1611">
        <v>99</v>
      </c>
      <c r="I1611">
        <v>99</v>
      </c>
      <c r="J1611">
        <v>999</v>
      </c>
      <c r="K1611">
        <v>99</v>
      </c>
      <c r="L1611">
        <v>99</v>
      </c>
      <c r="M1611">
        <v>99</v>
      </c>
      <c r="N1611">
        <v>99</v>
      </c>
      <c r="O1611">
        <v>99</v>
      </c>
      <c r="P1611">
        <v>9999</v>
      </c>
    </row>
    <row r="1612" spans="1:16">
      <c r="A1612">
        <v>3</v>
      </c>
      <c r="B1612">
        <v>1234</v>
      </c>
      <c r="C1612">
        <v>2001</v>
      </c>
      <c r="D1612">
        <v>99</v>
      </c>
      <c r="E1612">
        <v>37</v>
      </c>
      <c r="F1612">
        <v>99</v>
      </c>
      <c r="G1612">
        <v>99</v>
      </c>
      <c r="H1612">
        <v>99</v>
      </c>
      <c r="I1612">
        <v>99</v>
      </c>
      <c r="J1612">
        <v>999</v>
      </c>
      <c r="K1612">
        <v>99</v>
      </c>
      <c r="L1612">
        <v>99</v>
      </c>
      <c r="M1612">
        <v>99</v>
      </c>
      <c r="N1612">
        <v>99</v>
      </c>
      <c r="O1612">
        <v>99</v>
      </c>
      <c r="P1612">
        <v>9999</v>
      </c>
    </row>
    <row r="1613" spans="1:16">
      <c r="A1613">
        <v>3</v>
      </c>
      <c r="B1613">
        <v>1235</v>
      </c>
      <c r="C1613">
        <v>2001</v>
      </c>
      <c r="D1613">
        <v>99</v>
      </c>
      <c r="E1613">
        <v>38</v>
      </c>
      <c r="F1613">
        <v>99</v>
      </c>
      <c r="G1613">
        <v>99</v>
      </c>
      <c r="H1613">
        <v>99</v>
      </c>
      <c r="I1613">
        <v>99</v>
      </c>
      <c r="J1613">
        <v>999</v>
      </c>
      <c r="K1613">
        <v>99</v>
      </c>
      <c r="L1613">
        <v>99</v>
      </c>
      <c r="M1613">
        <v>99</v>
      </c>
      <c r="N1613">
        <v>99</v>
      </c>
      <c r="O1613">
        <v>99</v>
      </c>
      <c r="P1613">
        <v>9999</v>
      </c>
    </row>
    <row r="1614" spans="1:16">
      <c r="A1614">
        <v>3</v>
      </c>
      <c r="B1614">
        <v>1236</v>
      </c>
      <c r="C1614">
        <v>2001</v>
      </c>
      <c r="D1614">
        <v>99</v>
      </c>
      <c r="E1614">
        <v>39</v>
      </c>
      <c r="F1614">
        <v>99</v>
      </c>
      <c r="G1614">
        <v>99</v>
      </c>
      <c r="H1614">
        <v>99</v>
      </c>
      <c r="I1614">
        <v>99</v>
      </c>
      <c r="J1614">
        <v>999</v>
      </c>
      <c r="K1614">
        <v>99</v>
      </c>
      <c r="L1614">
        <v>99</v>
      </c>
      <c r="M1614">
        <v>99</v>
      </c>
      <c r="N1614">
        <v>99</v>
      </c>
      <c r="O1614">
        <v>99</v>
      </c>
      <c r="P1614">
        <v>9999</v>
      </c>
    </row>
    <row r="1615" spans="1:16">
      <c r="A1615">
        <v>3</v>
      </c>
      <c r="B1615">
        <v>1237</v>
      </c>
      <c r="C1615">
        <v>2001</v>
      </c>
      <c r="D1615">
        <v>99</v>
      </c>
      <c r="E1615">
        <v>40</v>
      </c>
      <c r="F1615">
        <v>99</v>
      </c>
      <c r="G1615">
        <v>99</v>
      </c>
      <c r="H1615">
        <v>99</v>
      </c>
      <c r="I1615">
        <v>99</v>
      </c>
      <c r="J1615">
        <v>999</v>
      </c>
      <c r="K1615">
        <v>99</v>
      </c>
      <c r="L1615">
        <v>99</v>
      </c>
      <c r="M1615">
        <v>99</v>
      </c>
      <c r="N1615">
        <v>99</v>
      </c>
      <c r="O1615">
        <v>99</v>
      </c>
      <c r="P1615">
        <v>9999</v>
      </c>
    </row>
    <row r="1616" spans="1:16">
      <c r="A1616">
        <v>3</v>
      </c>
      <c r="B1616">
        <v>1238</v>
      </c>
      <c r="C1616">
        <v>2001</v>
      </c>
      <c r="D1616">
        <v>99</v>
      </c>
      <c r="E1616">
        <v>41</v>
      </c>
      <c r="F1616">
        <v>99</v>
      </c>
      <c r="G1616">
        <v>99</v>
      </c>
      <c r="H1616">
        <v>99</v>
      </c>
      <c r="I1616">
        <v>99</v>
      </c>
      <c r="J1616">
        <v>999</v>
      </c>
      <c r="K1616">
        <v>99</v>
      </c>
      <c r="L1616">
        <v>99</v>
      </c>
      <c r="M1616">
        <v>99</v>
      </c>
      <c r="N1616">
        <v>99</v>
      </c>
      <c r="O1616">
        <v>99</v>
      </c>
      <c r="P1616">
        <v>9999</v>
      </c>
    </row>
    <row r="1617" spans="1:29">
      <c r="A1617">
        <v>3</v>
      </c>
      <c r="B1617">
        <v>1239</v>
      </c>
      <c r="C1617">
        <v>2001</v>
      </c>
      <c r="D1617">
        <v>99</v>
      </c>
      <c r="E1617">
        <v>42</v>
      </c>
      <c r="F1617">
        <v>99</v>
      </c>
      <c r="G1617">
        <v>99</v>
      </c>
      <c r="H1617">
        <v>99</v>
      </c>
      <c r="I1617">
        <v>99</v>
      </c>
      <c r="J1617">
        <v>999</v>
      </c>
      <c r="K1617">
        <v>99</v>
      </c>
      <c r="L1617">
        <v>99</v>
      </c>
      <c r="M1617">
        <v>99</v>
      </c>
      <c r="N1617">
        <v>99</v>
      </c>
      <c r="O1617">
        <v>99</v>
      </c>
      <c r="P1617">
        <v>9999</v>
      </c>
    </row>
    <row r="1618" spans="1:29">
      <c r="A1618">
        <v>3</v>
      </c>
      <c r="B1618">
        <v>1240</v>
      </c>
      <c r="C1618">
        <v>2001</v>
      </c>
      <c r="D1618">
        <v>99</v>
      </c>
      <c r="E1618">
        <v>43</v>
      </c>
      <c r="F1618">
        <v>99</v>
      </c>
      <c r="G1618">
        <v>99</v>
      </c>
      <c r="H1618">
        <v>99</v>
      </c>
      <c r="I1618">
        <v>99</v>
      </c>
      <c r="J1618">
        <v>999</v>
      </c>
      <c r="K1618">
        <v>99</v>
      </c>
      <c r="L1618">
        <v>99</v>
      </c>
      <c r="M1618">
        <v>99</v>
      </c>
      <c r="N1618">
        <v>99</v>
      </c>
      <c r="O1618">
        <v>99</v>
      </c>
      <c r="P1618">
        <v>9999</v>
      </c>
    </row>
    <row r="1619" spans="1:29">
      <c r="A1619">
        <v>3</v>
      </c>
      <c r="B1619">
        <v>1241</v>
      </c>
      <c r="C1619">
        <v>2001</v>
      </c>
      <c r="D1619">
        <v>99</v>
      </c>
      <c r="E1619">
        <v>44</v>
      </c>
      <c r="F1619">
        <v>99</v>
      </c>
      <c r="G1619">
        <v>99</v>
      </c>
      <c r="H1619">
        <v>99</v>
      </c>
      <c r="I1619">
        <v>99</v>
      </c>
      <c r="J1619">
        <v>999</v>
      </c>
      <c r="K1619">
        <v>99</v>
      </c>
      <c r="L1619">
        <v>99</v>
      </c>
      <c r="M1619">
        <v>99</v>
      </c>
      <c r="N1619">
        <v>99</v>
      </c>
      <c r="O1619">
        <v>99</v>
      </c>
      <c r="P1619">
        <v>9999</v>
      </c>
    </row>
    <row r="1620" spans="1:29">
      <c r="A1620">
        <v>3</v>
      </c>
      <c r="B1620">
        <v>1242</v>
      </c>
      <c r="C1620">
        <v>2001</v>
      </c>
      <c r="D1620">
        <v>99</v>
      </c>
      <c r="E1620">
        <v>45</v>
      </c>
      <c r="F1620">
        <v>99</v>
      </c>
      <c r="G1620">
        <v>99</v>
      </c>
      <c r="H1620">
        <v>99</v>
      </c>
      <c r="I1620">
        <v>99</v>
      </c>
      <c r="J1620">
        <v>999</v>
      </c>
      <c r="K1620">
        <v>99</v>
      </c>
      <c r="L1620">
        <v>99</v>
      </c>
      <c r="M1620">
        <v>99</v>
      </c>
      <c r="N1620">
        <v>99</v>
      </c>
      <c r="O1620">
        <v>99</v>
      </c>
      <c r="P1620">
        <v>9999</v>
      </c>
    </row>
    <row r="1621" spans="1:29">
      <c r="A1621">
        <v>3</v>
      </c>
      <c r="B1621">
        <v>1243</v>
      </c>
      <c r="C1621">
        <v>2001</v>
      </c>
      <c r="D1621">
        <v>99</v>
      </c>
      <c r="E1621">
        <v>46</v>
      </c>
      <c r="F1621">
        <v>99</v>
      </c>
      <c r="G1621">
        <v>99</v>
      </c>
      <c r="H1621">
        <v>99</v>
      </c>
      <c r="I1621">
        <v>99</v>
      </c>
      <c r="J1621">
        <v>999</v>
      </c>
      <c r="K1621">
        <v>99</v>
      </c>
      <c r="L1621">
        <v>99</v>
      </c>
      <c r="M1621">
        <v>99</v>
      </c>
      <c r="N1621">
        <v>99</v>
      </c>
      <c r="O1621">
        <v>99</v>
      </c>
      <c r="P1621">
        <v>9999</v>
      </c>
    </row>
    <row r="1622" spans="1:29">
      <c r="A1622">
        <v>3</v>
      </c>
      <c r="B1622">
        <v>1244</v>
      </c>
      <c r="C1622">
        <v>2001</v>
      </c>
      <c r="D1622">
        <v>99</v>
      </c>
      <c r="E1622">
        <v>47</v>
      </c>
      <c r="F1622">
        <v>99</v>
      </c>
      <c r="G1622">
        <v>99</v>
      </c>
      <c r="H1622">
        <v>99</v>
      </c>
      <c r="I1622">
        <v>99</v>
      </c>
      <c r="J1622">
        <v>999</v>
      </c>
      <c r="K1622">
        <v>99</v>
      </c>
      <c r="L1622">
        <v>99</v>
      </c>
      <c r="M1622">
        <v>99</v>
      </c>
      <c r="N1622">
        <v>99</v>
      </c>
      <c r="O1622">
        <v>99</v>
      </c>
      <c r="P1622">
        <v>9999</v>
      </c>
    </row>
    <row r="1623" spans="1:29">
      <c r="A1623">
        <v>3</v>
      </c>
      <c r="B1623">
        <v>1245</v>
      </c>
      <c r="C1623">
        <v>2001</v>
      </c>
      <c r="D1623">
        <v>99</v>
      </c>
      <c r="E1623">
        <v>48</v>
      </c>
      <c r="F1623">
        <v>99</v>
      </c>
      <c r="G1623">
        <v>99</v>
      </c>
      <c r="H1623">
        <v>99</v>
      </c>
      <c r="I1623">
        <v>99</v>
      </c>
      <c r="J1623">
        <v>999</v>
      </c>
      <c r="K1623">
        <v>99</v>
      </c>
      <c r="L1623">
        <v>99</v>
      </c>
      <c r="M1623">
        <v>99</v>
      </c>
      <c r="N1623">
        <v>99</v>
      </c>
      <c r="O1623">
        <v>99</v>
      </c>
      <c r="P1623">
        <v>9999</v>
      </c>
    </row>
    <row r="1624" spans="1:29">
      <c r="A1624">
        <v>3</v>
      </c>
      <c r="B1624">
        <v>1246</v>
      </c>
      <c r="C1624">
        <v>2001</v>
      </c>
      <c r="D1624">
        <v>99</v>
      </c>
      <c r="E1624">
        <v>49</v>
      </c>
      <c r="F1624">
        <v>99</v>
      </c>
      <c r="G1624">
        <v>99</v>
      </c>
      <c r="H1624">
        <v>99</v>
      </c>
      <c r="I1624">
        <v>99</v>
      </c>
      <c r="J1624">
        <v>999</v>
      </c>
      <c r="K1624">
        <v>99</v>
      </c>
      <c r="L1624">
        <v>99</v>
      </c>
      <c r="M1624">
        <v>99</v>
      </c>
      <c r="N1624">
        <v>99</v>
      </c>
      <c r="O1624">
        <v>99</v>
      </c>
      <c r="P1624">
        <v>9999</v>
      </c>
    </row>
    <row r="1625" spans="1:29">
      <c r="A1625">
        <v>3</v>
      </c>
      <c r="B1625">
        <v>1247</v>
      </c>
      <c r="C1625">
        <v>2001</v>
      </c>
      <c r="D1625">
        <v>99</v>
      </c>
      <c r="E1625">
        <v>50</v>
      </c>
      <c r="F1625">
        <v>99</v>
      </c>
      <c r="G1625">
        <v>99</v>
      </c>
      <c r="H1625">
        <v>99</v>
      </c>
      <c r="I1625">
        <v>99</v>
      </c>
      <c r="J1625">
        <v>999</v>
      </c>
      <c r="K1625">
        <v>99</v>
      </c>
      <c r="L1625">
        <v>99</v>
      </c>
      <c r="M1625">
        <v>99</v>
      </c>
      <c r="N1625">
        <v>99</v>
      </c>
      <c r="O1625">
        <v>99</v>
      </c>
      <c r="P1625">
        <v>9999</v>
      </c>
    </row>
    <row r="1626" spans="1:29">
      <c r="A1626">
        <v>3</v>
      </c>
      <c r="B1626">
        <v>1248</v>
      </c>
      <c r="C1626">
        <v>2001</v>
      </c>
      <c r="D1626">
        <v>99</v>
      </c>
      <c r="E1626">
        <v>51</v>
      </c>
      <c r="F1626">
        <v>99</v>
      </c>
      <c r="G1626">
        <v>99</v>
      </c>
      <c r="H1626">
        <v>99</v>
      </c>
      <c r="I1626">
        <v>99</v>
      </c>
      <c r="J1626">
        <v>999</v>
      </c>
      <c r="K1626">
        <v>99</v>
      </c>
      <c r="L1626">
        <v>99</v>
      </c>
      <c r="M1626">
        <v>99</v>
      </c>
      <c r="N1626">
        <v>99</v>
      </c>
      <c r="O1626">
        <v>99</v>
      </c>
      <c r="P1626">
        <v>9999</v>
      </c>
    </row>
    <row r="1627" spans="1:29">
      <c r="A1627">
        <v>3</v>
      </c>
      <c r="B1627">
        <v>1249</v>
      </c>
      <c r="C1627">
        <v>2001</v>
      </c>
      <c r="D1627">
        <v>99</v>
      </c>
      <c r="E1627">
        <v>52</v>
      </c>
      <c r="F1627">
        <v>99</v>
      </c>
      <c r="G1627">
        <v>99</v>
      </c>
      <c r="H1627">
        <v>99</v>
      </c>
      <c r="I1627">
        <v>99</v>
      </c>
      <c r="J1627">
        <v>999</v>
      </c>
      <c r="K1627">
        <v>99</v>
      </c>
      <c r="L1627">
        <v>99</v>
      </c>
      <c r="M1627">
        <v>99</v>
      </c>
      <c r="N1627">
        <v>99</v>
      </c>
      <c r="O1627">
        <v>99</v>
      </c>
      <c r="P1627">
        <v>9999</v>
      </c>
    </row>
    <row r="1628" spans="1:29">
      <c r="A1628">
        <v>3</v>
      </c>
      <c r="B1628">
        <v>1250</v>
      </c>
      <c r="C1628">
        <v>2000</v>
      </c>
      <c r="D1628">
        <v>99</v>
      </c>
      <c r="E1628">
        <v>1</v>
      </c>
      <c r="F1628">
        <v>99</v>
      </c>
      <c r="G1628">
        <v>99</v>
      </c>
      <c r="H1628">
        <v>99</v>
      </c>
      <c r="I1628">
        <v>99</v>
      </c>
      <c r="J1628">
        <v>999</v>
      </c>
      <c r="K1628">
        <v>99</v>
      </c>
      <c r="L1628">
        <v>99</v>
      </c>
      <c r="M1628">
        <v>99</v>
      </c>
      <c r="N1628">
        <v>99</v>
      </c>
      <c r="O1628">
        <v>99</v>
      </c>
      <c r="P1628">
        <v>9999</v>
      </c>
      <c r="Q1628">
        <v>522</v>
      </c>
      <c r="R1628">
        <v>1243.5</v>
      </c>
      <c r="S1628">
        <v>1224.5</v>
      </c>
      <c r="T1628">
        <v>7.4616342389103076</v>
      </c>
      <c r="U1628">
        <v>7.5197141302818897</v>
      </c>
      <c r="V1628">
        <v>13.452352231604344</v>
      </c>
      <c r="W1628">
        <v>55.785218456512879</v>
      </c>
      <c r="X1628">
        <v>156.84384367508474</v>
      </c>
      <c r="Y1628">
        <v>142.72858866103752</v>
      </c>
      <c r="Z1628">
        <v>144.94324213964899</v>
      </c>
      <c r="AA1628">
        <v>29.872494867946902</v>
      </c>
      <c r="AB1628">
        <v>4.8151211780409247</v>
      </c>
      <c r="AC1628">
        <v>-51.902372917276416</v>
      </c>
    </row>
    <row r="1629" spans="1:29">
      <c r="A1629">
        <v>3</v>
      </c>
      <c r="B1629">
        <v>1251</v>
      </c>
      <c r="C1629">
        <v>2000</v>
      </c>
      <c r="D1629">
        <v>99</v>
      </c>
      <c r="E1629">
        <v>2</v>
      </c>
      <c r="F1629">
        <v>99</v>
      </c>
      <c r="G1629">
        <v>99</v>
      </c>
      <c r="H1629">
        <v>99</v>
      </c>
      <c r="I1629">
        <v>99</v>
      </c>
      <c r="J1629">
        <v>999</v>
      </c>
      <c r="K1629">
        <v>99</v>
      </c>
      <c r="L1629">
        <v>99</v>
      </c>
      <c r="M1629">
        <v>99</v>
      </c>
      <c r="N1629">
        <v>99</v>
      </c>
      <c r="O1629">
        <v>99</v>
      </c>
      <c r="P1629">
        <v>9999</v>
      </c>
      <c r="Q1629">
        <v>421</v>
      </c>
      <c r="R1629">
        <v>875</v>
      </c>
      <c r="S1629">
        <v>856</v>
      </c>
      <c r="T1629">
        <v>5.250446287934472</v>
      </c>
      <c r="U1629">
        <v>5.3716492757503911</v>
      </c>
      <c r="V1629">
        <v>13.190857142857148</v>
      </c>
      <c r="W1629">
        <v>55.158878504672892</v>
      </c>
      <c r="X1629">
        <v>160.2762420677914</v>
      </c>
      <c r="Y1629">
        <v>144.89554285714297</v>
      </c>
      <c r="Z1629">
        <v>148.11168224299067</v>
      </c>
      <c r="AA1629">
        <v>31.425475616619881</v>
      </c>
      <c r="AB1629">
        <v>4.8803909233460283</v>
      </c>
      <c r="AC1629">
        <v>-58.087096454759411</v>
      </c>
    </row>
    <row r="1630" spans="1:29">
      <c r="A1630">
        <v>3</v>
      </c>
      <c r="B1630">
        <v>1252</v>
      </c>
      <c r="C1630">
        <v>2000</v>
      </c>
      <c r="D1630">
        <v>99</v>
      </c>
      <c r="E1630">
        <v>3</v>
      </c>
      <c r="F1630">
        <v>99</v>
      </c>
      <c r="G1630">
        <v>99</v>
      </c>
      <c r="H1630">
        <v>99</v>
      </c>
      <c r="I1630">
        <v>99</v>
      </c>
      <c r="J1630">
        <v>999</v>
      </c>
      <c r="K1630">
        <v>99</v>
      </c>
      <c r="L1630">
        <v>99</v>
      </c>
      <c r="M1630">
        <v>99</v>
      </c>
      <c r="N1630">
        <v>99</v>
      </c>
      <c r="O1630">
        <v>99</v>
      </c>
      <c r="P1630">
        <v>9999</v>
      </c>
      <c r="Q1630">
        <v>413</v>
      </c>
      <c r="R1630">
        <v>799</v>
      </c>
      <c r="S1630">
        <v>786</v>
      </c>
      <c r="T1630">
        <v>4.7944075246395936</v>
      </c>
      <c r="U1630">
        <v>4.8751777364636482</v>
      </c>
      <c r="V1630">
        <v>13.120150187734664</v>
      </c>
      <c r="W1630">
        <v>55.344783715012738</v>
      </c>
      <c r="X1630">
        <v>158.49592597464053</v>
      </c>
      <c r="Y1630">
        <v>144.01214017521912</v>
      </c>
      <c r="Z1630">
        <v>146.39402035623425</v>
      </c>
      <c r="AA1630">
        <v>29.80248256082627</v>
      </c>
      <c r="AB1630">
        <v>5.0339260743149916</v>
      </c>
      <c r="AC1630">
        <v>-49.973580353417773</v>
      </c>
    </row>
    <row r="1631" spans="1:29">
      <c r="A1631">
        <v>3</v>
      </c>
      <c r="B1631">
        <v>1253</v>
      </c>
      <c r="C1631">
        <v>2000</v>
      </c>
      <c r="D1631">
        <v>99</v>
      </c>
      <c r="E1631">
        <v>4</v>
      </c>
      <c r="F1631">
        <v>99</v>
      </c>
      <c r="G1631">
        <v>99</v>
      </c>
      <c r="H1631">
        <v>99</v>
      </c>
      <c r="I1631">
        <v>99</v>
      </c>
      <c r="J1631">
        <v>999</v>
      </c>
      <c r="K1631">
        <v>99</v>
      </c>
      <c r="L1631">
        <v>99</v>
      </c>
      <c r="M1631">
        <v>99</v>
      </c>
      <c r="N1631">
        <v>99</v>
      </c>
      <c r="O1631">
        <v>99</v>
      </c>
      <c r="P1631">
        <v>9999</v>
      </c>
      <c r="Q1631">
        <v>350</v>
      </c>
      <c r="R1631">
        <v>617</v>
      </c>
      <c r="S1631">
        <v>611</v>
      </c>
      <c r="T1631">
        <v>3.7023146967492249</v>
      </c>
      <c r="U1631">
        <v>3.6936179263429594</v>
      </c>
      <c r="V1631">
        <v>13.567260940032419</v>
      </c>
      <c r="W1631">
        <v>55.911620294599011</v>
      </c>
      <c r="X1631">
        <v>154.8591637093474</v>
      </c>
      <c r="Y1631">
        <v>141.29351701782824</v>
      </c>
      <c r="Z1631">
        <v>142.68101472995096</v>
      </c>
      <c r="AA1631">
        <v>30.572272231749498</v>
      </c>
      <c r="AB1631">
        <v>4.7309316625715372</v>
      </c>
      <c r="AC1631">
        <v>-52.184207204382815</v>
      </c>
    </row>
    <row r="1632" spans="1:29">
      <c r="A1632">
        <v>3</v>
      </c>
      <c r="B1632">
        <v>1254</v>
      </c>
      <c r="C1632">
        <v>2000</v>
      </c>
      <c r="D1632">
        <v>99</v>
      </c>
      <c r="E1632">
        <v>5</v>
      </c>
      <c r="F1632">
        <v>99</v>
      </c>
      <c r="G1632">
        <v>99</v>
      </c>
      <c r="H1632">
        <v>99</v>
      </c>
      <c r="I1632">
        <v>99</v>
      </c>
      <c r="J1632">
        <v>999</v>
      </c>
      <c r="K1632">
        <v>99</v>
      </c>
      <c r="L1632">
        <v>99</v>
      </c>
      <c r="M1632">
        <v>99</v>
      </c>
      <c r="N1632">
        <v>99</v>
      </c>
      <c r="O1632">
        <v>99</v>
      </c>
      <c r="P1632">
        <v>9999</v>
      </c>
      <c r="Q1632">
        <v>455</v>
      </c>
      <c r="R1632">
        <v>823.5</v>
      </c>
      <c r="S1632">
        <v>809.5</v>
      </c>
      <c r="T1632">
        <v>4.9414200207017593</v>
      </c>
      <c r="U1632">
        <v>5.1028880162831207</v>
      </c>
      <c r="V1632">
        <v>13.196114146933819</v>
      </c>
      <c r="W1632">
        <v>55.178505250154409</v>
      </c>
      <c r="X1632">
        <v>160.75625205156479</v>
      </c>
      <c r="Y1632">
        <v>146.2540376442017</v>
      </c>
      <c r="Z1632">
        <v>148.78344657195811</v>
      </c>
      <c r="AA1632">
        <v>31.15550366314212</v>
      </c>
      <c r="AB1632">
        <v>5.0648305939551186</v>
      </c>
      <c r="AC1632">
        <v>-53.198237683838258</v>
      </c>
    </row>
    <row r="1633" spans="1:29">
      <c r="A1633">
        <v>3</v>
      </c>
      <c r="B1633">
        <v>1255</v>
      </c>
      <c r="C1633">
        <v>2000</v>
      </c>
      <c r="D1633">
        <v>99</v>
      </c>
      <c r="E1633">
        <v>6</v>
      </c>
      <c r="F1633">
        <v>99</v>
      </c>
      <c r="G1633">
        <v>99</v>
      </c>
      <c r="H1633">
        <v>99</v>
      </c>
      <c r="I1633">
        <v>99</v>
      </c>
      <c r="J1633">
        <v>999</v>
      </c>
      <c r="K1633">
        <v>99</v>
      </c>
      <c r="L1633">
        <v>99</v>
      </c>
      <c r="M1633">
        <v>99</v>
      </c>
      <c r="N1633">
        <v>99</v>
      </c>
      <c r="O1633">
        <v>99</v>
      </c>
      <c r="P1633">
        <v>9999</v>
      </c>
      <c r="Q1633">
        <v>393</v>
      </c>
      <c r="R1633">
        <v>775</v>
      </c>
      <c r="S1633">
        <v>727</v>
      </c>
      <c r="T1633">
        <v>4.6503952835991056</v>
      </c>
      <c r="U1633">
        <v>4.4174523225643556</v>
      </c>
      <c r="V1633">
        <v>13.619354838709677</v>
      </c>
      <c r="W1633">
        <v>55.434662998624489</v>
      </c>
      <c r="X1633">
        <v>154.32425820431291</v>
      </c>
      <c r="Y1633">
        <v>134.53200000000001</v>
      </c>
      <c r="Z1633">
        <v>143.41444291609352</v>
      </c>
      <c r="AA1633">
        <v>28.882435854568076</v>
      </c>
      <c r="AB1633">
        <v>5.0636453387003586</v>
      </c>
      <c r="AC1633">
        <v>-48.568093769741289</v>
      </c>
    </row>
    <row r="1634" spans="1:29">
      <c r="A1634">
        <v>3</v>
      </c>
      <c r="B1634">
        <v>1256</v>
      </c>
      <c r="C1634">
        <v>2000</v>
      </c>
      <c r="D1634">
        <v>99</v>
      </c>
      <c r="E1634">
        <v>7</v>
      </c>
      <c r="F1634">
        <v>99</v>
      </c>
      <c r="G1634">
        <v>99</v>
      </c>
      <c r="H1634">
        <v>99</v>
      </c>
      <c r="I1634">
        <v>99</v>
      </c>
      <c r="J1634">
        <v>999</v>
      </c>
      <c r="K1634">
        <v>99</v>
      </c>
      <c r="L1634">
        <v>99</v>
      </c>
      <c r="M1634">
        <v>99</v>
      </c>
      <c r="N1634">
        <v>99</v>
      </c>
      <c r="O1634">
        <v>99</v>
      </c>
      <c r="P1634">
        <v>9999</v>
      </c>
      <c r="Q1634">
        <v>350</v>
      </c>
      <c r="R1634">
        <v>665</v>
      </c>
      <c r="S1634">
        <v>660</v>
      </c>
      <c r="T1634">
        <v>3.9903391788302001</v>
      </c>
      <c r="U1634">
        <v>4.0076119506693395</v>
      </c>
      <c r="V1634">
        <v>13.281203007518798</v>
      </c>
      <c r="W1634">
        <v>55.448484848484846</v>
      </c>
      <c r="X1634">
        <v>154.99034693993929</v>
      </c>
      <c r="Y1634">
        <v>142.23924812030077</v>
      </c>
      <c r="Z1634">
        <v>143.31681818181815</v>
      </c>
      <c r="AA1634">
        <v>31.827955677412007</v>
      </c>
      <c r="AB1634">
        <v>4.7154241566420714</v>
      </c>
      <c r="AC1634">
        <v>-60.992872345513447</v>
      </c>
    </row>
    <row r="1635" spans="1:29">
      <c r="A1635">
        <v>3</v>
      </c>
      <c r="B1635">
        <v>1257</v>
      </c>
      <c r="C1635">
        <v>2000</v>
      </c>
      <c r="D1635">
        <v>99</v>
      </c>
      <c r="E1635">
        <v>8</v>
      </c>
      <c r="F1635">
        <v>99</v>
      </c>
      <c r="G1635">
        <v>99</v>
      </c>
      <c r="H1635">
        <v>99</v>
      </c>
      <c r="I1635">
        <v>99</v>
      </c>
      <c r="J1635">
        <v>999</v>
      </c>
      <c r="K1635">
        <v>99</v>
      </c>
      <c r="L1635">
        <v>99</v>
      </c>
      <c r="M1635">
        <v>99</v>
      </c>
      <c r="N1635">
        <v>99</v>
      </c>
      <c r="O1635">
        <v>99</v>
      </c>
      <c r="P1635">
        <v>9999</v>
      </c>
      <c r="Q1635">
        <v>358</v>
      </c>
      <c r="R1635">
        <v>676</v>
      </c>
      <c r="S1635">
        <v>663</v>
      </c>
      <c r="T1635">
        <v>4.0563447893070901</v>
      </c>
      <c r="U1635">
        <v>4.0421805277099372</v>
      </c>
      <c r="V1635">
        <v>13.059171597633137</v>
      </c>
      <c r="W1635">
        <v>54.66968325791855</v>
      </c>
      <c r="X1635">
        <v>155.55719386871974</v>
      </c>
      <c r="Y1635">
        <v>141.13165680473361</v>
      </c>
      <c r="Z1635">
        <v>143.89894419306162</v>
      </c>
      <c r="AA1635">
        <v>31.349368572522696</v>
      </c>
      <c r="AB1635">
        <v>5.5460040420845402</v>
      </c>
      <c r="AC1635">
        <v>-57.870891480131441</v>
      </c>
    </row>
    <row r="1636" spans="1:29">
      <c r="A1636">
        <v>3</v>
      </c>
      <c r="B1636">
        <v>1258</v>
      </c>
      <c r="C1636">
        <v>2000</v>
      </c>
      <c r="D1636">
        <v>99</v>
      </c>
      <c r="E1636">
        <v>9</v>
      </c>
      <c r="F1636">
        <v>99</v>
      </c>
      <c r="G1636">
        <v>99</v>
      </c>
      <c r="H1636">
        <v>99</v>
      </c>
      <c r="I1636">
        <v>99</v>
      </c>
      <c r="J1636">
        <v>999</v>
      </c>
      <c r="K1636">
        <v>99</v>
      </c>
      <c r="L1636">
        <v>99</v>
      </c>
      <c r="M1636">
        <v>99</v>
      </c>
      <c r="N1636">
        <v>99</v>
      </c>
      <c r="O1636">
        <v>99</v>
      </c>
      <c r="P1636">
        <v>9999</v>
      </c>
      <c r="Q1636">
        <v>411</v>
      </c>
      <c r="R1636">
        <v>759</v>
      </c>
      <c r="S1636">
        <v>749</v>
      </c>
      <c r="T1636">
        <v>4.5543871229054451</v>
      </c>
      <c r="U1636">
        <v>4.5296190719911085</v>
      </c>
      <c r="V1636">
        <v>13.318840579710145</v>
      </c>
      <c r="W1636">
        <v>55.403204272363133</v>
      </c>
      <c r="X1636">
        <v>154.34675551025839</v>
      </c>
      <c r="Y1636">
        <v>140.85599472990791</v>
      </c>
      <c r="Z1636">
        <v>142.73658210947943</v>
      </c>
      <c r="AA1636">
        <v>28.54034545384955</v>
      </c>
      <c r="AB1636">
        <v>4.9507901905665612</v>
      </c>
      <c r="AC1636">
        <v>-52.382579384579614</v>
      </c>
    </row>
    <row r="1637" spans="1:29">
      <c r="A1637">
        <v>3</v>
      </c>
      <c r="B1637">
        <v>1259</v>
      </c>
      <c r="C1637">
        <v>2000</v>
      </c>
      <c r="D1637">
        <v>99</v>
      </c>
      <c r="E1637">
        <v>10</v>
      </c>
      <c r="F1637">
        <v>99</v>
      </c>
      <c r="G1637">
        <v>99</v>
      </c>
      <c r="H1637">
        <v>99</v>
      </c>
      <c r="I1637">
        <v>99</v>
      </c>
      <c r="J1637">
        <v>999</v>
      </c>
      <c r="K1637">
        <v>99</v>
      </c>
      <c r="L1637">
        <v>99</v>
      </c>
      <c r="M1637">
        <v>99</v>
      </c>
      <c r="N1637">
        <v>99</v>
      </c>
      <c r="O1637">
        <v>99</v>
      </c>
      <c r="P1637">
        <v>9999</v>
      </c>
      <c r="Q1637">
        <v>316</v>
      </c>
      <c r="R1637">
        <v>584</v>
      </c>
      <c r="S1637">
        <v>575</v>
      </c>
      <c r="T1637">
        <v>3.5042978653185513</v>
      </c>
      <c r="U1637">
        <v>3.5865523617129802</v>
      </c>
      <c r="V1637">
        <v>13.071917808219178</v>
      </c>
      <c r="W1637">
        <v>55</v>
      </c>
      <c r="X1637">
        <v>159.82557621810938</v>
      </c>
      <c r="Y1637">
        <v>144.95051369863023</v>
      </c>
      <c r="Z1637">
        <v>147.21930434782621</v>
      </c>
      <c r="AA1637">
        <v>33.385962051807695</v>
      </c>
      <c r="AB1637">
        <v>5.4886444037944688</v>
      </c>
      <c r="AC1637">
        <v>-56.101302072465529</v>
      </c>
    </row>
    <row r="1638" spans="1:29">
      <c r="A1638">
        <v>3</v>
      </c>
      <c r="B1638">
        <v>1260</v>
      </c>
      <c r="C1638">
        <v>2000</v>
      </c>
      <c r="D1638">
        <v>99</v>
      </c>
      <c r="E1638">
        <v>11</v>
      </c>
      <c r="F1638">
        <v>99</v>
      </c>
      <c r="G1638">
        <v>99</v>
      </c>
      <c r="H1638">
        <v>99</v>
      </c>
      <c r="I1638">
        <v>99</v>
      </c>
      <c r="J1638">
        <v>999</v>
      </c>
      <c r="K1638">
        <v>99</v>
      </c>
      <c r="L1638">
        <v>99</v>
      </c>
      <c r="M1638">
        <v>99</v>
      </c>
      <c r="N1638">
        <v>99</v>
      </c>
      <c r="O1638">
        <v>99</v>
      </c>
      <c r="P1638">
        <v>9999</v>
      </c>
      <c r="Q1638">
        <v>374</v>
      </c>
      <c r="R1638">
        <v>628</v>
      </c>
      <c r="S1638">
        <v>614</v>
      </c>
      <c r="T1638">
        <v>3.7683203072261127</v>
      </c>
      <c r="U1638">
        <v>3.8050940668645006</v>
      </c>
      <c r="V1638">
        <v>12.826433121019109</v>
      </c>
      <c r="W1638">
        <v>55.123778501628657</v>
      </c>
      <c r="X1638">
        <v>157.81341651082383</v>
      </c>
      <c r="Y1638">
        <v>143.00828025477713</v>
      </c>
      <c r="Z1638">
        <v>146.26905537459291</v>
      </c>
      <c r="AA1638">
        <v>32.350744521488394</v>
      </c>
      <c r="AB1638">
        <v>5.5373462337569128</v>
      </c>
      <c r="AC1638">
        <v>-60.209270036908059</v>
      </c>
    </row>
    <row r="1639" spans="1:29">
      <c r="A1639">
        <v>3</v>
      </c>
      <c r="B1639">
        <v>1261</v>
      </c>
      <c r="C1639">
        <v>2000</v>
      </c>
      <c r="D1639">
        <v>99</v>
      </c>
      <c r="E1639">
        <v>12</v>
      </c>
      <c r="F1639">
        <v>99</v>
      </c>
      <c r="G1639">
        <v>99</v>
      </c>
      <c r="H1639">
        <v>99</v>
      </c>
      <c r="I1639">
        <v>99</v>
      </c>
      <c r="J1639">
        <v>999</v>
      </c>
      <c r="K1639">
        <v>99</v>
      </c>
      <c r="L1639">
        <v>99</v>
      </c>
      <c r="M1639">
        <v>99</v>
      </c>
      <c r="N1639">
        <v>99</v>
      </c>
      <c r="O1639">
        <v>99</v>
      </c>
      <c r="P1639">
        <v>9999</v>
      </c>
      <c r="Q1639">
        <v>366</v>
      </c>
      <c r="R1639">
        <v>695</v>
      </c>
      <c r="S1639">
        <v>684</v>
      </c>
      <c r="T1639">
        <v>4.1703544801308112</v>
      </c>
      <c r="U1639">
        <v>4.098043585471955</v>
      </c>
      <c r="V1639">
        <v>13.702158273381295</v>
      </c>
      <c r="W1639">
        <v>55.814327485380119</v>
      </c>
      <c r="X1639">
        <v>153.10880223232004</v>
      </c>
      <c r="Y1639">
        <v>139.17050359712218</v>
      </c>
      <c r="Z1639">
        <v>141.40862573099403</v>
      </c>
      <c r="AA1639">
        <v>29.82527037735284</v>
      </c>
      <c r="AB1639">
        <v>4.7204636614746676</v>
      </c>
      <c r="AC1639">
        <v>-57.956023553185389</v>
      </c>
    </row>
    <row r="1640" spans="1:29">
      <c r="A1640">
        <v>3</v>
      </c>
      <c r="B1640">
        <v>1262</v>
      </c>
      <c r="C1640">
        <v>2000</v>
      </c>
      <c r="D1640">
        <v>99</v>
      </c>
      <c r="E1640">
        <v>13</v>
      </c>
      <c r="F1640">
        <v>99</v>
      </c>
      <c r="G1640">
        <v>99</v>
      </c>
      <c r="H1640">
        <v>99</v>
      </c>
      <c r="I1640">
        <v>99</v>
      </c>
      <c r="J1640">
        <v>999</v>
      </c>
      <c r="K1640">
        <v>99</v>
      </c>
      <c r="L1640">
        <v>99</v>
      </c>
      <c r="M1640">
        <v>99</v>
      </c>
      <c r="N1640">
        <v>99</v>
      </c>
      <c r="O1640">
        <v>99</v>
      </c>
      <c r="P1640">
        <v>9999</v>
      </c>
      <c r="Q1640">
        <v>377</v>
      </c>
      <c r="R1640">
        <v>670.5</v>
      </c>
      <c r="S1640">
        <v>660.5</v>
      </c>
      <c r="T1640">
        <v>4.0233419840686446</v>
      </c>
      <c r="U1640">
        <v>4.0599075685651762</v>
      </c>
      <c r="V1640">
        <v>13.25577926920209</v>
      </c>
      <c r="W1640">
        <v>55.347464042392147</v>
      </c>
      <c r="X1640">
        <v>156.82690186896625</v>
      </c>
      <c r="Y1640">
        <v>142.91334824757641</v>
      </c>
      <c r="Z1640">
        <v>145.07706283118844</v>
      </c>
      <c r="AA1640">
        <v>30.760058392035596</v>
      </c>
      <c r="AB1640">
        <v>5.438216327439461</v>
      </c>
      <c r="AC1640">
        <v>-53.201075155959913</v>
      </c>
    </row>
    <row r="1641" spans="1:29">
      <c r="A1641">
        <v>3</v>
      </c>
      <c r="B1641">
        <v>1263</v>
      </c>
      <c r="C1641">
        <v>2000</v>
      </c>
      <c r="D1641">
        <v>99</v>
      </c>
      <c r="E1641">
        <v>14</v>
      </c>
      <c r="F1641">
        <v>99</v>
      </c>
      <c r="G1641">
        <v>99</v>
      </c>
      <c r="H1641">
        <v>99</v>
      </c>
      <c r="I1641">
        <v>99</v>
      </c>
      <c r="J1641">
        <v>999</v>
      </c>
      <c r="K1641">
        <v>99</v>
      </c>
      <c r="L1641">
        <v>99</v>
      </c>
      <c r="M1641">
        <v>99</v>
      </c>
      <c r="N1641">
        <v>99</v>
      </c>
      <c r="O1641">
        <v>99</v>
      </c>
      <c r="P1641">
        <v>9999</v>
      </c>
      <c r="Q1641">
        <v>361</v>
      </c>
      <c r="R1641">
        <v>649.5</v>
      </c>
      <c r="S1641">
        <v>637.5</v>
      </c>
      <c r="T1641">
        <v>3.8973312731582177</v>
      </c>
      <c r="U1641">
        <v>3.8576354228983889</v>
      </c>
      <c r="V1641">
        <v>14.384911470361816</v>
      </c>
      <c r="W1641">
        <v>56.03921568627451</v>
      </c>
      <c r="X1641">
        <v>153.74289915486278</v>
      </c>
      <c r="Y1641">
        <v>140.18367975365672</v>
      </c>
      <c r="Z1641">
        <v>142.82243137254903</v>
      </c>
      <c r="AA1641">
        <v>30.15038722429076</v>
      </c>
      <c r="AB1641">
        <v>5.6304521613911884</v>
      </c>
      <c r="AC1641">
        <v>-46.48820761809889</v>
      </c>
    </row>
    <row r="1642" spans="1:29">
      <c r="A1642">
        <v>3</v>
      </c>
      <c r="B1642">
        <v>1264</v>
      </c>
      <c r="C1642">
        <v>2000</v>
      </c>
      <c r="D1642">
        <v>99</v>
      </c>
      <c r="E1642">
        <v>15</v>
      </c>
      <c r="F1642">
        <v>99</v>
      </c>
      <c r="G1642">
        <v>99</v>
      </c>
      <c r="H1642">
        <v>99</v>
      </c>
      <c r="I1642">
        <v>99</v>
      </c>
      <c r="J1642">
        <v>999</v>
      </c>
      <c r="K1642">
        <v>99</v>
      </c>
      <c r="L1642">
        <v>99</v>
      </c>
      <c r="M1642">
        <v>99</v>
      </c>
      <c r="N1642">
        <v>99</v>
      </c>
      <c r="O1642">
        <v>99</v>
      </c>
      <c r="P1642">
        <v>9999</v>
      </c>
      <c r="Q1642">
        <v>400</v>
      </c>
      <c r="R1642">
        <v>714</v>
      </c>
      <c r="S1642">
        <v>707</v>
      </c>
      <c r="T1642">
        <v>4.2843641709545324</v>
      </c>
      <c r="U1642">
        <v>4.2954560476155805</v>
      </c>
      <c r="V1642">
        <v>13.406162464985998</v>
      </c>
      <c r="W1642">
        <v>55.779349363507762</v>
      </c>
      <c r="X1642">
        <v>155.37751395249313</v>
      </c>
      <c r="Y1642">
        <v>141.9928571428573</v>
      </c>
      <c r="Z1642">
        <v>143.39872701555879</v>
      </c>
      <c r="AA1642">
        <v>30.998630915021995</v>
      </c>
      <c r="AB1642">
        <v>4.8455025153411109</v>
      </c>
      <c r="AC1642">
        <v>-52.629244026503478</v>
      </c>
    </row>
    <row r="1643" spans="1:29">
      <c r="A1643">
        <v>3</v>
      </c>
      <c r="B1643">
        <v>1265</v>
      </c>
      <c r="C1643">
        <v>2000</v>
      </c>
      <c r="D1643">
        <v>99</v>
      </c>
      <c r="E1643">
        <v>16</v>
      </c>
      <c r="F1643">
        <v>99</v>
      </c>
      <c r="G1643">
        <v>99</v>
      </c>
      <c r="H1643">
        <v>99</v>
      </c>
      <c r="I1643">
        <v>99</v>
      </c>
      <c r="J1643">
        <v>999</v>
      </c>
      <c r="K1643">
        <v>99</v>
      </c>
      <c r="L1643">
        <v>99</v>
      </c>
      <c r="M1643">
        <v>99</v>
      </c>
      <c r="N1643">
        <v>99</v>
      </c>
      <c r="O1643">
        <v>99</v>
      </c>
      <c r="P1643">
        <v>9999</v>
      </c>
      <c r="Q1643">
        <v>182</v>
      </c>
      <c r="R1643">
        <v>346</v>
      </c>
      <c r="S1643">
        <v>337</v>
      </c>
      <c r="T1643">
        <v>2.0761764750003748</v>
      </c>
      <c r="U1643">
        <v>1.9973765335330855</v>
      </c>
      <c r="V1643">
        <v>13.48265895953757</v>
      </c>
      <c r="W1643">
        <v>55.658753709198805</v>
      </c>
      <c r="X1643">
        <v>150.76184094339277</v>
      </c>
      <c r="Y1643">
        <v>136.2508670520231</v>
      </c>
      <c r="Z1643">
        <v>139.88961424332336</v>
      </c>
      <c r="AA1643">
        <v>29.11709266074482</v>
      </c>
      <c r="AB1643">
        <v>4.847758415134451</v>
      </c>
      <c r="AC1643">
        <v>-50.237291892454785</v>
      </c>
    </row>
    <row r="1644" spans="1:29">
      <c r="A1644">
        <v>3</v>
      </c>
      <c r="B1644">
        <v>1266</v>
      </c>
      <c r="C1644">
        <v>2000</v>
      </c>
      <c r="D1644">
        <v>99</v>
      </c>
      <c r="E1644">
        <v>17</v>
      </c>
      <c r="F1644">
        <v>99</v>
      </c>
      <c r="G1644">
        <v>99</v>
      </c>
      <c r="H1644">
        <v>99</v>
      </c>
      <c r="I1644">
        <v>99</v>
      </c>
      <c r="J1644">
        <v>999</v>
      </c>
      <c r="K1644">
        <v>99</v>
      </c>
      <c r="L1644">
        <v>99</v>
      </c>
      <c r="M1644">
        <v>99</v>
      </c>
      <c r="N1644">
        <v>99</v>
      </c>
      <c r="O1644">
        <v>99</v>
      </c>
      <c r="P1644">
        <v>9999</v>
      </c>
      <c r="Q1644">
        <v>326</v>
      </c>
      <c r="R1644">
        <v>618</v>
      </c>
      <c r="S1644">
        <v>595</v>
      </c>
      <c r="T1644">
        <v>3.7083152067925775</v>
      </c>
      <c r="U1644">
        <v>3.619578720094093</v>
      </c>
      <c r="V1644">
        <v>13.380258899676377</v>
      </c>
      <c r="W1644">
        <v>55.473949579831938</v>
      </c>
      <c r="X1644">
        <v>155.43517515348512</v>
      </c>
      <c r="Y1644">
        <v>138.23721682847889</v>
      </c>
      <c r="Z1644">
        <v>143.5808403361344</v>
      </c>
      <c r="AA1644">
        <v>28.961175447958823</v>
      </c>
      <c r="AB1644">
        <v>4.8424499352713193</v>
      </c>
      <c r="AC1644">
        <v>-49.195864093518864</v>
      </c>
    </row>
    <row r="1645" spans="1:29">
      <c r="A1645">
        <v>3</v>
      </c>
      <c r="B1645">
        <v>1267</v>
      </c>
      <c r="C1645">
        <v>2000</v>
      </c>
      <c r="D1645">
        <v>99</v>
      </c>
      <c r="E1645">
        <v>18</v>
      </c>
      <c r="F1645">
        <v>99</v>
      </c>
      <c r="G1645">
        <v>99</v>
      </c>
      <c r="H1645">
        <v>99</v>
      </c>
      <c r="I1645">
        <v>99</v>
      </c>
      <c r="J1645">
        <v>999</v>
      </c>
      <c r="K1645">
        <v>99</v>
      </c>
      <c r="L1645">
        <v>99</v>
      </c>
      <c r="M1645">
        <v>99</v>
      </c>
      <c r="N1645">
        <v>99</v>
      </c>
      <c r="O1645">
        <v>99</v>
      </c>
      <c r="P1645">
        <v>9999</v>
      </c>
      <c r="Q1645">
        <v>374</v>
      </c>
      <c r="R1645">
        <v>665</v>
      </c>
      <c r="S1645">
        <v>659</v>
      </c>
      <c r="T1645">
        <v>3.9903391788302001</v>
      </c>
      <c r="U1645">
        <v>4.0591237486420821</v>
      </c>
      <c r="V1645">
        <v>13.354887218045112</v>
      </c>
      <c r="W1645">
        <v>55.70106221547799</v>
      </c>
      <c r="X1645">
        <v>157.26553653907237</v>
      </c>
      <c r="Y1645">
        <v>144.06751879699249</v>
      </c>
      <c r="Z1645">
        <v>145.37921092564486</v>
      </c>
      <c r="AA1645">
        <v>30.882658755691256</v>
      </c>
      <c r="AB1645">
        <v>5.1726063286639237</v>
      </c>
      <c r="AC1645">
        <v>-49.103174787303082</v>
      </c>
    </row>
    <row r="1646" spans="1:29">
      <c r="A1646">
        <v>3</v>
      </c>
      <c r="B1646">
        <v>1268</v>
      </c>
      <c r="C1646">
        <v>2000</v>
      </c>
      <c r="D1646">
        <v>99</v>
      </c>
      <c r="E1646">
        <v>19</v>
      </c>
      <c r="F1646">
        <v>99</v>
      </c>
      <c r="G1646">
        <v>99</v>
      </c>
      <c r="H1646">
        <v>99</v>
      </c>
      <c r="I1646">
        <v>99</v>
      </c>
      <c r="J1646">
        <v>999</v>
      </c>
      <c r="K1646">
        <v>99</v>
      </c>
      <c r="L1646">
        <v>99</v>
      </c>
      <c r="M1646">
        <v>99</v>
      </c>
      <c r="N1646">
        <v>99</v>
      </c>
      <c r="O1646">
        <v>99</v>
      </c>
      <c r="P1646">
        <v>9999</v>
      </c>
      <c r="Q1646">
        <v>348</v>
      </c>
      <c r="R1646">
        <v>597</v>
      </c>
      <c r="S1646">
        <v>587</v>
      </c>
      <c r="T1646">
        <v>3.5823044958821497</v>
      </c>
      <c r="U1646">
        <v>3.5290623480024856</v>
      </c>
      <c r="V1646">
        <v>13.788944723618089</v>
      </c>
      <c r="W1646">
        <v>56.216354344122657</v>
      </c>
      <c r="X1646">
        <v>153.87428293507995</v>
      </c>
      <c r="Y1646">
        <v>139.52127303182581</v>
      </c>
      <c r="Z1646">
        <v>141.89812606473598</v>
      </c>
      <c r="AA1646">
        <v>30.891888416096482</v>
      </c>
      <c r="AB1646">
        <v>4.9494072396959883</v>
      </c>
      <c r="AC1646">
        <v>-40.85654933898185</v>
      </c>
    </row>
    <row r="1647" spans="1:29">
      <c r="A1647">
        <v>3</v>
      </c>
      <c r="B1647">
        <v>1269</v>
      </c>
      <c r="C1647">
        <v>2000</v>
      </c>
      <c r="D1647">
        <v>99</v>
      </c>
      <c r="E1647">
        <v>20</v>
      </c>
      <c r="F1647">
        <v>99</v>
      </c>
      <c r="G1647">
        <v>99</v>
      </c>
      <c r="H1647">
        <v>99</v>
      </c>
      <c r="I1647">
        <v>99</v>
      </c>
      <c r="J1647">
        <v>999</v>
      </c>
      <c r="K1647">
        <v>99</v>
      </c>
      <c r="L1647">
        <v>99</v>
      </c>
      <c r="M1647">
        <v>99</v>
      </c>
      <c r="N1647">
        <v>99</v>
      </c>
      <c r="O1647">
        <v>99</v>
      </c>
      <c r="P1647">
        <v>9999</v>
      </c>
      <c r="Q1647">
        <v>342</v>
      </c>
      <c r="R1647">
        <v>615</v>
      </c>
      <c r="S1647">
        <v>602</v>
      </c>
      <c r="T1647">
        <v>3.6903136766625178</v>
      </c>
      <c r="U1647">
        <v>3.6382590554503857</v>
      </c>
      <c r="V1647">
        <v>13.413008130081298</v>
      </c>
      <c r="W1647">
        <v>56.029900332225921</v>
      </c>
      <c r="X1647">
        <v>154.6107162046703</v>
      </c>
      <c r="Y1647">
        <v>139.62845528455284</v>
      </c>
      <c r="Z1647">
        <v>142.64368770764119</v>
      </c>
      <c r="AA1647">
        <v>32.104035644654694</v>
      </c>
      <c r="AB1647">
        <v>5.6846038197989612</v>
      </c>
      <c r="AC1647">
        <v>-44.560259192088246</v>
      </c>
    </row>
    <row r="1648" spans="1:29">
      <c r="A1648">
        <v>3</v>
      </c>
      <c r="B1648">
        <v>1270</v>
      </c>
      <c r="C1648">
        <v>2000</v>
      </c>
      <c r="D1648">
        <v>99</v>
      </c>
      <c r="E1648">
        <v>21</v>
      </c>
      <c r="F1648">
        <v>99</v>
      </c>
      <c r="G1648">
        <v>99</v>
      </c>
      <c r="H1648">
        <v>99</v>
      </c>
      <c r="I1648">
        <v>99</v>
      </c>
      <c r="J1648">
        <v>999</v>
      </c>
      <c r="K1648">
        <v>99</v>
      </c>
      <c r="L1648">
        <v>99</v>
      </c>
      <c r="M1648">
        <v>99</v>
      </c>
      <c r="N1648">
        <v>99</v>
      </c>
      <c r="O1648">
        <v>99</v>
      </c>
      <c r="P1648">
        <v>9999</v>
      </c>
      <c r="Q1648">
        <v>346</v>
      </c>
      <c r="R1648">
        <v>635.5</v>
      </c>
      <c r="S1648">
        <v>620.5</v>
      </c>
      <c r="T1648">
        <v>3.813324132551267</v>
      </c>
      <c r="U1648">
        <v>3.7571158138423408</v>
      </c>
      <c r="V1648">
        <v>13.622344610542878</v>
      </c>
      <c r="W1648">
        <v>56.119258662369056</v>
      </c>
      <c r="X1648">
        <v>154.69516244108743</v>
      </c>
      <c r="Y1648">
        <v>139.53863099921321</v>
      </c>
      <c r="Z1648">
        <v>142.91184528605956</v>
      </c>
      <c r="AA1648">
        <v>29.870580848404447</v>
      </c>
      <c r="AB1648">
        <v>5.1579679267065162</v>
      </c>
      <c r="AC1648">
        <v>-43.229274782804495</v>
      </c>
    </row>
    <row r="1649" spans="1:29">
      <c r="A1649">
        <v>3</v>
      </c>
      <c r="B1649">
        <v>1271</v>
      </c>
      <c r="C1649">
        <v>2000</v>
      </c>
      <c r="D1649">
        <v>99</v>
      </c>
      <c r="E1649">
        <v>22</v>
      </c>
      <c r="F1649">
        <v>99</v>
      </c>
      <c r="G1649">
        <v>99</v>
      </c>
      <c r="H1649">
        <v>99</v>
      </c>
      <c r="I1649">
        <v>99</v>
      </c>
      <c r="J1649">
        <v>999</v>
      </c>
      <c r="K1649">
        <v>99</v>
      </c>
      <c r="L1649">
        <v>99</v>
      </c>
      <c r="M1649">
        <v>99</v>
      </c>
      <c r="N1649">
        <v>99</v>
      </c>
      <c r="O1649">
        <v>99</v>
      </c>
      <c r="P1649">
        <v>9999</v>
      </c>
      <c r="Q1649">
        <v>342</v>
      </c>
      <c r="R1649">
        <v>627.5</v>
      </c>
      <c r="S1649">
        <v>613.5</v>
      </c>
      <c r="T1649">
        <v>3.7653200522044368</v>
      </c>
      <c r="U1649">
        <v>3.7585563477550559</v>
      </c>
      <c r="V1649">
        <v>13.182470119521916</v>
      </c>
      <c r="W1649">
        <v>55.403422982885083</v>
      </c>
      <c r="X1649">
        <v>156.67859439813867</v>
      </c>
      <c r="Y1649">
        <v>141.3717928286853</v>
      </c>
      <c r="Z1649">
        <v>144.59788101059499</v>
      </c>
      <c r="AA1649">
        <v>30.671531821797409</v>
      </c>
      <c r="AB1649">
        <v>5.0029580185311548</v>
      </c>
      <c r="AC1649">
        <v>-48.58220885447821</v>
      </c>
    </row>
    <row r="1650" spans="1:29">
      <c r="A1650">
        <v>3</v>
      </c>
      <c r="B1650">
        <v>1272</v>
      </c>
      <c r="C1650">
        <v>2000</v>
      </c>
      <c r="D1650">
        <v>99</v>
      </c>
      <c r="E1650">
        <v>23</v>
      </c>
      <c r="F1650">
        <v>99</v>
      </c>
      <c r="G1650">
        <v>99</v>
      </c>
      <c r="H1650">
        <v>99</v>
      </c>
      <c r="I1650">
        <v>99</v>
      </c>
      <c r="J1650">
        <v>999</v>
      </c>
      <c r="K1650">
        <v>99</v>
      </c>
      <c r="L1650">
        <v>99</v>
      </c>
      <c r="M1650">
        <v>99</v>
      </c>
      <c r="N1650">
        <v>99</v>
      </c>
      <c r="O1650">
        <v>99</v>
      </c>
      <c r="P1650">
        <v>9999</v>
      </c>
      <c r="Q1650">
        <v>353</v>
      </c>
      <c r="R1650">
        <v>727</v>
      </c>
      <c r="S1650">
        <v>723</v>
      </c>
      <c r="T1650">
        <v>4.3623708015181286</v>
      </c>
      <c r="U1650">
        <v>4.4150373098283424</v>
      </c>
      <c r="V1650">
        <v>13.522696011004127</v>
      </c>
      <c r="W1650">
        <v>55.811894882434309</v>
      </c>
      <c r="X1650">
        <v>155.78901405470182</v>
      </c>
      <c r="Y1650">
        <v>143.336038514443</v>
      </c>
      <c r="Z1650">
        <v>144.12904564315369</v>
      </c>
      <c r="AA1650">
        <v>30.173919335735594</v>
      </c>
      <c r="AB1650">
        <v>4.6068710641169588</v>
      </c>
      <c r="AC1650">
        <v>-56.346908957153921</v>
      </c>
    </row>
    <row r="1651" spans="1:29">
      <c r="A1651">
        <v>3</v>
      </c>
      <c r="B1651">
        <v>1273</v>
      </c>
      <c r="C1651">
        <v>2000</v>
      </c>
      <c r="D1651">
        <v>99</v>
      </c>
      <c r="E1651">
        <v>24</v>
      </c>
      <c r="F1651">
        <v>99</v>
      </c>
      <c r="G1651">
        <v>99</v>
      </c>
      <c r="H1651">
        <v>99</v>
      </c>
      <c r="I1651">
        <v>99</v>
      </c>
      <c r="J1651">
        <v>999</v>
      </c>
      <c r="K1651">
        <v>99</v>
      </c>
      <c r="L1651">
        <v>99</v>
      </c>
      <c r="M1651">
        <v>99</v>
      </c>
      <c r="N1651">
        <v>99</v>
      </c>
      <c r="O1651">
        <v>99</v>
      </c>
      <c r="P1651">
        <v>9999</v>
      </c>
      <c r="Q1651">
        <v>377</v>
      </c>
      <c r="R1651">
        <v>660.25</v>
      </c>
      <c r="S1651">
        <v>654.25</v>
      </c>
      <c r="T1651">
        <v>3.961836756124272</v>
      </c>
      <c r="U1651">
        <v>3.9632901116668009</v>
      </c>
      <c r="V1651">
        <v>13.396440742143128</v>
      </c>
      <c r="W1651">
        <v>56.117692013756198</v>
      </c>
      <c r="X1651">
        <v>155.07701496896789</v>
      </c>
      <c r="Y1651">
        <v>141.67815221507013</v>
      </c>
      <c r="Z1651">
        <v>142.97745510126111</v>
      </c>
      <c r="AA1651">
        <v>31.848413829433824</v>
      </c>
      <c r="AB1651">
        <v>5.6433197701517779</v>
      </c>
      <c r="AC1651">
        <v>-42.999108820862347</v>
      </c>
    </row>
    <row r="1652" spans="1:29">
      <c r="A1652">
        <v>3</v>
      </c>
      <c r="B1652">
        <v>1274</v>
      </c>
      <c r="C1652">
        <v>2000</v>
      </c>
      <c r="D1652">
        <v>99</v>
      </c>
      <c r="E1652">
        <v>25</v>
      </c>
      <c r="F1652">
        <v>99</v>
      </c>
      <c r="G1652">
        <v>99</v>
      </c>
      <c r="H1652">
        <v>99</v>
      </c>
      <c r="I1652">
        <v>99</v>
      </c>
      <c r="J1652">
        <v>999</v>
      </c>
      <c r="K1652">
        <v>99</v>
      </c>
      <c r="L1652">
        <v>99</v>
      </c>
      <c r="M1652">
        <v>99</v>
      </c>
      <c r="N1652">
        <v>99</v>
      </c>
      <c r="O1652">
        <v>99</v>
      </c>
      <c r="P1652">
        <v>9999</v>
      </c>
    </row>
    <row r="1653" spans="1:29">
      <c r="A1653">
        <v>3</v>
      </c>
      <c r="B1653">
        <v>1275</v>
      </c>
      <c r="C1653">
        <v>2000</v>
      </c>
      <c r="D1653">
        <v>99</v>
      </c>
      <c r="E1653">
        <v>26</v>
      </c>
      <c r="F1653">
        <v>99</v>
      </c>
      <c r="G1653">
        <v>99</v>
      </c>
      <c r="H1653">
        <v>99</v>
      </c>
      <c r="I1653">
        <v>99</v>
      </c>
      <c r="J1653">
        <v>999</v>
      </c>
      <c r="K1653">
        <v>99</v>
      </c>
      <c r="L1653">
        <v>99</v>
      </c>
      <c r="M1653">
        <v>99</v>
      </c>
      <c r="N1653">
        <v>99</v>
      </c>
      <c r="O1653">
        <v>99</v>
      </c>
      <c r="P1653">
        <v>9999</v>
      </c>
    </row>
    <row r="1654" spans="1:29">
      <c r="A1654">
        <v>3</v>
      </c>
      <c r="B1654">
        <v>1276</v>
      </c>
      <c r="C1654">
        <v>2000</v>
      </c>
      <c r="D1654">
        <v>99</v>
      </c>
      <c r="E1654">
        <v>27</v>
      </c>
      <c r="F1654">
        <v>99</v>
      </c>
      <c r="G1654">
        <v>99</v>
      </c>
      <c r="H1654">
        <v>99</v>
      </c>
      <c r="I1654">
        <v>99</v>
      </c>
      <c r="J1654">
        <v>999</v>
      </c>
      <c r="K1654">
        <v>99</v>
      </c>
      <c r="L1654">
        <v>99</v>
      </c>
      <c r="M1654">
        <v>99</v>
      </c>
      <c r="N1654">
        <v>99</v>
      </c>
      <c r="O1654">
        <v>99</v>
      </c>
      <c r="P1654">
        <v>9999</v>
      </c>
    </row>
    <row r="1655" spans="1:29">
      <c r="A1655">
        <v>3</v>
      </c>
      <c r="B1655">
        <v>1277</v>
      </c>
      <c r="C1655">
        <v>2000</v>
      </c>
      <c r="D1655">
        <v>99</v>
      </c>
      <c r="E1655">
        <v>28</v>
      </c>
      <c r="F1655">
        <v>99</v>
      </c>
      <c r="G1655">
        <v>99</v>
      </c>
      <c r="H1655">
        <v>99</v>
      </c>
      <c r="I1655">
        <v>99</v>
      </c>
      <c r="J1655">
        <v>999</v>
      </c>
      <c r="K1655">
        <v>99</v>
      </c>
      <c r="L1655">
        <v>99</v>
      </c>
      <c r="M1655">
        <v>99</v>
      </c>
      <c r="N1655">
        <v>99</v>
      </c>
      <c r="O1655">
        <v>99</v>
      </c>
      <c r="P1655">
        <v>9999</v>
      </c>
    </row>
    <row r="1656" spans="1:29">
      <c r="A1656">
        <v>3</v>
      </c>
      <c r="B1656">
        <v>1278</v>
      </c>
      <c r="C1656">
        <v>2000</v>
      </c>
      <c r="D1656">
        <v>99</v>
      </c>
      <c r="E1656">
        <v>29</v>
      </c>
      <c r="F1656">
        <v>99</v>
      </c>
      <c r="G1656">
        <v>99</v>
      </c>
      <c r="H1656">
        <v>99</v>
      </c>
      <c r="I1656">
        <v>99</v>
      </c>
      <c r="J1656">
        <v>999</v>
      </c>
      <c r="K1656">
        <v>99</v>
      </c>
      <c r="L1656">
        <v>99</v>
      </c>
      <c r="M1656">
        <v>99</v>
      </c>
      <c r="N1656">
        <v>99</v>
      </c>
      <c r="O1656">
        <v>99</v>
      </c>
      <c r="P1656">
        <v>9999</v>
      </c>
    </row>
    <row r="1657" spans="1:29">
      <c r="A1657">
        <v>3</v>
      </c>
      <c r="B1657">
        <v>1279</v>
      </c>
      <c r="C1657">
        <v>2000</v>
      </c>
      <c r="D1657">
        <v>99</v>
      </c>
      <c r="E1657">
        <v>30</v>
      </c>
      <c r="F1657">
        <v>99</v>
      </c>
      <c r="G1657">
        <v>99</v>
      </c>
      <c r="H1657">
        <v>99</v>
      </c>
      <c r="I1657">
        <v>99</v>
      </c>
      <c r="J1657">
        <v>999</v>
      </c>
      <c r="K1657">
        <v>99</v>
      </c>
      <c r="L1657">
        <v>99</v>
      </c>
      <c r="M1657">
        <v>99</v>
      </c>
      <c r="N1657">
        <v>99</v>
      </c>
      <c r="O1657">
        <v>99</v>
      </c>
      <c r="P1657">
        <v>9999</v>
      </c>
    </row>
    <row r="1658" spans="1:29">
      <c r="A1658">
        <v>3</v>
      </c>
      <c r="B1658">
        <v>1280</v>
      </c>
      <c r="C1658">
        <v>2000</v>
      </c>
      <c r="D1658">
        <v>99</v>
      </c>
      <c r="E1658">
        <v>31</v>
      </c>
      <c r="F1658">
        <v>99</v>
      </c>
      <c r="G1658">
        <v>99</v>
      </c>
      <c r="H1658">
        <v>99</v>
      </c>
      <c r="I1658">
        <v>99</v>
      </c>
      <c r="J1658">
        <v>999</v>
      </c>
      <c r="K1658">
        <v>99</v>
      </c>
      <c r="L1658">
        <v>99</v>
      </c>
      <c r="M1658">
        <v>99</v>
      </c>
      <c r="N1658">
        <v>99</v>
      </c>
      <c r="O1658">
        <v>99</v>
      </c>
      <c r="P1658">
        <v>9999</v>
      </c>
    </row>
    <row r="1659" spans="1:29">
      <c r="A1659">
        <v>3</v>
      </c>
      <c r="B1659">
        <v>1281</v>
      </c>
      <c r="C1659">
        <v>2000</v>
      </c>
      <c r="D1659">
        <v>99</v>
      </c>
      <c r="E1659">
        <v>32</v>
      </c>
      <c r="F1659">
        <v>99</v>
      </c>
      <c r="G1659">
        <v>99</v>
      </c>
      <c r="H1659">
        <v>99</v>
      </c>
      <c r="I1659">
        <v>99</v>
      </c>
      <c r="J1659">
        <v>999</v>
      </c>
      <c r="K1659">
        <v>99</v>
      </c>
      <c r="L1659">
        <v>99</v>
      </c>
      <c r="M1659">
        <v>99</v>
      </c>
      <c r="N1659">
        <v>99</v>
      </c>
      <c r="O1659">
        <v>99</v>
      </c>
      <c r="P1659">
        <v>9999</v>
      </c>
    </row>
    <row r="1660" spans="1:29">
      <c r="A1660">
        <v>3</v>
      </c>
      <c r="B1660">
        <v>1282</v>
      </c>
      <c r="C1660">
        <v>2000</v>
      </c>
      <c r="D1660">
        <v>99</v>
      </c>
      <c r="E1660">
        <v>33</v>
      </c>
      <c r="F1660">
        <v>99</v>
      </c>
      <c r="G1660">
        <v>99</v>
      </c>
      <c r="H1660">
        <v>99</v>
      </c>
      <c r="I1660">
        <v>99</v>
      </c>
      <c r="J1660">
        <v>999</v>
      </c>
      <c r="K1660">
        <v>99</v>
      </c>
      <c r="L1660">
        <v>99</v>
      </c>
      <c r="M1660">
        <v>99</v>
      </c>
      <c r="N1660">
        <v>99</v>
      </c>
      <c r="O1660">
        <v>99</v>
      </c>
      <c r="P1660">
        <v>9999</v>
      </c>
    </row>
    <row r="1661" spans="1:29">
      <c r="A1661">
        <v>3</v>
      </c>
      <c r="B1661">
        <v>1283</v>
      </c>
      <c r="C1661">
        <v>2000</v>
      </c>
      <c r="D1661">
        <v>99</v>
      </c>
      <c r="E1661">
        <v>34</v>
      </c>
      <c r="F1661">
        <v>99</v>
      </c>
      <c r="G1661">
        <v>99</v>
      </c>
      <c r="H1661">
        <v>99</v>
      </c>
      <c r="I1661">
        <v>99</v>
      </c>
      <c r="J1661">
        <v>999</v>
      </c>
      <c r="K1661">
        <v>99</v>
      </c>
      <c r="L1661">
        <v>99</v>
      </c>
      <c r="M1661">
        <v>99</v>
      </c>
      <c r="N1661">
        <v>99</v>
      </c>
      <c r="O1661">
        <v>99</v>
      </c>
      <c r="P1661">
        <v>9999</v>
      </c>
    </row>
    <row r="1662" spans="1:29">
      <c r="A1662">
        <v>3</v>
      </c>
      <c r="B1662">
        <v>1284</v>
      </c>
      <c r="C1662">
        <v>2000</v>
      </c>
      <c r="D1662">
        <v>99</v>
      </c>
      <c r="E1662">
        <v>35</v>
      </c>
      <c r="F1662">
        <v>99</v>
      </c>
      <c r="G1662">
        <v>99</v>
      </c>
      <c r="H1662">
        <v>99</v>
      </c>
      <c r="I1662">
        <v>99</v>
      </c>
      <c r="J1662">
        <v>999</v>
      </c>
      <c r="K1662">
        <v>99</v>
      </c>
      <c r="L1662">
        <v>99</v>
      </c>
      <c r="M1662">
        <v>99</v>
      </c>
      <c r="N1662">
        <v>99</v>
      </c>
      <c r="O1662">
        <v>99</v>
      </c>
      <c r="P1662">
        <v>9999</v>
      </c>
    </row>
    <row r="1663" spans="1:29">
      <c r="A1663">
        <v>3</v>
      </c>
      <c r="B1663">
        <v>1285</v>
      </c>
      <c r="C1663">
        <v>2000</v>
      </c>
      <c r="D1663">
        <v>99</v>
      </c>
      <c r="E1663">
        <v>36</v>
      </c>
      <c r="F1663">
        <v>99</v>
      </c>
      <c r="G1663">
        <v>99</v>
      </c>
      <c r="H1663">
        <v>99</v>
      </c>
      <c r="I1663">
        <v>99</v>
      </c>
      <c r="J1663">
        <v>999</v>
      </c>
      <c r="K1663">
        <v>99</v>
      </c>
      <c r="L1663">
        <v>99</v>
      </c>
      <c r="M1663">
        <v>99</v>
      </c>
      <c r="N1663">
        <v>99</v>
      </c>
      <c r="O1663">
        <v>99</v>
      </c>
      <c r="P1663">
        <v>9999</v>
      </c>
    </row>
    <row r="1664" spans="1:29">
      <c r="A1664">
        <v>3</v>
      </c>
      <c r="B1664">
        <v>1286</v>
      </c>
      <c r="C1664">
        <v>2000</v>
      </c>
      <c r="D1664">
        <v>99</v>
      </c>
      <c r="E1664">
        <v>37</v>
      </c>
      <c r="F1664">
        <v>99</v>
      </c>
      <c r="G1664">
        <v>99</v>
      </c>
      <c r="H1664">
        <v>99</v>
      </c>
      <c r="I1664">
        <v>99</v>
      </c>
      <c r="J1664">
        <v>999</v>
      </c>
      <c r="K1664">
        <v>99</v>
      </c>
      <c r="L1664">
        <v>99</v>
      </c>
      <c r="M1664">
        <v>99</v>
      </c>
      <c r="N1664">
        <v>99</v>
      </c>
      <c r="O1664">
        <v>99</v>
      </c>
      <c r="P1664">
        <v>9999</v>
      </c>
    </row>
    <row r="1665" spans="1:29">
      <c r="A1665">
        <v>3</v>
      </c>
      <c r="B1665">
        <v>1287</v>
      </c>
      <c r="C1665">
        <v>2000</v>
      </c>
      <c r="D1665">
        <v>99</v>
      </c>
      <c r="E1665">
        <v>38</v>
      </c>
      <c r="F1665">
        <v>99</v>
      </c>
      <c r="G1665">
        <v>99</v>
      </c>
      <c r="H1665">
        <v>99</v>
      </c>
      <c r="I1665">
        <v>99</v>
      </c>
      <c r="J1665">
        <v>999</v>
      </c>
      <c r="K1665">
        <v>99</v>
      </c>
      <c r="L1665">
        <v>99</v>
      </c>
      <c r="M1665">
        <v>99</v>
      </c>
      <c r="N1665">
        <v>99</v>
      </c>
      <c r="O1665">
        <v>99</v>
      </c>
      <c r="P1665">
        <v>9999</v>
      </c>
    </row>
    <row r="1666" spans="1:29">
      <c r="A1666">
        <v>3</v>
      </c>
      <c r="B1666">
        <v>1288</v>
      </c>
      <c r="C1666">
        <v>2000</v>
      </c>
      <c r="D1666">
        <v>99</v>
      </c>
      <c r="E1666">
        <v>39</v>
      </c>
      <c r="F1666">
        <v>99</v>
      </c>
      <c r="G1666">
        <v>99</v>
      </c>
      <c r="H1666">
        <v>99</v>
      </c>
      <c r="I1666">
        <v>99</v>
      </c>
      <c r="J1666">
        <v>999</v>
      </c>
      <c r="K1666">
        <v>99</v>
      </c>
      <c r="L1666">
        <v>99</v>
      </c>
      <c r="M1666">
        <v>99</v>
      </c>
      <c r="N1666">
        <v>99</v>
      </c>
      <c r="O1666">
        <v>99</v>
      </c>
      <c r="P1666">
        <v>9999</v>
      </c>
    </row>
    <row r="1667" spans="1:29">
      <c r="A1667">
        <v>3</v>
      </c>
      <c r="B1667">
        <v>1289</v>
      </c>
      <c r="C1667">
        <v>2000</v>
      </c>
      <c r="D1667">
        <v>99</v>
      </c>
      <c r="E1667">
        <v>40</v>
      </c>
      <c r="F1667">
        <v>99</v>
      </c>
      <c r="G1667">
        <v>99</v>
      </c>
      <c r="H1667">
        <v>99</v>
      </c>
      <c r="I1667">
        <v>99</v>
      </c>
      <c r="J1667">
        <v>999</v>
      </c>
      <c r="K1667">
        <v>99</v>
      </c>
      <c r="L1667">
        <v>99</v>
      </c>
      <c r="M1667">
        <v>99</v>
      </c>
      <c r="N1667">
        <v>99</v>
      </c>
      <c r="O1667">
        <v>99</v>
      </c>
      <c r="P1667">
        <v>9999</v>
      </c>
    </row>
    <row r="1668" spans="1:29">
      <c r="A1668">
        <v>3</v>
      </c>
      <c r="B1668">
        <v>1290</v>
      </c>
      <c r="C1668">
        <v>2000</v>
      </c>
      <c r="D1668">
        <v>99</v>
      </c>
      <c r="E1668">
        <v>41</v>
      </c>
      <c r="F1668">
        <v>99</v>
      </c>
      <c r="G1668">
        <v>99</v>
      </c>
      <c r="H1668">
        <v>99</v>
      </c>
      <c r="I1668">
        <v>99</v>
      </c>
      <c r="J1668">
        <v>999</v>
      </c>
      <c r="K1668">
        <v>99</v>
      </c>
      <c r="L1668">
        <v>99</v>
      </c>
      <c r="M1668">
        <v>99</v>
      </c>
      <c r="N1668">
        <v>99</v>
      </c>
      <c r="O1668">
        <v>99</v>
      </c>
      <c r="P1668">
        <v>9999</v>
      </c>
    </row>
    <row r="1669" spans="1:29">
      <c r="A1669">
        <v>3</v>
      </c>
      <c r="B1669">
        <v>1291</v>
      </c>
      <c r="C1669">
        <v>2000</v>
      </c>
      <c r="D1669">
        <v>99</v>
      </c>
      <c r="E1669">
        <v>42</v>
      </c>
      <c r="F1669">
        <v>99</v>
      </c>
      <c r="G1669">
        <v>99</v>
      </c>
      <c r="H1669">
        <v>99</v>
      </c>
      <c r="I1669">
        <v>99</v>
      </c>
      <c r="J1669">
        <v>999</v>
      </c>
      <c r="K1669">
        <v>99</v>
      </c>
      <c r="L1669">
        <v>99</v>
      </c>
      <c r="M1669">
        <v>99</v>
      </c>
      <c r="N1669">
        <v>99</v>
      </c>
      <c r="O1669">
        <v>99</v>
      </c>
      <c r="P1669">
        <v>9999</v>
      </c>
    </row>
    <row r="1670" spans="1:29">
      <c r="A1670">
        <v>3</v>
      </c>
      <c r="B1670">
        <v>1292</v>
      </c>
      <c r="C1670">
        <v>2000</v>
      </c>
      <c r="D1670">
        <v>99</v>
      </c>
      <c r="E1670">
        <v>43</v>
      </c>
      <c r="F1670">
        <v>99</v>
      </c>
      <c r="G1670">
        <v>99</v>
      </c>
      <c r="H1670">
        <v>99</v>
      </c>
      <c r="I1670">
        <v>99</v>
      </c>
      <c r="J1670">
        <v>999</v>
      </c>
      <c r="K1670">
        <v>99</v>
      </c>
      <c r="L1670">
        <v>99</v>
      </c>
      <c r="M1670">
        <v>99</v>
      </c>
      <c r="N1670">
        <v>99</v>
      </c>
      <c r="O1670">
        <v>99</v>
      </c>
      <c r="P1670">
        <v>9999</v>
      </c>
    </row>
    <row r="1671" spans="1:29">
      <c r="A1671">
        <v>3</v>
      </c>
      <c r="B1671">
        <v>1293</v>
      </c>
      <c r="C1671">
        <v>2000</v>
      </c>
      <c r="D1671">
        <v>99</v>
      </c>
      <c r="E1671">
        <v>44</v>
      </c>
      <c r="F1671">
        <v>99</v>
      </c>
      <c r="G1671">
        <v>99</v>
      </c>
      <c r="H1671">
        <v>99</v>
      </c>
      <c r="I1671">
        <v>99</v>
      </c>
      <c r="J1671">
        <v>999</v>
      </c>
      <c r="K1671">
        <v>99</v>
      </c>
      <c r="L1671">
        <v>99</v>
      </c>
      <c r="M1671">
        <v>99</v>
      </c>
      <c r="N1671">
        <v>99</v>
      </c>
      <c r="O1671">
        <v>99</v>
      </c>
      <c r="P1671">
        <v>9999</v>
      </c>
    </row>
    <row r="1672" spans="1:29">
      <c r="A1672">
        <v>3</v>
      </c>
      <c r="B1672">
        <v>1294</v>
      </c>
      <c r="C1672">
        <v>2000</v>
      </c>
      <c r="D1672">
        <v>99</v>
      </c>
      <c r="E1672">
        <v>45</v>
      </c>
      <c r="F1672">
        <v>99</v>
      </c>
      <c r="G1672">
        <v>99</v>
      </c>
      <c r="H1672">
        <v>99</v>
      </c>
      <c r="I1672">
        <v>99</v>
      </c>
      <c r="J1672">
        <v>999</v>
      </c>
      <c r="K1672">
        <v>99</v>
      </c>
      <c r="L1672">
        <v>99</v>
      </c>
      <c r="M1672">
        <v>99</v>
      </c>
      <c r="N1672">
        <v>99</v>
      </c>
      <c r="O1672">
        <v>99</v>
      </c>
      <c r="P1672">
        <v>9999</v>
      </c>
    </row>
    <row r="1673" spans="1:29">
      <c r="A1673">
        <v>3</v>
      </c>
      <c r="B1673">
        <v>1295</v>
      </c>
      <c r="C1673">
        <v>2000</v>
      </c>
      <c r="D1673">
        <v>99</v>
      </c>
      <c r="E1673">
        <v>46</v>
      </c>
      <c r="F1673">
        <v>99</v>
      </c>
      <c r="G1673">
        <v>99</v>
      </c>
      <c r="H1673">
        <v>99</v>
      </c>
      <c r="I1673">
        <v>99</v>
      </c>
      <c r="J1673">
        <v>999</v>
      </c>
      <c r="K1673">
        <v>99</v>
      </c>
      <c r="L1673">
        <v>99</v>
      </c>
      <c r="M1673">
        <v>99</v>
      </c>
      <c r="N1673">
        <v>99</v>
      </c>
      <c r="O1673">
        <v>99</v>
      </c>
      <c r="P1673">
        <v>9999</v>
      </c>
    </row>
    <row r="1674" spans="1:29">
      <c r="A1674">
        <v>3</v>
      </c>
      <c r="B1674">
        <v>1296</v>
      </c>
      <c r="C1674">
        <v>2000</v>
      </c>
      <c r="D1674">
        <v>99</v>
      </c>
      <c r="E1674">
        <v>47</v>
      </c>
      <c r="F1674">
        <v>99</v>
      </c>
      <c r="G1674">
        <v>99</v>
      </c>
      <c r="H1674">
        <v>99</v>
      </c>
      <c r="I1674">
        <v>99</v>
      </c>
      <c r="J1674">
        <v>999</v>
      </c>
      <c r="K1674">
        <v>99</v>
      </c>
      <c r="L1674">
        <v>99</v>
      </c>
      <c r="M1674">
        <v>99</v>
      </c>
      <c r="N1674">
        <v>99</v>
      </c>
      <c r="O1674">
        <v>99</v>
      </c>
      <c r="P1674">
        <v>9999</v>
      </c>
    </row>
    <row r="1675" spans="1:29">
      <c r="A1675">
        <v>3</v>
      </c>
      <c r="B1675">
        <v>1297</v>
      </c>
      <c r="C1675">
        <v>2000</v>
      </c>
      <c r="D1675">
        <v>99</v>
      </c>
      <c r="E1675">
        <v>48</v>
      </c>
      <c r="F1675">
        <v>99</v>
      </c>
      <c r="G1675">
        <v>99</v>
      </c>
      <c r="H1675">
        <v>99</v>
      </c>
      <c r="I1675">
        <v>99</v>
      </c>
      <c r="J1675">
        <v>999</v>
      </c>
      <c r="K1675">
        <v>99</v>
      </c>
      <c r="L1675">
        <v>99</v>
      </c>
      <c r="M1675">
        <v>99</v>
      </c>
      <c r="N1675">
        <v>99</v>
      </c>
      <c r="O1675">
        <v>99</v>
      </c>
      <c r="P1675">
        <v>9999</v>
      </c>
    </row>
    <row r="1676" spans="1:29">
      <c r="A1676">
        <v>3</v>
      </c>
      <c r="B1676">
        <v>1298</v>
      </c>
      <c r="C1676">
        <v>2000</v>
      </c>
      <c r="D1676">
        <v>99</v>
      </c>
      <c r="E1676">
        <v>49</v>
      </c>
      <c r="F1676">
        <v>99</v>
      </c>
      <c r="G1676">
        <v>99</v>
      </c>
      <c r="H1676">
        <v>99</v>
      </c>
      <c r="I1676">
        <v>99</v>
      </c>
      <c r="J1676">
        <v>999</v>
      </c>
      <c r="K1676">
        <v>99</v>
      </c>
      <c r="L1676">
        <v>99</v>
      </c>
      <c r="M1676">
        <v>99</v>
      </c>
      <c r="N1676">
        <v>99</v>
      </c>
      <c r="O1676">
        <v>99</v>
      </c>
      <c r="P1676">
        <v>9999</v>
      </c>
    </row>
    <row r="1677" spans="1:29">
      <c r="A1677">
        <v>3</v>
      </c>
      <c r="B1677">
        <v>1299</v>
      </c>
      <c r="C1677">
        <v>2000</v>
      </c>
      <c r="D1677">
        <v>99</v>
      </c>
      <c r="E1677">
        <v>50</v>
      </c>
      <c r="F1677">
        <v>99</v>
      </c>
      <c r="G1677">
        <v>99</v>
      </c>
      <c r="H1677">
        <v>99</v>
      </c>
      <c r="I1677">
        <v>99</v>
      </c>
      <c r="J1677">
        <v>999</v>
      </c>
      <c r="K1677">
        <v>99</v>
      </c>
      <c r="L1677">
        <v>99</v>
      </c>
      <c r="M1677">
        <v>99</v>
      </c>
      <c r="N1677">
        <v>99</v>
      </c>
      <c r="O1677">
        <v>99</v>
      </c>
      <c r="P1677">
        <v>9999</v>
      </c>
    </row>
    <row r="1678" spans="1:29">
      <c r="A1678">
        <v>3</v>
      </c>
      <c r="B1678">
        <v>1300</v>
      </c>
      <c r="C1678">
        <v>2000</v>
      </c>
      <c r="D1678">
        <v>99</v>
      </c>
      <c r="E1678">
        <v>51</v>
      </c>
      <c r="F1678">
        <v>99</v>
      </c>
      <c r="G1678">
        <v>99</v>
      </c>
      <c r="H1678">
        <v>99</v>
      </c>
      <c r="I1678">
        <v>99</v>
      </c>
      <c r="J1678">
        <v>999</v>
      </c>
      <c r="K1678">
        <v>99</v>
      </c>
      <c r="L1678">
        <v>99</v>
      </c>
      <c r="M1678">
        <v>99</v>
      </c>
      <c r="N1678">
        <v>99</v>
      </c>
      <c r="O1678">
        <v>99</v>
      </c>
      <c r="P1678">
        <v>9999</v>
      </c>
    </row>
    <row r="1679" spans="1:29">
      <c r="A1679">
        <v>3</v>
      </c>
      <c r="B1679">
        <v>1301</v>
      </c>
      <c r="C1679">
        <v>2000</v>
      </c>
      <c r="D1679">
        <v>99</v>
      </c>
      <c r="E1679">
        <v>52</v>
      </c>
      <c r="F1679">
        <v>99</v>
      </c>
      <c r="G1679">
        <v>99</v>
      </c>
      <c r="H1679">
        <v>99</v>
      </c>
      <c r="I1679">
        <v>99</v>
      </c>
      <c r="J1679">
        <v>999</v>
      </c>
      <c r="K1679">
        <v>99</v>
      </c>
      <c r="L1679">
        <v>99</v>
      </c>
      <c r="M1679">
        <v>99</v>
      </c>
      <c r="N1679">
        <v>99</v>
      </c>
      <c r="O1679">
        <v>99</v>
      </c>
      <c r="P1679">
        <v>9999</v>
      </c>
    </row>
    <row r="1680" spans="1:29">
      <c r="A1680">
        <v>3</v>
      </c>
      <c r="B1680">
        <v>1302</v>
      </c>
      <c r="C1680">
        <v>1999</v>
      </c>
      <c r="D1680">
        <v>99</v>
      </c>
      <c r="E1680">
        <v>1</v>
      </c>
      <c r="F1680">
        <v>99</v>
      </c>
      <c r="G1680">
        <v>99</v>
      </c>
      <c r="H1680">
        <v>99</v>
      </c>
      <c r="I1680">
        <v>99</v>
      </c>
      <c r="J1680">
        <v>999</v>
      </c>
      <c r="K1680">
        <v>99</v>
      </c>
      <c r="L1680">
        <v>99</v>
      </c>
      <c r="M1680">
        <v>99</v>
      </c>
      <c r="N1680">
        <v>99</v>
      </c>
      <c r="O1680">
        <v>99</v>
      </c>
      <c r="P1680">
        <v>9999</v>
      </c>
      <c r="Q1680">
        <v>571</v>
      </c>
      <c r="R1680">
        <v>1073</v>
      </c>
      <c r="S1680">
        <v>994</v>
      </c>
      <c r="T1680">
        <v>5.8289082340798286</v>
      </c>
      <c r="U1680">
        <v>5.939492787583589</v>
      </c>
      <c r="V1680">
        <v>14.665424044734396</v>
      </c>
      <c r="W1680">
        <v>55.557344064386321</v>
      </c>
      <c r="X1680">
        <v>159.57870673752177</v>
      </c>
      <c r="Y1680">
        <v>137.0110904007455</v>
      </c>
      <c r="Z1680">
        <v>147.90030181086513</v>
      </c>
      <c r="AA1680">
        <v>30.99642528083924</v>
      </c>
      <c r="AB1680">
        <v>4.7001895792419282</v>
      </c>
      <c r="AC1680">
        <v>-54.629837811709102</v>
      </c>
    </row>
    <row r="1681" spans="1:29">
      <c r="A1681">
        <v>3</v>
      </c>
      <c r="B1681">
        <v>1303</v>
      </c>
      <c r="C1681">
        <v>1999</v>
      </c>
      <c r="D1681">
        <v>99</v>
      </c>
      <c r="E1681">
        <v>2</v>
      </c>
      <c r="F1681">
        <v>99</v>
      </c>
      <c r="G1681">
        <v>99</v>
      </c>
      <c r="H1681">
        <v>99</v>
      </c>
      <c r="I1681">
        <v>99</v>
      </c>
      <c r="J1681">
        <v>999</v>
      </c>
      <c r="K1681">
        <v>99</v>
      </c>
      <c r="L1681">
        <v>99</v>
      </c>
      <c r="M1681">
        <v>99</v>
      </c>
      <c r="N1681">
        <v>99</v>
      </c>
      <c r="O1681">
        <v>99</v>
      </c>
      <c r="P1681">
        <v>9999</v>
      </c>
      <c r="Q1681">
        <v>619</v>
      </c>
      <c r="R1681">
        <v>1015.5</v>
      </c>
      <c r="S1681">
        <v>967.5</v>
      </c>
      <c r="T1681">
        <v>5.5165482867735918</v>
      </c>
      <c r="U1681">
        <v>5.7455671839093601</v>
      </c>
      <c r="V1681">
        <v>15.00738552437223</v>
      </c>
      <c r="W1681">
        <v>55.611369509043918</v>
      </c>
      <c r="X1681">
        <v>159.53767524283674</v>
      </c>
      <c r="Y1681">
        <v>140.04224519940948</v>
      </c>
      <c r="Z1681">
        <v>146.99007751938015</v>
      </c>
      <c r="AA1681">
        <v>29.802685912360442</v>
      </c>
      <c r="AB1681">
        <v>6.9616798987984563</v>
      </c>
      <c r="AC1681">
        <v>-18.919752188842988</v>
      </c>
    </row>
    <row r="1682" spans="1:29">
      <c r="A1682">
        <v>3</v>
      </c>
      <c r="B1682">
        <v>1304</v>
      </c>
      <c r="C1682">
        <v>1999</v>
      </c>
      <c r="D1682">
        <v>99</v>
      </c>
      <c r="E1682">
        <v>3</v>
      </c>
      <c r="F1682">
        <v>99</v>
      </c>
      <c r="G1682">
        <v>99</v>
      </c>
      <c r="H1682">
        <v>99</v>
      </c>
      <c r="I1682">
        <v>99</v>
      </c>
      <c r="J1682">
        <v>999</v>
      </c>
      <c r="K1682">
        <v>99</v>
      </c>
      <c r="L1682">
        <v>99</v>
      </c>
      <c r="M1682">
        <v>99</v>
      </c>
      <c r="N1682">
        <v>99</v>
      </c>
      <c r="O1682">
        <v>99</v>
      </c>
      <c r="P1682">
        <v>9999</v>
      </c>
      <c r="Q1682">
        <v>486</v>
      </c>
      <c r="R1682">
        <v>841</v>
      </c>
      <c r="S1682">
        <v>773</v>
      </c>
      <c r="T1682">
        <v>4.5686037510355391</v>
      </c>
      <c r="U1682">
        <v>4.6252751319502172</v>
      </c>
      <c r="V1682">
        <v>14.774078478002378</v>
      </c>
      <c r="W1682">
        <v>55.359637774902971</v>
      </c>
      <c r="X1682">
        <v>159.16394737215023</v>
      </c>
      <c r="Y1682">
        <v>136.12806183115345</v>
      </c>
      <c r="Z1682">
        <v>148.10310478654597</v>
      </c>
      <c r="AA1682">
        <v>31.013486040154177</v>
      </c>
      <c r="AB1682">
        <v>4.870113824715788</v>
      </c>
      <c r="AC1682">
        <v>-57.248882100347153</v>
      </c>
    </row>
    <row r="1683" spans="1:29">
      <c r="A1683">
        <v>3</v>
      </c>
      <c r="B1683">
        <v>1305</v>
      </c>
      <c r="C1683">
        <v>1999</v>
      </c>
      <c r="D1683">
        <v>99</v>
      </c>
      <c r="E1683">
        <v>4</v>
      </c>
      <c r="F1683">
        <v>99</v>
      </c>
      <c r="G1683">
        <v>99</v>
      </c>
      <c r="H1683">
        <v>99</v>
      </c>
      <c r="I1683">
        <v>99</v>
      </c>
      <c r="J1683">
        <v>999</v>
      </c>
      <c r="K1683">
        <v>99</v>
      </c>
      <c r="L1683">
        <v>99</v>
      </c>
      <c r="M1683">
        <v>99</v>
      </c>
      <c r="N1683">
        <v>99</v>
      </c>
      <c r="O1683">
        <v>99</v>
      </c>
      <c r="P1683">
        <v>9999</v>
      </c>
      <c r="Q1683">
        <v>455</v>
      </c>
      <c r="R1683">
        <v>707</v>
      </c>
      <c r="S1683">
        <v>632</v>
      </c>
      <c r="T1683">
        <v>3.8406692651392702</v>
      </c>
      <c r="U1683">
        <v>3.7703379476853391</v>
      </c>
      <c r="V1683">
        <v>15.118811881188115</v>
      </c>
      <c r="W1683">
        <v>55.077531645569607</v>
      </c>
      <c r="X1683">
        <v>158.58302901950938</v>
      </c>
      <c r="Y1683">
        <v>131.9978783592646</v>
      </c>
      <c r="Z1683">
        <v>147.66218354430387</v>
      </c>
      <c r="AA1683">
        <v>30.580773572961323</v>
      </c>
      <c r="AB1683">
        <v>4.9655778644060788</v>
      </c>
      <c r="AC1683">
        <v>-57.452293859242147</v>
      </c>
    </row>
    <row r="1684" spans="1:29">
      <c r="A1684">
        <v>3</v>
      </c>
      <c r="B1684">
        <v>1306</v>
      </c>
      <c r="C1684">
        <v>1999</v>
      </c>
      <c r="D1684">
        <v>99</v>
      </c>
      <c r="E1684">
        <v>5</v>
      </c>
      <c r="F1684">
        <v>99</v>
      </c>
      <c r="G1684">
        <v>99</v>
      </c>
      <c r="H1684">
        <v>99</v>
      </c>
      <c r="I1684">
        <v>99</v>
      </c>
      <c r="J1684">
        <v>999</v>
      </c>
      <c r="K1684">
        <v>99</v>
      </c>
      <c r="L1684">
        <v>99</v>
      </c>
      <c r="M1684">
        <v>99</v>
      </c>
      <c r="N1684">
        <v>99</v>
      </c>
      <c r="O1684">
        <v>99</v>
      </c>
      <c r="P1684">
        <v>9999</v>
      </c>
      <c r="Q1684">
        <v>494</v>
      </c>
      <c r="R1684">
        <v>807</v>
      </c>
      <c r="S1684">
        <v>739</v>
      </c>
      <c r="T1684">
        <v>4.3839039561066357</v>
      </c>
      <c r="U1684">
        <v>4.3721900988050928</v>
      </c>
      <c r="V1684">
        <v>15.156133828996278</v>
      </c>
      <c r="W1684">
        <v>55.599458728010816</v>
      </c>
      <c r="X1684">
        <v>156.99895685235236</v>
      </c>
      <c r="Y1684">
        <v>134.10086741016102</v>
      </c>
      <c r="Z1684">
        <v>146.44032476319347</v>
      </c>
      <c r="AA1684">
        <v>29.634423175956748</v>
      </c>
      <c r="AB1684">
        <v>5.176380178302824</v>
      </c>
      <c r="AC1684">
        <v>-50.81386991153709</v>
      </c>
    </row>
    <row r="1685" spans="1:29">
      <c r="A1685">
        <v>3</v>
      </c>
      <c r="B1685">
        <v>1307</v>
      </c>
      <c r="C1685">
        <v>1999</v>
      </c>
      <c r="D1685">
        <v>99</v>
      </c>
      <c r="E1685">
        <v>6</v>
      </c>
      <c r="F1685">
        <v>99</v>
      </c>
      <c r="G1685">
        <v>99</v>
      </c>
      <c r="H1685">
        <v>99</v>
      </c>
      <c r="I1685">
        <v>99</v>
      </c>
      <c r="J1685">
        <v>999</v>
      </c>
      <c r="K1685">
        <v>99</v>
      </c>
      <c r="L1685">
        <v>99</v>
      </c>
      <c r="M1685">
        <v>99</v>
      </c>
      <c r="N1685">
        <v>99</v>
      </c>
      <c r="O1685">
        <v>99</v>
      </c>
      <c r="P1685">
        <v>9999</v>
      </c>
      <c r="Q1685">
        <v>438</v>
      </c>
      <c r="R1685">
        <v>704</v>
      </c>
      <c r="S1685">
        <v>647</v>
      </c>
      <c r="T1685">
        <v>3.8243722244102503</v>
      </c>
      <c r="U1685">
        <v>3.8193486038972511</v>
      </c>
      <c r="V1685">
        <v>14.866477272727275</v>
      </c>
      <c r="W1685">
        <v>55.489953632148357</v>
      </c>
      <c r="X1685">
        <v>157.69892519452387</v>
      </c>
      <c r="Y1685">
        <v>134.28352272727247</v>
      </c>
      <c r="Z1685">
        <v>146.11375579598123</v>
      </c>
      <c r="AA1685">
        <v>28.841809864319565</v>
      </c>
      <c r="AB1685">
        <v>4.9644306223716628</v>
      </c>
      <c r="AC1685">
        <v>-45.920754424445917</v>
      </c>
    </row>
    <row r="1686" spans="1:29">
      <c r="A1686">
        <v>3</v>
      </c>
      <c r="B1686">
        <v>1308</v>
      </c>
      <c r="C1686">
        <v>1999</v>
      </c>
      <c r="D1686">
        <v>99</v>
      </c>
      <c r="E1686">
        <v>7</v>
      </c>
      <c r="F1686">
        <v>99</v>
      </c>
      <c r="G1686">
        <v>99</v>
      </c>
      <c r="H1686">
        <v>99</v>
      </c>
      <c r="I1686">
        <v>99</v>
      </c>
      <c r="J1686">
        <v>999</v>
      </c>
      <c r="K1686">
        <v>99</v>
      </c>
      <c r="L1686">
        <v>99</v>
      </c>
      <c r="M1686">
        <v>99</v>
      </c>
      <c r="N1686">
        <v>99</v>
      </c>
      <c r="O1686">
        <v>99</v>
      </c>
      <c r="P1686">
        <v>9999</v>
      </c>
      <c r="Q1686">
        <v>450</v>
      </c>
      <c r="R1686">
        <v>759</v>
      </c>
      <c r="S1686">
        <v>680</v>
      </c>
      <c r="T1686">
        <v>4.1231513044423007</v>
      </c>
      <c r="U1686">
        <v>4.0546005617378249</v>
      </c>
      <c r="V1686">
        <v>15.91172595520422</v>
      </c>
      <c r="W1686">
        <v>55.723529411764702</v>
      </c>
      <c r="X1686">
        <v>158.79635775532901</v>
      </c>
      <c r="Y1686">
        <v>132.22463768115921</v>
      </c>
      <c r="Z1686">
        <v>147.58602941176437</v>
      </c>
      <c r="AA1686">
        <v>29.339934071046752</v>
      </c>
      <c r="AB1686">
        <v>4.6762893046622924</v>
      </c>
      <c r="AC1686">
        <v>-47.667286643008119</v>
      </c>
    </row>
    <row r="1687" spans="1:29">
      <c r="A1687">
        <v>3</v>
      </c>
      <c r="B1687">
        <v>1309</v>
      </c>
      <c r="C1687">
        <v>1999</v>
      </c>
      <c r="D1687">
        <v>99</v>
      </c>
      <c r="E1687">
        <v>8</v>
      </c>
      <c r="F1687">
        <v>99</v>
      </c>
      <c r="G1687">
        <v>99</v>
      </c>
      <c r="H1687">
        <v>99</v>
      </c>
      <c r="I1687">
        <v>99</v>
      </c>
      <c r="J1687">
        <v>999</v>
      </c>
      <c r="K1687">
        <v>99</v>
      </c>
      <c r="L1687">
        <v>99</v>
      </c>
      <c r="M1687">
        <v>99</v>
      </c>
      <c r="N1687">
        <v>99</v>
      </c>
      <c r="O1687">
        <v>99</v>
      </c>
      <c r="P1687">
        <v>9999</v>
      </c>
      <c r="Q1687">
        <v>432</v>
      </c>
      <c r="R1687">
        <v>715.75</v>
      </c>
      <c r="S1687">
        <v>649.75</v>
      </c>
      <c r="T1687">
        <v>3.8882023005989153</v>
      </c>
      <c r="U1687">
        <v>3.8485182467832626</v>
      </c>
      <c r="V1687">
        <v>14.438002095703805</v>
      </c>
      <c r="W1687">
        <v>55.222777991535189</v>
      </c>
      <c r="X1687">
        <v>158.72174934126099</v>
      </c>
      <c r="Y1687">
        <v>133.08780998952156</v>
      </c>
      <c r="Z1687">
        <v>146.60654097729901</v>
      </c>
      <c r="AA1687">
        <v>29.750308485741758</v>
      </c>
      <c r="AB1687">
        <v>4.6109932519874643</v>
      </c>
      <c r="AC1687">
        <v>-46.417145920887741</v>
      </c>
    </row>
    <row r="1688" spans="1:29">
      <c r="A1688">
        <v>3</v>
      </c>
      <c r="B1688">
        <v>1310</v>
      </c>
      <c r="C1688">
        <v>1999</v>
      </c>
      <c r="D1688">
        <v>99</v>
      </c>
      <c r="E1688">
        <v>9</v>
      </c>
      <c r="F1688">
        <v>99</v>
      </c>
      <c r="G1688">
        <v>99</v>
      </c>
      <c r="H1688">
        <v>99</v>
      </c>
      <c r="I1688">
        <v>99</v>
      </c>
      <c r="J1688">
        <v>999</v>
      </c>
      <c r="K1688">
        <v>99</v>
      </c>
      <c r="L1688">
        <v>99</v>
      </c>
      <c r="M1688">
        <v>99</v>
      </c>
      <c r="N1688">
        <v>99</v>
      </c>
      <c r="O1688">
        <v>99</v>
      </c>
      <c r="P1688">
        <v>9999</v>
      </c>
      <c r="Q1688">
        <v>478</v>
      </c>
      <c r="R1688">
        <v>772.5</v>
      </c>
      <c r="S1688">
        <v>685.5</v>
      </c>
      <c r="T1688">
        <v>4.1964879877228967</v>
      </c>
      <c r="U1688">
        <v>4.0566165799926948</v>
      </c>
      <c r="V1688">
        <v>14.656310679611654</v>
      </c>
      <c r="W1688">
        <v>55.588621444201323</v>
      </c>
      <c r="X1688">
        <v>157.27538244152501</v>
      </c>
      <c r="Y1688">
        <v>129.9785113268608</v>
      </c>
      <c r="Z1688">
        <v>146.47469000729387</v>
      </c>
      <c r="AA1688">
        <v>30.139190735543743</v>
      </c>
      <c r="AB1688">
        <v>5.084693531679978</v>
      </c>
      <c r="AC1688">
        <v>-47.871430309948721</v>
      </c>
    </row>
    <row r="1689" spans="1:29">
      <c r="A1689">
        <v>3</v>
      </c>
      <c r="B1689">
        <v>1311</v>
      </c>
      <c r="C1689">
        <v>1999</v>
      </c>
      <c r="D1689">
        <v>99</v>
      </c>
      <c r="E1689">
        <v>10</v>
      </c>
      <c r="F1689">
        <v>99</v>
      </c>
      <c r="G1689">
        <v>99</v>
      </c>
      <c r="H1689">
        <v>99</v>
      </c>
      <c r="I1689">
        <v>99</v>
      </c>
      <c r="J1689">
        <v>999</v>
      </c>
      <c r="K1689">
        <v>99</v>
      </c>
      <c r="L1689">
        <v>99</v>
      </c>
      <c r="M1689">
        <v>99</v>
      </c>
      <c r="N1689">
        <v>99</v>
      </c>
      <c r="O1689">
        <v>99</v>
      </c>
      <c r="P1689">
        <v>9999</v>
      </c>
      <c r="Q1689">
        <v>493</v>
      </c>
      <c r="R1689">
        <v>836</v>
      </c>
      <c r="S1689">
        <v>775</v>
      </c>
      <c r="T1689">
        <v>4.5414420164871743</v>
      </c>
      <c r="U1689">
        <v>4.622786420036392</v>
      </c>
      <c r="V1689">
        <v>14.16746411483253</v>
      </c>
      <c r="W1689">
        <v>55.494193548387102</v>
      </c>
      <c r="X1689">
        <v>158.74540581731091</v>
      </c>
      <c r="Y1689">
        <v>136.86854066985643</v>
      </c>
      <c r="Z1689">
        <v>147.64141935483866</v>
      </c>
      <c r="AA1689">
        <v>30.472709957911604</v>
      </c>
      <c r="AB1689">
        <v>5.1374304950599186</v>
      </c>
      <c r="AC1689">
        <v>-45.211619714320989</v>
      </c>
    </row>
    <row r="1690" spans="1:29">
      <c r="A1690">
        <v>3</v>
      </c>
      <c r="B1690">
        <v>1312</v>
      </c>
      <c r="C1690">
        <v>1999</v>
      </c>
      <c r="D1690">
        <v>99</v>
      </c>
      <c r="E1690">
        <v>11</v>
      </c>
      <c r="F1690">
        <v>99</v>
      </c>
      <c r="G1690">
        <v>99</v>
      </c>
      <c r="H1690">
        <v>99</v>
      </c>
      <c r="I1690">
        <v>99</v>
      </c>
      <c r="J1690">
        <v>999</v>
      </c>
      <c r="K1690">
        <v>99</v>
      </c>
      <c r="L1690">
        <v>99</v>
      </c>
      <c r="M1690">
        <v>99</v>
      </c>
      <c r="N1690">
        <v>99</v>
      </c>
      <c r="O1690">
        <v>99</v>
      </c>
      <c r="P1690">
        <v>9999</v>
      </c>
      <c r="Q1690">
        <v>452</v>
      </c>
      <c r="R1690">
        <v>769</v>
      </c>
      <c r="S1690">
        <v>709</v>
      </c>
      <c r="T1690">
        <v>4.1774747735390383</v>
      </c>
      <c r="U1690">
        <v>4.185859914608093</v>
      </c>
      <c r="V1690">
        <v>16.49804941482445</v>
      </c>
      <c r="W1690">
        <v>55.399153737658679</v>
      </c>
      <c r="X1690">
        <v>156.40142747049478</v>
      </c>
      <c r="Y1690">
        <v>134.73003901170352</v>
      </c>
      <c r="Z1690">
        <v>146.13173483779971</v>
      </c>
      <c r="AA1690">
        <v>31.459641147172203</v>
      </c>
      <c r="AB1690">
        <v>4.7581923254810246</v>
      </c>
      <c r="AC1690">
        <v>-52.226978659203517</v>
      </c>
    </row>
    <row r="1691" spans="1:29">
      <c r="A1691">
        <v>3</v>
      </c>
      <c r="B1691">
        <v>1313</v>
      </c>
      <c r="C1691">
        <v>1999</v>
      </c>
      <c r="D1691">
        <v>99</v>
      </c>
      <c r="E1691">
        <v>12</v>
      </c>
      <c r="F1691">
        <v>99</v>
      </c>
      <c r="G1691">
        <v>99</v>
      </c>
      <c r="H1691">
        <v>99</v>
      </c>
      <c r="I1691">
        <v>99</v>
      </c>
      <c r="J1691">
        <v>999</v>
      </c>
      <c r="K1691">
        <v>99</v>
      </c>
      <c r="L1691">
        <v>99</v>
      </c>
      <c r="M1691">
        <v>99</v>
      </c>
      <c r="N1691">
        <v>99</v>
      </c>
      <c r="O1691">
        <v>99</v>
      </c>
      <c r="P1691">
        <v>9999</v>
      </c>
      <c r="Q1691">
        <v>518</v>
      </c>
      <c r="R1691">
        <v>901</v>
      </c>
      <c r="S1691">
        <v>817</v>
      </c>
      <c r="T1691">
        <v>4.8945445656159601</v>
      </c>
      <c r="U1691">
        <v>4.8342744111933911</v>
      </c>
      <c r="V1691">
        <v>15.76470588235294</v>
      </c>
      <c r="W1691">
        <v>55.303549571603433</v>
      </c>
      <c r="X1691">
        <v>157.07069188803078</v>
      </c>
      <c r="Y1691">
        <v>132.80443951165387</v>
      </c>
      <c r="Z1691">
        <v>146.45875152998789</v>
      </c>
      <c r="AA1691">
        <v>31.332774631812569</v>
      </c>
      <c r="AB1691">
        <v>4.8044654496972594</v>
      </c>
      <c r="AC1691">
        <v>-55.042170187727685</v>
      </c>
    </row>
    <row r="1692" spans="1:29">
      <c r="A1692">
        <v>3</v>
      </c>
      <c r="B1692">
        <v>1314</v>
      </c>
      <c r="C1692">
        <v>1999</v>
      </c>
      <c r="D1692">
        <v>99</v>
      </c>
      <c r="E1692">
        <v>13</v>
      </c>
      <c r="F1692">
        <v>99</v>
      </c>
      <c r="G1692">
        <v>99</v>
      </c>
      <c r="H1692">
        <v>99</v>
      </c>
      <c r="I1692">
        <v>99</v>
      </c>
      <c r="J1692">
        <v>999</v>
      </c>
      <c r="K1692">
        <v>99</v>
      </c>
      <c r="L1692">
        <v>99</v>
      </c>
      <c r="M1692">
        <v>99</v>
      </c>
      <c r="N1692">
        <v>99</v>
      </c>
      <c r="O1692">
        <v>99</v>
      </c>
      <c r="P1692">
        <v>9999</v>
      </c>
      <c r="Q1692">
        <v>223</v>
      </c>
      <c r="R1692">
        <v>382</v>
      </c>
      <c r="S1692">
        <v>366</v>
      </c>
      <c r="T1692">
        <v>2.0751565194953354</v>
      </c>
      <c r="U1692">
        <v>2.146812994308283</v>
      </c>
      <c r="V1692">
        <v>14.903141361256544</v>
      </c>
      <c r="W1692">
        <v>55.213114754098363</v>
      </c>
      <c r="X1692">
        <v>156.42453188725597</v>
      </c>
      <c r="Y1692">
        <v>139.10314136125649</v>
      </c>
      <c r="Z1692">
        <v>145.18415300546437</v>
      </c>
      <c r="AA1692">
        <v>30.648452126090156</v>
      </c>
      <c r="AB1692">
        <v>4.9271682002109456</v>
      </c>
      <c r="AC1692">
        <v>-54.763767607559025</v>
      </c>
    </row>
    <row r="1693" spans="1:29">
      <c r="A1693">
        <v>3</v>
      </c>
      <c r="B1693">
        <v>1315</v>
      </c>
      <c r="C1693">
        <v>1999</v>
      </c>
      <c r="D1693">
        <v>99</v>
      </c>
      <c r="E1693">
        <v>14</v>
      </c>
      <c r="F1693">
        <v>99</v>
      </c>
      <c r="G1693">
        <v>99</v>
      </c>
      <c r="H1693">
        <v>99</v>
      </c>
      <c r="I1693">
        <v>99</v>
      </c>
      <c r="J1693">
        <v>999</v>
      </c>
      <c r="K1693">
        <v>99</v>
      </c>
      <c r="L1693">
        <v>99</v>
      </c>
      <c r="M1693">
        <v>99</v>
      </c>
      <c r="N1693">
        <v>99</v>
      </c>
      <c r="O1693">
        <v>99</v>
      </c>
      <c r="P1693">
        <v>9999</v>
      </c>
      <c r="Q1693">
        <v>478</v>
      </c>
      <c r="R1693">
        <v>835.5</v>
      </c>
      <c r="S1693">
        <v>772.5</v>
      </c>
      <c r="T1693">
        <v>4.5387258430323358</v>
      </c>
      <c r="U1693">
        <v>4.5167454758772738</v>
      </c>
      <c r="V1693">
        <v>14.44045481747456</v>
      </c>
      <c r="W1693">
        <v>55.324271844660174</v>
      </c>
      <c r="X1693">
        <v>155.51673989987879</v>
      </c>
      <c r="Y1693">
        <v>133.8089766606823</v>
      </c>
      <c r="Z1693">
        <v>144.72155339805835</v>
      </c>
      <c r="AA1693">
        <v>30.153660329118825</v>
      </c>
      <c r="AB1693">
        <v>5.1118581480175083</v>
      </c>
      <c r="AC1693">
        <v>-50.381440956124891</v>
      </c>
    </row>
    <row r="1694" spans="1:29">
      <c r="A1694">
        <v>3</v>
      </c>
      <c r="B1694">
        <v>1316</v>
      </c>
      <c r="C1694">
        <v>1999</v>
      </c>
      <c r="D1694">
        <v>99</v>
      </c>
      <c r="E1694">
        <v>15</v>
      </c>
      <c r="F1694">
        <v>99</v>
      </c>
      <c r="G1694">
        <v>99</v>
      </c>
      <c r="H1694">
        <v>99</v>
      </c>
      <c r="I1694">
        <v>99</v>
      </c>
      <c r="J1694">
        <v>999</v>
      </c>
      <c r="K1694">
        <v>99</v>
      </c>
      <c r="L1694">
        <v>99</v>
      </c>
      <c r="M1694">
        <v>99</v>
      </c>
      <c r="N1694">
        <v>99</v>
      </c>
      <c r="O1694">
        <v>99</v>
      </c>
      <c r="P1694">
        <v>9999</v>
      </c>
      <c r="Q1694">
        <v>508</v>
      </c>
      <c r="R1694">
        <v>904</v>
      </c>
      <c r="S1694">
        <v>841</v>
      </c>
      <c r="T1694">
        <v>4.91084160634498</v>
      </c>
      <c r="U1694">
        <v>4.951837768304153</v>
      </c>
      <c r="V1694">
        <v>14.679203539823012</v>
      </c>
      <c r="W1694">
        <v>55.296076099881077</v>
      </c>
      <c r="X1694">
        <v>157.0163664081152</v>
      </c>
      <c r="Y1694">
        <v>135.58263274336281</v>
      </c>
      <c r="Z1694">
        <v>145.73923900118899</v>
      </c>
      <c r="AA1694">
        <v>30.166228826434477</v>
      </c>
      <c r="AB1694">
        <v>5.3890580394970309</v>
      </c>
      <c r="AC1694">
        <v>-45.794824187316841</v>
      </c>
    </row>
    <row r="1695" spans="1:29">
      <c r="A1695">
        <v>3</v>
      </c>
      <c r="B1695">
        <v>1317</v>
      </c>
      <c r="C1695">
        <v>1999</v>
      </c>
      <c r="D1695">
        <v>99</v>
      </c>
      <c r="E1695">
        <v>16</v>
      </c>
      <c r="F1695">
        <v>99</v>
      </c>
      <c r="G1695">
        <v>99</v>
      </c>
      <c r="H1695">
        <v>99</v>
      </c>
      <c r="I1695">
        <v>99</v>
      </c>
      <c r="J1695">
        <v>999</v>
      </c>
      <c r="K1695">
        <v>99</v>
      </c>
      <c r="L1695">
        <v>99</v>
      </c>
      <c r="M1695">
        <v>99</v>
      </c>
      <c r="N1695">
        <v>99</v>
      </c>
      <c r="O1695">
        <v>99</v>
      </c>
      <c r="P1695">
        <v>9999</v>
      </c>
      <c r="Q1695">
        <v>460</v>
      </c>
      <c r="R1695">
        <v>766.5</v>
      </c>
      <c r="S1695">
        <v>696.5</v>
      </c>
      <c r="T1695">
        <v>4.1638939062648532</v>
      </c>
      <c r="U1695">
        <v>4.1259651838899591</v>
      </c>
      <c r="V1695">
        <v>14.910632746249179</v>
      </c>
      <c r="W1695">
        <v>55.32089016511128</v>
      </c>
      <c r="X1695">
        <v>157.565130862449</v>
      </c>
      <c r="Y1695">
        <v>133.23535551206797</v>
      </c>
      <c r="Z1695">
        <v>146.6258435032305</v>
      </c>
      <c r="AA1695">
        <v>31.032303175382605</v>
      </c>
      <c r="AB1695">
        <v>5.7221852672498921</v>
      </c>
      <c r="AC1695">
        <v>-40.982098799858129</v>
      </c>
    </row>
    <row r="1696" spans="1:29">
      <c r="A1696">
        <v>3</v>
      </c>
      <c r="B1696">
        <v>1318</v>
      </c>
      <c r="C1696">
        <v>1999</v>
      </c>
      <c r="D1696">
        <v>99</v>
      </c>
      <c r="E1696">
        <v>17</v>
      </c>
      <c r="F1696">
        <v>99</v>
      </c>
      <c r="G1696">
        <v>99</v>
      </c>
      <c r="H1696">
        <v>99</v>
      </c>
      <c r="I1696">
        <v>99</v>
      </c>
      <c r="J1696">
        <v>999</v>
      </c>
      <c r="K1696">
        <v>99</v>
      </c>
      <c r="L1696">
        <v>99</v>
      </c>
      <c r="M1696">
        <v>99</v>
      </c>
      <c r="N1696">
        <v>99</v>
      </c>
      <c r="O1696">
        <v>99</v>
      </c>
      <c r="P1696">
        <v>9999</v>
      </c>
      <c r="Q1696">
        <v>406</v>
      </c>
      <c r="R1696">
        <v>670</v>
      </c>
      <c r="S1696">
        <v>635</v>
      </c>
      <c r="T1696">
        <v>3.6396724294813474</v>
      </c>
      <c r="U1696">
        <v>3.7479476206944446</v>
      </c>
      <c r="V1696">
        <v>14.571641791044774</v>
      </c>
      <c r="W1696">
        <v>55.33385826771655</v>
      </c>
      <c r="X1696">
        <v>157.28998560825343</v>
      </c>
      <c r="Y1696">
        <v>138.46014925373123</v>
      </c>
      <c r="Z1696">
        <v>146.09181102362189</v>
      </c>
      <c r="AA1696">
        <v>31.601303108219607</v>
      </c>
      <c r="AB1696">
        <v>4.911696156066462</v>
      </c>
      <c r="AC1696">
        <v>-51.508778077698736</v>
      </c>
    </row>
    <row r="1697" spans="1:29">
      <c r="A1697">
        <v>3</v>
      </c>
      <c r="B1697">
        <v>1319</v>
      </c>
      <c r="C1697">
        <v>1999</v>
      </c>
      <c r="D1697">
        <v>99</v>
      </c>
      <c r="E1697">
        <v>18</v>
      </c>
      <c r="F1697">
        <v>99</v>
      </c>
      <c r="G1697">
        <v>99</v>
      </c>
      <c r="H1697">
        <v>99</v>
      </c>
      <c r="I1697">
        <v>99</v>
      </c>
      <c r="J1697">
        <v>999</v>
      </c>
      <c r="K1697">
        <v>99</v>
      </c>
      <c r="L1697">
        <v>99</v>
      </c>
      <c r="M1697">
        <v>99</v>
      </c>
      <c r="N1697">
        <v>99</v>
      </c>
      <c r="O1697">
        <v>99</v>
      </c>
      <c r="P1697">
        <v>9999</v>
      </c>
      <c r="Q1697">
        <v>450</v>
      </c>
      <c r="R1697">
        <v>764</v>
      </c>
      <c r="S1697">
        <v>683</v>
      </c>
      <c r="T1697">
        <v>4.1503130389906708</v>
      </c>
      <c r="U1697">
        <v>4.0558206769942844</v>
      </c>
      <c r="V1697">
        <v>14.670157068062828</v>
      </c>
      <c r="W1697">
        <v>54.916544655929698</v>
      </c>
      <c r="X1697">
        <v>157.68535903297379</v>
      </c>
      <c r="Y1697">
        <v>131.39882198952881</v>
      </c>
      <c r="Z1697">
        <v>146.981991215227</v>
      </c>
      <c r="AA1697">
        <v>31.669609111522323</v>
      </c>
      <c r="AB1697">
        <v>5.0892823746001588</v>
      </c>
      <c r="AC1697">
        <v>-52.84627683277732</v>
      </c>
    </row>
    <row r="1698" spans="1:29">
      <c r="A1698">
        <v>3</v>
      </c>
      <c r="B1698">
        <v>1320</v>
      </c>
      <c r="C1698">
        <v>1999</v>
      </c>
      <c r="D1698">
        <v>99</v>
      </c>
      <c r="E1698">
        <v>19</v>
      </c>
      <c r="F1698">
        <v>99</v>
      </c>
      <c r="G1698">
        <v>99</v>
      </c>
      <c r="H1698">
        <v>99</v>
      </c>
      <c r="I1698">
        <v>99</v>
      </c>
      <c r="J1698">
        <v>999</v>
      </c>
      <c r="K1698">
        <v>99</v>
      </c>
      <c r="L1698">
        <v>99</v>
      </c>
      <c r="M1698">
        <v>99</v>
      </c>
      <c r="N1698">
        <v>99</v>
      </c>
      <c r="O1698">
        <v>99</v>
      </c>
      <c r="P1698">
        <v>9999</v>
      </c>
      <c r="Q1698">
        <v>359</v>
      </c>
      <c r="R1698">
        <v>658.5</v>
      </c>
      <c r="S1698">
        <v>620.5</v>
      </c>
      <c r="T1698">
        <v>3.5772004400200998</v>
      </c>
      <c r="U1698">
        <v>3.6515989166022962</v>
      </c>
      <c r="V1698">
        <v>14.488990129081248</v>
      </c>
      <c r="W1698">
        <v>55.187751813053993</v>
      </c>
      <c r="X1698">
        <v>156.72968950905349</v>
      </c>
      <c r="Y1698">
        <v>137.25664388762343</v>
      </c>
      <c r="Z1698">
        <v>145.66236905721195</v>
      </c>
      <c r="AA1698">
        <v>31.452866552532505</v>
      </c>
      <c r="AB1698">
        <v>5.1600690414116004</v>
      </c>
      <c r="AC1698">
        <v>-50.148563128219052</v>
      </c>
    </row>
    <row r="1699" spans="1:29">
      <c r="A1699">
        <v>3</v>
      </c>
      <c r="B1699">
        <v>1321</v>
      </c>
      <c r="C1699">
        <v>1999</v>
      </c>
      <c r="D1699">
        <v>99</v>
      </c>
      <c r="E1699">
        <v>20</v>
      </c>
      <c r="F1699">
        <v>99</v>
      </c>
      <c r="G1699">
        <v>99</v>
      </c>
      <c r="H1699">
        <v>99</v>
      </c>
      <c r="I1699">
        <v>99</v>
      </c>
      <c r="J1699">
        <v>999</v>
      </c>
      <c r="K1699">
        <v>99</v>
      </c>
      <c r="L1699">
        <v>99</v>
      </c>
      <c r="M1699">
        <v>99</v>
      </c>
      <c r="N1699">
        <v>99</v>
      </c>
      <c r="O1699">
        <v>99</v>
      </c>
      <c r="P1699">
        <v>9999</v>
      </c>
      <c r="Q1699">
        <v>419</v>
      </c>
      <c r="R1699">
        <v>747</v>
      </c>
      <c r="S1699">
        <v>700</v>
      </c>
      <c r="T1699">
        <v>4.0579631415262174</v>
      </c>
      <c r="U1699">
        <v>4.083079344660745</v>
      </c>
      <c r="V1699">
        <v>16.80589022757697</v>
      </c>
      <c r="W1699">
        <v>55.97428571428572</v>
      </c>
      <c r="X1699">
        <v>156.03214591845153</v>
      </c>
      <c r="Y1699">
        <v>135.29236947791173</v>
      </c>
      <c r="Z1699">
        <v>144.37628571428581</v>
      </c>
      <c r="AA1699">
        <v>29.555833998500681</v>
      </c>
      <c r="AB1699">
        <v>5.2296595276853939</v>
      </c>
      <c r="AC1699">
        <v>-46.359316625470008</v>
      </c>
    </row>
    <row r="1700" spans="1:29">
      <c r="A1700">
        <v>3</v>
      </c>
      <c r="B1700">
        <v>1322</v>
      </c>
      <c r="C1700">
        <v>1999</v>
      </c>
      <c r="D1700">
        <v>99</v>
      </c>
      <c r="E1700">
        <v>21</v>
      </c>
      <c r="F1700">
        <v>99</v>
      </c>
      <c r="G1700">
        <v>99</v>
      </c>
      <c r="H1700">
        <v>99</v>
      </c>
      <c r="I1700">
        <v>99</v>
      </c>
      <c r="J1700">
        <v>999</v>
      </c>
      <c r="K1700">
        <v>99</v>
      </c>
      <c r="L1700">
        <v>99</v>
      </c>
      <c r="M1700">
        <v>99</v>
      </c>
      <c r="N1700">
        <v>99</v>
      </c>
      <c r="O1700">
        <v>99</v>
      </c>
      <c r="P1700">
        <v>9999</v>
      </c>
      <c r="Q1700">
        <v>370</v>
      </c>
      <c r="R1700">
        <v>645</v>
      </c>
      <c r="S1700">
        <v>589</v>
      </c>
      <c r="T1700">
        <v>3.5038637567395061</v>
      </c>
      <c r="U1700">
        <v>3.4329114374088974</v>
      </c>
      <c r="V1700">
        <v>16.252713178294577</v>
      </c>
      <c r="W1700">
        <v>55.853989813242798</v>
      </c>
      <c r="X1700">
        <v>154.52677904037239</v>
      </c>
      <c r="Y1700">
        <v>131.73736434108537</v>
      </c>
      <c r="Z1700">
        <v>144.26247877758925</v>
      </c>
      <c r="AA1700">
        <v>31.782503669885099</v>
      </c>
      <c r="AB1700">
        <v>4.6346013767957999</v>
      </c>
      <c r="AC1700">
        <v>-52.281833981874954</v>
      </c>
    </row>
    <row r="1701" spans="1:29">
      <c r="A1701">
        <v>3</v>
      </c>
      <c r="B1701">
        <v>1323</v>
      </c>
      <c r="C1701">
        <v>1999</v>
      </c>
      <c r="D1701">
        <v>99</v>
      </c>
      <c r="E1701">
        <v>22</v>
      </c>
      <c r="F1701">
        <v>99</v>
      </c>
      <c r="G1701">
        <v>99</v>
      </c>
      <c r="H1701">
        <v>99</v>
      </c>
      <c r="I1701">
        <v>99</v>
      </c>
      <c r="J1701">
        <v>999</v>
      </c>
      <c r="K1701">
        <v>99</v>
      </c>
      <c r="L1701">
        <v>99</v>
      </c>
      <c r="M1701">
        <v>99</v>
      </c>
      <c r="N1701">
        <v>99</v>
      </c>
      <c r="O1701">
        <v>99</v>
      </c>
      <c r="P1701">
        <v>9999</v>
      </c>
      <c r="Q1701">
        <v>399</v>
      </c>
      <c r="R1701">
        <v>713.5</v>
      </c>
      <c r="S1701">
        <v>644.5</v>
      </c>
      <c r="T1701">
        <v>3.8759795200521503</v>
      </c>
      <c r="U1701">
        <v>3.786740821662784</v>
      </c>
      <c r="V1701">
        <v>16.01261387526279</v>
      </c>
      <c r="W1701">
        <v>55.110938712179994</v>
      </c>
      <c r="X1701">
        <v>156.45624054282015</v>
      </c>
      <c r="Y1701">
        <v>131.36440084092501</v>
      </c>
      <c r="Z1701">
        <v>145.42823894491855</v>
      </c>
      <c r="AA1701">
        <v>30.853041456783487</v>
      </c>
      <c r="AB1701">
        <v>5.0030093682899057</v>
      </c>
      <c r="AC1701">
        <v>-48.821485164013133</v>
      </c>
    </row>
    <row r="1702" spans="1:29">
      <c r="A1702">
        <v>3</v>
      </c>
      <c r="B1702">
        <v>1324</v>
      </c>
      <c r="C1702">
        <v>1999</v>
      </c>
      <c r="D1702">
        <v>99</v>
      </c>
      <c r="E1702">
        <v>23</v>
      </c>
      <c r="F1702">
        <v>99</v>
      </c>
      <c r="G1702">
        <v>99</v>
      </c>
      <c r="H1702">
        <v>99</v>
      </c>
      <c r="I1702">
        <v>99</v>
      </c>
      <c r="J1702">
        <v>999</v>
      </c>
      <c r="K1702">
        <v>99</v>
      </c>
      <c r="L1702">
        <v>99</v>
      </c>
      <c r="M1702">
        <v>99</v>
      </c>
      <c r="N1702">
        <v>99</v>
      </c>
      <c r="O1702">
        <v>99</v>
      </c>
      <c r="P1702">
        <v>9999</v>
      </c>
      <c r="Q1702">
        <v>414</v>
      </c>
      <c r="R1702">
        <v>706</v>
      </c>
      <c r="S1702">
        <v>648</v>
      </c>
      <c r="T1702">
        <v>3.8352369182295991</v>
      </c>
      <c r="U1702">
        <v>3.8226130182257778</v>
      </c>
      <c r="V1702">
        <v>14.565155807365439</v>
      </c>
      <c r="W1702">
        <v>55.473765432098759</v>
      </c>
      <c r="X1702">
        <v>157.0979592964193</v>
      </c>
      <c r="Y1702">
        <v>134.01756373937681</v>
      </c>
      <c r="Z1702">
        <v>146.01296296296309</v>
      </c>
      <c r="AA1702">
        <v>31.522032543370162</v>
      </c>
      <c r="AB1702">
        <v>4.9599560077987377</v>
      </c>
      <c r="AC1702">
        <v>-58.759017679153615</v>
      </c>
    </row>
    <row r="1703" spans="1:29">
      <c r="A1703">
        <v>3</v>
      </c>
      <c r="B1703">
        <v>1325</v>
      </c>
      <c r="C1703">
        <v>1999</v>
      </c>
      <c r="D1703">
        <v>99</v>
      </c>
      <c r="E1703">
        <v>24</v>
      </c>
      <c r="F1703">
        <v>99</v>
      </c>
      <c r="G1703">
        <v>99</v>
      </c>
      <c r="H1703">
        <v>99</v>
      </c>
      <c r="I1703">
        <v>99</v>
      </c>
      <c r="J1703">
        <v>999</v>
      </c>
      <c r="K1703">
        <v>99</v>
      </c>
      <c r="L1703">
        <v>99</v>
      </c>
      <c r="M1703">
        <v>99</v>
      </c>
      <c r="N1703">
        <v>99</v>
      </c>
      <c r="O1703">
        <v>99</v>
      </c>
      <c r="P1703">
        <v>9999</v>
      </c>
      <c r="Q1703">
        <v>398</v>
      </c>
      <c r="R1703">
        <v>715.5</v>
      </c>
      <c r="S1703">
        <v>654.5</v>
      </c>
      <c r="T1703">
        <v>3.8868442138714969</v>
      </c>
      <c r="U1703">
        <v>3.8030588531886225</v>
      </c>
      <c r="V1703">
        <v>15.744234800838576</v>
      </c>
      <c r="W1703">
        <v>55.618029029793753</v>
      </c>
      <c r="X1703">
        <v>154.39899516434176</v>
      </c>
      <c r="Y1703">
        <v>131.56170510132773</v>
      </c>
      <c r="Z1703">
        <v>143.82337662337665</v>
      </c>
      <c r="AA1703">
        <v>30.086298649785927</v>
      </c>
      <c r="AB1703">
        <v>4.7966290775858802</v>
      </c>
      <c r="AC1703">
        <v>-43.562904565959279</v>
      </c>
    </row>
    <row r="1704" spans="1:29">
      <c r="A1704">
        <v>3</v>
      </c>
      <c r="B1704">
        <v>1326</v>
      </c>
      <c r="C1704">
        <v>1999</v>
      </c>
      <c r="D1704">
        <v>99</v>
      </c>
      <c r="E1704">
        <v>25</v>
      </c>
      <c r="F1704">
        <v>99</v>
      </c>
      <c r="G1704">
        <v>99</v>
      </c>
      <c r="H1704">
        <v>99</v>
      </c>
      <c r="I1704">
        <v>99</v>
      </c>
      <c r="J1704">
        <v>999</v>
      </c>
      <c r="K1704">
        <v>99</v>
      </c>
      <c r="L1704">
        <v>99</v>
      </c>
      <c r="M1704">
        <v>99</v>
      </c>
      <c r="N1704">
        <v>99</v>
      </c>
      <c r="O1704">
        <v>99</v>
      </c>
      <c r="P1704">
        <v>9999</v>
      </c>
    </row>
    <row r="1705" spans="1:29">
      <c r="A1705">
        <v>3</v>
      </c>
      <c r="B1705">
        <v>1327</v>
      </c>
      <c r="C1705">
        <v>1999</v>
      </c>
      <c r="D1705">
        <v>99</v>
      </c>
      <c r="E1705">
        <v>26</v>
      </c>
      <c r="F1705">
        <v>99</v>
      </c>
      <c r="G1705">
        <v>99</v>
      </c>
      <c r="H1705">
        <v>99</v>
      </c>
      <c r="I1705">
        <v>99</v>
      </c>
      <c r="J1705">
        <v>999</v>
      </c>
      <c r="K1705">
        <v>99</v>
      </c>
      <c r="L1705">
        <v>99</v>
      </c>
      <c r="M1705">
        <v>99</v>
      </c>
      <c r="N1705">
        <v>99</v>
      </c>
      <c r="O1705">
        <v>99</v>
      </c>
      <c r="P1705">
        <v>9999</v>
      </c>
    </row>
    <row r="1706" spans="1:29">
      <c r="A1706">
        <v>3</v>
      </c>
      <c r="B1706">
        <v>1328</v>
      </c>
      <c r="C1706">
        <v>1999</v>
      </c>
      <c r="D1706">
        <v>99</v>
      </c>
      <c r="E1706">
        <v>27</v>
      </c>
      <c r="F1706">
        <v>99</v>
      </c>
      <c r="G1706">
        <v>99</v>
      </c>
      <c r="H1706">
        <v>99</v>
      </c>
      <c r="I1706">
        <v>99</v>
      </c>
      <c r="J1706">
        <v>999</v>
      </c>
      <c r="K1706">
        <v>99</v>
      </c>
      <c r="L1706">
        <v>99</v>
      </c>
      <c r="M1706">
        <v>99</v>
      </c>
      <c r="N1706">
        <v>99</v>
      </c>
      <c r="O1706">
        <v>99</v>
      </c>
      <c r="P1706">
        <v>9999</v>
      </c>
    </row>
    <row r="1707" spans="1:29">
      <c r="A1707">
        <v>3</v>
      </c>
      <c r="B1707">
        <v>1329</v>
      </c>
      <c r="C1707">
        <v>1999</v>
      </c>
      <c r="D1707">
        <v>99</v>
      </c>
      <c r="E1707">
        <v>28</v>
      </c>
      <c r="F1707">
        <v>99</v>
      </c>
      <c r="G1707">
        <v>99</v>
      </c>
      <c r="H1707">
        <v>99</v>
      </c>
      <c r="I1707">
        <v>99</v>
      </c>
      <c r="J1707">
        <v>999</v>
      </c>
      <c r="K1707">
        <v>99</v>
      </c>
      <c r="L1707">
        <v>99</v>
      </c>
      <c r="M1707">
        <v>99</v>
      </c>
      <c r="N1707">
        <v>99</v>
      </c>
      <c r="O1707">
        <v>99</v>
      </c>
      <c r="P1707">
        <v>9999</v>
      </c>
    </row>
    <row r="1708" spans="1:29">
      <c r="A1708">
        <v>3</v>
      </c>
      <c r="B1708">
        <v>1330</v>
      </c>
      <c r="C1708">
        <v>1999</v>
      </c>
      <c r="D1708">
        <v>99</v>
      </c>
      <c r="E1708">
        <v>29</v>
      </c>
      <c r="F1708">
        <v>99</v>
      </c>
      <c r="G1708">
        <v>99</v>
      </c>
      <c r="H1708">
        <v>99</v>
      </c>
      <c r="I1708">
        <v>99</v>
      </c>
      <c r="J1708">
        <v>999</v>
      </c>
      <c r="K1708">
        <v>99</v>
      </c>
      <c r="L1708">
        <v>99</v>
      </c>
      <c r="M1708">
        <v>99</v>
      </c>
      <c r="N1708">
        <v>99</v>
      </c>
      <c r="O1708">
        <v>99</v>
      </c>
      <c r="P1708">
        <v>9999</v>
      </c>
    </row>
    <row r="1709" spans="1:29">
      <c r="A1709">
        <v>3</v>
      </c>
      <c r="B1709">
        <v>1331</v>
      </c>
      <c r="C1709">
        <v>1999</v>
      </c>
      <c r="D1709">
        <v>99</v>
      </c>
      <c r="E1709">
        <v>30</v>
      </c>
      <c r="F1709">
        <v>99</v>
      </c>
      <c r="G1709">
        <v>99</v>
      </c>
      <c r="H1709">
        <v>99</v>
      </c>
      <c r="I1709">
        <v>99</v>
      </c>
      <c r="J1709">
        <v>999</v>
      </c>
      <c r="K1709">
        <v>99</v>
      </c>
      <c r="L1709">
        <v>99</v>
      </c>
      <c r="M1709">
        <v>99</v>
      </c>
      <c r="N1709">
        <v>99</v>
      </c>
      <c r="O1709">
        <v>99</v>
      </c>
      <c r="P1709">
        <v>9999</v>
      </c>
    </row>
    <row r="1710" spans="1:29">
      <c r="A1710">
        <v>3</v>
      </c>
      <c r="B1710">
        <v>1332</v>
      </c>
      <c r="C1710">
        <v>1999</v>
      </c>
      <c r="D1710">
        <v>99</v>
      </c>
      <c r="E1710">
        <v>31</v>
      </c>
      <c r="F1710">
        <v>99</v>
      </c>
      <c r="G1710">
        <v>99</v>
      </c>
      <c r="H1710">
        <v>99</v>
      </c>
      <c r="I1710">
        <v>99</v>
      </c>
      <c r="J1710">
        <v>999</v>
      </c>
      <c r="K1710">
        <v>99</v>
      </c>
      <c r="L1710">
        <v>99</v>
      </c>
      <c r="M1710">
        <v>99</v>
      </c>
      <c r="N1710">
        <v>99</v>
      </c>
      <c r="O1710">
        <v>99</v>
      </c>
      <c r="P1710">
        <v>9999</v>
      </c>
    </row>
    <row r="1711" spans="1:29">
      <c r="A1711">
        <v>3</v>
      </c>
      <c r="B1711">
        <v>1333</v>
      </c>
      <c r="C1711">
        <v>1999</v>
      </c>
      <c r="D1711">
        <v>99</v>
      </c>
      <c r="E1711">
        <v>32</v>
      </c>
      <c r="F1711">
        <v>99</v>
      </c>
      <c r="G1711">
        <v>99</v>
      </c>
      <c r="H1711">
        <v>99</v>
      </c>
      <c r="I1711">
        <v>99</v>
      </c>
      <c r="J1711">
        <v>999</v>
      </c>
      <c r="K1711">
        <v>99</v>
      </c>
      <c r="L1711">
        <v>99</v>
      </c>
      <c r="M1711">
        <v>99</v>
      </c>
      <c r="N1711">
        <v>99</v>
      </c>
      <c r="O1711">
        <v>99</v>
      </c>
      <c r="P1711">
        <v>9999</v>
      </c>
    </row>
    <row r="1712" spans="1:29">
      <c r="A1712">
        <v>3</v>
      </c>
      <c r="B1712">
        <v>1334</v>
      </c>
      <c r="C1712">
        <v>1999</v>
      </c>
      <c r="D1712">
        <v>99</v>
      </c>
      <c r="E1712">
        <v>33</v>
      </c>
      <c r="F1712">
        <v>99</v>
      </c>
      <c r="G1712">
        <v>99</v>
      </c>
      <c r="H1712">
        <v>99</v>
      </c>
      <c r="I1712">
        <v>99</v>
      </c>
      <c r="J1712">
        <v>999</v>
      </c>
      <c r="K1712">
        <v>99</v>
      </c>
      <c r="L1712">
        <v>99</v>
      </c>
      <c r="M1712">
        <v>99</v>
      </c>
      <c r="N1712">
        <v>99</v>
      </c>
      <c r="O1712">
        <v>99</v>
      </c>
      <c r="P1712">
        <v>9999</v>
      </c>
    </row>
    <row r="1713" spans="1:16">
      <c r="A1713">
        <v>3</v>
      </c>
      <c r="B1713">
        <v>1335</v>
      </c>
      <c r="C1713">
        <v>1999</v>
      </c>
      <c r="D1713">
        <v>99</v>
      </c>
      <c r="E1713">
        <v>34</v>
      </c>
      <c r="F1713">
        <v>99</v>
      </c>
      <c r="G1713">
        <v>99</v>
      </c>
      <c r="H1713">
        <v>99</v>
      </c>
      <c r="I1713">
        <v>99</v>
      </c>
      <c r="J1713">
        <v>999</v>
      </c>
      <c r="K1713">
        <v>99</v>
      </c>
      <c r="L1713">
        <v>99</v>
      </c>
      <c r="M1713">
        <v>99</v>
      </c>
      <c r="N1713">
        <v>99</v>
      </c>
      <c r="O1713">
        <v>99</v>
      </c>
      <c r="P1713">
        <v>9999</v>
      </c>
    </row>
    <row r="1714" spans="1:16">
      <c r="A1714">
        <v>3</v>
      </c>
      <c r="B1714">
        <v>1336</v>
      </c>
      <c r="C1714">
        <v>1999</v>
      </c>
      <c r="D1714">
        <v>99</v>
      </c>
      <c r="E1714">
        <v>35</v>
      </c>
      <c r="F1714">
        <v>99</v>
      </c>
      <c r="G1714">
        <v>99</v>
      </c>
      <c r="H1714">
        <v>99</v>
      </c>
      <c r="I1714">
        <v>99</v>
      </c>
      <c r="J1714">
        <v>999</v>
      </c>
      <c r="K1714">
        <v>99</v>
      </c>
      <c r="L1714">
        <v>99</v>
      </c>
      <c r="M1714">
        <v>99</v>
      </c>
      <c r="N1714">
        <v>99</v>
      </c>
      <c r="O1714">
        <v>99</v>
      </c>
      <c r="P1714">
        <v>9999</v>
      </c>
    </row>
    <row r="1715" spans="1:16">
      <c r="A1715">
        <v>3</v>
      </c>
      <c r="B1715">
        <v>1337</v>
      </c>
      <c r="C1715">
        <v>1999</v>
      </c>
      <c r="D1715">
        <v>99</v>
      </c>
      <c r="E1715">
        <v>36</v>
      </c>
      <c r="F1715">
        <v>99</v>
      </c>
      <c r="G1715">
        <v>99</v>
      </c>
      <c r="H1715">
        <v>99</v>
      </c>
      <c r="I1715">
        <v>99</v>
      </c>
      <c r="J1715">
        <v>999</v>
      </c>
      <c r="K1715">
        <v>99</v>
      </c>
      <c r="L1715">
        <v>99</v>
      </c>
      <c r="M1715">
        <v>99</v>
      </c>
      <c r="N1715">
        <v>99</v>
      </c>
      <c r="O1715">
        <v>99</v>
      </c>
      <c r="P1715">
        <v>9999</v>
      </c>
    </row>
    <row r="1716" spans="1:16">
      <c r="A1716">
        <v>3</v>
      </c>
      <c r="B1716">
        <v>1338</v>
      </c>
      <c r="C1716">
        <v>1999</v>
      </c>
      <c r="D1716">
        <v>99</v>
      </c>
      <c r="E1716">
        <v>37</v>
      </c>
      <c r="F1716">
        <v>99</v>
      </c>
      <c r="G1716">
        <v>99</v>
      </c>
      <c r="H1716">
        <v>99</v>
      </c>
      <c r="I1716">
        <v>99</v>
      </c>
      <c r="J1716">
        <v>999</v>
      </c>
      <c r="K1716">
        <v>99</v>
      </c>
      <c r="L1716">
        <v>99</v>
      </c>
      <c r="M1716">
        <v>99</v>
      </c>
      <c r="N1716">
        <v>99</v>
      </c>
      <c r="O1716">
        <v>99</v>
      </c>
      <c r="P1716">
        <v>9999</v>
      </c>
    </row>
    <row r="1717" spans="1:16">
      <c r="A1717">
        <v>3</v>
      </c>
      <c r="B1717">
        <v>1339</v>
      </c>
      <c r="C1717">
        <v>1999</v>
      </c>
      <c r="D1717">
        <v>99</v>
      </c>
      <c r="E1717">
        <v>38</v>
      </c>
      <c r="F1717">
        <v>99</v>
      </c>
      <c r="G1717">
        <v>99</v>
      </c>
      <c r="H1717">
        <v>99</v>
      </c>
      <c r="I1717">
        <v>99</v>
      </c>
      <c r="J1717">
        <v>999</v>
      </c>
      <c r="K1717">
        <v>99</v>
      </c>
      <c r="L1717">
        <v>99</v>
      </c>
      <c r="M1717">
        <v>99</v>
      </c>
      <c r="N1717">
        <v>99</v>
      </c>
      <c r="O1717">
        <v>99</v>
      </c>
      <c r="P1717">
        <v>9999</v>
      </c>
    </row>
    <row r="1718" spans="1:16">
      <c r="A1718">
        <v>3</v>
      </c>
      <c r="B1718">
        <v>1340</v>
      </c>
      <c r="C1718">
        <v>1999</v>
      </c>
      <c r="D1718">
        <v>99</v>
      </c>
      <c r="E1718">
        <v>39</v>
      </c>
      <c r="F1718">
        <v>99</v>
      </c>
      <c r="G1718">
        <v>99</v>
      </c>
      <c r="H1718">
        <v>99</v>
      </c>
      <c r="I1718">
        <v>99</v>
      </c>
      <c r="J1718">
        <v>999</v>
      </c>
      <c r="K1718">
        <v>99</v>
      </c>
      <c r="L1718">
        <v>99</v>
      </c>
      <c r="M1718">
        <v>99</v>
      </c>
      <c r="N1718">
        <v>99</v>
      </c>
      <c r="O1718">
        <v>99</v>
      </c>
      <c r="P1718">
        <v>9999</v>
      </c>
    </row>
    <row r="1719" spans="1:16">
      <c r="A1719">
        <v>3</v>
      </c>
      <c r="B1719">
        <v>1341</v>
      </c>
      <c r="C1719">
        <v>1999</v>
      </c>
      <c r="D1719">
        <v>99</v>
      </c>
      <c r="E1719">
        <v>40</v>
      </c>
      <c r="F1719">
        <v>99</v>
      </c>
      <c r="G1719">
        <v>99</v>
      </c>
      <c r="H1719">
        <v>99</v>
      </c>
      <c r="I1719">
        <v>99</v>
      </c>
      <c r="J1719">
        <v>999</v>
      </c>
      <c r="K1719">
        <v>99</v>
      </c>
      <c r="L1719">
        <v>99</v>
      </c>
      <c r="M1719">
        <v>99</v>
      </c>
      <c r="N1719">
        <v>99</v>
      </c>
      <c r="O1719">
        <v>99</v>
      </c>
      <c r="P1719">
        <v>9999</v>
      </c>
    </row>
    <row r="1720" spans="1:16">
      <c r="A1720">
        <v>3</v>
      </c>
      <c r="B1720">
        <v>1342</v>
      </c>
      <c r="C1720">
        <v>1999</v>
      </c>
      <c r="D1720">
        <v>99</v>
      </c>
      <c r="E1720">
        <v>41</v>
      </c>
      <c r="F1720">
        <v>99</v>
      </c>
      <c r="G1720">
        <v>99</v>
      </c>
      <c r="H1720">
        <v>99</v>
      </c>
      <c r="I1720">
        <v>99</v>
      </c>
      <c r="J1720">
        <v>999</v>
      </c>
      <c r="K1720">
        <v>99</v>
      </c>
      <c r="L1720">
        <v>99</v>
      </c>
      <c r="M1720">
        <v>99</v>
      </c>
      <c r="N1720">
        <v>99</v>
      </c>
      <c r="O1720">
        <v>99</v>
      </c>
      <c r="P1720">
        <v>9999</v>
      </c>
    </row>
    <row r="1721" spans="1:16">
      <c r="A1721">
        <v>3</v>
      </c>
      <c r="B1721">
        <v>1343</v>
      </c>
      <c r="C1721">
        <v>1999</v>
      </c>
      <c r="D1721">
        <v>99</v>
      </c>
      <c r="E1721">
        <v>42</v>
      </c>
      <c r="F1721">
        <v>99</v>
      </c>
      <c r="G1721">
        <v>99</v>
      </c>
      <c r="H1721">
        <v>99</v>
      </c>
      <c r="I1721">
        <v>99</v>
      </c>
      <c r="J1721">
        <v>999</v>
      </c>
      <c r="K1721">
        <v>99</v>
      </c>
      <c r="L1721">
        <v>99</v>
      </c>
      <c r="M1721">
        <v>99</v>
      </c>
      <c r="N1721">
        <v>99</v>
      </c>
      <c r="O1721">
        <v>99</v>
      </c>
      <c r="P1721">
        <v>9999</v>
      </c>
    </row>
    <row r="1722" spans="1:16">
      <c r="A1722">
        <v>3</v>
      </c>
      <c r="B1722">
        <v>1344</v>
      </c>
      <c r="C1722">
        <v>1999</v>
      </c>
      <c r="D1722">
        <v>99</v>
      </c>
      <c r="E1722">
        <v>43</v>
      </c>
      <c r="F1722">
        <v>99</v>
      </c>
      <c r="G1722">
        <v>99</v>
      </c>
      <c r="H1722">
        <v>99</v>
      </c>
      <c r="I1722">
        <v>99</v>
      </c>
      <c r="J1722">
        <v>999</v>
      </c>
      <c r="K1722">
        <v>99</v>
      </c>
      <c r="L1722">
        <v>99</v>
      </c>
      <c r="M1722">
        <v>99</v>
      </c>
      <c r="N1722">
        <v>99</v>
      </c>
      <c r="O1722">
        <v>99</v>
      </c>
      <c r="P1722">
        <v>9999</v>
      </c>
    </row>
    <row r="1723" spans="1:16">
      <c r="A1723">
        <v>3</v>
      </c>
      <c r="B1723">
        <v>1345</v>
      </c>
      <c r="C1723">
        <v>1999</v>
      </c>
      <c r="D1723">
        <v>99</v>
      </c>
      <c r="E1723">
        <v>44</v>
      </c>
      <c r="F1723">
        <v>99</v>
      </c>
      <c r="G1723">
        <v>99</v>
      </c>
      <c r="H1723">
        <v>99</v>
      </c>
      <c r="I1723">
        <v>99</v>
      </c>
      <c r="J1723">
        <v>999</v>
      </c>
      <c r="K1723">
        <v>99</v>
      </c>
      <c r="L1723">
        <v>99</v>
      </c>
      <c r="M1723">
        <v>99</v>
      </c>
      <c r="N1723">
        <v>99</v>
      </c>
      <c r="O1723">
        <v>99</v>
      </c>
      <c r="P1723">
        <v>9999</v>
      </c>
    </row>
    <row r="1724" spans="1:16">
      <c r="A1724">
        <v>3</v>
      </c>
      <c r="B1724">
        <v>1346</v>
      </c>
      <c r="C1724">
        <v>1999</v>
      </c>
      <c r="D1724">
        <v>99</v>
      </c>
      <c r="E1724">
        <v>45</v>
      </c>
      <c r="F1724">
        <v>99</v>
      </c>
      <c r="G1724">
        <v>99</v>
      </c>
      <c r="H1724">
        <v>99</v>
      </c>
      <c r="I1724">
        <v>99</v>
      </c>
      <c r="J1724">
        <v>999</v>
      </c>
      <c r="K1724">
        <v>99</v>
      </c>
      <c r="L1724">
        <v>99</v>
      </c>
      <c r="M1724">
        <v>99</v>
      </c>
      <c r="N1724">
        <v>99</v>
      </c>
      <c r="O1724">
        <v>99</v>
      </c>
      <c r="P1724">
        <v>9999</v>
      </c>
    </row>
    <row r="1725" spans="1:16">
      <c r="A1725">
        <v>3</v>
      </c>
      <c r="B1725">
        <v>1347</v>
      </c>
      <c r="C1725">
        <v>1999</v>
      </c>
      <c r="D1725">
        <v>99</v>
      </c>
      <c r="E1725">
        <v>46</v>
      </c>
      <c r="F1725">
        <v>99</v>
      </c>
      <c r="G1725">
        <v>99</v>
      </c>
      <c r="H1725">
        <v>99</v>
      </c>
      <c r="I1725">
        <v>99</v>
      </c>
      <c r="J1725">
        <v>999</v>
      </c>
      <c r="K1725">
        <v>99</v>
      </c>
      <c r="L1725">
        <v>99</v>
      </c>
      <c r="M1725">
        <v>99</v>
      </c>
      <c r="N1725">
        <v>99</v>
      </c>
      <c r="O1725">
        <v>99</v>
      </c>
      <c r="P1725">
        <v>9999</v>
      </c>
    </row>
    <row r="1726" spans="1:16">
      <c r="A1726">
        <v>3</v>
      </c>
      <c r="B1726">
        <v>1348</v>
      </c>
      <c r="C1726">
        <v>1999</v>
      </c>
      <c r="D1726">
        <v>99</v>
      </c>
      <c r="E1726">
        <v>47</v>
      </c>
      <c r="F1726">
        <v>99</v>
      </c>
      <c r="G1726">
        <v>99</v>
      </c>
      <c r="H1726">
        <v>99</v>
      </c>
      <c r="I1726">
        <v>99</v>
      </c>
      <c r="J1726">
        <v>999</v>
      </c>
      <c r="K1726">
        <v>99</v>
      </c>
      <c r="L1726">
        <v>99</v>
      </c>
      <c r="M1726">
        <v>99</v>
      </c>
      <c r="N1726">
        <v>99</v>
      </c>
      <c r="O1726">
        <v>99</v>
      </c>
      <c r="P1726">
        <v>9999</v>
      </c>
    </row>
    <row r="1727" spans="1:16">
      <c r="A1727">
        <v>3</v>
      </c>
      <c r="B1727">
        <v>1349</v>
      </c>
      <c r="C1727">
        <v>1999</v>
      </c>
      <c r="D1727">
        <v>99</v>
      </c>
      <c r="E1727">
        <v>48</v>
      </c>
      <c r="F1727">
        <v>99</v>
      </c>
      <c r="G1727">
        <v>99</v>
      </c>
      <c r="H1727">
        <v>99</v>
      </c>
      <c r="I1727">
        <v>99</v>
      </c>
      <c r="J1727">
        <v>999</v>
      </c>
      <c r="K1727">
        <v>99</v>
      </c>
      <c r="L1727">
        <v>99</v>
      </c>
      <c r="M1727">
        <v>99</v>
      </c>
      <c r="N1727">
        <v>99</v>
      </c>
      <c r="O1727">
        <v>99</v>
      </c>
      <c r="P1727">
        <v>9999</v>
      </c>
    </row>
    <row r="1728" spans="1:16">
      <c r="A1728">
        <v>3</v>
      </c>
      <c r="B1728">
        <v>1350</v>
      </c>
      <c r="C1728">
        <v>1999</v>
      </c>
      <c r="D1728">
        <v>99</v>
      </c>
      <c r="E1728">
        <v>49</v>
      </c>
      <c r="F1728">
        <v>99</v>
      </c>
      <c r="G1728">
        <v>99</v>
      </c>
      <c r="H1728">
        <v>99</v>
      </c>
      <c r="I1728">
        <v>99</v>
      </c>
      <c r="J1728">
        <v>999</v>
      </c>
      <c r="K1728">
        <v>99</v>
      </c>
      <c r="L1728">
        <v>99</v>
      </c>
      <c r="M1728">
        <v>99</v>
      </c>
      <c r="N1728">
        <v>99</v>
      </c>
      <c r="O1728">
        <v>99</v>
      </c>
      <c r="P1728">
        <v>9999</v>
      </c>
    </row>
    <row r="1729" spans="1:29">
      <c r="A1729">
        <v>3</v>
      </c>
      <c r="B1729">
        <v>1351</v>
      </c>
      <c r="C1729">
        <v>1999</v>
      </c>
      <c r="D1729">
        <v>99</v>
      </c>
      <c r="E1729">
        <v>50</v>
      </c>
      <c r="F1729">
        <v>99</v>
      </c>
      <c r="G1729">
        <v>99</v>
      </c>
      <c r="H1729">
        <v>99</v>
      </c>
      <c r="I1729">
        <v>99</v>
      </c>
      <c r="J1729">
        <v>999</v>
      </c>
      <c r="K1729">
        <v>99</v>
      </c>
      <c r="L1729">
        <v>99</v>
      </c>
      <c r="M1729">
        <v>99</v>
      </c>
      <c r="N1729">
        <v>99</v>
      </c>
      <c r="O1729">
        <v>99</v>
      </c>
      <c r="P1729">
        <v>9999</v>
      </c>
    </row>
    <row r="1730" spans="1:29">
      <c r="A1730">
        <v>3</v>
      </c>
      <c r="B1730">
        <v>1352</v>
      </c>
      <c r="C1730">
        <v>1999</v>
      </c>
      <c r="D1730">
        <v>99</v>
      </c>
      <c r="E1730">
        <v>51</v>
      </c>
      <c r="F1730">
        <v>99</v>
      </c>
      <c r="G1730">
        <v>99</v>
      </c>
      <c r="H1730">
        <v>99</v>
      </c>
      <c r="I1730">
        <v>99</v>
      </c>
      <c r="J1730">
        <v>999</v>
      </c>
      <c r="K1730">
        <v>99</v>
      </c>
      <c r="L1730">
        <v>99</v>
      </c>
      <c r="M1730">
        <v>99</v>
      </c>
      <c r="N1730">
        <v>99</v>
      </c>
      <c r="O1730">
        <v>99</v>
      </c>
      <c r="P1730">
        <v>9999</v>
      </c>
    </row>
    <row r="1731" spans="1:29">
      <c r="A1731">
        <v>3</v>
      </c>
      <c r="B1731">
        <v>1353</v>
      </c>
      <c r="C1731">
        <v>1999</v>
      </c>
      <c r="D1731">
        <v>99</v>
      </c>
      <c r="E1731">
        <v>52</v>
      </c>
      <c r="F1731">
        <v>99</v>
      </c>
      <c r="G1731">
        <v>99</v>
      </c>
      <c r="H1731">
        <v>99</v>
      </c>
      <c r="I1731">
        <v>99</v>
      </c>
      <c r="J1731">
        <v>999</v>
      </c>
      <c r="K1731">
        <v>99</v>
      </c>
      <c r="L1731">
        <v>99</v>
      </c>
      <c r="M1731">
        <v>99</v>
      </c>
      <c r="N1731">
        <v>99</v>
      </c>
      <c r="O1731">
        <v>99</v>
      </c>
      <c r="P1731">
        <v>9999</v>
      </c>
    </row>
    <row r="1732" spans="1:29">
      <c r="A1732">
        <v>3</v>
      </c>
      <c r="B1732">
        <v>1354</v>
      </c>
      <c r="C1732">
        <v>1998</v>
      </c>
      <c r="D1732">
        <v>99</v>
      </c>
      <c r="E1732">
        <v>1</v>
      </c>
      <c r="F1732">
        <v>99</v>
      </c>
      <c r="G1732">
        <v>99</v>
      </c>
      <c r="H1732">
        <v>99</v>
      </c>
      <c r="I1732">
        <v>99</v>
      </c>
      <c r="J1732">
        <v>999</v>
      </c>
      <c r="K1732">
        <v>99</v>
      </c>
      <c r="L1732">
        <v>99</v>
      </c>
      <c r="M1732">
        <v>99</v>
      </c>
      <c r="N1732">
        <v>99</v>
      </c>
      <c r="O1732">
        <v>99</v>
      </c>
      <c r="P1732">
        <v>9999</v>
      </c>
      <c r="Q1732">
        <v>58</v>
      </c>
      <c r="R1732">
        <v>99</v>
      </c>
      <c r="S1732">
        <v>96</v>
      </c>
      <c r="T1732">
        <v>0.59917386633580971</v>
      </c>
      <c r="U1732">
        <v>0.65792010856374439</v>
      </c>
      <c r="V1732">
        <v>17.565656565656564</v>
      </c>
      <c r="W1732">
        <v>55.83333333333335</v>
      </c>
      <c r="X1732">
        <v>160.41564069733082</v>
      </c>
      <c r="Y1732">
        <v>144.40707070707077</v>
      </c>
      <c r="Z1732">
        <v>148.91979166666673</v>
      </c>
      <c r="AA1732">
        <v>28.337848732567846</v>
      </c>
      <c r="AB1732">
        <v>4.7118349810757048</v>
      </c>
      <c r="AC1732">
        <v>-55.355390921104991</v>
      </c>
    </row>
    <row r="1733" spans="1:29">
      <c r="A1733">
        <v>3</v>
      </c>
      <c r="B1733">
        <v>1355</v>
      </c>
      <c r="C1733">
        <v>1998</v>
      </c>
      <c r="D1733">
        <v>99</v>
      </c>
      <c r="E1733">
        <v>2</v>
      </c>
      <c r="F1733">
        <v>99</v>
      </c>
      <c r="G1733">
        <v>99</v>
      </c>
      <c r="H1733">
        <v>99</v>
      </c>
      <c r="I1733">
        <v>99</v>
      </c>
      <c r="J1733">
        <v>999</v>
      </c>
      <c r="K1733">
        <v>99</v>
      </c>
      <c r="L1733">
        <v>99</v>
      </c>
      <c r="M1733">
        <v>99</v>
      </c>
      <c r="N1733">
        <v>99</v>
      </c>
      <c r="O1733">
        <v>99</v>
      </c>
      <c r="P1733">
        <v>9999</v>
      </c>
      <c r="Q1733">
        <v>604</v>
      </c>
      <c r="R1733">
        <v>1096</v>
      </c>
      <c r="S1733">
        <v>976</v>
      </c>
      <c r="T1733">
        <v>6.6332783586267388</v>
      </c>
      <c r="U1733">
        <v>6.6876893563038484</v>
      </c>
      <c r="V1733">
        <v>15.597627737226277</v>
      </c>
      <c r="W1733">
        <v>55.33606557377049</v>
      </c>
      <c r="X1733">
        <v>160.28125518975779</v>
      </c>
      <c r="Y1733">
        <v>132.5916058394161</v>
      </c>
      <c r="Z1733">
        <v>148.89385245901644</v>
      </c>
      <c r="AA1733">
        <v>31.145914908481593</v>
      </c>
      <c r="AB1733">
        <v>4.807329881115324</v>
      </c>
      <c r="AC1733">
        <v>-57.190043347765723</v>
      </c>
    </row>
    <row r="1734" spans="1:29">
      <c r="A1734">
        <v>3</v>
      </c>
      <c r="B1734">
        <v>1356</v>
      </c>
      <c r="C1734">
        <v>1998</v>
      </c>
      <c r="D1734">
        <v>99</v>
      </c>
      <c r="E1734">
        <v>3</v>
      </c>
      <c r="F1734">
        <v>99</v>
      </c>
      <c r="G1734">
        <v>99</v>
      </c>
      <c r="H1734">
        <v>99</v>
      </c>
      <c r="I1734">
        <v>99</v>
      </c>
      <c r="J1734">
        <v>999</v>
      </c>
      <c r="K1734">
        <v>99</v>
      </c>
      <c r="L1734">
        <v>99</v>
      </c>
      <c r="M1734">
        <v>99</v>
      </c>
      <c r="N1734">
        <v>99</v>
      </c>
      <c r="O1734">
        <v>99</v>
      </c>
      <c r="P1734">
        <v>9999</v>
      </c>
      <c r="Q1734">
        <v>576</v>
      </c>
      <c r="R1734">
        <v>950</v>
      </c>
      <c r="S1734">
        <v>873</v>
      </c>
      <c r="T1734">
        <v>5.7496482123133248</v>
      </c>
      <c r="U1734">
        <v>5.9655433079157012</v>
      </c>
      <c r="V1734">
        <v>15.663157894736845</v>
      </c>
      <c r="W1734">
        <v>54.805269186712486</v>
      </c>
      <c r="X1734">
        <v>159.73370587899876</v>
      </c>
      <c r="Y1734">
        <v>136.4510526315789</v>
      </c>
      <c r="Z1734">
        <v>148.48625429553263</v>
      </c>
      <c r="AA1734">
        <v>30.702384978337399</v>
      </c>
      <c r="AB1734">
        <v>4.981166794696601</v>
      </c>
      <c r="AC1734">
        <v>-53.008945211459313</v>
      </c>
    </row>
    <row r="1735" spans="1:29">
      <c r="A1735">
        <v>3</v>
      </c>
      <c r="B1735">
        <v>1357</v>
      </c>
      <c r="C1735">
        <v>1998</v>
      </c>
      <c r="D1735">
        <v>99</v>
      </c>
      <c r="E1735">
        <v>4</v>
      </c>
      <c r="F1735">
        <v>99</v>
      </c>
      <c r="G1735">
        <v>99</v>
      </c>
      <c r="H1735">
        <v>99</v>
      </c>
      <c r="I1735">
        <v>99</v>
      </c>
      <c r="J1735">
        <v>999</v>
      </c>
      <c r="K1735">
        <v>99</v>
      </c>
      <c r="L1735">
        <v>99</v>
      </c>
      <c r="M1735">
        <v>99</v>
      </c>
      <c r="N1735">
        <v>99</v>
      </c>
      <c r="O1735">
        <v>99</v>
      </c>
      <c r="P1735">
        <v>9999</v>
      </c>
      <c r="Q1735">
        <v>492</v>
      </c>
      <c r="R1735">
        <v>761.5</v>
      </c>
      <c r="S1735">
        <v>709.5</v>
      </c>
      <c r="T1735">
        <v>4.6087969617648392</v>
      </c>
      <c r="U1735">
        <v>4.8316213625894839</v>
      </c>
      <c r="V1735">
        <v>15.99737360472751</v>
      </c>
      <c r="W1735">
        <v>55.124735729386884</v>
      </c>
      <c r="X1735">
        <v>159.3921730290831</v>
      </c>
      <c r="Y1735">
        <v>137.87117531188437</v>
      </c>
      <c r="Z1735">
        <v>147.97589852008448</v>
      </c>
      <c r="AA1735">
        <v>31.268468039501094</v>
      </c>
      <c r="AB1735">
        <v>5.047827753481922</v>
      </c>
      <c r="AC1735">
        <v>-51.959257425903907</v>
      </c>
    </row>
    <row r="1736" spans="1:29">
      <c r="A1736">
        <v>3</v>
      </c>
      <c r="B1736">
        <v>1358</v>
      </c>
      <c r="C1736">
        <v>1998</v>
      </c>
      <c r="D1736">
        <v>99</v>
      </c>
      <c r="E1736">
        <v>5</v>
      </c>
      <c r="F1736">
        <v>99</v>
      </c>
      <c r="G1736">
        <v>99</v>
      </c>
      <c r="H1736">
        <v>99</v>
      </c>
      <c r="I1736">
        <v>99</v>
      </c>
      <c r="J1736">
        <v>999</v>
      </c>
      <c r="K1736">
        <v>99</v>
      </c>
      <c r="L1736">
        <v>99</v>
      </c>
      <c r="M1736">
        <v>99</v>
      </c>
      <c r="N1736">
        <v>99</v>
      </c>
      <c r="O1736">
        <v>99</v>
      </c>
      <c r="P1736">
        <v>9999</v>
      </c>
      <c r="Q1736">
        <v>472</v>
      </c>
      <c r="R1736">
        <v>716</v>
      </c>
      <c r="S1736">
        <v>654</v>
      </c>
      <c r="T1736">
        <v>4.3334190737014113</v>
      </c>
      <c r="U1736">
        <v>4.4458285307308394</v>
      </c>
      <c r="V1736">
        <v>16.544692737430172</v>
      </c>
      <c r="W1736">
        <v>55.492354740061181</v>
      </c>
      <c r="X1736">
        <v>159.27280485664321</v>
      </c>
      <c r="Y1736">
        <v>134.92430167597752</v>
      </c>
      <c r="Z1736">
        <v>147.71529051987756</v>
      </c>
      <c r="AA1736">
        <v>31.375216341099659</v>
      </c>
      <c r="AB1736">
        <v>4.9445645216146472</v>
      </c>
      <c r="AC1736">
        <v>-58.0165973285904</v>
      </c>
    </row>
    <row r="1737" spans="1:29">
      <c r="A1737">
        <v>3</v>
      </c>
      <c r="B1737">
        <v>1359</v>
      </c>
      <c r="C1737">
        <v>1998</v>
      </c>
      <c r="D1737">
        <v>99</v>
      </c>
      <c r="E1737">
        <v>6</v>
      </c>
      <c r="F1737">
        <v>99</v>
      </c>
      <c r="G1737">
        <v>99</v>
      </c>
      <c r="H1737">
        <v>99</v>
      </c>
      <c r="I1737">
        <v>99</v>
      </c>
      <c r="J1737">
        <v>999</v>
      </c>
      <c r="K1737">
        <v>99</v>
      </c>
      <c r="L1737">
        <v>99</v>
      </c>
      <c r="M1737">
        <v>99</v>
      </c>
      <c r="N1737">
        <v>99</v>
      </c>
      <c r="O1737">
        <v>99</v>
      </c>
      <c r="P1737">
        <v>9999</v>
      </c>
      <c r="Q1737">
        <v>442</v>
      </c>
      <c r="R1737">
        <v>664.5</v>
      </c>
      <c r="S1737">
        <v>603.5</v>
      </c>
      <c r="T1737">
        <v>4.0217276179812691</v>
      </c>
      <c r="U1737">
        <v>4.0732619349753287</v>
      </c>
      <c r="V1737">
        <v>15.51993980436418</v>
      </c>
      <c r="W1737">
        <v>55.310687655343827</v>
      </c>
      <c r="X1737">
        <v>158.02593531903972</v>
      </c>
      <c r="Y1737">
        <v>133.19804364183591</v>
      </c>
      <c r="Z1737">
        <v>146.66130903065439</v>
      </c>
      <c r="AA1737">
        <v>29.110048076774369</v>
      </c>
      <c r="AB1737">
        <v>5.1293534567442256</v>
      </c>
      <c r="AC1737">
        <v>-43.636893843494327</v>
      </c>
    </row>
    <row r="1738" spans="1:29">
      <c r="A1738">
        <v>3</v>
      </c>
      <c r="B1738">
        <v>1360</v>
      </c>
      <c r="C1738">
        <v>1998</v>
      </c>
      <c r="D1738">
        <v>99</v>
      </c>
      <c r="E1738">
        <v>7</v>
      </c>
      <c r="F1738">
        <v>99</v>
      </c>
      <c r="G1738">
        <v>99</v>
      </c>
      <c r="H1738">
        <v>99</v>
      </c>
      <c r="I1738">
        <v>99</v>
      </c>
      <c r="J1738">
        <v>999</v>
      </c>
      <c r="K1738">
        <v>99</v>
      </c>
      <c r="L1738">
        <v>99</v>
      </c>
      <c r="M1738">
        <v>99</v>
      </c>
      <c r="N1738">
        <v>99</v>
      </c>
      <c r="O1738">
        <v>99</v>
      </c>
      <c r="P1738">
        <v>9999</v>
      </c>
      <c r="Q1738">
        <v>436</v>
      </c>
      <c r="R1738">
        <v>653.75</v>
      </c>
      <c r="S1738">
        <v>590.75</v>
      </c>
      <c r="T1738">
        <v>3.9566658092629856</v>
      </c>
      <c r="U1738">
        <v>3.9421730917610849</v>
      </c>
      <c r="V1738">
        <v>15.273422562141498</v>
      </c>
      <c r="W1738">
        <v>55.549724925941597</v>
      </c>
      <c r="X1738">
        <v>156.80947280979601</v>
      </c>
      <c r="Y1738">
        <v>131.03112810707452</v>
      </c>
      <c r="Z1738">
        <v>145.00482437579345</v>
      </c>
      <c r="AA1738">
        <v>30.4089210462</v>
      </c>
      <c r="AB1738">
        <v>4.8194766660005994</v>
      </c>
      <c r="AC1738">
        <v>-48.731973053666238</v>
      </c>
    </row>
    <row r="1739" spans="1:29">
      <c r="A1739">
        <v>3</v>
      </c>
      <c r="B1739">
        <v>1361</v>
      </c>
      <c r="C1739">
        <v>1998</v>
      </c>
      <c r="D1739">
        <v>99</v>
      </c>
      <c r="E1739">
        <v>8</v>
      </c>
      <c r="F1739">
        <v>99</v>
      </c>
      <c r="G1739">
        <v>99</v>
      </c>
      <c r="H1739">
        <v>99</v>
      </c>
      <c r="I1739">
        <v>99</v>
      </c>
      <c r="J1739">
        <v>999</v>
      </c>
      <c r="K1739">
        <v>99</v>
      </c>
      <c r="L1739">
        <v>99</v>
      </c>
      <c r="M1739">
        <v>99</v>
      </c>
      <c r="N1739">
        <v>99</v>
      </c>
      <c r="O1739">
        <v>99</v>
      </c>
      <c r="P1739">
        <v>9999</v>
      </c>
      <c r="Q1739">
        <v>450</v>
      </c>
      <c r="R1739">
        <v>698</v>
      </c>
      <c r="S1739">
        <v>638</v>
      </c>
      <c r="T1739">
        <v>4.2244783707312648</v>
      </c>
      <c r="U1739">
        <v>4.3055862485433405</v>
      </c>
      <c r="V1739">
        <v>16.004297994269336</v>
      </c>
      <c r="W1739">
        <v>55.338557993730412</v>
      </c>
      <c r="X1739">
        <v>157.65101962890401</v>
      </c>
      <c r="Y1739">
        <v>134.03782234957021</v>
      </c>
      <c r="Z1739">
        <v>146.64326018808779</v>
      </c>
      <c r="AA1739">
        <v>28.803070576548095</v>
      </c>
      <c r="AB1739">
        <v>4.8599301234308809</v>
      </c>
      <c r="AC1739">
        <v>-42.791038745545848</v>
      </c>
    </row>
    <row r="1740" spans="1:29">
      <c r="A1740">
        <v>3</v>
      </c>
      <c r="B1740">
        <v>1362</v>
      </c>
      <c r="C1740">
        <v>1998</v>
      </c>
      <c r="D1740">
        <v>99</v>
      </c>
      <c r="E1740">
        <v>9</v>
      </c>
      <c r="F1740">
        <v>99</v>
      </c>
      <c r="G1740">
        <v>99</v>
      </c>
      <c r="H1740">
        <v>99</v>
      </c>
      <c r="I1740">
        <v>99</v>
      </c>
      <c r="J1740">
        <v>999</v>
      </c>
      <c r="K1740">
        <v>99</v>
      </c>
      <c r="L1740">
        <v>99</v>
      </c>
      <c r="M1740">
        <v>99</v>
      </c>
      <c r="N1740">
        <v>99</v>
      </c>
      <c r="O1740">
        <v>99</v>
      </c>
      <c r="P1740">
        <v>9999</v>
      </c>
      <c r="Q1740">
        <v>448</v>
      </c>
      <c r="R1740">
        <v>665</v>
      </c>
      <c r="S1740">
        <v>614</v>
      </c>
      <c r="T1740">
        <v>4.0247537486193288</v>
      </c>
      <c r="U1740">
        <v>4.076082979766988</v>
      </c>
      <c r="V1740">
        <v>15.577443609022556</v>
      </c>
      <c r="W1740">
        <v>55.33876221498371</v>
      </c>
      <c r="X1740">
        <v>155.41377821585371</v>
      </c>
      <c r="Y1740">
        <v>133.19007518796997</v>
      </c>
      <c r="Z1740">
        <v>144.25309446254073</v>
      </c>
      <c r="AA1740">
        <v>29.919192175874073</v>
      </c>
      <c r="AB1740">
        <v>4.9491777784670781</v>
      </c>
      <c r="AC1740">
        <v>-52.35870623309809</v>
      </c>
    </row>
    <row r="1741" spans="1:29">
      <c r="A1741">
        <v>3</v>
      </c>
      <c r="B1741">
        <v>1363</v>
      </c>
      <c r="C1741">
        <v>1998</v>
      </c>
      <c r="D1741">
        <v>99</v>
      </c>
      <c r="E1741">
        <v>10</v>
      </c>
      <c r="F1741">
        <v>99</v>
      </c>
      <c r="G1741">
        <v>99</v>
      </c>
      <c r="H1741">
        <v>99</v>
      </c>
      <c r="I1741">
        <v>99</v>
      </c>
      <c r="J1741">
        <v>999</v>
      </c>
      <c r="K1741">
        <v>99</v>
      </c>
      <c r="L1741">
        <v>99</v>
      </c>
      <c r="M1741">
        <v>99</v>
      </c>
      <c r="N1741">
        <v>99</v>
      </c>
      <c r="O1741">
        <v>99</v>
      </c>
      <c r="P1741">
        <v>9999</v>
      </c>
      <c r="Q1741">
        <v>434</v>
      </c>
      <c r="R1741">
        <v>680</v>
      </c>
      <c r="S1741">
        <v>619</v>
      </c>
      <c r="T1741">
        <v>4.1155376677611173</v>
      </c>
      <c r="U1741">
        <v>4.2442918022463205</v>
      </c>
      <c r="V1741">
        <v>14.252941176470587</v>
      </c>
      <c r="W1741">
        <v>55.384491114701163</v>
      </c>
      <c r="X1741">
        <v>160.69817092600857</v>
      </c>
      <c r="Y1741">
        <v>135.62720588235283</v>
      </c>
      <c r="Z1741">
        <v>148.99273021001605</v>
      </c>
      <c r="AA1741">
        <v>29.459884755917336</v>
      </c>
      <c r="AB1741">
        <v>4.690500335802585</v>
      </c>
      <c r="AC1741">
        <v>-48.831657100395397</v>
      </c>
    </row>
    <row r="1742" spans="1:29">
      <c r="A1742">
        <v>3</v>
      </c>
      <c r="B1742">
        <v>1364</v>
      </c>
      <c r="C1742">
        <v>1998</v>
      </c>
      <c r="D1742">
        <v>99</v>
      </c>
      <c r="E1742">
        <v>11</v>
      </c>
      <c r="F1742">
        <v>99</v>
      </c>
      <c r="G1742">
        <v>99</v>
      </c>
      <c r="H1742">
        <v>99</v>
      </c>
      <c r="I1742">
        <v>99</v>
      </c>
      <c r="J1742">
        <v>999</v>
      </c>
      <c r="K1742">
        <v>99</v>
      </c>
      <c r="L1742">
        <v>99</v>
      </c>
      <c r="M1742">
        <v>99</v>
      </c>
      <c r="N1742">
        <v>99</v>
      </c>
      <c r="O1742">
        <v>99</v>
      </c>
      <c r="P1742">
        <v>9999</v>
      </c>
      <c r="Q1742">
        <v>466</v>
      </c>
      <c r="R1742">
        <v>718.25</v>
      </c>
      <c r="S1742">
        <v>655.25</v>
      </c>
      <c r="T1742">
        <v>4.3470366615726803</v>
      </c>
      <c r="U1742">
        <v>4.4105033434212944</v>
      </c>
      <c r="V1742">
        <v>14.78733031674208</v>
      </c>
      <c r="W1742">
        <v>55.632201449828322</v>
      </c>
      <c r="X1742">
        <v>157.09242738554019</v>
      </c>
      <c r="Y1742">
        <v>133.43292725374175</v>
      </c>
      <c r="Z1742">
        <v>146.26203739030905</v>
      </c>
      <c r="AA1742">
        <v>30.061176883314889</v>
      </c>
      <c r="AB1742">
        <v>4.7422209049553556</v>
      </c>
      <c r="AC1742">
        <v>-49.634654769817082</v>
      </c>
    </row>
    <row r="1743" spans="1:29">
      <c r="A1743">
        <v>3</v>
      </c>
      <c r="B1743">
        <v>1365</v>
      </c>
      <c r="C1743">
        <v>1998</v>
      </c>
      <c r="D1743">
        <v>99</v>
      </c>
      <c r="E1743">
        <v>12</v>
      </c>
      <c r="F1743">
        <v>99</v>
      </c>
      <c r="G1743">
        <v>99</v>
      </c>
      <c r="H1743">
        <v>99</v>
      </c>
      <c r="I1743">
        <v>99</v>
      </c>
      <c r="J1743">
        <v>999</v>
      </c>
      <c r="K1743">
        <v>99</v>
      </c>
      <c r="L1743">
        <v>99</v>
      </c>
      <c r="M1743">
        <v>99</v>
      </c>
      <c r="N1743">
        <v>99</v>
      </c>
      <c r="O1743">
        <v>99</v>
      </c>
      <c r="P1743">
        <v>9999</v>
      </c>
      <c r="Q1743">
        <v>465</v>
      </c>
      <c r="R1743">
        <v>765.5</v>
      </c>
      <c r="S1743">
        <v>687.25</v>
      </c>
      <c r="T1743">
        <v>4.6330060068693157</v>
      </c>
      <c r="U1743">
        <v>4.6130709267725791</v>
      </c>
      <c r="V1743">
        <v>16.634879163945126</v>
      </c>
      <c r="W1743">
        <v>55.384503455802111</v>
      </c>
      <c r="X1743">
        <v>156.81958909160122</v>
      </c>
      <c r="Y1743">
        <v>130.94696276943171</v>
      </c>
      <c r="Z1743">
        <v>145.85652964714436</v>
      </c>
      <c r="AA1743">
        <v>28.988894830762199</v>
      </c>
      <c r="AB1743">
        <v>5.2113770051688242</v>
      </c>
      <c r="AC1743">
        <v>-41.212220078139751</v>
      </c>
    </row>
    <row r="1744" spans="1:29">
      <c r="A1744">
        <v>3</v>
      </c>
      <c r="B1744">
        <v>1366</v>
      </c>
      <c r="C1744">
        <v>1998</v>
      </c>
      <c r="D1744">
        <v>99</v>
      </c>
      <c r="E1744">
        <v>13</v>
      </c>
      <c r="F1744">
        <v>99</v>
      </c>
      <c r="G1744">
        <v>99</v>
      </c>
      <c r="H1744">
        <v>99</v>
      </c>
      <c r="I1744">
        <v>99</v>
      </c>
      <c r="J1744">
        <v>999</v>
      </c>
      <c r="K1744">
        <v>99</v>
      </c>
      <c r="L1744">
        <v>99</v>
      </c>
      <c r="M1744">
        <v>99</v>
      </c>
      <c r="N1744">
        <v>99</v>
      </c>
      <c r="O1744">
        <v>99</v>
      </c>
      <c r="P1744">
        <v>9999</v>
      </c>
      <c r="Q1744">
        <v>463</v>
      </c>
      <c r="R1744">
        <v>727</v>
      </c>
      <c r="S1744">
        <v>658</v>
      </c>
      <c r="T1744">
        <v>4.3999939477387242</v>
      </c>
      <c r="U1744">
        <v>4.3889060135562996</v>
      </c>
      <c r="V1744">
        <v>14.953232462173313</v>
      </c>
      <c r="W1744">
        <v>55.229483282674785</v>
      </c>
      <c r="X1744">
        <v>156.11970415232901</v>
      </c>
      <c r="Y1744">
        <v>131.18143053645127</v>
      </c>
      <c r="Z1744">
        <v>144.93753799392107</v>
      </c>
      <c r="AA1744">
        <v>30.772055939849608</v>
      </c>
      <c r="AB1744">
        <v>4.8610398315218051</v>
      </c>
      <c r="AC1744">
        <v>-53.534387080863922</v>
      </c>
    </row>
    <row r="1745" spans="1:29">
      <c r="A1745">
        <v>3</v>
      </c>
      <c r="B1745">
        <v>1367</v>
      </c>
      <c r="C1745">
        <v>1998</v>
      </c>
      <c r="D1745">
        <v>99</v>
      </c>
      <c r="E1745">
        <v>14</v>
      </c>
      <c r="F1745">
        <v>99</v>
      </c>
      <c r="G1745">
        <v>99</v>
      </c>
      <c r="H1745">
        <v>99</v>
      </c>
      <c r="I1745">
        <v>99</v>
      </c>
      <c r="J1745">
        <v>999</v>
      </c>
      <c r="K1745">
        <v>99</v>
      </c>
      <c r="L1745">
        <v>99</v>
      </c>
      <c r="M1745">
        <v>99</v>
      </c>
      <c r="N1745">
        <v>99</v>
      </c>
      <c r="O1745">
        <v>99</v>
      </c>
      <c r="P1745">
        <v>9999</v>
      </c>
      <c r="Q1745">
        <v>543</v>
      </c>
      <c r="R1745">
        <v>826</v>
      </c>
      <c r="S1745">
        <v>744</v>
      </c>
      <c r="T1745">
        <v>4.9991678140745321</v>
      </c>
      <c r="U1745">
        <v>5.0467064693230066</v>
      </c>
      <c r="V1745">
        <v>15.048426150121061</v>
      </c>
      <c r="W1745">
        <v>55.420698924731184</v>
      </c>
      <c r="X1745">
        <v>157.73624799645316</v>
      </c>
      <c r="Y1745">
        <v>132.76343825665862</v>
      </c>
      <c r="Z1745">
        <v>147.39596774193555</v>
      </c>
      <c r="AA1745">
        <v>29.444399669766121</v>
      </c>
      <c r="AB1745">
        <v>4.7974177132917406</v>
      </c>
      <c r="AC1745">
        <v>-50.847328761217959</v>
      </c>
    </row>
    <row r="1746" spans="1:29">
      <c r="A1746">
        <v>3</v>
      </c>
      <c r="B1746">
        <v>1368</v>
      </c>
      <c r="C1746">
        <v>1998</v>
      </c>
      <c r="D1746">
        <v>99</v>
      </c>
      <c r="E1746">
        <v>15</v>
      </c>
      <c r="F1746">
        <v>99</v>
      </c>
      <c r="G1746">
        <v>99</v>
      </c>
      <c r="H1746">
        <v>99</v>
      </c>
      <c r="I1746">
        <v>99</v>
      </c>
      <c r="J1746">
        <v>999</v>
      </c>
      <c r="K1746">
        <v>99</v>
      </c>
      <c r="L1746">
        <v>99</v>
      </c>
      <c r="M1746">
        <v>99</v>
      </c>
      <c r="N1746">
        <v>99</v>
      </c>
      <c r="O1746">
        <v>99</v>
      </c>
      <c r="P1746">
        <v>9999</v>
      </c>
      <c r="Q1746">
        <v>231</v>
      </c>
      <c r="R1746">
        <v>372</v>
      </c>
      <c r="S1746">
        <v>327</v>
      </c>
      <c r="T1746">
        <v>2.2514411947163757</v>
      </c>
      <c r="U1746">
        <v>2.2005069781051034</v>
      </c>
      <c r="V1746">
        <v>15.599462365591398</v>
      </c>
      <c r="W1746">
        <v>55.584097859327215</v>
      </c>
      <c r="X1746">
        <v>156.93886228870323</v>
      </c>
      <c r="Y1746">
        <v>128.53763440860223</v>
      </c>
      <c r="Z1746">
        <v>146.22629969418969</v>
      </c>
      <c r="AA1746">
        <v>31.608245828431127</v>
      </c>
      <c r="AB1746">
        <v>4.9410708730685666</v>
      </c>
      <c r="AC1746">
        <v>-58.08261777538219</v>
      </c>
    </row>
    <row r="1747" spans="1:29">
      <c r="A1747">
        <v>3</v>
      </c>
      <c r="B1747">
        <v>1369</v>
      </c>
      <c r="C1747">
        <v>1998</v>
      </c>
      <c r="D1747">
        <v>99</v>
      </c>
      <c r="E1747">
        <v>16</v>
      </c>
      <c r="F1747">
        <v>99</v>
      </c>
      <c r="G1747">
        <v>99</v>
      </c>
      <c r="H1747">
        <v>99</v>
      </c>
      <c r="I1747">
        <v>99</v>
      </c>
      <c r="J1747">
        <v>999</v>
      </c>
      <c r="K1747">
        <v>99</v>
      </c>
      <c r="L1747">
        <v>99</v>
      </c>
      <c r="M1747">
        <v>99</v>
      </c>
      <c r="N1747">
        <v>99</v>
      </c>
      <c r="O1747">
        <v>99</v>
      </c>
      <c r="P1747">
        <v>9999</v>
      </c>
      <c r="Q1747">
        <v>504</v>
      </c>
      <c r="R1747">
        <v>838.5</v>
      </c>
      <c r="S1747">
        <v>737.5</v>
      </c>
      <c r="T1747">
        <v>5.0748210800260249</v>
      </c>
      <c r="U1747">
        <v>4.9486417980906916</v>
      </c>
      <c r="V1747">
        <v>16.274299344066787</v>
      </c>
      <c r="W1747">
        <v>55.831864406779651</v>
      </c>
      <c r="X1747">
        <v>156.35346873221337</v>
      </c>
      <c r="Y1747">
        <v>128.24293381037569</v>
      </c>
      <c r="Z1747">
        <v>145.80569491525424</v>
      </c>
      <c r="AA1747">
        <v>29.710160017170946</v>
      </c>
      <c r="AB1747">
        <v>4.6190689774999587</v>
      </c>
      <c r="AC1747">
        <v>-44.416260128223712</v>
      </c>
    </row>
    <row r="1748" spans="1:29">
      <c r="A1748">
        <v>3</v>
      </c>
      <c r="B1748">
        <v>1370</v>
      </c>
      <c r="C1748">
        <v>1998</v>
      </c>
      <c r="D1748">
        <v>99</v>
      </c>
      <c r="E1748">
        <v>17</v>
      </c>
      <c r="F1748">
        <v>99</v>
      </c>
      <c r="G1748">
        <v>99</v>
      </c>
      <c r="H1748">
        <v>99</v>
      </c>
      <c r="I1748">
        <v>99</v>
      </c>
      <c r="J1748">
        <v>999</v>
      </c>
      <c r="K1748">
        <v>99</v>
      </c>
      <c r="L1748">
        <v>99</v>
      </c>
      <c r="M1748">
        <v>99</v>
      </c>
      <c r="N1748">
        <v>99</v>
      </c>
      <c r="O1748">
        <v>99</v>
      </c>
      <c r="P1748">
        <v>9999</v>
      </c>
      <c r="Q1748">
        <v>505</v>
      </c>
      <c r="R1748">
        <v>796</v>
      </c>
      <c r="S1748">
        <v>706</v>
      </c>
      <c r="T1748">
        <v>4.8175999757909551</v>
      </c>
      <c r="U1748">
        <v>4.7576989441745114</v>
      </c>
      <c r="V1748">
        <v>15.5251256281407</v>
      </c>
      <c r="W1748">
        <v>55.179886685552411</v>
      </c>
      <c r="X1748">
        <v>156.99951545375851</v>
      </c>
      <c r="Y1748">
        <v>129.87763819095471</v>
      </c>
      <c r="Z1748">
        <v>146.43427762039647</v>
      </c>
      <c r="AA1748">
        <v>30.046658487002794</v>
      </c>
      <c r="AB1748">
        <v>4.7400043017238911</v>
      </c>
      <c r="AC1748">
        <v>-49.742154401897807</v>
      </c>
    </row>
    <row r="1749" spans="1:29">
      <c r="A1749">
        <v>3</v>
      </c>
      <c r="B1749">
        <v>1371</v>
      </c>
      <c r="C1749">
        <v>1998</v>
      </c>
      <c r="D1749">
        <v>99</v>
      </c>
      <c r="E1749">
        <v>18</v>
      </c>
      <c r="F1749">
        <v>99</v>
      </c>
      <c r="G1749">
        <v>99</v>
      </c>
      <c r="H1749">
        <v>99</v>
      </c>
      <c r="I1749">
        <v>99</v>
      </c>
      <c r="J1749">
        <v>999</v>
      </c>
      <c r="K1749">
        <v>99</v>
      </c>
      <c r="L1749">
        <v>99</v>
      </c>
      <c r="M1749">
        <v>99</v>
      </c>
      <c r="N1749">
        <v>99</v>
      </c>
      <c r="O1749">
        <v>99</v>
      </c>
      <c r="P1749">
        <v>9999</v>
      </c>
      <c r="Q1749">
        <v>468</v>
      </c>
      <c r="R1749">
        <v>739</v>
      </c>
      <c r="S1749">
        <v>632</v>
      </c>
      <c r="T1749">
        <v>4.4726210830521556</v>
      </c>
      <c r="U1749">
        <v>4.2796031834639088</v>
      </c>
      <c r="V1749">
        <v>14.741542625169153</v>
      </c>
      <c r="W1749">
        <v>55.637658227848085</v>
      </c>
      <c r="X1749">
        <v>157.66159358566304</v>
      </c>
      <c r="Y1749">
        <v>125.83734776725302</v>
      </c>
      <c r="Z1749">
        <v>147.14208860759484</v>
      </c>
      <c r="AA1749">
        <v>29.88817186039838</v>
      </c>
      <c r="AB1749">
        <v>4.6664069700117343</v>
      </c>
      <c r="AC1749">
        <v>-46.545275650976514</v>
      </c>
    </row>
    <row r="1750" spans="1:29">
      <c r="A1750">
        <v>3</v>
      </c>
      <c r="B1750">
        <v>1372</v>
      </c>
      <c r="C1750">
        <v>1998</v>
      </c>
      <c r="D1750">
        <v>99</v>
      </c>
      <c r="E1750">
        <v>19</v>
      </c>
      <c r="F1750">
        <v>99</v>
      </c>
      <c r="G1750">
        <v>99</v>
      </c>
      <c r="H1750">
        <v>99</v>
      </c>
      <c r="I1750">
        <v>99</v>
      </c>
      <c r="J1750">
        <v>999</v>
      </c>
      <c r="K1750">
        <v>99</v>
      </c>
      <c r="L1750">
        <v>99</v>
      </c>
      <c r="M1750">
        <v>99</v>
      </c>
      <c r="N1750">
        <v>99</v>
      </c>
      <c r="O1750">
        <v>99</v>
      </c>
      <c r="P1750">
        <v>9999</v>
      </c>
      <c r="Q1750">
        <v>501</v>
      </c>
      <c r="R1750">
        <v>848</v>
      </c>
      <c r="S1750">
        <v>752</v>
      </c>
      <c r="T1750">
        <v>5.1323175621491561</v>
      </c>
      <c r="U1750">
        <v>4.9841510666264561</v>
      </c>
      <c r="V1750">
        <v>15.206367924528299</v>
      </c>
      <c r="W1750">
        <v>55.485372340425513</v>
      </c>
      <c r="X1750">
        <v>155.64849547210693</v>
      </c>
      <c r="Y1750">
        <v>127.71615566037748</v>
      </c>
      <c r="Z1750">
        <v>144.02034574468098</v>
      </c>
      <c r="AA1750">
        <v>30.370271690256757</v>
      </c>
      <c r="AB1750">
        <v>4.7380643850291078</v>
      </c>
      <c r="AC1750">
        <v>-53.639789006139374</v>
      </c>
    </row>
    <row r="1751" spans="1:29">
      <c r="A1751">
        <v>3</v>
      </c>
      <c r="B1751">
        <v>1373</v>
      </c>
      <c r="C1751">
        <v>1998</v>
      </c>
      <c r="D1751">
        <v>99</v>
      </c>
      <c r="E1751">
        <v>20</v>
      </c>
      <c r="F1751">
        <v>99</v>
      </c>
      <c r="G1751">
        <v>99</v>
      </c>
      <c r="H1751">
        <v>99</v>
      </c>
      <c r="I1751">
        <v>99</v>
      </c>
      <c r="J1751">
        <v>999</v>
      </c>
      <c r="K1751">
        <v>99</v>
      </c>
      <c r="L1751">
        <v>99</v>
      </c>
      <c r="M1751">
        <v>99</v>
      </c>
      <c r="N1751">
        <v>99</v>
      </c>
      <c r="O1751">
        <v>99</v>
      </c>
      <c r="P1751">
        <v>9999</v>
      </c>
      <c r="Q1751">
        <v>511</v>
      </c>
      <c r="R1751">
        <v>778</v>
      </c>
      <c r="S1751">
        <v>722</v>
      </c>
      <c r="T1751">
        <v>4.7086592728208068</v>
      </c>
      <c r="U1751">
        <v>4.9290187393767884</v>
      </c>
      <c r="V1751">
        <v>14.375321336760924</v>
      </c>
      <c r="W1751">
        <v>55.083102493074783</v>
      </c>
      <c r="X1751">
        <v>159.22525463240186</v>
      </c>
      <c r="Y1751">
        <v>137.6674807197943</v>
      </c>
      <c r="Z1751">
        <v>148.34529085872575</v>
      </c>
      <c r="AA1751">
        <v>30.885837034918406</v>
      </c>
      <c r="AB1751">
        <v>5.2653960833638189</v>
      </c>
      <c r="AC1751">
        <v>-53.919370593927454</v>
      </c>
    </row>
    <row r="1752" spans="1:29">
      <c r="A1752">
        <v>3</v>
      </c>
      <c r="B1752">
        <v>1374</v>
      </c>
      <c r="C1752">
        <v>1998</v>
      </c>
      <c r="D1752">
        <v>99</v>
      </c>
      <c r="E1752">
        <v>21</v>
      </c>
      <c r="F1752">
        <v>99</v>
      </c>
      <c r="G1752">
        <v>99</v>
      </c>
      <c r="H1752">
        <v>99</v>
      </c>
      <c r="I1752">
        <v>99</v>
      </c>
      <c r="J1752">
        <v>999</v>
      </c>
      <c r="K1752">
        <v>99</v>
      </c>
      <c r="L1752">
        <v>99</v>
      </c>
      <c r="M1752">
        <v>99</v>
      </c>
      <c r="N1752">
        <v>99</v>
      </c>
      <c r="O1752">
        <v>99</v>
      </c>
      <c r="P1752">
        <v>9999</v>
      </c>
      <c r="Q1752">
        <v>391</v>
      </c>
      <c r="R1752">
        <v>641</v>
      </c>
      <c r="S1752">
        <v>550</v>
      </c>
      <c r="T1752">
        <v>3.8794994779924656</v>
      </c>
      <c r="U1752">
        <v>3.7521828581905488</v>
      </c>
      <c r="V1752">
        <v>14.402496099843997</v>
      </c>
      <c r="W1752">
        <v>55.18</v>
      </c>
      <c r="X1752">
        <v>158.71682754634119</v>
      </c>
      <c r="Y1752">
        <v>127.19687987519519</v>
      </c>
      <c r="Z1752">
        <v>148.24218181818202</v>
      </c>
      <c r="AA1752">
        <v>32.468376261491791</v>
      </c>
      <c r="AB1752">
        <v>4.778584803817238</v>
      </c>
      <c r="AC1752">
        <v>-51.684357830230638</v>
      </c>
    </row>
    <row r="1753" spans="1:29">
      <c r="A1753">
        <v>3</v>
      </c>
      <c r="B1753">
        <v>1375</v>
      </c>
      <c r="C1753">
        <v>1998</v>
      </c>
      <c r="D1753">
        <v>99</v>
      </c>
      <c r="E1753">
        <v>22</v>
      </c>
      <c r="F1753">
        <v>99</v>
      </c>
      <c r="G1753">
        <v>99</v>
      </c>
      <c r="H1753">
        <v>99</v>
      </c>
      <c r="I1753">
        <v>99</v>
      </c>
      <c r="J1753">
        <v>999</v>
      </c>
      <c r="K1753">
        <v>99</v>
      </c>
      <c r="L1753">
        <v>99</v>
      </c>
      <c r="M1753">
        <v>99</v>
      </c>
      <c r="N1753">
        <v>99</v>
      </c>
      <c r="O1753">
        <v>99</v>
      </c>
      <c r="P1753">
        <v>9999</v>
      </c>
      <c r="Q1753">
        <v>75</v>
      </c>
      <c r="R1753">
        <v>128</v>
      </c>
      <c r="S1753">
        <v>36</v>
      </c>
      <c r="T1753">
        <v>0.77468944334326895</v>
      </c>
      <c r="U1753">
        <v>0.23460692077300496</v>
      </c>
      <c r="V1753">
        <v>16.375</v>
      </c>
      <c r="W1753">
        <v>56.277777777777779</v>
      </c>
      <c r="X1753">
        <v>151.79949891657637</v>
      </c>
      <c r="Y1753">
        <v>39.827343749999997</v>
      </c>
      <c r="Z1753">
        <v>141.60833333333329</v>
      </c>
      <c r="AA1753">
        <v>25.780045847300006</v>
      </c>
      <c r="AB1753">
        <v>4.3564199822478447</v>
      </c>
      <c r="AC1753">
        <v>-34.881121978843225</v>
      </c>
    </row>
    <row r="1754" spans="1:29">
      <c r="A1754">
        <v>3</v>
      </c>
      <c r="B1754">
        <v>1376</v>
      </c>
      <c r="C1754">
        <v>1998</v>
      </c>
      <c r="D1754">
        <v>99</v>
      </c>
      <c r="E1754">
        <v>23</v>
      </c>
      <c r="F1754">
        <v>99</v>
      </c>
      <c r="G1754">
        <v>99</v>
      </c>
      <c r="H1754">
        <v>99</v>
      </c>
      <c r="I1754">
        <v>99</v>
      </c>
      <c r="J1754">
        <v>999</v>
      </c>
      <c r="K1754">
        <v>99</v>
      </c>
      <c r="L1754">
        <v>99</v>
      </c>
      <c r="M1754">
        <v>99</v>
      </c>
      <c r="N1754">
        <v>99</v>
      </c>
      <c r="O1754">
        <v>99</v>
      </c>
      <c r="P1754">
        <v>9999</v>
      </c>
      <c r="Q1754">
        <v>423</v>
      </c>
      <c r="R1754">
        <v>649.75</v>
      </c>
      <c r="S1754">
        <v>585.75</v>
      </c>
      <c r="T1754">
        <v>3.9324567641585086</v>
      </c>
      <c r="U1754">
        <v>3.9506592362893342</v>
      </c>
      <c r="V1754">
        <v>14.644093882262403</v>
      </c>
      <c r="W1754">
        <v>55.436619718309856</v>
      </c>
      <c r="X1754">
        <v>158.43763561032924</v>
      </c>
      <c r="Y1754">
        <v>132.12158522508665</v>
      </c>
      <c r="Z1754">
        <v>146.55740503627837</v>
      </c>
      <c r="AA1754">
        <v>30.705577679793478</v>
      </c>
      <c r="AB1754">
        <v>5.8305006729352753</v>
      </c>
      <c r="AC1754">
        <v>-29.452258461335795</v>
      </c>
    </row>
    <row r="1755" spans="1:29">
      <c r="A1755">
        <v>3</v>
      </c>
      <c r="B1755">
        <v>1377</v>
      </c>
      <c r="C1755">
        <v>1998</v>
      </c>
      <c r="D1755">
        <v>99</v>
      </c>
      <c r="E1755">
        <v>24</v>
      </c>
      <c r="F1755">
        <v>99</v>
      </c>
      <c r="G1755">
        <v>99</v>
      </c>
      <c r="H1755">
        <v>99</v>
      </c>
      <c r="I1755">
        <v>99</v>
      </c>
      <c r="J1755">
        <v>999</v>
      </c>
      <c r="K1755">
        <v>99</v>
      </c>
      <c r="L1755">
        <v>99</v>
      </c>
      <c r="M1755">
        <v>99</v>
      </c>
      <c r="N1755">
        <v>99</v>
      </c>
      <c r="O1755">
        <v>99</v>
      </c>
      <c r="P1755">
        <v>9999</v>
      </c>
      <c r="Q1755">
        <v>438</v>
      </c>
      <c r="R1755">
        <v>712</v>
      </c>
      <c r="S1755">
        <v>631</v>
      </c>
      <c r="T1755">
        <v>4.3092100285969357</v>
      </c>
      <c r="U1755">
        <v>4.2737447984398038</v>
      </c>
      <c r="V1755">
        <v>15.68539325842697</v>
      </c>
      <c r="W1755">
        <v>55.572107765451683</v>
      </c>
      <c r="X1755">
        <v>158.90370311758201</v>
      </c>
      <c r="Y1755">
        <v>130.43047752808999</v>
      </c>
      <c r="Z1755">
        <v>147.17353407290028</v>
      </c>
      <c r="AA1755">
        <v>29.51152849002796</v>
      </c>
      <c r="AB1755">
        <v>4.5236601271091859</v>
      </c>
      <c r="AC1755">
        <v>-53.25890642204547</v>
      </c>
    </row>
    <row r="1756" spans="1:29">
      <c r="A1756">
        <v>3</v>
      </c>
      <c r="B1756">
        <v>1378</v>
      </c>
      <c r="C1756">
        <v>1998</v>
      </c>
      <c r="D1756">
        <v>99</v>
      </c>
      <c r="E1756">
        <v>25</v>
      </c>
      <c r="F1756">
        <v>99</v>
      </c>
      <c r="G1756">
        <v>99</v>
      </c>
      <c r="H1756">
        <v>99</v>
      </c>
      <c r="I1756">
        <v>99</v>
      </c>
      <c r="J1756">
        <v>999</v>
      </c>
      <c r="K1756">
        <v>99</v>
      </c>
      <c r="L1756">
        <v>99</v>
      </c>
      <c r="M1756">
        <v>99</v>
      </c>
      <c r="N1756">
        <v>99</v>
      </c>
      <c r="O1756">
        <v>99</v>
      </c>
      <c r="P1756">
        <v>9999</v>
      </c>
    </row>
    <row r="1757" spans="1:29">
      <c r="A1757">
        <v>3</v>
      </c>
      <c r="B1757">
        <v>1379</v>
      </c>
      <c r="C1757">
        <v>1998</v>
      </c>
      <c r="D1757">
        <v>99</v>
      </c>
      <c r="E1757">
        <v>26</v>
      </c>
      <c r="F1757">
        <v>99</v>
      </c>
      <c r="G1757">
        <v>99</v>
      </c>
      <c r="H1757">
        <v>99</v>
      </c>
      <c r="I1757">
        <v>99</v>
      </c>
      <c r="J1757">
        <v>999</v>
      </c>
      <c r="K1757">
        <v>99</v>
      </c>
      <c r="L1757">
        <v>99</v>
      </c>
      <c r="M1757">
        <v>99</v>
      </c>
      <c r="N1757">
        <v>99</v>
      </c>
      <c r="O1757">
        <v>99</v>
      </c>
      <c r="P1757">
        <v>9999</v>
      </c>
    </row>
    <row r="1758" spans="1:29">
      <c r="A1758">
        <v>3</v>
      </c>
      <c r="B1758">
        <v>1380</v>
      </c>
      <c r="C1758">
        <v>1998</v>
      </c>
      <c r="D1758">
        <v>99</v>
      </c>
      <c r="E1758">
        <v>27</v>
      </c>
      <c r="F1758">
        <v>99</v>
      </c>
      <c r="G1758">
        <v>99</v>
      </c>
      <c r="H1758">
        <v>99</v>
      </c>
      <c r="I1758">
        <v>99</v>
      </c>
      <c r="J1758">
        <v>999</v>
      </c>
      <c r="K1758">
        <v>99</v>
      </c>
      <c r="L1758">
        <v>99</v>
      </c>
      <c r="M1758">
        <v>99</v>
      </c>
      <c r="N1758">
        <v>99</v>
      </c>
      <c r="O1758">
        <v>99</v>
      </c>
      <c r="P1758">
        <v>9999</v>
      </c>
    </row>
    <row r="1759" spans="1:29">
      <c r="A1759">
        <v>3</v>
      </c>
      <c r="B1759">
        <v>1381</v>
      </c>
      <c r="C1759">
        <v>1998</v>
      </c>
      <c r="D1759">
        <v>99</v>
      </c>
      <c r="E1759">
        <v>28</v>
      </c>
      <c r="F1759">
        <v>99</v>
      </c>
      <c r="G1759">
        <v>99</v>
      </c>
      <c r="H1759">
        <v>99</v>
      </c>
      <c r="I1759">
        <v>99</v>
      </c>
      <c r="J1759">
        <v>999</v>
      </c>
      <c r="K1759">
        <v>99</v>
      </c>
      <c r="L1759">
        <v>99</v>
      </c>
      <c r="M1759">
        <v>99</v>
      </c>
      <c r="N1759">
        <v>99</v>
      </c>
      <c r="O1759">
        <v>99</v>
      </c>
      <c r="P1759">
        <v>9999</v>
      </c>
    </row>
    <row r="1760" spans="1:29">
      <c r="A1760">
        <v>3</v>
      </c>
      <c r="B1760">
        <v>1382</v>
      </c>
      <c r="C1760">
        <v>1998</v>
      </c>
      <c r="D1760">
        <v>99</v>
      </c>
      <c r="E1760">
        <v>29</v>
      </c>
      <c r="F1760">
        <v>99</v>
      </c>
      <c r="G1760">
        <v>99</v>
      </c>
      <c r="H1760">
        <v>99</v>
      </c>
      <c r="I1760">
        <v>99</v>
      </c>
      <c r="J1760">
        <v>999</v>
      </c>
      <c r="K1760">
        <v>99</v>
      </c>
      <c r="L1760">
        <v>99</v>
      </c>
      <c r="M1760">
        <v>99</v>
      </c>
      <c r="N1760">
        <v>99</v>
      </c>
      <c r="O1760">
        <v>99</v>
      </c>
      <c r="P1760">
        <v>9999</v>
      </c>
    </row>
    <row r="1761" spans="1:16">
      <c r="A1761">
        <v>3</v>
      </c>
      <c r="B1761">
        <v>1383</v>
      </c>
      <c r="C1761">
        <v>1998</v>
      </c>
      <c r="D1761">
        <v>99</v>
      </c>
      <c r="E1761">
        <v>30</v>
      </c>
      <c r="F1761">
        <v>99</v>
      </c>
      <c r="G1761">
        <v>99</v>
      </c>
      <c r="H1761">
        <v>99</v>
      </c>
      <c r="I1761">
        <v>99</v>
      </c>
      <c r="J1761">
        <v>999</v>
      </c>
      <c r="K1761">
        <v>99</v>
      </c>
      <c r="L1761">
        <v>99</v>
      </c>
      <c r="M1761">
        <v>99</v>
      </c>
      <c r="N1761">
        <v>99</v>
      </c>
      <c r="O1761">
        <v>99</v>
      </c>
      <c r="P1761">
        <v>9999</v>
      </c>
    </row>
    <row r="1762" spans="1:16">
      <c r="A1762">
        <v>3</v>
      </c>
      <c r="B1762">
        <v>1384</v>
      </c>
      <c r="C1762">
        <v>1998</v>
      </c>
      <c r="D1762">
        <v>99</v>
      </c>
      <c r="E1762">
        <v>31</v>
      </c>
      <c r="F1762">
        <v>99</v>
      </c>
      <c r="G1762">
        <v>99</v>
      </c>
      <c r="H1762">
        <v>99</v>
      </c>
      <c r="I1762">
        <v>99</v>
      </c>
      <c r="J1762">
        <v>999</v>
      </c>
      <c r="K1762">
        <v>99</v>
      </c>
      <c r="L1762">
        <v>99</v>
      </c>
      <c r="M1762">
        <v>99</v>
      </c>
      <c r="N1762">
        <v>99</v>
      </c>
      <c r="O1762">
        <v>99</v>
      </c>
      <c r="P1762">
        <v>9999</v>
      </c>
    </row>
    <row r="1763" spans="1:16">
      <c r="A1763">
        <v>3</v>
      </c>
      <c r="B1763">
        <v>1385</v>
      </c>
      <c r="C1763">
        <v>1998</v>
      </c>
      <c r="D1763">
        <v>99</v>
      </c>
      <c r="E1763">
        <v>32</v>
      </c>
      <c r="F1763">
        <v>99</v>
      </c>
      <c r="G1763">
        <v>99</v>
      </c>
      <c r="H1763">
        <v>99</v>
      </c>
      <c r="I1763">
        <v>99</v>
      </c>
      <c r="J1763">
        <v>999</v>
      </c>
      <c r="K1763">
        <v>99</v>
      </c>
      <c r="L1763">
        <v>99</v>
      </c>
      <c r="M1763">
        <v>99</v>
      </c>
      <c r="N1763">
        <v>99</v>
      </c>
      <c r="O1763">
        <v>99</v>
      </c>
      <c r="P1763">
        <v>9999</v>
      </c>
    </row>
    <row r="1764" spans="1:16">
      <c r="A1764">
        <v>3</v>
      </c>
      <c r="B1764">
        <v>1386</v>
      </c>
      <c r="C1764">
        <v>1998</v>
      </c>
      <c r="D1764">
        <v>99</v>
      </c>
      <c r="E1764">
        <v>33</v>
      </c>
      <c r="F1764">
        <v>99</v>
      </c>
      <c r="G1764">
        <v>99</v>
      </c>
      <c r="H1764">
        <v>99</v>
      </c>
      <c r="I1764">
        <v>99</v>
      </c>
      <c r="J1764">
        <v>999</v>
      </c>
      <c r="K1764">
        <v>99</v>
      </c>
      <c r="L1764">
        <v>99</v>
      </c>
      <c r="M1764">
        <v>99</v>
      </c>
      <c r="N1764">
        <v>99</v>
      </c>
      <c r="O1764">
        <v>99</v>
      </c>
      <c r="P1764">
        <v>9999</v>
      </c>
    </row>
    <row r="1765" spans="1:16">
      <c r="A1765">
        <v>3</v>
      </c>
      <c r="B1765">
        <v>1387</v>
      </c>
      <c r="C1765">
        <v>1998</v>
      </c>
      <c r="D1765">
        <v>99</v>
      </c>
      <c r="E1765">
        <v>34</v>
      </c>
      <c r="F1765">
        <v>99</v>
      </c>
      <c r="G1765">
        <v>99</v>
      </c>
      <c r="H1765">
        <v>99</v>
      </c>
      <c r="I1765">
        <v>99</v>
      </c>
      <c r="J1765">
        <v>999</v>
      </c>
      <c r="K1765">
        <v>99</v>
      </c>
      <c r="L1765">
        <v>99</v>
      </c>
      <c r="M1765">
        <v>99</v>
      </c>
      <c r="N1765">
        <v>99</v>
      </c>
      <c r="O1765">
        <v>99</v>
      </c>
      <c r="P1765">
        <v>9999</v>
      </c>
    </row>
    <row r="1766" spans="1:16">
      <c r="A1766">
        <v>3</v>
      </c>
      <c r="B1766">
        <v>1388</v>
      </c>
      <c r="C1766">
        <v>1998</v>
      </c>
      <c r="D1766">
        <v>99</v>
      </c>
      <c r="E1766">
        <v>35</v>
      </c>
      <c r="F1766">
        <v>99</v>
      </c>
      <c r="G1766">
        <v>99</v>
      </c>
      <c r="H1766">
        <v>99</v>
      </c>
      <c r="I1766">
        <v>99</v>
      </c>
      <c r="J1766">
        <v>999</v>
      </c>
      <c r="K1766">
        <v>99</v>
      </c>
      <c r="L1766">
        <v>99</v>
      </c>
      <c r="M1766">
        <v>99</v>
      </c>
      <c r="N1766">
        <v>99</v>
      </c>
      <c r="O1766">
        <v>99</v>
      </c>
      <c r="P1766">
        <v>9999</v>
      </c>
    </row>
    <row r="1767" spans="1:16">
      <c r="A1767">
        <v>3</v>
      </c>
      <c r="B1767">
        <v>1389</v>
      </c>
      <c r="C1767">
        <v>1998</v>
      </c>
      <c r="D1767">
        <v>99</v>
      </c>
      <c r="E1767">
        <v>36</v>
      </c>
      <c r="F1767">
        <v>99</v>
      </c>
      <c r="G1767">
        <v>99</v>
      </c>
      <c r="H1767">
        <v>99</v>
      </c>
      <c r="I1767">
        <v>99</v>
      </c>
      <c r="J1767">
        <v>999</v>
      </c>
      <c r="K1767">
        <v>99</v>
      </c>
      <c r="L1767">
        <v>99</v>
      </c>
      <c r="M1767">
        <v>99</v>
      </c>
      <c r="N1767">
        <v>99</v>
      </c>
      <c r="O1767">
        <v>99</v>
      </c>
      <c r="P1767">
        <v>9999</v>
      </c>
    </row>
    <row r="1768" spans="1:16">
      <c r="A1768">
        <v>3</v>
      </c>
      <c r="B1768">
        <v>1390</v>
      </c>
      <c r="C1768">
        <v>1998</v>
      </c>
      <c r="D1768">
        <v>99</v>
      </c>
      <c r="E1768">
        <v>37</v>
      </c>
      <c r="F1768">
        <v>99</v>
      </c>
      <c r="G1768">
        <v>99</v>
      </c>
      <c r="H1768">
        <v>99</v>
      </c>
      <c r="I1768">
        <v>99</v>
      </c>
      <c r="J1768">
        <v>999</v>
      </c>
      <c r="K1768">
        <v>99</v>
      </c>
      <c r="L1768">
        <v>99</v>
      </c>
      <c r="M1768">
        <v>99</v>
      </c>
      <c r="N1768">
        <v>99</v>
      </c>
      <c r="O1768">
        <v>99</v>
      </c>
      <c r="P1768">
        <v>9999</v>
      </c>
    </row>
    <row r="1769" spans="1:16">
      <c r="A1769">
        <v>3</v>
      </c>
      <c r="B1769">
        <v>1391</v>
      </c>
      <c r="C1769">
        <v>1998</v>
      </c>
      <c r="D1769">
        <v>99</v>
      </c>
      <c r="E1769">
        <v>38</v>
      </c>
      <c r="F1769">
        <v>99</v>
      </c>
      <c r="G1769">
        <v>99</v>
      </c>
      <c r="H1769">
        <v>99</v>
      </c>
      <c r="I1769">
        <v>99</v>
      </c>
      <c r="J1769">
        <v>999</v>
      </c>
      <c r="K1769">
        <v>99</v>
      </c>
      <c r="L1769">
        <v>99</v>
      </c>
      <c r="M1769">
        <v>99</v>
      </c>
      <c r="N1769">
        <v>99</v>
      </c>
      <c r="O1769">
        <v>99</v>
      </c>
      <c r="P1769">
        <v>9999</v>
      </c>
    </row>
    <row r="1770" spans="1:16">
      <c r="A1770">
        <v>3</v>
      </c>
      <c r="B1770">
        <v>1392</v>
      </c>
      <c r="C1770">
        <v>1998</v>
      </c>
      <c r="D1770">
        <v>99</v>
      </c>
      <c r="E1770">
        <v>39</v>
      </c>
      <c r="F1770">
        <v>99</v>
      </c>
      <c r="G1770">
        <v>99</v>
      </c>
      <c r="H1770">
        <v>99</v>
      </c>
      <c r="I1770">
        <v>99</v>
      </c>
      <c r="J1770">
        <v>999</v>
      </c>
      <c r="K1770">
        <v>99</v>
      </c>
      <c r="L1770">
        <v>99</v>
      </c>
      <c r="M1770">
        <v>99</v>
      </c>
      <c r="N1770">
        <v>99</v>
      </c>
      <c r="O1770">
        <v>99</v>
      </c>
      <c r="P1770">
        <v>9999</v>
      </c>
    </row>
    <row r="1771" spans="1:16">
      <c r="A1771">
        <v>3</v>
      </c>
      <c r="B1771">
        <v>1393</v>
      </c>
      <c r="C1771">
        <v>1998</v>
      </c>
      <c r="D1771">
        <v>99</v>
      </c>
      <c r="E1771">
        <v>40</v>
      </c>
      <c r="F1771">
        <v>99</v>
      </c>
      <c r="G1771">
        <v>99</v>
      </c>
      <c r="H1771">
        <v>99</v>
      </c>
      <c r="I1771">
        <v>99</v>
      </c>
      <c r="J1771">
        <v>999</v>
      </c>
      <c r="K1771">
        <v>99</v>
      </c>
      <c r="L1771">
        <v>99</v>
      </c>
      <c r="M1771">
        <v>99</v>
      </c>
      <c r="N1771">
        <v>99</v>
      </c>
      <c r="O1771">
        <v>99</v>
      </c>
      <c r="P1771">
        <v>9999</v>
      </c>
    </row>
    <row r="1772" spans="1:16">
      <c r="A1772">
        <v>3</v>
      </c>
      <c r="B1772">
        <v>1394</v>
      </c>
      <c r="C1772">
        <v>1998</v>
      </c>
      <c r="D1772">
        <v>99</v>
      </c>
      <c r="E1772">
        <v>41</v>
      </c>
      <c r="F1772">
        <v>99</v>
      </c>
      <c r="G1772">
        <v>99</v>
      </c>
      <c r="H1772">
        <v>99</v>
      </c>
      <c r="I1772">
        <v>99</v>
      </c>
      <c r="J1772">
        <v>999</v>
      </c>
      <c r="K1772">
        <v>99</v>
      </c>
      <c r="L1772">
        <v>99</v>
      </c>
      <c r="M1772">
        <v>99</v>
      </c>
      <c r="N1772">
        <v>99</v>
      </c>
      <c r="O1772">
        <v>99</v>
      </c>
      <c r="P1772">
        <v>9999</v>
      </c>
    </row>
    <row r="1773" spans="1:16">
      <c r="A1773">
        <v>3</v>
      </c>
      <c r="B1773">
        <v>1395</v>
      </c>
      <c r="C1773">
        <v>1998</v>
      </c>
      <c r="D1773">
        <v>99</v>
      </c>
      <c r="E1773">
        <v>42</v>
      </c>
      <c r="F1773">
        <v>99</v>
      </c>
      <c r="G1773">
        <v>99</v>
      </c>
      <c r="H1773">
        <v>99</v>
      </c>
      <c r="I1773">
        <v>99</v>
      </c>
      <c r="J1773">
        <v>999</v>
      </c>
      <c r="K1773">
        <v>99</v>
      </c>
      <c r="L1773">
        <v>99</v>
      </c>
      <c r="M1773">
        <v>99</v>
      </c>
      <c r="N1773">
        <v>99</v>
      </c>
      <c r="O1773">
        <v>99</v>
      </c>
      <c r="P1773">
        <v>9999</v>
      </c>
    </row>
    <row r="1774" spans="1:16">
      <c r="A1774">
        <v>3</v>
      </c>
      <c r="B1774">
        <v>1396</v>
      </c>
      <c r="C1774">
        <v>1998</v>
      </c>
      <c r="D1774">
        <v>99</v>
      </c>
      <c r="E1774">
        <v>43</v>
      </c>
      <c r="F1774">
        <v>99</v>
      </c>
      <c r="G1774">
        <v>99</v>
      </c>
      <c r="H1774">
        <v>99</v>
      </c>
      <c r="I1774">
        <v>99</v>
      </c>
      <c r="J1774">
        <v>999</v>
      </c>
      <c r="K1774">
        <v>99</v>
      </c>
      <c r="L1774">
        <v>99</v>
      </c>
      <c r="M1774">
        <v>99</v>
      </c>
      <c r="N1774">
        <v>99</v>
      </c>
      <c r="O1774">
        <v>99</v>
      </c>
      <c r="P1774">
        <v>9999</v>
      </c>
    </row>
    <row r="1775" spans="1:16">
      <c r="A1775">
        <v>3</v>
      </c>
      <c r="B1775">
        <v>1397</v>
      </c>
      <c r="C1775">
        <v>1998</v>
      </c>
      <c r="D1775">
        <v>99</v>
      </c>
      <c r="E1775">
        <v>44</v>
      </c>
      <c r="F1775">
        <v>99</v>
      </c>
      <c r="G1775">
        <v>99</v>
      </c>
      <c r="H1775">
        <v>99</v>
      </c>
      <c r="I1775">
        <v>99</v>
      </c>
      <c r="J1775">
        <v>999</v>
      </c>
      <c r="K1775">
        <v>99</v>
      </c>
      <c r="L1775">
        <v>99</v>
      </c>
      <c r="M1775">
        <v>99</v>
      </c>
      <c r="N1775">
        <v>99</v>
      </c>
      <c r="O1775">
        <v>99</v>
      </c>
      <c r="P1775">
        <v>9999</v>
      </c>
    </row>
    <row r="1776" spans="1:16">
      <c r="A1776">
        <v>3</v>
      </c>
      <c r="B1776">
        <v>1398</v>
      </c>
      <c r="C1776">
        <v>1998</v>
      </c>
      <c r="D1776">
        <v>99</v>
      </c>
      <c r="E1776">
        <v>45</v>
      </c>
      <c r="F1776">
        <v>99</v>
      </c>
      <c r="G1776">
        <v>99</v>
      </c>
      <c r="H1776">
        <v>99</v>
      </c>
      <c r="I1776">
        <v>99</v>
      </c>
      <c r="J1776">
        <v>999</v>
      </c>
      <c r="K1776">
        <v>99</v>
      </c>
      <c r="L1776">
        <v>99</v>
      </c>
      <c r="M1776">
        <v>99</v>
      </c>
      <c r="N1776">
        <v>99</v>
      </c>
      <c r="O1776">
        <v>99</v>
      </c>
      <c r="P1776">
        <v>9999</v>
      </c>
    </row>
    <row r="1777" spans="1:29">
      <c r="A1777">
        <v>3</v>
      </c>
      <c r="B1777">
        <v>1399</v>
      </c>
      <c r="C1777">
        <v>1998</v>
      </c>
      <c r="D1777">
        <v>99</v>
      </c>
      <c r="E1777">
        <v>46</v>
      </c>
      <c r="F1777">
        <v>99</v>
      </c>
      <c r="G1777">
        <v>99</v>
      </c>
      <c r="H1777">
        <v>99</v>
      </c>
      <c r="I1777">
        <v>99</v>
      </c>
      <c r="J1777">
        <v>999</v>
      </c>
      <c r="K1777">
        <v>99</v>
      </c>
      <c r="L1777">
        <v>99</v>
      </c>
      <c r="M1777">
        <v>99</v>
      </c>
      <c r="N1777">
        <v>99</v>
      </c>
      <c r="O1777">
        <v>99</v>
      </c>
      <c r="P1777">
        <v>9999</v>
      </c>
    </row>
    <row r="1778" spans="1:29">
      <c r="A1778">
        <v>3</v>
      </c>
      <c r="B1778">
        <v>1400</v>
      </c>
      <c r="C1778">
        <v>1998</v>
      </c>
      <c r="D1778">
        <v>99</v>
      </c>
      <c r="E1778">
        <v>47</v>
      </c>
      <c r="F1778">
        <v>99</v>
      </c>
      <c r="G1778">
        <v>99</v>
      </c>
      <c r="H1778">
        <v>99</v>
      </c>
      <c r="I1778">
        <v>99</v>
      </c>
      <c r="J1778">
        <v>999</v>
      </c>
      <c r="K1778">
        <v>99</v>
      </c>
      <c r="L1778">
        <v>99</v>
      </c>
      <c r="M1778">
        <v>99</v>
      </c>
      <c r="N1778">
        <v>99</v>
      </c>
      <c r="O1778">
        <v>99</v>
      </c>
      <c r="P1778">
        <v>9999</v>
      </c>
    </row>
    <row r="1779" spans="1:29">
      <c r="A1779">
        <v>3</v>
      </c>
      <c r="B1779">
        <v>1401</v>
      </c>
      <c r="C1779">
        <v>1998</v>
      </c>
      <c r="D1779">
        <v>99</v>
      </c>
      <c r="E1779">
        <v>48</v>
      </c>
      <c r="F1779">
        <v>99</v>
      </c>
      <c r="G1779">
        <v>99</v>
      </c>
      <c r="H1779">
        <v>99</v>
      </c>
      <c r="I1779">
        <v>99</v>
      </c>
      <c r="J1779">
        <v>999</v>
      </c>
      <c r="K1779">
        <v>99</v>
      </c>
      <c r="L1779">
        <v>99</v>
      </c>
      <c r="M1779">
        <v>99</v>
      </c>
      <c r="N1779">
        <v>99</v>
      </c>
      <c r="O1779">
        <v>99</v>
      </c>
      <c r="P1779">
        <v>9999</v>
      </c>
    </row>
    <row r="1780" spans="1:29">
      <c r="A1780">
        <v>3</v>
      </c>
      <c r="B1780">
        <v>1402</v>
      </c>
      <c r="C1780">
        <v>1998</v>
      </c>
      <c r="D1780">
        <v>99</v>
      </c>
      <c r="E1780">
        <v>49</v>
      </c>
      <c r="F1780">
        <v>99</v>
      </c>
      <c r="G1780">
        <v>99</v>
      </c>
      <c r="H1780">
        <v>99</v>
      </c>
      <c r="I1780">
        <v>99</v>
      </c>
      <c r="J1780">
        <v>999</v>
      </c>
      <c r="K1780">
        <v>99</v>
      </c>
      <c r="L1780">
        <v>99</v>
      </c>
      <c r="M1780">
        <v>99</v>
      </c>
      <c r="N1780">
        <v>99</v>
      </c>
      <c r="O1780">
        <v>99</v>
      </c>
      <c r="P1780">
        <v>9999</v>
      </c>
    </row>
    <row r="1781" spans="1:29">
      <c r="A1781">
        <v>3</v>
      </c>
      <c r="B1781">
        <v>1403</v>
      </c>
      <c r="C1781">
        <v>1998</v>
      </c>
      <c r="D1781">
        <v>99</v>
      </c>
      <c r="E1781">
        <v>50</v>
      </c>
      <c r="F1781">
        <v>99</v>
      </c>
      <c r="G1781">
        <v>99</v>
      </c>
      <c r="H1781">
        <v>99</v>
      </c>
      <c r="I1781">
        <v>99</v>
      </c>
      <c r="J1781">
        <v>999</v>
      </c>
      <c r="K1781">
        <v>99</v>
      </c>
      <c r="L1781">
        <v>99</v>
      </c>
      <c r="M1781">
        <v>99</v>
      </c>
      <c r="N1781">
        <v>99</v>
      </c>
      <c r="O1781">
        <v>99</v>
      </c>
      <c r="P1781">
        <v>9999</v>
      </c>
    </row>
    <row r="1782" spans="1:29">
      <c r="A1782">
        <v>3</v>
      </c>
      <c r="B1782">
        <v>1404</v>
      </c>
      <c r="C1782">
        <v>1998</v>
      </c>
      <c r="D1782">
        <v>99</v>
      </c>
      <c r="E1782">
        <v>51</v>
      </c>
      <c r="F1782">
        <v>99</v>
      </c>
      <c r="G1782">
        <v>99</v>
      </c>
      <c r="H1782">
        <v>99</v>
      </c>
      <c r="I1782">
        <v>99</v>
      </c>
      <c r="J1782">
        <v>999</v>
      </c>
      <c r="K1782">
        <v>99</v>
      </c>
      <c r="L1782">
        <v>99</v>
      </c>
      <c r="M1782">
        <v>99</v>
      </c>
      <c r="N1782">
        <v>99</v>
      </c>
      <c r="O1782">
        <v>99</v>
      </c>
      <c r="P1782">
        <v>9999</v>
      </c>
    </row>
    <row r="1783" spans="1:29">
      <c r="A1783">
        <v>3</v>
      </c>
      <c r="B1783">
        <v>1405</v>
      </c>
      <c r="C1783">
        <v>1998</v>
      </c>
      <c r="D1783">
        <v>99</v>
      </c>
      <c r="E1783">
        <v>52</v>
      </c>
      <c r="F1783">
        <v>99</v>
      </c>
      <c r="G1783">
        <v>99</v>
      </c>
      <c r="H1783">
        <v>99</v>
      </c>
      <c r="I1783">
        <v>99</v>
      </c>
      <c r="J1783">
        <v>999</v>
      </c>
      <c r="K1783">
        <v>99</v>
      </c>
      <c r="L1783">
        <v>99</v>
      </c>
      <c r="M1783">
        <v>99</v>
      </c>
      <c r="N1783">
        <v>99</v>
      </c>
      <c r="O1783">
        <v>99</v>
      </c>
      <c r="P1783">
        <v>9999</v>
      </c>
    </row>
    <row r="1784" spans="1:29">
      <c r="A1784">
        <v>3</v>
      </c>
      <c r="B1784">
        <v>1406</v>
      </c>
      <c r="C1784">
        <v>1998</v>
      </c>
      <c r="D1784">
        <v>99</v>
      </c>
      <c r="E1784">
        <v>53</v>
      </c>
      <c r="F1784">
        <v>99</v>
      </c>
      <c r="G1784">
        <v>99</v>
      </c>
      <c r="H1784">
        <v>99</v>
      </c>
      <c r="I1784">
        <v>99</v>
      </c>
      <c r="J1784">
        <v>999</v>
      </c>
      <c r="K1784">
        <v>99</v>
      </c>
      <c r="L1784">
        <v>99</v>
      </c>
      <c r="M1784">
        <v>99</v>
      </c>
      <c r="N1784">
        <v>99</v>
      </c>
      <c r="O1784">
        <v>99</v>
      </c>
      <c r="P1784">
        <v>9999</v>
      </c>
    </row>
    <row r="1785" spans="1:29">
      <c r="A1785">
        <v>3</v>
      </c>
      <c r="B1785">
        <v>1407</v>
      </c>
      <c r="C1785">
        <v>1997</v>
      </c>
      <c r="D1785">
        <v>99</v>
      </c>
      <c r="E1785">
        <v>1</v>
      </c>
      <c r="F1785">
        <v>99</v>
      </c>
      <c r="G1785">
        <v>99</v>
      </c>
      <c r="H1785">
        <v>99</v>
      </c>
      <c r="I1785">
        <v>99</v>
      </c>
      <c r="J1785">
        <v>999</v>
      </c>
      <c r="K1785">
        <v>99</v>
      </c>
      <c r="L1785">
        <v>99</v>
      </c>
      <c r="M1785">
        <v>99</v>
      </c>
      <c r="N1785">
        <v>99</v>
      </c>
      <c r="O1785">
        <v>99</v>
      </c>
      <c r="P1785">
        <v>9999</v>
      </c>
      <c r="Q1785">
        <v>181</v>
      </c>
      <c r="R1785">
        <v>277</v>
      </c>
      <c r="S1785">
        <v>269</v>
      </c>
      <c r="T1785">
        <v>1.6373093746305711</v>
      </c>
      <c r="U1785">
        <v>1.7986727465739765</v>
      </c>
      <c r="V1785">
        <v>14.15523465703971</v>
      </c>
      <c r="W1785">
        <v>55.397769516728623</v>
      </c>
      <c r="X1785">
        <v>160.11319234484949</v>
      </c>
      <c r="Y1785">
        <v>144.29530685920565</v>
      </c>
      <c r="Z1785">
        <v>148.58661710037163</v>
      </c>
      <c r="AA1785">
        <v>29.758212250783849</v>
      </c>
      <c r="AB1785">
        <v>4.1533963625745267</v>
      </c>
      <c r="AC1785">
        <v>-48.244345409092816</v>
      </c>
    </row>
    <row r="1786" spans="1:29">
      <c r="A1786">
        <v>3</v>
      </c>
      <c r="B1786">
        <v>1408</v>
      </c>
      <c r="C1786">
        <v>1997</v>
      </c>
      <c r="D1786">
        <v>99</v>
      </c>
      <c r="E1786">
        <v>2</v>
      </c>
      <c r="F1786">
        <v>99</v>
      </c>
      <c r="G1786">
        <v>99</v>
      </c>
      <c r="H1786">
        <v>99</v>
      </c>
      <c r="I1786">
        <v>99</v>
      </c>
      <c r="J1786">
        <v>999</v>
      </c>
      <c r="K1786">
        <v>99</v>
      </c>
      <c r="L1786">
        <v>99</v>
      </c>
      <c r="M1786">
        <v>99</v>
      </c>
      <c r="N1786">
        <v>99</v>
      </c>
      <c r="O1786">
        <v>99</v>
      </c>
      <c r="P1786">
        <v>9999</v>
      </c>
      <c r="Q1786">
        <v>653</v>
      </c>
      <c r="R1786">
        <v>1133</v>
      </c>
      <c r="S1786">
        <v>1002</v>
      </c>
      <c r="T1786">
        <v>6.6970091027308181</v>
      </c>
      <c r="U1786">
        <v>6.5919638481619183</v>
      </c>
      <c r="V1786">
        <v>15.418358340688442</v>
      </c>
      <c r="W1786">
        <v>55.440119760479057</v>
      </c>
      <c r="X1786">
        <v>156.94533826627381</v>
      </c>
      <c r="Y1786">
        <v>129.28993821712265</v>
      </c>
      <c r="Z1786">
        <v>146.19311377245501</v>
      </c>
      <c r="AA1786">
        <v>30.247838913996556</v>
      </c>
      <c r="AB1786">
        <v>5.0072708796612888</v>
      </c>
      <c r="AC1786">
        <v>-47.493933659368551</v>
      </c>
    </row>
    <row r="1787" spans="1:29">
      <c r="A1787">
        <v>3</v>
      </c>
      <c r="B1787">
        <v>1409</v>
      </c>
      <c r="C1787">
        <v>1997</v>
      </c>
      <c r="D1787">
        <v>99</v>
      </c>
      <c r="E1787">
        <v>3</v>
      </c>
      <c r="F1787">
        <v>99</v>
      </c>
      <c r="G1787">
        <v>99</v>
      </c>
      <c r="H1787">
        <v>99</v>
      </c>
      <c r="I1787">
        <v>99</v>
      </c>
      <c r="J1787">
        <v>999</v>
      </c>
      <c r="K1787">
        <v>99</v>
      </c>
      <c r="L1787">
        <v>99</v>
      </c>
      <c r="M1787">
        <v>99</v>
      </c>
      <c r="N1787">
        <v>99</v>
      </c>
      <c r="O1787">
        <v>99</v>
      </c>
      <c r="P1787">
        <v>9999</v>
      </c>
      <c r="Q1787">
        <v>613</v>
      </c>
      <c r="R1787">
        <v>953.25</v>
      </c>
      <c r="S1787">
        <v>870</v>
      </c>
      <c r="T1787">
        <v>5.6345312684714495</v>
      </c>
      <c r="U1787">
        <v>5.7881506608591637</v>
      </c>
      <c r="V1787">
        <v>15.714660372410176</v>
      </c>
      <c r="W1787">
        <v>55.290804597701161</v>
      </c>
      <c r="X1787">
        <v>157.35959463533419</v>
      </c>
      <c r="Y1787">
        <v>134.93134015211123</v>
      </c>
      <c r="Z1787">
        <v>147.84287356321835</v>
      </c>
      <c r="AA1787">
        <v>30.972921076619379</v>
      </c>
      <c r="AB1787">
        <v>5.4369348232403052</v>
      </c>
      <c r="AC1787">
        <v>-44.080806969004051</v>
      </c>
    </row>
    <row r="1788" spans="1:29">
      <c r="A1788">
        <v>3</v>
      </c>
      <c r="B1788">
        <v>1410</v>
      </c>
      <c r="C1788">
        <v>1997</v>
      </c>
      <c r="D1788">
        <v>99</v>
      </c>
      <c r="E1788">
        <v>4</v>
      </c>
      <c r="F1788">
        <v>99</v>
      </c>
      <c r="G1788">
        <v>99</v>
      </c>
      <c r="H1788">
        <v>99</v>
      </c>
      <c r="I1788">
        <v>99</v>
      </c>
      <c r="J1788">
        <v>999</v>
      </c>
      <c r="K1788">
        <v>99</v>
      </c>
      <c r="L1788">
        <v>99</v>
      </c>
      <c r="M1788">
        <v>99</v>
      </c>
      <c r="N1788">
        <v>99</v>
      </c>
      <c r="O1788">
        <v>99</v>
      </c>
      <c r="P1788">
        <v>9999</v>
      </c>
      <c r="Q1788">
        <v>499</v>
      </c>
      <c r="R1788">
        <v>763.5</v>
      </c>
      <c r="S1788">
        <v>711.5</v>
      </c>
      <c r="T1788">
        <v>4.5129447925286676</v>
      </c>
      <c r="U1788">
        <v>4.6865627178319764</v>
      </c>
      <c r="V1788">
        <v>15.435494433529797</v>
      </c>
      <c r="W1788">
        <v>55.560084328882652</v>
      </c>
      <c r="X1788">
        <v>157.27068065538964</v>
      </c>
      <c r="Y1788">
        <v>136.40340537000671</v>
      </c>
      <c r="Z1788">
        <v>146.37245256500373</v>
      </c>
      <c r="AA1788">
        <v>29.64068541722957</v>
      </c>
      <c r="AB1788">
        <v>5.956070902637542</v>
      </c>
      <c r="AC1788">
        <v>-33.810955077119296</v>
      </c>
    </row>
    <row r="1789" spans="1:29">
      <c r="A1789">
        <v>3</v>
      </c>
      <c r="B1789">
        <v>1411</v>
      </c>
      <c r="C1789">
        <v>1997</v>
      </c>
      <c r="D1789">
        <v>99</v>
      </c>
      <c r="E1789">
        <v>5</v>
      </c>
      <c r="F1789">
        <v>99</v>
      </c>
      <c r="G1789">
        <v>99</v>
      </c>
      <c r="H1789">
        <v>99</v>
      </c>
      <c r="I1789">
        <v>99</v>
      </c>
      <c r="J1789">
        <v>999</v>
      </c>
      <c r="K1789">
        <v>99</v>
      </c>
      <c r="L1789">
        <v>99</v>
      </c>
      <c r="M1789">
        <v>99</v>
      </c>
      <c r="N1789">
        <v>99</v>
      </c>
      <c r="O1789">
        <v>99</v>
      </c>
      <c r="P1789">
        <v>9999</v>
      </c>
      <c r="Q1789">
        <v>456</v>
      </c>
      <c r="R1789">
        <v>665.5</v>
      </c>
      <c r="S1789">
        <v>607.5</v>
      </c>
      <c r="T1789">
        <v>3.9336801040312097</v>
      </c>
      <c r="U1789">
        <v>3.9971235492306425</v>
      </c>
      <c r="V1789">
        <v>16.332081141998501</v>
      </c>
      <c r="W1789">
        <v>55.585185185185182</v>
      </c>
      <c r="X1789">
        <v>155.93925339007421</v>
      </c>
      <c r="Y1789">
        <v>133.46867017280235</v>
      </c>
      <c r="Z1789">
        <v>146.21135802469126</v>
      </c>
      <c r="AA1789">
        <v>30.788640458508915</v>
      </c>
      <c r="AB1789">
        <v>5.7392542878427903</v>
      </c>
      <c r="AC1789">
        <v>-35.022156516914599</v>
      </c>
    </row>
    <row r="1790" spans="1:29">
      <c r="A1790">
        <v>3</v>
      </c>
      <c r="B1790">
        <v>1412</v>
      </c>
      <c r="C1790">
        <v>1997</v>
      </c>
      <c r="D1790">
        <v>99</v>
      </c>
      <c r="E1790">
        <v>6</v>
      </c>
      <c r="F1790">
        <v>99</v>
      </c>
      <c r="G1790">
        <v>99</v>
      </c>
      <c r="H1790">
        <v>99</v>
      </c>
      <c r="I1790">
        <v>99</v>
      </c>
      <c r="J1790">
        <v>999</v>
      </c>
      <c r="K1790">
        <v>99</v>
      </c>
      <c r="L1790">
        <v>99</v>
      </c>
      <c r="M1790">
        <v>99</v>
      </c>
      <c r="N1790">
        <v>99</v>
      </c>
      <c r="O1790">
        <v>99</v>
      </c>
      <c r="P1790">
        <v>9999</v>
      </c>
      <c r="Q1790">
        <v>456</v>
      </c>
      <c r="R1790">
        <v>717</v>
      </c>
      <c r="S1790">
        <v>651</v>
      </c>
      <c r="T1790">
        <v>4.2380896087007924</v>
      </c>
      <c r="U1790">
        <v>4.2883056885954032</v>
      </c>
      <c r="V1790">
        <v>15.889818688981862</v>
      </c>
      <c r="W1790">
        <v>55.336405529953915</v>
      </c>
      <c r="X1790">
        <v>155.93140432553466</v>
      </c>
      <c r="Y1790">
        <v>132.90655509065544</v>
      </c>
      <c r="Z1790">
        <v>146.38095238095227</v>
      </c>
      <c r="AA1790">
        <v>31.210712540415095</v>
      </c>
      <c r="AB1790">
        <v>5.3377948680772356</v>
      </c>
      <c r="AC1790">
        <v>-45.528350637850494</v>
      </c>
    </row>
    <row r="1791" spans="1:29">
      <c r="A1791">
        <v>3</v>
      </c>
      <c r="B1791">
        <v>1413</v>
      </c>
      <c r="C1791">
        <v>1997</v>
      </c>
      <c r="D1791">
        <v>99</v>
      </c>
      <c r="E1791">
        <v>7</v>
      </c>
      <c r="F1791">
        <v>99</v>
      </c>
      <c r="G1791">
        <v>99</v>
      </c>
      <c r="H1791">
        <v>99</v>
      </c>
      <c r="I1791">
        <v>99</v>
      </c>
      <c r="J1791">
        <v>999</v>
      </c>
      <c r="K1791">
        <v>99</v>
      </c>
      <c r="L1791">
        <v>99</v>
      </c>
      <c r="M1791">
        <v>99</v>
      </c>
      <c r="N1791">
        <v>99</v>
      </c>
      <c r="O1791">
        <v>99</v>
      </c>
      <c r="P1791">
        <v>9999</v>
      </c>
      <c r="Q1791">
        <v>454</v>
      </c>
      <c r="R1791">
        <v>729</v>
      </c>
      <c r="S1791">
        <v>654</v>
      </c>
      <c r="T1791">
        <v>4.3090199787208885</v>
      </c>
      <c r="U1791">
        <v>4.2360372660577488</v>
      </c>
      <c r="V1791">
        <v>16.042524005486964</v>
      </c>
      <c r="W1791">
        <v>55.678899082568819</v>
      </c>
      <c r="X1791">
        <v>154.21502317694279</v>
      </c>
      <c r="Y1791">
        <v>129.12551440329227</v>
      </c>
      <c r="Z1791">
        <v>143.9334862385322</v>
      </c>
      <c r="AA1791">
        <v>30.356686829210123</v>
      </c>
      <c r="AB1791">
        <v>5.1982955344826163</v>
      </c>
      <c r="AC1791">
        <v>-39.584019945739051</v>
      </c>
    </row>
    <row r="1792" spans="1:29">
      <c r="A1792">
        <v>3</v>
      </c>
      <c r="B1792">
        <v>1414</v>
      </c>
      <c r="C1792">
        <v>1997</v>
      </c>
      <c r="D1792">
        <v>99</v>
      </c>
      <c r="E1792">
        <v>8</v>
      </c>
      <c r="F1792">
        <v>99</v>
      </c>
      <c r="G1792">
        <v>99</v>
      </c>
      <c r="H1792">
        <v>99</v>
      </c>
      <c r="I1792">
        <v>99</v>
      </c>
      <c r="J1792">
        <v>999</v>
      </c>
      <c r="K1792">
        <v>99</v>
      </c>
      <c r="L1792">
        <v>99</v>
      </c>
      <c r="M1792">
        <v>99</v>
      </c>
      <c r="N1792">
        <v>99</v>
      </c>
      <c r="O1792">
        <v>99</v>
      </c>
      <c r="P1792">
        <v>9999</v>
      </c>
      <c r="Q1792">
        <v>441</v>
      </c>
      <c r="R1792">
        <v>650.5</v>
      </c>
      <c r="S1792">
        <v>590.5</v>
      </c>
      <c r="T1792">
        <v>3.8450171415060872</v>
      </c>
      <c r="U1792">
        <v>3.8255490209402199</v>
      </c>
      <c r="V1792">
        <v>16.518063028439659</v>
      </c>
      <c r="W1792">
        <v>55.923793395427616</v>
      </c>
      <c r="X1792">
        <v>152.9512675889784</v>
      </c>
      <c r="Y1792">
        <v>130.68516525749422</v>
      </c>
      <c r="Z1792">
        <v>143.96392887383578</v>
      </c>
      <c r="AA1792">
        <v>29.515173028878873</v>
      </c>
      <c r="AB1792">
        <v>5.5322272974002358</v>
      </c>
      <c r="AC1792">
        <v>-40.078500479051087</v>
      </c>
    </row>
    <row r="1793" spans="1:29">
      <c r="A1793">
        <v>3</v>
      </c>
      <c r="B1793">
        <v>1415</v>
      </c>
      <c r="C1793">
        <v>1997</v>
      </c>
      <c r="D1793">
        <v>99</v>
      </c>
      <c r="E1793">
        <v>9</v>
      </c>
      <c r="F1793">
        <v>99</v>
      </c>
      <c r="G1793">
        <v>99</v>
      </c>
      <c r="H1793">
        <v>99</v>
      </c>
      <c r="I1793">
        <v>99</v>
      </c>
      <c r="J1793">
        <v>999</v>
      </c>
      <c r="K1793">
        <v>99</v>
      </c>
      <c r="L1793">
        <v>99</v>
      </c>
      <c r="M1793">
        <v>99</v>
      </c>
      <c r="N1793">
        <v>99</v>
      </c>
      <c r="O1793">
        <v>99</v>
      </c>
      <c r="P1793">
        <v>9999</v>
      </c>
      <c r="Q1793">
        <v>472</v>
      </c>
      <c r="R1793">
        <v>657</v>
      </c>
      <c r="S1793">
        <v>598</v>
      </c>
      <c r="T1793">
        <v>3.8834377586003055</v>
      </c>
      <c r="U1793">
        <v>3.9871198726657497</v>
      </c>
      <c r="V1793">
        <v>17.442922374429223</v>
      </c>
      <c r="W1793">
        <v>55.484949832775925</v>
      </c>
      <c r="X1793">
        <v>158.5853488805447</v>
      </c>
      <c r="Y1793">
        <v>134.85707762557064</v>
      </c>
      <c r="Z1793">
        <v>148.16237458193973</v>
      </c>
      <c r="AA1793">
        <v>29.201589542686825</v>
      </c>
      <c r="AB1793">
        <v>5.3529856871389185</v>
      </c>
      <c r="AC1793">
        <v>-35.00290396276899</v>
      </c>
    </row>
    <row r="1794" spans="1:29">
      <c r="A1794">
        <v>3</v>
      </c>
      <c r="B1794">
        <v>1416</v>
      </c>
      <c r="C1794">
        <v>1997</v>
      </c>
      <c r="D1794">
        <v>99</v>
      </c>
      <c r="E1794">
        <v>10</v>
      </c>
      <c r="F1794">
        <v>99</v>
      </c>
      <c r="G1794">
        <v>99</v>
      </c>
      <c r="H1794">
        <v>99</v>
      </c>
      <c r="I1794">
        <v>99</v>
      </c>
      <c r="J1794">
        <v>999</v>
      </c>
      <c r="K1794">
        <v>99</v>
      </c>
      <c r="L1794">
        <v>99</v>
      </c>
      <c r="M1794">
        <v>99</v>
      </c>
      <c r="N1794">
        <v>99</v>
      </c>
      <c r="O1794">
        <v>99</v>
      </c>
      <c r="P1794">
        <v>9999</v>
      </c>
      <c r="Q1794">
        <v>478</v>
      </c>
      <c r="R1794">
        <v>724</v>
      </c>
      <c r="S1794">
        <v>660</v>
      </c>
      <c r="T1794">
        <v>4.2794656578791823</v>
      </c>
      <c r="U1794">
        <v>4.3137581378311314</v>
      </c>
      <c r="V1794">
        <v>16.932320441988949</v>
      </c>
      <c r="W1794">
        <v>55.848484848484851</v>
      </c>
      <c r="X1794">
        <v>155.62123270861872</v>
      </c>
      <c r="Y1794">
        <v>132.40276243093919</v>
      </c>
      <c r="Z1794">
        <v>145.24181818181813</v>
      </c>
      <c r="AA1794">
        <v>30.209754239975304</v>
      </c>
      <c r="AB1794">
        <v>5.2735544457409551</v>
      </c>
      <c r="AC1794">
        <v>-50.188783890855312</v>
      </c>
    </row>
    <row r="1795" spans="1:29">
      <c r="A1795">
        <v>3</v>
      </c>
      <c r="B1795">
        <v>1417</v>
      </c>
      <c r="C1795">
        <v>1997</v>
      </c>
      <c r="D1795">
        <v>99</v>
      </c>
      <c r="E1795">
        <v>11</v>
      </c>
      <c r="F1795">
        <v>99</v>
      </c>
      <c r="G1795">
        <v>99</v>
      </c>
      <c r="H1795">
        <v>99</v>
      </c>
      <c r="I1795">
        <v>99</v>
      </c>
      <c r="J1795">
        <v>999</v>
      </c>
      <c r="K1795">
        <v>99</v>
      </c>
      <c r="L1795">
        <v>99</v>
      </c>
      <c r="M1795">
        <v>99</v>
      </c>
      <c r="N1795">
        <v>99</v>
      </c>
      <c r="O1795">
        <v>99</v>
      </c>
      <c r="P1795">
        <v>9999</v>
      </c>
      <c r="Q1795">
        <v>453</v>
      </c>
      <c r="R1795">
        <v>660.5</v>
      </c>
      <c r="S1795">
        <v>605.5</v>
      </c>
      <c r="T1795">
        <v>3.9041257831895009</v>
      </c>
      <c r="U1795">
        <v>3.9521767559197376</v>
      </c>
      <c r="V1795">
        <v>16.431491294473879</v>
      </c>
      <c r="W1795">
        <v>55.63170933113129</v>
      </c>
      <c r="X1795">
        <v>155.87669146539403</v>
      </c>
      <c r="Y1795">
        <v>132.96684330052977</v>
      </c>
      <c r="Z1795">
        <v>145.0447563996695</v>
      </c>
      <c r="AA1795">
        <v>29.932078274473383</v>
      </c>
      <c r="AB1795">
        <v>4.8295250736893554</v>
      </c>
      <c r="AC1795">
        <v>-53.254745295904335</v>
      </c>
    </row>
    <row r="1796" spans="1:29">
      <c r="A1796">
        <v>3</v>
      </c>
      <c r="B1796">
        <v>1418</v>
      </c>
      <c r="C1796">
        <v>1997</v>
      </c>
      <c r="D1796">
        <v>99</v>
      </c>
      <c r="E1796">
        <v>12</v>
      </c>
      <c r="F1796">
        <v>99</v>
      </c>
      <c r="G1796">
        <v>99</v>
      </c>
      <c r="H1796">
        <v>99</v>
      </c>
      <c r="I1796">
        <v>99</v>
      </c>
      <c r="J1796">
        <v>999</v>
      </c>
      <c r="K1796">
        <v>99</v>
      </c>
      <c r="L1796">
        <v>99</v>
      </c>
      <c r="M1796">
        <v>99</v>
      </c>
      <c r="N1796">
        <v>99</v>
      </c>
      <c r="O1796">
        <v>99</v>
      </c>
      <c r="P1796">
        <v>9999</v>
      </c>
      <c r="Q1796">
        <v>563</v>
      </c>
      <c r="R1796">
        <v>845</v>
      </c>
      <c r="S1796">
        <v>780</v>
      </c>
      <c r="T1796">
        <v>4.9946802222484932</v>
      </c>
      <c r="U1796">
        <v>5.0834112222080723</v>
      </c>
      <c r="V1796">
        <v>16.09585798816568</v>
      </c>
      <c r="W1796">
        <v>55.221794871794877</v>
      </c>
      <c r="X1796">
        <v>155.53193535358747</v>
      </c>
      <c r="Y1796">
        <v>133.68366863905322</v>
      </c>
      <c r="Z1796">
        <v>144.82397435897437</v>
      </c>
      <c r="AA1796">
        <v>31.10157844290832</v>
      </c>
      <c r="AB1796">
        <v>4.7736764157225036</v>
      </c>
      <c r="AC1796">
        <v>-48.74875582522931</v>
      </c>
    </row>
    <row r="1797" spans="1:29">
      <c r="A1797">
        <v>3</v>
      </c>
      <c r="B1797">
        <v>1419</v>
      </c>
      <c r="C1797">
        <v>1997</v>
      </c>
      <c r="D1797">
        <v>99</v>
      </c>
      <c r="E1797">
        <v>13</v>
      </c>
      <c r="F1797">
        <v>99</v>
      </c>
      <c r="G1797">
        <v>99</v>
      </c>
      <c r="H1797">
        <v>99</v>
      </c>
      <c r="I1797">
        <v>99</v>
      </c>
      <c r="J1797">
        <v>999</v>
      </c>
      <c r="K1797">
        <v>99</v>
      </c>
      <c r="L1797">
        <v>99</v>
      </c>
      <c r="M1797">
        <v>99</v>
      </c>
      <c r="N1797">
        <v>99</v>
      </c>
      <c r="O1797">
        <v>99</v>
      </c>
      <c r="P1797">
        <v>9999</v>
      </c>
      <c r="Q1797">
        <v>255</v>
      </c>
      <c r="R1797">
        <v>346</v>
      </c>
      <c r="S1797">
        <v>306</v>
      </c>
      <c r="T1797">
        <v>2.0451590022461286</v>
      </c>
      <c r="U1797">
        <v>2.0205581628515752</v>
      </c>
      <c r="V1797">
        <v>15.901734104046247</v>
      </c>
      <c r="W1797">
        <v>55.111111111111114</v>
      </c>
      <c r="X1797">
        <v>156.37028037500224</v>
      </c>
      <c r="Y1797">
        <v>129.7702312138729</v>
      </c>
      <c r="Z1797">
        <v>146.73366013071899</v>
      </c>
      <c r="AA1797">
        <v>30.350119428900506</v>
      </c>
      <c r="AB1797">
        <v>4.8061175008626336</v>
      </c>
      <c r="AC1797">
        <v>-54.203891076418415</v>
      </c>
    </row>
    <row r="1798" spans="1:29">
      <c r="A1798">
        <v>3</v>
      </c>
      <c r="B1798">
        <v>1420</v>
      </c>
      <c r="C1798">
        <v>1997</v>
      </c>
      <c r="D1798">
        <v>99</v>
      </c>
      <c r="E1798">
        <v>14</v>
      </c>
      <c r="F1798">
        <v>99</v>
      </c>
      <c r="G1798">
        <v>99</v>
      </c>
      <c r="H1798">
        <v>99</v>
      </c>
      <c r="I1798">
        <v>99</v>
      </c>
      <c r="J1798">
        <v>999</v>
      </c>
      <c r="K1798">
        <v>99</v>
      </c>
      <c r="L1798">
        <v>99</v>
      </c>
      <c r="M1798">
        <v>99</v>
      </c>
      <c r="N1798">
        <v>99</v>
      </c>
      <c r="O1798">
        <v>99</v>
      </c>
      <c r="P1798">
        <v>9999</v>
      </c>
      <c r="Q1798">
        <v>487</v>
      </c>
      <c r="R1798">
        <v>724</v>
      </c>
      <c r="S1798">
        <v>650</v>
      </c>
      <c r="T1798">
        <v>4.2794656578791823</v>
      </c>
      <c r="U1798">
        <v>4.1915899815631779</v>
      </c>
      <c r="V1798">
        <v>16.284530386740329</v>
      </c>
      <c r="W1798">
        <v>55.921538461538482</v>
      </c>
      <c r="X1798">
        <v>153.62138833853092</v>
      </c>
      <c r="Y1798">
        <v>128.65303867403321</v>
      </c>
      <c r="Z1798">
        <v>143.29969230769237</v>
      </c>
      <c r="AA1798">
        <v>30.503712004593513</v>
      </c>
      <c r="AB1798">
        <v>5.2029575112531248</v>
      </c>
      <c r="AC1798">
        <v>-52.854099114067509</v>
      </c>
    </row>
    <row r="1799" spans="1:29">
      <c r="A1799">
        <v>3</v>
      </c>
      <c r="B1799">
        <v>1421</v>
      </c>
      <c r="C1799">
        <v>1997</v>
      </c>
      <c r="D1799">
        <v>99</v>
      </c>
      <c r="E1799">
        <v>15</v>
      </c>
      <c r="F1799">
        <v>99</v>
      </c>
      <c r="G1799">
        <v>99</v>
      </c>
      <c r="H1799">
        <v>99</v>
      </c>
      <c r="I1799">
        <v>99</v>
      </c>
      <c r="J1799">
        <v>999</v>
      </c>
      <c r="K1799">
        <v>99</v>
      </c>
      <c r="L1799">
        <v>99</v>
      </c>
      <c r="M1799">
        <v>99</v>
      </c>
      <c r="N1799">
        <v>99</v>
      </c>
      <c r="O1799">
        <v>99</v>
      </c>
      <c r="P1799">
        <v>9999</v>
      </c>
      <c r="Q1799">
        <v>563</v>
      </c>
      <c r="R1799">
        <v>815</v>
      </c>
      <c r="S1799">
        <v>763</v>
      </c>
      <c r="T1799">
        <v>4.8173542971982508</v>
      </c>
      <c r="U1799">
        <v>4.975337314703606</v>
      </c>
      <c r="V1799">
        <v>15.510429447852761</v>
      </c>
      <c r="W1799">
        <v>55.741808650065529</v>
      </c>
      <c r="X1799">
        <v>155.75098538375121</v>
      </c>
      <c r="Y1799">
        <v>135.65779141104295</v>
      </c>
      <c r="Z1799">
        <v>144.90314547837477</v>
      </c>
      <c r="AA1799">
        <v>28.898629545044727</v>
      </c>
      <c r="AB1799">
        <v>5.4040100037526724</v>
      </c>
      <c r="AC1799">
        <v>-32.351876152867433</v>
      </c>
    </row>
    <row r="1800" spans="1:29">
      <c r="A1800">
        <v>3</v>
      </c>
      <c r="B1800">
        <v>1422</v>
      </c>
      <c r="C1800">
        <v>1997</v>
      </c>
      <c r="D1800">
        <v>99</v>
      </c>
      <c r="E1800">
        <v>16</v>
      </c>
      <c r="F1800">
        <v>99</v>
      </c>
      <c r="G1800">
        <v>99</v>
      </c>
      <c r="H1800">
        <v>99</v>
      </c>
      <c r="I1800">
        <v>99</v>
      </c>
      <c r="J1800">
        <v>999</v>
      </c>
      <c r="K1800">
        <v>99</v>
      </c>
      <c r="L1800">
        <v>99</v>
      </c>
      <c r="M1800">
        <v>99</v>
      </c>
      <c r="N1800">
        <v>99</v>
      </c>
      <c r="O1800">
        <v>99</v>
      </c>
      <c r="P1800">
        <v>9999</v>
      </c>
      <c r="Q1800">
        <v>449</v>
      </c>
      <c r="R1800">
        <v>662</v>
      </c>
      <c r="S1800">
        <v>588</v>
      </c>
      <c r="T1800">
        <v>3.9129920794420152</v>
      </c>
      <c r="U1800">
        <v>3.7427250590972942</v>
      </c>
      <c r="V1800">
        <v>17.151057401812693</v>
      </c>
      <c r="W1800">
        <v>55.765306122448969</v>
      </c>
      <c r="X1800">
        <v>151.35509781907811</v>
      </c>
      <c r="Y1800">
        <v>125.6347432024169</v>
      </c>
      <c r="Z1800">
        <v>141.44591836734696</v>
      </c>
      <c r="AA1800">
        <v>28.482022024048433</v>
      </c>
      <c r="AB1800">
        <v>4.4507150394146562</v>
      </c>
      <c r="AC1800">
        <v>-47.412792391007081</v>
      </c>
    </row>
    <row r="1801" spans="1:29">
      <c r="A1801">
        <v>3</v>
      </c>
      <c r="B1801">
        <v>1423</v>
      </c>
      <c r="C1801">
        <v>1997</v>
      </c>
      <c r="D1801">
        <v>99</v>
      </c>
      <c r="E1801">
        <v>17</v>
      </c>
      <c r="F1801">
        <v>99</v>
      </c>
      <c r="G1801">
        <v>99</v>
      </c>
      <c r="H1801">
        <v>99</v>
      </c>
      <c r="I1801">
        <v>99</v>
      </c>
      <c r="J1801">
        <v>999</v>
      </c>
      <c r="K1801">
        <v>99</v>
      </c>
      <c r="L1801">
        <v>99</v>
      </c>
      <c r="M1801">
        <v>99</v>
      </c>
      <c r="N1801">
        <v>99</v>
      </c>
      <c r="O1801">
        <v>99</v>
      </c>
      <c r="P1801">
        <v>9999</v>
      </c>
      <c r="Q1801">
        <v>465</v>
      </c>
      <c r="R1801">
        <v>715</v>
      </c>
      <c r="S1801">
        <v>653</v>
      </c>
      <c r="T1801">
        <v>4.2262678803641114</v>
      </c>
      <c r="U1801">
        <v>4.1581003904718967</v>
      </c>
      <c r="V1801">
        <v>15.079720279720277</v>
      </c>
      <c r="W1801">
        <v>55.800918836140873</v>
      </c>
      <c r="X1801">
        <v>151.56338785807921</v>
      </c>
      <c r="Y1801">
        <v>129.2316083916086</v>
      </c>
      <c r="Z1801">
        <v>141.50168453292517</v>
      </c>
      <c r="AA1801">
        <v>28.266147268224486</v>
      </c>
      <c r="AB1801">
        <v>5.049391491957028</v>
      </c>
      <c r="AC1801">
        <v>-41.998837888875251</v>
      </c>
    </row>
    <row r="1802" spans="1:29">
      <c r="A1802">
        <v>3</v>
      </c>
      <c r="B1802">
        <v>1424</v>
      </c>
      <c r="C1802">
        <v>1997</v>
      </c>
      <c r="D1802">
        <v>99</v>
      </c>
      <c r="E1802">
        <v>18</v>
      </c>
      <c r="F1802">
        <v>99</v>
      </c>
      <c r="G1802">
        <v>99</v>
      </c>
      <c r="H1802">
        <v>99</v>
      </c>
      <c r="I1802">
        <v>99</v>
      </c>
      <c r="J1802">
        <v>999</v>
      </c>
      <c r="K1802">
        <v>99</v>
      </c>
      <c r="L1802">
        <v>99</v>
      </c>
      <c r="M1802">
        <v>99</v>
      </c>
      <c r="N1802">
        <v>99</v>
      </c>
      <c r="O1802">
        <v>99</v>
      </c>
      <c r="P1802">
        <v>9999</v>
      </c>
      <c r="Q1802">
        <v>452</v>
      </c>
      <c r="R1802">
        <v>680</v>
      </c>
      <c r="S1802">
        <v>616</v>
      </c>
      <c r="T1802">
        <v>4.0193876344721611</v>
      </c>
      <c r="U1802">
        <v>3.9067394539513618</v>
      </c>
      <c r="V1802">
        <v>16.90441176470588</v>
      </c>
      <c r="W1802">
        <v>56.034090909090899</v>
      </c>
      <c r="X1802">
        <v>151.67835064686747</v>
      </c>
      <c r="Y1802">
        <v>127.66897058823524</v>
      </c>
      <c r="Z1802">
        <v>140.93327922077913</v>
      </c>
      <c r="AA1802">
        <v>29.181882271078457</v>
      </c>
      <c r="AB1802">
        <v>4.724261106747071</v>
      </c>
      <c r="AC1802">
        <v>-43.342416479405379</v>
      </c>
    </row>
    <row r="1803" spans="1:29">
      <c r="A1803">
        <v>3</v>
      </c>
      <c r="B1803">
        <v>1425</v>
      </c>
      <c r="C1803">
        <v>1997</v>
      </c>
      <c r="D1803">
        <v>99</v>
      </c>
      <c r="E1803">
        <v>19</v>
      </c>
      <c r="F1803">
        <v>99</v>
      </c>
      <c r="G1803">
        <v>99</v>
      </c>
      <c r="H1803">
        <v>99</v>
      </c>
      <c r="I1803">
        <v>99</v>
      </c>
      <c r="J1803">
        <v>999</v>
      </c>
      <c r="K1803">
        <v>99</v>
      </c>
      <c r="L1803">
        <v>99</v>
      </c>
      <c r="M1803">
        <v>99</v>
      </c>
      <c r="N1803">
        <v>99</v>
      </c>
      <c r="O1803">
        <v>99</v>
      </c>
      <c r="P1803">
        <v>9999</v>
      </c>
      <c r="Q1803">
        <v>426</v>
      </c>
      <c r="R1803">
        <v>640.5</v>
      </c>
      <c r="S1803">
        <v>579.5</v>
      </c>
      <c r="T1803">
        <v>3.7859084998226735</v>
      </c>
      <c r="U1803">
        <v>3.6932196853274424</v>
      </c>
      <c r="V1803">
        <v>15.845433255269317</v>
      </c>
      <c r="W1803">
        <v>55.965487489214851</v>
      </c>
      <c r="X1803">
        <v>152.57530893642635</v>
      </c>
      <c r="Y1803">
        <v>128.13442622950805</v>
      </c>
      <c r="Z1803">
        <v>141.62226056945627</v>
      </c>
      <c r="AA1803">
        <v>29.138729873983767</v>
      </c>
      <c r="AB1803">
        <v>4.5962639571433836</v>
      </c>
      <c r="AC1803">
        <v>-48.715974616197322</v>
      </c>
    </row>
    <row r="1804" spans="1:29">
      <c r="A1804">
        <v>3</v>
      </c>
      <c r="B1804">
        <v>1426</v>
      </c>
      <c r="C1804">
        <v>1997</v>
      </c>
      <c r="D1804">
        <v>99</v>
      </c>
      <c r="E1804">
        <v>20</v>
      </c>
      <c r="F1804">
        <v>99</v>
      </c>
      <c r="G1804">
        <v>99</v>
      </c>
      <c r="H1804">
        <v>99</v>
      </c>
      <c r="I1804">
        <v>99</v>
      </c>
      <c r="J1804">
        <v>999</v>
      </c>
      <c r="K1804">
        <v>99</v>
      </c>
      <c r="L1804">
        <v>99</v>
      </c>
      <c r="M1804">
        <v>99</v>
      </c>
      <c r="N1804">
        <v>99</v>
      </c>
      <c r="O1804">
        <v>99</v>
      </c>
      <c r="P1804">
        <v>9999</v>
      </c>
      <c r="Q1804">
        <v>538</v>
      </c>
      <c r="R1804">
        <v>819.5</v>
      </c>
      <c r="S1804">
        <v>738.5</v>
      </c>
      <c r="T1804">
        <v>4.8439531859557876</v>
      </c>
      <c r="U1804">
        <v>4.7915630710882047</v>
      </c>
      <c r="V1804">
        <v>15.050640634533252</v>
      </c>
      <c r="W1804">
        <v>55.478672985781991</v>
      </c>
      <c r="X1804">
        <v>154.89414640563135</v>
      </c>
      <c r="Y1804">
        <v>129.92959121415493</v>
      </c>
      <c r="Z1804">
        <v>144.18050101557205</v>
      </c>
      <c r="AA1804">
        <v>30.83942247554431</v>
      </c>
      <c r="AB1804">
        <v>4.9759460812549046</v>
      </c>
      <c r="AC1804">
        <v>-53.506177154457198</v>
      </c>
    </row>
    <row r="1805" spans="1:29">
      <c r="A1805">
        <v>3</v>
      </c>
      <c r="B1805">
        <v>1427</v>
      </c>
      <c r="C1805">
        <v>1997</v>
      </c>
      <c r="D1805">
        <v>99</v>
      </c>
      <c r="E1805">
        <v>21</v>
      </c>
      <c r="F1805">
        <v>99</v>
      </c>
      <c r="G1805">
        <v>99</v>
      </c>
      <c r="H1805">
        <v>99</v>
      </c>
      <c r="I1805">
        <v>99</v>
      </c>
      <c r="J1805">
        <v>999</v>
      </c>
      <c r="K1805">
        <v>99</v>
      </c>
      <c r="L1805">
        <v>99</v>
      </c>
      <c r="M1805">
        <v>99</v>
      </c>
      <c r="N1805">
        <v>99</v>
      </c>
      <c r="O1805">
        <v>99</v>
      </c>
      <c r="P1805">
        <v>9999</v>
      </c>
      <c r="Q1805">
        <v>464</v>
      </c>
      <c r="R1805">
        <v>680.5</v>
      </c>
      <c r="S1805">
        <v>615.5</v>
      </c>
      <c r="T1805">
        <v>4.0223430665563322</v>
      </c>
      <c r="U1805">
        <v>3.9833308057887264</v>
      </c>
      <c r="V1805">
        <v>17.582659808964003</v>
      </c>
      <c r="W1805">
        <v>55.359870024370416</v>
      </c>
      <c r="X1805">
        <v>154.83182256370969</v>
      </c>
      <c r="Y1805">
        <v>130.07626745040429</v>
      </c>
      <c r="Z1805">
        <v>143.81299756295704</v>
      </c>
      <c r="AA1805">
        <v>29.597037143398261</v>
      </c>
      <c r="AB1805">
        <v>5.2687002128362952</v>
      </c>
      <c r="AC1805">
        <v>-44.024247373035472</v>
      </c>
    </row>
    <row r="1806" spans="1:29">
      <c r="A1806">
        <v>3</v>
      </c>
      <c r="B1806">
        <v>1428</v>
      </c>
      <c r="C1806">
        <v>1997</v>
      </c>
      <c r="D1806">
        <v>99</v>
      </c>
      <c r="E1806">
        <v>22</v>
      </c>
      <c r="F1806">
        <v>99</v>
      </c>
      <c r="G1806">
        <v>99</v>
      </c>
      <c r="H1806">
        <v>99</v>
      </c>
      <c r="I1806">
        <v>99</v>
      </c>
      <c r="J1806">
        <v>999</v>
      </c>
      <c r="K1806">
        <v>99</v>
      </c>
      <c r="L1806">
        <v>99</v>
      </c>
      <c r="M1806">
        <v>99</v>
      </c>
      <c r="N1806">
        <v>99</v>
      </c>
      <c r="O1806">
        <v>99</v>
      </c>
      <c r="P1806">
        <v>9999</v>
      </c>
      <c r="Q1806">
        <v>468</v>
      </c>
      <c r="R1806">
        <v>661.5</v>
      </c>
      <c r="S1806">
        <v>599.5</v>
      </c>
      <c r="T1806">
        <v>3.9100366473578432</v>
      </c>
      <c r="U1806">
        <v>3.8501419550055087</v>
      </c>
      <c r="V1806">
        <v>16.166288737717313</v>
      </c>
      <c r="W1806">
        <v>55.422852376980813</v>
      </c>
      <c r="X1806">
        <v>154.08216494735609</v>
      </c>
      <c r="Y1806">
        <v>129.33817082388521</v>
      </c>
      <c r="Z1806">
        <v>142.7142618849042</v>
      </c>
      <c r="AA1806">
        <v>30.460637667993012</v>
      </c>
      <c r="AB1806">
        <v>4.8003174280701089</v>
      </c>
      <c r="AC1806">
        <v>-50.399160727915593</v>
      </c>
    </row>
    <row r="1807" spans="1:29">
      <c r="A1807">
        <v>3</v>
      </c>
      <c r="B1807">
        <v>1429</v>
      </c>
      <c r="C1807">
        <v>1997</v>
      </c>
      <c r="D1807">
        <v>99</v>
      </c>
      <c r="E1807">
        <v>23</v>
      </c>
      <c r="F1807">
        <v>99</v>
      </c>
      <c r="G1807">
        <v>99</v>
      </c>
      <c r="H1807">
        <v>99</v>
      </c>
      <c r="I1807">
        <v>99</v>
      </c>
      <c r="J1807">
        <v>999</v>
      </c>
      <c r="K1807">
        <v>99</v>
      </c>
      <c r="L1807">
        <v>99</v>
      </c>
      <c r="M1807">
        <v>99</v>
      </c>
      <c r="N1807">
        <v>99</v>
      </c>
      <c r="O1807">
        <v>99</v>
      </c>
      <c r="P1807">
        <v>9999</v>
      </c>
      <c r="Q1807">
        <v>456</v>
      </c>
      <c r="R1807">
        <v>698.75</v>
      </c>
      <c r="S1807">
        <v>612.75</v>
      </c>
      <c r="T1807">
        <v>4.1302163376285614</v>
      </c>
      <c r="U1807">
        <v>3.968543544793564</v>
      </c>
      <c r="V1807">
        <v>15.447584973166371</v>
      </c>
      <c r="W1807">
        <v>55.500611995104016</v>
      </c>
      <c r="X1807">
        <v>154.85771101080127</v>
      </c>
      <c r="Y1807">
        <v>126.20865831842576</v>
      </c>
      <c r="Z1807">
        <v>143.92215422276612</v>
      </c>
      <c r="AA1807">
        <v>31.507754677184856</v>
      </c>
      <c r="AB1807">
        <v>4.8594309042221395</v>
      </c>
      <c r="AC1807">
        <v>-54.072088788471241</v>
      </c>
    </row>
    <row r="1808" spans="1:29">
      <c r="A1808">
        <v>3</v>
      </c>
      <c r="B1808">
        <v>1430</v>
      </c>
      <c r="C1808">
        <v>1997</v>
      </c>
      <c r="D1808">
        <v>99</v>
      </c>
      <c r="E1808">
        <v>24</v>
      </c>
      <c r="F1808">
        <v>99</v>
      </c>
      <c r="G1808">
        <v>99</v>
      </c>
      <c r="H1808">
        <v>99</v>
      </c>
      <c r="I1808">
        <v>99</v>
      </c>
      <c r="J1808">
        <v>999</v>
      </c>
      <c r="K1808">
        <v>99</v>
      </c>
      <c r="L1808">
        <v>99</v>
      </c>
      <c r="M1808">
        <v>99</v>
      </c>
      <c r="N1808">
        <v>99</v>
      </c>
      <c r="O1808">
        <v>99</v>
      </c>
      <c r="P1808">
        <v>9999</v>
      </c>
      <c r="Q1808">
        <v>464</v>
      </c>
      <c r="R1808">
        <v>700</v>
      </c>
      <c r="S1808">
        <v>651</v>
      </c>
      <c r="T1808">
        <v>4.1376049178389884</v>
      </c>
      <c r="U1808">
        <v>4.1693190884819158</v>
      </c>
      <c r="V1808">
        <v>16.257142857142853</v>
      </c>
      <c r="W1808">
        <v>55.748079877112119</v>
      </c>
      <c r="X1808">
        <v>153.19764742299955</v>
      </c>
      <c r="Y1808">
        <v>132.35700000000011</v>
      </c>
      <c r="Z1808">
        <v>142.31935483870981</v>
      </c>
      <c r="AA1808">
        <v>29.712375842937409</v>
      </c>
      <c r="AB1808">
        <v>4.4921308735065093</v>
      </c>
      <c r="AC1808">
        <v>-54.965150116379405</v>
      </c>
    </row>
    <row r="1809" spans="1:16">
      <c r="A1809">
        <v>3</v>
      </c>
      <c r="B1809">
        <v>1431</v>
      </c>
      <c r="C1809">
        <v>1997</v>
      </c>
      <c r="D1809">
        <v>99</v>
      </c>
      <c r="E1809">
        <v>25</v>
      </c>
      <c r="F1809">
        <v>99</v>
      </c>
      <c r="G1809">
        <v>99</v>
      </c>
      <c r="H1809">
        <v>99</v>
      </c>
      <c r="I1809">
        <v>99</v>
      </c>
      <c r="J1809">
        <v>999</v>
      </c>
      <c r="K1809">
        <v>99</v>
      </c>
      <c r="L1809">
        <v>99</v>
      </c>
      <c r="M1809">
        <v>99</v>
      </c>
      <c r="N1809">
        <v>99</v>
      </c>
      <c r="O1809">
        <v>99</v>
      </c>
      <c r="P1809">
        <v>9999</v>
      </c>
    </row>
    <row r="1810" spans="1:16">
      <c r="A1810">
        <v>3</v>
      </c>
      <c r="B1810">
        <v>1432</v>
      </c>
      <c r="C1810">
        <v>1997</v>
      </c>
      <c r="D1810">
        <v>99</v>
      </c>
      <c r="E1810">
        <v>26</v>
      </c>
      <c r="F1810">
        <v>99</v>
      </c>
      <c r="G1810">
        <v>99</v>
      </c>
      <c r="H1810">
        <v>99</v>
      </c>
      <c r="I1810">
        <v>99</v>
      </c>
      <c r="J1810">
        <v>999</v>
      </c>
      <c r="K1810">
        <v>99</v>
      </c>
      <c r="L1810">
        <v>99</v>
      </c>
      <c r="M1810">
        <v>99</v>
      </c>
      <c r="N1810">
        <v>99</v>
      </c>
      <c r="O1810">
        <v>99</v>
      </c>
      <c r="P1810">
        <v>9999</v>
      </c>
    </row>
    <row r="1811" spans="1:16">
      <c r="A1811">
        <v>3</v>
      </c>
      <c r="B1811">
        <v>1433</v>
      </c>
      <c r="C1811">
        <v>1997</v>
      </c>
      <c r="D1811">
        <v>99</v>
      </c>
      <c r="E1811">
        <v>27</v>
      </c>
      <c r="F1811">
        <v>99</v>
      </c>
      <c r="G1811">
        <v>99</v>
      </c>
      <c r="H1811">
        <v>99</v>
      </c>
      <c r="I1811">
        <v>99</v>
      </c>
      <c r="J1811">
        <v>999</v>
      </c>
      <c r="K1811">
        <v>99</v>
      </c>
      <c r="L1811">
        <v>99</v>
      </c>
      <c r="M1811">
        <v>99</v>
      </c>
      <c r="N1811">
        <v>99</v>
      </c>
      <c r="O1811">
        <v>99</v>
      </c>
      <c r="P1811">
        <v>9999</v>
      </c>
    </row>
    <row r="1812" spans="1:16">
      <c r="A1812">
        <v>3</v>
      </c>
      <c r="B1812">
        <v>1434</v>
      </c>
      <c r="C1812">
        <v>1997</v>
      </c>
      <c r="D1812">
        <v>99</v>
      </c>
      <c r="E1812">
        <v>28</v>
      </c>
      <c r="F1812">
        <v>99</v>
      </c>
      <c r="G1812">
        <v>99</v>
      </c>
      <c r="H1812">
        <v>99</v>
      </c>
      <c r="I1812">
        <v>99</v>
      </c>
      <c r="J1812">
        <v>999</v>
      </c>
      <c r="K1812">
        <v>99</v>
      </c>
      <c r="L1812">
        <v>99</v>
      </c>
      <c r="M1812">
        <v>99</v>
      </c>
      <c r="N1812">
        <v>99</v>
      </c>
      <c r="O1812">
        <v>99</v>
      </c>
      <c r="P1812">
        <v>9999</v>
      </c>
    </row>
    <row r="1813" spans="1:16">
      <c r="A1813">
        <v>3</v>
      </c>
      <c r="B1813">
        <v>1435</v>
      </c>
      <c r="C1813">
        <v>1997</v>
      </c>
      <c r="D1813">
        <v>99</v>
      </c>
      <c r="E1813">
        <v>29</v>
      </c>
      <c r="F1813">
        <v>99</v>
      </c>
      <c r="G1813">
        <v>99</v>
      </c>
      <c r="H1813">
        <v>99</v>
      </c>
      <c r="I1813">
        <v>99</v>
      </c>
      <c r="J1813">
        <v>999</v>
      </c>
      <c r="K1813">
        <v>99</v>
      </c>
      <c r="L1813">
        <v>99</v>
      </c>
      <c r="M1813">
        <v>99</v>
      </c>
      <c r="N1813">
        <v>99</v>
      </c>
      <c r="O1813">
        <v>99</v>
      </c>
      <c r="P1813">
        <v>9999</v>
      </c>
    </row>
    <row r="1814" spans="1:16">
      <c r="A1814">
        <v>3</v>
      </c>
      <c r="B1814">
        <v>1436</v>
      </c>
      <c r="C1814">
        <v>1997</v>
      </c>
      <c r="D1814">
        <v>99</v>
      </c>
      <c r="E1814">
        <v>30</v>
      </c>
      <c r="F1814">
        <v>99</v>
      </c>
      <c r="G1814">
        <v>99</v>
      </c>
      <c r="H1814">
        <v>99</v>
      </c>
      <c r="I1814">
        <v>99</v>
      </c>
      <c r="J1814">
        <v>999</v>
      </c>
      <c r="K1814">
        <v>99</v>
      </c>
      <c r="L1814">
        <v>99</v>
      </c>
      <c r="M1814">
        <v>99</v>
      </c>
      <c r="N1814">
        <v>99</v>
      </c>
      <c r="O1814">
        <v>99</v>
      </c>
      <c r="P1814">
        <v>9999</v>
      </c>
    </row>
    <row r="1815" spans="1:16">
      <c r="A1815">
        <v>3</v>
      </c>
      <c r="B1815">
        <v>1437</v>
      </c>
      <c r="C1815">
        <v>1997</v>
      </c>
      <c r="D1815">
        <v>99</v>
      </c>
      <c r="E1815">
        <v>31</v>
      </c>
      <c r="F1815">
        <v>99</v>
      </c>
      <c r="G1815">
        <v>99</v>
      </c>
      <c r="H1815">
        <v>99</v>
      </c>
      <c r="I1815">
        <v>99</v>
      </c>
      <c r="J1815">
        <v>999</v>
      </c>
      <c r="K1815">
        <v>99</v>
      </c>
      <c r="L1815">
        <v>99</v>
      </c>
      <c r="M1815">
        <v>99</v>
      </c>
      <c r="N1815">
        <v>99</v>
      </c>
      <c r="O1815">
        <v>99</v>
      </c>
      <c r="P1815">
        <v>9999</v>
      </c>
    </row>
    <row r="1816" spans="1:16">
      <c r="A1816">
        <v>3</v>
      </c>
      <c r="B1816">
        <v>1438</v>
      </c>
      <c r="C1816">
        <v>1997</v>
      </c>
      <c r="D1816">
        <v>99</v>
      </c>
      <c r="E1816">
        <v>32</v>
      </c>
      <c r="F1816">
        <v>99</v>
      </c>
      <c r="G1816">
        <v>99</v>
      </c>
      <c r="H1816">
        <v>99</v>
      </c>
      <c r="I1816">
        <v>99</v>
      </c>
      <c r="J1816">
        <v>999</v>
      </c>
      <c r="K1816">
        <v>99</v>
      </c>
      <c r="L1816">
        <v>99</v>
      </c>
      <c r="M1816">
        <v>99</v>
      </c>
      <c r="N1816">
        <v>99</v>
      </c>
      <c r="O1816">
        <v>99</v>
      </c>
      <c r="P1816">
        <v>9999</v>
      </c>
    </row>
    <row r="1817" spans="1:16">
      <c r="A1817">
        <v>3</v>
      </c>
      <c r="B1817">
        <v>1439</v>
      </c>
      <c r="C1817">
        <v>1997</v>
      </c>
      <c r="D1817">
        <v>99</v>
      </c>
      <c r="E1817">
        <v>33</v>
      </c>
      <c r="F1817">
        <v>99</v>
      </c>
      <c r="G1817">
        <v>99</v>
      </c>
      <c r="H1817">
        <v>99</v>
      </c>
      <c r="I1817">
        <v>99</v>
      </c>
      <c r="J1817">
        <v>999</v>
      </c>
      <c r="K1817">
        <v>99</v>
      </c>
      <c r="L1817">
        <v>99</v>
      </c>
      <c r="M1817">
        <v>99</v>
      </c>
      <c r="N1817">
        <v>99</v>
      </c>
      <c r="O1817">
        <v>99</v>
      </c>
      <c r="P1817">
        <v>9999</v>
      </c>
    </row>
    <row r="1818" spans="1:16">
      <c r="A1818">
        <v>3</v>
      </c>
      <c r="B1818">
        <v>1440</v>
      </c>
      <c r="C1818">
        <v>1997</v>
      </c>
      <c r="D1818">
        <v>99</v>
      </c>
      <c r="E1818">
        <v>34</v>
      </c>
      <c r="F1818">
        <v>99</v>
      </c>
      <c r="G1818">
        <v>99</v>
      </c>
      <c r="H1818">
        <v>99</v>
      </c>
      <c r="I1818">
        <v>99</v>
      </c>
      <c r="J1818">
        <v>999</v>
      </c>
      <c r="K1818">
        <v>99</v>
      </c>
      <c r="L1818">
        <v>99</v>
      </c>
      <c r="M1818">
        <v>99</v>
      </c>
      <c r="N1818">
        <v>99</v>
      </c>
      <c r="O1818">
        <v>99</v>
      </c>
      <c r="P1818">
        <v>9999</v>
      </c>
    </row>
    <row r="1819" spans="1:16">
      <c r="A1819">
        <v>3</v>
      </c>
      <c r="B1819">
        <v>1441</v>
      </c>
      <c r="C1819">
        <v>1997</v>
      </c>
      <c r="D1819">
        <v>99</v>
      </c>
      <c r="E1819">
        <v>35</v>
      </c>
      <c r="F1819">
        <v>99</v>
      </c>
      <c r="G1819">
        <v>99</v>
      </c>
      <c r="H1819">
        <v>99</v>
      </c>
      <c r="I1819">
        <v>99</v>
      </c>
      <c r="J1819">
        <v>999</v>
      </c>
      <c r="K1819">
        <v>99</v>
      </c>
      <c r="L1819">
        <v>99</v>
      </c>
      <c r="M1819">
        <v>99</v>
      </c>
      <c r="N1819">
        <v>99</v>
      </c>
      <c r="O1819">
        <v>99</v>
      </c>
      <c r="P1819">
        <v>9999</v>
      </c>
    </row>
    <row r="1820" spans="1:16">
      <c r="A1820">
        <v>3</v>
      </c>
      <c r="B1820">
        <v>1442</v>
      </c>
      <c r="C1820">
        <v>1997</v>
      </c>
      <c r="D1820">
        <v>99</v>
      </c>
      <c r="E1820">
        <v>36</v>
      </c>
      <c r="F1820">
        <v>99</v>
      </c>
      <c r="G1820">
        <v>99</v>
      </c>
      <c r="H1820">
        <v>99</v>
      </c>
      <c r="I1820">
        <v>99</v>
      </c>
      <c r="J1820">
        <v>999</v>
      </c>
      <c r="K1820">
        <v>99</v>
      </c>
      <c r="L1820">
        <v>99</v>
      </c>
      <c r="M1820">
        <v>99</v>
      </c>
      <c r="N1820">
        <v>99</v>
      </c>
      <c r="O1820">
        <v>99</v>
      </c>
      <c r="P1820">
        <v>9999</v>
      </c>
    </row>
    <row r="1821" spans="1:16">
      <c r="A1821">
        <v>3</v>
      </c>
      <c r="B1821">
        <v>1443</v>
      </c>
      <c r="C1821">
        <v>1997</v>
      </c>
      <c r="D1821">
        <v>99</v>
      </c>
      <c r="E1821">
        <v>37</v>
      </c>
      <c r="F1821">
        <v>99</v>
      </c>
      <c r="G1821">
        <v>99</v>
      </c>
      <c r="H1821">
        <v>99</v>
      </c>
      <c r="I1821">
        <v>99</v>
      </c>
      <c r="J1821">
        <v>999</v>
      </c>
      <c r="K1821">
        <v>99</v>
      </c>
      <c r="L1821">
        <v>99</v>
      </c>
      <c r="M1821">
        <v>99</v>
      </c>
      <c r="N1821">
        <v>99</v>
      </c>
      <c r="O1821">
        <v>99</v>
      </c>
      <c r="P1821">
        <v>9999</v>
      </c>
    </row>
    <row r="1822" spans="1:16">
      <c r="A1822">
        <v>3</v>
      </c>
      <c r="B1822">
        <v>1444</v>
      </c>
      <c r="C1822">
        <v>1997</v>
      </c>
      <c r="D1822">
        <v>99</v>
      </c>
      <c r="E1822">
        <v>38</v>
      </c>
      <c r="F1822">
        <v>99</v>
      </c>
      <c r="G1822">
        <v>99</v>
      </c>
      <c r="H1822">
        <v>99</v>
      </c>
      <c r="I1822">
        <v>99</v>
      </c>
      <c r="J1822">
        <v>999</v>
      </c>
      <c r="K1822">
        <v>99</v>
      </c>
      <c r="L1822">
        <v>99</v>
      </c>
      <c r="M1822">
        <v>99</v>
      </c>
      <c r="N1822">
        <v>99</v>
      </c>
      <c r="O1822">
        <v>99</v>
      </c>
      <c r="P1822">
        <v>9999</v>
      </c>
    </row>
    <row r="1823" spans="1:16">
      <c r="A1823">
        <v>3</v>
      </c>
      <c r="B1823">
        <v>1445</v>
      </c>
      <c r="C1823">
        <v>1997</v>
      </c>
      <c r="D1823">
        <v>99</v>
      </c>
      <c r="E1823">
        <v>39</v>
      </c>
      <c r="F1823">
        <v>99</v>
      </c>
      <c r="G1823">
        <v>99</v>
      </c>
      <c r="H1823">
        <v>99</v>
      </c>
      <c r="I1823">
        <v>99</v>
      </c>
      <c r="J1823">
        <v>999</v>
      </c>
      <c r="K1823">
        <v>99</v>
      </c>
      <c r="L1823">
        <v>99</v>
      </c>
      <c r="M1823">
        <v>99</v>
      </c>
      <c r="N1823">
        <v>99</v>
      </c>
      <c r="O1823">
        <v>99</v>
      </c>
      <c r="P1823">
        <v>9999</v>
      </c>
    </row>
    <row r="1824" spans="1:16">
      <c r="A1824">
        <v>3</v>
      </c>
      <c r="B1824">
        <v>1446</v>
      </c>
      <c r="C1824">
        <v>1997</v>
      </c>
      <c r="D1824">
        <v>99</v>
      </c>
      <c r="E1824">
        <v>40</v>
      </c>
      <c r="F1824">
        <v>99</v>
      </c>
      <c r="G1824">
        <v>99</v>
      </c>
      <c r="H1824">
        <v>99</v>
      </c>
      <c r="I1824">
        <v>99</v>
      </c>
      <c r="J1824">
        <v>999</v>
      </c>
      <c r="K1824">
        <v>99</v>
      </c>
      <c r="L1824">
        <v>99</v>
      </c>
      <c r="M1824">
        <v>99</v>
      </c>
      <c r="N1824">
        <v>99</v>
      </c>
      <c r="O1824">
        <v>99</v>
      </c>
      <c r="P1824">
        <v>9999</v>
      </c>
    </row>
    <row r="1825" spans="1:29">
      <c r="A1825">
        <v>3</v>
      </c>
      <c r="B1825">
        <v>1447</v>
      </c>
      <c r="C1825">
        <v>1997</v>
      </c>
      <c r="D1825">
        <v>99</v>
      </c>
      <c r="E1825">
        <v>41</v>
      </c>
      <c r="F1825">
        <v>99</v>
      </c>
      <c r="G1825">
        <v>99</v>
      </c>
      <c r="H1825">
        <v>99</v>
      </c>
      <c r="I1825">
        <v>99</v>
      </c>
      <c r="J1825">
        <v>999</v>
      </c>
      <c r="K1825">
        <v>99</v>
      </c>
      <c r="L1825">
        <v>99</v>
      </c>
      <c r="M1825">
        <v>99</v>
      </c>
      <c r="N1825">
        <v>99</v>
      </c>
      <c r="O1825">
        <v>99</v>
      </c>
      <c r="P1825">
        <v>9999</v>
      </c>
    </row>
    <row r="1826" spans="1:29">
      <c r="A1826">
        <v>3</v>
      </c>
      <c r="B1826">
        <v>1448</v>
      </c>
      <c r="C1826">
        <v>1997</v>
      </c>
      <c r="D1826">
        <v>99</v>
      </c>
      <c r="E1826">
        <v>42</v>
      </c>
      <c r="F1826">
        <v>99</v>
      </c>
      <c r="G1826">
        <v>99</v>
      </c>
      <c r="H1826">
        <v>99</v>
      </c>
      <c r="I1826">
        <v>99</v>
      </c>
      <c r="J1826">
        <v>999</v>
      </c>
      <c r="K1826">
        <v>99</v>
      </c>
      <c r="L1826">
        <v>99</v>
      </c>
      <c r="M1826">
        <v>99</v>
      </c>
      <c r="N1826">
        <v>99</v>
      </c>
      <c r="O1826">
        <v>99</v>
      </c>
      <c r="P1826">
        <v>9999</v>
      </c>
    </row>
    <row r="1827" spans="1:29">
      <c r="A1827">
        <v>3</v>
      </c>
      <c r="B1827">
        <v>1449</v>
      </c>
      <c r="C1827">
        <v>1997</v>
      </c>
      <c r="D1827">
        <v>99</v>
      </c>
      <c r="E1827">
        <v>43</v>
      </c>
      <c r="F1827">
        <v>99</v>
      </c>
      <c r="G1827">
        <v>99</v>
      </c>
      <c r="H1827">
        <v>99</v>
      </c>
      <c r="I1827">
        <v>99</v>
      </c>
      <c r="J1827">
        <v>999</v>
      </c>
      <c r="K1827">
        <v>99</v>
      </c>
      <c r="L1827">
        <v>99</v>
      </c>
      <c r="M1827">
        <v>99</v>
      </c>
      <c r="N1827">
        <v>99</v>
      </c>
      <c r="O1827">
        <v>99</v>
      </c>
      <c r="P1827">
        <v>9999</v>
      </c>
    </row>
    <row r="1828" spans="1:29">
      <c r="A1828">
        <v>3</v>
      </c>
      <c r="B1828">
        <v>1450</v>
      </c>
      <c r="C1828">
        <v>1997</v>
      </c>
      <c r="D1828">
        <v>99</v>
      </c>
      <c r="E1828">
        <v>44</v>
      </c>
      <c r="F1828">
        <v>99</v>
      </c>
      <c r="G1828">
        <v>99</v>
      </c>
      <c r="H1828">
        <v>99</v>
      </c>
      <c r="I1828">
        <v>99</v>
      </c>
      <c r="J1828">
        <v>999</v>
      </c>
      <c r="K1828">
        <v>99</v>
      </c>
      <c r="L1828">
        <v>99</v>
      </c>
      <c r="M1828">
        <v>99</v>
      </c>
      <c r="N1828">
        <v>99</v>
      </c>
      <c r="O1828">
        <v>99</v>
      </c>
      <c r="P1828">
        <v>9999</v>
      </c>
    </row>
    <row r="1829" spans="1:29">
      <c r="A1829">
        <v>3</v>
      </c>
      <c r="B1829">
        <v>1451</v>
      </c>
      <c r="C1829">
        <v>1997</v>
      </c>
      <c r="D1829">
        <v>99</v>
      </c>
      <c r="E1829">
        <v>45</v>
      </c>
      <c r="F1829">
        <v>99</v>
      </c>
      <c r="G1829">
        <v>99</v>
      </c>
      <c r="H1829">
        <v>99</v>
      </c>
      <c r="I1829">
        <v>99</v>
      </c>
      <c r="J1829">
        <v>999</v>
      </c>
      <c r="K1829">
        <v>99</v>
      </c>
      <c r="L1829">
        <v>99</v>
      </c>
      <c r="M1829">
        <v>99</v>
      </c>
      <c r="N1829">
        <v>99</v>
      </c>
      <c r="O1829">
        <v>99</v>
      </c>
      <c r="P1829">
        <v>9999</v>
      </c>
    </row>
    <row r="1830" spans="1:29">
      <c r="A1830">
        <v>3</v>
      </c>
      <c r="B1830">
        <v>1452</v>
      </c>
      <c r="C1830">
        <v>1997</v>
      </c>
      <c r="D1830">
        <v>99</v>
      </c>
      <c r="E1830">
        <v>46</v>
      </c>
      <c r="F1830">
        <v>99</v>
      </c>
      <c r="G1830">
        <v>99</v>
      </c>
      <c r="H1830">
        <v>99</v>
      </c>
      <c r="I1830">
        <v>99</v>
      </c>
      <c r="J1830">
        <v>999</v>
      </c>
      <c r="K1830">
        <v>99</v>
      </c>
      <c r="L1830">
        <v>99</v>
      </c>
      <c r="M1830">
        <v>99</v>
      </c>
      <c r="N1830">
        <v>99</v>
      </c>
      <c r="O1830">
        <v>99</v>
      </c>
      <c r="P1830">
        <v>9999</v>
      </c>
    </row>
    <row r="1831" spans="1:29">
      <c r="A1831">
        <v>3</v>
      </c>
      <c r="B1831">
        <v>1453</v>
      </c>
      <c r="C1831">
        <v>1997</v>
      </c>
      <c r="D1831">
        <v>99</v>
      </c>
      <c r="E1831">
        <v>47</v>
      </c>
      <c r="F1831">
        <v>99</v>
      </c>
      <c r="G1831">
        <v>99</v>
      </c>
      <c r="H1831">
        <v>99</v>
      </c>
      <c r="I1831">
        <v>99</v>
      </c>
      <c r="J1831">
        <v>999</v>
      </c>
      <c r="K1831">
        <v>99</v>
      </c>
      <c r="L1831">
        <v>99</v>
      </c>
      <c r="M1831">
        <v>99</v>
      </c>
      <c r="N1831">
        <v>99</v>
      </c>
      <c r="O1831">
        <v>99</v>
      </c>
      <c r="P1831">
        <v>9999</v>
      </c>
    </row>
    <row r="1832" spans="1:29">
      <c r="A1832">
        <v>3</v>
      </c>
      <c r="B1832">
        <v>1454</v>
      </c>
      <c r="C1832">
        <v>1997</v>
      </c>
      <c r="D1832">
        <v>99</v>
      </c>
      <c r="E1832">
        <v>48</v>
      </c>
      <c r="F1832">
        <v>99</v>
      </c>
      <c r="G1832">
        <v>99</v>
      </c>
      <c r="H1832">
        <v>99</v>
      </c>
      <c r="I1832">
        <v>99</v>
      </c>
      <c r="J1832">
        <v>999</v>
      </c>
      <c r="K1832">
        <v>99</v>
      </c>
      <c r="L1832">
        <v>99</v>
      </c>
      <c r="M1832">
        <v>99</v>
      </c>
      <c r="N1832">
        <v>99</v>
      </c>
      <c r="O1832">
        <v>99</v>
      </c>
      <c r="P1832">
        <v>9999</v>
      </c>
    </row>
    <row r="1833" spans="1:29">
      <c r="A1833">
        <v>3</v>
      </c>
      <c r="B1833">
        <v>1455</v>
      </c>
      <c r="C1833">
        <v>1997</v>
      </c>
      <c r="D1833">
        <v>99</v>
      </c>
      <c r="E1833">
        <v>49</v>
      </c>
      <c r="F1833">
        <v>99</v>
      </c>
      <c r="G1833">
        <v>99</v>
      </c>
      <c r="H1833">
        <v>99</v>
      </c>
      <c r="I1833">
        <v>99</v>
      </c>
      <c r="J1833">
        <v>999</v>
      </c>
      <c r="K1833">
        <v>99</v>
      </c>
      <c r="L1833">
        <v>99</v>
      </c>
      <c r="M1833">
        <v>99</v>
      </c>
      <c r="N1833">
        <v>99</v>
      </c>
      <c r="O1833">
        <v>99</v>
      </c>
      <c r="P1833">
        <v>9999</v>
      </c>
    </row>
    <row r="1834" spans="1:29">
      <c r="A1834">
        <v>3</v>
      </c>
      <c r="B1834">
        <v>1456</v>
      </c>
      <c r="C1834">
        <v>1997</v>
      </c>
      <c r="D1834">
        <v>99</v>
      </c>
      <c r="E1834">
        <v>50</v>
      </c>
      <c r="F1834">
        <v>99</v>
      </c>
      <c r="G1834">
        <v>99</v>
      </c>
      <c r="H1834">
        <v>99</v>
      </c>
      <c r="I1834">
        <v>99</v>
      </c>
      <c r="J1834">
        <v>999</v>
      </c>
      <c r="K1834">
        <v>99</v>
      </c>
      <c r="L1834">
        <v>99</v>
      </c>
      <c r="M1834">
        <v>99</v>
      </c>
      <c r="N1834">
        <v>99</v>
      </c>
      <c r="O1834">
        <v>99</v>
      </c>
      <c r="P1834">
        <v>9999</v>
      </c>
    </row>
    <row r="1835" spans="1:29">
      <c r="A1835">
        <v>3</v>
      </c>
      <c r="B1835">
        <v>1457</v>
      </c>
      <c r="C1835">
        <v>1997</v>
      </c>
      <c r="D1835">
        <v>99</v>
      </c>
      <c r="E1835">
        <v>51</v>
      </c>
      <c r="F1835">
        <v>99</v>
      </c>
      <c r="G1835">
        <v>99</v>
      </c>
      <c r="H1835">
        <v>99</v>
      </c>
      <c r="I1835">
        <v>99</v>
      </c>
      <c r="J1835">
        <v>999</v>
      </c>
      <c r="K1835">
        <v>99</v>
      </c>
      <c r="L1835">
        <v>99</v>
      </c>
      <c r="M1835">
        <v>99</v>
      </c>
      <c r="N1835">
        <v>99</v>
      </c>
      <c r="O1835">
        <v>99</v>
      </c>
      <c r="P1835">
        <v>9999</v>
      </c>
    </row>
    <row r="1836" spans="1:29">
      <c r="A1836">
        <v>3</v>
      </c>
      <c r="B1836">
        <v>1458</v>
      </c>
      <c r="C1836">
        <v>1997</v>
      </c>
      <c r="D1836">
        <v>99</v>
      </c>
      <c r="E1836">
        <v>52</v>
      </c>
      <c r="F1836">
        <v>99</v>
      </c>
      <c r="G1836">
        <v>99</v>
      </c>
      <c r="H1836">
        <v>99</v>
      </c>
      <c r="I1836">
        <v>99</v>
      </c>
      <c r="J1836">
        <v>999</v>
      </c>
      <c r="K1836">
        <v>99</v>
      </c>
      <c r="L1836">
        <v>99</v>
      </c>
      <c r="M1836">
        <v>99</v>
      </c>
      <c r="N1836">
        <v>99</v>
      </c>
      <c r="O1836">
        <v>99</v>
      </c>
      <c r="P1836">
        <v>9999</v>
      </c>
    </row>
    <row r="1837" spans="1:29">
      <c r="A1837">
        <v>3</v>
      </c>
      <c r="B1837">
        <v>1459</v>
      </c>
      <c r="C1837">
        <v>1997</v>
      </c>
      <c r="D1837">
        <v>99</v>
      </c>
      <c r="E1837">
        <v>53</v>
      </c>
      <c r="F1837">
        <v>99</v>
      </c>
      <c r="G1837">
        <v>99</v>
      </c>
      <c r="H1837">
        <v>99</v>
      </c>
      <c r="I1837">
        <v>99</v>
      </c>
      <c r="J1837">
        <v>999</v>
      </c>
      <c r="K1837">
        <v>99</v>
      </c>
      <c r="L1837">
        <v>99</v>
      </c>
      <c r="M1837">
        <v>99</v>
      </c>
      <c r="N1837">
        <v>99</v>
      </c>
      <c r="O1837">
        <v>99</v>
      </c>
      <c r="P1837">
        <v>9999</v>
      </c>
    </row>
    <row r="1838" spans="1:29" s="301" customFormat="1">
      <c r="A1838" s="301">
        <v>3</v>
      </c>
      <c r="B1838" s="301">
        <v>1460</v>
      </c>
      <c r="C1838" s="301">
        <v>1996</v>
      </c>
      <c r="D1838" s="301">
        <v>99</v>
      </c>
      <c r="E1838" s="301">
        <v>1</v>
      </c>
      <c r="F1838" s="301">
        <v>99</v>
      </c>
      <c r="G1838" s="301">
        <v>99</v>
      </c>
      <c r="H1838" s="301">
        <v>99</v>
      </c>
      <c r="I1838" s="301">
        <v>99</v>
      </c>
      <c r="J1838" s="301">
        <v>999</v>
      </c>
      <c r="K1838" s="301">
        <v>99</v>
      </c>
      <c r="L1838" s="301">
        <v>99</v>
      </c>
      <c r="M1838" s="301">
        <v>99</v>
      </c>
      <c r="N1838" s="301">
        <v>99</v>
      </c>
      <c r="O1838" s="301">
        <v>99</v>
      </c>
      <c r="P1838" s="301">
        <v>9999</v>
      </c>
      <c r="Q1838" s="301">
        <v>216</v>
      </c>
      <c r="R1838" s="301">
        <v>376</v>
      </c>
      <c r="S1838" s="301">
        <v>316</v>
      </c>
      <c r="T1838" s="301">
        <v>2.5920755562449376</v>
      </c>
      <c r="U1838" s="301">
        <v>2.5576112467914256</v>
      </c>
      <c r="V1838" s="301">
        <v>16.468085106382979</v>
      </c>
      <c r="W1838" s="301">
        <v>54.01898734177216</v>
      </c>
      <c r="X1838" s="301">
        <v>160.33315276273024</v>
      </c>
      <c r="Y1838" s="301">
        <v>127.18643617021279</v>
      </c>
      <c r="Z1838" s="301">
        <v>151.33575949367091</v>
      </c>
      <c r="AA1838" s="301">
        <v>30.157658825173876</v>
      </c>
      <c r="AB1838" s="301">
        <v>4.0999714710142436</v>
      </c>
      <c r="AC1838" s="301">
        <v>-53.283219202788032</v>
      </c>
    </row>
    <row r="1839" spans="1:29" s="301" customFormat="1">
      <c r="A1839" s="301">
        <v>3</v>
      </c>
      <c r="B1839" s="301">
        <v>1461</v>
      </c>
      <c r="C1839" s="301">
        <v>1996</v>
      </c>
      <c r="D1839" s="301">
        <v>99</v>
      </c>
      <c r="E1839" s="301">
        <v>2</v>
      </c>
      <c r="F1839" s="301">
        <v>99</v>
      </c>
      <c r="G1839" s="301">
        <v>99</v>
      </c>
      <c r="H1839" s="301">
        <v>99</v>
      </c>
      <c r="I1839" s="301">
        <v>99</v>
      </c>
      <c r="J1839" s="301">
        <v>999</v>
      </c>
      <c r="K1839" s="301">
        <v>99</v>
      </c>
      <c r="L1839" s="301">
        <v>99</v>
      </c>
      <c r="M1839" s="301">
        <v>99</v>
      </c>
      <c r="N1839" s="301">
        <v>99</v>
      </c>
      <c r="O1839" s="301">
        <v>99</v>
      </c>
      <c r="P1839" s="301">
        <v>9999</v>
      </c>
      <c r="Q1839" s="301">
        <v>239</v>
      </c>
      <c r="R1839" s="301">
        <v>378</v>
      </c>
      <c r="S1839" s="301">
        <v>284</v>
      </c>
      <c r="T1839" s="301">
        <v>2.6058631921824098</v>
      </c>
      <c r="U1839" s="301">
        <v>2.318232127524102</v>
      </c>
      <c r="V1839" s="301">
        <v>15.325396825396826</v>
      </c>
      <c r="W1839" s="301">
        <v>53.68309859154931</v>
      </c>
      <c r="X1839" s="301">
        <v>159.03454917539418</v>
      </c>
      <c r="Y1839" s="301">
        <v>114.67248677248659</v>
      </c>
      <c r="Z1839" s="301">
        <v>152.6274647887322</v>
      </c>
      <c r="AA1839" s="301">
        <v>30.388045843595751</v>
      </c>
      <c r="AB1839" s="301">
        <v>4.4196579408618852</v>
      </c>
      <c r="AC1839" s="301">
        <v>-50.322870606698316</v>
      </c>
    </row>
    <row r="1840" spans="1:29" s="301" customFormat="1">
      <c r="A1840" s="301">
        <v>3</v>
      </c>
      <c r="B1840" s="301">
        <v>1462</v>
      </c>
      <c r="C1840" s="301">
        <v>1996</v>
      </c>
      <c r="D1840" s="301">
        <v>99</v>
      </c>
      <c r="E1840" s="301">
        <v>3</v>
      </c>
      <c r="F1840" s="301">
        <v>99</v>
      </c>
      <c r="G1840" s="301">
        <v>99</v>
      </c>
      <c r="H1840" s="301">
        <v>99</v>
      </c>
      <c r="I1840" s="301">
        <v>99</v>
      </c>
      <c r="J1840" s="301">
        <v>999</v>
      </c>
      <c r="K1840" s="301">
        <v>99</v>
      </c>
      <c r="L1840" s="301">
        <v>99</v>
      </c>
      <c r="M1840" s="301">
        <v>99</v>
      </c>
      <c r="N1840" s="301">
        <v>99</v>
      </c>
      <c r="O1840" s="301">
        <v>99</v>
      </c>
      <c r="P1840" s="301">
        <v>9999</v>
      </c>
      <c r="Q1840" s="301">
        <v>211</v>
      </c>
      <c r="R1840" s="301">
        <v>328</v>
      </c>
      <c r="S1840" s="301">
        <v>278</v>
      </c>
      <c r="T1840" s="301">
        <v>2.261172293745584</v>
      </c>
      <c r="U1840" s="301">
        <v>2.2240988386163081</v>
      </c>
      <c r="V1840" s="301">
        <v>14.115853658536585</v>
      </c>
      <c r="W1840" s="301">
        <v>54.176258992805749</v>
      </c>
      <c r="X1840" s="301">
        <v>160.11349523029349</v>
      </c>
      <c r="Y1840" s="301">
        <v>126.78689024390242</v>
      </c>
      <c r="Z1840" s="301">
        <v>149.5902877697842</v>
      </c>
      <c r="AA1840" s="301">
        <v>31.712755517411736</v>
      </c>
      <c r="AB1840" s="301">
        <v>4.8161760217511951</v>
      </c>
      <c r="AC1840" s="301">
        <v>-55.494965680193438</v>
      </c>
    </row>
    <row r="1841" spans="1:29" s="301" customFormat="1">
      <c r="A1841" s="301">
        <v>3</v>
      </c>
      <c r="B1841" s="301">
        <v>1463</v>
      </c>
      <c r="C1841" s="301">
        <v>1996</v>
      </c>
      <c r="D1841" s="301">
        <v>99</v>
      </c>
      <c r="E1841" s="301">
        <v>4</v>
      </c>
      <c r="F1841" s="301">
        <v>99</v>
      </c>
      <c r="G1841" s="301">
        <v>99</v>
      </c>
      <c r="H1841" s="301">
        <v>99</v>
      </c>
      <c r="I1841" s="301">
        <v>99</v>
      </c>
      <c r="J1841" s="301">
        <v>999</v>
      </c>
      <c r="K1841" s="301">
        <v>99</v>
      </c>
      <c r="L1841" s="301">
        <v>99</v>
      </c>
      <c r="M1841" s="301">
        <v>99</v>
      </c>
      <c r="N1841" s="301">
        <v>99</v>
      </c>
      <c r="O1841" s="301">
        <v>99</v>
      </c>
      <c r="P1841" s="301">
        <v>9999</v>
      </c>
      <c r="Q1841" s="301">
        <v>542</v>
      </c>
      <c r="R1841" s="301">
        <v>774</v>
      </c>
      <c r="S1841" s="301">
        <v>682</v>
      </c>
      <c r="T1841" s="301">
        <v>5.3358151078020786</v>
      </c>
      <c r="U1841" s="301">
        <v>5.2722557092473439</v>
      </c>
      <c r="V1841" s="301">
        <v>14.471576227390182</v>
      </c>
      <c r="W1841" s="301">
        <v>54.876832844574785</v>
      </c>
      <c r="X1841" s="301">
        <v>155.31535466026145</v>
      </c>
      <c r="Y1841" s="301">
        <v>127.36485788113696</v>
      </c>
      <c r="Z1841" s="301">
        <v>144.5460410557184</v>
      </c>
      <c r="AA1841" s="301">
        <v>29.501812517280953</v>
      </c>
      <c r="AB1841" s="301">
        <v>4.9943742484268734</v>
      </c>
      <c r="AC1841" s="301">
        <v>-51.801248037902063</v>
      </c>
    </row>
    <row r="1842" spans="1:29" s="301" customFormat="1">
      <c r="A1842" s="301">
        <v>3</v>
      </c>
      <c r="B1842" s="301">
        <v>1464</v>
      </c>
      <c r="C1842" s="301">
        <v>1996</v>
      </c>
      <c r="D1842" s="301">
        <v>99</v>
      </c>
      <c r="E1842" s="301">
        <v>5</v>
      </c>
      <c r="F1842" s="301">
        <v>99</v>
      </c>
      <c r="G1842" s="301">
        <v>99</v>
      </c>
      <c r="H1842" s="301">
        <v>99</v>
      </c>
      <c r="I1842" s="301">
        <v>99</v>
      </c>
      <c r="J1842" s="301">
        <v>999</v>
      </c>
      <c r="K1842" s="301">
        <v>99</v>
      </c>
      <c r="L1842" s="301">
        <v>99</v>
      </c>
      <c r="M1842" s="301">
        <v>99</v>
      </c>
      <c r="N1842" s="301">
        <v>99</v>
      </c>
      <c r="O1842" s="301">
        <v>99</v>
      </c>
      <c r="P1842" s="301">
        <v>9999</v>
      </c>
      <c r="Q1842" s="301">
        <v>446</v>
      </c>
      <c r="R1842" s="301">
        <v>611</v>
      </c>
      <c r="S1842" s="301">
        <v>565</v>
      </c>
      <c r="T1842" s="301">
        <v>4.2121227788980242</v>
      </c>
      <c r="U1842" s="301">
        <v>4.3513475136719473</v>
      </c>
      <c r="V1842" s="301">
        <v>15.731587561374797</v>
      </c>
      <c r="W1842" s="301">
        <v>55.352212389380526</v>
      </c>
      <c r="X1842" s="301">
        <v>154.33608829104548</v>
      </c>
      <c r="Y1842" s="301">
        <v>133.16088379705397</v>
      </c>
      <c r="Z1842" s="301">
        <v>144.0023008849557</v>
      </c>
      <c r="AA1842" s="301">
        <v>29.172770884467912</v>
      </c>
    </row>
    <row r="1843" spans="1:29" s="301" customFormat="1">
      <c r="A1843" s="301">
        <v>3</v>
      </c>
      <c r="B1843" s="301">
        <v>1465</v>
      </c>
      <c r="C1843" s="301">
        <v>1996</v>
      </c>
      <c r="D1843" s="301">
        <v>99</v>
      </c>
      <c r="E1843" s="301">
        <v>6</v>
      </c>
      <c r="F1843" s="301">
        <v>99</v>
      </c>
      <c r="G1843" s="301">
        <v>99</v>
      </c>
      <c r="H1843" s="301">
        <v>99</v>
      </c>
      <c r="I1843" s="301">
        <v>99</v>
      </c>
      <c r="J1843" s="301">
        <v>999</v>
      </c>
      <c r="K1843" s="301">
        <v>99</v>
      </c>
      <c r="L1843" s="301">
        <v>99</v>
      </c>
      <c r="M1843" s="301">
        <v>99</v>
      </c>
      <c r="N1843" s="301">
        <v>99</v>
      </c>
      <c r="O1843" s="301">
        <v>99</v>
      </c>
      <c r="P1843" s="301">
        <v>9999</v>
      </c>
      <c r="Q1843" s="301">
        <v>454</v>
      </c>
      <c r="R1843" s="301">
        <v>651</v>
      </c>
      <c r="S1843" s="301">
        <v>592</v>
      </c>
      <c r="T1843" s="301">
        <v>4.4878754976474848</v>
      </c>
      <c r="U1843" s="301">
        <v>4.5600548295254688</v>
      </c>
      <c r="V1843" s="301">
        <v>15.95545314900154</v>
      </c>
      <c r="W1843" s="301">
        <v>54.479729729729719</v>
      </c>
      <c r="X1843" s="301">
        <v>154.59406563450173</v>
      </c>
      <c r="Y1843" s="301">
        <v>130.97342549923181</v>
      </c>
      <c r="Z1843" s="301">
        <v>144.02652027027011</v>
      </c>
      <c r="AA1843" s="301">
        <v>29.406555898020681</v>
      </c>
      <c r="AB1843" s="301">
        <v>4.9928592179429101</v>
      </c>
      <c r="AC1843" s="301">
        <v>-49.600875759143342</v>
      </c>
    </row>
    <row r="1844" spans="1:29" s="301" customFormat="1">
      <c r="A1844" s="301">
        <v>3</v>
      </c>
      <c r="B1844" s="301">
        <v>1466</v>
      </c>
      <c r="C1844" s="301">
        <v>1996</v>
      </c>
      <c r="D1844" s="301">
        <v>99</v>
      </c>
      <c r="E1844" s="301">
        <v>7</v>
      </c>
      <c r="F1844" s="301">
        <v>99</v>
      </c>
      <c r="G1844" s="301">
        <v>99</v>
      </c>
      <c r="H1844" s="301">
        <v>99</v>
      </c>
      <c r="I1844" s="301">
        <v>99</v>
      </c>
      <c r="J1844" s="301">
        <v>999</v>
      </c>
      <c r="K1844" s="301">
        <v>99</v>
      </c>
      <c r="L1844" s="301">
        <v>99</v>
      </c>
      <c r="M1844" s="301">
        <v>99</v>
      </c>
      <c r="N1844" s="301">
        <v>99</v>
      </c>
      <c r="O1844" s="301">
        <v>99</v>
      </c>
      <c r="P1844" s="301">
        <v>9999</v>
      </c>
      <c r="Q1844" s="301">
        <v>438</v>
      </c>
      <c r="R1844" s="301">
        <v>651</v>
      </c>
      <c r="S1844" s="301">
        <v>605</v>
      </c>
      <c r="T1844" s="301">
        <v>4.4878754976474848</v>
      </c>
      <c r="U1844" s="301">
        <v>4.6123760593070191</v>
      </c>
      <c r="V1844" s="301">
        <v>15.033794162826421</v>
      </c>
      <c r="W1844" s="301">
        <v>54.515702479338863</v>
      </c>
      <c r="X1844" s="301">
        <v>153.49050464906901</v>
      </c>
      <c r="Y1844" s="301">
        <v>132.47619047619048</v>
      </c>
      <c r="Z1844" s="301">
        <v>142.54876033057849</v>
      </c>
      <c r="AA1844" s="301">
        <v>28.244370800821631</v>
      </c>
    </row>
    <row r="1845" spans="1:29" s="301" customFormat="1">
      <c r="A1845" s="301">
        <v>3</v>
      </c>
      <c r="B1845" s="301">
        <v>1467</v>
      </c>
      <c r="C1845" s="301">
        <v>1996</v>
      </c>
      <c r="D1845" s="301">
        <v>99</v>
      </c>
      <c r="E1845" s="301">
        <v>8</v>
      </c>
      <c r="F1845" s="301">
        <v>99</v>
      </c>
      <c r="G1845" s="301">
        <v>99</v>
      </c>
      <c r="H1845" s="301">
        <v>99</v>
      </c>
      <c r="I1845" s="301">
        <v>99</v>
      </c>
      <c r="J1845" s="301">
        <v>999</v>
      </c>
      <c r="K1845" s="301">
        <v>99</v>
      </c>
      <c r="L1845" s="301">
        <v>99</v>
      </c>
      <c r="M1845" s="301">
        <v>99</v>
      </c>
      <c r="N1845" s="301">
        <v>99</v>
      </c>
      <c r="O1845" s="301">
        <v>99</v>
      </c>
      <c r="P1845" s="301">
        <v>9999</v>
      </c>
      <c r="Q1845" s="301">
        <v>415</v>
      </c>
      <c r="R1845" s="301">
        <v>579</v>
      </c>
      <c r="S1845" s="301">
        <v>546</v>
      </c>
      <c r="T1845" s="301">
        <v>3.991520603898453</v>
      </c>
      <c r="U1845" s="301">
        <v>4.1275155491603188</v>
      </c>
      <c r="V1845" s="301">
        <v>15.986183074265979</v>
      </c>
      <c r="W1845" s="301">
        <v>55.086080586080563</v>
      </c>
      <c r="X1845" s="301">
        <v>151.93098273445622</v>
      </c>
      <c r="Y1845" s="301">
        <v>133.29205526770281</v>
      </c>
      <c r="Z1845" s="301">
        <v>141.34816849816849</v>
      </c>
      <c r="AA1845" s="301">
        <v>29.814483265630184</v>
      </c>
      <c r="AB1845" s="301">
        <v>0.3054876976778359</v>
      </c>
      <c r="AC1845" s="301">
        <v>-1288.1373933664572</v>
      </c>
    </row>
    <row r="1846" spans="1:29" s="301" customFormat="1">
      <c r="A1846" s="301">
        <v>3</v>
      </c>
      <c r="B1846" s="301">
        <v>1468</v>
      </c>
      <c r="C1846" s="301">
        <v>1996</v>
      </c>
      <c r="D1846" s="301">
        <v>99</v>
      </c>
      <c r="E1846" s="301">
        <v>9</v>
      </c>
      <c r="F1846" s="301">
        <v>99</v>
      </c>
      <c r="G1846" s="301">
        <v>99</v>
      </c>
      <c r="H1846" s="301">
        <v>99</v>
      </c>
      <c r="I1846" s="301">
        <v>99</v>
      </c>
      <c r="J1846" s="301">
        <v>999</v>
      </c>
      <c r="K1846" s="301">
        <v>99</v>
      </c>
      <c r="L1846" s="301">
        <v>99</v>
      </c>
      <c r="M1846" s="301">
        <v>99</v>
      </c>
      <c r="N1846" s="301">
        <v>99</v>
      </c>
      <c r="O1846" s="301">
        <v>99</v>
      </c>
      <c r="P1846" s="301">
        <v>9999</v>
      </c>
      <c r="Q1846" s="301">
        <v>394</v>
      </c>
      <c r="R1846" s="301">
        <v>584</v>
      </c>
      <c r="S1846" s="301">
        <v>545</v>
      </c>
      <c r="T1846" s="301">
        <v>4.0259896937421358</v>
      </c>
      <c r="U1846" s="301">
        <v>4.1692634301451656</v>
      </c>
      <c r="V1846" s="301">
        <v>16.289383561643831</v>
      </c>
      <c r="W1846" s="301">
        <v>55.130275229357807</v>
      </c>
      <c r="X1846" s="301">
        <v>153.21706317992249</v>
      </c>
      <c r="Y1846" s="301">
        <v>133.48749999999998</v>
      </c>
      <c r="Z1846" s="301">
        <v>143.03981651376145</v>
      </c>
      <c r="AA1846" s="301">
        <v>28.777404042974361</v>
      </c>
    </row>
    <row r="1847" spans="1:29" s="301" customFormat="1">
      <c r="A1847" s="301">
        <v>3</v>
      </c>
      <c r="B1847" s="301">
        <v>1469</v>
      </c>
      <c r="C1847" s="301">
        <v>1996</v>
      </c>
      <c r="D1847" s="301">
        <v>99</v>
      </c>
      <c r="E1847" s="301">
        <v>10</v>
      </c>
      <c r="F1847" s="301">
        <v>99</v>
      </c>
      <c r="G1847" s="301">
        <v>99</v>
      </c>
      <c r="H1847" s="301">
        <v>99</v>
      </c>
      <c r="I1847" s="301">
        <v>99</v>
      </c>
      <c r="J1847" s="301">
        <v>999</v>
      </c>
      <c r="K1847" s="301">
        <v>99</v>
      </c>
      <c r="L1847" s="301">
        <v>99</v>
      </c>
      <c r="M1847" s="301">
        <v>99</v>
      </c>
      <c r="N1847" s="301">
        <v>99</v>
      </c>
      <c r="O1847" s="301">
        <v>99</v>
      </c>
      <c r="P1847" s="301">
        <v>9999</v>
      </c>
      <c r="Q1847" s="301">
        <v>452</v>
      </c>
      <c r="R1847" s="301">
        <v>663</v>
      </c>
      <c r="S1847" s="301">
        <v>592</v>
      </c>
      <c r="T1847" s="301">
        <v>4.5706013132723244</v>
      </c>
      <c r="U1847" s="301">
        <v>4.459856706254774</v>
      </c>
      <c r="V1847" s="301">
        <v>15.996983408748116</v>
      </c>
      <c r="W1847" s="301">
        <v>55.608108108108112</v>
      </c>
      <c r="X1847" s="301">
        <v>151.08726380793181</v>
      </c>
      <c r="Y1847" s="301">
        <v>125.77707390648575</v>
      </c>
      <c r="Z1847" s="301">
        <v>140.86182432432437</v>
      </c>
      <c r="AA1847" s="301">
        <v>28.201429102593039</v>
      </c>
    </row>
    <row r="1848" spans="1:29" s="301" customFormat="1">
      <c r="A1848" s="301">
        <v>3</v>
      </c>
      <c r="B1848" s="301">
        <v>1470</v>
      </c>
      <c r="C1848" s="301">
        <v>1996</v>
      </c>
      <c r="D1848" s="301">
        <v>99</v>
      </c>
      <c r="E1848" s="301">
        <v>11</v>
      </c>
      <c r="F1848" s="301">
        <v>99</v>
      </c>
      <c r="G1848" s="301">
        <v>99</v>
      </c>
      <c r="H1848" s="301">
        <v>99</v>
      </c>
      <c r="I1848" s="301">
        <v>99</v>
      </c>
      <c r="J1848" s="301">
        <v>999</v>
      </c>
      <c r="K1848" s="301">
        <v>99</v>
      </c>
      <c r="L1848" s="301">
        <v>99</v>
      </c>
      <c r="M1848" s="301">
        <v>99</v>
      </c>
      <c r="N1848" s="301">
        <v>99</v>
      </c>
      <c r="O1848" s="301">
        <v>99</v>
      </c>
      <c r="P1848" s="301">
        <v>9999</v>
      </c>
      <c r="Q1848" s="301">
        <v>449</v>
      </c>
      <c r="R1848" s="301">
        <v>639</v>
      </c>
      <c r="S1848" s="301">
        <v>559</v>
      </c>
      <c r="T1848" s="301">
        <v>4.4051496820226452</v>
      </c>
      <c r="U1848" s="301">
        <v>4.1785585642921932</v>
      </c>
      <c r="V1848" s="301">
        <v>15.588419405320815</v>
      </c>
      <c r="W1848" s="301">
        <v>55.549194991055472</v>
      </c>
      <c r="X1848" s="301">
        <v>149.59384330540829</v>
      </c>
      <c r="Y1848" s="301">
        <v>122.26995305164328</v>
      </c>
      <c r="Z1848" s="301">
        <v>139.76833631484803</v>
      </c>
      <c r="AA1848" s="301">
        <v>29.475984268108853</v>
      </c>
      <c r="AB1848" s="301">
        <v>4.5326083779599839</v>
      </c>
      <c r="AC1848" s="301">
        <v>-53.071488834922995</v>
      </c>
    </row>
    <row r="1849" spans="1:29" s="301" customFormat="1">
      <c r="A1849" s="301">
        <v>3</v>
      </c>
      <c r="B1849" s="301">
        <v>1471</v>
      </c>
      <c r="C1849" s="301">
        <v>1996</v>
      </c>
      <c r="D1849" s="301">
        <v>99</v>
      </c>
      <c r="E1849" s="301">
        <v>12</v>
      </c>
      <c r="F1849" s="301">
        <v>99</v>
      </c>
      <c r="G1849" s="301">
        <v>99</v>
      </c>
      <c r="H1849" s="301">
        <v>99</v>
      </c>
      <c r="I1849" s="301">
        <v>99</v>
      </c>
      <c r="J1849" s="301">
        <v>999</v>
      </c>
      <c r="K1849" s="301">
        <v>99</v>
      </c>
      <c r="L1849" s="301">
        <v>99</v>
      </c>
      <c r="M1849" s="301">
        <v>99</v>
      </c>
      <c r="N1849" s="301">
        <v>99</v>
      </c>
      <c r="O1849" s="301">
        <v>99</v>
      </c>
      <c r="P1849" s="301">
        <v>9999</v>
      </c>
      <c r="Q1849" s="301">
        <v>511</v>
      </c>
      <c r="R1849" s="301">
        <v>749</v>
      </c>
      <c r="S1849" s="301">
        <v>682</v>
      </c>
      <c r="T1849" s="301">
        <v>5.1634696585836641</v>
      </c>
      <c r="U1849" s="301">
        <v>5.1216296113665889</v>
      </c>
      <c r="V1849" s="301">
        <v>16.596795727636849</v>
      </c>
      <c r="W1849" s="301">
        <v>55.423753665689155</v>
      </c>
      <c r="X1849" s="301">
        <v>150.89067836204859</v>
      </c>
      <c r="Y1849" s="301">
        <v>127.85580774365822</v>
      </c>
      <c r="Z1849" s="301">
        <v>140.41642228738999</v>
      </c>
      <c r="AA1849" s="301">
        <v>29.025647877477383</v>
      </c>
    </row>
    <row r="1850" spans="1:29" s="301" customFormat="1">
      <c r="A1850" s="301">
        <v>3</v>
      </c>
      <c r="B1850" s="301">
        <v>1472</v>
      </c>
      <c r="C1850" s="301">
        <v>1996</v>
      </c>
      <c r="D1850" s="301">
        <v>99</v>
      </c>
      <c r="E1850" s="301">
        <v>13</v>
      </c>
      <c r="F1850" s="301">
        <v>99</v>
      </c>
      <c r="G1850" s="301">
        <v>99</v>
      </c>
      <c r="H1850" s="301">
        <v>99</v>
      </c>
      <c r="I1850" s="301">
        <v>99</v>
      </c>
      <c r="J1850" s="301">
        <v>999</v>
      </c>
      <c r="K1850" s="301">
        <v>99</v>
      </c>
      <c r="L1850" s="301">
        <v>99</v>
      </c>
      <c r="M1850" s="301">
        <v>99</v>
      </c>
      <c r="N1850" s="301">
        <v>99</v>
      </c>
      <c r="O1850" s="301">
        <v>99</v>
      </c>
      <c r="P1850" s="301">
        <v>9999</v>
      </c>
      <c r="Q1850" s="301">
        <v>472</v>
      </c>
      <c r="R1850" s="301">
        <v>682</v>
      </c>
      <c r="S1850" s="301">
        <v>600</v>
      </c>
      <c r="T1850" s="301">
        <v>4.7015838546783195</v>
      </c>
      <c r="U1850" s="301">
        <v>4.5563752827515156</v>
      </c>
      <c r="V1850" s="301">
        <v>16.724340175953078</v>
      </c>
      <c r="W1850" s="301">
        <v>55.201666666666647</v>
      </c>
      <c r="X1850" s="301">
        <v>150.90407094041797</v>
      </c>
      <c r="Y1850" s="301">
        <v>124.91920821114398</v>
      </c>
      <c r="Z1850" s="301">
        <v>141.99150000000029</v>
      </c>
      <c r="AA1850" s="301">
        <v>28.469803495691071</v>
      </c>
      <c r="AB1850" s="301">
        <v>4.461053375854398</v>
      </c>
      <c r="AC1850" s="301">
        <v>-54.746491198442079</v>
      </c>
    </row>
    <row r="1851" spans="1:29" s="301" customFormat="1">
      <c r="A1851" s="301">
        <v>3</v>
      </c>
      <c r="B1851" s="301">
        <v>1473</v>
      </c>
      <c r="C1851" s="301">
        <v>1996</v>
      </c>
      <c r="D1851" s="301">
        <v>99</v>
      </c>
      <c r="E1851" s="301">
        <v>14</v>
      </c>
      <c r="F1851" s="301">
        <v>99</v>
      </c>
      <c r="G1851" s="301">
        <v>99</v>
      </c>
      <c r="H1851" s="301">
        <v>99</v>
      </c>
      <c r="I1851" s="301">
        <v>99</v>
      </c>
      <c r="J1851" s="301">
        <v>999</v>
      </c>
      <c r="K1851" s="301">
        <v>99</v>
      </c>
      <c r="L1851" s="301">
        <v>99</v>
      </c>
      <c r="M1851" s="301">
        <v>99</v>
      </c>
      <c r="N1851" s="301">
        <v>99</v>
      </c>
      <c r="O1851" s="301">
        <v>99</v>
      </c>
      <c r="P1851" s="301">
        <v>9999</v>
      </c>
      <c r="Q1851" s="301">
        <v>255</v>
      </c>
      <c r="R1851" s="301">
        <v>350</v>
      </c>
      <c r="S1851" s="301">
        <v>322</v>
      </c>
      <c r="T1851" s="301">
        <v>2.4128362890577879</v>
      </c>
      <c r="U1851" s="301">
        <v>2.456070730729643</v>
      </c>
      <c r="V1851" s="301">
        <v>17.27428571428571</v>
      </c>
      <c r="W1851" s="301">
        <v>55.683229813664589</v>
      </c>
      <c r="X1851" s="301">
        <v>153.02832378888723</v>
      </c>
      <c r="Y1851" s="301">
        <v>131.21</v>
      </c>
      <c r="Z1851" s="301">
        <v>142.61956521739131</v>
      </c>
      <c r="AA1851" s="301">
        <v>27.563966640413632</v>
      </c>
    </row>
    <row r="1852" spans="1:29" s="301" customFormat="1">
      <c r="A1852" s="301">
        <v>3</v>
      </c>
      <c r="B1852" s="301">
        <v>1474</v>
      </c>
      <c r="C1852" s="301">
        <v>1996</v>
      </c>
      <c r="D1852" s="301">
        <v>99</v>
      </c>
      <c r="E1852" s="301">
        <v>15</v>
      </c>
      <c r="F1852" s="301">
        <v>99</v>
      </c>
      <c r="G1852" s="301">
        <v>99</v>
      </c>
      <c r="H1852" s="301">
        <v>99</v>
      </c>
      <c r="I1852" s="301">
        <v>99</v>
      </c>
      <c r="J1852" s="301">
        <v>999</v>
      </c>
      <c r="K1852" s="301">
        <v>99</v>
      </c>
      <c r="L1852" s="301">
        <v>99</v>
      </c>
      <c r="M1852" s="301">
        <v>99</v>
      </c>
      <c r="N1852" s="301">
        <v>99</v>
      </c>
      <c r="O1852" s="301">
        <v>99</v>
      </c>
      <c r="P1852" s="301">
        <v>9999</v>
      </c>
      <c r="Q1852" s="301">
        <v>421</v>
      </c>
      <c r="R1852" s="301">
        <v>615</v>
      </c>
      <c r="S1852" s="301">
        <v>550</v>
      </c>
      <c r="T1852" s="301">
        <v>4.2396980507729678</v>
      </c>
      <c r="U1852" s="301">
        <v>4.1095777586372408</v>
      </c>
      <c r="V1852" s="301">
        <v>16.786991869918701</v>
      </c>
      <c r="W1852" s="301">
        <v>55.423636363636369</v>
      </c>
      <c r="X1852" s="301">
        <v>150.04272036219825</v>
      </c>
      <c r="Y1852" s="301">
        <v>124.94422764227647</v>
      </c>
      <c r="Z1852" s="301">
        <v>139.71036363636372</v>
      </c>
      <c r="AA1852" s="301">
        <v>27.521312433268498</v>
      </c>
      <c r="AB1852" s="301">
        <v>4.2366995574971194</v>
      </c>
      <c r="AC1852" s="301">
        <v>-53.113287665965551</v>
      </c>
    </row>
    <row r="1853" spans="1:29" s="301" customFormat="1">
      <c r="A1853" s="301">
        <v>3</v>
      </c>
      <c r="B1853" s="301">
        <v>1475</v>
      </c>
      <c r="C1853" s="301">
        <v>1996</v>
      </c>
      <c r="D1853" s="301">
        <v>99</v>
      </c>
      <c r="E1853" s="301">
        <v>16</v>
      </c>
      <c r="F1853" s="301">
        <v>99</v>
      </c>
      <c r="G1853" s="301">
        <v>99</v>
      </c>
      <c r="H1853" s="301">
        <v>99</v>
      </c>
      <c r="I1853" s="301">
        <v>99</v>
      </c>
      <c r="J1853" s="301">
        <v>999</v>
      </c>
      <c r="K1853" s="301">
        <v>99</v>
      </c>
      <c r="L1853" s="301">
        <v>99</v>
      </c>
      <c r="M1853" s="301">
        <v>99</v>
      </c>
      <c r="N1853" s="301">
        <v>99</v>
      </c>
      <c r="O1853" s="301">
        <v>99</v>
      </c>
      <c r="P1853" s="301">
        <v>9999</v>
      </c>
      <c r="Q1853" s="301">
        <v>456</v>
      </c>
      <c r="R1853" s="301">
        <v>665.25</v>
      </c>
      <c r="S1853" s="301">
        <v>619.75</v>
      </c>
      <c r="T1853" s="301">
        <v>4.5861124037019811</v>
      </c>
      <c r="U1853" s="301">
        <v>4.6704091436737265</v>
      </c>
      <c r="V1853" s="301">
        <v>15.763998496805712</v>
      </c>
      <c r="W1853" s="301">
        <v>55.352964905203713</v>
      </c>
      <c r="X1853" s="301">
        <v>151.70845848077195</v>
      </c>
      <c r="Y1853" s="301">
        <v>131.26959789552782</v>
      </c>
      <c r="Z1853" s="301">
        <v>140.90697862041131</v>
      </c>
      <c r="AA1853" s="301">
        <v>29.678810421933129</v>
      </c>
      <c r="AB1853" s="301">
        <v>5.046116053881164</v>
      </c>
      <c r="AC1853" s="301">
        <v>-43.602154926980589</v>
      </c>
    </row>
    <row r="1854" spans="1:29" s="301" customFormat="1">
      <c r="A1854" s="301">
        <v>3</v>
      </c>
      <c r="B1854" s="301">
        <v>1476</v>
      </c>
      <c r="C1854" s="301">
        <v>1996</v>
      </c>
      <c r="D1854" s="301">
        <v>99</v>
      </c>
      <c r="E1854" s="301">
        <v>17</v>
      </c>
      <c r="F1854" s="301">
        <v>99</v>
      </c>
      <c r="G1854" s="301">
        <v>99</v>
      </c>
      <c r="H1854" s="301">
        <v>99</v>
      </c>
      <c r="I1854" s="301">
        <v>99</v>
      </c>
      <c r="J1854" s="301">
        <v>999</v>
      </c>
      <c r="K1854" s="301">
        <v>99</v>
      </c>
      <c r="L1854" s="301">
        <v>99</v>
      </c>
      <c r="M1854" s="301">
        <v>99</v>
      </c>
      <c r="N1854" s="301">
        <v>99</v>
      </c>
      <c r="O1854" s="301">
        <v>99</v>
      </c>
      <c r="P1854" s="301">
        <v>9999</v>
      </c>
      <c r="Q1854" s="301">
        <v>437</v>
      </c>
      <c r="R1854" s="301">
        <v>623.5</v>
      </c>
      <c r="S1854" s="301">
        <v>559</v>
      </c>
      <c r="T1854" s="301">
        <v>4.2982955035072301</v>
      </c>
      <c r="U1854" s="301">
        <v>4.2616906501272442</v>
      </c>
      <c r="V1854" s="301">
        <v>16.009623095429035</v>
      </c>
      <c r="W1854" s="301">
        <v>55.051878354203922</v>
      </c>
      <c r="X1854" s="301">
        <v>153.46074348751188</v>
      </c>
      <c r="Y1854" s="301">
        <v>127.80256615878102</v>
      </c>
      <c r="Z1854" s="301">
        <v>142.54901610017879</v>
      </c>
      <c r="AA1854" s="301">
        <v>28.173036658473361</v>
      </c>
      <c r="AB1854" s="301">
        <v>5.3055975988992845</v>
      </c>
      <c r="AC1854" s="301">
        <v>-42.746715827927851</v>
      </c>
    </row>
    <row r="1855" spans="1:29" s="301" customFormat="1">
      <c r="A1855" s="301">
        <v>3</v>
      </c>
      <c r="B1855" s="301">
        <v>1477</v>
      </c>
      <c r="C1855" s="301">
        <v>1996</v>
      </c>
      <c r="D1855" s="301">
        <v>99</v>
      </c>
      <c r="E1855" s="301">
        <v>18</v>
      </c>
      <c r="F1855" s="301">
        <v>99</v>
      </c>
      <c r="G1855" s="301">
        <v>99</v>
      </c>
      <c r="H1855" s="301">
        <v>99</v>
      </c>
      <c r="I1855" s="301">
        <v>99</v>
      </c>
      <c r="J1855" s="301">
        <v>999</v>
      </c>
      <c r="K1855" s="301">
        <v>99</v>
      </c>
      <c r="L1855" s="301">
        <v>99</v>
      </c>
      <c r="M1855" s="301">
        <v>99</v>
      </c>
      <c r="N1855" s="301">
        <v>99</v>
      </c>
      <c r="O1855" s="301">
        <v>99</v>
      </c>
      <c r="P1855" s="301">
        <v>9999</v>
      </c>
      <c r="Q1855" s="301">
        <v>383</v>
      </c>
      <c r="R1855" s="301">
        <v>576</v>
      </c>
      <c r="S1855" s="301">
        <v>504</v>
      </c>
      <c r="T1855" s="301">
        <v>3.9708391499922442</v>
      </c>
      <c r="U1855" s="301">
        <v>3.846618520581532</v>
      </c>
      <c r="V1855" s="301">
        <v>17.0625</v>
      </c>
      <c r="W1855" s="301">
        <v>55.404761904761891</v>
      </c>
      <c r="X1855" s="301">
        <v>151.89843655952797</v>
      </c>
      <c r="Y1855" s="301">
        <v>124.8678819444446</v>
      </c>
      <c r="Z1855" s="301">
        <v>142.70615079365089</v>
      </c>
      <c r="AA1855" s="301">
        <v>27.25648317127688</v>
      </c>
      <c r="AB1855" s="301">
        <v>5.0468889858380885</v>
      </c>
      <c r="AC1855" s="301">
        <v>-40.093420849295725</v>
      </c>
    </row>
    <row r="1856" spans="1:29" s="301" customFormat="1">
      <c r="A1856" s="301">
        <v>3</v>
      </c>
      <c r="B1856" s="301">
        <v>1478</v>
      </c>
      <c r="C1856" s="301">
        <v>1996</v>
      </c>
      <c r="D1856" s="301">
        <v>99</v>
      </c>
      <c r="E1856" s="301">
        <v>19</v>
      </c>
      <c r="F1856" s="301">
        <v>99</v>
      </c>
      <c r="G1856" s="301">
        <v>99</v>
      </c>
      <c r="H1856" s="301">
        <v>99</v>
      </c>
      <c r="I1856" s="301">
        <v>99</v>
      </c>
      <c r="J1856" s="301">
        <v>999</v>
      </c>
      <c r="K1856" s="301">
        <v>99</v>
      </c>
      <c r="L1856" s="301">
        <v>99</v>
      </c>
      <c r="M1856" s="301">
        <v>99</v>
      </c>
      <c r="N1856" s="301">
        <v>99</v>
      </c>
      <c r="O1856" s="301">
        <v>99</v>
      </c>
      <c r="P1856" s="301">
        <v>9999</v>
      </c>
      <c r="Q1856" s="301">
        <v>425</v>
      </c>
      <c r="R1856" s="301">
        <v>620</v>
      </c>
      <c r="S1856" s="301">
        <v>571</v>
      </c>
      <c r="T1856" s="301">
        <v>4.274167140616651</v>
      </c>
      <c r="U1856" s="301">
        <v>4.2539197468386236</v>
      </c>
      <c r="V1856" s="301">
        <v>17.251612903225801</v>
      </c>
      <c r="W1856" s="301">
        <v>55.499124343257435</v>
      </c>
      <c r="X1856" s="301">
        <v>149.5419914025095</v>
      </c>
      <c r="Y1856" s="301">
        <v>128.28967741935483</v>
      </c>
      <c r="Z1856" s="301">
        <v>139.29877408056043</v>
      </c>
      <c r="AA1856" s="301">
        <v>28.525887991656255</v>
      </c>
      <c r="AB1856" s="301">
        <v>5.3459560574724971</v>
      </c>
      <c r="AC1856" s="301">
        <v>-45.029804374478189</v>
      </c>
    </row>
    <row r="1857" spans="1:29" s="301" customFormat="1">
      <c r="A1857" s="301">
        <v>3</v>
      </c>
      <c r="B1857" s="301">
        <v>1479</v>
      </c>
      <c r="C1857" s="301">
        <v>1996</v>
      </c>
      <c r="D1857" s="301">
        <v>99</v>
      </c>
      <c r="E1857" s="301">
        <v>20</v>
      </c>
      <c r="F1857" s="301">
        <v>99</v>
      </c>
      <c r="G1857" s="301">
        <v>99</v>
      </c>
      <c r="H1857" s="301">
        <v>99</v>
      </c>
      <c r="I1857" s="301">
        <v>99</v>
      </c>
      <c r="J1857" s="301">
        <v>999</v>
      </c>
      <c r="K1857" s="301">
        <v>99</v>
      </c>
      <c r="L1857" s="301">
        <v>99</v>
      </c>
      <c r="M1857" s="301">
        <v>99</v>
      </c>
      <c r="N1857" s="301">
        <v>99</v>
      </c>
      <c r="O1857" s="301">
        <v>99</v>
      </c>
      <c r="P1857" s="301">
        <v>9999</v>
      </c>
      <c r="Q1857" s="301">
        <v>438</v>
      </c>
      <c r="R1857" s="301">
        <v>583.5</v>
      </c>
      <c r="S1857" s="301">
        <v>541</v>
      </c>
      <c r="T1857" s="301">
        <v>4.0225427847577668</v>
      </c>
      <c r="U1857" s="301">
        <v>4.0631127842590304</v>
      </c>
      <c r="V1857" s="301">
        <v>15.199657240788346</v>
      </c>
      <c r="W1857" s="301">
        <v>55.752310536044384</v>
      </c>
      <c r="X1857" s="301">
        <v>151.8800231353184</v>
      </c>
      <c r="Y1857" s="301">
        <v>130.20034275921171</v>
      </c>
      <c r="Z1857" s="301">
        <v>140.42865064695022</v>
      </c>
      <c r="AA1857" s="301">
        <v>29.333556450569343</v>
      </c>
      <c r="AB1857" s="301">
        <v>4.0897531237672515</v>
      </c>
      <c r="AC1857" s="301">
        <v>-46.301950195960401</v>
      </c>
    </row>
    <row r="1858" spans="1:29" s="301" customFormat="1">
      <c r="A1858" s="301">
        <v>3</v>
      </c>
      <c r="B1858" s="301">
        <v>1480</v>
      </c>
      <c r="C1858" s="301">
        <v>1996</v>
      </c>
      <c r="D1858" s="301">
        <v>99</v>
      </c>
      <c r="E1858" s="301">
        <v>21</v>
      </c>
      <c r="F1858" s="301">
        <v>99</v>
      </c>
      <c r="G1858" s="301">
        <v>99</v>
      </c>
      <c r="H1858" s="301">
        <v>99</v>
      </c>
      <c r="I1858" s="301">
        <v>99</v>
      </c>
      <c r="J1858" s="301">
        <v>999</v>
      </c>
      <c r="K1858" s="301">
        <v>99</v>
      </c>
      <c r="L1858" s="301">
        <v>99</v>
      </c>
      <c r="M1858" s="301">
        <v>99</v>
      </c>
      <c r="N1858" s="301">
        <v>99</v>
      </c>
      <c r="O1858" s="301">
        <v>99</v>
      </c>
      <c r="P1858" s="301">
        <v>9999</v>
      </c>
      <c r="Q1858" s="301">
        <v>475</v>
      </c>
      <c r="R1858" s="301">
        <v>720</v>
      </c>
      <c r="S1858" s="301">
        <v>663</v>
      </c>
      <c r="T1858" s="301">
        <v>4.9635489374903052</v>
      </c>
      <c r="U1858" s="301">
        <v>5.0429632545377263</v>
      </c>
      <c r="V1858" s="301">
        <v>15.609722222222221</v>
      </c>
      <c r="W1858" s="301">
        <v>55.269984917043757</v>
      </c>
      <c r="X1858" s="301">
        <v>153.80763211749124</v>
      </c>
      <c r="Y1858" s="301">
        <v>130.9626388888889</v>
      </c>
      <c r="Z1858" s="301">
        <v>142.22187028657621</v>
      </c>
      <c r="AA1858" s="301">
        <v>29.421811992744693</v>
      </c>
      <c r="AB1858" s="301">
        <v>4.8092847449953293</v>
      </c>
      <c r="AC1858" s="301">
        <v>-50.019795052575006</v>
      </c>
    </row>
    <row r="1859" spans="1:29" s="301" customFormat="1">
      <c r="A1859" s="301">
        <v>3</v>
      </c>
      <c r="B1859" s="301">
        <v>1481</v>
      </c>
      <c r="C1859" s="301">
        <v>1996</v>
      </c>
      <c r="D1859" s="301">
        <v>99</v>
      </c>
      <c r="E1859" s="301">
        <v>22</v>
      </c>
      <c r="F1859" s="301">
        <v>99</v>
      </c>
      <c r="G1859" s="301">
        <v>99</v>
      </c>
      <c r="H1859" s="301">
        <v>99</v>
      </c>
      <c r="I1859" s="301">
        <v>99</v>
      </c>
      <c r="J1859" s="301">
        <v>999</v>
      </c>
      <c r="K1859" s="301">
        <v>99</v>
      </c>
      <c r="L1859" s="301">
        <v>99</v>
      </c>
      <c r="M1859" s="301">
        <v>99</v>
      </c>
      <c r="N1859" s="301">
        <v>99</v>
      </c>
      <c r="O1859" s="301">
        <v>99</v>
      </c>
      <c r="P1859" s="301">
        <v>9999</v>
      </c>
      <c r="Q1859" s="301">
        <v>462</v>
      </c>
      <c r="R1859" s="301">
        <v>675.5</v>
      </c>
      <c r="S1859" s="301">
        <v>628.5</v>
      </c>
      <c r="T1859" s="301">
        <v>4.6567740378815312</v>
      </c>
      <c r="U1859" s="301">
        <v>4.7552098611853584</v>
      </c>
      <c r="V1859" s="301">
        <v>16.87786824574389</v>
      </c>
      <c r="W1859" s="301">
        <v>54.948289578361184</v>
      </c>
      <c r="X1859" s="301">
        <v>152.3221433022207</v>
      </c>
      <c r="Y1859" s="301">
        <v>131.62501850481141</v>
      </c>
      <c r="Z1859" s="301">
        <v>141.46809864757375</v>
      </c>
      <c r="AA1859" s="301">
        <v>29.077785164967445</v>
      </c>
      <c r="AB1859" s="301">
        <v>5.0725554185851056</v>
      </c>
      <c r="AC1859" s="301">
        <v>-51.605049407823088</v>
      </c>
    </row>
    <row r="1860" spans="1:29" s="301" customFormat="1">
      <c r="A1860" s="301">
        <v>3</v>
      </c>
      <c r="B1860" s="301">
        <v>1482</v>
      </c>
      <c r="C1860" s="301">
        <v>1996</v>
      </c>
      <c r="D1860" s="301">
        <v>99</v>
      </c>
      <c r="E1860" s="301">
        <v>23</v>
      </c>
      <c r="F1860" s="301">
        <v>99</v>
      </c>
      <c r="G1860" s="301">
        <v>99</v>
      </c>
      <c r="H1860" s="301">
        <v>99</v>
      </c>
      <c r="I1860" s="301">
        <v>99</v>
      </c>
      <c r="J1860" s="301">
        <v>999</v>
      </c>
      <c r="K1860" s="301">
        <v>99</v>
      </c>
      <c r="L1860" s="301">
        <v>99</v>
      </c>
      <c r="M1860" s="301">
        <v>99</v>
      </c>
      <c r="N1860" s="301">
        <v>99</v>
      </c>
      <c r="O1860" s="301">
        <v>99</v>
      </c>
      <c r="P1860" s="301">
        <v>9999</v>
      </c>
      <c r="Q1860" s="301">
        <v>489</v>
      </c>
      <c r="R1860" s="301">
        <v>709.5</v>
      </c>
      <c r="S1860" s="301">
        <v>666.5</v>
      </c>
      <c r="T1860" s="301">
        <v>4.8911638488185698</v>
      </c>
      <c r="U1860" s="301">
        <v>5.0989586829147902</v>
      </c>
      <c r="V1860" s="301">
        <v>16.6384778012685</v>
      </c>
      <c r="W1860" s="301">
        <v>54.906226556639183</v>
      </c>
      <c r="X1860" s="301">
        <v>153.65145826986645</v>
      </c>
      <c r="Y1860" s="301">
        <v>134.37646229739261</v>
      </c>
      <c r="Z1860" s="301">
        <v>143.04591147786957</v>
      </c>
      <c r="AA1860" s="301">
        <v>31.103046917384841</v>
      </c>
      <c r="AB1860" s="301">
        <v>5.7636154933837798</v>
      </c>
      <c r="AC1860" s="301">
        <v>-45.481143911403635</v>
      </c>
    </row>
    <row r="1861" spans="1:29" s="301" customFormat="1">
      <c r="A1861" s="301">
        <v>3</v>
      </c>
      <c r="B1861" s="301">
        <v>1483</v>
      </c>
      <c r="C1861" s="301">
        <v>1996</v>
      </c>
      <c r="D1861" s="301">
        <v>99</v>
      </c>
      <c r="E1861" s="301">
        <v>24</v>
      </c>
      <c r="F1861" s="301">
        <v>99</v>
      </c>
      <c r="G1861" s="301">
        <v>99</v>
      </c>
      <c r="H1861" s="301">
        <v>99</v>
      </c>
      <c r="I1861" s="301">
        <v>99</v>
      </c>
      <c r="J1861" s="301">
        <v>999</v>
      </c>
      <c r="K1861" s="301">
        <v>99</v>
      </c>
      <c r="L1861" s="301">
        <v>99</v>
      </c>
      <c r="M1861" s="301">
        <v>99</v>
      </c>
      <c r="N1861" s="301">
        <v>99</v>
      </c>
      <c r="O1861" s="301">
        <v>99</v>
      </c>
      <c r="P1861" s="301">
        <v>9999</v>
      </c>
      <c r="Q1861" s="301">
        <v>468</v>
      </c>
      <c r="R1861" s="301">
        <v>702.5</v>
      </c>
      <c r="S1861" s="301">
        <v>652.5</v>
      </c>
      <c r="T1861" s="301">
        <v>4.8429071230374161</v>
      </c>
      <c r="U1861" s="301">
        <v>4.9322933978608861</v>
      </c>
      <c r="V1861" s="301">
        <v>16.187900355871889</v>
      </c>
      <c r="W1861" s="301">
        <v>55.67969348659004</v>
      </c>
      <c r="X1861" s="301">
        <v>151.4087977082313</v>
      </c>
      <c r="Y1861" s="301">
        <v>131.27943060498217</v>
      </c>
      <c r="Z1861" s="301">
        <v>141.33915708812256</v>
      </c>
      <c r="AA1861" s="301">
        <v>28.687160932282033</v>
      </c>
      <c r="AB1861" s="301">
        <v>5.7857078418910719</v>
      </c>
      <c r="AC1861" s="301">
        <v>-29.57848727303212</v>
      </c>
    </row>
    <row r="1862" spans="1:29" s="301" customFormat="1">
      <c r="A1862" s="301">
        <v>3</v>
      </c>
      <c r="B1862" s="301">
        <v>1484</v>
      </c>
      <c r="C1862" s="301">
        <v>1996</v>
      </c>
      <c r="D1862" s="301">
        <v>99</v>
      </c>
      <c r="E1862" s="301">
        <v>25</v>
      </c>
      <c r="F1862" s="301">
        <v>99</v>
      </c>
      <c r="G1862" s="301">
        <v>99</v>
      </c>
      <c r="H1862" s="301">
        <v>99</v>
      </c>
      <c r="I1862" s="301">
        <v>99</v>
      </c>
      <c r="J1862" s="301">
        <v>999</v>
      </c>
      <c r="K1862" s="301">
        <v>99</v>
      </c>
      <c r="L1862" s="301">
        <v>99</v>
      </c>
      <c r="M1862" s="301">
        <v>99</v>
      </c>
      <c r="N1862" s="301">
        <v>99</v>
      </c>
      <c r="O1862" s="301">
        <v>99</v>
      </c>
      <c r="P1862" s="301">
        <v>9999</v>
      </c>
    </row>
    <row r="1863" spans="1:29" s="301" customFormat="1">
      <c r="A1863" s="301">
        <v>3</v>
      </c>
      <c r="B1863" s="301">
        <v>1485</v>
      </c>
      <c r="C1863" s="301">
        <v>1996</v>
      </c>
      <c r="D1863" s="301">
        <v>99</v>
      </c>
      <c r="E1863" s="301">
        <v>26</v>
      </c>
      <c r="F1863" s="301">
        <v>99</v>
      </c>
      <c r="G1863" s="301">
        <v>99</v>
      </c>
      <c r="H1863" s="301">
        <v>99</v>
      </c>
      <c r="I1863" s="301">
        <v>99</v>
      </c>
      <c r="J1863" s="301">
        <v>999</v>
      </c>
      <c r="K1863" s="301">
        <v>99</v>
      </c>
      <c r="L1863" s="301">
        <v>99</v>
      </c>
      <c r="M1863" s="301">
        <v>99</v>
      </c>
      <c r="N1863" s="301">
        <v>99</v>
      </c>
      <c r="O1863" s="301">
        <v>99</v>
      </c>
      <c r="P1863" s="301">
        <v>9999</v>
      </c>
    </row>
    <row r="1864" spans="1:29" s="301" customFormat="1">
      <c r="A1864" s="301">
        <v>3</v>
      </c>
      <c r="B1864" s="301">
        <v>1486</v>
      </c>
      <c r="C1864" s="301">
        <v>1996</v>
      </c>
      <c r="D1864" s="301">
        <v>99</v>
      </c>
      <c r="E1864" s="301">
        <v>27</v>
      </c>
      <c r="F1864" s="301">
        <v>99</v>
      </c>
      <c r="G1864" s="301">
        <v>99</v>
      </c>
      <c r="H1864" s="301">
        <v>99</v>
      </c>
      <c r="I1864" s="301">
        <v>99</v>
      </c>
      <c r="J1864" s="301">
        <v>999</v>
      </c>
      <c r="K1864" s="301">
        <v>99</v>
      </c>
      <c r="L1864" s="301">
        <v>99</v>
      </c>
      <c r="M1864" s="301">
        <v>99</v>
      </c>
      <c r="N1864" s="301">
        <v>99</v>
      </c>
      <c r="O1864" s="301">
        <v>99</v>
      </c>
      <c r="P1864" s="301">
        <v>9999</v>
      </c>
    </row>
    <row r="1865" spans="1:29" s="301" customFormat="1">
      <c r="A1865" s="301">
        <v>3</v>
      </c>
      <c r="B1865" s="301">
        <v>1487</v>
      </c>
      <c r="C1865" s="301">
        <v>1996</v>
      </c>
      <c r="D1865" s="301">
        <v>99</v>
      </c>
      <c r="E1865" s="301">
        <v>28</v>
      </c>
      <c r="F1865" s="301">
        <v>99</v>
      </c>
      <c r="G1865" s="301">
        <v>99</v>
      </c>
      <c r="H1865" s="301">
        <v>99</v>
      </c>
      <c r="I1865" s="301">
        <v>99</v>
      </c>
      <c r="J1865" s="301">
        <v>999</v>
      </c>
      <c r="K1865" s="301">
        <v>99</v>
      </c>
      <c r="L1865" s="301">
        <v>99</v>
      </c>
      <c r="M1865" s="301">
        <v>99</v>
      </c>
      <c r="N1865" s="301">
        <v>99</v>
      </c>
      <c r="O1865" s="301">
        <v>99</v>
      </c>
      <c r="P1865" s="301">
        <v>9999</v>
      </c>
    </row>
    <row r="1866" spans="1:29" s="301" customFormat="1">
      <c r="A1866" s="301">
        <v>3</v>
      </c>
      <c r="B1866" s="301">
        <v>1488</v>
      </c>
      <c r="C1866" s="301">
        <v>1996</v>
      </c>
      <c r="D1866" s="301">
        <v>99</v>
      </c>
      <c r="E1866" s="301">
        <v>29</v>
      </c>
      <c r="F1866" s="301">
        <v>99</v>
      </c>
      <c r="G1866" s="301">
        <v>99</v>
      </c>
      <c r="H1866" s="301">
        <v>99</v>
      </c>
      <c r="I1866" s="301">
        <v>99</v>
      </c>
      <c r="J1866" s="301">
        <v>999</v>
      </c>
      <c r="K1866" s="301">
        <v>99</v>
      </c>
      <c r="L1866" s="301">
        <v>99</v>
      </c>
      <c r="M1866" s="301">
        <v>99</v>
      </c>
      <c r="N1866" s="301">
        <v>99</v>
      </c>
      <c r="O1866" s="301">
        <v>99</v>
      </c>
      <c r="P1866" s="301">
        <v>9999</v>
      </c>
    </row>
    <row r="1867" spans="1:29" s="301" customFormat="1">
      <c r="A1867" s="301">
        <v>3</v>
      </c>
      <c r="B1867" s="301">
        <v>1489</v>
      </c>
      <c r="C1867" s="301">
        <v>1996</v>
      </c>
      <c r="D1867" s="301">
        <v>99</v>
      </c>
      <c r="E1867" s="301">
        <v>30</v>
      </c>
      <c r="F1867" s="301">
        <v>99</v>
      </c>
      <c r="G1867" s="301">
        <v>99</v>
      </c>
      <c r="H1867" s="301">
        <v>99</v>
      </c>
      <c r="I1867" s="301">
        <v>99</v>
      </c>
      <c r="J1867" s="301">
        <v>999</v>
      </c>
      <c r="K1867" s="301">
        <v>99</v>
      </c>
      <c r="L1867" s="301">
        <v>99</v>
      </c>
      <c r="M1867" s="301">
        <v>99</v>
      </c>
      <c r="N1867" s="301">
        <v>99</v>
      </c>
      <c r="O1867" s="301">
        <v>99</v>
      </c>
      <c r="P1867" s="301">
        <v>9999</v>
      </c>
    </row>
    <row r="1868" spans="1:29" s="301" customFormat="1">
      <c r="A1868" s="301">
        <v>3</v>
      </c>
      <c r="B1868" s="301">
        <v>1490</v>
      </c>
      <c r="C1868" s="301">
        <v>1996</v>
      </c>
      <c r="D1868" s="301">
        <v>99</v>
      </c>
      <c r="E1868" s="301">
        <v>31</v>
      </c>
      <c r="F1868" s="301">
        <v>99</v>
      </c>
      <c r="G1868" s="301">
        <v>99</v>
      </c>
      <c r="H1868" s="301">
        <v>99</v>
      </c>
      <c r="I1868" s="301">
        <v>99</v>
      </c>
      <c r="J1868" s="301">
        <v>999</v>
      </c>
      <c r="K1868" s="301">
        <v>99</v>
      </c>
      <c r="L1868" s="301">
        <v>99</v>
      </c>
      <c r="M1868" s="301">
        <v>99</v>
      </c>
      <c r="N1868" s="301">
        <v>99</v>
      </c>
      <c r="O1868" s="301">
        <v>99</v>
      </c>
      <c r="P1868" s="301">
        <v>9999</v>
      </c>
    </row>
    <row r="1869" spans="1:29" s="301" customFormat="1">
      <c r="A1869" s="301">
        <v>3</v>
      </c>
      <c r="B1869" s="301">
        <v>1491</v>
      </c>
      <c r="C1869" s="301">
        <v>1996</v>
      </c>
      <c r="D1869" s="301">
        <v>99</v>
      </c>
      <c r="E1869" s="301">
        <v>32</v>
      </c>
      <c r="F1869" s="301">
        <v>99</v>
      </c>
      <c r="G1869" s="301">
        <v>99</v>
      </c>
      <c r="H1869" s="301">
        <v>99</v>
      </c>
      <c r="I1869" s="301">
        <v>99</v>
      </c>
      <c r="J1869" s="301">
        <v>999</v>
      </c>
      <c r="K1869" s="301">
        <v>99</v>
      </c>
      <c r="L1869" s="301">
        <v>99</v>
      </c>
      <c r="M1869" s="301">
        <v>99</v>
      </c>
      <c r="N1869" s="301">
        <v>99</v>
      </c>
      <c r="O1869" s="301">
        <v>99</v>
      </c>
      <c r="P1869" s="301">
        <v>9999</v>
      </c>
    </row>
    <row r="1870" spans="1:29" s="301" customFormat="1">
      <c r="A1870" s="301">
        <v>3</v>
      </c>
      <c r="B1870" s="301">
        <v>1492</v>
      </c>
      <c r="C1870" s="301">
        <v>1996</v>
      </c>
      <c r="D1870" s="301">
        <v>99</v>
      </c>
      <c r="E1870" s="301">
        <v>33</v>
      </c>
      <c r="F1870" s="301">
        <v>99</v>
      </c>
      <c r="G1870" s="301">
        <v>99</v>
      </c>
      <c r="H1870" s="301">
        <v>99</v>
      </c>
      <c r="I1870" s="301">
        <v>99</v>
      </c>
      <c r="J1870" s="301">
        <v>999</v>
      </c>
      <c r="K1870" s="301">
        <v>99</v>
      </c>
      <c r="L1870" s="301">
        <v>99</v>
      </c>
      <c r="M1870" s="301">
        <v>99</v>
      </c>
      <c r="N1870" s="301">
        <v>99</v>
      </c>
      <c r="O1870" s="301">
        <v>99</v>
      </c>
      <c r="P1870" s="301">
        <v>9999</v>
      </c>
    </row>
    <row r="1871" spans="1:29" s="301" customFormat="1">
      <c r="A1871" s="301">
        <v>3</v>
      </c>
      <c r="B1871" s="301">
        <v>1493</v>
      </c>
      <c r="C1871" s="301">
        <v>1996</v>
      </c>
      <c r="D1871" s="301">
        <v>99</v>
      </c>
      <c r="E1871" s="301">
        <v>34</v>
      </c>
      <c r="F1871" s="301">
        <v>99</v>
      </c>
      <c r="G1871" s="301">
        <v>99</v>
      </c>
      <c r="H1871" s="301">
        <v>99</v>
      </c>
      <c r="I1871" s="301">
        <v>99</v>
      </c>
      <c r="J1871" s="301">
        <v>999</v>
      </c>
      <c r="K1871" s="301">
        <v>99</v>
      </c>
      <c r="L1871" s="301">
        <v>99</v>
      </c>
      <c r="M1871" s="301">
        <v>99</v>
      </c>
      <c r="N1871" s="301">
        <v>99</v>
      </c>
      <c r="O1871" s="301">
        <v>99</v>
      </c>
      <c r="P1871" s="301">
        <v>9999</v>
      </c>
    </row>
    <row r="1872" spans="1:29" s="301" customFormat="1">
      <c r="A1872" s="301">
        <v>3</v>
      </c>
      <c r="B1872" s="301">
        <v>1494</v>
      </c>
      <c r="C1872" s="301">
        <v>1996</v>
      </c>
      <c r="D1872" s="301">
        <v>99</v>
      </c>
      <c r="E1872" s="301">
        <v>35</v>
      </c>
      <c r="F1872" s="301">
        <v>99</v>
      </c>
      <c r="G1872" s="301">
        <v>99</v>
      </c>
      <c r="H1872" s="301">
        <v>99</v>
      </c>
      <c r="I1872" s="301">
        <v>99</v>
      </c>
      <c r="J1872" s="301">
        <v>999</v>
      </c>
      <c r="K1872" s="301">
        <v>99</v>
      </c>
      <c r="L1872" s="301">
        <v>99</v>
      </c>
      <c r="M1872" s="301">
        <v>99</v>
      </c>
      <c r="N1872" s="301">
        <v>99</v>
      </c>
      <c r="O1872" s="301">
        <v>99</v>
      </c>
      <c r="P1872" s="301">
        <v>9999</v>
      </c>
    </row>
    <row r="1873" spans="1:16" s="301" customFormat="1">
      <c r="A1873" s="301">
        <v>3</v>
      </c>
      <c r="B1873" s="301">
        <v>1495</v>
      </c>
      <c r="C1873" s="301">
        <v>1996</v>
      </c>
      <c r="D1873" s="301">
        <v>99</v>
      </c>
      <c r="E1873" s="301">
        <v>36</v>
      </c>
      <c r="F1873" s="301">
        <v>99</v>
      </c>
      <c r="G1873" s="301">
        <v>99</v>
      </c>
      <c r="H1873" s="301">
        <v>99</v>
      </c>
      <c r="I1873" s="301">
        <v>99</v>
      </c>
      <c r="J1873" s="301">
        <v>999</v>
      </c>
      <c r="K1873" s="301">
        <v>99</v>
      </c>
      <c r="L1873" s="301">
        <v>99</v>
      </c>
      <c r="M1873" s="301">
        <v>99</v>
      </c>
      <c r="N1873" s="301">
        <v>99</v>
      </c>
      <c r="O1873" s="301">
        <v>99</v>
      </c>
      <c r="P1873" s="301">
        <v>9999</v>
      </c>
    </row>
    <row r="1874" spans="1:16" s="301" customFormat="1">
      <c r="A1874" s="301">
        <v>3</v>
      </c>
      <c r="B1874" s="301">
        <v>1496</v>
      </c>
      <c r="C1874" s="301">
        <v>1996</v>
      </c>
      <c r="D1874" s="301">
        <v>99</v>
      </c>
      <c r="E1874" s="301">
        <v>37</v>
      </c>
      <c r="F1874" s="301">
        <v>99</v>
      </c>
      <c r="G1874" s="301">
        <v>99</v>
      </c>
      <c r="H1874" s="301">
        <v>99</v>
      </c>
      <c r="I1874" s="301">
        <v>99</v>
      </c>
      <c r="J1874" s="301">
        <v>999</v>
      </c>
      <c r="K1874" s="301">
        <v>99</v>
      </c>
      <c r="L1874" s="301">
        <v>99</v>
      </c>
      <c r="M1874" s="301">
        <v>99</v>
      </c>
      <c r="N1874" s="301">
        <v>99</v>
      </c>
      <c r="O1874" s="301">
        <v>99</v>
      </c>
      <c r="P1874" s="301">
        <v>9999</v>
      </c>
    </row>
    <row r="1875" spans="1:16" s="301" customFormat="1">
      <c r="A1875" s="301">
        <v>3</v>
      </c>
      <c r="B1875" s="301">
        <v>1497</v>
      </c>
      <c r="C1875" s="301">
        <v>1996</v>
      </c>
      <c r="D1875" s="301">
        <v>99</v>
      </c>
      <c r="E1875" s="301">
        <v>38</v>
      </c>
      <c r="F1875" s="301">
        <v>99</v>
      </c>
      <c r="G1875" s="301">
        <v>99</v>
      </c>
      <c r="H1875" s="301">
        <v>99</v>
      </c>
      <c r="I1875" s="301">
        <v>99</v>
      </c>
      <c r="J1875" s="301">
        <v>999</v>
      </c>
      <c r="K1875" s="301">
        <v>99</v>
      </c>
      <c r="L1875" s="301">
        <v>99</v>
      </c>
      <c r="M1875" s="301">
        <v>99</v>
      </c>
      <c r="N1875" s="301">
        <v>99</v>
      </c>
      <c r="O1875" s="301">
        <v>99</v>
      </c>
      <c r="P1875" s="301">
        <v>9999</v>
      </c>
    </row>
    <row r="1876" spans="1:16" s="301" customFormat="1">
      <c r="A1876" s="301">
        <v>3</v>
      </c>
      <c r="B1876" s="301">
        <v>1498</v>
      </c>
      <c r="C1876" s="301">
        <v>1996</v>
      </c>
      <c r="D1876" s="301">
        <v>99</v>
      </c>
      <c r="E1876" s="301">
        <v>39</v>
      </c>
      <c r="F1876" s="301">
        <v>99</v>
      </c>
      <c r="G1876" s="301">
        <v>99</v>
      </c>
      <c r="H1876" s="301">
        <v>99</v>
      </c>
      <c r="I1876" s="301">
        <v>99</v>
      </c>
      <c r="J1876" s="301">
        <v>999</v>
      </c>
      <c r="K1876" s="301">
        <v>99</v>
      </c>
      <c r="L1876" s="301">
        <v>99</v>
      </c>
      <c r="M1876" s="301">
        <v>99</v>
      </c>
      <c r="N1876" s="301">
        <v>99</v>
      </c>
      <c r="O1876" s="301">
        <v>99</v>
      </c>
      <c r="P1876" s="301">
        <v>9999</v>
      </c>
    </row>
    <row r="1877" spans="1:16" s="301" customFormat="1">
      <c r="A1877" s="301">
        <v>3</v>
      </c>
      <c r="B1877" s="301">
        <v>1499</v>
      </c>
      <c r="C1877" s="301">
        <v>1996</v>
      </c>
      <c r="D1877" s="301">
        <v>99</v>
      </c>
      <c r="E1877" s="301">
        <v>40</v>
      </c>
      <c r="F1877" s="301">
        <v>99</v>
      </c>
      <c r="G1877" s="301">
        <v>99</v>
      </c>
      <c r="H1877" s="301">
        <v>99</v>
      </c>
      <c r="I1877" s="301">
        <v>99</v>
      </c>
      <c r="J1877" s="301">
        <v>999</v>
      </c>
      <c r="K1877" s="301">
        <v>99</v>
      </c>
      <c r="L1877" s="301">
        <v>99</v>
      </c>
      <c r="M1877" s="301">
        <v>99</v>
      </c>
      <c r="N1877" s="301">
        <v>99</v>
      </c>
      <c r="O1877" s="301">
        <v>99</v>
      </c>
      <c r="P1877" s="301">
        <v>9999</v>
      </c>
    </row>
    <row r="1878" spans="1:16" s="301" customFormat="1">
      <c r="A1878" s="301">
        <v>3</v>
      </c>
      <c r="B1878" s="301">
        <v>1500</v>
      </c>
      <c r="C1878" s="301">
        <v>1996</v>
      </c>
      <c r="D1878" s="301">
        <v>99</v>
      </c>
      <c r="E1878" s="301">
        <v>41</v>
      </c>
      <c r="F1878" s="301">
        <v>99</v>
      </c>
      <c r="G1878" s="301">
        <v>99</v>
      </c>
      <c r="H1878" s="301">
        <v>99</v>
      </c>
      <c r="I1878" s="301">
        <v>99</v>
      </c>
      <c r="J1878" s="301">
        <v>999</v>
      </c>
      <c r="K1878" s="301">
        <v>99</v>
      </c>
      <c r="L1878" s="301">
        <v>99</v>
      </c>
      <c r="M1878" s="301">
        <v>99</v>
      </c>
      <c r="N1878" s="301">
        <v>99</v>
      </c>
      <c r="O1878" s="301">
        <v>99</v>
      </c>
      <c r="P1878" s="301">
        <v>9999</v>
      </c>
    </row>
    <row r="1879" spans="1:16" s="301" customFormat="1">
      <c r="A1879" s="301">
        <v>3</v>
      </c>
      <c r="B1879" s="301">
        <v>1501</v>
      </c>
      <c r="C1879" s="301">
        <v>1996</v>
      </c>
      <c r="D1879" s="301">
        <v>99</v>
      </c>
      <c r="E1879" s="301">
        <v>42</v>
      </c>
      <c r="F1879" s="301">
        <v>99</v>
      </c>
      <c r="G1879" s="301">
        <v>99</v>
      </c>
      <c r="H1879" s="301">
        <v>99</v>
      </c>
      <c r="I1879" s="301">
        <v>99</v>
      </c>
      <c r="J1879" s="301">
        <v>999</v>
      </c>
      <c r="K1879" s="301">
        <v>99</v>
      </c>
      <c r="L1879" s="301">
        <v>99</v>
      </c>
      <c r="M1879" s="301">
        <v>99</v>
      </c>
      <c r="N1879" s="301">
        <v>99</v>
      </c>
      <c r="O1879" s="301">
        <v>99</v>
      </c>
      <c r="P1879" s="301">
        <v>9999</v>
      </c>
    </row>
    <row r="1880" spans="1:16" s="301" customFormat="1">
      <c r="A1880" s="301">
        <v>3</v>
      </c>
      <c r="B1880" s="301">
        <v>1502</v>
      </c>
      <c r="C1880" s="301">
        <v>1996</v>
      </c>
      <c r="D1880" s="301">
        <v>99</v>
      </c>
      <c r="E1880" s="301">
        <v>43</v>
      </c>
      <c r="F1880" s="301">
        <v>99</v>
      </c>
      <c r="G1880" s="301">
        <v>99</v>
      </c>
      <c r="H1880" s="301">
        <v>99</v>
      </c>
      <c r="I1880" s="301">
        <v>99</v>
      </c>
      <c r="J1880" s="301">
        <v>999</v>
      </c>
      <c r="K1880" s="301">
        <v>99</v>
      </c>
      <c r="L1880" s="301">
        <v>99</v>
      </c>
      <c r="M1880" s="301">
        <v>99</v>
      </c>
      <c r="N1880" s="301">
        <v>99</v>
      </c>
      <c r="O1880" s="301">
        <v>99</v>
      </c>
      <c r="P1880" s="301">
        <v>9999</v>
      </c>
    </row>
    <row r="1881" spans="1:16" s="301" customFormat="1">
      <c r="A1881" s="301">
        <v>3</v>
      </c>
      <c r="B1881" s="301">
        <v>1503</v>
      </c>
      <c r="C1881" s="301">
        <v>1996</v>
      </c>
      <c r="D1881" s="301">
        <v>99</v>
      </c>
      <c r="E1881" s="301">
        <v>44</v>
      </c>
      <c r="F1881" s="301">
        <v>99</v>
      </c>
      <c r="G1881" s="301">
        <v>99</v>
      </c>
      <c r="H1881" s="301">
        <v>99</v>
      </c>
      <c r="I1881" s="301">
        <v>99</v>
      </c>
      <c r="J1881" s="301">
        <v>999</v>
      </c>
      <c r="K1881" s="301">
        <v>99</v>
      </c>
      <c r="L1881" s="301">
        <v>99</v>
      </c>
      <c r="M1881" s="301">
        <v>99</v>
      </c>
      <c r="N1881" s="301">
        <v>99</v>
      </c>
      <c r="O1881" s="301">
        <v>99</v>
      </c>
      <c r="P1881" s="301">
        <v>9999</v>
      </c>
    </row>
    <row r="1882" spans="1:16" s="301" customFormat="1">
      <c r="A1882" s="301">
        <v>3</v>
      </c>
      <c r="B1882" s="301">
        <v>1504</v>
      </c>
      <c r="C1882" s="301">
        <v>1996</v>
      </c>
      <c r="D1882" s="301">
        <v>99</v>
      </c>
      <c r="E1882" s="301">
        <v>45</v>
      </c>
      <c r="F1882" s="301">
        <v>99</v>
      </c>
      <c r="G1882" s="301">
        <v>99</v>
      </c>
      <c r="H1882" s="301">
        <v>99</v>
      </c>
      <c r="I1882" s="301">
        <v>99</v>
      </c>
      <c r="J1882" s="301">
        <v>999</v>
      </c>
      <c r="K1882" s="301">
        <v>99</v>
      </c>
      <c r="L1882" s="301">
        <v>99</v>
      </c>
      <c r="M1882" s="301">
        <v>99</v>
      </c>
      <c r="N1882" s="301">
        <v>99</v>
      </c>
      <c r="O1882" s="301">
        <v>99</v>
      </c>
      <c r="P1882" s="301">
        <v>9999</v>
      </c>
    </row>
    <row r="1883" spans="1:16" s="301" customFormat="1">
      <c r="A1883" s="301">
        <v>3</v>
      </c>
      <c r="B1883" s="301">
        <v>1505</v>
      </c>
      <c r="C1883" s="301">
        <v>1996</v>
      </c>
      <c r="D1883" s="301">
        <v>99</v>
      </c>
      <c r="E1883" s="301">
        <v>46</v>
      </c>
      <c r="F1883" s="301">
        <v>99</v>
      </c>
      <c r="G1883" s="301">
        <v>99</v>
      </c>
      <c r="H1883" s="301">
        <v>99</v>
      </c>
      <c r="I1883" s="301">
        <v>99</v>
      </c>
      <c r="J1883" s="301">
        <v>999</v>
      </c>
      <c r="K1883" s="301">
        <v>99</v>
      </c>
      <c r="L1883" s="301">
        <v>99</v>
      </c>
      <c r="M1883" s="301">
        <v>99</v>
      </c>
      <c r="N1883" s="301">
        <v>99</v>
      </c>
      <c r="O1883" s="301">
        <v>99</v>
      </c>
      <c r="P1883" s="301">
        <v>9999</v>
      </c>
    </row>
    <row r="1884" spans="1:16" s="301" customFormat="1">
      <c r="A1884" s="301">
        <v>3</v>
      </c>
      <c r="B1884" s="301">
        <v>1506</v>
      </c>
      <c r="C1884" s="301">
        <v>1996</v>
      </c>
      <c r="D1884" s="301">
        <v>99</v>
      </c>
      <c r="E1884" s="301">
        <v>47</v>
      </c>
      <c r="F1884" s="301">
        <v>99</v>
      </c>
      <c r="G1884" s="301">
        <v>99</v>
      </c>
      <c r="H1884" s="301">
        <v>99</v>
      </c>
      <c r="I1884" s="301">
        <v>99</v>
      </c>
      <c r="J1884" s="301">
        <v>999</v>
      </c>
      <c r="K1884" s="301">
        <v>99</v>
      </c>
      <c r="L1884" s="301">
        <v>99</v>
      </c>
      <c r="M1884" s="301">
        <v>99</v>
      </c>
      <c r="N1884" s="301">
        <v>99</v>
      </c>
      <c r="O1884" s="301">
        <v>99</v>
      </c>
      <c r="P1884" s="301">
        <v>9999</v>
      </c>
    </row>
    <row r="1885" spans="1:16" s="301" customFormat="1">
      <c r="A1885" s="301">
        <v>3</v>
      </c>
      <c r="B1885" s="301">
        <v>1507</v>
      </c>
      <c r="C1885" s="301">
        <v>1996</v>
      </c>
      <c r="D1885" s="301">
        <v>99</v>
      </c>
      <c r="E1885" s="301">
        <v>48</v>
      </c>
      <c r="F1885" s="301">
        <v>99</v>
      </c>
      <c r="G1885" s="301">
        <v>99</v>
      </c>
      <c r="H1885" s="301">
        <v>99</v>
      </c>
      <c r="I1885" s="301">
        <v>99</v>
      </c>
      <c r="J1885" s="301">
        <v>999</v>
      </c>
      <c r="K1885" s="301">
        <v>99</v>
      </c>
      <c r="L1885" s="301">
        <v>99</v>
      </c>
      <c r="M1885" s="301">
        <v>99</v>
      </c>
      <c r="N1885" s="301">
        <v>99</v>
      </c>
      <c r="O1885" s="301">
        <v>99</v>
      </c>
      <c r="P1885" s="301">
        <v>9999</v>
      </c>
    </row>
    <row r="1886" spans="1:16" s="301" customFormat="1">
      <c r="A1886" s="301">
        <v>3</v>
      </c>
      <c r="B1886" s="301">
        <v>1508</v>
      </c>
      <c r="C1886" s="301">
        <v>1996</v>
      </c>
      <c r="D1886" s="301">
        <v>99</v>
      </c>
      <c r="E1886" s="301">
        <v>49</v>
      </c>
      <c r="F1886" s="301">
        <v>99</v>
      </c>
      <c r="G1886" s="301">
        <v>99</v>
      </c>
      <c r="H1886" s="301">
        <v>99</v>
      </c>
      <c r="I1886" s="301">
        <v>99</v>
      </c>
      <c r="J1886" s="301">
        <v>999</v>
      </c>
      <c r="K1886" s="301">
        <v>99</v>
      </c>
      <c r="L1886" s="301">
        <v>99</v>
      </c>
      <c r="M1886" s="301">
        <v>99</v>
      </c>
      <c r="N1886" s="301">
        <v>99</v>
      </c>
      <c r="O1886" s="301">
        <v>99</v>
      </c>
      <c r="P1886" s="301">
        <v>9999</v>
      </c>
    </row>
    <row r="1887" spans="1:16" s="301" customFormat="1">
      <c r="A1887" s="301">
        <v>3</v>
      </c>
      <c r="B1887" s="301">
        <v>1509</v>
      </c>
      <c r="C1887" s="301">
        <v>1996</v>
      </c>
      <c r="D1887" s="301">
        <v>99</v>
      </c>
      <c r="E1887" s="301">
        <v>50</v>
      </c>
      <c r="F1887" s="301">
        <v>99</v>
      </c>
      <c r="G1887" s="301">
        <v>99</v>
      </c>
      <c r="H1887" s="301">
        <v>99</v>
      </c>
      <c r="I1887" s="301">
        <v>99</v>
      </c>
      <c r="J1887" s="301">
        <v>999</v>
      </c>
      <c r="K1887" s="301">
        <v>99</v>
      </c>
      <c r="L1887" s="301">
        <v>99</v>
      </c>
      <c r="M1887" s="301">
        <v>99</v>
      </c>
      <c r="N1887" s="301">
        <v>99</v>
      </c>
      <c r="O1887" s="301">
        <v>99</v>
      </c>
      <c r="P1887" s="301">
        <v>9999</v>
      </c>
    </row>
    <row r="1888" spans="1:16" s="301" customFormat="1">
      <c r="A1888" s="301">
        <v>3</v>
      </c>
      <c r="B1888" s="301">
        <v>1510</v>
      </c>
      <c r="C1888" s="301">
        <v>1996</v>
      </c>
      <c r="D1888" s="301">
        <v>99</v>
      </c>
      <c r="E1888" s="301">
        <v>51</v>
      </c>
      <c r="F1888" s="301">
        <v>99</v>
      </c>
      <c r="G1888" s="301">
        <v>99</v>
      </c>
      <c r="H1888" s="301">
        <v>99</v>
      </c>
      <c r="I1888" s="301">
        <v>99</v>
      </c>
      <c r="J1888" s="301">
        <v>999</v>
      </c>
      <c r="K1888" s="301">
        <v>99</v>
      </c>
      <c r="L1888" s="301">
        <v>99</v>
      </c>
      <c r="M1888" s="301">
        <v>99</v>
      </c>
      <c r="N1888" s="301">
        <v>99</v>
      </c>
      <c r="O1888" s="301">
        <v>99</v>
      </c>
      <c r="P1888" s="301">
        <v>9999</v>
      </c>
    </row>
    <row r="1889" spans="1:39" s="301" customFormat="1">
      <c r="A1889" s="301">
        <v>3</v>
      </c>
      <c r="B1889" s="301">
        <v>1511</v>
      </c>
      <c r="C1889" s="301">
        <v>1996</v>
      </c>
      <c r="D1889" s="301">
        <v>99</v>
      </c>
      <c r="E1889" s="301">
        <v>52</v>
      </c>
      <c r="F1889" s="301">
        <v>99</v>
      </c>
      <c r="G1889" s="301">
        <v>99</v>
      </c>
      <c r="H1889" s="301">
        <v>99</v>
      </c>
      <c r="I1889" s="301">
        <v>99</v>
      </c>
      <c r="J1889" s="301">
        <v>999</v>
      </c>
      <c r="K1889" s="301">
        <v>99</v>
      </c>
      <c r="L1889" s="301">
        <v>99</v>
      </c>
      <c r="M1889" s="301">
        <v>99</v>
      </c>
      <c r="N1889" s="301">
        <v>99</v>
      </c>
      <c r="O1889" s="301">
        <v>99</v>
      </c>
      <c r="P1889" s="301">
        <v>9999</v>
      </c>
    </row>
    <row r="1890" spans="1:39">
      <c r="A1890">
        <v>4</v>
      </c>
      <c r="B1890">
        <v>1</v>
      </c>
      <c r="C1890">
        <v>2024</v>
      </c>
      <c r="D1890">
        <v>99</v>
      </c>
      <c r="E1890">
        <v>99</v>
      </c>
      <c r="F1890">
        <v>99</v>
      </c>
      <c r="G1890">
        <v>1</v>
      </c>
      <c r="H1890">
        <v>99</v>
      </c>
      <c r="I1890">
        <v>99</v>
      </c>
      <c r="J1890">
        <v>999</v>
      </c>
      <c r="K1890">
        <v>99</v>
      </c>
      <c r="L1890">
        <v>99</v>
      </c>
      <c r="M1890">
        <v>99</v>
      </c>
      <c r="N1890">
        <v>99</v>
      </c>
      <c r="O1890">
        <v>99</v>
      </c>
      <c r="P1890">
        <v>9999</v>
      </c>
      <c r="Q1890">
        <v>225</v>
      </c>
      <c r="R1890">
        <v>6126</v>
      </c>
      <c r="S1890">
        <v>6117</v>
      </c>
      <c r="T1890">
        <v>43.437566475218048</v>
      </c>
      <c r="U1890">
        <v>45.028881193817639</v>
      </c>
      <c r="V1890">
        <v>6.2337577538361089</v>
      </c>
      <c r="W1890">
        <v>58.614189962399855</v>
      </c>
      <c r="X1890">
        <v>172.32254118902111</v>
      </c>
      <c r="Y1890">
        <v>158.86301012079599</v>
      </c>
      <c r="Z1890">
        <v>159.09674677129254</v>
      </c>
      <c r="AA1890">
        <v>31.522063148534105</v>
      </c>
      <c r="AB1890">
        <v>5.0279176191186314</v>
      </c>
      <c r="AC1890">
        <v>-38.702788268672244</v>
      </c>
      <c r="AD1890">
        <v>225</v>
      </c>
      <c r="AE1890">
        <v>0</v>
      </c>
      <c r="AF1890">
        <v>0</v>
      </c>
      <c r="AG1890">
        <v>25</v>
      </c>
      <c r="AH1890">
        <v>258</v>
      </c>
      <c r="AI1890">
        <v>70</v>
      </c>
      <c r="AJ1890">
        <v>72</v>
      </c>
      <c r="AK1890">
        <v>56</v>
      </c>
      <c r="AL1890">
        <v>54</v>
      </c>
      <c r="AM1890">
        <v>22</v>
      </c>
    </row>
    <row r="1891" spans="1:39">
      <c r="A1891">
        <v>4</v>
      </c>
      <c r="B1891">
        <v>2</v>
      </c>
      <c r="C1891">
        <v>2024</v>
      </c>
      <c r="D1891">
        <v>99</v>
      </c>
      <c r="E1891">
        <v>99</v>
      </c>
      <c r="F1891">
        <v>99</v>
      </c>
      <c r="G1891">
        <v>2</v>
      </c>
      <c r="H1891">
        <v>99</v>
      </c>
      <c r="I1891">
        <v>99</v>
      </c>
      <c r="J1891">
        <v>999</v>
      </c>
      <c r="K1891">
        <v>99</v>
      </c>
      <c r="L1891">
        <v>99</v>
      </c>
      <c r="M1891">
        <v>99</v>
      </c>
      <c r="N1891">
        <v>99</v>
      </c>
      <c r="O1891">
        <v>99</v>
      </c>
      <c r="P1891">
        <v>9999</v>
      </c>
      <c r="Q1891">
        <v>209</v>
      </c>
      <c r="R1891">
        <v>6413</v>
      </c>
      <c r="S1891">
        <v>6394</v>
      </c>
      <c r="T1891">
        <v>45.472594483443238</v>
      </c>
      <c r="U1891">
        <v>44.292919711946915</v>
      </c>
      <c r="V1891">
        <v>5.3531888351785435</v>
      </c>
      <c r="W1891">
        <v>59.611354394745071</v>
      </c>
      <c r="X1891">
        <v>162.20769398021562</v>
      </c>
      <c r="Y1891">
        <v>149.27314829253055</v>
      </c>
      <c r="Z1891">
        <v>149.71671879887376</v>
      </c>
      <c r="AA1891">
        <v>29.431333226187476</v>
      </c>
      <c r="AB1891">
        <v>4.0538526814068847</v>
      </c>
      <c r="AC1891">
        <v>-40.133057841543803</v>
      </c>
      <c r="AD1891">
        <v>156</v>
      </c>
      <c r="AE1891">
        <v>0</v>
      </c>
      <c r="AF1891">
        <v>0</v>
      </c>
      <c r="AG1891">
        <v>23</v>
      </c>
      <c r="AH1891">
        <v>607</v>
      </c>
      <c r="AI1891">
        <v>245</v>
      </c>
      <c r="AJ1891">
        <v>149</v>
      </c>
      <c r="AK1891">
        <v>31</v>
      </c>
      <c r="AL1891">
        <v>51</v>
      </c>
      <c r="AM1891">
        <v>12</v>
      </c>
    </row>
    <row r="1892" spans="1:39">
      <c r="A1892">
        <v>4</v>
      </c>
      <c r="B1892">
        <v>3</v>
      </c>
      <c r="C1892">
        <v>2024</v>
      </c>
      <c r="D1892">
        <v>99</v>
      </c>
      <c r="E1892">
        <v>99</v>
      </c>
      <c r="F1892">
        <v>99</v>
      </c>
      <c r="G1892">
        <v>3</v>
      </c>
      <c r="H1892">
        <v>99</v>
      </c>
      <c r="I1892">
        <v>99</v>
      </c>
      <c r="J1892">
        <v>999</v>
      </c>
      <c r="K1892">
        <v>99</v>
      </c>
      <c r="L1892">
        <v>99</v>
      </c>
      <c r="M1892">
        <v>99</v>
      </c>
      <c r="N1892">
        <v>99</v>
      </c>
      <c r="O1892">
        <v>99</v>
      </c>
      <c r="P1892">
        <v>9999</v>
      </c>
      <c r="Q1892">
        <v>60</v>
      </c>
      <c r="R1892">
        <v>277</v>
      </c>
      <c r="S1892">
        <v>276</v>
      </c>
      <c r="T1892">
        <v>1.9641211089839037</v>
      </c>
      <c r="U1892">
        <v>1.7362122605803652</v>
      </c>
      <c r="V1892">
        <v>7.5667870036101084</v>
      </c>
      <c r="W1892">
        <v>58.007246376811601</v>
      </c>
      <c r="X1892">
        <v>147.26191081507099</v>
      </c>
      <c r="Y1892">
        <v>135.4664259927797</v>
      </c>
      <c r="Z1892">
        <v>135.9572463768115</v>
      </c>
      <c r="AA1892">
        <v>20.298366421318153</v>
      </c>
      <c r="AB1892">
        <v>4.0735918289114474</v>
      </c>
      <c r="AC1892">
        <v>-32.240892504898291</v>
      </c>
      <c r="AD1892">
        <v>8</v>
      </c>
      <c r="AE1892">
        <v>0</v>
      </c>
      <c r="AF1892">
        <v>0</v>
      </c>
      <c r="AG1892">
        <v>2</v>
      </c>
      <c r="AH1892">
        <v>1</v>
      </c>
      <c r="AI1892">
        <v>0</v>
      </c>
      <c r="AJ1892">
        <v>3</v>
      </c>
      <c r="AK1892">
        <v>0</v>
      </c>
      <c r="AL1892">
        <v>9</v>
      </c>
      <c r="AM1892">
        <v>2</v>
      </c>
    </row>
    <row r="1893" spans="1:39">
      <c r="A1893">
        <v>4</v>
      </c>
      <c r="B1893">
        <v>4</v>
      </c>
      <c r="C1893">
        <v>2024</v>
      </c>
      <c r="D1893">
        <v>99</v>
      </c>
      <c r="E1893">
        <v>99</v>
      </c>
      <c r="F1893">
        <v>99</v>
      </c>
      <c r="G1893">
        <v>4</v>
      </c>
      <c r="H1893">
        <v>99</v>
      </c>
      <c r="I1893">
        <v>99</v>
      </c>
      <c r="J1893">
        <v>999</v>
      </c>
      <c r="K1893">
        <v>99</v>
      </c>
      <c r="L1893">
        <v>99</v>
      </c>
      <c r="M1893">
        <v>99</v>
      </c>
      <c r="N1893">
        <v>99</v>
      </c>
      <c r="O1893">
        <v>99</v>
      </c>
      <c r="P1893">
        <v>9999</v>
      </c>
      <c r="Q1893">
        <v>44</v>
      </c>
      <c r="R1893">
        <v>1287</v>
      </c>
      <c r="S1893">
        <v>1286</v>
      </c>
      <c r="T1893">
        <v>9.125717932354819</v>
      </c>
      <c r="U1893">
        <v>8.9419868336550898</v>
      </c>
      <c r="V1893">
        <v>6.3216783216783208</v>
      </c>
      <c r="W1893">
        <v>58.691290824261273</v>
      </c>
      <c r="X1893">
        <v>162.79580537435371</v>
      </c>
      <c r="Y1893">
        <v>150.16340326340347</v>
      </c>
      <c r="Z1893">
        <v>150.28017107309509</v>
      </c>
      <c r="AA1893">
        <v>29.319340645655785</v>
      </c>
      <c r="AB1893">
        <v>4.4999086267923625</v>
      </c>
      <c r="AC1893">
        <v>-36.238727754024097</v>
      </c>
      <c r="AD1893">
        <v>48</v>
      </c>
      <c r="AE1893">
        <v>0</v>
      </c>
      <c r="AF1893">
        <v>0</v>
      </c>
      <c r="AG1893">
        <v>3</v>
      </c>
      <c r="AH1893">
        <v>73</v>
      </c>
      <c r="AI1893">
        <v>18</v>
      </c>
      <c r="AJ1893">
        <v>8</v>
      </c>
      <c r="AK1893">
        <v>5</v>
      </c>
      <c r="AL1893">
        <v>27</v>
      </c>
      <c r="AM1893">
        <v>2</v>
      </c>
    </row>
    <row r="1894" spans="1:39">
      <c r="A1894">
        <v>4</v>
      </c>
      <c r="B1894">
        <v>5</v>
      </c>
      <c r="C1894">
        <v>2023</v>
      </c>
      <c r="D1894">
        <v>99</v>
      </c>
      <c r="E1894">
        <v>99</v>
      </c>
      <c r="F1894">
        <v>99</v>
      </c>
      <c r="G1894">
        <v>1</v>
      </c>
      <c r="H1894">
        <v>99</v>
      </c>
      <c r="I1894">
        <v>99</v>
      </c>
      <c r="J1894">
        <v>999</v>
      </c>
      <c r="K1894">
        <v>99</v>
      </c>
      <c r="L1894">
        <v>99</v>
      </c>
      <c r="M1894">
        <v>99</v>
      </c>
      <c r="N1894">
        <v>99</v>
      </c>
      <c r="O1894">
        <v>99</v>
      </c>
      <c r="P1894">
        <v>9999</v>
      </c>
      <c r="Q1894">
        <v>237</v>
      </c>
      <c r="R1894">
        <v>5908</v>
      </c>
      <c r="S1894">
        <v>5906</v>
      </c>
      <c r="T1894">
        <v>40.493488690884178</v>
      </c>
      <c r="U1894">
        <v>41.641326676929936</v>
      </c>
      <c r="V1894">
        <v>6.3915030467163181</v>
      </c>
      <c r="W1894">
        <v>58.419573315272601</v>
      </c>
      <c r="X1894">
        <v>172.36991031130268</v>
      </c>
      <c r="Y1894">
        <v>159.03869329722437</v>
      </c>
      <c r="Z1894">
        <v>159.09254994920448</v>
      </c>
      <c r="AA1894">
        <v>32.058913799105952</v>
      </c>
      <c r="AB1894">
        <v>5.2888188373527827</v>
      </c>
      <c r="AC1894">
        <v>-39.516027329028979</v>
      </c>
      <c r="AD1894">
        <v>235</v>
      </c>
      <c r="AE1894">
        <v>1</v>
      </c>
      <c r="AF1894">
        <v>0</v>
      </c>
      <c r="AG1894">
        <v>47</v>
      </c>
      <c r="AH1894">
        <v>312</v>
      </c>
      <c r="AI1894">
        <v>66</v>
      </c>
      <c r="AJ1894">
        <v>75</v>
      </c>
      <c r="AK1894">
        <v>62</v>
      </c>
      <c r="AL1894">
        <v>81</v>
      </c>
      <c r="AM1894">
        <v>14</v>
      </c>
    </row>
    <row r="1895" spans="1:39">
      <c r="A1895">
        <v>4</v>
      </c>
      <c r="B1895">
        <v>6</v>
      </c>
      <c r="C1895">
        <v>2023</v>
      </c>
      <c r="D1895">
        <v>99</v>
      </c>
      <c r="E1895">
        <v>99</v>
      </c>
      <c r="F1895">
        <v>99</v>
      </c>
      <c r="G1895">
        <v>2</v>
      </c>
      <c r="H1895">
        <v>99</v>
      </c>
      <c r="I1895">
        <v>99</v>
      </c>
      <c r="J1895">
        <v>999</v>
      </c>
      <c r="K1895">
        <v>99</v>
      </c>
      <c r="L1895">
        <v>99</v>
      </c>
      <c r="M1895">
        <v>99</v>
      </c>
      <c r="N1895">
        <v>99</v>
      </c>
      <c r="O1895">
        <v>99</v>
      </c>
      <c r="P1895">
        <v>9999</v>
      </c>
      <c r="Q1895">
        <v>222</v>
      </c>
      <c r="R1895">
        <v>6936</v>
      </c>
      <c r="S1895">
        <v>6923</v>
      </c>
      <c r="T1895">
        <v>47.539410555174783</v>
      </c>
      <c r="U1895">
        <v>47.133519886003114</v>
      </c>
      <c r="V1895">
        <v>5.151672433679356</v>
      </c>
      <c r="W1895">
        <v>59.736963744041617</v>
      </c>
      <c r="X1895">
        <v>166.42227154069872</v>
      </c>
      <c r="Y1895">
        <v>153.33437139561681</v>
      </c>
      <c r="Z1895">
        <v>153.62230247002719</v>
      </c>
      <c r="AA1895">
        <v>30.132645738989325</v>
      </c>
      <c r="AB1895">
        <v>4.3058702607685282</v>
      </c>
      <c r="AC1895">
        <v>-45.116288580582122</v>
      </c>
      <c r="AD1895">
        <v>182</v>
      </c>
      <c r="AE1895">
        <v>0</v>
      </c>
      <c r="AF1895">
        <v>0</v>
      </c>
      <c r="AG1895">
        <v>14</v>
      </c>
      <c r="AH1895">
        <v>663</v>
      </c>
      <c r="AI1895">
        <v>63</v>
      </c>
      <c r="AJ1895">
        <v>87</v>
      </c>
      <c r="AK1895">
        <v>20</v>
      </c>
      <c r="AL1895">
        <v>57</v>
      </c>
      <c r="AM1895">
        <v>14</v>
      </c>
    </row>
    <row r="1896" spans="1:39">
      <c r="A1896">
        <v>4</v>
      </c>
      <c r="B1896">
        <v>7</v>
      </c>
      <c r="C1896">
        <v>2023</v>
      </c>
      <c r="D1896">
        <v>99</v>
      </c>
      <c r="E1896">
        <v>99</v>
      </c>
      <c r="F1896">
        <v>99</v>
      </c>
      <c r="G1896">
        <v>3</v>
      </c>
      <c r="H1896">
        <v>99</v>
      </c>
      <c r="I1896">
        <v>99</v>
      </c>
      <c r="J1896">
        <v>999</v>
      </c>
      <c r="K1896">
        <v>99</v>
      </c>
      <c r="L1896">
        <v>99</v>
      </c>
      <c r="M1896">
        <v>99</v>
      </c>
      <c r="N1896">
        <v>99</v>
      </c>
      <c r="O1896">
        <v>99</v>
      </c>
      <c r="P1896">
        <v>9999</v>
      </c>
      <c r="Q1896">
        <v>95</v>
      </c>
      <c r="R1896">
        <v>518</v>
      </c>
      <c r="S1896">
        <v>514</v>
      </c>
      <c r="T1896">
        <v>3.550376970527759</v>
      </c>
      <c r="U1896">
        <v>3.1580733621675829</v>
      </c>
      <c r="V1896">
        <v>8.4922779922779927</v>
      </c>
      <c r="W1896">
        <v>57.614785992217904</v>
      </c>
      <c r="X1896">
        <v>150.23969178898736</v>
      </c>
      <c r="Y1896">
        <v>137.56602316602309</v>
      </c>
      <c r="Z1896">
        <v>138.63657587548627</v>
      </c>
      <c r="AA1896">
        <v>22.625997941039639</v>
      </c>
      <c r="AB1896">
        <v>4.1913677332824868</v>
      </c>
      <c r="AC1896">
        <v>-38.178491484545241</v>
      </c>
      <c r="AD1896">
        <v>13</v>
      </c>
      <c r="AE1896">
        <v>0</v>
      </c>
      <c r="AF1896">
        <v>0</v>
      </c>
      <c r="AG1896">
        <v>4</v>
      </c>
      <c r="AH1896">
        <v>14</v>
      </c>
      <c r="AI1896">
        <v>3</v>
      </c>
      <c r="AJ1896">
        <v>4</v>
      </c>
      <c r="AK1896">
        <v>4</v>
      </c>
      <c r="AL1896">
        <v>9</v>
      </c>
      <c r="AM1896">
        <v>6</v>
      </c>
    </row>
    <row r="1897" spans="1:39">
      <c r="A1897">
        <v>4</v>
      </c>
      <c r="B1897">
        <v>8</v>
      </c>
      <c r="C1897">
        <v>2023</v>
      </c>
      <c r="D1897">
        <v>99</v>
      </c>
      <c r="E1897">
        <v>99</v>
      </c>
      <c r="F1897">
        <v>99</v>
      </c>
      <c r="G1897">
        <v>4</v>
      </c>
      <c r="H1897">
        <v>99</v>
      </c>
      <c r="I1897">
        <v>99</v>
      </c>
      <c r="J1897">
        <v>999</v>
      </c>
      <c r="K1897">
        <v>99</v>
      </c>
      <c r="L1897">
        <v>99</v>
      </c>
      <c r="M1897">
        <v>99</v>
      </c>
      <c r="N1897">
        <v>99</v>
      </c>
      <c r="O1897">
        <v>99</v>
      </c>
      <c r="P1897">
        <v>9999</v>
      </c>
      <c r="Q1897">
        <v>46</v>
      </c>
      <c r="R1897">
        <v>1228</v>
      </c>
      <c r="S1897">
        <v>1227</v>
      </c>
      <c r="T1897">
        <v>8.4167237834132944</v>
      </c>
      <c r="U1897">
        <v>8.0670800748993763</v>
      </c>
      <c r="V1897">
        <v>5.8843648208469039</v>
      </c>
      <c r="W1897">
        <v>59.38956805215976</v>
      </c>
      <c r="X1897">
        <v>160.65575361464698</v>
      </c>
      <c r="Y1897">
        <v>148.2302117263842</v>
      </c>
      <c r="Z1897">
        <v>148.35101874490604</v>
      </c>
      <c r="AA1897">
        <v>31.328748813545239</v>
      </c>
      <c r="AB1897">
        <v>4.2389687578041562</v>
      </c>
      <c r="AC1897">
        <v>-40.541320109213288</v>
      </c>
      <c r="AD1897">
        <v>60</v>
      </c>
      <c r="AE1897">
        <v>0</v>
      </c>
      <c r="AF1897">
        <v>0</v>
      </c>
      <c r="AG1897">
        <v>2</v>
      </c>
      <c r="AH1897">
        <v>70</v>
      </c>
      <c r="AI1897">
        <v>10</v>
      </c>
      <c r="AJ1897">
        <v>4</v>
      </c>
      <c r="AK1897">
        <v>7</v>
      </c>
      <c r="AL1897">
        <v>35</v>
      </c>
      <c r="AM1897">
        <v>3</v>
      </c>
    </row>
    <row r="1898" spans="1:39">
      <c r="A1898">
        <v>4</v>
      </c>
      <c r="B1898">
        <v>9</v>
      </c>
      <c r="C1898">
        <v>2022</v>
      </c>
      <c r="D1898">
        <v>99</v>
      </c>
      <c r="E1898">
        <v>99</v>
      </c>
      <c r="F1898">
        <v>99</v>
      </c>
      <c r="G1898">
        <v>1</v>
      </c>
      <c r="H1898">
        <v>99</v>
      </c>
      <c r="I1898">
        <v>99</v>
      </c>
      <c r="J1898">
        <v>999</v>
      </c>
      <c r="K1898">
        <v>99</v>
      </c>
      <c r="L1898">
        <v>99</v>
      </c>
      <c r="M1898">
        <v>99</v>
      </c>
      <c r="N1898">
        <v>99</v>
      </c>
      <c r="O1898">
        <v>99</v>
      </c>
      <c r="P1898">
        <v>9999</v>
      </c>
      <c r="Q1898">
        <v>265</v>
      </c>
      <c r="R1898">
        <v>5934</v>
      </c>
      <c r="S1898">
        <v>5915</v>
      </c>
      <c r="T1898">
        <v>40.176032498307379</v>
      </c>
      <c r="U1898">
        <v>41.022252262098505</v>
      </c>
      <c r="V1898">
        <v>5.8889450623525459</v>
      </c>
      <c r="W1898">
        <v>58.998985629754877</v>
      </c>
      <c r="X1898">
        <v>170.75634982277089</v>
      </c>
      <c r="Y1898">
        <v>157.13092854735413</v>
      </c>
      <c r="Z1898">
        <v>157.63566018596774</v>
      </c>
      <c r="AA1898">
        <v>31.184235284219071</v>
      </c>
      <c r="AB1898">
        <v>4.7453495304686513</v>
      </c>
      <c r="AC1898">
        <v>-42.128406257984622</v>
      </c>
      <c r="AD1898">
        <v>207</v>
      </c>
      <c r="AE1898">
        <v>0</v>
      </c>
      <c r="AF1898">
        <v>0</v>
      </c>
      <c r="AG1898">
        <v>15</v>
      </c>
      <c r="AH1898">
        <v>248</v>
      </c>
      <c r="AI1898">
        <v>43</v>
      </c>
      <c r="AJ1898">
        <v>57</v>
      </c>
      <c r="AK1898">
        <v>36</v>
      </c>
      <c r="AL1898">
        <v>53</v>
      </c>
      <c r="AM1898">
        <v>28</v>
      </c>
    </row>
    <row r="1899" spans="1:39">
      <c r="A1899">
        <v>4</v>
      </c>
      <c r="B1899">
        <v>10</v>
      </c>
      <c r="C1899">
        <v>2022</v>
      </c>
      <c r="D1899">
        <v>99</v>
      </c>
      <c r="E1899">
        <v>99</v>
      </c>
      <c r="F1899">
        <v>99</v>
      </c>
      <c r="G1899">
        <v>2</v>
      </c>
      <c r="H1899">
        <v>99</v>
      </c>
      <c r="I1899">
        <v>99</v>
      </c>
      <c r="J1899">
        <v>999</v>
      </c>
      <c r="K1899">
        <v>99</v>
      </c>
      <c r="L1899">
        <v>99</v>
      </c>
      <c r="M1899">
        <v>99</v>
      </c>
      <c r="N1899">
        <v>99</v>
      </c>
      <c r="O1899">
        <v>99</v>
      </c>
      <c r="P1899">
        <v>9999</v>
      </c>
      <c r="Q1899">
        <v>230</v>
      </c>
      <c r="R1899">
        <v>6859</v>
      </c>
      <c r="S1899">
        <v>6841</v>
      </c>
      <c r="T1899">
        <v>46.438727149627617</v>
      </c>
      <c r="U1899">
        <v>46.471757832645608</v>
      </c>
      <c r="V1899">
        <v>5.7699373086455763</v>
      </c>
      <c r="W1899">
        <v>59.110802514252306</v>
      </c>
      <c r="X1899">
        <v>167.26006447468325</v>
      </c>
      <c r="Y1899">
        <v>153.99904067648373</v>
      </c>
      <c r="Z1899">
        <v>154.40424206987302</v>
      </c>
      <c r="AA1899">
        <v>29.594415426317894</v>
      </c>
      <c r="AB1899">
        <v>4.4965840255222176</v>
      </c>
      <c r="AC1899">
        <v>-45.427857186302845</v>
      </c>
      <c r="AD1899">
        <v>163</v>
      </c>
      <c r="AE1899">
        <v>0</v>
      </c>
      <c r="AF1899">
        <v>0</v>
      </c>
      <c r="AG1899">
        <v>13</v>
      </c>
      <c r="AH1899">
        <v>762</v>
      </c>
      <c r="AI1899">
        <v>61</v>
      </c>
      <c r="AJ1899">
        <v>133</v>
      </c>
      <c r="AK1899">
        <v>31</v>
      </c>
      <c r="AL1899">
        <v>72</v>
      </c>
      <c r="AM1899">
        <v>16</v>
      </c>
    </row>
    <row r="1900" spans="1:39">
      <c r="A1900">
        <v>4</v>
      </c>
      <c r="B1900">
        <v>11</v>
      </c>
      <c r="C1900">
        <v>2022</v>
      </c>
      <c r="D1900">
        <v>99</v>
      </c>
      <c r="E1900">
        <v>99</v>
      </c>
      <c r="F1900">
        <v>99</v>
      </c>
      <c r="G1900">
        <v>3</v>
      </c>
      <c r="H1900">
        <v>99</v>
      </c>
      <c r="I1900">
        <v>99</v>
      </c>
      <c r="J1900">
        <v>999</v>
      </c>
      <c r="K1900">
        <v>99</v>
      </c>
      <c r="L1900">
        <v>99</v>
      </c>
      <c r="M1900">
        <v>99</v>
      </c>
      <c r="N1900">
        <v>99</v>
      </c>
      <c r="O1900">
        <v>99</v>
      </c>
      <c r="P1900">
        <v>9999</v>
      </c>
      <c r="Q1900">
        <v>114</v>
      </c>
      <c r="R1900">
        <v>699</v>
      </c>
      <c r="S1900">
        <v>697</v>
      </c>
      <c r="T1900">
        <v>4.732566012186866</v>
      </c>
      <c r="U1900">
        <v>4.1825207756298504</v>
      </c>
      <c r="V1900">
        <v>7.3404864091559361</v>
      </c>
      <c r="W1900">
        <v>58.318507890961264</v>
      </c>
      <c r="X1900">
        <v>147.67307266068065</v>
      </c>
      <c r="Y1900">
        <v>136.00367668097289</v>
      </c>
      <c r="Z1900">
        <v>136.39393113342905</v>
      </c>
      <c r="AA1900">
        <v>22.907621708120459</v>
      </c>
      <c r="AB1900">
        <v>4.1342762310210048</v>
      </c>
      <c r="AC1900">
        <v>-32.007270431996105</v>
      </c>
      <c r="AD1900">
        <v>25</v>
      </c>
      <c r="AE1900">
        <v>0</v>
      </c>
      <c r="AF1900">
        <v>0</v>
      </c>
      <c r="AG1900">
        <v>3</v>
      </c>
      <c r="AH1900">
        <v>21</v>
      </c>
      <c r="AI1900">
        <v>8</v>
      </c>
      <c r="AJ1900">
        <v>14</v>
      </c>
      <c r="AK1900">
        <v>3</v>
      </c>
      <c r="AL1900">
        <v>10</v>
      </c>
      <c r="AM1900">
        <v>15</v>
      </c>
    </row>
    <row r="1901" spans="1:39">
      <c r="A1901">
        <v>4</v>
      </c>
      <c r="B1901">
        <v>12</v>
      </c>
      <c r="C1901">
        <v>2022</v>
      </c>
      <c r="D1901">
        <v>99</v>
      </c>
      <c r="E1901">
        <v>99</v>
      </c>
      <c r="F1901">
        <v>99</v>
      </c>
      <c r="G1901">
        <v>4</v>
      </c>
      <c r="H1901">
        <v>99</v>
      </c>
      <c r="I1901">
        <v>99</v>
      </c>
      <c r="J1901">
        <v>999</v>
      </c>
      <c r="K1901">
        <v>99</v>
      </c>
      <c r="L1901">
        <v>99</v>
      </c>
      <c r="M1901">
        <v>99</v>
      </c>
      <c r="N1901">
        <v>99</v>
      </c>
      <c r="O1901">
        <v>99</v>
      </c>
      <c r="P1901">
        <v>9999</v>
      </c>
      <c r="Q1901">
        <v>44</v>
      </c>
      <c r="R1901">
        <v>1278</v>
      </c>
      <c r="S1901">
        <v>1277</v>
      </c>
      <c r="T1901">
        <v>8.6526743398781321</v>
      </c>
      <c r="U1901">
        <v>8.3234691296260248</v>
      </c>
      <c r="V1901">
        <v>5.4358372456964004</v>
      </c>
      <c r="W1901">
        <v>59.521534847298355</v>
      </c>
      <c r="X1901">
        <v>160.4876084483306</v>
      </c>
      <c r="Y1901">
        <v>148.03460093896737</v>
      </c>
      <c r="Z1901">
        <v>148.15052466718896</v>
      </c>
      <c r="AA1901">
        <v>30.78124020042014</v>
      </c>
      <c r="AB1901">
        <v>4.4495481888750028</v>
      </c>
      <c r="AC1901">
        <v>-49.007435327563712</v>
      </c>
      <c r="AD1901">
        <v>49</v>
      </c>
      <c r="AE1901">
        <v>0</v>
      </c>
      <c r="AF1901">
        <v>0</v>
      </c>
      <c r="AG1901">
        <v>6</v>
      </c>
      <c r="AH1901">
        <v>70</v>
      </c>
      <c r="AI1901">
        <v>11</v>
      </c>
      <c r="AJ1901">
        <v>1</v>
      </c>
      <c r="AK1901">
        <v>9</v>
      </c>
      <c r="AL1901">
        <v>27</v>
      </c>
      <c r="AM1901">
        <v>6</v>
      </c>
    </row>
    <row r="1902" spans="1:39">
      <c r="A1902">
        <v>4</v>
      </c>
      <c r="B1902">
        <v>13</v>
      </c>
      <c r="C1902">
        <v>2021</v>
      </c>
      <c r="D1902">
        <v>99</v>
      </c>
      <c r="E1902">
        <v>99</v>
      </c>
      <c r="F1902">
        <v>99</v>
      </c>
      <c r="G1902">
        <v>1</v>
      </c>
      <c r="H1902">
        <v>99</v>
      </c>
      <c r="I1902">
        <v>99</v>
      </c>
      <c r="J1902">
        <v>999</v>
      </c>
      <c r="K1902">
        <v>99</v>
      </c>
      <c r="L1902">
        <v>99</v>
      </c>
      <c r="M1902">
        <v>99</v>
      </c>
      <c r="N1902">
        <v>99</v>
      </c>
      <c r="O1902">
        <v>99</v>
      </c>
      <c r="P1902">
        <v>9999</v>
      </c>
      <c r="Q1902">
        <v>252</v>
      </c>
      <c r="R1902">
        <v>6373</v>
      </c>
      <c r="S1902">
        <v>6373</v>
      </c>
      <c r="T1902">
        <v>43.365541643984749</v>
      </c>
      <c r="U1902">
        <v>44.249103577280195</v>
      </c>
      <c r="V1902">
        <v>15.115644123646636</v>
      </c>
      <c r="W1902">
        <v>59.285422877765583</v>
      </c>
      <c r="X1902">
        <v>169.32702274067617</v>
      </c>
      <c r="Y1902">
        <v>156.28884198964371</v>
      </c>
      <c r="Z1902">
        <v>156.28884198964371</v>
      </c>
      <c r="AA1902">
        <v>30.551431047725274</v>
      </c>
      <c r="AB1902">
        <v>4.4739919270811992</v>
      </c>
      <c r="AC1902">
        <v>-37.986340027196846</v>
      </c>
      <c r="AD1902">
        <v>202</v>
      </c>
      <c r="AE1902">
        <v>0</v>
      </c>
      <c r="AF1902">
        <v>0</v>
      </c>
      <c r="AG1902">
        <v>28</v>
      </c>
      <c r="AH1902">
        <v>355</v>
      </c>
      <c r="AI1902">
        <v>39</v>
      </c>
      <c r="AJ1902">
        <v>26</v>
      </c>
      <c r="AK1902">
        <v>32</v>
      </c>
      <c r="AL1902">
        <v>45</v>
      </c>
      <c r="AM1902">
        <v>15</v>
      </c>
    </row>
    <row r="1903" spans="1:39">
      <c r="A1903">
        <v>4</v>
      </c>
      <c r="B1903">
        <v>14</v>
      </c>
      <c r="C1903">
        <v>2021</v>
      </c>
      <c r="D1903">
        <v>99</v>
      </c>
      <c r="E1903">
        <v>99</v>
      </c>
      <c r="F1903">
        <v>99</v>
      </c>
      <c r="G1903">
        <v>2</v>
      </c>
      <c r="H1903">
        <v>99</v>
      </c>
      <c r="I1903">
        <v>99</v>
      </c>
      <c r="J1903">
        <v>999</v>
      </c>
      <c r="K1903">
        <v>99</v>
      </c>
      <c r="L1903">
        <v>99</v>
      </c>
      <c r="M1903">
        <v>99</v>
      </c>
      <c r="N1903">
        <v>99</v>
      </c>
      <c r="O1903">
        <v>99</v>
      </c>
      <c r="P1903">
        <v>9999</v>
      </c>
      <c r="Q1903">
        <v>238</v>
      </c>
      <c r="R1903">
        <v>6600</v>
      </c>
      <c r="S1903">
        <v>6600</v>
      </c>
      <c r="T1903">
        <v>44.910179640718553</v>
      </c>
      <c r="U1903">
        <v>44.489530973592757</v>
      </c>
      <c r="V1903">
        <v>15.159545454545457</v>
      </c>
      <c r="W1903">
        <v>59.243333333333325</v>
      </c>
      <c r="X1903">
        <v>164.39159361765013</v>
      </c>
      <c r="Y1903">
        <v>151.73344090909114</v>
      </c>
      <c r="Z1903">
        <v>151.73344090909114</v>
      </c>
      <c r="AA1903">
        <v>29.221727140161303</v>
      </c>
      <c r="AB1903">
        <v>4.3199888935510113</v>
      </c>
      <c r="AC1903">
        <v>-46.745789158248598</v>
      </c>
      <c r="AD1903">
        <v>220</v>
      </c>
      <c r="AE1903">
        <v>0</v>
      </c>
      <c r="AF1903">
        <v>0</v>
      </c>
      <c r="AG1903">
        <v>29</v>
      </c>
      <c r="AH1903">
        <v>726</v>
      </c>
      <c r="AI1903">
        <v>92</v>
      </c>
      <c r="AJ1903">
        <v>102</v>
      </c>
      <c r="AK1903">
        <v>52</v>
      </c>
      <c r="AL1903">
        <v>69</v>
      </c>
      <c r="AM1903">
        <v>22</v>
      </c>
    </row>
    <row r="1904" spans="1:39">
      <c r="A1904">
        <v>4</v>
      </c>
      <c r="B1904">
        <v>15</v>
      </c>
      <c r="C1904">
        <v>2021</v>
      </c>
      <c r="D1904">
        <v>99</v>
      </c>
      <c r="E1904">
        <v>99</v>
      </c>
      <c r="F1904">
        <v>99</v>
      </c>
      <c r="G1904">
        <v>3</v>
      </c>
      <c r="H1904">
        <v>99</v>
      </c>
      <c r="I1904">
        <v>99</v>
      </c>
      <c r="J1904">
        <v>999</v>
      </c>
      <c r="K1904">
        <v>99</v>
      </c>
      <c r="L1904">
        <v>99</v>
      </c>
      <c r="M1904">
        <v>99</v>
      </c>
      <c r="N1904">
        <v>99</v>
      </c>
      <c r="O1904">
        <v>99</v>
      </c>
      <c r="P1904">
        <v>9999</v>
      </c>
      <c r="Q1904">
        <v>92</v>
      </c>
      <c r="R1904">
        <v>369</v>
      </c>
      <c r="S1904">
        <v>369</v>
      </c>
      <c r="T1904">
        <v>2.5108873162765382</v>
      </c>
      <c r="U1904">
        <v>2.2942927965270177</v>
      </c>
      <c r="V1904">
        <v>14.707317073170724</v>
      </c>
      <c r="W1904">
        <v>58.50135501355016</v>
      </c>
      <c r="X1904">
        <v>151.63106636483477</v>
      </c>
      <c r="Y1904">
        <v>139.95547425474251</v>
      </c>
      <c r="Z1904">
        <v>139.95547425474251</v>
      </c>
      <c r="AA1904">
        <v>22.126585019213479</v>
      </c>
      <c r="AB1904">
        <v>4.3362245897085652</v>
      </c>
      <c r="AC1904">
        <v>-40.329161674725682</v>
      </c>
      <c r="AD1904">
        <v>18</v>
      </c>
      <c r="AE1904">
        <v>0</v>
      </c>
      <c r="AF1904">
        <v>0</v>
      </c>
      <c r="AG1904">
        <v>1</v>
      </c>
      <c r="AH1904">
        <v>35</v>
      </c>
      <c r="AI1904">
        <v>7</v>
      </c>
      <c r="AJ1904">
        <v>3</v>
      </c>
      <c r="AK1904">
        <v>0</v>
      </c>
      <c r="AL1904">
        <v>6</v>
      </c>
      <c r="AM1904">
        <v>7</v>
      </c>
    </row>
    <row r="1905" spans="1:39">
      <c r="A1905">
        <v>4</v>
      </c>
      <c r="B1905">
        <v>16</v>
      </c>
      <c r="C1905">
        <v>2021</v>
      </c>
      <c r="D1905">
        <v>99</v>
      </c>
      <c r="E1905">
        <v>99</v>
      </c>
      <c r="F1905">
        <v>99</v>
      </c>
      <c r="G1905">
        <v>4</v>
      </c>
      <c r="H1905">
        <v>99</v>
      </c>
      <c r="I1905">
        <v>99</v>
      </c>
      <c r="J1905">
        <v>999</v>
      </c>
      <c r="K1905">
        <v>99</v>
      </c>
      <c r="L1905">
        <v>99</v>
      </c>
      <c r="M1905">
        <v>99</v>
      </c>
      <c r="N1905">
        <v>99</v>
      </c>
      <c r="O1905">
        <v>99</v>
      </c>
      <c r="P1905">
        <v>9999</v>
      </c>
      <c r="Q1905">
        <v>46</v>
      </c>
      <c r="R1905">
        <v>1354</v>
      </c>
      <c r="S1905">
        <v>1354</v>
      </c>
      <c r="T1905">
        <v>9.213391399020141</v>
      </c>
      <c r="U1905">
        <v>8.9670726526000379</v>
      </c>
      <c r="V1905">
        <v>14.903988183161005</v>
      </c>
      <c r="W1905">
        <v>58.831610044313138</v>
      </c>
      <c r="X1905">
        <v>161.50937553511065</v>
      </c>
      <c r="Y1905">
        <v>149.07315361890687</v>
      </c>
      <c r="Z1905">
        <v>149.07315361890687</v>
      </c>
      <c r="AA1905">
        <v>30.276035624109024</v>
      </c>
      <c r="AB1905">
        <v>4.4984493545387778</v>
      </c>
      <c r="AC1905">
        <v>-51.11653956455536</v>
      </c>
      <c r="AD1905">
        <v>62</v>
      </c>
      <c r="AE1905">
        <v>0</v>
      </c>
      <c r="AF1905">
        <v>0</v>
      </c>
      <c r="AG1905">
        <v>4</v>
      </c>
      <c r="AH1905">
        <v>125</v>
      </c>
      <c r="AI1905">
        <v>9</v>
      </c>
      <c r="AJ1905">
        <v>10</v>
      </c>
      <c r="AK1905">
        <v>8</v>
      </c>
      <c r="AL1905">
        <v>16</v>
      </c>
      <c r="AM1905">
        <v>2</v>
      </c>
    </row>
    <row r="1906" spans="1:39">
      <c r="A1906">
        <v>4</v>
      </c>
      <c r="B1906">
        <v>17</v>
      </c>
      <c r="C1906">
        <v>2020</v>
      </c>
      <c r="D1906">
        <v>99</v>
      </c>
      <c r="E1906">
        <v>99</v>
      </c>
      <c r="F1906">
        <v>99</v>
      </c>
      <c r="G1906">
        <v>1</v>
      </c>
      <c r="H1906">
        <v>99</v>
      </c>
      <c r="I1906">
        <v>99</v>
      </c>
      <c r="J1906">
        <v>999</v>
      </c>
      <c r="K1906">
        <v>99</v>
      </c>
      <c r="L1906">
        <v>99</v>
      </c>
      <c r="M1906">
        <v>99</v>
      </c>
      <c r="N1906">
        <v>99</v>
      </c>
      <c r="O1906">
        <v>99</v>
      </c>
      <c r="P1906">
        <v>9999</v>
      </c>
      <c r="Q1906">
        <v>239</v>
      </c>
      <c r="R1906">
        <v>5103</v>
      </c>
      <c r="S1906">
        <v>5103</v>
      </c>
      <c r="T1906">
        <v>36.304780876494007</v>
      </c>
      <c r="U1906">
        <v>36.98580818970953</v>
      </c>
      <c r="V1906">
        <v>15.186360964138748</v>
      </c>
      <c r="W1906">
        <v>59.460709386635315</v>
      </c>
      <c r="X1906">
        <v>167.61246385137869</v>
      </c>
      <c r="Y1906">
        <v>154.70630413482215</v>
      </c>
      <c r="Z1906">
        <v>154.70630413482215</v>
      </c>
      <c r="AA1906">
        <v>31.146284085353088</v>
      </c>
      <c r="AB1906">
        <v>4.8615532120861049</v>
      </c>
      <c r="AC1906">
        <v>-43.073833608023975</v>
      </c>
      <c r="AD1906">
        <v>169</v>
      </c>
      <c r="AE1906">
        <v>0</v>
      </c>
      <c r="AF1906">
        <v>0</v>
      </c>
      <c r="AG1906">
        <v>10</v>
      </c>
      <c r="AH1906">
        <v>319</v>
      </c>
      <c r="AI1906">
        <v>41</v>
      </c>
      <c r="AJ1906">
        <v>36</v>
      </c>
      <c r="AK1906">
        <v>20</v>
      </c>
      <c r="AL1906">
        <v>47</v>
      </c>
      <c r="AM1906">
        <v>20</v>
      </c>
    </row>
    <row r="1907" spans="1:39">
      <c r="A1907">
        <v>4</v>
      </c>
      <c r="B1907">
        <v>18</v>
      </c>
      <c r="C1907">
        <v>2020</v>
      </c>
      <c r="D1907">
        <v>99</v>
      </c>
      <c r="E1907">
        <v>99</v>
      </c>
      <c r="F1907">
        <v>99</v>
      </c>
      <c r="G1907">
        <v>2</v>
      </c>
      <c r="H1907">
        <v>99</v>
      </c>
      <c r="I1907">
        <v>99</v>
      </c>
      <c r="J1907">
        <v>999</v>
      </c>
      <c r="K1907">
        <v>99</v>
      </c>
      <c r="L1907">
        <v>99</v>
      </c>
      <c r="M1907">
        <v>99</v>
      </c>
      <c r="N1907">
        <v>99</v>
      </c>
      <c r="O1907">
        <v>99</v>
      </c>
      <c r="P1907">
        <v>9999</v>
      </c>
      <c r="Q1907">
        <v>251</v>
      </c>
      <c r="R1907">
        <v>6734</v>
      </c>
      <c r="S1907">
        <v>6734</v>
      </c>
      <c r="T1907">
        <v>47.908366533864559</v>
      </c>
      <c r="U1907">
        <v>47.890992230568386</v>
      </c>
      <c r="V1907">
        <v>15.06964656964657</v>
      </c>
      <c r="W1907">
        <v>59.088060588060557</v>
      </c>
      <c r="X1907">
        <v>164.46651442317665</v>
      </c>
      <c r="Y1907">
        <v>151.80259281259291</v>
      </c>
      <c r="Z1907">
        <v>151.80259281259291</v>
      </c>
      <c r="AA1907">
        <v>30.174429092064205</v>
      </c>
      <c r="AB1907">
        <v>4.441060072054845</v>
      </c>
      <c r="AC1907">
        <v>-46.482954730414953</v>
      </c>
      <c r="AD1907">
        <v>245</v>
      </c>
      <c r="AE1907">
        <v>0</v>
      </c>
      <c r="AF1907">
        <v>0</v>
      </c>
      <c r="AG1907">
        <v>17</v>
      </c>
      <c r="AH1907">
        <v>794</v>
      </c>
      <c r="AI1907">
        <v>141</v>
      </c>
      <c r="AJ1907">
        <v>135</v>
      </c>
      <c r="AK1907">
        <v>85</v>
      </c>
      <c r="AL1907">
        <v>71</v>
      </c>
      <c r="AM1907">
        <v>17</v>
      </c>
    </row>
    <row r="1908" spans="1:39">
      <c r="A1908">
        <v>4</v>
      </c>
      <c r="B1908">
        <v>19</v>
      </c>
      <c r="C1908">
        <v>2020</v>
      </c>
      <c r="D1908">
        <v>99</v>
      </c>
      <c r="E1908">
        <v>99</v>
      </c>
      <c r="F1908">
        <v>99</v>
      </c>
      <c r="G1908">
        <v>3</v>
      </c>
      <c r="H1908">
        <v>99</v>
      </c>
      <c r="I1908">
        <v>99</v>
      </c>
      <c r="J1908">
        <v>999</v>
      </c>
      <c r="K1908">
        <v>99</v>
      </c>
      <c r="L1908">
        <v>99</v>
      </c>
      <c r="M1908">
        <v>99</v>
      </c>
      <c r="N1908">
        <v>99</v>
      </c>
      <c r="O1908">
        <v>99</v>
      </c>
      <c r="P1908">
        <v>9999</v>
      </c>
      <c r="Q1908">
        <v>58</v>
      </c>
      <c r="R1908">
        <v>764</v>
      </c>
      <c r="S1908">
        <v>764</v>
      </c>
      <c r="T1908">
        <v>5.4354012521343211</v>
      </c>
      <c r="U1908">
        <v>5.1293084252248589</v>
      </c>
      <c r="V1908">
        <v>15.759162303664922</v>
      </c>
      <c r="W1908">
        <v>60.40968586387433</v>
      </c>
      <c r="X1908">
        <v>155.26094342940451</v>
      </c>
      <c r="Y1908">
        <v>143.30585078534023</v>
      </c>
      <c r="Z1908">
        <v>143.30585078534023</v>
      </c>
      <c r="AA1908">
        <v>24.77101932420144</v>
      </c>
      <c r="AB1908">
        <v>3.6241569383629328</v>
      </c>
      <c r="AC1908">
        <v>-22.159529384209367</v>
      </c>
      <c r="AD1908">
        <v>43</v>
      </c>
      <c r="AE1908">
        <v>0</v>
      </c>
      <c r="AF1908">
        <v>0</v>
      </c>
      <c r="AG1908">
        <v>5</v>
      </c>
      <c r="AH1908">
        <v>112</v>
      </c>
      <c r="AI1908">
        <v>38</v>
      </c>
      <c r="AJ1908">
        <v>4</v>
      </c>
      <c r="AK1908">
        <v>11</v>
      </c>
      <c r="AL1908">
        <v>17</v>
      </c>
      <c r="AM1908">
        <v>3</v>
      </c>
    </row>
    <row r="1909" spans="1:39">
      <c r="A1909">
        <v>4</v>
      </c>
      <c r="B1909">
        <v>20</v>
      </c>
      <c r="C1909">
        <v>2020</v>
      </c>
      <c r="D1909">
        <v>99</v>
      </c>
      <c r="E1909">
        <v>99</v>
      </c>
      <c r="F1909">
        <v>99</v>
      </c>
      <c r="G1909">
        <v>4</v>
      </c>
      <c r="H1909">
        <v>99</v>
      </c>
      <c r="I1909">
        <v>99</v>
      </c>
      <c r="J1909">
        <v>999</v>
      </c>
      <c r="K1909">
        <v>99</v>
      </c>
      <c r="L1909">
        <v>99</v>
      </c>
      <c r="M1909">
        <v>99</v>
      </c>
      <c r="N1909">
        <v>99</v>
      </c>
      <c r="O1909">
        <v>99</v>
      </c>
      <c r="P1909">
        <v>9999</v>
      </c>
      <c r="Q1909">
        <v>53</v>
      </c>
      <c r="R1909">
        <v>1455</v>
      </c>
      <c r="S1909">
        <v>1455</v>
      </c>
      <c r="T1909">
        <v>10.351451337507113</v>
      </c>
      <c r="U1909">
        <v>9.993891154497236</v>
      </c>
      <c r="V1909">
        <v>15.096907216494849</v>
      </c>
      <c r="W1909">
        <v>59.194501718213083</v>
      </c>
      <c r="X1909">
        <v>158.8431120691898</v>
      </c>
      <c r="Y1909">
        <v>146.61219243986275</v>
      </c>
      <c r="Z1909">
        <v>146.61219243986275</v>
      </c>
      <c r="AA1909">
        <v>31.166978669508712</v>
      </c>
      <c r="AB1909">
        <v>4.4060218097668704</v>
      </c>
      <c r="AC1909">
        <v>-46.323039624560323</v>
      </c>
      <c r="AD1909">
        <v>86</v>
      </c>
      <c r="AE1909">
        <v>0</v>
      </c>
      <c r="AF1909">
        <v>0</v>
      </c>
      <c r="AG1909">
        <v>19</v>
      </c>
      <c r="AH1909">
        <v>191</v>
      </c>
      <c r="AI1909">
        <v>19</v>
      </c>
      <c r="AJ1909">
        <v>3</v>
      </c>
      <c r="AK1909">
        <v>12</v>
      </c>
      <c r="AL1909">
        <v>23</v>
      </c>
      <c r="AM1909">
        <v>7</v>
      </c>
    </row>
    <row r="1910" spans="1:39">
      <c r="A1910">
        <v>4</v>
      </c>
      <c r="B1910">
        <v>21</v>
      </c>
      <c r="C1910">
        <v>2019</v>
      </c>
      <c r="D1910">
        <v>99</v>
      </c>
      <c r="E1910">
        <v>99</v>
      </c>
      <c r="F1910">
        <v>99</v>
      </c>
      <c r="G1910">
        <v>1</v>
      </c>
      <c r="H1910">
        <v>99</v>
      </c>
      <c r="I1910">
        <v>99</v>
      </c>
      <c r="J1910">
        <v>999</v>
      </c>
      <c r="K1910">
        <v>99</v>
      </c>
      <c r="L1910">
        <v>99</v>
      </c>
      <c r="M1910">
        <v>99</v>
      </c>
      <c r="N1910">
        <v>99</v>
      </c>
      <c r="O1910">
        <v>99</v>
      </c>
      <c r="P1910">
        <v>9999</v>
      </c>
      <c r="Q1910">
        <v>282</v>
      </c>
      <c r="R1910">
        <v>5918</v>
      </c>
      <c r="S1910">
        <v>5918</v>
      </c>
      <c r="T1910">
        <v>41.034530578283189</v>
      </c>
      <c r="U1910">
        <v>41.786271297943138</v>
      </c>
      <c r="V1910">
        <v>15.100540723217305</v>
      </c>
      <c r="W1910">
        <v>59.293680297397742</v>
      </c>
      <c r="X1910">
        <v>167.79818955849115</v>
      </c>
      <c r="Y1910">
        <v>154.87772896248791</v>
      </c>
      <c r="Z1910">
        <v>154.87772896248791</v>
      </c>
      <c r="AA1910">
        <v>30.838993041835785</v>
      </c>
      <c r="AB1910">
        <v>4.9194179676158818</v>
      </c>
      <c r="AC1910">
        <v>-46.013028900497375</v>
      </c>
      <c r="AD1910">
        <v>136</v>
      </c>
      <c r="AE1910">
        <v>0</v>
      </c>
      <c r="AF1910">
        <v>0</v>
      </c>
      <c r="AG1910">
        <v>16</v>
      </c>
      <c r="AH1910">
        <v>261</v>
      </c>
      <c r="AI1910">
        <v>37</v>
      </c>
      <c r="AJ1910">
        <v>39</v>
      </c>
      <c r="AK1910">
        <v>34</v>
      </c>
      <c r="AL1910">
        <v>43</v>
      </c>
      <c r="AM1910">
        <v>25</v>
      </c>
    </row>
    <row r="1911" spans="1:39">
      <c r="A1911">
        <v>4</v>
      </c>
      <c r="B1911">
        <v>22</v>
      </c>
      <c r="C1911">
        <v>2019</v>
      </c>
      <c r="D1911">
        <v>99</v>
      </c>
      <c r="E1911">
        <v>99</v>
      </c>
      <c r="F1911">
        <v>99</v>
      </c>
      <c r="G1911">
        <v>2</v>
      </c>
      <c r="H1911">
        <v>99</v>
      </c>
      <c r="I1911">
        <v>99</v>
      </c>
      <c r="J1911">
        <v>999</v>
      </c>
      <c r="K1911">
        <v>99</v>
      </c>
      <c r="L1911">
        <v>99</v>
      </c>
      <c r="M1911">
        <v>99</v>
      </c>
      <c r="N1911">
        <v>99</v>
      </c>
      <c r="O1911">
        <v>99</v>
      </c>
      <c r="P1911">
        <v>9999</v>
      </c>
      <c r="Q1911">
        <v>249</v>
      </c>
      <c r="R1911">
        <v>6079</v>
      </c>
      <c r="S1911">
        <v>6045</v>
      </c>
      <c r="T1911">
        <v>42.150880599084729</v>
      </c>
      <c r="U1911">
        <v>42.184627686904143</v>
      </c>
      <c r="V1911">
        <v>14.993419970389867</v>
      </c>
      <c r="W1911">
        <v>59.031430934656747</v>
      </c>
      <c r="X1911">
        <v>165.83072606491956</v>
      </c>
      <c r="Y1911">
        <v>152.21322585951611</v>
      </c>
      <c r="Z1911">
        <v>153.06934656741089</v>
      </c>
      <c r="AA1911">
        <v>30.287265566631156</v>
      </c>
      <c r="AB1911">
        <v>4.5264049886373279</v>
      </c>
      <c r="AC1911">
        <v>-45.264266988475157</v>
      </c>
      <c r="AD1911">
        <v>198</v>
      </c>
      <c r="AE1911">
        <v>1</v>
      </c>
      <c r="AF1911">
        <v>0</v>
      </c>
      <c r="AG1911">
        <v>14</v>
      </c>
      <c r="AH1911">
        <v>505</v>
      </c>
      <c r="AI1911">
        <v>44</v>
      </c>
      <c r="AJ1911">
        <v>35</v>
      </c>
      <c r="AK1911">
        <v>38</v>
      </c>
      <c r="AL1911">
        <v>37</v>
      </c>
      <c r="AM1911">
        <v>14</v>
      </c>
    </row>
    <row r="1912" spans="1:39">
      <c r="A1912">
        <v>4</v>
      </c>
      <c r="B1912">
        <v>23</v>
      </c>
      <c r="C1912">
        <v>2019</v>
      </c>
      <c r="D1912">
        <v>99</v>
      </c>
      <c r="E1912">
        <v>99</v>
      </c>
      <c r="F1912">
        <v>99</v>
      </c>
      <c r="G1912">
        <v>3</v>
      </c>
      <c r="H1912">
        <v>99</v>
      </c>
      <c r="I1912">
        <v>99</v>
      </c>
      <c r="J1912">
        <v>999</v>
      </c>
      <c r="K1912">
        <v>99</v>
      </c>
      <c r="L1912">
        <v>99</v>
      </c>
      <c r="M1912">
        <v>99</v>
      </c>
      <c r="N1912">
        <v>99</v>
      </c>
      <c r="O1912">
        <v>99</v>
      </c>
      <c r="P1912">
        <v>9999</v>
      </c>
      <c r="Q1912">
        <v>71</v>
      </c>
      <c r="R1912">
        <v>441</v>
      </c>
      <c r="S1912">
        <v>441</v>
      </c>
      <c r="T1912">
        <v>3.0578283178477323</v>
      </c>
      <c r="U1912">
        <v>3.0093281719363358</v>
      </c>
      <c r="V1912">
        <v>14.993197278911563</v>
      </c>
      <c r="W1912">
        <v>59.009070294784557</v>
      </c>
      <c r="X1912">
        <v>162.16591367496787</v>
      </c>
      <c r="Y1912">
        <v>149.67913832199537</v>
      </c>
      <c r="Z1912">
        <v>149.67913832199537</v>
      </c>
      <c r="AA1912">
        <v>25.093376097569998</v>
      </c>
      <c r="AB1912">
        <v>4.2602321056133263</v>
      </c>
      <c r="AC1912">
        <v>-22.290232539103325</v>
      </c>
      <c r="AD1912">
        <v>23</v>
      </c>
      <c r="AE1912">
        <v>0</v>
      </c>
      <c r="AF1912">
        <v>0</v>
      </c>
      <c r="AG1912">
        <v>3</v>
      </c>
      <c r="AH1912">
        <v>32</v>
      </c>
      <c r="AI1912">
        <v>7</v>
      </c>
      <c r="AJ1912">
        <v>10</v>
      </c>
      <c r="AK1912">
        <v>3</v>
      </c>
      <c r="AL1912">
        <v>9</v>
      </c>
      <c r="AM1912">
        <v>5</v>
      </c>
    </row>
    <row r="1913" spans="1:39">
      <c r="A1913">
        <v>4</v>
      </c>
      <c r="B1913">
        <v>24</v>
      </c>
      <c r="C1913">
        <v>2019</v>
      </c>
      <c r="D1913">
        <v>99</v>
      </c>
      <c r="E1913">
        <v>99</v>
      </c>
      <c r="F1913">
        <v>99</v>
      </c>
      <c r="G1913">
        <v>4</v>
      </c>
      <c r="H1913">
        <v>99</v>
      </c>
      <c r="I1913">
        <v>99</v>
      </c>
      <c r="J1913">
        <v>999</v>
      </c>
      <c r="K1913">
        <v>99</v>
      </c>
      <c r="L1913">
        <v>99</v>
      </c>
      <c r="M1913">
        <v>99</v>
      </c>
      <c r="N1913">
        <v>99</v>
      </c>
      <c r="O1913">
        <v>99</v>
      </c>
      <c r="P1913">
        <v>9999</v>
      </c>
      <c r="Q1913">
        <v>54</v>
      </c>
      <c r="R1913">
        <v>1984</v>
      </c>
      <c r="S1913">
        <v>1984</v>
      </c>
      <c r="T1913">
        <v>13.756760504784356</v>
      </c>
      <c r="U1913">
        <v>13.019772843216405</v>
      </c>
      <c r="V1913">
        <v>15.291330645161286</v>
      </c>
      <c r="W1913">
        <v>59.535786290322577</v>
      </c>
      <c r="X1913">
        <v>155.95178546464891</v>
      </c>
      <c r="Y1913">
        <v>143.94349798387103</v>
      </c>
      <c r="Z1913">
        <v>143.94349798387103</v>
      </c>
      <c r="AA1913">
        <v>30.107167926365193</v>
      </c>
      <c r="AB1913">
        <v>4.3024197976973841</v>
      </c>
      <c r="AC1913">
        <v>-50.421772102199519</v>
      </c>
      <c r="AD1913">
        <v>74</v>
      </c>
      <c r="AE1913">
        <v>0</v>
      </c>
      <c r="AF1913">
        <v>0</v>
      </c>
      <c r="AG1913">
        <v>10</v>
      </c>
      <c r="AH1913">
        <v>205</v>
      </c>
      <c r="AI1913">
        <v>29</v>
      </c>
      <c r="AJ1913">
        <v>15</v>
      </c>
      <c r="AK1913">
        <v>10</v>
      </c>
      <c r="AL1913">
        <v>26</v>
      </c>
      <c r="AM1913">
        <v>15</v>
      </c>
    </row>
    <row r="1914" spans="1:39">
      <c r="A1914">
        <v>4</v>
      </c>
      <c r="B1914">
        <v>25</v>
      </c>
      <c r="C1914">
        <v>2018</v>
      </c>
      <c r="D1914">
        <v>99</v>
      </c>
      <c r="E1914">
        <v>99</v>
      </c>
      <c r="F1914">
        <v>99</v>
      </c>
      <c r="G1914">
        <v>1</v>
      </c>
      <c r="H1914">
        <v>99</v>
      </c>
      <c r="I1914">
        <v>99</v>
      </c>
      <c r="J1914">
        <v>999</v>
      </c>
      <c r="K1914">
        <v>99</v>
      </c>
      <c r="L1914">
        <v>99</v>
      </c>
      <c r="M1914">
        <v>99</v>
      </c>
      <c r="N1914">
        <v>99</v>
      </c>
      <c r="O1914">
        <v>99</v>
      </c>
      <c r="P1914">
        <v>9999</v>
      </c>
      <c r="Q1914">
        <v>291</v>
      </c>
      <c r="R1914">
        <v>6487</v>
      </c>
      <c r="S1914">
        <v>6487</v>
      </c>
      <c r="T1914">
        <v>41.832720706777593</v>
      </c>
      <c r="U1914">
        <v>42.728302830942333</v>
      </c>
      <c r="V1914">
        <v>14.89764143671959</v>
      </c>
      <c r="W1914">
        <v>58.902420225065512</v>
      </c>
      <c r="X1914">
        <v>169.62160006319846</v>
      </c>
      <c r="Y1914">
        <v>156.56073685833189</v>
      </c>
      <c r="Z1914">
        <v>156.56073685833189</v>
      </c>
      <c r="AA1914">
        <v>30.79121356817652</v>
      </c>
      <c r="AB1914">
        <v>5.1381595161068967</v>
      </c>
      <c r="AC1914">
        <v>-52.607272046267809</v>
      </c>
      <c r="AD1914">
        <v>160</v>
      </c>
      <c r="AE1914">
        <v>0</v>
      </c>
      <c r="AF1914">
        <v>0</v>
      </c>
      <c r="AG1914">
        <v>16</v>
      </c>
      <c r="AH1914">
        <v>393</v>
      </c>
      <c r="AI1914">
        <v>67</v>
      </c>
      <c r="AJ1914">
        <v>40</v>
      </c>
      <c r="AK1914">
        <v>44</v>
      </c>
      <c r="AL1914">
        <v>92</v>
      </c>
      <c r="AM1914">
        <v>30</v>
      </c>
    </row>
    <row r="1915" spans="1:39">
      <c r="A1915">
        <v>4</v>
      </c>
      <c r="B1915">
        <v>26</v>
      </c>
      <c r="C1915">
        <v>2018</v>
      </c>
      <c r="D1915">
        <v>99</v>
      </c>
      <c r="E1915">
        <v>99</v>
      </c>
      <c r="F1915">
        <v>99</v>
      </c>
      <c r="G1915">
        <v>2</v>
      </c>
      <c r="H1915">
        <v>99</v>
      </c>
      <c r="I1915">
        <v>99</v>
      </c>
      <c r="J1915">
        <v>999</v>
      </c>
      <c r="K1915">
        <v>99</v>
      </c>
      <c r="L1915">
        <v>99</v>
      </c>
      <c r="M1915">
        <v>99</v>
      </c>
      <c r="N1915">
        <v>99</v>
      </c>
      <c r="O1915">
        <v>99</v>
      </c>
      <c r="P1915">
        <v>9999</v>
      </c>
      <c r="Q1915">
        <v>251</v>
      </c>
      <c r="R1915">
        <v>6530</v>
      </c>
      <c r="S1915">
        <v>6530</v>
      </c>
      <c r="T1915">
        <v>42.110014832011352</v>
      </c>
      <c r="U1915">
        <v>42.010948625502351</v>
      </c>
      <c r="V1915">
        <v>14.72404287901991</v>
      </c>
      <c r="W1915">
        <v>58.441653905053592</v>
      </c>
      <c r="X1915">
        <v>165.67566311996154</v>
      </c>
      <c r="Y1915">
        <v>152.91863705972443</v>
      </c>
      <c r="Z1915">
        <v>152.91863705972443</v>
      </c>
      <c r="AA1915">
        <v>30.184080877475303</v>
      </c>
      <c r="AB1915">
        <v>4.6614359061528035</v>
      </c>
      <c r="AC1915">
        <v>-44.978274997322991</v>
      </c>
      <c r="AD1915">
        <v>206</v>
      </c>
      <c r="AE1915">
        <v>0</v>
      </c>
      <c r="AF1915">
        <v>0</v>
      </c>
      <c r="AG1915">
        <v>14</v>
      </c>
      <c r="AH1915">
        <v>539</v>
      </c>
      <c r="AI1915">
        <v>95</v>
      </c>
      <c r="AJ1915">
        <v>39</v>
      </c>
      <c r="AK1915">
        <v>65</v>
      </c>
      <c r="AL1915">
        <v>90</v>
      </c>
      <c r="AM1915">
        <v>11</v>
      </c>
    </row>
    <row r="1916" spans="1:39">
      <c r="A1916">
        <v>4</v>
      </c>
      <c r="B1916">
        <v>27</v>
      </c>
      <c r="C1916">
        <v>2018</v>
      </c>
      <c r="D1916">
        <v>99</v>
      </c>
      <c r="E1916">
        <v>99</v>
      </c>
      <c r="F1916">
        <v>99</v>
      </c>
      <c r="G1916">
        <v>3</v>
      </c>
      <c r="H1916">
        <v>99</v>
      </c>
      <c r="I1916">
        <v>99</v>
      </c>
      <c r="J1916">
        <v>999</v>
      </c>
      <c r="K1916">
        <v>99</v>
      </c>
      <c r="L1916">
        <v>99</v>
      </c>
      <c r="M1916">
        <v>99</v>
      </c>
      <c r="N1916">
        <v>99</v>
      </c>
      <c r="O1916">
        <v>99</v>
      </c>
      <c r="P1916">
        <v>9999</v>
      </c>
      <c r="Q1916">
        <v>49</v>
      </c>
      <c r="R1916">
        <v>383</v>
      </c>
      <c r="S1916">
        <v>382</v>
      </c>
      <c r="T1916">
        <v>2.469852324756562</v>
      </c>
      <c r="U1916">
        <v>2.3966626125083632</v>
      </c>
      <c r="V1916">
        <v>14.96344647519582</v>
      </c>
      <c r="W1916">
        <v>59.007853403141361</v>
      </c>
      <c r="X1916">
        <v>161.52573201813811</v>
      </c>
      <c r="Y1916">
        <v>148.73707571801563</v>
      </c>
      <c r="Z1916">
        <v>149.12643979057597</v>
      </c>
      <c r="AA1916">
        <v>27.451334519583003</v>
      </c>
      <c r="AB1916">
        <v>5.0122824115639917</v>
      </c>
      <c r="AC1916">
        <v>-43.722429308790318</v>
      </c>
      <c r="AD1916">
        <v>22</v>
      </c>
      <c r="AE1916">
        <v>0</v>
      </c>
      <c r="AF1916">
        <v>0</v>
      </c>
      <c r="AG1916">
        <v>1</v>
      </c>
      <c r="AH1916">
        <v>44</v>
      </c>
      <c r="AI1916">
        <v>5</v>
      </c>
      <c r="AJ1916">
        <v>1</v>
      </c>
      <c r="AK1916">
        <v>2</v>
      </c>
      <c r="AL1916">
        <v>27</v>
      </c>
      <c r="AM1916">
        <v>7</v>
      </c>
    </row>
    <row r="1917" spans="1:39">
      <c r="A1917">
        <v>4</v>
      </c>
      <c r="B1917">
        <v>28</v>
      </c>
      <c r="C1917">
        <v>2018</v>
      </c>
      <c r="D1917">
        <v>99</v>
      </c>
      <c r="E1917">
        <v>99</v>
      </c>
      <c r="F1917">
        <v>99</v>
      </c>
      <c r="G1917">
        <v>4</v>
      </c>
      <c r="H1917">
        <v>99</v>
      </c>
      <c r="I1917">
        <v>99</v>
      </c>
      <c r="J1917">
        <v>999</v>
      </c>
      <c r="K1917">
        <v>99</v>
      </c>
      <c r="L1917">
        <v>99</v>
      </c>
      <c r="M1917">
        <v>99</v>
      </c>
      <c r="N1917">
        <v>99</v>
      </c>
      <c r="O1917">
        <v>99</v>
      </c>
      <c r="P1917">
        <v>9999</v>
      </c>
      <c r="Q1917">
        <v>51</v>
      </c>
      <c r="R1917">
        <v>2107</v>
      </c>
      <c r="S1917">
        <v>2107</v>
      </c>
      <c r="T1917">
        <v>13.587412136454509</v>
      </c>
      <c r="U1917">
        <v>12.864085931046951</v>
      </c>
      <c r="V1917">
        <v>14.858566682486943</v>
      </c>
      <c r="W1917">
        <v>58.765068818224961</v>
      </c>
      <c r="X1917">
        <v>157.22579792581178</v>
      </c>
      <c r="Y1917">
        <v>145.11941148552452</v>
      </c>
      <c r="Z1917">
        <v>145.11941148552452</v>
      </c>
      <c r="AA1917">
        <v>33.048751121245679</v>
      </c>
      <c r="AB1917">
        <v>4.8069869387233508</v>
      </c>
      <c r="AC1917">
        <v>-49.501746270102551</v>
      </c>
      <c r="AD1917">
        <v>64</v>
      </c>
      <c r="AE1917">
        <v>0</v>
      </c>
      <c r="AF1917">
        <v>0</v>
      </c>
      <c r="AG1917">
        <v>11</v>
      </c>
      <c r="AH1917">
        <v>242</v>
      </c>
      <c r="AI1917">
        <v>14</v>
      </c>
      <c r="AJ1917">
        <v>27</v>
      </c>
      <c r="AK1917">
        <v>20</v>
      </c>
      <c r="AL1917">
        <v>132</v>
      </c>
      <c r="AM1917">
        <v>16</v>
      </c>
    </row>
    <row r="1918" spans="1:39">
      <c r="A1918">
        <v>4</v>
      </c>
      <c r="B1918">
        <v>29</v>
      </c>
      <c r="C1918">
        <v>2017</v>
      </c>
      <c r="D1918">
        <v>99</v>
      </c>
      <c r="E1918">
        <v>99</v>
      </c>
      <c r="F1918">
        <v>99</v>
      </c>
      <c r="G1918">
        <v>1</v>
      </c>
      <c r="H1918">
        <v>99</v>
      </c>
      <c r="I1918">
        <v>99</v>
      </c>
      <c r="J1918">
        <v>999</v>
      </c>
      <c r="K1918">
        <v>99</v>
      </c>
      <c r="L1918">
        <v>99</v>
      </c>
      <c r="M1918">
        <v>99</v>
      </c>
      <c r="N1918">
        <v>99</v>
      </c>
      <c r="O1918">
        <v>99</v>
      </c>
      <c r="P1918">
        <v>9999</v>
      </c>
      <c r="Q1918">
        <v>300</v>
      </c>
      <c r="R1918">
        <v>6101</v>
      </c>
      <c r="S1918">
        <v>6101</v>
      </c>
      <c r="T1918">
        <v>42.874209416725215</v>
      </c>
      <c r="U1918">
        <v>43.68457595603801</v>
      </c>
      <c r="V1918">
        <v>14.824618914931975</v>
      </c>
      <c r="W1918">
        <v>58.81265366333389</v>
      </c>
      <c r="X1918">
        <v>168.0076779058472</v>
      </c>
      <c r="Y1918">
        <v>155.0710867070969</v>
      </c>
      <c r="Z1918">
        <v>155.0710867070969</v>
      </c>
      <c r="AA1918">
        <v>29.303955134802504</v>
      </c>
      <c r="AB1918">
        <v>5.104013402912476</v>
      </c>
      <c r="AC1918">
        <v>-45.992148790478979</v>
      </c>
      <c r="AD1918">
        <v>134</v>
      </c>
      <c r="AE1918">
        <v>1</v>
      </c>
      <c r="AF1918">
        <v>0</v>
      </c>
      <c r="AG1918">
        <v>13</v>
      </c>
      <c r="AH1918">
        <v>392</v>
      </c>
      <c r="AI1918">
        <v>36</v>
      </c>
      <c r="AJ1918">
        <v>41</v>
      </c>
      <c r="AK1918">
        <v>32</v>
      </c>
      <c r="AL1918">
        <v>43</v>
      </c>
      <c r="AM1918">
        <v>14</v>
      </c>
    </row>
    <row r="1919" spans="1:39">
      <c r="A1919">
        <v>4</v>
      </c>
      <c r="B1919">
        <v>30</v>
      </c>
      <c r="C1919">
        <v>2017</v>
      </c>
      <c r="D1919">
        <v>99</v>
      </c>
      <c r="E1919">
        <v>99</v>
      </c>
      <c r="F1919">
        <v>99</v>
      </c>
      <c r="G1919">
        <v>2</v>
      </c>
      <c r="H1919">
        <v>99</v>
      </c>
      <c r="I1919">
        <v>99</v>
      </c>
      <c r="J1919">
        <v>999</v>
      </c>
      <c r="K1919">
        <v>99</v>
      </c>
      <c r="L1919">
        <v>99</v>
      </c>
      <c r="M1919">
        <v>99</v>
      </c>
      <c r="N1919">
        <v>99</v>
      </c>
      <c r="O1919">
        <v>99</v>
      </c>
      <c r="P1919">
        <v>9999</v>
      </c>
      <c r="Q1919">
        <v>247</v>
      </c>
      <c r="R1919">
        <v>5862</v>
      </c>
      <c r="S1919">
        <v>5862</v>
      </c>
      <c r="T1919">
        <v>41.194659170765995</v>
      </c>
      <c r="U1919">
        <v>41.157747899077407</v>
      </c>
      <c r="V1919">
        <v>14.798874104401222</v>
      </c>
      <c r="W1919">
        <v>58.648925281473893</v>
      </c>
      <c r="X1919">
        <v>164.74332175241841</v>
      </c>
      <c r="Y1919">
        <v>152.05808597748188</v>
      </c>
      <c r="Z1919">
        <v>152.05808597748188</v>
      </c>
      <c r="AA1919">
        <v>29.4631180941102</v>
      </c>
      <c r="AB1919">
        <v>4.6008077893762556</v>
      </c>
      <c r="AC1919">
        <v>-46.217790173432313</v>
      </c>
      <c r="AD1919">
        <v>229</v>
      </c>
      <c r="AE1919">
        <v>0</v>
      </c>
      <c r="AF1919">
        <v>0</v>
      </c>
      <c r="AG1919">
        <v>14</v>
      </c>
      <c r="AH1919">
        <v>450</v>
      </c>
      <c r="AI1919">
        <v>106</v>
      </c>
      <c r="AJ1919">
        <v>77</v>
      </c>
      <c r="AK1919">
        <v>44</v>
      </c>
      <c r="AL1919">
        <v>269</v>
      </c>
      <c r="AM1919">
        <v>15</v>
      </c>
    </row>
    <row r="1920" spans="1:39">
      <c r="A1920">
        <v>4</v>
      </c>
      <c r="B1920">
        <v>31</v>
      </c>
      <c r="C1920">
        <v>2017</v>
      </c>
      <c r="D1920">
        <v>99</v>
      </c>
      <c r="E1920">
        <v>99</v>
      </c>
      <c r="F1920">
        <v>99</v>
      </c>
      <c r="G1920">
        <v>3</v>
      </c>
      <c r="H1920">
        <v>99</v>
      </c>
      <c r="I1920">
        <v>99</v>
      </c>
      <c r="J1920">
        <v>999</v>
      </c>
      <c r="K1920">
        <v>99</v>
      </c>
      <c r="L1920">
        <v>99</v>
      </c>
      <c r="M1920">
        <v>99</v>
      </c>
      <c r="N1920">
        <v>99</v>
      </c>
      <c r="O1920">
        <v>99</v>
      </c>
      <c r="P1920">
        <v>9999</v>
      </c>
      <c r="Q1920">
        <v>72</v>
      </c>
      <c r="R1920">
        <v>446</v>
      </c>
      <c r="S1920">
        <v>446</v>
      </c>
      <c r="T1920">
        <v>3.1342234715390025</v>
      </c>
      <c r="U1920">
        <v>2.8825376936918841</v>
      </c>
      <c r="V1920">
        <v>15.298206278026901</v>
      </c>
      <c r="W1920">
        <v>59.647982062780272</v>
      </c>
      <c r="X1920">
        <v>151.64991327752651</v>
      </c>
      <c r="Y1920">
        <v>139.97286995515699</v>
      </c>
      <c r="Z1920">
        <v>139.97286995515699</v>
      </c>
      <c r="AA1920">
        <v>20.163082953379568</v>
      </c>
      <c r="AB1920">
        <v>4.163619174165742</v>
      </c>
      <c r="AC1920">
        <v>-26.356428765657245</v>
      </c>
      <c r="AD1920">
        <v>24</v>
      </c>
      <c r="AE1920">
        <v>0</v>
      </c>
      <c r="AF1920">
        <v>0</v>
      </c>
      <c r="AG1920">
        <v>0</v>
      </c>
      <c r="AH1920">
        <v>48</v>
      </c>
      <c r="AI1920">
        <v>9</v>
      </c>
      <c r="AJ1920">
        <v>10</v>
      </c>
      <c r="AK1920">
        <v>4</v>
      </c>
      <c r="AL1920">
        <v>9</v>
      </c>
      <c r="AM1920">
        <v>4</v>
      </c>
    </row>
    <row r="1921" spans="1:39">
      <c r="A1921">
        <v>4</v>
      </c>
      <c r="B1921">
        <v>32</v>
      </c>
      <c r="C1921">
        <v>2017</v>
      </c>
      <c r="D1921">
        <v>99</v>
      </c>
      <c r="E1921">
        <v>99</v>
      </c>
      <c r="F1921">
        <v>99</v>
      </c>
      <c r="G1921">
        <v>4</v>
      </c>
      <c r="H1921">
        <v>99</v>
      </c>
      <c r="I1921">
        <v>99</v>
      </c>
      <c r="J1921">
        <v>999</v>
      </c>
      <c r="K1921">
        <v>99</v>
      </c>
      <c r="L1921">
        <v>99</v>
      </c>
      <c r="M1921">
        <v>99</v>
      </c>
      <c r="N1921">
        <v>99</v>
      </c>
      <c r="O1921">
        <v>99</v>
      </c>
      <c r="P1921">
        <v>9999</v>
      </c>
      <c r="Q1921">
        <v>58</v>
      </c>
      <c r="R1921">
        <v>1821</v>
      </c>
      <c r="S1921">
        <v>1821</v>
      </c>
      <c r="T1921">
        <v>12.796907940969779</v>
      </c>
      <c r="U1921">
        <v>12.275138451192673</v>
      </c>
      <c r="V1921">
        <v>14.927512355848435</v>
      </c>
      <c r="W1921">
        <v>58.943986820428314</v>
      </c>
      <c r="X1921">
        <v>158.16794910467303</v>
      </c>
      <c r="Y1921">
        <v>145.98901702361312</v>
      </c>
      <c r="Z1921">
        <v>145.98901702361312</v>
      </c>
      <c r="AA1921">
        <v>30.650601171779304</v>
      </c>
      <c r="AB1921">
        <v>4.7815708047269618</v>
      </c>
      <c r="AC1921">
        <v>-54.660425261089912</v>
      </c>
      <c r="AD1921">
        <v>78</v>
      </c>
      <c r="AE1921">
        <v>0</v>
      </c>
      <c r="AF1921">
        <v>0</v>
      </c>
      <c r="AG1921">
        <v>16</v>
      </c>
      <c r="AH1921">
        <v>184</v>
      </c>
      <c r="AI1921">
        <v>31</v>
      </c>
      <c r="AJ1921">
        <v>41</v>
      </c>
      <c r="AK1921">
        <v>47</v>
      </c>
      <c r="AL1921">
        <v>163</v>
      </c>
      <c r="AM1921">
        <v>23</v>
      </c>
    </row>
    <row r="1922" spans="1:39">
      <c r="A1922">
        <v>4</v>
      </c>
      <c r="B1922">
        <v>33</v>
      </c>
      <c r="C1922">
        <v>2016</v>
      </c>
      <c r="D1922">
        <v>99</v>
      </c>
      <c r="E1922">
        <v>99</v>
      </c>
      <c r="F1922">
        <v>99</v>
      </c>
      <c r="G1922">
        <v>1</v>
      </c>
      <c r="H1922">
        <v>99</v>
      </c>
      <c r="I1922">
        <v>99</v>
      </c>
      <c r="J1922">
        <v>999</v>
      </c>
      <c r="K1922">
        <v>99</v>
      </c>
      <c r="L1922">
        <v>99</v>
      </c>
      <c r="M1922">
        <v>99</v>
      </c>
      <c r="N1922">
        <v>99</v>
      </c>
      <c r="O1922">
        <v>99</v>
      </c>
      <c r="P1922">
        <v>9999</v>
      </c>
      <c r="Q1922">
        <v>291</v>
      </c>
      <c r="R1922">
        <v>6675</v>
      </c>
      <c r="S1922">
        <v>6675</v>
      </c>
      <c r="T1922">
        <v>44.577267263256303</v>
      </c>
      <c r="U1922">
        <v>44.966101550047846</v>
      </c>
      <c r="V1922">
        <v>15.027865168539321</v>
      </c>
      <c r="W1922">
        <v>59.169288389513113</v>
      </c>
      <c r="X1922">
        <v>163.94981354563589</v>
      </c>
      <c r="Y1922">
        <v>151.32567790262124</v>
      </c>
      <c r="Z1922">
        <v>151.32567790262124</v>
      </c>
      <c r="AA1922">
        <v>30.225464073744153</v>
      </c>
      <c r="AB1922">
        <v>4.8090224834595512</v>
      </c>
      <c r="AC1922">
        <v>-41.964529765028757</v>
      </c>
      <c r="AD1922">
        <v>145</v>
      </c>
      <c r="AE1922">
        <v>0</v>
      </c>
      <c r="AF1922">
        <v>0</v>
      </c>
      <c r="AG1922">
        <v>17</v>
      </c>
      <c r="AH1922">
        <v>408</v>
      </c>
      <c r="AI1922">
        <v>68</v>
      </c>
      <c r="AJ1922">
        <v>49</v>
      </c>
      <c r="AK1922">
        <v>61</v>
      </c>
      <c r="AL1922">
        <v>59</v>
      </c>
      <c r="AM1922">
        <v>16</v>
      </c>
    </row>
    <row r="1923" spans="1:39">
      <c r="A1923">
        <v>4</v>
      </c>
      <c r="B1923">
        <v>34</v>
      </c>
      <c r="C1923">
        <v>2016</v>
      </c>
      <c r="D1923">
        <v>99</v>
      </c>
      <c r="E1923">
        <v>99</v>
      </c>
      <c r="F1923">
        <v>99</v>
      </c>
      <c r="G1923">
        <v>2</v>
      </c>
      <c r="H1923">
        <v>99</v>
      </c>
      <c r="I1923">
        <v>99</v>
      </c>
      <c r="J1923">
        <v>999</v>
      </c>
      <c r="K1923">
        <v>99</v>
      </c>
      <c r="L1923">
        <v>99</v>
      </c>
      <c r="M1923">
        <v>99</v>
      </c>
      <c r="N1923">
        <v>99</v>
      </c>
      <c r="O1923">
        <v>99</v>
      </c>
      <c r="P1923">
        <v>9999</v>
      </c>
      <c r="Q1923">
        <v>262</v>
      </c>
      <c r="R1923">
        <v>6120</v>
      </c>
      <c r="S1923">
        <v>6120</v>
      </c>
      <c r="T1923">
        <v>40.870842794176568</v>
      </c>
      <c r="U1923">
        <v>40.919886977863378</v>
      </c>
      <c r="V1923">
        <v>15.083823529411765</v>
      </c>
      <c r="W1923">
        <v>59.169607843137264</v>
      </c>
      <c r="X1923">
        <v>162.72712949390677</v>
      </c>
      <c r="Y1923">
        <v>150.19714052287563</v>
      </c>
      <c r="Z1923">
        <v>150.19714052287563</v>
      </c>
      <c r="AA1923">
        <v>29.044858870216089</v>
      </c>
      <c r="AB1923">
        <v>4.4723907399935694</v>
      </c>
      <c r="AC1923">
        <v>-41.358264343049129</v>
      </c>
      <c r="AD1923">
        <v>262</v>
      </c>
      <c r="AE1923">
        <v>0</v>
      </c>
      <c r="AF1923">
        <v>0</v>
      </c>
      <c r="AG1923">
        <v>21</v>
      </c>
      <c r="AH1923">
        <v>650</v>
      </c>
      <c r="AI1923">
        <v>56</v>
      </c>
      <c r="AJ1923">
        <v>128</v>
      </c>
      <c r="AK1923">
        <v>52</v>
      </c>
      <c r="AL1923">
        <v>138</v>
      </c>
      <c r="AM1923">
        <v>15</v>
      </c>
    </row>
    <row r="1924" spans="1:39">
      <c r="A1924">
        <v>4</v>
      </c>
      <c r="B1924">
        <v>35</v>
      </c>
      <c r="C1924">
        <v>2016</v>
      </c>
      <c r="D1924">
        <v>99</v>
      </c>
      <c r="E1924">
        <v>99</v>
      </c>
      <c r="F1924">
        <v>99</v>
      </c>
      <c r="G1924">
        <v>3</v>
      </c>
      <c r="H1924">
        <v>99</v>
      </c>
      <c r="I1924">
        <v>99</v>
      </c>
      <c r="J1924">
        <v>999</v>
      </c>
      <c r="K1924">
        <v>99</v>
      </c>
      <c r="L1924">
        <v>99</v>
      </c>
      <c r="M1924">
        <v>99</v>
      </c>
      <c r="N1924">
        <v>99</v>
      </c>
      <c r="O1924">
        <v>99</v>
      </c>
      <c r="P1924">
        <v>9999</v>
      </c>
      <c r="Q1924">
        <v>63</v>
      </c>
      <c r="R1924">
        <v>473</v>
      </c>
      <c r="S1924">
        <v>458</v>
      </c>
      <c r="T1924">
        <v>3.158808601576065</v>
      </c>
      <c r="U1924">
        <v>2.882387674547108</v>
      </c>
      <c r="V1924">
        <v>15.050739957716701</v>
      </c>
      <c r="W1924">
        <v>59.663755458515283</v>
      </c>
      <c r="X1924">
        <v>153.16403216829036</v>
      </c>
      <c r="Y1924">
        <v>136.8894291754757</v>
      </c>
      <c r="Z1924">
        <v>141.37270742358083</v>
      </c>
      <c r="AA1924">
        <v>22.499387126189337</v>
      </c>
      <c r="AB1924">
        <v>4.8438991341991686</v>
      </c>
      <c r="AC1924">
        <v>-26.39386464350633</v>
      </c>
      <c r="AD1924">
        <v>20</v>
      </c>
      <c r="AE1924">
        <v>0</v>
      </c>
      <c r="AF1924">
        <v>0</v>
      </c>
      <c r="AG1924">
        <v>3</v>
      </c>
      <c r="AH1924">
        <v>58</v>
      </c>
      <c r="AI1924">
        <v>18</v>
      </c>
      <c r="AJ1924">
        <v>4</v>
      </c>
      <c r="AK1924">
        <v>4</v>
      </c>
      <c r="AL1924">
        <v>20</v>
      </c>
      <c r="AM1924">
        <v>5</v>
      </c>
    </row>
    <row r="1925" spans="1:39">
      <c r="A1925">
        <v>4</v>
      </c>
      <c r="B1925">
        <v>36</v>
      </c>
      <c r="C1925">
        <v>2016</v>
      </c>
      <c r="D1925">
        <v>99</v>
      </c>
      <c r="E1925">
        <v>99</v>
      </c>
      <c r="F1925">
        <v>99</v>
      </c>
      <c r="G1925">
        <v>4</v>
      </c>
      <c r="H1925">
        <v>99</v>
      </c>
      <c r="I1925">
        <v>99</v>
      </c>
      <c r="J1925">
        <v>999</v>
      </c>
      <c r="K1925">
        <v>99</v>
      </c>
      <c r="L1925">
        <v>99</v>
      </c>
      <c r="M1925">
        <v>99</v>
      </c>
      <c r="N1925">
        <v>99</v>
      </c>
      <c r="O1925">
        <v>99</v>
      </c>
      <c r="P1925">
        <v>9999</v>
      </c>
      <c r="Q1925">
        <v>55</v>
      </c>
      <c r="R1925">
        <v>1706</v>
      </c>
      <c r="S1925">
        <v>1705</v>
      </c>
      <c r="T1925">
        <v>11.393081340991049</v>
      </c>
      <c r="U1925">
        <v>11.231623797541689</v>
      </c>
      <c r="V1925">
        <v>14.870457209847595</v>
      </c>
      <c r="W1925">
        <v>58.912023460410545</v>
      </c>
      <c r="X1925">
        <v>160.24114748913712</v>
      </c>
      <c r="Y1925">
        <v>147.89114888628387</v>
      </c>
      <c r="Z1925">
        <v>147.97788856304999</v>
      </c>
      <c r="AA1925">
        <v>30.595256531495306</v>
      </c>
      <c r="AB1925">
        <v>4.3479731023956329</v>
      </c>
      <c r="AC1925">
        <v>-61.88766115605813</v>
      </c>
      <c r="AD1925">
        <v>64</v>
      </c>
      <c r="AE1925">
        <v>0</v>
      </c>
      <c r="AF1925">
        <v>0</v>
      </c>
      <c r="AG1925">
        <v>11</v>
      </c>
      <c r="AH1925">
        <v>145</v>
      </c>
      <c r="AI1925">
        <v>23</v>
      </c>
      <c r="AJ1925">
        <v>13</v>
      </c>
      <c r="AK1925">
        <v>57</v>
      </c>
      <c r="AL1925">
        <v>50</v>
      </c>
      <c r="AM1925">
        <v>17</v>
      </c>
    </row>
    <row r="1926" spans="1:39">
      <c r="A1926">
        <v>4</v>
      </c>
      <c r="B1926">
        <v>37</v>
      </c>
      <c r="C1926">
        <v>2015</v>
      </c>
      <c r="D1926">
        <v>99</v>
      </c>
      <c r="E1926">
        <v>99</v>
      </c>
      <c r="F1926">
        <v>99</v>
      </c>
      <c r="G1926">
        <v>1</v>
      </c>
      <c r="H1926">
        <v>99</v>
      </c>
      <c r="I1926">
        <v>99</v>
      </c>
      <c r="J1926">
        <v>999</v>
      </c>
      <c r="K1926">
        <v>99</v>
      </c>
      <c r="L1926">
        <v>99</v>
      </c>
      <c r="M1926">
        <v>99</v>
      </c>
      <c r="N1926">
        <v>99</v>
      </c>
      <c r="O1926">
        <v>99</v>
      </c>
      <c r="P1926">
        <v>9999</v>
      </c>
      <c r="Q1926">
        <v>421</v>
      </c>
      <c r="R1926">
        <v>9291</v>
      </c>
      <c r="S1926">
        <v>9291</v>
      </c>
      <c r="T1926">
        <v>45.772982559858121</v>
      </c>
      <c r="U1926">
        <v>45.936975861762576</v>
      </c>
      <c r="V1926">
        <v>15.161769454310621</v>
      </c>
      <c r="W1926">
        <v>59.324722850069968</v>
      </c>
      <c r="X1926">
        <v>152.32323875445067</v>
      </c>
      <c r="Y1926">
        <v>140.59434937035803</v>
      </c>
      <c r="Z1926">
        <v>140.59434937035803</v>
      </c>
      <c r="AA1926">
        <v>31.449554185036352</v>
      </c>
      <c r="AB1926">
        <v>4.3383598240468011</v>
      </c>
      <c r="AC1926">
        <v>-28.365994848338744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125</v>
      </c>
      <c r="AM1926">
        <v>157</v>
      </c>
    </row>
    <row r="1927" spans="1:39">
      <c r="A1927">
        <v>4</v>
      </c>
      <c r="B1927">
        <v>38</v>
      </c>
      <c r="C1927">
        <v>2015</v>
      </c>
      <c r="D1927">
        <v>99</v>
      </c>
      <c r="E1927">
        <v>99</v>
      </c>
      <c r="F1927">
        <v>99</v>
      </c>
      <c r="G1927">
        <v>2</v>
      </c>
      <c r="H1927">
        <v>99</v>
      </c>
      <c r="I1927">
        <v>99</v>
      </c>
      <c r="J1927">
        <v>999</v>
      </c>
      <c r="K1927">
        <v>99</v>
      </c>
      <c r="L1927">
        <v>99</v>
      </c>
      <c r="M1927">
        <v>99</v>
      </c>
      <c r="N1927">
        <v>99</v>
      </c>
      <c r="O1927">
        <v>99</v>
      </c>
      <c r="P1927">
        <v>9999</v>
      </c>
      <c r="Q1927">
        <v>420</v>
      </c>
      <c r="R1927">
        <v>7525</v>
      </c>
      <c r="S1927">
        <v>7525</v>
      </c>
      <c r="T1927">
        <v>37.072617991920382</v>
      </c>
      <c r="U1927">
        <v>37.633680196928175</v>
      </c>
      <c r="V1927">
        <v>15.33395348837209</v>
      </c>
      <c r="W1927">
        <v>59.638671096345512</v>
      </c>
      <c r="X1927">
        <v>154.07650194548378</v>
      </c>
      <c r="Y1927">
        <v>142.2126112956812</v>
      </c>
      <c r="Z1927">
        <v>142.2126112956812</v>
      </c>
      <c r="AA1927">
        <v>31.120801416774743</v>
      </c>
      <c r="AB1927">
        <v>4.2592802210534995</v>
      </c>
      <c r="AC1927">
        <v>-39.154493124991944</v>
      </c>
      <c r="AD1927">
        <v>1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335</v>
      </c>
      <c r="AM1927">
        <v>8</v>
      </c>
    </row>
    <row r="1928" spans="1:39">
      <c r="A1928">
        <v>4</v>
      </c>
      <c r="B1928">
        <v>39</v>
      </c>
      <c r="C1928">
        <v>2015</v>
      </c>
      <c r="D1928">
        <v>99</v>
      </c>
      <c r="E1928">
        <v>99</v>
      </c>
      <c r="F1928">
        <v>99</v>
      </c>
      <c r="G1928">
        <v>3</v>
      </c>
      <c r="H1928">
        <v>99</v>
      </c>
      <c r="I1928">
        <v>99</v>
      </c>
      <c r="J1928">
        <v>999</v>
      </c>
      <c r="K1928">
        <v>99</v>
      </c>
      <c r="L1928">
        <v>99</v>
      </c>
      <c r="M1928">
        <v>99</v>
      </c>
      <c r="N1928">
        <v>99</v>
      </c>
      <c r="O1928">
        <v>99</v>
      </c>
      <c r="P1928">
        <v>9999</v>
      </c>
      <c r="Q1928">
        <v>171</v>
      </c>
      <c r="R1928">
        <v>1548</v>
      </c>
      <c r="S1928">
        <v>1543</v>
      </c>
      <c r="T1928">
        <v>7.6263671297664812</v>
      </c>
      <c r="U1928">
        <v>6.9033887441543245</v>
      </c>
      <c r="V1928">
        <v>15.297803617571066</v>
      </c>
      <c r="W1928">
        <v>59.57744653272843</v>
      </c>
      <c r="X1928">
        <v>137.77970946329978</v>
      </c>
      <c r="Y1928">
        <v>126.81169250645992</v>
      </c>
      <c r="Z1928">
        <v>127.2226182760855</v>
      </c>
      <c r="AA1928">
        <v>25.162386425319703</v>
      </c>
      <c r="AB1928">
        <v>3.7689675968584777</v>
      </c>
      <c r="AC1928">
        <v>-29.055141573324178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30</v>
      </c>
      <c r="AM1928">
        <v>10</v>
      </c>
    </row>
    <row r="1929" spans="1:39">
      <c r="A1929">
        <v>4</v>
      </c>
      <c r="B1929">
        <v>40</v>
      </c>
      <c r="C1929">
        <v>2015</v>
      </c>
      <c r="D1929">
        <v>99</v>
      </c>
      <c r="E1929">
        <v>99</v>
      </c>
      <c r="F1929">
        <v>99</v>
      </c>
      <c r="G1929">
        <v>4</v>
      </c>
      <c r="H1929">
        <v>99</v>
      </c>
      <c r="I1929">
        <v>99</v>
      </c>
      <c r="J1929">
        <v>999</v>
      </c>
      <c r="K1929">
        <v>99</v>
      </c>
      <c r="L1929">
        <v>99</v>
      </c>
      <c r="M1929">
        <v>99</v>
      </c>
      <c r="N1929">
        <v>99</v>
      </c>
      <c r="O1929">
        <v>99</v>
      </c>
      <c r="P1929">
        <v>9999</v>
      </c>
      <c r="Q1929">
        <v>83</v>
      </c>
      <c r="R1929">
        <v>1934</v>
      </c>
      <c r="S1929">
        <v>1934</v>
      </c>
      <c r="T1929">
        <v>9.5280323184550184</v>
      </c>
      <c r="U1929">
        <v>9.5259551971549357</v>
      </c>
      <c r="V1929">
        <v>15.188210961737331</v>
      </c>
      <c r="W1929">
        <v>59.416235780765248</v>
      </c>
      <c r="X1929">
        <v>151.74636235198139</v>
      </c>
      <c r="Y1929">
        <v>140.06189245087896</v>
      </c>
      <c r="Z1929">
        <v>140.06189245087896</v>
      </c>
      <c r="AA1929">
        <v>30.819544335828301</v>
      </c>
      <c r="AB1929">
        <v>4.5777173877548245</v>
      </c>
      <c r="AC1929">
        <v>-45.343899271285458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35</v>
      </c>
      <c r="AM1929">
        <v>5</v>
      </c>
    </row>
    <row r="1930" spans="1:39">
      <c r="A1930">
        <v>4</v>
      </c>
      <c r="B1930">
        <v>41</v>
      </c>
      <c r="C1930">
        <v>2014</v>
      </c>
      <c r="D1930">
        <v>99</v>
      </c>
      <c r="E1930">
        <v>99</v>
      </c>
      <c r="F1930">
        <v>99</v>
      </c>
      <c r="G1930">
        <v>1</v>
      </c>
      <c r="H1930">
        <v>99</v>
      </c>
      <c r="I1930">
        <v>99</v>
      </c>
      <c r="J1930">
        <v>999</v>
      </c>
      <c r="K1930">
        <v>99</v>
      </c>
      <c r="L1930">
        <v>99</v>
      </c>
      <c r="M1930">
        <v>99</v>
      </c>
      <c r="N1930">
        <v>99</v>
      </c>
      <c r="O1930">
        <v>99</v>
      </c>
      <c r="P1930">
        <v>9999</v>
      </c>
      <c r="Q1930">
        <v>409</v>
      </c>
      <c r="R1930">
        <v>9759</v>
      </c>
      <c r="S1930">
        <v>9754</v>
      </c>
      <c r="T1930">
        <v>49.077193864722176</v>
      </c>
      <c r="U1930">
        <v>49.243063299678496</v>
      </c>
      <c r="V1930">
        <v>15.868019264268876</v>
      </c>
      <c r="W1930">
        <v>59.30387533319665</v>
      </c>
      <c r="X1930">
        <v>155.75818171342107</v>
      </c>
      <c r="Y1930">
        <v>143.6868839020392</v>
      </c>
      <c r="Z1930">
        <v>143.76053926594221</v>
      </c>
      <c r="AA1930">
        <v>32.967515749379579</v>
      </c>
      <c r="AB1930">
        <v>4.428912611173196</v>
      </c>
      <c r="AC1930">
        <v>-37.467332879923745</v>
      </c>
    </row>
    <row r="1931" spans="1:39">
      <c r="A1931">
        <v>4</v>
      </c>
      <c r="B1931">
        <v>42</v>
      </c>
      <c r="C1931">
        <v>2014</v>
      </c>
      <c r="D1931">
        <v>99</v>
      </c>
      <c r="E1931">
        <v>99</v>
      </c>
      <c r="F1931">
        <v>99</v>
      </c>
      <c r="G1931">
        <v>2</v>
      </c>
      <c r="H1931">
        <v>99</v>
      </c>
      <c r="I1931">
        <v>99</v>
      </c>
      <c r="J1931">
        <v>999</v>
      </c>
      <c r="K1931">
        <v>99</v>
      </c>
      <c r="L1931">
        <v>99</v>
      </c>
      <c r="M1931">
        <v>99</v>
      </c>
      <c r="N1931">
        <v>99</v>
      </c>
      <c r="O1931">
        <v>99</v>
      </c>
      <c r="P1931">
        <v>9999</v>
      </c>
      <c r="Q1931">
        <v>366</v>
      </c>
      <c r="R1931">
        <v>7510</v>
      </c>
      <c r="S1931">
        <v>7502</v>
      </c>
      <c r="T1931">
        <v>37.767161176766407</v>
      </c>
      <c r="U1931">
        <v>37.95120750375019</v>
      </c>
      <c r="V1931">
        <v>16.337549933422107</v>
      </c>
      <c r="W1931">
        <v>59.518128499066904</v>
      </c>
      <c r="X1931">
        <v>156.0336020012318</v>
      </c>
      <c r="Y1931">
        <v>143.90074567243738</v>
      </c>
      <c r="Z1931">
        <v>144.0541988802992</v>
      </c>
      <c r="AA1931">
        <v>30.162649865553568</v>
      </c>
      <c r="AB1931">
        <v>4.3605046576802673</v>
      </c>
      <c r="AC1931">
        <v>-44.838585795307097</v>
      </c>
    </row>
    <row r="1932" spans="1:39">
      <c r="A1932">
        <v>4</v>
      </c>
      <c r="B1932">
        <v>43</v>
      </c>
      <c r="C1932">
        <v>2014</v>
      </c>
      <c r="D1932">
        <v>99</v>
      </c>
      <c r="E1932">
        <v>99</v>
      </c>
      <c r="F1932">
        <v>99</v>
      </c>
      <c r="G1932">
        <v>3</v>
      </c>
      <c r="H1932">
        <v>99</v>
      </c>
      <c r="I1932">
        <v>99</v>
      </c>
      <c r="J1932">
        <v>999</v>
      </c>
      <c r="K1932">
        <v>99</v>
      </c>
      <c r="L1932">
        <v>99</v>
      </c>
      <c r="M1932">
        <v>99</v>
      </c>
      <c r="N1932">
        <v>99</v>
      </c>
      <c r="O1932">
        <v>99</v>
      </c>
      <c r="P1932">
        <v>9999</v>
      </c>
      <c r="Q1932">
        <v>127</v>
      </c>
      <c r="R1932">
        <v>714</v>
      </c>
      <c r="S1932">
        <v>691</v>
      </c>
      <c r="T1932">
        <v>3.590646215740509</v>
      </c>
      <c r="U1932">
        <v>3.2154529295742886</v>
      </c>
      <c r="V1932">
        <v>15.984593837535012</v>
      </c>
      <c r="W1932">
        <v>59.997105643994225</v>
      </c>
      <c r="X1932">
        <v>143.23057500356589</v>
      </c>
      <c r="Y1932">
        <v>128.23935574229691</v>
      </c>
      <c r="Z1932">
        <v>132.5078147612156</v>
      </c>
      <c r="AA1932">
        <v>27.186499527984367</v>
      </c>
      <c r="AB1932">
        <v>3.9800505075168577</v>
      </c>
      <c r="AC1932">
        <v>-22.979910939748745</v>
      </c>
    </row>
    <row r="1933" spans="1:39">
      <c r="A1933">
        <v>4</v>
      </c>
      <c r="B1933">
        <v>44</v>
      </c>
      <c r="C1933">
        <v>2014</v>
      </c>
      <c r="D1933">
        <v>99</v>
      </c>
      <c r="E1933">
        <v>99</v>
      </c>
      <c r="F1933">
        <v>99</v>
      </c>
      <c r="G1933">
        <v>4</v>
      </c>
      <c r="H1933">
        <v>99</v>
      </c>
      <c r="I1933">
        <v>99</v>
      </c>
      <c r="J1933">
        <v>999</v>
      </c>
      <c r="K1933">
        <v>99</v>
      </c>
      <c r="L1933">
        <v>99</v>
      </c>
      <c r="M1933">
        <v>99</v>
      </c>
      <c r="N1933">
        <v>99</v>
      </c>
      <c r="O1933">
        <v>99</v>
      </c>
      <c r="P1933">
        <v>9999</v>
      </c>
      <c r="Q1933">
        <v>75</v>
      </c>
      <c r="R1933">
        <v>1902</v>
      </c>
      <c r="S1933">
        <v>1899</v>
      </c>
      <c r="T1933">
        <v>9.5649987427709355</v>
      </c>
      <c r="U1933">
        <v>9.5902762669970247</v>
      </c>
      <c r="V1933">
        <v>17.305993690851739</v>
      </c>
      <c r="W1933">
        <v>59.420747761979989</v>
      </c>
      <c r="X1933">
        <v>155.79637332203183</v>
      </c>
      <c r="Y1933">
        <v>143.58133543638257</v>
      </c>
      <c r="Z1933">
        <v>143.80816219062649</v>
      </c>
      <c r="AA1933">
        <v>32.025527136255157</v>
      </c>
      <c r="AB1933">
        <v>4.521251821076012</v>
      </c>
      <c r="AC1933">
        <v>-53.193340569075858</v>
      </c>
    </row>
    <row r="1934" spans="1:39">
      <c r="A1934">
        <v>4</v>
      </c>
      <c r="B1934">
        <v>45</v>
      </c>
      <c r="C1934">
        <v>2013</v>
      </c>
      <c r="D1934">
        <v>99</v>
      </c>
      <c r="E1934">
        <v>99</v>
      </c>
      <c r="F1934">
        <v>99</v>
      </c>
      <c r="G1934">
        <v>1</v>
      </c>
      <c r="H1934">
        <v>99</v>
      </c>
      <c r="I1934">
        <v>99</v>
      </c>
      <c r="J1934">
        <v>999</v>
      </c>
      <c r="K1934">
        <v>99</v>
      </c>
      <c r="L1934">
        <v>99</v>
      </c>
      <c r="M1934">
        <v>99</v>
      </c>
      <c r="N1934">
        <v>99</v>
      </c>
      <c r="O1934">
        <v>99</v>
      </c>
      <c r="P1934">
        <v>9999</v>
      </c>
      <c r="Q1934">
        <v>384</v>
      </c>
      <c r="R1934">
        <v>8804</v>
      </c>
      <c r="S1934">
        <v>8790</v>
      </c>
      <c r="T1934">
        <v>45.153349061442192</v>
      </c>
      <c r="U1934">
        <v>45.812675707816382</v>
      </c>
      <c r="V1934">
        <v>15.870967741935488</v>
      </c>
      <c r="W1934">
        <v>59.232878270762221</v>
      </c>
      <c r="X1934">
        <v>157.55182195820615</v>
      </c>
      <c r="Y1934">
        <v>145.21327805542973</v>
      </c>
      <c r="Z1934">
        <v>145.44456200227572</v>
      </c>
      <c r="AA1934">
        <v>33.773852625478504</v>
      </c>
      <c r="AB1934">
        <v>4.3520593660698976</v>
      </c>
      <c r="AC1934">
        <v>-39.060530519630255</v>
      </c>
    </row>
    <row r="1935" spans="1:39">
      <c r="A1935">
        <v>4</v>
      </c>
      <c r="B1935">
        <v>46</v>
      </c>
      <c r="C1935">
        <v>2013</v>
      </c>
      <c r="D1935">
        <v>99</v>
      </c>
      <c r="E1935">
        <v>99</v>
      </c>
      <c r="F1935">
        <v>99</v>
      </c>
      <c r="G1935">
        <v>2</v>
      </c>
      <c r="H1935">
        <v>99</v>
      </c>
      <c r="I1935">
        <v>99</v>
      </c>
      <c r="J1935">
        <v>999</v>
      </c>
      <c r="K1935">
        <v>99</v>
      </c>
      <c r="L1935">
        <v>99</v>
      </c>
      <c r="M1935">
        <v>99</v>
      </c>
      <c r="N1935">
        <v>99</v>
      </c>
      <c r="O1935">
        <v>99</v>
      </c>
      <c r="P1935">
        <v>9999</v>
      </c>
      <c r="Q1935">
        <v>381</v>
      </c>
      <c r="R1935">
        <v>8205</v>
      </c>
      <c r="S1935">
        <v>8195</v>
      </c>
      <c r="T1935">
        <v>42.081239101446307</v>
      </c>
      <c r="U1935">
        <v>41.334817772861825</v>
      </c>
      <c r="V1935">
        <v>16.847531992687379</v>
      </c>
      <c r="W1935">
        <v>59.370103721781554</v>
      </c>
      <c r="X1935">
        <v>152.47467555060791</v>
      </c>
      <c r="Y1935">
        <v>140.5847288238883</v>
      </c>
      <c r="Z1935">
        <v>140.75627821842627</v>
      </c>
      <c r="AA1935">
        <v>30.766942285219123</v>
      </c>
      <c r="AB1935">
        <v>4.1207887581434317</v>
      </c>
      <c r="AC1935">
        <v>-39.974072141830447</v>
      </c>
    </row>
    <row r="1936" spans="1:39">
      <c r="A1936">
        <v>4</v>
      </c>
      <c r="B1936">
        <v>47</v>
      </c>
      <c r="C1936">
        <v>2013</v>
      </c>
      <c r="D1936">
        <v>99</v>
      </c>
      <c r="E1936">
        <v>99</v>
      </c>
      <c r="F1936">
        <v>99</v>
      </c>
      <c r="G1936">
        <v>3</v>
      </c>
      <c r="H1936">
        <v>99</v>
      </c>
      <c r="I1936">
        <v>99</v>
      </c>
      <c r="J1936">
        <v>999</v>
      </c>
      <c r="K1936">
        <v>99</v>
      </c>
      <c r="L1936">
        <v>99</v>
      </c>
      <c r="M1936">
        <v>99</v>
      </c>
      <c r="N1936">
        <v>99</v>
      </c>
      <c r="O1936">
        <v>99</v>
      </c>
      <c r="P1936">
        <v>9999</v>
      </c>
      <c r="Q1936">
        <v>85</v>
      </c>
      <c r="R1936">
        <v>462</v>
      </c>
      <c r="S1936">
        <v>428</v>
      </c>
      <c r="T1936">
        <v>2.3694737921838138</v>
      </c>
      <c r="U1936">
        <v>2.014806731014557</v>
      </c>
      <c r="V1936">
        <v>17.004329004329001</v>
      </c>
      <c r="W1936">
        <v>60.455607476635507</v>
      </c>
      <c r="X1936">
        <v>141.55210986196877</v>
      </c>
      <c r="Y1936">
        <v>121.70043290043277</v>
      </c>
      <c r="Z1936">
        <v>131.3682242990653</v>
      </c>
      <c r="AA1936">
        <v>26.112002103559242</v>
      </c>
      <c r="AB1936">
        <v>4.0597628211118755</v>
      </c>
      <c r="AC1936">
        <v>-30.330620094920647</v>
      </c>
    </row>
    <row r="1937" spans="1:29">
      <c r="A1937">
        <v>4</v>
      </c>
      <c r="B1937">
        <v>48</v>
      </c>
      <c r="C1937">
        <v>2013</v>
      </c>
      <c r="D1937">
        <v>99</v>
      </c>
      <c r="E1937">
        <v>99</v>
      </c>
      <c r="F1937">
        <v>99</v>
      </c>
      <c r="G1937">
        <v>4</v>
      </c>
      <c r="H1937">
        <v>99</v>
      </c>
      <c r="I1937">
        <v>99</v>
      </c>
      <c r="J1937">
        <v>999</v>
      </c>
      <c r="K1937">
        <v>99</v>
      </c>
      <c r="L1937">
        <v>99</v>
      </c>
      <c r="M1937">
        <v>99</v>
      </c>
      <c r="N1937">
        <v>99</v>
      </c>
      <c r="O1937">
        <v>99</v>
      </c>
      <c r="P1937">
        <v>9999</v>
      </c>
      <c r="Q1937">
        <v>76</v>
      </c>
      <c r="R1937">
        <v>2027</v>
      </c>
      <c r="S1937">
        <v>2023</v>
      </c>
      <c r="T1937">
        <v>10.395938044927687</v>
      </c>
      <c r="U1937">
        <v>10.837699788307232</v>
      </c>
      <c r="V1937">
        <v>16.694622594967932</v>
      </c>
      <c r="W1937">
        <v>58.353435491843797</v>
      </c>
      <c r="X1937">
        <v>161.91037462297999</v>
      </c>
      <c r="Y1937">
        <v>149.20523926985695</v>
      </c>
      <c r="Z1937">
        <v>149.50025704399403</v>
      </c>
      <c r="AA1937">
        <v>34.070992109780555</v>
      </c>
      <c r="AB1937">
        <v>5.0917578336508944</v>
      </c>
      <c r="AC1937">
        <v>-52.722655392186645</v>
      </c>
    </row>
    <row r="1938" spans="1:29">
      <c r="A1938">
        <v>4</v>
      </c>
      <c r="B1938">
        <v>49</v>
      </c>
      <c r="C1938">
        <v>2012</v>
      </c>
      <c r="D1938">
        <v>99</v>
      </c>
      <c r="E1938">
        <v>99</v>
      </c>
      <c r="F1938">
        <v>99</v>
      </c>
      <c r="G1938">
        <v>1</v>
      </c>
      <c r="H1938">
        <v>99</v>
      </c>
      <c r="I1938">
        <v>99</v>
      </c>
      <c r="J1938">
        <v>999</v>
      </c>
      <c r="K1938">
        <v>99</v>
      </c>
      <c r="L1938">
        <v>99</v>
      </c>
      <c r="M1938">
        <v>99</v>
      </c>
      <c r="N1938">
        <v>99</v>
      </c>
      <c r="O1938">
        <v>99</v>
      </c>
      <c r="P1938">
        <v>9999</v>
      </c>
      <c r="Q1938">
        <v>431</v>
      </c>
      <c r="R1938">
        <v>9333</v>
      </c>
      <c r="S1938">
        <v>9322</v>
      </c>
      <c r="T1938">
        <v>46.307276290654691</v>
      </c>
      <c r="U1938">
        <v>46.428461444422247</v>
      </c>
      <c r="V1938">
        <v>15.939890710382516</v>
      </c>
      <c r="W1938">
        <v>59.125724093542168</v>
      </c>
      <c r="X1938">
        <v>156.44017157863939</v>
      </c>
      <c r="Y1938">
        <v>144.25349833922667</v>
      </c>
      <c r="Z1938">
        <v>144.42371808624779</v>
      </c>
      <c r="AA1938">
        <v>33.376899973287998</v>
      </c>
      <c r="AB1938">
        <v>4.452479203059295</v>
      </c>
      <c r="AC1938">
        <v>-38.508715147813433</v>
      </c>
    </row>
    <row r="1939" spans="1:29">
      <c r="A1939">
        <v>4</v>
      </c>
      <c r="B1939">
        <v>50</v>
      </c>
      <c r="C1939">
        <v>2012</v>
      </c>
      <c r="D1939">
        <v>99</v>
      </c>
      <c r="E1939">
        <v>99</v>
      </c>
      <c r="F1939">
        <v>99</v>
      </c>
      <c r="G1939">
        <v>2</v>
      </c>
      <c r="H1939">
        <v>99</v>
      </c>
      <c r="I1939">
        <v>99</v>
      </c>
      <c r="J1939">
        <v>999</v>
      </c>
      <c r="K1939">
        <v>99</v>
      </c>
      <c r="L1939">
        <v>99</v>
      </c>
      <c r="M1939">
        <v>99</v>
      </c>
      <c r="N1939">
        <v>99</v>
      </c>
      <c r="O1939">
        <v>99</v>
      </c>
      <c r="P1939">
        <v>9999</v>
      </c>
      <c r="Q1939">
        <v>437</v>
      </c>
      <c r="R1939">
        <v>8137.5</v>
      </c>
      <c r="S1939">
        <v>8131.5</v>
      </c>
      <c r="T1939">
        <v>40.375598501575318</v>
      </c>
      <c r="U1939">
        <v>40.521234712357177</v>
      </c>
      <c r="V1939">
        <v>16.690384024577572</v>
      </c>
      <c r="W1939">
        <v>59.323863985734491</v>
      </c>
      <c r="X1939">
        <v>156.57306618869515</v>
      </c>
      <c r="Y1939">
        <v>144.39594470046069</v>
      </c>
      <c r="Z1939">
        <v>144.50249031543987</v>
      </c>
      <c r="AA1939">
        <v>31.522566734974504</v>
      </c>
      <c r="AB1939">
        <v>4.2297454273945956</v>
      </c>
      <c r="AC1939">
        <v>-38.693067933945848</v>
      </c>
    </row>
    <row r="1940" spans="1:29">
      <c r="A1940">
        <v>4</v>
      </c>
      <c r="B1940">
        <v>51</v>
      </c>
      <c r="C1940">
        <v>2012</v>
      </c>
      <c r="D1940">
        <v>99</v>
      </c>
      <c r="E1940">
        <v>99</v>
      </c>
      <c r="F1940">
        <v>99</v>
      </c>
      <c r="G1940">
        <v>3</v>
      </c>
      <c r="H1940">
        <v>99</v>
      </c>
      <c r="I1940">
        <v>99</v>
      </c>
      <c r="J1940">
        <v>999</v>
      </c>
      <c r="K1940">
        <v>99</v>
      </c>
      <c r="L1940">
        <v>99</v>
      </c>
      <c r="M1940">
        <v>99</v>
      </c>
      <c r="N1940">
        <v>99</v>
      </c>
      <c r="O1940">
        <v>99</v>
      </c>
      <c r="P1940">
        <v>9999</v>
      </c>
      <c r="Q1940">
        <v>113</v>
      </c>
      <c r="R1940">
        <v>704</v>
      </c>
      <c r="S1940">
        <v>692</v>
      </c>
      <c r="T1940">
        <v>3.4930164479396661</v>
      </c>
      <c r="U1940">
        <v>2.9840554513230968</v>
      </c>
      <c r="V1940">
        <v>17.409090909090914</v>
      </c>
      <c r="W1940">
        <v>60.393063583815014</v>
      </c>
      <c r="X1940">
        <v>135.33715404313992</v>
      </c>
      <c r="Y1940">
        <v>122.91292613636369</v>
      </c>
      <c r="Z1940">
        <v>125.04436416184978</v>
      </c>
      <c r="AA1940">
        <v>25.408024880988204</v>
      </c>
      <c r="AB1940">
        <v>4.1965934962580791</v>
      </c>
      <c r="AC1940">
        <v>-27.485390224261433</v>
      </c>
    </row>
    <row r="1941" spans="1:29">
      <c r="A1941">
        <v>4</v>
      </c>
      <c r="B1941">
        <v>52</v>
      </c>
      <c r="C1941">
        <v>2012</v>
      </c>
      <c r="D1941">
        <v>99</v>
      </c>
      <c r="E1941">
        <v>99</v>
      </c>
      <c r="F1941">
        <v>99</v>
      </c>
      <c r="G1941">
        <v>4</v>
      </c>
      <c r="H1941">
        <v>99</v>
      </c>
      <c r="I1941">
        <v>99</v>
      </c>
      <c r="J1941">
        <v>999</v>
      </c>
      <c r="K1941">
        <v>99</v>
      </c>
      <c r="L1941">
        <v>99</v>
      </c>
      <c r="M1941">
        <v>99</v>
      </c>
      <c r="N1941">
        <v>99</v>
      </c>
      <c r="O1941">
        <v>99</v>
      </c>
      <c r="P1941">
        <v>9999</v>
      </c>
      <c r="Q1941">
        <v>88</v>
      </c>
      <c r="R1941">
        <v>1980</v>
      </c>
      <c r="S1941">
        <v>1978</v>
      </c>
      <c r="T1941">
        <v>9.8241087598303114</v>
      </c>
      <c r="U1941">
        <v>10.066248391897503</v>
      </c>
      <c r="V1941">
        <v>15.956565656565653</v>
      </c>
      <c r="W1941">
        <v>58.306370070778577</v>
      </c>
      <c r="X1941">
        <v>159.88169889578373</v>
      </c>
      <c r="Y1941">
        <v>147.42318181818212</v>
      </c>
      <c r="Z1941">
        <v>147.57224469160795</v>
      </c>
      <c r="AA1941">
        <v>33.734626099835623</v>
      </c>
      <c r="AB1941">
        <v>4.7656049738717723</v>
      </c>
      <c r="AC1941">
        <v>-49.666347935629261</v>
      </c>
    </row>
    <row r="1942" spans="1:29">
      <c r="A1942">
        <v>4</v>
      </c>
      <c r="B1942">
        <v>53</v>
      </c>
      <c r="C1942">
        <v>2011</v>
      </c>
      <c r="D1942">
        <v>99</v>
      </c>
      <c r="E1942">
        <v>99</v>
      </c>
      <c r="F1942">
        <v>99</v>
      </c>
      <c r="G1942">
        <v>1</v>
      </c>
      <c r="H1942">
        <v>99</v>
      </c>
      <c r="I1942">
        <v>99</v>
      </c>
      <c r="J1942">
        <v>999</v>
      </c>
      <c r="K1942">
        <v>99</v>
      </c>
      <c r="L1942">
        <v>99</v>
      </c>
      <c r="M1942">
        <v>99</v>
      </c>
      <c r="N1942">
        <v>99</v>
      </c>
      <c r="O1942">
        <v>99</v>
      </c>
      <c r="P1942">
        <v>9999</v>
      </c>
      <c r="Q1942">
        <v>479</v>
      </c>
      <c r="R1942">
        <v>9456</v>
      </c>
      <c r="S1942">
        <v>9445</v>
      </c>
      <c r="T1942">
        <v>48.6069702888866</v>
      </c>
      <c r="U1942">
        <v>49.237586854581238</v>
      </c>
      <c r="V1942">
        <v>15.841582064297798</v>
      </c>
      <c r="W1942">
        <v>59.074007411328751</v>
      </c>
      <c r="X1942">
        <v>156.99286012836038</v>
      </c>
      <c r="Y1942">
        <v>144.75697969543066</v>
      </c>
      <c r="Z1942">
        <v>144.92556908417069</v>
      </c>
      <c r="AA1942">
        <v>32.567951010780078</v>
      </c>
      <c r="AB1942">
        <v>4.4346351921436726</v>
      </c>
      <c r="AC1942">
        <v>-36.868106309651807</v>
      </c>
    </row>
    <row r="1943" spans="1:29">
      <c r="A1943">
        <v>4</v>
      </c>
      <c r="B1943">
        <v>54</v>
      </c>
      <c r="C1943">
        <v>2011</v>
      </c>
      <c r="D1943">
        <v>99</v>
      </c>
      <c r="E1943">
        <v>99</v>
      </c>
      <c r="F1943">
        <v>99</v>
      </c>
      <c r="G1943">
        <v>2</v>
      </c>
      <c r="H1943">
        <v>99</v>
      </c>
      <c r="I1943">
        <v>99</v>
      </c>
      <c r="J1943">
        <v>999</v>
      </c>
      <c r="K1943">
        <v>99</v>
      </c>
      <c r="L1943">
        <v>99</v>
      </c>
      <c r="M1943">
        <v>99</v>
      </c>
      <c r="N1943">
        <v>99</v>
      </c>
      <c r="O1943">
        <v>99</v>
      </c>
      <c r="P1943">
        <v>9999</v>
      </c>
      <c r="Q1943">
        <v>461</v>
      </c>
      <c r="R1943">
        <v>7397</v>
      </c>
      <c r="S1943">
        <v>7365</v>
      </c>
      <c r="T1943">
        <v>38.023028683047194</v>
      </c>
      <c r="U1943">
        <v>37.654310573893277</v>
      </c>
      <c r="V1943">
        <v>16.706908206029471</v>
      </c>
      <c r="W1943">
        <v>58.469789545145986</v>
      </c>
      <c r="X1943">
        <v>153.89907272589062</v>
      </c>
      <c r="Y1943">
        <v>141.51722319859388</v>
      </c>
      <c r="Z1943">
        <v>142.13209775967402</v>
      </c>
      <c r="AA1943">
        <v>31.539529378008396</v>
      </c>
      <c r="AB1943">
        <v>4.2941177368965446</v>
      </c>
      <c r="AC1943">
        <v>-35.621729855474506</v>
      </c>
    </row>
    <row r="1944" spans="1:29">
      <c r="A1944">
        <v>4</v>
      </c>
      <c r="B1944">
        <v>55</v>
      </c>
      <c r="C1944">
        <v>2011</v>
      </c>
      <c r="D1944">
        <v>99</v>
      </c>
      <c r="E1944">
        <v>99</v>
      </c>
      <c r="F1944">
        <v>99</v>
      </c>
      <c r="G1944">
        <v>3</v>
      </c>
      <c r="H1944">
        <v>99</v>
      </c>
      <c r="I1944">
        <v>99</v>
      </c>
      <c r="J1944">
        <v>999</v>
      </c>
      <c r="K1944">
        <v>99</v>
      </c>
      <c r="L1944">
        <v>99</v>
      </c>
      <c r="M1944">
        <v>99</v>
      </c>
      <c r="N1944">
        <v>99</v>
      </c>
      <c r="O1944">
        <v>99</v>
      </c>
      <c r="P1944">
        <v>9999</v>
      </c>
      <c r="Q1944">
        <v>156</v>
      </c>
      <c r="R1944">
        <v>711</v>
      </c>
      <c r="S1944">
        <v>709</v>
      </c>
      <c r="T1944">
        <v>3.6547753675336705</v>
      </c>
      <c r="U1944">
        <v>3.1932335233081912</v>
      </c>
      <c r="V1944">
        <v>17.220815752461316</v>
      </c>
      <c r="W1944">
        <v>59.739069111424548</v>
      </c>
      <c r="X1944">
        <v>135.76349365260029</v>
      </c>
      <c r="Y1944">
        <v>124.8565400843882</v>
      </c>
      <c r="Z1944">
        <v>125.20874471086039</v>
      </c>
      <c r="AA1944">
        <v>27.098850697835392</v>
      </c>
      <c r="AB1944">
        <v>4.1360378732060701</v>
      </c>
      <c r="AC1944">
        <v>-30.180162329008201</v>
      </c>
    </row>
    <row r="1945" spans="1:29">
      <c r="A1945">
        <v>4</v>
      </c>
      <c r="B1945">
        <v>56</v>
      </c>
      <c r="C1945">
        <v>2011</v>
      </c>
      <c r="D1945">
        <v>99</v>
      </c>
      <c r="E1945">
        <v>99</v>
      </c>
      <c r="F1945">
        <v>99</v>
      </c>
      <c r="G1945">
        <v>4</v>
      </c>
      <c r="H1945">
        <v>99</v>
      </c>
      <c r="I1945">
        <v>99</v>
      </c>
      <c r="J1945">
        <v>999</v>
      </c>
      <c r="K1945">
        <v>99</v>
      </c>
      <c r="L1945">
        <v>99</v>
      </c>
      <c r="M1945">
        <v>99</v>
      </c>
      <c r="N1945">
        <v>99</v>
      </c>
      <c r="O1945">
        <v>99</v>
      </c>
      <c r="P1945">
        <v>9999</v>
      </c>
      <c r="Q1945">
        <v>103</v>
      </c>
      <c r="R1945">
        <v>1890</v>
      </c>
      <c r="S1945">
        <v>1883</v>
      </c>
      <c r="T1945">
        <v>9.7152256605325373</v>
      </c>
      <c r="U1945">
        <v>9.9148690482173105</v>
      </c>
      <c r="V1945">
        <v>16.316931216931213</v>
      </c>
      <c r="W1945">
        <v>58.466277217206574</v>
      </c>
      <c r="X1945">
        <v>158.60370198398388</v>
      </c>
      <c r="Y1945">
        <v>145.83957671957671</v>
      </c>
      <c r="Z1945">
        <v>146.38173127987253</v>
      </c>
      <c r="AA1945">
        <v>33.862043471721286</v>
      </c>
      <c r="AB1945">
        <v>4.6292501307294147</v>
      </c>
      <c r="AC1945">
        <v>-49.662165409514387</v>
      </c>
    </row>
    <row r="1946" spans="1:29">
      <c r="A1946">
        <v>4</v>
      </c>
      <c r="B1946">
        <v>57</v>
      </c>
      <c r="C1946">
        <v>2010</v>
      </c>
      <c r="D1946">
        <v>99</v>
      </c>
      <c r="E1946">
        <v>99</v>
      </c>
      <c r="F1946">
        <v>99</v>
      </c>
      <c r="G1946">
        <v>1</v>
      </c>
      <c r="H1946">
        <v>99</v>
      </c>
      <c r="I1946">
        <v>99</v>
      </c>
      <c r="J1946">
        <v>999</v>
      </c>
      <c r="K1946">
        <v>99</v>
      </c>
      <c r="L1946">
        <v>99</v>
      </c>
      <c r="M1946">
        <v>99</v>
      </c>
      <c r="N1946">
        <v>99</v>
      </c>
      <c r="O1946">
        <v>99</v>
      </c>
      <c r="P1946">
        <v>9999</v>
      </c>
      <c r="Q1946">
        <v>514</v>
      </c>
      <c r="R1946">
        <v>8905</v>
      </c>
      <c r="S1946">
        <v>8882</v>
      </c>
      <c r="T1946">
        <v>44.64778139884681</v>
      </c>
      <c r="U1946">
        <v>45.327689900311597</v>
      </c>
      <c r="V1946">
        <v>14.873104997192581</v>
      </c>
      <c r="W1946">
        <v>59.043909029497883</v>
      </c>
      <c r="X1946">
        <v>159.15162029925835</v>
      </c>
      <c r="Y1946">
        <v>146.59221785513725</v>
      </c>
      <c r="Z1946">
        <v>146.97181941004251</v>
      </c>
      <c r="AA1946">
        <v>32.298305981677096</v>
      </c>
      <c r="AB1946">
        <v>4.520050597705759</v>
      </c>
      <c r="AC1946">
        <v>-41.733054165977727</v>
      </c>
    </row>
    <row r="1947" spans="1:29">
      <c r="A1947">
        <v>4</v>
      </c>
      <c r="B1947">
        <v>58</v>
      </c>
      <c r="C1947">
        <v>2010</v>
      </c>
      <c r="D1947">
        <v>99</v>
      </c>
      <c r="E1947">
        <v>99</v>
      </c>
      <c r="F1947">
        <v>99</v>
      </c>
      <c r="G1947">
        <v>2</v>
      </c>
      <c r="H1947">
        <v>99</v>
      </c>
      <c r="I1947">
        <v>99</v>
      </c>
      <c r="J1947">
        <v>999</v>
      </c>
      <c r="K1947">
        <v>99</v>
      </c>
      <c r="L1947">
        <v>99</v>
      </c>
      <c r="M1947">
        <v>99</v>
      </c>
      <c r="N1947">
        <v>99</v>
      </c>
      <c r="O1947">
        <v>99</v>
      </c>
      <c r="P1947">
        <v>9999</v>
      </c>
      <c r="Q1947">
        <v>463</v>
      </c>
      <c r="R1947">
        <v>7273</v>
      </c>
      <c r="S1947">
        <v>7223</v>
      </c>
      <c r="T1947">
        <v>36.465279518676368</v>
      </c>
      <c r="U1947">
        <v>35.953433517637897</v>
      </c>
      <c r="V1947">
        <v>14.340987212979512</v>
      </c>
      <c r="W1947">
        <v>57.583967880382112</v>
      </c>
      <c r="X1947">
        <v>155.05254820549891</v>
      </c>
      <c r="Y1947">
        <v>142.36657500343748</v>
      </c>
      <c r="Z1947">
        <v>143.3520836217638</v>
      </c>
      <c r="AA1947">
        <v>31.455956401811193</v>
      </c>
      <c r="AB1947">
        <v>4.4950912892331125</v>
      </c>
      <c r="AC1947">
        <v>-40.323939090501682</v>
      </c>
    </row>
    <row r="1948" spans="1:29">
      <c r="A1948">
        <v>4</v>
      </c>
      <c r="B1948">
        <v>59</v>
      </c>
      <c r="C1948">
        <v>2010</v>
      </c>
      <c r="D1948">
        <v>99</v>
      </c>
      <c r="E1948">
        <v>99</v>
      </c>
      <c r="F1948">
        <v>99</v>
      </c>
      <c r="G1948">
        <v>3</v>
      </c>
      <c r="H1948">
        <v>99</v>
      </c>
      <c r="I1948">
        <v>99</v>
      </c>
      <c r="J1948">
        <v>999</v>
      </c>
      <c r="K1948">
        <v>99</v>
      </c>
      <c r="L1948">
        <v>99</v>
      </c>
      <c r="M1948">
        <v>99</v>
      </c>
      <c r="N1948">
        <v>99</v>
      </c>
      <c r="O1948">
        <v>99</v>
      </c>
      <c r="P1948">
        <v>9999</v>
      </c>
      <c r="Q1948">
        <v>211</v>
      </c>
      <c r="R1948">
        <v>1812</v>
      </c>
      <c r="S1948">
        <v>1811</v>
      </c>
      <c r="T1948">
        <v>9.0849837051892663</v>
      </c>
      <c r="U1948">
        <v>8.9397173642165395</v>
      </c>
      <c r="V1948">
        <v>15.485651214128039</v>
      </c>
      <c r="W1948">
        <v>57.822749861954705</v>
      </c>
      <c r="X1948">
        <v>153.99784511108089</v>
      </c>
      <c r="Y1948">
        <v>142.08454746136852</v>
      </c>
      <c r="Z1948">
        <v>142.16300386526763</v>
      </c>
      <c r="AA1948">
        <v>33.609724714645864</v>
      </c>
      <c r="AB1948">
        <v>5.1695762239813661</v>
      </c>
      <c r="AC1948">
        <v>-54.318226326412407</v>
      </c>
    </row>
    <row r="1949" spans="1:29">
      <c r="A1949">
        <v>4</v>
      </c>
      <c r="B1949">
        <v>60</v>
      </c>
      <c r="C1949">
        <v>2010</v>
      </c>
      <c r="D1949">
        <v>99</v>
      </c>
      <c r="E1949">
        <v>99</v>
      </c>
      <c r="F1949">
        <v>99</v>
      </c>
      <c r="G1949">
        <v>4</v>
      </c>
      <c r="H1949">
        <v>99</v>
      </c>
      <c r="I1949">
        <v>99</v>
      </c>
      <c r="J1949">
        <v>999</v>
      </c>
      <c r="K1949">
        <v>99</v>
      </c>
      <c r="L1949">
        <v>99</v>
      </c>
      <c r="M1949">
        <v>99</v>
      </c>
      <c r="N1949">
        <v>99</v>
      </c>
      <c r="O1949">
        <v>99</v>
      </c>
      <c r="P1949">
        <v>9999</v>
      </c>
      <c r="Q1949">
        <v>102</v>
      </c>
      <c r="R1949">
        <v>1955</v>
      </c>
      <c r="S1949">
        <v>1953</v>
      </c>
      <c r="T1949">
        <v>9.8019553772875376</v>
      </c>
      <c r="U1949">
        <v>9.7791592178339499</v>
      </c>
      <c r="V1949">
        <v>14.529411764705879</v>
      </c>
      <c r="W1949">
        <v>58.349206349206355</v>
      </c>
      <c r="X1949">
        <v>156.23483968932629</v>
      </c>
      <c r="Y1949">
        <v>144.05754475703338</v>
      </c>
      <c r="Z1949">
        <v>144.20506912442411</v>
      </c>
      <c r="AA1949">
        <v>31.378012396643321</v>
      </c>
      <c r="AB1949">
        <v>4.4747594608405121</v>
      </c>
      <c r="AC1949">
        <v>-48.472830287860923</v>
      </c>
    </row>
    <row r="1950" spans="1:29">
      <c r="A1950">
        <v>4</v>
      </c>
      <c r="B1950">
        <v>61</v>
      </c>
      <c r="C1950">
        <v>2009</v>
      </c>
      <c r="D1950">
        <v>99</v>
      </c>
      <c r="E1950">
        <v>99</v>
      </c>
      <c r="F1950">
        <v>99</v>
      </c>
      <c r="G1950">
        <v>1</v>
      </c>
      <c r="H1950">
        <v>99</v>
      </c>
      <c r="I1950">
        <v>99</v>
      </c>
      <c r="J1950">
        <v>999</v>
      </c>
      <c r="K1950">
        <v>99</v>
      </c>
      <c r="L1950">
        <v>99</v>
      </c>
      <c r="M1950">
        <v>99</v>
      </c>
      <c r="N1950">
        <v>99</v>
      </c>
      <c r="O1950">
        <v>99</v>
      </c>
      <c r="P1950">
        <v>9999</v>
      </c>
      <c r="Q1950">
        <v>536</v>
      </c>
      <c r="R1950">
        <v>10237</v>
      </c>
      <c r="S1950">
        <v>10214</v>
      </c>
      <c r="T1950">
        <v>50.32197807599664</v>
      </c>
      <c r="U1950">
        <v>50.09492937582516</v>
      </c>
      <c r="V1950">
        <v>14.916772491940998</v>
      </c>
      <c r="W1950">
        <v>56.693362052085355</v>
      </c>
      <c r="X1950">
        <v>156.43888806044339</v>
      </c>
      <c r="Y1950">
        <v>144.0872521246462</v>
      </c>
      <c r="Z1950">
        <v>144.41170941844555</v>
      </c>
      <c r="AA1950">
        <v>31.487567796581153</v>
      </c>
      <c r="AB1950">
        <v>4.6099220635566516</v>
      </c>
      <c r="AC1950">
        <v>-35.083391936042794</v>
      </c>
    </row>
    <row r="1951" spans="1:29">
      <c r="A1951">
        <v>4</v>
      </c>
      <c r="B1951">
        <v>62</v>
      </c>
      <c r="C1951">
        <v>2009</v>
      </c>
      <c r="D1951">
        <v>99</v>
      </c>
      <c r="E1951">
        <v>99</v>
      </c>
      <c r="F1951">
        <v>99</v>
      </c>
      <c r="G1951">
        <v>2</v>
      </c>
      <c r="H1951">
        <v>99</v>
      </c>
      <c r="I1951">
        <v>99</v>
      </c>
      <c r="J1951">
        <v>999</v>
      </c>
      <c r="K1951">
        <v>99</v>
      </c>
      <c r="L1951">
        <v>99</v>
      </c>
      <c r="M1951">
        <v>99</v>
      </c>
      <c r="N1951">
        <v>99</v>
      </c>
      <c r="O1951">
        <v>99</v>
      </c>
      <c r="P1951">
        <v>9999</v>
      </c>
      <c r="Q1951">
        <v>473</v>
      </c>
      <c r="R1951">
        <v>6872</v>
      </c>
      <c r="S1951">
        <v>6843</v>
      </c>
      <c r="T1951">
        <v>33.780661652656931</v>
      </c>
      <c r="U1951">
        <v>33.893344707492453</v>
      </c>
      <c r="V1951">
        <v>15.755238649592551</v>
      </c>
      <c r="W1951">
        <v>57.017097764138519</v>
      </c>
      <c r="X1951">
        <v>157.91149917324279</v>
      </c>
      <c r="Y1951">
        <v>145.22312281722964</v>
      </c>
      <c r="Z1951">
        <v>145.83856495689051</v>
      </c>
      <c r="AA1951">
        <v>32.963486308238025</v>
      </c>
      <c r="AB1951">
        <v>4.803291158849853</v>
      </c>
      <c r="AC1951">
        <v>-49.519812472387393</v>
      </c>
    </row>
    <row r="1952" spans="1:29">
      <c r="A1952">
        <v>4</v>
      </c>
      <c r="B1952">
        <v>63</v>
      </c>
      <c r="C1952">
        <v>2009</v>
      </c>
      <c r="D1952">
        <v>99</v>
      </c>
      <c r="E1952">
        <v>99</v>
      </c>
      <c r="F1952">
        <v>99</v>
      </c>
      <c r="G1952">
        <v>3</v>
      </c>
      <c r="H1952">
        <v>99</v>
      </c>
      <c r="I1952">
        <v>99</v>
      </c>
      <c r="J1952">
        <v>999</v>
      </c>
      <c r="K1952">
        <v>99</v>
      </c>
      <c r="L1952">
        <v>99</v>
      </c>
      <c r="M1952">
        <v>99</v>
      </c>
      <c r="N1952">
        <v>99</v>
      </c>
      <c r="O1952">
        <v>99</v>
      </c>
      <c r="P1952">
        <v>9999</v>
      </c>
      <c r="Q1952">
        <v>178</v>
      </c>
      <c r="R1952">
        <v>1790</v>
      </c>
      <c r="S1952">
        <v>1770</v>
      </c>
      <c r="T1952">
        <v>8.7990955119697176</v>
      </c>
      <c r="U1952">
        <v>8.5179887966253407</v>
      </c>
      <c r="V1952">
        <v>17.339664804469269</v>
      </c>
      <c r="W1952">
        <v>57.463841807909603</v>
      </c>
      <c r="X1952">
        <v>153.09223627108602</v>
      </c>
      <c r="Y1952">
        <v>140.11625698324011</v>
      </c>
      <c r="Z1952">
        <v>141.69949152542361</v>
      </c>
      <c r="AA1952">
        <v>31.583927199900646</v>
      </c>
      <c r="AB1952">
        <v>4.5902245600513396</v>
      </c>
      <c r="AC1952">
        <v>-50.456746223641368</v>
      </c>
    </row>
    <row r="1953" spans="1:29">
      <c r="A1953">
        <v>4</v>
      </c>
      <c r="B1953">
        <v>64</v>
      </c>
      <c r="C1953">
        <v>2009</v>
      </c>
      <c r="D1953">
        <v>99</v>
      </c>
      <c r="E1953">
        <v>99</v>
      </c>
      <c r="F1953">
        <v>99</v>
      </c>
      <c r="G1953">
        <v>4</v>
      </c>
      <c r="H1953">
        <v>99</v>
      </c>
      <c r="I1953">
        <v>99</v>
      </c>
      <c r="J1953">
        <v>999</v>
      </c>
      <c r="K1953">
        <v>99</v>
      </c>
      <c r="L1953">
        <v>99</v>
      </c>
      <c r="M1953">
        <v>99</v>
      </c>
      <c r="N1953">
        <v>99</v>
      </c>
      <c r="O1953">
        <v>99</v>
      </c>
      <c r="P1953">
        <v>9999</v>
      </c>
      <c r="Q1953">
        <v>109</v>
      </c>
      <c r="R1953">
        <v>1444</v>
      </c>
      <c r="S1953">
        <v>1444</v>
      </c>
      <c r="T1953">
        <v>7.0982647593766899</v>
      </c>
      <c r="U1953">
        <v>7.4937371200570499</v>
      </c>
      <c r="V1953">
        <v>14.979916897506923</v>
      </c>
      <c r="W1953">
        <v>55.838642659279778</v>
      </c>
      <c r="X1953">
        <v>165.55185577560829</v>
      </c>
      <c r="Y1953">
        <v>152.8043628808862</v>
      </c>
      <c r="Z1953">
        <v>152.8043628808862</v>
      </c>
      <c r="AA1953">
        <v>34.192201190324106</v>
      </c>
      <c r="AB1953">
        <v>4.9372379301825298</v>
      </c>
      <c r="AC1953">
        <v>-55.673459363925744</v>
      </c>
    </row>
    <row r="1954" spans="1:29">
      <c r="A1954">
        <v>4</v>
      </c>
      <c r="B1954">
        <v>65</v>
      </c>
      <c r="C1954">
        <v>2008</v>
      </c>
      <c r="D1954">
        <v>99</v>
      </c>
      <c r="E1954">
        <v>99</v>
      </c>
      <c r="F1954">
        <v>99</v>
      </c>
      <c r="G1954">
        <v>1</v>
      </c>
      <c r="H1954">
        <v>99</v>
      </c>
      <c r="I1954">
        <v>99</v>
      </c>
      <c r="J1954">
        <v>999</v>
      </c>
      <c r="K1954">
        <v>99</v>
      </c>
      <c r="L1954">
        <v>99</v>
      </c>
      <c r="M1954">
        <v>99</v>
      </c>
      <c r="N1954">
        <v>99</v>
      </c>
      <c r="O1954">
        <v>99</v>
      </c>
      <c r="P1954">
        <v>9999</v>
      </c>
      <c r="Q1954">
        <v>591</v>
      </c>
      <c r="R1954">
        <v>10738</v>
      </c>
      <c r="S1954">
        <v>10704</v>
      </c>
      <c r="T1954">
        <v>53.929988448596255</v>
      </c>
      <c r="U1954">
        <v>53.960396920517951</v>
      </c>
      <c r="V1954">
        <v>14.906314024958096</v>
      </c>
      <c r="W1954">
        <v>56.849869207772805</v>
      </c>
      <c r="X1954">
        <v>159.52612677367989</v>
      </c>
      <c r="Y1954">
        <v>146.84874278264144</v>
      </c>
      <c r="Z1954">
        <v>147.31519058296001</v>
      </c>
      <c r="AA1954">
        <v>32.351496047719358</v>
      </c>
      <c r="AB1954">
        <v>4.5192014749217684</v>
      </c>
      <c r="AC1954">
        <v>-42.001086703822558</v>
      </c>
    </row>
    <row r="1955" spans="1:29">
      <c r="A1955">
        <v>4</v>
      </c>
      <c r="B1955">
        <v>66</v>
      </c>
      <c r="C1955">
        <v>2008</v>
      </c>
      <c r="D1955">
        <v>99</v>
      </c>
      <c r="E1955">
        <v>99</v>
      </c>
      <c r="F1955">
        <v>99</v>
      </c>
      <c r="G1955">
        <v>2</v>
      </c>
      <c r="H1955">
        <v>99</v>
      </c>
      <c r="I1955">
        <v>99</v>
      </c>
      <c r="J1955">
        <v>999</v>
      </c>
      <c r="K1955">
        <v>99</v>
      </c>
      <c r="L1955">
        <v>99</v>
      </c>
      <c r="M1955">
        <v>99</v>
      </c>
      <c r="N1955">
        <v>99</v>
      </c>
      <c r="O1955">
        <v>99</v>
      </c>
      <c r="P1955">
        <v>9999</v>
      </c>
      <c r="Q1955">
        <v>469</v>
      </c>
      <c r="R1955">
        <v>5909</v>
      </c>
      <c r="S1955">
        <v>5894</v>
      </c>
      <c r="T1955">
        <v>29.677062930038669</v>
      </c>
      <c r="U1955">
        <v>29.871062701659095</v>
      </c>
      <c r="V1955">
        <v>15.55187002876967</v>
      </c>
      <c r="W1955">
        <v>57.291822192059719</v>
      </c>
      <c r="X1955">
        <v>160.36272047322311</v>
      </c>
      <c r="Y1955">
        <v>147.72540192926044</v>
      </c>
      <c r="Z1955">
        <v>148.10135731252123</v>
      </c>
      <c r="AA1955">
        <v>33.906388349037833</v>
      </c>
      <c r="AB1955">
        <v>4.3835857308600605</v>
      </c>
      <c r="AC1955">
        <v>-51.379172621059645</v>
      </c>
    </row>
    <row r="1956" spans="1:29">
      <c r="A1956">
        <v>4</v>
      </c>
      <c r="B1956">
        <v>67</v>
      </c>
      <c r="C1956">
        <v>2008</v>
      </c>
      <c r="D1956">
        <v>99</v>
      </c>
      <c r="E1956">
        <v>99</v>
      </c>
      <c r="F1956">
        <v>99</v>
      </c>
      <c r="G1956">
        <v>3</v>
      </c>
      <c r="H1956">
        <v>99</v>
      </c>
      <c r="I1956">
        <v>99</v>
      </c>
      <c r="J1956">
        <v>999</v>
      </c>
      <c r="K1956">
        <v>99</v>
      </c>
      <c r="L1956">
        <v>99</v>
      </c>
      <c r="M1956">
        <v>99</v>
      </c>
      <c r="N1956">
        <v>99</v>
      </c>
      <c r="O1956">
        <v>99</v>
      </c>
      <c r="P1956">
        <v>9999</v>
      </c>
      <c r="Q1956">
        <v>207</v>
      </c>
      <c r="R1956">
        <v>1974</v>
      </c>
      <c r="S1956">
        <v>1963</v>
      </c>
      <c r="T1956">
        <v>9.9141178243182164</v>
      </c>
      <c r="U1956">
        <v>9.5128848326033832</v>
      </c>
      <c r="V1956">
        <v>15.959979736575484</v>
      </c>
      <c r="W1956">
        <v>57.129903209373424</v>
      </c>
      <c r="X1956">
        <v>153.25378347553965</v>
      </c>
      <c r="Y1956">
        <v>140.8262411347518</v>
      </c>
      <c r="Z1956">
        <v>141.61538461538464</v>
      </c>
      <c r="AA1956">
        <v>32.797814336622857</v>
      </c>
      <c r="AB1956">
        <v>4.2976302087203972</v>
      </c>
      <c r="AC1956">
        <v>-45.318369654187315</v>
      </c>
    </row>
    <row r="1957" spans="1:29">
      <c r="A1957">
        <v>4</v>
      </c>
      <c r="B1957">
        <v>68</v>
      </c>
      <c r="C1957">
        <v>2008</v>
      </c>
      <c r="D1957">
        <v>99</v>
      </c>
      <c r="E1957">
        <v>99</v>
      </c>
      <c r="F1957">
        <v>99</v>
      </c>
      <c r="G1957">
        <v>4</v>
      </c>
      <c r="H1957">
        <v>99</v>
      </c>
      <c r="I1957">
        <v>99</v>
      </c>
      <c r="J1957">
        <v>999</v>
      </c>
      <c r="K1957">
        <v>99</v>
      </c>
      <c r="L1957">
        <v>99</v>
      </c>
      <c r="M1957">
        <v>99</v>
      </c>
      <c r="N1957">
        <v>99</v>
      </c>
      <c r="O1957">
        <v>99</v>
      </c>
      <c r="P1957">
        <v>9999</v>
      </c>
      <c r="Q1957">
        <v>110</v>
      </c>
      <c r="R1957">
        <v>1290</v>
      </c>
      <c r="S1957">
        <v>1289</v>
      </c>
      <c r="T1957">
        <v>6.478830797046859</v>
      </c>
      <c r="U1957">
        <v>6.655655545219556</v>
      </c>
      <c r="V1957">
        <v>15.356589147286821</v>
      </c>
      <c r="W1957">
        <v>56.435996896819219</v>
      </c>
      <c r="X1957">
        <v>163.43235321289708</v>
      </c>
      <c r="Y1957">
        <v>150.77162790697685</v>
      </c>
      <c r="Z1957">
        <v>150.88859581070611</v>
      </c>
      <c r="AA1957">
        <v>31.947193900338025</v>
      </c>
      <c r="AB1957">
        <v>4.4581468685912347</v>
      </c>
      <c r="AC1957">
        <v>-51.823936934143561</v>
      </c>
    </row>
    <row r="1958" spans="1:29">
      <c r="A1958">
        <v>4</v>
      </c>
      <c r="B1958">
        <v>69</v>
      </c>
      <c r="C1958">
        <v>2007</v>
      </c>
      <c r="D1958">
        <v>99</v>
      </c>
      <c r="E1958">
        <v>99</v>
      </c>
      <c r="F1958">
        <v>99</v>
      </c>
      <c r="G1958">
        <v>1</v>
      </c>
      <c r="H1958">
        <v>99</v>
      </c>
      <c r="I1958">
        <v>99</v>
      </c>
      <c r="J1958">
        <v>999</v>
      </c>
      <c r="K1958">
        <v>99</v>
      </c>
      <c r="L1958">
        <v>99</v>
      </c>
      <c r="M1958">
        <v>99</v>
      </c>
      <c r="N1958">
        <v>99</v>
      </c>
      <c r="O1958">
        <v>99</v>
      </c>
      <c r="P1958">
        <v>9999</v>
      </c>
      <c r="Q1958">
        <v>576</v>
      </c>
      <c r="R1958">
        <v>11553</v>
      </c>
      <c r="S1958">
        <v>11510</v>
      </c>
      <c r="T1958">
        <v>56.52705744201976</v>
      </c>
      <c r="U1958">
        <v>56.461282696540685</v>
      </c>
      <c r="V1958">
        <v>15.047520124642949</v>
      </c>
      <c r="W1958">
        <v>56.802085143353608</v>
      </c>
      <c r="X1958">
        <v>161.3012486895625</v>
      </c>
      <c r="Y1958">
        <v>148.43963472691121</v>
      </c>
      <c r="Z1958">
        <v>148.99418766290231</v>
      </c>
      <c r="AA1958">
        <v>31.412865655398985</v>
      </c>
      <c r="AB1958">
        <v>4.515415722255538</v>
      </c>
      <c r="AC1958">
        <v>-46.338245498661912</v>
      </c>
    </row>
    <row r="1959" spans="1:29">
      <c r="A1959">
        <v>4</v>
      </c>
      <c r="B1959">
        <v>70</v>
      </c>
      <c r="C1959">
        <v>2007</v>
      </c>
      <c r="D1959">
        <v>99</v>
      </c>
      <c r="E1959">
        <v>99</v>
      </c>
      <c r="F1959">
        <v>99</v>
      </c>
      <c r="G1959">
        <v>2</v>
      </c>
      <c r="H1959">
        <v>99</v>
      </c>
      <c r="I1959">
        <v>99</v>
      </c>
      <c r="J1959">
        <v>999</v>
      </c>
      <c r="K1959">
        <v>99</v>
      </c>
      <c r="L1959">
        <v>99</v>
      </c>
      <c r="M1959">
        <v>99</v>
      </c>
      <c r="N1959">
        <v>99</v>
      </c>
      <c r="O1959">
        <v>99</v>
      </c>
      <c r="P1959">
        <v>9999</v>
      </c>
      <c r="Q1959">
        <v>417</v>
      </c>
      <c r="R1959">
        <v>5435</v>
      </c>
      <c r="S1959">
        <v>5409</v>
      </c>
      <c r="T1959">
        <v>26.592621587239449</v>
      </c>
      <c r="U1959">
        <v>26.684235747454913</v>
      </c>
      <c r="V1959">
        <v>15.439926402943877</v>
      </c>
      <c r="W1959">
        <v>56.802551303383247</v>
      </c>
      <c r="X1959">
        <v>162.16018921539995</v>
      </c>
      <c r="Y1959">
        <v>149.12454461821511</v>
      </c>
      <c r="Z1959">
        <v>149.84135699759648</v>
      </c>
      <c r="AA1959">
        <v>32.866378770315151</v>
      </c>
      <c r="AB1959">
        <v>4.769742031237941</v>
      </c>
      <c r="AC1959">
        <v>-52.329416613823838</v>
      </c>
    </row>
    <row r="1960" spans="1:29">
      <c r="A1960">
        <v>4</v>
      </c>
      <c r="B1960">
        <v>71</v>
      </c>
      <c r="C1960">
        <v>2007</v>
      </c>
      <c r="D1960">
        <v>99</v>
      </c>
      <c r="E1960">
        <v>99</v>
      </c>
      <c r="F1960">
        <v>99</v>
      </c>
      <c r="G1960">
        <v>3</v>
      </c>
      <c r="H1960">
        <v>99</v>
      </c>
      <c r="I1960">
        <v>99</v>
      </c>
      <c r="J1960">
        <v>999</v>
      </c>
      <c r="K1960">
        <v>99</v>
      </c>
      <c r="L1960">
        <v>99</v>
      </c>
      <c r="M1960">
        <v>99</v>
      </c>
      <c r="N1960">
        <v>99</v>
      </c>
      <c r="O1960">
        <v>99</v>
      </c>
      <c r="P1960">
        <v>9999</v>
      </c>
      <c r="Q1960">
        <v>202</v>
      </c>
      <c r="R1960">
        <v>2056</v>
      </c>
      <c r="S1960">
        <v>2051</v>
      </c>
      <c r="T1960">
        <v>10.059692729229864</v>
      </c>
      <c r="U1960">
        <v>9.9322549458103513</v>
      </c>
      <c r="V1960">
        <v>15.7738326848249</v>
      </c>
      <c r="W1960">
        <v>56.821062896148199</v>
      </c>
      <c r="X1960">
        <v>159.30490154335197</v>
      </c>
      <c r="Y1960">
        <v>146.72991245136177</v>
      </c>
      <c r="Z1960">
        <v>147.08761579717199</v>
      </c>
      <c r="AA1960">
        <v>34.2615481813678</v>
      </c>
      <c r="AB1960">
        <v>4.9525948796931427</v>
      </c>
      <c r="AC1960">
        <v>-50.876253426885526</v>
      </c>
    </row>
    <row r="1961" spans="1:29">
      <c r="A1961">
        <v>4</v>
      </c>
      <c r="B1961">
        <v>72</v>
      </c>
      <c r="C1961">
        <v>2007</v>
      </c>
      <c r="D1961">
        <v>99</v>
      </c>
      <c r="E1961">
        <v>99</v>
      </c>
      <c r="F1961">
        <v>99</v>
      </c>
      <c r="G1961">
        <v>4</v>
      </c>
      <c r="H1961">
        <v>99</v>
      </c>
      <c r="I1961">
        <v>99</v>
      </c>
      <c r="J1961">
        <v>999</v>
      </c>
      <c r="K1961">
        <v>99</v>
      </c>
      <c r="L1961">
        <v>99</v>
      </c>
      <c r="M1961">
        <v>99</v>
      </c>
      <c r="N1961">
        <v>99</v>
      </c>
      <c r="O1961">
        <v>99</v>
      </c>
      <c r="P1961">
        <v>9999</v>
      </c>
      <c r="Q1961">
        <v>114</v>
      </c>
      <c r="R1961">
        <v>1394</v>
      </c>
      <c r="S1961">
        <v>1394</v>
      </c>
      <c r="T1961">
        <v>6.8206282415109101</v>
      </c>
      <c r="U1961">
        <v>6.9222266101940733</v>
      </c>
      <c r="V1961">
        <v>15.580344332855098</v>
      </c>
      <c r="W1961">
        <v>56.139885222381643</v>
      </c>
      <c r="X1961">
        <v>163.40872738916673</v>
      </c>
      <c r="Y1961">
        <v>150.82625538020113</v>
      </c>
      <c r="Z1961">
        <v>150.82625538020113</v>
      </c>
      <c r="AA1961">
        <v>32.085710392202635</v>
      </c>
      <c r="AB1961">
        <v>4.7437735662900389</v>
      </c>
      <c r="AC1961">
        <v>-49.925157058785203</v>
      </c>
    </row>
    <row r="1962" spans="1:29">
      <c r="A1962">
        <v>4</v>
      </c>
      <c r="B1962">
        <v>73</v>
      </c>
      <c r="C1962">
        <v>2006</v>
      </c>
      <c r="D1962">
        <v>99</v>
      </c>
      <c r="E1962">
        <v>99</v>
      </c>
      <c r="F1962">
        <v>99</v>
      </c>
      <c r="G1962">
        <v>1</v>
      </c>
      <c r="H1962">
        <v>99</v>
      </c>
      <c r="I1962">
        <v>99</v>
      </c>
      <c r="J1962">
        <v>999</v>
      </c>
      <c r="K1962">
        <v>99</v>
      </c>
      <c r="L1962">
        <v>99</v>
      </c>
      <c r="M1962">
        <v>99</v>
      </c>
      <c r="N1962">
        <v>99</v>
      </c>
      <c r="O1962">
        <v>99</v>
      </c>
      <c r="P1962">
        <v>9999</v>
      </c>
      <c r="Q1962">
        <v>640</v>
      </c>
      <c r="R1962">
        <v>10252</v>
      </c>
      <c r="S1962">
        <v>10175</v>
      </c>
      <c r="T1962">
        <v>52.687840476924656</v>
      </c>
      <c r="U1962">
        <v>52.964065675328314</v>
      </c>
      <c r="V1962">
        <v>15.557744830277024</v>
      </c>
      <c r="W1962">
        <v>56.681375921375917</v>
      </c>
      <c r="X1962">
        <v>158.70875180553051</v>
      </c>
      <c r="Y1962">
        <v>145.54415723761252</v>
      </c>
      <c r="Z1962">
        <v>146.6455724815728</v>
      </c>
      <c r="AA1962">
        <v>31.467825989962702</v>
      </c>
      <c r="AB1962">
        <v>4.5040960963242691</v>
      </c>
      <c r="AC1962">
        <v>-46.548387582164253</v>
      </c>
    </row>
    <row r="1963" spans="1:29">
      <c r="A1963">
        <v>4</v>
      </c>
      <c r="B1963">
        <v>74</v>
      </c>
      <c r="C1963">
        <v>2006</v>
      </c>
      <c r="D1963">
        <v>99</v>
      </c>
      <c r="E1963">
        <v>99</v>
      </c>
      <c r="F1963">
        <v>99</v>
      </c>
      <c r="G1963">
        <v>2</v>
      </c>
      <c r="H1963">
        <v>99</v>
      </c>
      <c r="I1963">
        <v>99</v>
      </c>
      <c r="J1963">
        <v>999</v>
      </c>
      <c r="K1963">
        <v>99</v>
      </c>
      <c r="L1963">
        <v>99</v>
      </c>
      <c r="M1963">
        <v>99</v>
      </c>
      <c r="N1963">
        <v>99</v>
      </c>
      <c r="O1963">
        <v>99</v>
      </c>
      <c r="P1963">
        <v>9999</v>
      </c>
      <c r="Q1963">
        <v>456</v>
      </c>
      <c r="R1963">
        <v>5864</v>
      </c>
      <c r="S1963">
        <v>5784</v>
      </c>
      <c r="T1963">
        <v>30.136704697296757</v>
      </c>
      <c r="U1963">
        <v>29.917464270912472</v>
      </c>
      <c r="V1963">
        <v>15.919508867667121</v>
      </c>
      <c r="W1963">
        <v>57.414591977869989</v>
      </c>
      <c r="X1963">
        <v>157.59166975829163</v>
      </c>
      <c r="Y1963">
        <v>143.73180422919512</v>
      </c>
      <c r="Z1963">
        <v>145.71979598893503</v>
      </c>
      <c r="AA1963">
        <v>32.158132212330273</v>
      </c>
      <c r="AB1963">
        <v>4.3225703214000095</v>
      </c>
      <c r="AC1963">
        <v>-45.552792744441106</v>
      </c>
    </row>
    <row r="1964" spans="1:29">
      <c r="A1964">
        <v>4</v>
      </c>
      <c r="B1964">
        <v>75</v>
      </c>
      <c r="C1964">
        <v>2006</v>
      </c>
      <c r="D1964">
        <v>99</v>
      </c>
      <c r="E1964">
        <v>99</v>
      </c>
      <c r="F1964">
        <v>99</v>
      </c>
      <c r="G1964">
        <v>3</v>
      </c>
      <c r="H1964">
        <v>99</v>
      </c>
      <c r="I1964">
        <v>99</v>
      </c>
      <c r="J1964">
        <v>999</v>
      </c>
      <c r="K1964">
        <v>99</v>
      </c>
      <c r="L1964">
        <v>99</v>
      </c>
      <c r="M1964">
        <v>99</v>
      </c>
      <c r="N1964">
        <v>99</v>
      </c>
      <c r="O1964">
        <v>99</v>
      </c>
      <c r="P1964">
        <v>9999</v>
      </c>
      <c r="Q1964">
        <v>252</v>
      </c>
      <c r="R1964">
        <v>2249</v>
      </c>
      <c r="S1964">
        <v>2234</v>
      </c>
      <c r="T1964">
        <v>11.558227978209477</v>
      </c>
      <c r="U1964">
        <v>11.38244595290889</v>
      </c>
      <c r="V1964">
        <v>15.850155624722101</v>
      </c>
      <c r="W1964">
        <v>56.99015219337511</v>
      </c>
      <c r="X1964">
        <v>155.31645941593379</v>
      </c>
      <c r="Y1964">
        <v>142.58314806580717</v>
      </c>
      <c r="Z1964">
        <v>143.54051029543436</v>
      </c>
      <c r="AA1964">
        <v>33.107512419562958</v>
      </c>
      <c r="AB1964">
        <v>4.7424152962023394</v>
      </c>
      <c r="AC1964">
        <v>-52.739289592642038</v>
      </c>
    </row>
    <row r="1965" spans="1:29">
      <c r="A1965">
        <v>4</v>
      </c>
      <c r="B1965">
        <v>76</v>
      </c>
      <c r="C1965">
        <v>2006</v>
      </c>
      <c r="D1965">
        <v>99</v>
      </c>
      <c r="E1965">
        <v>99</v>
      </c>
      <c r="F1965">
        <v>99</v>
      </c>
      <c r="G1965">
        <v>4</v>
      </c>
      <c r="H1965">
        <v>99</v>
      </c>
      <c r="I1965">
        <v>99</v>
      </c>
      <c r="J1965">
        <v>999</v>
      </c>
      <c r="K1965">
        <v>99</v>
      </c>
      <c r="L1965">
        <v>99</v>
      </c>
      <c r="M1965">
        <v>99</v>
      </c>
      <c r="N1965">
        <v>99</v>
      </c>
      <c r="O1965">
        <v>99</v>
      </c>
      <c r="P1965">
        <v>9999</v>
      </c>
      <c r="Q1965">
        <v>117</v>
      </c>
      <c r="R1965">
        <v>1093</v>
      </c>
      <c r="S1965">
        <v>1092</v>
      </c>
      <c r="T1965">
        <v>5.6172268475691212</v>
      </c>
      <c r="U1965">
        <v>5.7360241008503134</v>
      </c>
      <c r="V1965">
        <v>15.250686184812443</v>
      </c>
      <c r="W1965">
        <v>56.771978021978043</v>
      </c>
      <c r="X1965">
        <v>160.27740799076972</v>
      </c>
      <c r="Y1965">
        <v>147.84711802378771</v>
      </c>
      <c r="Z1965">
        <v>147.98250915750913</v>
      </c>
      <c r="AA1965">
        <v>31.065301302034847</v>
      </c>
      <c r="AB1965">
        <v>4.7786366899881996</v>
      </c>
      <c r="AC1965">
        <v>-50.918324993862761</v>
      </c>
    </row>
    <row r="1966" spans="1:29">
      <c r="A1966">
        <v>4</v>
      </c>
      <c r="B1966">
        <v>77</v>
      </c>
      <c r="C1966">
        <v>2005</v>
      </c>
      <c r="D1966">
        <v>99</v>
      </c>
      <c r="E1966">
        <v>99</v>
      </c>
      <c r="F1966">
        <v>99</v>
      </c>
      <c r="G1966">
        <v>1</v>
      </c>
      <c r="H1966">
        <v>99</v>
      </c>
      <c r="I1966">
        <v>99</v>
      </c>
      <c r="J1966">
        <v>999</v>
      </c>
      <c r="K1966">
        <v>99</v>
      </c>
      <c r="L1966">
        <v>99</v>
      </c>
      <c r="M1966">
        <v>99</v>
      </c>
      <c r="N1966">
        <v>99</v>
      </c>
      <c r="O1966">
        <v>99</v>
      </c>
      <c r="P1966">
        <v>9999</v>
      </c>
      <c r="Q1966">
        <v>676</v>
      </c>
      <c r="R1966">
        <v>9286.25</v>
      </c>
      <c r="S1966">
        <v>9225</v>
      </c>
      <c r="T1966">
        <v>50.544979520744626</v>
      </c>
      <c r="U1966">
        <v>50.866842603437618</v>
      </c>
      <c r="V1966">
        <v>15.217875891775476</v>
      </c>
      <c r="W1966">
        <v>56.661788617886174</v>
      </c>
      <c r="X1966">
        <v>156.43737530018757</v>
      </c>
      <c r="Y1966">
        <v>143.61794050343283</v>
      </c>
      <c r="Z1966">
        <v>144.57150135501388</v>
      </c>
      <c r="AA1966">
        <v>30.826782881784258</v>
      </c>
      <c r="AB1966">
        <v>4.4906500937236657</v>
      </c>
      <c r="AC1966">
        <v>-48.609787025224527</v>
      </c>
    </row>
    <row r="1967" spans="1:29">
      <c r="A1967">
        <v>4</v>
      </c>
      <c r="B1967">
        <v>78</v>
      </c>
      <c r="C1967">
        <v>2005</v>
      </c>
      <c r="D1967">
        <v>99</v>
      </c>
      <c r="E1967">
        <v>99</v>
      </c>
      <c r="F1967">
        <v>99</v>
      </c>
      <c r="G1967">
        <v>2</v>
      </c>
      <c r="H1967">
        <v>99</v>
      </c>
      <c r="I1967">
        <v>99</v>
      </c>
      <c r="J1967">
        <v>999</v>
      </c>
      <c r="K1967">
        <v>99</v>
      </c>
      <c r="L1967">
        <v>99</v>
      </c>
      <c r="M1967">
        <v>99</v>
      </c>
      <c r="N1967">
        <v>99</v>
      </c>
      <c r="O1967">
        <v>99</v>
      </c>
      <c r="P1967">
        <v>9999</v>
      </c>
      <c r="Q1967">
        <v>484</v>
      </c>
      <c r="R1967">
        <v>5854</v>
      </c>
      <c r="S1967">
        <v>5734</v>
      </c>
      <c r="T1967">
        <v>31.863272054321055</v>
      </c>
      <c r="U1967">
        <v>32.280566884432005</v>
      </c>
      <c r="V1967">
        <v>15.406047147249748</v>
      </c>
      <c r="W1967">
        <v>57.135507499128011</v>
      </c>
      <c r="X1967">
        <v>159.31326044622804</v>
      </c>
      <c r="Y1967">
        <v>144.57816877348816</v>
      </c>
      <c r="Z1967">
        <v>147.60387164283219</v>
      </c>
      <c r="AA1967">
        <v>32.938028434238326</v>
      </c>
      <c r="AB1967">
        <v>4.5026386612024156</v>
      </c>
      <c r="AC1967">
        <v>-46.912912096753118</v>
      </c>
    </row>
    <row r="1968" spans="1:29">
      <c r="A1968">
        <v>4</v>
      </c>
      <c r="B1968">
        <v>79</v>
      </c>
      <c r="C1968">
        <v>2005</v>
      </c>
      <c r="D1968">
        <v>99</v>
      </c>
      <c r="E1968">
        <v>99</v>
      </c>
      <c r="F1968">
        <v>99</v>
      </c>
      <c r="G1968">
        <v>3</v>
      </c>
      <c r="H1968">
        <v>99</v>
      </c>
      <c r="I1968">
        <v>99</v>
      </c>
      <c r="J1968">
        <v>999</v>
      </c>
      <c r="K1968">
        <v>99</v>
      </c>
      <c r="L1968">
        <v>99</v>
      </c>
      <c r="M1968">
        <v>99</v>
      </c>
      <c r="N1968">
        <v>99</v>
      </c>
      <c r="O1968">
        <v>99</v>
      </c>
      <c r="P1968">
        <v>9999</v>
      </c>
      <c r="Q1968">
        <v>291</v>
      </c>
      <c r="R1968">
        <v>2181</v>
      </c>
      <c r="S1968">
        <v>2012</v>
      </c>
      <c r="T1968">
        <v>11.871164391949817</v>
      </c>
      <c r="U1968">
        <v>11.057508958522217</v>
      </c>
      <c r="V1968">
        <v>15.86565795506649</v>
      </c>
      <c r="W1968">
        <v>56.884194831013914</v>
      </c>
      <c r="X1968">
        <v>155.25569741235131</v>
      </c>
      <c r="Y1968">
        <v>132.92783127005956</v>
      </c>
      <c r="Z1968">
        <v>144.09324055665996</v>
      </c>
      <c r="AA1968">
        <v>33.220917475116742</v>
      </c>
      <c r="AB1968">
        <v>4.987260978274632</v>
      </c>
      <c r="AC1968">
        <v>-53.286626702996202</v>
      </c>
    </row>
    <row r="1969" spans="1:29">
      <c r="A1969">
        <v>4</v>
      </c>
      <c r="B1969">
        <v>80</v>
      </c>
      <c r="C1969">
        <v>2005</v>
      </c>
      <c r="D1969">
        <v>99</v>
      </c>
      <c r="E1969">
        <v>99</v>
      </c>
      <c r="F1969">
        <v>99</v>
      </c>
      <c r="G1969">
        <v>4</v>
      </c>
      <c r="H1969">
        <v>99</v>
      </c>
      <c r="I1969">
        <v>99</v>
      </c>
      <c r="J1969">
        <v>999</v>
      </c>
      <c r="K1969">
        <v>99</v>
      </c>
      <c r="L1969">
        <v>99</v>
      </c>
      <c r="M1969">
        <v>99</v>
      </c>
      <c r="N1969">
        <v>99</v>
      </c>
      <c r="O1969">
        <v>99</v>
      </c>
      <c r="P1969">
        <v>9999</v>
      </c>
      <c r="Q1969">
        <v>123</v>
      </c>
      <c r="R1969">
        <v>1051</v>
      </c>
      <c r="S1969">
        <v>1050</v>
      </c>
      <c r="T1969">
        <v>5.7205840329845294</v>
      </c>
      <c r="U1969">
        <v>5.7950815536081652</v>
      </c>
      <c r="V1969">
        <v>16.94957183634634</v>
      </c>
      <c r="W1969">
        <v>56.507619047619023</v>
      </c>
      <c r="X1969">
        <v>156.74964667607517</v>
      </c>
      <c r="Y1969">
        <v>144.56764985727898</v>
      </c>
      <c r="Z1969">
        <v>144.7053333333335</v>
      </c>
      <c r="AA1969">
        <v>29.512972291184713</v>
      </c>
      <c r="AB1969">
        <v>4.4048067951380689</v>
      </c>
      <c r="AC1969">
        <v>-56.824816552459723</v>
      </c>
    </row>
    <row r="1970" spans="1:29">
      <c r="A1970">
        <v>4</v>
      </c>
      <c r="B1970">
        <v>81</v>
      </c>
      <c r="C1970">
        <v>2004</v>
      </c>
      <c r="D1970">
        <v>99</v>
      </c>
      <c r="E1970">
        <v>99</v>
      </c>
      <c r="F1970">
        <v>99</v>
      </c>
      <c r="G1970">
        <v>1</v>
      </c>
      <c r="H1970">
        <v>99</v>
      </c>
      <c r="I1970">
        <v>99</v>
      </c>
      <c r="J1970">
        <v>999</v>
      </c>
      <c r="K1970">
        <v>99</v>
      </c>
      <c r="L1970">
        <v>99</v>
      </c>
      <c r="M1970">
        <v>99</v>
      </c>
      <c r="N1970">
        <v>99</v>
      </c>
      <c r="O1970">
        <v>99</v>
      </c>
      <c r="P1970">
        <v>9999</v>
      </c>
      <c r="Q1970">
        <v>607</v>
      </c>
      <c r="R1970">
        <v>7754</v>
      </c>
      <c r="S1970">
        <v>7742</v>
      </c>
      <c r="T1970">
        <v>47.623142120132655</v>
      </c>
      <c r="U1970">
        <v>47.699955340939447</v>
      </c>
      <c r="V1970">
        <v>13.94673716791333</v>
      </c>
      <c r="W1970">
        <v>56.080728493929207</v>
      </c>
      <c r="X1970">
        <v>155.43399681036897</v>
      </c>
      <c r="Y1970">
        <v>143.2845757028629</v>
      </c>
      <c r="Z1970">
        <v>143.50666494445869</v>
      </c>
      <c r="AA1970">
        <v>31.070445155166219</v>
      </c>
      <c r="AB1970">
        <v>4.4591278658628424</v>
      </c>
      <c r="AC1970">
        <v>-49.470646630794192</v>
      </c>
    </row>
    <row r="1971" spans="1:29">
      <c r="A1971">
        <v>4</v>
      </c>
      <c r="B1971">
        <v>82</v>
      </c>
      <c r="C1971">
        <v>2004</v>
      </c>
      <c r="D1971">
        <v>99</v>
      </c>
      <c r="E1971">
        <v>99</v>
      </c>
      <c r="F1971">
        <v>99</v>
      </c>
      <c r="G1971">
        <v>2</v>
      </c>
      <c r="H1971">
        <v>99</v>
      </c>
      <c r="I1971">
        <v>99</v>
      </c>
      <c r="J1971">
        <v>999</v>
      </c>
      <c r="K1971">
        <v>99</v>
      </c>
      <c r="L1971">
        <v>99</v>
      </c>
      <c r="M1971">
        <v>99</v>
      </c>
      <c r="N1971">
        <v>99</v>
      </c>
      <c r="O1971">
        <v>99</v>
      </c>
      <c r="P1971">
        <v>9999</v>
      </c>
      <c r="Q1971">
        <v>519</v>
      </c>
      <c r="R1971">
        <v>5360</v>
      </c>
      <c r="S1971">
        <v>5301</v>
      </c>
      <c r="T1971">
        <v>32.919788723744006</v>
      </c>
      <c r="U1971">
        <v>33.740954951707465</v>
      </c>
      <c r="V1971">
        <v>13.842723880597021</v>
      </c>
      <c r="W1971">
        <v>56.46764761365781</v>
      </c>
      <c r="X1971">
        <v>160.15822835982604</v>
      </c>
      <c r="Y1971">
        <v>146.62223880596972</v>
      </c>
      <c r="Z1971">
        <v>148.25414072816403</v>
      </c>
      <c r="AA1971">
        <v>33.107648848895842</v>
      </c>
      <c r="AB1971">
        <v>4.5675400906681558</v>
      </c>
      <c r="AC1971">
        <v>-50.652771189916209</v>
      </c>
    </row>
    <row r="1972" spans="1:29">
      <c r="A1972">
        <v>4</v>
      </c>
      <c r="B1972">
        <v>83</v>
      </c>
      <c r="C1972">
        <v>2004</v>
      </c>
      <c r="D1972">
        <v>99</v>
      </c>
      <c r="E1972">
        <v>99</v>
      </c>
      <c r="F1972">
        <v>99</v>
      </c>
      <c r="G1972">
        <v>3</v>
      </c>
      <c r="H1972">
        <v>99</v>
      </c>
      <c r="I1972">
        <v>99</v>
      </c>
      <c r="J1972">
        <v>999</v>
      </c>
      <c r="K1972">
        <v>99</v>
      </c>
      <c r="L1972">
        <v>99</v>
      </c>
      <c r="M1972">
        <v>99</v>
      </c>
      <c r="N1972">
        <v>99</v>
      </c>
      <c r="O1972">
        <v>99</v>
      </c>
      <c r="P1972">
        <v>9999</v>
      </c>
      <c r="Q1972">
        <v>372</v>
      </c>
      <c r="R1972">
        <v>2196</v>
      </c>
      <c r="S1972">
        <v>2109</v>
      </c>
      <c r="T1972">
        <v>13.487286574130939</v>
      </c>
      <c r="U1972">
        <v>12.661320230365556</v>
      </c>
      <c r="V1972">
        <v>14.360655737704922</v>
      </c>
      <c r="W1972">
        <v>56.492650545282117</v>
      </c>
      <c r="X1972">
        <v>151.42167281396121</v>
      </c>
      <c r="Y1972">
        <v>134.29316939890711</v>
      </c>
      <c r="Z1972">
        <v>139.83300142247512</v>
      </c>
      <c r="AA1972">
        <v>29.207002602050899</v>
      </c>
      <c r="AB1972">
        <v>4.5904396954082411</v>
      </c>
      <c r="AC1972">
        <v>-49.53229818820116</v>
      </c>
    </row>
    <row r="1973" spans="1:29">
      <c r="A1973">
        <v>4</v>
      </c>
      <c r="B1973">
        <v>84</v>
      </c>
      <c r="C1973">
        <v>2004</v>
      </c>
      <c r="D1973">
        <v>99</v>
      </c>
      <c r="E1973">
        <v>99</v>
      </c>
      <c r="F1973">
        <v>99</v>
      </c>
      <c r="G1973">
        <v>4</v>
      </c>
      <c r="H1973">
        <v>99</v>
      </c>
      <c r="I1973">
        <v>99</v>
      </c>
      <c r="J1973">
        <v>999</v>
      </c>
      <c r="K1973">
        <v>99</v>
      </c>
      <c r="L1973">
        <v>99</v>
      </c>
      <c r="M1973">
        <v>99</v>
      </c>
      <c r="N1973">
        <v>99</v>
      </c>
      <c r="O1973">
        <v>99</v>
      </c>
      <c r="P1973">
        <v>9999</v>
      </c>
      <c r="Q1973">
        <v>133</v>
      </c>
      <c r="R1973">
        <v>972</v>
      </c>
      <c r="S1973">
        <v>972</v>
      </c>
      <c r="T1973">
        <v>5.9697825819923844</v>
      </c>
      <c r="U1973">
        <v>5.8977694769875244</v>
      </c>
      <c r="V1973">
        <v>14.150205761316872</v>
      </c>
      <c r="W1973">
        <v>56.840534979423857</v>
      </c>
      <c r="X1973">
        <v>153.11829826696805</v>
      </c>
      <c r="Y1973">
        <v>141.3281893004112</v>
      </c>
      <c r="Z1973">
        <v>141.3281893004112</v>
      </c>
      <c r="AA1973">
        <v>27.308112566558219</v>
      </c>
      <c r="AB1973">
        <v>4.1370904521498826</v>
      </c>
      <c r="AC1973">
        <v>-50.084262144665722</v>
      </c>
    </row>
    <row r="1974" spans="1:29">
      <c r="A1974">
        <v>4</v>
      </c>
      <c r="B1974">
        <v>85</v>
      </c>
      <c r="C1974">
        <v>2003</v>
      </c>
      <c r="D1974">
        <v>99</v>
      </c>
      <c r="E1974">
        <v>99</v>
      </c>
      <c r="F1974">
        <v>99</v>
      </c>
      <c r="G1974">
        <v>1</v>
      </c>
      <c r="H1974">
        <v>99</v>
      </c>
      <c r="I1974">
        <v>99</v>
      </c>
      <c r="J1974">
        <v>999</v>
      </c>
      <c r="K1974">
        <v>99</v>
      </c>
      <c r="L1974">
        <v>99</v>
      </c>
      <c r="M1974">
        <v>99</v>
      </c>
      <c r="N1974">
        <v>99</v>
      </c>
      <c r="O1974">
        <v>99</v>
      </c>
      <c r="P1974">
        <v>9999</v>
      </c>
      <c r="Q1974">
        <v>618</v>
      </c>
      <c r="R1974">
        <v>7355</v>
      </c>
      <c r="S1974">
        <v>7348</v>
      </c>
      <c r="T1974">
        <v>49.508616047388259</v>
      </c>
      <c r="U1974">
        <v>48.923156154837407</v>
      </c>
      <c r="V1974">
        <v>13.454656696125079</v>
      </c>
      <c r="W1974">
        <v>55.313826891671198</v>
      </c>
      <c r="X1974">
        <v>153.29451372250651</v>
      </c>
      <c r="Y1974">
        <v>141.37563562202538</v>
      </c>
      <c r="Z1974">
        <v>141.51031573217159</v>
      </c>
      <c r="AA1974">
        <v>29.857343859047276</v>
      </c>
      <c r="AB1974">
        <v>4.2652000942207176</v>
      </c>
      <c r="AC1974">
        <v>-46.625316248017775</v>
      </c>
    </row>
    <row r="1975" spans="1:29">
      <c r="A1975">
        <v>4</v>
      </c>
      <c r="B1975">
        <v>86</v>
      </c>
      <c r="C1975">
        <v>2003</v>
      </c>
      <c r="D1975">
        <v>99</v>
      </c>
      <c r="E1975">
        <v>99</v>
      </c>
      <c r="F1975">
        <v>99</v>
      </c>
      <c r="G1975">
        <v>2</v>
      </c>
      <c r="H1975">
        <v>99</v>
      </c>
      <c r="I1975">
        <v>99</v>
      </c>
      <c r="J1975">
        <v>999</v>
      </c>
      <c r="K1975">
        <v>99</v>
      </c>
      <c r="L1975">
        <v>99</v>
      </c>
      <c r="M1975">
        <v>99</v>
      </c>
      <c r="N1975">
        <v>99</v>
      </c>
      <c r="O1975">
        <v>99</v>
      </c>
      <c r="P1975">
        <v>9999</v>
      </c>
      <c r="Q1975">
        <v>528</v>
      </c>
      <c r="R1975">
        <v>4315</v>
      </c>
      <c r="S1975">
        <v>4258</v>
      </c>
      <c r="T1975">
        <v>29.045503500269259</v>
      </c>
      <c r="U1975">
        <v>30.662658405297176</v>
      </c>
      <c r="V1975">
        <v>13.70336037079954</v>
      </c>
      <c r="W1975">
        <v>56.427665570690451</v>
      </c>
      <c r="X1975">
        <v>165.04559041565562</v>
      </c>
      <c r="Y1975">
        <v>151.03297798377781</v>
      </c>
      <c r="Z1975">
        <v>153.0547909816818</v>
      </c>
      <c r="AA1975">
        <v>33.380396572771723</v>
      </c>
      <c r="AB1975">
        <v>4.9114809037464253</v>
      </c>
      <c r="AC1975">
        <v>-52.54975741846156</v>
      </c>
    </row>
    <row r="1976" spans="1:29">
      <c r="A1976">
        <v>4</v>
      </c>
      <c r="B1976">
        <v>87</v>
      </c>
      <c r="C1976">
        <v>2003</v>
      </c>
      <c r="D1976">
        <v>99</v>
      </c>
      <c r="E1976">
        <v>99</v>
      </c>
      <c r="F1976">
        <v>99</v>
      </c>
      <c r="G1976">
        <v>3</v>
      </c>
      <c r="H1976">
        <v>99</v>
      </c>
      <c r="I1976">
        <v>99</v>
      </c>
      <c r="J1976">
        <v>999</v>
      </c>
      <c r="K1976">
        <v>99</v>
      </c>
      <c r="L1976">
        <v>99</v>
      </c>
      <c r="M1976">
        <v>99</v>
      </c>
      <c r="N1976">
        <v>99</v>
      </c>
      <c r="O1976">
        <v>99</v>
      </c>
      <c r="P1976">
        <v>9999</v>
      </c>
      <c r="Q1976">
        <v>363</v>
      </c>
      <c r="R1976">
        <v>2261</v>
      </c>
      <c r="S1976">
        <v>2157</v>
      </c>
      <c r="T1976">
        <v>15.219439956919764</v>
      </c>
      <c r="U1976">
        <v>14.307218705018981</v>
      </c>
      <c r="V1976">
        <v>14.107916850950913</v>
      </c>
      <c r="W1976">
        <v>56.4719517848864</v>
      </c>
      <c r="X1976">
        <v>152.20999730222263</v>
      </c>
      <c r="Y1976">
        <v>134.49230429013687</v>
      </c>
      <c r="Z1976">
        <v>140.9768660176168</v>
      </c>
      <c r="AA1976">
        <v>30.035737527096742</v>
      </c>
      <c r="AB1976">
        <v>4.9887937973635266</v>
      </c>
      <c r="AC1976">
        <v>-48.094592492089319</v>
      </c>
    </row>
    <row r="1977" spans="1:29">
      <c r="A1977">
        <v>4</v>
      </c>
      <c r="B1977">
        <v>88</v>
      </c>
      <c r="C1977">
        <v>2003</v>
      </c>
      <c r="D1977">
        <v>99</v>
      </c>
      <c r="E1977">
        <v>99</v>
      </c>
      <c r="F1977">
        <v>99</v>
      </c>
      <c r="G1977">
        <v>4</v>
      </c>
      <c r="H1977">
        <v>99</v>
      </c>
      <c r="I1977">
        <v>99</v>
      </c>
      <c r="J1977">
        <v>999</v>
      </c>
      <c r="K1977">
        <v>99</v>
      </c>
      <c r="L1977">
        <v>99</v>
      </c>
      <c r="M1977">
        <v>99</v>
      </c>
      <c r="N1977">
        <v>99</v>
      </c>
      <c r="O1977">
        <v>99</v>
      </c>
      <c r="P1977">
        <v>9999</v>
      </c>
      <c r="Q1977">
        <v>127</v>
      </c>
      <c r="R1977">
        <v>925</v>
      </c>
      <c r="S1977">
        <v>925</v>
      </c>
      <c r="T1977">
        <v>6.2264404954227262</v>
      </c>
      <c r="U1977">
        <v>6.1069667348464449</v>
      </c>
      <c r="V1977">
        <v>13.805405405405407</v>
      </c>
      <c r="W1977">
        <v>56.545945945945938</v>
      </c>
      <c r="X1977">
        <v>152.02846183127878</v>
      </c>
      <c r="Y1977">
        <v>140.32227027027008</v>
      </c>
      <c r="Z1977">
        <v>140.32227027027008</v>
      </c>
      <c r="AA1977">
        <v>29.879564402781696</v>
      </c>
      <c r="AB1977">
        <v>4.5523142077109</v>
      </c>
      <c r="AC1977">
        <v>-53.06832805861476</v>
      </c>
    </row>
    <row r="1978" spans="1:29">
      <c r="A1978">
        <v>4</v>
      </c>
      <c r="B1978">
        <v>89</v>
      </c>
      <c r="C1978">
        <v>2002</v>
      </c>
      <c r="D1978">
        <v>99</v>
      </c>
      <c r="E1978">
        <v>99</v>
      </c>
      <c r="F1978">
        <v>99</v>
      </c>
      <c r="G1978">
        <v>1</v>
      </c>
      <c r="H1978">
        <v>99</v>
      </c>
      <c r="I1978">
        <v>99</v>
      </c>
      <c r="J1978">
        <v>999</v>
      </c>
      <c r="K1978">
        <v>99</v>
      </c>
      <c r="L1978">
        <v>99</v>
      </c>
      <c r="M1978">
        <v>99</v>
      </c>
      <c r="N1978">
        <v>99</v>
      </c>
      <c r="O1978">
        <v>99</v>
      </c>
      <c r="P1978">
        <v>9999</v>
      </c>
      <c r="Q1978">
        <v>642</v>
      </c>
      <c r="R1978">
        <v>6738</v>
      </c>
      <c r="S1978">
        <v>6728</v>
      </c>
      <c r="T1978">
        <v>49.326500732064439</v>
      </c>
      <c r="U1978">
        <v>49.473603313751262</v>
      </c>
      <c r="V1978">
        <v>13.23389729890175</v>
      </c>
      <c r="W1978">
        <v>55.19946492271108</v>
      </c>
      <c r="X1978">
        <v>152.89290828653472</v>
      </c>
      <c r="Y1978">
        <v>140.92230632235061</v>
      </c>
      <c r="Z1978">
        <v>141.13176278240164</v>
      </c>
      <c r="AA1978">
        <v>30.557581175299095</v>
      </c>
      <c r="AB1978">
        <v>4.5467305104197298</v>
      </c>
      <c r="AC1978">
        <v>-52.242454815001679</v>
      </c>
    </row>
    <row r="1979" spans="1:29">
      <c r="A1979">
        <v>4</v>
      </c>
      <c r="B1979">
        <v>90</v>
      </c>
      <c r="C1979">
        <v>2002</v>
      </c>
      <c r="D1979">
        <v>99</v>
      </c>
      <c r="E1979">
        <v>99</v>
      </c>
      <c r="F1979">
        <v>99</v>
      </c>
      <c r="G1979">
        <v>2</v>
      </c>
      <c r="H1979">
        <v>99</v>
      </c>
      <c r="I1979">
        <v>99</v>
      </c>
      <c r="J1979">
        <v>999</v>
      </c>
      <c r="K1979">
        <v>99</v>
      </c>
      <c r="L1979">
        <v>99</v>
      </c>
      <c r="M1979">
        <v>99</v>
      </c>
      <c r="N1979">
        <v>99</v>
      </c>
      <c r="O1979">
        <v>99</v>
      </c>
      <c r="P1979">
        <v>9999</v>
      </c>
      <c r="Q1979">
        <v>554</v>
      </c>
      <c r="R1979">
        <v>4283</v>
      </c>
      <c r="S1979">
        <v>4188</v>
      </c>
      <c r="T1979">
        <v>31.354319180087849</v>
      </c>
      <c r="U1979">
        <v>31.993919579007692</v>
      </c>
      <c r="V1979">
        <v>13.742703712351153</v>
      </c>
      <c r="W1979">
        <v>56.411174785100307</v>
      </c>
      <c r="X1979">
        <v>157.78558634263942</v>
      </c>
      <c r="Y1979">
        <v>143.36943731029629</v>
      </c>
      <c r="Z1979">
        <v>146.62160936007621</v>
      </c>
      <c r="AA1979">
        <v>30.974746023200691</v>
      </c>
      <c r="AB1979">
        <v>4.525634220252968</v>
      </c>
      <c r="AC1979">
        <v>-43.286094905466314</v>
      </c>
    </row>
    <row r="1980" spans="1:29">
      <c r="A1980">
        <v>4</v>
      </c>
      <c r="B1980">
        <v>91</v>
      </c>
      <c r="C1980">
        <v>2002</v>
      </c>
      <c r="D1980">
        <v>99</v>
      </c>
      <c r="E1980">
        <v>99</v>
      </c>
      <c r="F1980">
        <v>99</v>
      </c>
      <c r="G1980">
        <v>3</v>
      </c>
      <c r="H1980">
        <v>99</v>
      </c>
      <c r="I1980">
        <v>99</v>
      </c>
      <c r="J1980">
        <v>999</v>
      </c>
      <c r="K1980">
        <v>99</v>
      </c>
      <c r="L1980">
        <v>99</v>
      </c>
      <c r="M1980">
        <v>99</v>
      </c>
      <c r="N1980">
        <v>99</v>
      </c>
      <c r="O1980">
        <v>99</v>
      </c>
      <c r="P1980">
        <v>9999</v>
      </c>
      <c r="Q1980">
        <v>375</v>
      </c>
      <c r="R1980">
        <v>1839</v>
      </c>
      <c r="S1980">
        <v>1754</v>
      </c>
      <c r="T1980">
        <v>13.462664714494872</v>
      </c>
      <c r="U1980">
        <v>12.583439059019687</v>
      </c>
      <c r="V1980">
        <v>14.082109842305602</v>
      </c>
      <c r="W1980">
        <v>56.493158494868865</v>
      </c>
      <c r="X1980">
        <v>149.49284109727989</v>
      </c>
      <c r="Y1980">
        <v>131.32724306688408</v>
      </c>
      <c r="Z1980">
        <v>137.69144811858598</v>
      </c>
      <c r="AA1980">
        <v>28.613064367888924</v>
      </c>
      <c r="AB1980">
        <v>4.4175209554919892</v>
      </c>
      <c r="AC1980">
        <v>-48.614295758132755</v>
      </c>
    </row>
    <row r="1981" spans="1:29">
      <c r="A1981">
        <v>4</v>
      </c>
      <c r="B1981">
        <v>92</v>
      </c>
      <c r="C1981">
        <v>2002</v>
      </c>
      <c r="D1981">
        <v>99</v>
      </c>
      <c r="E1981">
        <v>99</v>
      </c>
      <c r="F1981">
        <v>99</v>
      </c>
      <c r="G1981">
        <v>4</v>
      </c>
      <c r="H1981">
        <v>99</v>
      </c>
      <c r="I1981">
        <v>99</v>
      </c>
      <c r="J1981">
        <v>999</v>
      </c>
      <c r="K1981">
        <v>99</v>
      </c>
      <c r="L1981">
        <v>99</v>
      </c>
      <c r="M1981">
        <v>99</v>
      </c>
      <c r="N1981">
        <v>99</v>
      </c>
      <c r="O1981">
        <v>99</v>
      </c>
      <c r="P1981">
        <v>9999</v>
      </c>
      <c r="Q1981">
        <v>127</v>
      </c>
      <c r="R1981">
        <v>800</v>
      </c>
      <c r="S1981">
        <v>799</v>
      </c>
      <c r="T1981">
        <v>5.8565153733528552</v>
      </c>
      <c r="U1981">
        <v>5.9490380482213459</v>
      </c>
      <c r="V1981">
        <v>13.81625</v>
      </c>
      <c r="W1981">
        <v>56.463078848560706</v>
      </c>
      <c r="X1981">
        <v>154.89043878656557</v>
      </c>
      <c r="Y1981">
        <v>142.72300000000016</v>
      </c>
      <c r="Z1981">
        <v>142.90162703379238</v>
      </c>
      <c r="AA1981">
        <v>29.748829824901993</v>
      </c>
      <c r="AB1981">
        <v>4.3657359741268573</v>
      </c>
      <c r="AC1981">
        <v>-56.538680682021855</v>
      </c>
    </row>
    <row r="1982" spans="1:29">
      <c r="A1982">
        <v>4</v>
      </c>
      <c r="B1982">
        <v>93</v>
      </c>
      <c r="C1982">
        <v>2001</v>
      </c>
      <c r="D1982">
        <v>99</v>
      </c>
      <c r="E1982">
        <v>99</v>
      </c>
      <c r="F1982">
        <v>99</v>
      </c>
      <c r="G1982">
        <v>1</v>
      </c>
      <c r="H1982">
        <v>99</v>
      </c>
      <c r="I1982">
        <v>99</v>
      </c>
      <c r="J1982">
        <v>999</v>
      </c>
      <c r="K1982">
        <v>99</v>
      </c>
      <c r="L1982">
        <v>99</v>
      </c>
      <c r="M1982">
        <v>99</v>
      </c>
      <c r="N1982">
        <v>99</v>
      </c>
      <c r="O1982">
        <v>99</v>
      </c>
      <c r="P1982">
        <v>9999</v>
      </c>
      <c r="Q1982">
        <v>707</v>
      </c>
      <c r="R1982">
        <v>6544</v>
      </c>
      <c r="S1982">
        <v>6526</v>
      </c>
      <c r="T1982">
        <v>48.866818504275123</v>
      </c>
      <c r="U1982">
        <v>49.024267584066763</v>
      </c>
      <c r="V1982">
        <v>13.803636919315403</v>
      </c>
      <c r="W1982">
        <v>56.005669629175607</v>
      </c>
      <c r="X1982">
        <v>151.575268802963</v>
      </c>
      <c r="Y1982">
        <v>139.56445599022001</v>
      </c>
      <c r="Z1982">
        <v>139.94940239043825</v>
      </c>
      <c r="AA1982">
        <v>31.069287916690794</v>
      </c>
      <c r="AB1982">
        <v>4.6856892187218815</v>
      </c>
      <c r="AC1982">
        <v>-52.063932652819425</v>
      </c>
    </row>
    <row r="1983" spans="1:29">
      <c r="A1983">
        <v>4</v>
      </c>
      <c r="B1983">
        <v>94</v>
      </c>
      <c r="C1983">
        <v>2001</v>
      </c>
      <c r="D1983">
        <v>99</v>
      </c>
      <c r="E1983">
        <v>99</v>
      </c>
      <c r="F1983">
        <v>99</v>
      </c>
      <c r="G1983">
        <v>2</v>
      </c>
      <c r="H1983">
        <v>99</v>
      </c>
      <c r="I1983">
        <v>99</v>
      </c>
      <c r="J1983">
        <v>999</v>
      </c>
      <c r="K1983">
        <v>99</v>
      </c>
      <c r="L1983">
        <v>99</v>
      </c>
      <c r="M1983">
        <v>99</v>
      </c>
      <c r="N1983">
        <v>99</v>
      </c>
      <c r="O1983">
        <v>99</v>
      </c>
      <c r="P1983">
        <v>9999</v>
      </c>
      <c r="Q1983">
        <v>519</v>
      </c>
      <c r="R1983">
        <v>4100.5</v>
      </c>
      <c r="S1983">
        <v>4019.5</v>
      </c>
      <c r="T1983">
        <v>30.620169510510401</v>
      </c>
      <c r="U1983">
        <v>31.134724359410356</v>
      </c>
      <c r="V1983">
        <v>13.938787952688696</v>
      </c>
      <c r="W1983">
        <v>56.464485632541361</v>
      </c>
      <c r="X1983">
        <v>155.12388297122538</v>
      </c>
      <c r="Y1983">
        <v>141.45399341543728</v>
      </c>
      <c r="Z1983">
        <v>144.30454036571729</v>
      </c>
      <c r="AA1983">
        <v>30.671081473363039</v>
      </c>
      <c r="AB1983">
        <v>4.8055821638833294</v>
      </c>
      <c r="AC1983">
        <v>-47.709317892901446</v>
      </c>
    </row>
    <row r="1984" spans="1:29">
      <c r="A1984">
        <v>4</v>
      </c>
      <c r="B1984">
        <v>95</v>
      </c>
      <c r="C1984">
        <v>2001</v>
      </c>
      <c r="D1984">
        <v>99</v>
      </c>
      <c r="E1984">
        <v>99</v>
      </c>
      <c r="F1984">
        <v>99</v>
      </c>
      <c r="G1984">
        <v>3</v>
      </c>
      <c r="H1984">
        <v>99</v>
      </c>
      <c r="I1984">
        <v>99</v>
      </c>
      <c r="J1984">
        <v>999</v>
      </c>
      <c r="K1984">
        <v>99</v>
      </c>
      <c r="L1984">
        <v>99</v>
      </c>
      <c r="M1984">
        <v>99</v>
      </c>
      <c r="N1984">
        <v>99</v>
      </c>
      <c r="O1984">
        <v>99</v>
      </c>
      <c r="P1984">
        <v>9999</v>
      </c>
      <c r="Q1984">
        <v>452</v>
      </c>
      <c r="R1984">
        <v>2043</v>
      </c>
      <c r="S1984">
        <v>1945</v>
      </c>
      <c r="T1984">
        <v>15.255945935854836</v>
      </c>
      <c r="U1984">
        <v>14.565735695097095</v>
      </c>
      <c r="V1984">
        <v>14.005384238864416</v>
      </c>
      <c r="W1984">
        <v>56.450385604113109</v>
      </c>
      <c r="X1984">
        <v>151.26433892333242</v>
      </c>
      <c r="Y1984">
        <v>132.82232011747399</v>
      </c>
      <c r="Z1984">
        <v>139.51465295629785</v>
      </c>
      <c r="AA1984">
        <v>30.408165359151116</v>
      </c>
      <c r="AB1984">
        <v>4.6024170586661439</v>
      </c>
      <c r="AC1984">
        <v>-49.457221618557313</v>
      </c>
    </row>
    <row r="1985" spans="1:29">
      <c r="A1985">
        <v>4</v>
      </c>
      <c r="B1985">
        <v>96</v>
      </c>
      <c r="C1985">
        <v>2001</v>
      </c>
      <c r="D1985">
        <v>99</v>
      </c>
      <c r="E1985">
        <v>99</v>
      </c>
      <c r="F1985">
        <v>99</v>
      </c>
      <c r="G1985">
        <v>4</v>
      </c>
      <c r="H1985">
        <v>99</v>
      </c>
      <c r="I1985">
        <v>99</v>
      </c>
      <c r="J1985">
        <v>999</v>
      </c>
      <c r="K1985">
        <v>99</v>
      </c>
      <c r="L1985">
        <v>99</v>
      </c>
      <c r="M1985">
        <v>99</v>
      </c>
      <c r="N1985">
        <v>99</v>
      </c>
      <c r="O1985">
        <v>99</v>
      </c>
      <c r="P1985">
        <v>9999</v>
      </c>
      <c r="Q1985">
        <v>115</v>
      </c>
      <c r="R1985">
        <v>704</v>
      </c>
      <c r="S1985">
        <v>704</v>
      </c>
      <c r="T1985">
        <v>5.2570660493596684</v>
      </c>
      <c r="U1985">
        <v>5.275272361425805</v>
      </c>
      <c r="V1985">
        <v>13.803977272727275</v>
      </c>
      <c r="W1985">
        <v>56.65198863636364</v>
      </c>
      <c r="X1985">
        <v>151.24378262582479</v>
      </c>
      <c r="Y1985">
        <v>139.59801136363637</v>
      </c>
      <c r="Z1985">
        <v>139.59801136363637</v>
      </c>
      <c r="AA1985">
        <v>28.733965815735701</v>
      </c>
      <c r="AB1985">
        <v>4.6211189514562392</v>
      </c>
      <c r="AC1985">
        <v>-51.625756111951183</v>
      </c>
    </row>
    <row r="1986" spans="1:29">
      <c r="A1986">
        <v>4</v>
      </c>
      <c r="B1986">
        <v>97</v>
      </c>
      <c r="C1986">
        <v>2000</v>
      </c>
      <c r="D1986">
        <v>99</v>
      </c>
      <c r="E1986">
        <v>99</v>
      </c>
      <c r="F1986">
        <v>99</v>
      </c>
      <c r="G1986">
        <v>1</v>
      </c>
      <c r="H1986">
        <v>99</v>
      </c>
      <c r="I1986">
        <v>99</v>
      </c>
      <c r="J1986">
        <v>999</v>
      </c>
      <c r="K1986">
        <v>99</v>
      </c>
      <c r="L1986">
        <v>99</v>
      </c>
      <c r="M1986">
        <v>99</v>
      </c>
      <c r="N1986">
        <v>99</v>
      </c>
      <c r="O1986">
        <v>99</v>
      </c>
      <c r="P1986">
        <v>9999</v>
      </c>
      <c r="Q1986">
        <v>947</v>
      </c>
      <c r="R1986">
        <v>7753</v>
      </c>
      <c r="S1986">
        <v>7727</v>
      </c>
      <c r="T1986">
        <v>46.521954366121122</v>
      </c>
      <c r="U1986">
        <v>47.444069152406811</v>
      </c>
      <c r="V1986">
        <v>13.1217593189733</v>
      </c>
      <c r="W1986">
        <v>55.152193606833194</v>
      </c>
      <c r="X1986">
        <v>156.93822221545253</v>
      </c>
      <c r="Y1986">
        <v>144.43338062685402</v>
      </c>
      <c r="Z1986">
        <v>144.91937362495139</v>
      </c>
      <c r="AA1986">
        <v>30.950497532321677</v>
      </c>
      <c r="AB1986">
        <v>5.1091239411864313</v>
      </c>
      <c r="AC1986">
        <v>-53.187598378172687</v>
      </c>
    </row>
    <row r="1987" spans="1:29">
      <c r="A1987">
        <v>4</v>
      </c>
      <c r="B1987">
        <v>98</v>
      </c>
      <c r="C1987">
        <v>2000</v>
      </c>
      <c r="D1987">
        <v>99</v>
      </c>
      <c r="E1987">
        <v>99</v>
      </c>
      <c r="F1987">
        <v>99</v>
      </c>
      <c r="G1987">
        <v>2</v>
      </c>
      <c r="H1987">
        <v>99</v>
      </c>
      <c r="I1987">
        <v>99</v>
      </c>
      <c r="J1987">
        <v>999</v>
      </c>
      <c r="K1987">
        <v>99</v>
      </c>
      <c r="L1987">
        <v>99</v>
      </c>
      <c r="M1987">
        <v>99</v>
      </c>
      <c r="N1987">
        <v>99</v>
      </c>
      <c r="O1987">
        <v>99</v>
      </c>
      <c r="P1987">
        <v>9999</v>
      </c>
      <c r="Q1987">
        <v>716</v>
      </c>
      <c r="R1987">
        <v>4702</v>
      </c>
      <c r="S1987">
        <v>4625</v>
      </c>
      <c r="T1987">
        <v>28.214398223849024</v>
      </c>
      <c r="U1987">
        <v>28.234379951835351</v>
      </c>
      <c r="V1987">
        <v>13.702254359846878</v>
      </c>
      <c r="W1987">
        <v>56.011243243243243</v>
      </c>
      <c r="X1987">
        <v>155.29578017790928</v>
      </c>
      <c r="Y1987">
        <v>141.72649936197359</v>
      </c>
      <c r="Z1987">
        <v>144.08605405405399</v>
      </c>
      <c r="AA1987">
        <v>31.162863659434443</v>
      </c>
      <c r="AB1987">
        <v>4.8666857661285476</v>
      </c>
      <c r="AC1987">
        <v>-47.153336477047375</v>
      </c>
    </row>
    <row r="1988" spans="1:29">
      <c r="A1988">
        <v>4</v>
      </c>
      <c r="B1988">
        <v>99</v>
      </c>
      <c r="C1988">
        <v>2000</v>
      </c>
      <c r="D1988">
        <v>99</v>
      </c>
      <c r="E1988">
        <v>99</v>
      </c>
      <c r="F1988">
        <v>99</v>
      </c>
      <c r="G1988">
        <v>3</v>
      </c>
      <c r="H1988">
        <v>99</v>
      </c>
      <c r="I1988">
        <v>99</v>
      </c>
      <c r="J1988">
        <v>999</v>
      </c>
      <c r="K1988">
        <v>99</v>
      </c>
      <c r="L1988">
        <v>99</v>
      </c>
      <c r="M1988">
        <v>99</v>
      </c>
      <c r="N1988">
        <v>99</v>
      </c>
      <c r="O1988">
        <v>99</v>
      </c>
      <c r="P1988">
        <v>9999</v>
      </c>
      <c r="Q1988">
        <v>632</v>
      </c>
      <c r="R1988">
        <v>3506.25</v>
      </c>
      <c r="S1988">
        <v>3299.25</v>
      </c>
      <c r="T1988">
        <v>21.039288339508847</v>
      </c>
      <c r="U1988">
        <v>19.998847572869774</v>
      </c>
      <c r="V1988">
        <v>13.585454545454548</v>
      </c>
      <c r="W1988">
        <v>55.904523755398941</v>
      </c>
      <c r="X1988">
        <v>155.20021320849835</v>
      </c>
      <c r="Y1988">
        <v>134.62245989304762</v>
      </c>
      <c r="Z1988">
        <v>143.06887929074739</v>
      </c>
      <c r="AA1988">
        <v>29.315150911267871</v>
      </c>
      <c r="AB1988">
        <v>5.428851915789707</v>
      </c>
      <c r="AC1988">
        <v>-52.517850562790706</v>
      </c>
    </row>
    <row r="1989" spans="1:29">
      <c r="A1989">
        <v>4</v>
      </c>
      <c r="B1989">
        <v>100</v>
      </c>
      <c r="C1989">
        <v>2000</v>
      </c>
      <c r="D1989">
        <v>99</v>
      </c>
      <c r="E1989">
        <v>99</v>
      </c>
      <c r="F1989">
        <v>99</v>
      </c>
      <c r="G1989">
        <v>4</v>
      </c>
      <c r="H1989">
        <v>99</v>
      </c>
      <c r="I1989">
        <v>99</v>
      </c>
      <c r="J1989">
        <v>999</v>
      </c>
      <c r="K1989">
        <v>99</v>
      </c>
      <c r="L1989">
        <v>99</v>
      </c>
      <c r="M1989">
        <v>99</v>
      </c>
      <c r="N1989">
        <v>99</v>
      </c>
      <c r="O1989">
        <v>99</v>
      </c>
      <c r="P1989">
        <v>9999</v>
      </c>
      <c r="Q1989">
        <v>135</v>
      </c>
      <c r="R1989">
        <v>704</v>
      </c>
      <c r="S1989">
        <v>704</v>
      </c>
      <c r="T1989">
        <v>4.224359070520995</v>
      </c>
      <c r="U1989">
        <v>4.3227033228880494</v>
      </c>
      <c r="V1989">
        <v>13.403409090909092</v>
      </c>
      <c r="W1989">
        <v>55.801136363636367</v>
      </c>
      <c r="X1989">
        <v>157.01332118585628</v>
      </c>
      <c r="Y1989">
        <v>144.92329545454527</v>
      </c>
      <c r="Z1989">
        <v>144.92329545454527</v>
      </c>
      <c r="AA1989">
        <v>31.143652177582442</v>
      </c>
      <c r="AB1989">
        <v>4.7061612014604517</v>
      </c>
      <c r="AC1989">
        <v>-63.179216872874896</v>
      </c>
    </row>
    <row r="1990" spans="1:29">
      <c r="A1990">
        <v>4</v>
      </c>
      <c r="B1990">
        <v>101</v>
      </c>
      <c r="C1990">
        <v>1999</v>
      </c>
      <c r="D1990">
        <v>99</v>
      </c>
      <c r="E1990">
        <v>99</v>
      </c>
      <c r="F1990">
        <v>99</v>
      </c>
      <c r="G1990">
        <v>1</v>
      </c>
      <c r="H1990">
        <v>99</v>
      </c>
      <c r="I1990">
        <v>99</v>
      </c>
      <c r="J1990">
        <v>999</v>
      </c>
      <c r="K1990">
        <v>99</v>
      </c>
      <c r="L1990">
        <v>99</v>
      </c>
      <c r="M1990">
        <v>99</v>
      </c>
      <c r="N1990">
        <v>99</v>
      </c>
      <c r="O1990">
        <v>99</v>
      </c>
      <c r="P1990">
        <v>9999</v>
      </c>
      <c r="Q1990">
        <v>1127</v>
      </c>
      <c r="R1990">
        <v>8150</v>
      </c>
      <c r="S1990">
        <v>7990</v>
      </c>
      <c r="T1990">
        <v>44.273627313840272</v>
      </c>
      <c r="U1990">
        <v>46.961977653306157</v>
      </c>
      <c r="V1990">
        <v>15.12883435582822</v>
      </c>
      <c r="W1990">
        <v>55.11426783479348</v>
      </c>
      <c r="X1990">
        <v>157.20149685275396</v>
      </c>
      <c r="Y1990">
        <v>142.62473619631857</v>
      </c>
      <c r="Z1990">
        <v>145.48080100125105</v>
      </c>
      <c r="AA1990">
        <v>30.797293362524513</v>
      </c>
      <c r="AB1990">
        <v>5.2096073935420035</v>
      </c>
      <c r="AC1990">
        <v>-45.922464811079699</v>
      </c>
    </row>
    <row r="1991" spans="1:29">
      <c r="A1991">
        <v>4</v>
      </c>
      <c r="B1991">
        <v>102</v>
      </c>
      <c r="C1991">
        <v>1999</v>
      </c>
      <c r="D1991">
        <v>99</v>
      </c>
      <c r="E1991">
        <v>99</v>
      </c>
      <c r="F1991">
        <v>99</v>
      </c>
      <c r="G1991">
        <v>2</v>
      </c>
      <c r="H1991">
        <v>99</v>
      </c>
      <c r="I1991">
        <v>99</v>
      </c>
      <c r="J1991">
        <v>999</v>
      </c>
      <c r="K1991">
        <v>99</v>
      </c>
      <c r="L1991">
        <v>99</v>
      </c>
      <c r="M1991">
        <v>99</v>
      </c>
      <c r="N1991">
        <v>99</v>
      </c>
      <c r="O1991">
        <v>99</v>
      </c>
      <c r="P1991">
        <v>9999</v>
      </c>
      <c r="Q1991">
        <v>869</v>
      </c>
      <c r="R1991">
        <v>5584</v>
      </c>
      <c r="S1991">
        <v>4431</v>
      </c>
      <c r="T1991">
        <v>30.334225143617676</v>
      </c>
      <c r="U1991">
        <v>26.636433126371713</v>
      </c>
      <c r="V1991">
        <v>14.884849570200576</v>
      </c>
      <c r="W1991">
        <v>55.50394944707741</v>
      </c>
      <c r="X1991">
        <v>158.12928596485295</v>
      </c>
      <c r="Y1991">
        <v>118.06923352435555</v>
      </c>
      <c r="Z1991">
        <v>148.79228165199763</v>
      </c>
      <c r="AA1991">
        <v>30.413508398800904</v>
      </c>
      <c r="AB1991">
        <v>4.6626594222114175</v>
      </c>
      <c r="AC1991">
        <v>-51.29332501958892</v>
      </c>
    </row>
    <row r="1992" spans="1:29">
      <c r="A1992">
        <v>4</v>
      </c>
      <c r="B1992">
        <v>103</v>
      </c>
      <c r="C1992">
        <v>1999</v>
      </c>
      <c r="D1992">
        <v>99</v>
      </c>
      <c r="E1992">
        <v>99</v>
      </c>
      <c r="F1992">
        <v>99</v>
      </c>
      <c r="G1992">
        <v>3</v>
      </c>
      <c r="H1992">
        <v>99</v>
      </c>
      <c r="I1992">
        <v>99</v>
      </c>
      <c r="J1992">
        <v>999</v>
      </c>
      <c r="K1992">
        <v>99</v>
      </c>
      <c r="L1992">
        <v>99</v>
      </c>
      <c r="M1992">
        <v>99</v>
      </c>
      <c r="N1992">
        <v>99</v>
      </c>
      <c r="O1992">
        <v>99</v>
      </c>
      <c r="P1992">
        <v>9999</v>
      </c>
      <c r="Q1992">
        <v>680</v>
      </c>
      <c r="R1992">
        <v>3813.25</v>
      </c>
      <c r="S1992">
        <v>3636.25</v>
      </c>
      <c r="T1992">
        <v>20.714896853313057</v>
      </c>
      <c r="U1992">
        <v>21.374637601528136</v>
      </c>
      <c r="V1992">
        <v>15.458729430276012</v>
      </c>
      <c r="W1992">
        <v>55.879546235819859</v>
      </c>
      <c r="X1992">
        <v>157.02594853904725</v>
      </c>
      <c r="Y1992">
        <v>138.74251622631598</v>
      </c>
      <c r="Z1992">
        <v>145.49601925060139</v>
      </c>
      <c r="AA1992">
        <v>30.327452310827191</v>
      </c>
      <c r="AB1992">
        <v>5.4162856059712814</v>
      </c>
      <c r="AC1992">
        <v>-48.666037777299287</v>
      </c>
    </row>
    <row r="1993" spans="1:29">
      <c r="A1993">
        <v>4</v>
      </c>
      <c r="B1993">
        <v>104</v>
      </c>
      <c r="C1993">
        <v>1999</v>
      </c>
      <c r="D1993">
        <v>99</v>
      </c>
      <c r="E1993">
        <v>99</v>
      </c>
      <c r="F1993">
        <v>99</v>
      </c>
      <c r="G1993">
        <v>4</v>
      </c>
      <c r="H1993">
        <v>99</v>
      </c>
      <c r="I1993">
        <v>99</v>
      </c>
      <c r="J1993">
        <v>999</v>
      </c>
      <c r="K1993">
        <v>99</v>
      </c>
      <c r="L1993">
        <v>99</v>
      </c>
      <c r="M1993">
        <v>99</v>
      </c>
      <c r="N1993">
        <v>99</v>
      </c>
      <c r="O1993">
        <v>99</v>
      </c>
      <c r="P1993">
        <v>9999</v>
      </c>
      <c r="Q1993">
        <v>176</v>
      </c>
      <c r="R1993">
        <v>861</v>
      </c>
      <c r="S1993">
        <v>862</v>
      </c>
      <c r="T1993">
        <v>4.6772506892290151</v>
      </c>
      <c r="U1993">
        <v>5.0269516187939844</v>
      </c>
      <c r="V1993">
        <v>14.946573751451801</v>
      </c>
      <c r="W1993">
        <v>56.024361948955914</v>
      </c>
      <c r="X1993">
        <v>156.56905787445115</v>
      </c>
      <c r="Y1993">
        <v>144.51324041811847</v>
      </c>
      <c r="Z1993">
        <v>144.34559164733179</v>
      </c>
      <c r="AA1993">
        <v>30.014942107356152</v>
      </c>
      <c r="AB1993">
        <v>5.3075361645621077</v>
      </c>
      <c r="AC1993">
        <v>-44.429874363307619</v>
      </c>
    </row>
    <row r="1994" spans="1:29">
      <c r="A1994">
        <v>4</v>
      </c>
      <c r="B1994">
        <v>105</v>
      </c>
      <c r="C1994">
        <v>1998</v>
      </c>
      <c r="D1994">
        <v>99</v>
      </c>
      <c r="E1994">
        <v>99</v>
      </c>
      <c r="F1994">
        <v>99</v>
      </c>
      <c r="G1994">
        <v>1</v>
      </c>
      <c r="H1994">
        <v>99</v>
      </c>
      <c r="I1994">
        <v>99</v>
      </c>
      <c r="J1994">
        <v>999</v>
      </c>
      <c r="K1994">
        <v>99</v>
      </c>
      <c r="L1994">
        <v>99</v>
      </c>
      <c r="M1994">
        <v>99</v>
      </c>
      <c r="N1994">
        <v>99</v>
      </c>
      <c r="O1994">
        <v>99</v>
      </c>
      <c r="P1994">
        <v>9999</v>
      </c>
      <c r="Q1994">
        <v>1147</v>
      </c>
      <c r="R1994">
        <v>6700.25</v>
      </c>
      <c r="S1994">
        <v>6368</v>
      </c>
      <c r="T1994">
        <v>40.551663615318269</v>
      </c>
      <c r="U1994">
        <v>43.289894152374565</v>
      </c>
      <c r="V1994">
        <v>15.375396440431327</v>
      </c>
      <c r="W1994">
        <v>55.151695979899515</v>
      </c>
      <c r="X1994">
        <v>159.22495736503075</v>
      </c>
      <c r="Y1994">
        <v>140.39317935897949</v>
      </c>
      <c r="Z1994">
        <v>147.71818467336723</v>
      </c>
      <c r="AA1994">
        <v>31.222120312850805</v>
      </c>
      <c r="AB1994">
        <v>4.9863737327890707</v>
      </c>
      <c r="AC1994">
        <v>-50.455134243559201</v>
      </c>
    </row>
    <row r="1995" spans="1:29">
      <c r="A1995">
        <v>4</v>
      </c>
      <c r="B1995">
        <v>106</v>
      </c>
      <c r="C1995">
        <v>1998</v>
      </c>
      <c r="D1995">
        <v>99</v>
      </c>
      <c r="E1995">
        <v>99</v>
      </c>
      <c r="F1995">
        <v>99</v>
      </c>
      <c r="G1995">
        <v>2</v>
      </c>
      <c r="H1995">
        <v>99</v>
      </c>
      <c r="I1995">
        <v>99</v>
      </c>
      <c r="J1995">
        <v>999</v>
      </c>
      <c r="K1995">
        <v>99</v>
      </c>
      <c r="L1995">
        <v>99</v>
      </c>
      <c r="M1995">
        <v>99</v>
      </c>
      <c r="N1995">
        <v>99</v>
      </c>
      <c r="O1995">
        <v>99</v>
      </c>
      <c r="P1995">
        <v>9999</v>
      </c>
      <c r="Q1995">
        <v>878</v>
      </c>
      <c r="R1995">
        <v>4813</v>
      </c>
      <c r="S1995">
        <v>3620</v>
      </c>
      <c r="T1995">
        <v>29.129533521962152</v>
      </c>
      <c r="U1995">
        <v>24.565593617314761</v>
      </c>
      <c r="V1995">
        <v>15.359027633492625</v>
      </c>
      <c r="W1995">
        <v>55.302762430939218</v>
      </c>
      <c r="X1995">
        <v>157.43567833506202</v>
      </c>
      <c r="Y1995">
        <v>110.90774984417187</v>
      </c>
      <c r="Z1995">
        <v>147.4582872928174</v>
      </c>
      <c r="AA1995">
        <v>29.891031477895847</v>
      </c>
      <c r="AB1995">
        <v>4.7246319502272653</v>
      </c>
      <c r="AC1995">
        <v>-50.367059165409287</v>
      </c>
    </row>
    <row r="1996" spans="1:29">
      <c r="A1996">
        <v>4</v>
      </c>
      <c r="B1996">
        <v>107</v>
      </c>
      <c r="C1996">
        <v>1998</v>
      </c>
      <c r="D1996">
        <v>99</v>
      </c>
      <c r="E1996">
        <v>99</v>
      </c>
      <c r="F1996">
        <v>99</v>
      </c>
      <c r="G1996">
        <v>3</v>
      </c>
      <c r="H1996">
        <v>99</v>
      </c>
      <c r="I1996">
        <v>99</v>
      </c>
      <c r="J1996">
        <v>999</v>
      </c>
      <c r="K1996">
        <v>99</v>
      </c>
      <c r="L1996">
        <v>99</v>
      </c>
      <c r="M1996">
        <v>99</v>
      </c>
      <c r="N1996">
        <v>99</v>
      </c>
      <c r="O1996">
        <v>99</v>
      </c>
      <c r="P1996">
        <v>9999</v>
      </c>
      <c r="Q1996">
        <v>744</v>
      </c>
      <c r="R1996">
        <v>4223.5</v>
      </c>
      <c r="S1996">
        <v>4023.5</v>
      </c>
      <c r="T1996">
        <v>25.561725499689825</v>
      </c>
      <c r="U1996">
        <v>27.019322730193355</v>
      </c>
      <c r="V1996">
        <v>15.4992304960341</v>
      </c>
      <c r="W1996">
        <v>55.721635392071583</v>
      </c>
      <c r="X1996">
        <v>157.31257072811741</v>
      </c>
      <c r="Y1996">
        <v>139.01205161595851</v>
      </c>
      <c r="Z1996">
        <v>145.92205790978022</v>
      </c>
      <c r="AA1996">
        <v>28.770657125107004</v>
      </c>
      <c r="AB1996">
        <v>4.9807191724055997</v>
      </c>
      <c r="AC1996">
        <v>-46.10093987755031</v>
      </c>
    </row>
    <row r="1997" spans="1:29">
      <c r="A1997">
        <v>4</v>
      </c>
      <c r="B1997">
        <v>108</v>
      </c>
      <c r="C1997">
        <v>1998</v>
      </c>
      <c r="D1997">
        <v>99</v>
      </c>
      <c r="E1997">
        <v>99</v>
      </c>
      <c r="F1997">
        <v>99</v>
      </c>
      <c r="G1997">
        <v>4</v>
      </c>
      <c r="H1997">
        <v>99</v>
      </c>
      <c r="I1997">
        <v>99</v>
      </c>
      <c r="J1997">
        <v>999</v>
      </c>
      <c r="K1997">
        <v>99</v>
      </c>
      <c r="L1997">
        <v>99</v>
      </c>
      <c r="M1997">
        <v>99</v>
      </c>
      <c r="N1997">
        <v>99</v>
      </c>
      <c r="O1997">
        <v>99</v>
      </c>
      <c r="P1997">
        <v>9999</v>
      </c>
      <c r="Q1997">
        <v>167</v>
      </c>
      <c r="R1997">
        <v>786</v>
      </c>
      <c r="S1997">
        <v>786</v>
      </c>
      <c r="T1997">
        <v>4.7570773630297616</v>
      </c>
      <c r="U1997">
        <v>5.1251895001173011</v>
      </c>
      <c r="V1997">
        <v>15.65648854961832</v>
      </c>
      <c r="W1997">
        <v>55.662849872773528</v>
      </c>
      <c r="X1997">
        <v>153.50982386784972</v>
      </c>
      <c r="Y1997">
        <v>141.68956743002545</v>
      </c>
      <c r="Z1997">
        <v>141.68956743002545</v>
      </c>
      <c r="AA1997">
        <v>31.745047788598946</v>
      </c>
      <c r="AB1997">
        <v>4.6658925952368735</v>
      </c>
      <c r="AC1997">
        <v>-56.576021414902485</v>
      </c>
    </row>
    <row r="1998" spans="1:29">
      <c r="A1998">
        <v>4</v>
      </c>
      <c r="B1998">
        <v>109</v>
      </c>
      <c r="C1998">
        <v>1997</v>
      </c>
      <c r="D1998">
        <v>99</v>
      </c>
      <c r="E1998">
        <v>99</v>
      </c>
      <c r="F1998">
        <v>99</v>
      </c>
      <c r="G1998">
        <v>1</v>
      </c>
      <c r="H1998">
        <v>99</v>
      </c>
      <c r="I1998">
        <v>99</v>
      </c>
      <c r="J1998">
        <v>999</v>
      </c>
      <c r="K1998">
        <v>99</v>
      </c>
      <c r="L1998">
        <v>99</v>
      </c>
      <c r="M1998">
        <v>99</v>
      </c>
      <c r="N1998">
        <v>99</v>
      </c>
      <c r="O1998">
        <v>99</v>
      </c>
      <c r="P1998">
        <v>9999</v>
      </c>
      <c r="Q1998">
        <v>1223</v>
      </c>
      <c r="R1998">
        <v>6936.25</v>
      </c>
      <c r="S1998">
        <v>6744</v>
      </c>
      <c r="T1998">
        <v>40.999231587658123</v>
      </c>
      <c r="U1998">
        <v>44.111817073571324</v>
      </c>
      <c r="V1998">
        <v>16.400648765543341</v>
      </c>
      <c r="W1998">
        <v>55.370255041518398</v>
      </c>
      <c r="X1998">
        <v>156.73950602990004</v>
      </c>
      <c r="Y1998">
        <v>141.32208325824476</v>
      </c>
      <c r="Z1998">
        <v>145.35072657176755</v>
      </c>
      <c r="AA1998">
        <v>30.205367003146304</v>
      </c>
      <c r="AB1998">
        <v>4.6693212851058714</v>
      </c>
      <c r="AC1998">
        <v>-52.18282315733024</v>
      </c>
    </row>
    <row r="1999" spans="1:29">
      <c r="A1999">
        <v>4</v>
      </c>
      <c r="B1999">
        <v>110</v>
      </c>
      <c r="C1999">
        <v>1997</v>
      </c>
      <c r="D1999">
        <v>99</v>
      </c>
      <c r="E1999">
        <v>99</v>
      </c>
      <c r="F1999">
        <v>99</v>
      </c>
      <c r="G1999">
        <v>2</v>
      </c>
      <c r="H1999">
        <v>99</v>
      </c>
      <c r="I1999">
        <v>99</v>
      </c>
      <c r="J1999">
        <v>999</v>
      </c>
      <c r="K1999">
        <v>99</v>
      </c>
      <c r="L1999">
        <v>99</v>
      </c>
      <c r="M1999">
        <v>99</v>
      </c>
      <c r="N1999">
        <v>99</v>
      </c>
      <c r="O1999">
        <v>99</v>
      </c>
      <c r="P1999">
        <v>9999</v>
      </c>
      <c r="Q1999">
        <v>959</v>
      </c>
      <c r="R1999">
        <v>4933</v>
      </c>
      <c r="S1999">
        <v>3843</v>
      </c>
      <c r="T1999">
        <v>29.158292942428172</v>
      </c>
      <c r="U1999">
        <v>24.654495151839445</v>
      </c>
      <c r="V1999">
        <v>16.235759172917088</v>
      </c>
      <c r="W1999">
        <v>55.992193598750973</v>
      </c>
      <c r="X1999">
        <v>151.41450144833564</v>
      </c>
      <c r="Y1999">
        <v>111.06182850192596</v>
      </c>
      <c r="Z1999">
        <v>142.56258131667985</v>
      </c>
      <c r="AA1999">
        <v>29.917121181438713</v>
      </c>
      <c r="AB1999">
        <v>5.7327906222442637</v>
      </c>
      <c r="AC1999">
        <v>-28.493700557292694</v>
      </c>
    </row>
    <row r="2000" spans="1:29">
      <c r="A2000">
        <v>4</v>
      </c>
      <c r="B2000">
        <v>111</v>
      </c>
      <c r="C2000">
        <v>1997</v>
      </c>
      <c r="D2000">
        <v>99</v>
      </c>
      <c r="E2000">
        <v>99</v>
      </c>
      <c r="F2000">
        <v>99</v>
      </c>
      <c r="G2000">
        <v>3</v>
      </c>
      <c r="H2000">
        <v>99</v>
      </c>
      <c r="I2000">
        <v>99</v>
      </c>
      <c r="J2000">
        <v>999</v>
      </c>
      <c r="K2000">
        <v>99</v>
      </c>
      <c r="L2000">
        <v>99</v>
      </c>
      <c r="M2000">
        <v>99</v>
      </c>
      <c r="N2000">
        <v>99</v>
      </c>
      <c r="O2000">
        <v>99</v>
      </c>
      <c r="P2000">
        <v>9999</v>
      </c>
      <c r="Q2000">
        <v>797</v>
      </c>
      <c r="R2000">
        <v>4413.75</v>
      </c>
      <c r="S2000">
        <v>4149.75</v>
      </c>
      <c r="T2000">
        <v>26.089076723016912</v>
      </c>
      <c r="U2000">
        <v>27.16094939075678</v>
      </c>
      <c r="V2000">
        <v>15.64882469555366</v>
      </c>
      <c r="W2000">
        <v>55.601180794023747</v>
      </c>
      <c r="X2000">
        <v>156.37179809352989</v>
      </c>
      <c r="Y2000">
        <v>136.74675729255196</v>
      </c>
      <c r="Z2000">
        <v>145.44635218989129</v>
      </c>
      <c r="AA2000">
        <v>30.165070122689706</v>
      </c>
      <c r="AB2000">
        <v>5.2202132672143682</v>
      </c>
      <c r="AC2000">
        <v>-50.585473870536411</v>
      </c>
    </row>
    <row r="2001" spans="1:29">
      <c r="A2001">
        <v>4</v>
      </c>
      <c r="B2001">
        <v>112</v>
      </c>
      <c r="C2001">
        <v>1997</v>
      </c>
      <c r="D2001">
        <v>99</v>
      </c>
      <c r="E2001">
        <v>99</v>
      </c>
      <c r="F2001">
        <v>99</v>
      </c>
      <c r="G2001">
        <v>4</v>
      </c>
      <c r="H2001">
        <v>99</v>
      </c>
      <c r="I2001">
        <v>99</v>
      </c>
      <c r="J2001">
        <v>999</v>
      </c>
      <c r="K2001">
        <v>99</v>
      </c>
      <c r="L2001">
        <v>99</v>
      </c>
      <c r="M2001">
        <v>99</v>
      </c>
      <c r="N2001">
        <v>99</v>
      </c>
      <c r="O2001">
        <v>99</v>
      </c>
      <c r="P2001">
        <v>9999</v>
      </c>
      <c r="Q2001">
        <v>159</v>
      </c>
      <c r="R2001">
        <v>635</v>
      </c>
      <c r="S2001">
        <v>635</v>
      </c>
      <c r="T2001">
        <v>3.7533987468967962</v>
      </c>
      <c r="U2001">
        <v>4.07273838383247</v>
      </c>
      <c r="V2001">
        <v>14.157480314960628</v>
      </c>
      <c r="W2001">
        <v>55.559055118110237</v>
      </c>
      <c r="X2001">
        <v>154.41550575408851</v>
      </c>
      <c r="Y2001">
        <v>142.52551181102362</v>
      </c>
      <c r="Z2001">
        <v>142.52551181102362</v>
      </c>
      <c r="AA2001">
        <v>29.210883170561175</v>
      </c>
      <c r="AB2001">
        <v>4.6854667971503119</v>
      </c>
      <c r="AC2001">
        <v>-55.255997875674119</v>
      </c>
    </row>
    <row r="2002" spans="1:29" s="301" customFormat="1">
      <c r="A2002" s="301">
        <v>4</v>
      </c>
      <c r="B2002" s="301">
        <v>113</v>
      </c>
      <c r="C2002" s="301">
        <v>1996</v>
      </c>
      <c r="D2002" s="301">
        <v>99</v>
      </c>
      <c r="E2002" s="301">
        <v>99</v>
      </c>
      <c r="F2002" s="301">
        <v>99</v>
      </c>
      <c r="G2002" s="301">
        <v>1</v>
      </c>
      <c r="H2002" s="301">
        <v>99</v>
      </c>
      <c r="I2002" s="301">
        <v>99</v>
      </c>
      <c r="J2002" s="301">
        <v>999</v>
      </c>
      <c r="K2002" s="301">
        <v>99</v>
      </c>
      <c r="L2002" s="301">
        <v>99</v>
      </c>
      <c r="M2002" s="301">
        <v>99</v>
      </c>
      <c r="N2002" s="301">
        <v>99</v>
      </c>
      <c r="O2002" s="301">
        <v>99</v>
      </c>
      <c r="P2002" s="301">
        <v>9999</v>
      </c>
      <c r="Q2002" s="301">
        <v>1347</v>
      </c>
      <c r="R2002" s="301">
        <v>6645</v>
      </c>
      <c r="S2002" s="301">
        <v>6345</v>
      </c>
      <c r="T2002" s="301">
        <v>45.809420402254283</v>
      </c>
      <c r="U2002" s="301">
        <v>49.106942443705741</v>
      </c>
      <c r="V2002" s="301">
        <v>16.283972911963879</v>
      </c>
      <c r="W2002" s="301">
        <v>54.862096138691889</v>
      </c>
      <c r="X2002" s="301">
        <v>155.64662618298144</v>
      </c>
      <c r="Y2002" s="301">
        <v>138.17899172310007</v>
      </c>
      <c r="Z2002" s="301">
        <v>144.71227738376672</v>
      </c>
      <c r="AA2002" s="301">
        <v>29.091883848349642</v>
      </c>
      <c r="AB2002" s="301">
        <v>4.6540581802054444</v>
      </c>
      <c r="AC2002" s="301">
        <v>-51.550525368018384</v>
      </c>
    </row>
    <row r="2003" spans="1:29" s="301" customFormat="1">
      <c r="A2003" s="301">
        <v>4</v>
      </c>
      <c r="B2003" s="301">
        <v>114</v>
      </c>
      <c r="C2003" s="301">
        <v>1996</v>
      </c>
      <c r="D2003" s="301">
        <v>99</v>
      </c>
      <c r="E2003" s="301">
        <v>99</v>
      </c>
      <c r="F2003" s="301">
        <v>99</v>
      </c>
      <c r="G2003" s="301">
        <v>2</v>
      </c>
      <c r="H2003" s="301">
        <v>99</v>
      </c>
      <c r="I2003" s="301">
        <v>99</v>
      </c>
      <c r="J2003" s="301">
        <v>999</v>
      </c>
      <c r="K2003" s="301">
        <v>99</v>
      </c>
      <c r="L2003" s="301">
        <v>99</v>
      </c>
      <c r="M2003" s="301">
        <v>99</v>
      </c>
      <c r="N2003" s="301">
        <v>99</v>
      </c>
      <c r="O2003" s="301">
        <v>99</v>
      </c>
      <c r="P2003" s="301">
        <v>9999</v>
      </c>
      <c r="Q2003" s="301">
        <v>974</v>
      </c>
      <c r="R2003" s="301">
        <v>4243</v>
      </c>
      <c r="S2003" s="301">
        <v>3408</v>
      </c>
      <c r="T2003" s="301">
        <v>29.250469641349127</v>
      </c>
      <c r="U2003" s="301">
        <v>25.279593410081539</v>
      </c>
      <c r="V2003" s="301">
        <v>15.682771623851046</v>
      </c>
      <c r="W2003" s="301">
        <v>55.624119718309856</v>
      </c>
      <c r="X2003" s="301">
        <v>148.06836267701379</v>
      </c>
      <c r="Y2003" s="301">
        <v>111.40153193495193</v>
      </c>
      <c r="Z2003" s="301">
        <v>138.69621478873273</v>
      </c>
      <c r="AA2003" s="301">
        <v>28.505687911384193</v>
      </c>
    </row>
    <row r="2004" spans="1:29" s="301" customFormat="1">
      <c r="A2004" s="301">
        <v>4</v>
      </c>
      <c r="B2004" s="301">
        <v>115</v>
      </c>
      <c r="C2004" s="301">
        <v>1996</v>
      </c>
      <c r="D2004" s="301">
        <v>99</v>
      </c>
      <c r="E2004" s="301">
        <v>99</v>
      </c>
      <c r="F2004" s="301">
        <v>99</v>
      </c>
      <c r="G2004" s="301">
        <v>3</v>
      </c>
      <c r="H2004" s="301">
        <v>99</v>
      </c>
      <c r="I2004" s="301">
        <v>99</v>
      </c>
      <c r="J2004" s="301">
        <v>999</v>
      </c>
      <c r="K2004" s="301">
        <v>99</v>
      </c>
      <c r="L2004" s="301">
        <v>99</v>
      </c>
      <c r="M2004" s="301">
        <v>99</v>
      </c>
      <c r="N2004" s="301">
        <v>99</v>
      </c>
      <c r="O2004" s="301">
        <v>99</v>
      </c>
      <c r="P2004" s="301">
        <v>9999</v>
      </c>
      <c r="Q2004" s="301">
        <v>772</v>
      </c>
      <c r="R2004" s="301">
        <v>3454.75</v>
      </c>
      <c r="S2004" s="301">
        <v>3207.25</v>
      </c>
      <c r="T2004" s="301">
        <v>23.816417627492541</v>
      </c>
      <c r="U2004" s="301">
        <v>24.444186543394682</v>
      </c>
      <c r="V2004" s="301">
        <v>16.136044576307981</v>
      </c>
      <c r="W2004" s="301">
        <v>55.206173513134303</v>
      </c>
      <c r="X2004" s="301">
        <v>153.76308013124637</v>
      </c>
      <c r="Y2004" s="301">
        <v>132.29793762211423</v>
      </c>
      <c r="Z2004" s="301">
        <v>142.50722581650922</v>
      </c>
      <c r="AA2004" s="301">
        <v>29.512723855950004</v>
      </c>
      <c r="AB2004" s="301">
        <v>4.5087369337011491</v>
      </c>
      <c r="AC2004" s="301">
        <v>-65.971673852743294</v>
      </c>
    </row>
    <row r="2005" spans="1:29" s="301" customFormat="1">
      <c r="A2005" s="301">
        <v>4</v>
      </c>
      <c r="B2005" s="301">
        <v>116</v>
      </c>
      <c r="C2005" s="301">
        <v>1996</v>
      </c>
      <c r="D2005" s="301">
        <v>99</v>
      </c>
      <c r="E2005" s="301">
        <v>99</v>
      </c>
      <c r="F2005" s="301">
        <v>99</v>
      </c>
      <c r="G2005" s="301">
        <v>4</v>
      </c>
      <c r="H2005" s="301">
        <v>99</v>
      </c>
      <c r="I2005" s="301">
        <v>99</v>
      </c>
      <c r="J2005" s="301">
        <v>999</v>
      </c>
      <c r="K2005" s="301">
        <v>99</v>
      </c>
      <c r="L2005" s="301">
        <v>99</v>
      </c>
      <c r="M2005" s="301">
        <v>99</v>
      </c>
      <c r="N2005" s="301">
        <v>99</v>
      </c>
      <c r="O2005" s="301">
        <v>99</v>
      </c>
      <c r="P2005" s="301">
        <v>9999</v>
      </c>
      <c r="Q2005" s="301">
        <v>78</v>
      </c>
      <c r="R2005" s="301">
        <v>163</v>
      </c>
      <c r="S2005" s="301">
        <v>163</v>
      </c>
      <c r="T2005" s="301">
        <v>1.1236923289040548</v>
      </c>
      <c r="U2005" s="301">
        <v>1.1692776028180618</v>
      </c>
      <c r="V2005" s="301">
        <v>14.288343558282204</v>
      </c>
      <c r="W2005" s="301">
        <v>55.042944785276077</v>
      </c>
      <c r="X2005" s="301">
        <v>145.31901175813732</v>
      </c>
      <c r="Y2005" s="301">
        <v>134.12944785276071</v>
      </c>
      <c r="Z2005" s="301">
        <v>134.12944785276071</v>
      </c>
      <c r="AA2005" s="301">
        <v>32.209381959270999</v>
      </c>
      <c r="AB2005" s="301">
        <v>4.4090671957715823</v>
      </c>
      <c r="AC2005" s="301">
        <v>-55.830351308845806</v>
      </c>
    </row>
    <row r="2006" spans="1:29">
      <c r="A2006">
        <v>5</v>
      </c>
      <c r="B2006">
        <v>1</v>
      </c>
      <c r="C2006">
        <v>1996</v>
      </c>
      <c r="D2006">
        <v>99</v>
      </c>
      <c r="E2006">
        <v>99</v>
      </c>
      <c r="F2006">
        <v>99</v>
      </c>
      <c r="G2006">
        <v>99</v>
      </c>
      <c r="H2006">
        <v>1</v>
      </c>
      <c r="I2006">
        <v>99</v>
      </c>
      <c r="J2006">
        <v>999</v>
      </c>
      <c r="K2006">
        <v>99</v>
      </c>
      <c r="L2006">
        <v>99</v>
      </c>
      <c r="M2006">
        <v>99</v>
      </c>
      <c r="N2006">
        <v>99</v>
      </c>
      <c r="O2006">
        <v>99</v>
      </c>
      <c r="P2006">
        <v>9999</v>
      </c>
      <c r="Q2006">
        <v>2558</v>
      </c>
      <c r="R2006">
        <v>11666.25</v>
      </c>
      <c r="S2006">
        <v>11220.25</v>
      </c>
      <c r="T2006">
        <v>80.42500387777261</v>
      </c>
      <c r="U2006">
        <v>85.174528444420773</v>
      </c>
      <c r="V2006">
        <v>16.330268938176363</v>
      </c>
      <c r="W2006">
        <v>55.296985361288755</v>
      </c>
      <c r="X2006">
        <v>153.25119373362517</v>
      </c>
      <c r="Y2006">
        <v>136.51254687667384</v>
      </c>
      <c r="Z2006">
        <v>141.93886054232269</v>
      </c>
      <c r="AA2006">
        <v>28.911233494537779</v>
      </c>
      <c r="AB2006">
        <v>3.5234616011644806</v>
      </c>
      <c r="AC2006">
        <v>-82.135641697286701</v>
      </c>
    </row>
    <row r="2007" spans="1:29">
      <c r="A2007">
        <v>5</v>
      </c>
      <c r="B2007">
        <v>2</v>
      </c>
      <c r="C2007">
        <v>1997</v>
      </c>
      <c r="D2007">
        <v>99</v>
      </c>
      <c r="E2007">
        <v>99</v>
      </c>
      <c r="F2007">
        <v>99</v>
      </c>
      <c r="G2007">
        <v>99</v>
      </c>
      <c r="H2007">
        <v>1</v>
      </c>
      <c r="I2007">
        <v>99</v>
      </c>
      <c r="J2007">
        <v>999</v>
      </c>
      <c r="K2007">
        <v>99</v>
      </c>
      <c r="L2007">
        <v>99</v>
      </c>
      <c r="M2007">
        <v>99</v>
      </c>
      <c r="N2007">
        <v>99</v>
      </c>
      <c r="O2007">
        <v>99</v>
      </c>
      <c r="P2007">
        <v>9999</v>
      </c>
      <c r="Q2007">
        <v>2535</v>
      </c>
      <c r="R2007">
        <v>13906</v>
      </c>
      <c r="S2007">
        <v>13530.75</v>
      </c>
      <c r="T2007">
        <v>82.196477124955678</v>
      </c>
      <c r="U2007">
        <v>88.129829991499378</v>
      </c>
      <c r="V2007">
        <v>16.266072199050765</v>
      </c>
      <c r="W2007">
        <v>55.636457698205938</v>
      </c>
      <c r="X2007">
        <v>156.1983112428457</v>
      </c>
      <c r="Y2007">
        <v>140.83173450309229</v>
      </c>
      <c r="Z2007">
        <v>144.73743879681479</v>
      </c>
      <c r="AA2007">
        <v>30.121907763177482</v>
      </c>
      <c r="AB2007">
        <v>5.1141836636043827</v>
      </c>
      <c r="AC2007">
        <v>-44.337666587278129</v>
      </c>
    </row>
    <row r="2008" spans="1:29">
      <c r="A2008">
        <v>5</v>
      </c>
      <c r="B2008">
        <v>3</v>
      </c>
      <c r="C2008">
        <v>1998</v>
      </c>
      <c r="D2008">
        <v>99</v>
      </c>
      <c r="E2008">
        <v>99</v>
      </c>
      <c r="F2008">
        <v>99</v>
      </c>
      <c r="G2008">
        <v>99</v>
      </c>
      <c r="H2008">
        <v>1</v>
      </c>
      <c r="I2008">
        <v>99</v>
      </c>
      <c r="J2008">
        <v>999</v>
      </c>
      <c r="K2008">
        <v>99</v>
      </c>
      <c r="L2008">
        <v>99</v>
      </c>
      <c r="M2008">
        <v>99</v>
      </c>
      <c r="N2008">
        <v>99</v>
      </c>
      <c r="O2008">
        <v>99</v>
      </c>
      <c r="P2008">
        <v>9999</v>
      </c>
      <c r="Q2008">
        <v>2389</v>
      </c>
      <c r="R2008">
        <v>13528.25</v>
      </c>
      <c r="S2008">
        <v>13170.25</v>
      </c>
      <c r="T2008">
        <v>81.876503608660769</v>
      </c>
      <c r="U2008">
        <v>89.099694618449732</v>
      </c>
      <c r="V2008">
        <v>15.40517066139375</v>
      </c>
      <c r="W2008">
        <v>55.332890415899456</v>
      </c>
      <c r="X2008">
        <v>158.71851485932871</v>
      </c>
      <c r="Y2008">
        <v>143.11497791658184</v>
      </c>
      <c r="Z2008">
        <v>147.0051973197167</v>
      </c>
      <c r="AA2008">
        <v>30.468539082136662</v>
      </c>
      <c r="AB2008">
        <v>4.8982931614340783</v>
      </c>
      <c r="AC2008">
        <v>-49.804334973130466</v>
      </c>
    </row>
    <row r="2009" spans="1:29">
      <c r="A2009">
        <v>5</v>
      </c>
      <c r="B2009">
        <v>4</v>
      </c>
      <c r="C2009">
        <v>1999</v>
      </c>
      <c r="D2009">
        <v>99</v>
      </c>
      <c r="E2009">
        <v>99</v>
      </c>
      <c r="F2009">
        <v>99</v>
      </c>
      <c r="G2009">
        <v>99</v>
      </c>
      <c r="H2009">
        <v>1</v>
      </c>
      <c r="I2009">
        <v>99</v>
      </c>
      <c r="J2009">
        <v>999</v>
      </c>
      <c r="K2009">
        <v>99</v>
      </c>
      <c r="L2009">
        <v>99</v>
      </c>
      <c r="M2009">
        <v>99</v>
      </c>
      <c r="N2009">
        <v>99</v>
      </c>
      <c r="O2009">
        <v>99</v>
      </c>
      <c r="P2009">
        <v>9999</v>
      </c>
      <c r="Q2009">
        <v>2316</v>
      </c>
      <c r="R2009">
        <v>14763</v>
      </c>
      <c r="S2009">
        <v>14459</v>
      </c>
      <c r="T2009">
        <v>80.197737427512109</v>
      </c>
      <c r="U2009">
        <v>85.687878356932998</v>
      </c>
      <c r="V2009">
        <v>15.271625008467121</v>
      </c>
      <c r="W2009">
        <v>55.464554948474991</v>
      </c>
      <c r="X2009">
        <v>158.55892549739872</v>
      </c>
      <c r="Y2009">
        <v>143.66495969653872</v>
      </c>
      <c r="Z2009">
        <v>146.68551075454749</v>
      </c>
      <c r="AA2009">
        <v>30.423137213328474</v>
      </c>
      <c r="AB2009">
        <v>5.1107244741521241</v>
      </c>
      <c r="AC2009">
        <v>-47.77269311411645</v>
      </c>
    </row>
    <row r="2010" spans="1:29">
      <c r="A2010">
        <v>5</v>
      </c>
      <c r="B2010">
        <v>5</v>
      </c>
      <c r="C2010">
        <v>2000</v>
      </c>
      <c r="D2010">
        <v>99</v>
      </c>
      <c r="E2010">
        <v>99</v>
      </c>
      <c r="F2010">
        <v>99</v>
      </c>
      <c r="G2010">
        <v>99</v>
      </c>
      <c r="H2010">
        <v>1</v>
      </c>
      <c r="I2010">
        <v>99</v>
      </c>
      <c r="J2010">
        <v>999</v>
      </c>
      <c r="K2010">
        <v>99</v>
      </c>
      <c r="L2010">
        <v>99</v>
      </c>
      <c r="M2010">
        <v>99</v>
      </c>
      <c r="N2010">
        <v>99</v>
      </c>
      <c r="O2010">
        <v>99</v>
      </c>
      <c r="P2010">
        <v>9999</v>
      </c>
      <c r="Q2010">
        <v>1990</v>
      </c>
      <c r="R2010">
        <v>13230.25</v>
      </c>
      <c r="S2010">
        <v>13077.25</v>
      </c>
      <c r="T2010">
        <v>79.3882480010801</v>
      </c>
      <c r="U2010">
        <v>81.129344692649354</v>
      </c>
      <c r="V2010">
        <v>13.101642070255663</v>
      </c>
      <c r="W2010">
        <v>55.618803647555879</v>
      </c>
      <c r="X2010">
        <v>158.51678424245381</v>
      </c>
      <c r="Y2010">
        <v>144.73226129513739</v>
      </c>
      <c r="Z2010">
        <v>146.42558641916236</v>
      </c>
      <c r="AA2010">
        <v>30.515091128468619</v>
      </c>
      <c r="AB2010">
        <v>5.1224374098771293</v>
      </c>
      <c r="AC2010">
        <v>-53.60968500932389</v>
      </c>
    </row>
    <row r="2011" spans="1:29">
      <c r="A2011">
        <v>5</v>
      </c>
      <c r="B2011">
        <v>6</v>
      </c>
      <c r="C2011">
        <v>2001</v>
      </c>
      <c r="D2011">
        <v>99</v>
      </c>
      <c r="E2011">
        <v>99</v>
      </c>
      <c r="F2011">
        <v>99</v>
      </c>
      <c r="G2011">
        <v>99</v>
      </c>
      <c r="H2011">
        <v>1</v>
      </c>
      <c r="I2011">
        <v>99</v>
      </c>
      <c r="J2011">
        <v>999</v>
      </c>
      <c r="K2011">
        <v>99</v>
      </c>
      <c r="L2011">
        <v>99</v>
      </c>
      <c r="M2011">
        <v>99</v>
      </c>
      <c r="N2011">
        <v>99</v>
      </c>
      <c r="O2011">
        <v>99</v>
      </c>
      <c r="P2011">
        <v>9999</v>
      </c>
      <c r="Q2011">
        <v>1494</v>
      </c>
      <c r="R2011">
        <v>10601</v>
      </c>
      <c r="S2011">
        <v>10456</v>
      </c>
      <c r="T2011">
        <v>79.162155098383309</v>
      </c>
      <c r="U2011">
        <v>80.214129562346741</v>
      </c>
      <c r="V2011">
        <v>13.523535515517404</v>
      </c>
      <c r="W2011">
        <v>56.29227237949501</v>
      </c>
      <c r="X2011">
        <v>154.71828890812796</v>
      </c>
      <c r="Y2011">
        <v>140.96491840392403</v>
      </c>
      <c r="Z2011">
        <v>142.91976855394023</v>
      </c>
      <c r="AA2011">
        <v>30.784007022397645</v>
      </c>
      <c r="AB2011">
        <v>4.7518451255480336</v>
      </c>
      <c r="AC2011">
        <v>-52.28477481478069</v>
      </c>
    </row>
    <row r="2012" spans="1:29">
      <c r="A2012">
        <v>5</v>
      </c>
      <c r="B2012">
        <v>7</v>
      </c>
      <c r="C2012">
        <v>2002</v>
      </c>
      <c r="D2012">
        <v>99</v>
      </c>
      <c r="E2012">
        <v>99</v>
      </c>
      <c r="F2012">
        <v>99</v>
      </c>
      <c r="G2012">
        <v>99</v>
      </c>
      <c r="H2012">
        <v>1</v>
      </c>
      <c r="I2012">
        <v>99</v>
      </c>
      <c r="J2012">
        <v>999</v>
      </c>
      <c r="K2012">
        <v>99</v>
      </c>
      <c r="L2012">
        <v>99</v>
      </c>
      <c r="M2012">
        <v>99</v>
      </c>
      <c r="N2012">
        <v>99</v>
      </c>
      <c r="O2012">
        <v>99</v>
      </c>
      <c r="P2012">
        <v>9999</v>
      </c>
      <c r="Q2012">
        <v>1356</v>
      </c>
      <c r="R2012">
        <v>10835</v>
      </c>
      <c r="S2012">
        <v>10679</v>
      </c>
      <c r="T2012">
        <v>79.319180087847712</v>
      </c>
      <c r="U2012">
        <v>80.594005548970316</v>
      </c>
      <c r="V2012">
        <v>13.143424088601751</v>
      </c>
      <c r="W2012">
        <v>55.636201891562891</v>
      </c>
      <c r="X2012">
        <v>156.71930128925965</v>
      </c>
      <c r="Y2012">
        <v>142.76147669589321</v>
      </c>
      <c r="Z2012">
        <v>144.84695196179439</v>
      </c>
      <c r="AA2012">
        <v>30.51129947823134</v>
      </c>
      <c r="AB2012">
        <v>4.5991042535766882</v>
      </c>
      <c r="AC2012">
        <v>-47.054997014790949</v>
      </c>
    </row>
    <row r="2013" spans="1:29">
      <c r="A2013">
        <v>5</v>
      </c>
      <c r="B2013">
        <v>8</v>
      </c>
      <c r="C2013">
        <v>2003</v>
      </c>
      <c r="D2013">
        <v>99</v>
      </c>
      <c r="E2013">
        <v>99</v>
      </c>
      <c r="F2013">
        <v>99</v>
      </c>
      <c r="G2013">
        <v>99</v>
      </c>
      <c r="H2013">
        <v>1</v>
      </c>
      <c r="I2013">
        <v>99</v>
      </c>
      <c r="J2013">
        <v>999</v>
      </c>
      <c r="K2013">
        <v>99</v>
      </c>
      <c r="L2013">
        <v>99</v>
      </c>
      <c r="M2013">
        <v>99</v>
      </c>
      <c r="N2013">
        <v>99</v>
      </c>
      <c r="O2013">
        <v>99</v>
      </c>
      <c r="P2013">
        <v>9999</v>
      </c>
      <c r="Q2013">
        <v>1286</v>
      </c>
      <c r="R2013">
        <v>11690</v>
      </c>
      <c r="S2013">
        <v>11547</v>
      </c>
      <c r="T2013">
        <v>78.688745288099071</v>
      </c>
      <c r="U2013">
        <v>79.968695926617059</v>
      </c>
      <c r="V2013">
        <v>13.275705731394352</v>
      </c>
      <c r="W2013">
        <v>55.733523859011001</v>
      </c>
      <c r="X2013">
        <v>159.22253002121357</v>
      </c>
      <c r="Y2013">
        <v>145.39460222412282</v>
      </c>
      <c r="Z2013">
        <v>147.19519355676772</v>
      </c>
      <c r="AA2013">
        <v>31.738033476657961</v>
      </c>
      <c r="AB2013">
        <v>4.6298612898996367</v>
      </c>
      <c r="AC2013">
        <v>-47.166269416197011</v>
      </c>
    </row>
    <row r="2014" spans="1:29">
      <c r="A2014">
        <v>5</v>
      </c>
      <c r="B2014">
        <v>9</v>
      </c>
      <c r="C2014">
        <v>2004</v>
      </c>
      <c r="D2014">
        <v>99</v>
      </c>
      <c r="E2014">
        <v>99</v>
      </c>
      <c r="F2014">
        <v>99</v>
      </c>
      <c r="G2014">
        <v>99</v>
      </c>
      <c r="H2014">
        <v>1</v>
      </c>
      <c r="I2014">
        <v>99</v>
      </c>
      <c r="J2014">
        <v>999</v>
      </c>
      <c r="K2014">
        <v>99</v>
      </c>
      <c r="L2014">
        <v>99</v>
      </c>
      <c r="M2014">
        <v>99</v>
      </c>
      <c r="N2014">
        <v>99</v>
      </c>
      <c r="O2014">
        <v>99</v>
      </c>
      <c r="P2014">
        <v>9999</v>
      </c>
      <c r="Q2014">
        <v>1272</v>
      </c>
      <c r="R2014">
        <v>11768</v>
      </c>
      <c r="S2014">
        <v>11627</v>
      </c>
      <c r="T2014">
        <v>72.276133153175294</v>
      </c>
      <c r="U2014">
        <v>74.440639041017732</v>
      </c>
      <c r="V2014">
        <v>13.702073419442559</v>
      </c>
      <c r="W2014">
        <v>56.208222241334816</v>
      </c>
      <c r="X2014">
        <v>161.32558831522829</v>
      </c>
      <c r="Y2014">
        <v>147.33797586675706</v>
      </c>
      <c r="Z2014">
        <v>149.12473552937104</v>
      </c>
      <c r="AA2014">
        <v>31.799017001237505</v>
      </c>
      <c r="AB2014">
        <v>4.606385996178803</v>
      </c>
      <c r="AC2014">
        <v>-53.093116465999842</v>
      </c>
    </row>
    <row r="2015" spans="1:29">
      <c r="A2015">
        <v>5</v>
      </c>
      <c r="B2015">
        <v>10</v>
      </c>
      <c r="C2015">
        <v>2005</v>
      </c>
      <c r="D2015">
        <v>99</v>
      </c>
      <c r="E2015">
        <v>99</v>
      </c>
      <c r="F2015">
        <v>99</v>
      </c>
      <c r="G2015">
        <v>99</v>
      </c>
      <c r="H2015">
        <v>1</v>
      </c>
      <c r="I2015">
        <v>99</v>
      </c>
      <c r="J2015">
        <v>999</v>
      </c>
      <c r="K2015">
        <v>99</v>
      </c>
      <c r="L2015">
        <v>99</v>
      </c>
      <c r="M2015">
        <v>99</v>
      </c>
      <c r="N2015">
        <v>99</v>
      </c>
      <c r="O2015">
        <v>99</v>
      </c>
      <c r="P2015">
        <v>9999</v>
      </c>
      <c r="Q2015">
        <v>1217</v>
      </c>
      <c r="R2015">
        <v>13906</v>
      </c>
      <c r="S2015">
        <v>13577</v>
      </c>
      <c r="T2015">
        <v>75.690239355549807</v>
      </c>
      <c r="U2015">
        <v>77.101974076781062</v>
      </c>
      <c r="V2015">
        <v>15.513447432762838</v>
      </c>
      <c r="W2015">
        <v>56.731825882006333</v>
      </c>
      <c r="X2015">
        <v>160.75183802590908</v>
      </c>
      <c r="Y2015">
        <v>145.37092621889818</v>
      </c>
      <c r="Z2015">
        <v>148.89357737349914</v>
      </c>
      <c r="AA2015">
        <v>32.038601689656119</v>
      </c>
      <c r="AB2015">
        <v>4.6522636793606988</v>
      </c>
      <c r="AC2015">
        <v>-49.980650431990867</v>
      </c>
    </row>
    <row r="2016" spans="1:29">
      <c r="A2016">
        <v>5</v>
      </c>
      <c r="B2016">
        <v>11</v>
      </c>
      <c r="C2016">
        <v>2006</v>
      </c>
      <c r="D2016">
        <v>99</v>
      </c>
      <c r="E2016">
        <v>99</v>
      </c>
      <c r="F2016">
        <v>99</v>
      </c>
      <c r="G2016">
        <v>99</v>
      </c>
      <c r="H2016">
        <v>1</v>
      </c>
      <c r="I2016">
        <v>99</v>
      </c>
      <c r="J2016">
        <v>999</v>
      </c>
      <c r="K2016">
        <v>99</v>
      </c>
      <c r="L2016">
        <v>99</v>
      </c>
      <c r="M2016">
        <v>99</v>
      </c>
      <c r="N2016">
        <v>99</v>
      </c>
      <c r="O2016">
        <v>99</v>
      </c>
      <c r="P2016">
        <v>9999</v>
      </c>
      <c r="Q2016">
        <v>1104</v>
      </c>
      <c r="R2016">
        <v>15385</v>
      </c>
      <c r="S2016">
        <v>15319</v>
      </c>
      <c r="T2016">
        <v>79.067735635728255</v>
      </c>
      <c r="U2016">
        <v>81.119280211714482</v>
      </c>
      <c r="V2016">
        <v>15.822359441013978</v>
      </c>
      <c r="W2016">
        <v>56.912004700045699</v>
      </c>
      <c r="X2016">
        <v>161.45527347731823</v>
      </c>
      <c r="Y2016">
        <v>148.54178745531388</v>
      </c>
      <c r="Z2016">
        <v>149.18176121156762</v>
      </c>
      <c r="AA2016">
        <v>32.072364999324442</v>
      </c>
      <c r="AB2016">
        <v>4.6200743117794998</v>
      </c>
      <c r="AC2016">
        <v>-49.221940449425219</v>
      </c>
    </row>
    <row r="2017" spans="1:39">
      <c r="A2017">
        <v>5</v>
      </c>
      <c r="B2017">
        <v>12</v>
      </c>
      <c r="C2017">
        <v>2007</v>
      </c>
      <c r="D2017">
        <v>99</v>
      </c>
      <c r="E2017">
        <v>99</v>
      </c>
      <c r="F2017">
        <v>99</v>
      </c>
      <c r="G2017">
        <v>99</v>
      </c>
      <c r="H2017">
        <v>1</v>
      </c>
      <c r="I2017">
        <v>99</v>
      </c>
      <c r="J2017">
        <v>999</v>
      </c>
      <c r="K2017">
        <v>99</v>
      </c>
      <c r="L2017">
        <v>99</v>
      </c>
      <c r="M2017">
        <v>99</v>
      </c>
      <c r="N2017">
        <v>99</v>
      </c>
      <c r="O2017">
        <v>99</v>
      </c>
      <c r="P2017">
        <v>9999</v>
      </c>
      <c r="Q2017">
        <v>995</v>
      </c>
      <c r="R2017">
        <v>16345</v>
      </c>
      <c r="S2017">
        <v>16294</v>
      </c>
      <c r="T2017">
        <v>79.973578628045786</v>
      </c>
      <c r="U2017">
        <v>81.29791707786768</v>
      </c>
      <c r="V2017">
        <v>15.262710308962989</v>
      </c>
      <c r="W2017">
        <v>56.662391064195425</v>
      </c>
      <c r="X2017">
        <v>164.0744748510831</v>
      </c>
      <c r="Y2017">
        <v>151.0735393086577</v>
      </c>
      <c r="Z2017">
        <v>151.54639744691363</v>
      </c>
      <c r="AA2017">
        <v>32.091162286751441</v>
      </c>
      <c r="AB2017">
        <v>4.7384637532532041</v>
      </c>
      <c r="AC2017">
        <v>-50.255137070347317</v>
      </c>
    </row>
    <row r="2018" spans="1:39">
      <c r="A2018">
        <v>5</v>
      </c>
      <c r="B2018">
        <v>13</v>
      </c>
      <c r="C2018">
        <v>2008</v>
      </c>
      <c r="D2018">
        <v>99</v>
      </c>
      <c r="E2018">
        <v>99</v>
      </c>
      <c r="F2018">
        <v>99</v>
      </c>
      <c r="G2018">
        <v>99</v>
      </c>
      <c r="H2018">
        <v>1</v>
      </c>
      <c r="I2018">
        <v>99</v>
      </c>
      <c r="J2018">
        <v>999</v>
      </c>
      <c r="K2018">
        <v>99</v>
      </c>
      <c r="L2018">
        <v>99</v>
      </c>
      <c r="M2018">
        <v>99</v>
      </c>
      <c r="N2018">
        <v>99</v>
      </c>
      <c r="O2018">
        <v>99</v>
      </c>
      <c r="P2018">
        <v>9999</v>
      </c>
      <c r="Q2018">
        <v>1011</v>
      </c>
      <c r="R2018">
        <v>16014</v>
      </c>
      <c r="S2018">
        <v>15974</v>
      </c>
      <c r="T2018">
        <v>80.427904173572401</v>
      </c>
      <c r="U2018">
        <v>82.189212203605933</v>
      </c>
      <c r="V2018">
        <v>15.196265767453477</v>
      </c>
      <c r="W2018">
        <v>56.93595843245275</v>
      </c>
      <c r="X2018">
        <v>162.82214330066822</v>
      </c>
      <c r="Y2018">
        <v>149.98004870738183</v>
      </c>
      <c r="Z2018">
        <v>150.35560911481238</v>
      </c>
      <c r="AA2018">
        <v>33.030440574318938</v>
      </c>
      <c r="AB2018">
        <v>4.5626386618444226</v>
      </c>
      <c r="AC2018">
        <v>-47.456728638659563</v>
      </c>
    </row>
    <row r="2019" spans="1:39">
      <c r="A2019">
        <v>5</v>
      </c>
      <c r="B2019">
        <v>14</v>
      </c>
      <c r="C2019">
        <v>2009</v>
      </c>
      <c r="D2019">
        <v>99</v>
      </c>
      <c r="E2019">
        <v>99</v>
      </c>
      <c r="F2019">
        <v>99</v>
      </c>
      <c r="G2019">
        <v>99</v>
      </c>
      <c r="H2019">
        <v>1</v>
      </c>
      <c r="I2019">
        <v>99</v>
      </c>
      <c r="J2019">
        <v>999</v>
      </c>
      <c r="K2019">
        <v>99</v>
      </c>
      <c r="L2019">
        <v>99</v>
      </c>
      <c r="M2019">
        <v>99</v>
      </c>
      <c r="N2019">
        <v>99</v>
      </c>
      <c r="O2019">
        <v>99</v>
      </c>
      <c r="P2019">
        <v>9999</v>
      </c>
      <c r="Q2019">
        <v>908</v>
      </c>
      <c r="R2019">
        <v>15915</v>
      </c>
      <c r="S2019">
        <v>15869</v>
      </c>
      <c r="T2019">
        <v>78.233298923462627</v>
      </c>
      <c r="U2019">
        <v>80.046810746216607</v>
      </c>
      <c r="V2019">
        <v>15.318755890669184</v>
      </c>
      <c r="W2019">
        <v>56.692671245825203</v>
      </c>
      <c r="X2019">
        <v>160.85290592731036</v>
      </c>
      <c r="Y2019">
        <v>148.09550738297222</v>
      </c>
      <c r="Z2019">
        <v>148.52479677358397</v>
      </c>
      <c r="AA2019">
        <v>32.744582662968263</v>
      </c>
      <c r="AB2019">
        <v>4.8862681530914962</v>
      </c>
      <c r="AC2019">
        <v>-43.852236953070005</v>
      </c>
    </row>
    <row r="2020" spans="1:39">
      <c r="A2020">
        <v>5</v>
      </c>
      <c r="B2020">
        <v>15</v>
      </c>
      <c r="C2020">
        <v>2010</v>
      </c>
      <c r="D2020">
        <v>99</v>
      </c>
      <c r="E2020">
        <v>99</v>
      </c>
      <c r="F2020">
        <v>99</v>
      </c>
      <c r="G2020">
        <v>99</v>
      </c>
      <c r="H2020">
        <v>1</v>
      </c>
      <c r="I2020">
        <v>99</v>
      </c>
      <c r="J2020">
        <v>999</v>
      </c>
      <c r="K2020">
        <v>99</v>
      </c>
      <c r="L2020">
        <v>99</v>
      </c>
      <c r="M2020">
        <v>99</v>
      </c>
      <c r="N2020">
        <v>99</v>
      </c>
      <c r="O2020">
        <v>99</v>
      </c>
      <c r="P2020">
        <v>9999</v>
      </c>
      <c r="Q2020">
        <v>899</v>
      </c>
      <c r="R2020">
        <v>15251</v>
      </c>
      <c r="S2020">
        <v>15185</v>
      </c>
      <c r="T2020">
        <v>76.465279518676383</v>
      </c>
      <c r="U2020">
        <v>78.393885536275022</v>
      </c>
      <c r="V2020">
        <v>14.475444233165035</v>
      </c>
      <c r="W2020">
        <v>58.642476127757647</v>
      </c>
      <c r="X2020">
        <v>160.90739622920859</v>
      </c>
      <c r="Y2020">
        <v>148.03524359058349</v>
      </c>
      <c r="Z2020">
        <v>148.67866315442797</v>
      </c>
      <c r="AA2020">
        <v>32.144770222768599</v>
      </c>
      <c r="AB2020">
        <v>4.6776639679871392</v>
      </c>
      <c r="AC2020">
        <v>-46.033286008922758</v>
      </c>
    </row>
    <row r="2021" spans="1:39">
      <c r="A2021">
        <v>5</v>
      </c>
      <c r="B2021">
        <v>16</v>
      </c>
      <c r="C2021">
        <v>2011</v>
      </c>
      <c r="D2021">
        <v>99</v>
      </c>
      <c r="E2021">
        <v>99</v>
      </c>
      <c r="F2021">
        <v>99</v>
      </c>
      <c r="G2021">
        <v>99</v>
      </c>
      <c r="H2021">
        <v>1</v>
      </c>
      <c r="I2021">
        <v>99</v>
      </c>
      <c r="J2021">
        <v>999</v>
      </c>
      <c r="K2021">
        <v>99</v>
      </c>
      <c r="L2021">
        <v>99</v>
      </c>
      <c r="M2021">
        <v>99</v>
      </c>
      <c r="N2021">
        <v>99</v>
      </c>
      <c r="O2021">
        <v>99</v>
      </c>
      <c r="P2021">
        <v>9999</v>
      </c>
      <c r="Q2021">
        <v>837</v>
      </c>
      <c r="R2021">
        <v>15833</v>
      </c>
      <c r="S2021">
        <v>15800</v>
      </c>
      <c r="T2021">
        <v>81.386861313868607</v>
      </c>
      <c r="U2021">
        <v>83.298381131717477</v>
      </c>
      <c r="V2021">
        <v>16.518663550811588</v>
      </c>
      <c r="W2021">
        <v>59.023291139240513</v>
      </c>
      <c r="X2021">
        <v>158.75973622025563</v>
      </c>
      <c r="Y2021">
        <v>146.25932545948305</v>
      </c>
      <c r="Z2021">
        <v>146.56480379746799</v>
      </c>
      <c r="AA2021">
        <v>32.599754063871281</v>
      </c>
      <c r="AB2021">
        <v>4.4765311280671876</v>
      </c>
      <c r="AC2021">
        <v>-42.198458234482153</v>
      </c>
    </row>
    <row r="2022" spans="1:39">
      <c r="A2022">
        <v>5</v>
      </c>
      <c r="B2022">
        <v>17</v>
      </c>
      <c r="C2022">
        <v>2012</v>
      </c>
      <c r="D2022">
        <v>99</v>
      </c>
      <c r="E2022">
        <v>99</v>
      </c>
      <c r="F2022">
        <v>99</v>
      </c>
      <c r="G2022">
        <v>99</v>
      </c>
      <c r="H2022">
        <v>1</v>
      </c>
      <c r="I2022">
        <v>99</v>
      </c>
      <c r="J2022">
        <v>999</v>
      </c>
      <c r="K2022">
        <v>99</v>
      </c>
      <c r="L2022">
        <v>99</v>
      </c>
      <c r="M2022">
        <v>99</v>
      </c>
      <c r="N2022">
        <v>99</v>
      </c>
      <c r="O2022">
        <v>99</v>
      </c>
      <c r="P2022">
        <v>9999</v>
      </c>
      <c r="Q2022">
        <v>762</v>
      </c>
      <c r="R2022">
        <v>16713.5</v>
      </c>
      <c r="S2022">
        <v>16690.5</v>
      </c>
      <c r="T2022">
        <v>82.926889776476699</v>
      </c>
      <c r="U2022">
        <v>84.511253225903957</v>
      </c>
      <c r="V2022">
        <v>16.385377090376043</v>
      </c>
      <c r="W2022">
        <v>59.200802851921765</v>
      </c>
      <c r="X2022">
        <v>159.05356219877996</v>
      </c>
      <c r="Y2022">
        <v>146.62582343614363</v>
      </c>
      <c r="Z2022">
        <v>146.82787813426725</v>
      </c>
      <c r="AA2022">
        <v>32.985486756411042</v>
      </c>
      <c r="AB2022">
        <v>4.5312591353986633</v>
      </c>
      <c r="AC2022">
        <v>-42.191391453660515</v>
      </c>
    </row>
    <row r="2023" spans="1:39">
      <c r="A2023">
        <v>5</v>
      </c>
      <c r="B2023">
        <v>18</v>
      </c>
      <c r="C2023">
        <v>2013</v>
      </c>
      <c r="D2023">
        <v>99</v>
      </c>
      <c r="E2023">
        <v>99</v>
      </c>
      <c r="F2023">
        <v>99</v>
      </c>
      <c r="G2023">
        <v>99</v>
      </c>
      <c r="H2023">
        <v>1</v>
      </c>
      <c r="I2023">
        <v>99</v>
      </c>
      <c r="J2023">
        <v>999</v>
      </c>
      <c r="K2023">
        <v>99</v>
      </c>
      <c r="L2023">
        <v>99</v>
      </c>
      <c r="M2023">
        <v>99</v>
      </c>
      <c r="N2023">
        <v>99</v>
      </c>
      <c r="O2023">
        <v>99</v>
      </c>
      <c r="P2023">
        <v>9999</v>
      </c>
      <c r="Q2023">
        <v>646</v>
      </c>
      <c r="R2023">
        <v>15634</v>
      </c>
      <c r="S2023">
        <v>15604</v>
      </c>
      <c r="T2023">
        <v>80.182582829008112</v>
      </c>
      <c r="U2023">
        <v>82.174051055507022</v>
      </c>
      <c r="V2023">
        <v>16.512408852500965</v>
      </c>
      <c r="W2023">
        <v>59.306459882081519</v>
      </c>
      <c r="X2023">
        <v>159.16489618772644</v>
      </c>
      <c r="Y2023">
        <v>146.67810669054651</v>
      </c>
      <c r="Z2023">
        <v>146.9601076647017</v>
      </c>
      <c r="AA2023">
        <v>33.105785932033385</v>
      </c>
      <c r="AB2023">
        <v>4.475405667190322</v>
      </c>
      <c r="AC2023">
        <v>-44.158697906762882</v>
      </c>
    </row>
    <row r="2024" spans="1:39">
      <c r="A2024">
        <v>5</v>
      </c>
      <c r="B2024">
        <v>19</v>
      </c>
      <c r="C2024">
        <v>2014</v>
      </c>
      <c r="D2024">
        <v>99</v>
      </c>
      <c r="E2024">
        <v>99</v>
      </c>
      <c r="F2024">
        <v>99</v>
      </c>
      <c r="G2024">
        <v>99</v>
      </c>
      <c r="H2024">
        <v>1</v>
      </c>
      <c r="I2024">
        <v>99</v>
      </c>
      <c r="J2024">
        <v>999</v>
      </c>
      <c r="K2024">
        <v>99</v>
      </c>
      <c r="L2024">
        <v>99</v>
      </c>
      <c r="M2024">
        <v>99</v>
      </c>
      <c r="N2024">
        <v>99</v>
      </c>
      <c r="O2024">
        <v>99</v>
      </c>
      <c r="P2024">
        <v>9999</v>
      </c>
      <c r="Q2024">
        <v>718</v>
      </c>
      <c r="R2024">
        <v>18481</v>
      </c>
      <c r="S2024">
        <v>18464</v>
      </c>
      <c r="T2024">
        <v>92.939401558964036</v>
      </c>
      <c r="U2024">
        <v>93.983553458108972</v>
      </c>
      <c r="V2024">
        <v>16.195119311725563</v>
      </c>
      <c r="W2024">
        <v>59.429809358752152</v>
      </c>
      <c r="X2024">
        <v>157.02407725940103</v>
      </c>
      <c r="Y2024">
        <v>144.81174178886278</v>
      </c>
      <c r="Z2024">
        <v>144.94507149046649</v>
      </c>
      <c r="AA2024">
        <v>32.032475964839257</v>
      </c>
      <c r="AB2024">
        <v>4.4007138185415711</v>
      </c>
      <c r="AC2024">
        <v>-41.978781913258643</v>
      </c>
    </row>
    <row r="2025" spans="1:39">
      <c r="A2025">
        <v>5</v>
      </c>
      <c r="B2025">
        <v>20</v>
      </c>
      <c r="C2025">
        <v>2015</v>
      </c>
      <c r="D2025">
        <v>99</v>
      </c>
      <c r="E2025">
        <v>99</v>
      </c>
      <c r="F2025">
        <v>99</v>
      </c>
      <c r="G2025">
        <v>99</v>
      </c>
      <c r="H2025">
        <v>1</v>
      </c>
      <c r="I2025">
        <v>99</v>
      </c>
      <c r="J2025">
        <v>999</v>
      </c>
      <c r="K2025">
        <v>99</v>
      </c>
      <c r="L2025">
        <v>99</v>
      </c>
      <c r="M2025">
        <v>99</v>
      </c>
      <c r="N2025">
        <v>99</v>
      </c>
      <c r="O2025">
        <v>99</v>
      </c>
      <c r="P2025">
        <v>9999</v>
      </c>
      <c r="Q2025">
        <v>813</v>
      </c>
      <c r="R2025">
        <v>17960</v>
      </c>
      <c r="S2025">
        <v>17960</v>
      </c>
      <c r="T2025">
        <v>88.481623805301012</v>
      </c>
      <c r="U2025">
        <v>89.915477450701275</v>
      </c>
      <c r="V2025">
        <v>15.223385300668154</v>
      </c>
      <c r="W2025">
        <v>59.458463251670381</v>
      </c>
      <c r="X2025">
        <v>154.23905175097113</v>
      </c>
      <c r="Y2025">
        <v>142.36264476614627</v>
      </c>
      <c r="Z2025">
        <v>142.36264476614627</v>
      </c>
      <c r="AA2025">
        <v>31.614945762514004</v>
      </c>
      <c r="AB2025">
        <v>4.3400105045502864</v>
      </c>
      <c r="AC2025">
        <v>-34.070234721635508</v>
      </c>
      <c r="AD2025">
        <v>1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512</v>
      </c>
      <c r="AM2025">
        <v>144</v>
      </c>
    </row>
    <row r="2026" spans="1:39">
      <c r="A2026">
        <v>5</v>
      </c>
      <c r="B2026">
        <v>21</v>
      </c>
      <c r="C2026">
        <v>2016</v>
      </c>
      <c r="D2026">
        <v>99</v>
      </c>
      <c r="E2026">
        <v>99</v>
      </c>
      <c r="F2026">
        <v>99</v>
      </c>
      <c r="G2026">
        <v>99</v>
      </c>
      <c r="H2026">
        <v>1</v>
      </c>
      <c r="I2026">
        <v>99</v>
      </c>
      <c r="J2026">
        <v>999</v>
      </c>
      <c r="K2026">
        <v>99</v>
      </c>
      <c r="L2026">
        <v>99</v>
      </c>
      <c r="M2026">
        <v>99</v>
      </c>
      <c r="N2026">
        <v>99</v>
      </c>
      <c r="O2026">
        <v>99</v>
      </c>
      <c r="P2026">
        <v>9999</v>
      </c>
      <c r="Q2026">
        <v>551</v>
      </c>
      <c r="R2026">
        <v>14326</v>
      </c>
      <c r="S2026">
        <v>14324</v>
      </c>
      <c r="T2026">
        <v>95.672498998263677</v>
      </c>
      <c r="U2026">
        <v>96.272617292607677</v>
      </c>
      <c r="V2026">
        <v>15.053888035739217</v>
      </c>
      <c r="W2026">
        <v>59.195476123987731</v>
      </c>
      <c r="X2026">
        <v>163.55863139835151</v>
      </c>
      <c r="Y2026">
        <v>150.95812508725413</v>
      </c>
      <c r="Z2026">
        <v>150.97920273666588</v>
      </c>
      <c r="AA2026">
        <v>29.747628290208649</v>
      </c>
      <c r="AB2026">
        <v>4.6380035568503564</v>
      </c>
      <c r="AC2026">
        <v>-44.753146020444781</v>
      </c>
      <c r="AD2026">
        <v>483</v>
      </c>
      <c r="AE2026">
        <v>0</v>
      </c>
      <c r="AF2026">
        <v>0</v>
      </c>
      <c r="AG2026">
        <v>51</v>
      </c>
      <c r="AH2026">
        <v>1249</v>
      </c>
      <c r="AI2026">
        <v>145</v>
      </c>
      <c r="AJ2026">
        <v>177</v>
      </c>
      <c r="AK2026">
        <v>173</v>
      </c>
      <c r="AL2026">
        <v>237</v>
      </c>
      <c r="AM2026">
        <v>41</v>
      </c>
    </row>
    <row r="2027" spans="1:39">
      <c r="A2027">
        <v>5</v>
      </c>
      <c r="B2027">
        <v>22</v>
      </c>
      <c r="C2027">
        <v>2017</v>
      </c>
      <c r="D2027">
        <v>99</v>
      </c>
      <c r="E2027">
        <v>99</v>
      </c>
      <c r="F2027">
        <v>99</v>
      </c>
      <c r="G2027">
        <v>99</v>
      </c>
      <c r="H2027">
        <v>1</v>
      </c>
      <c r="I2027">
        <v>99</v>
      </c>
      <c r="J2027">
        <v>999</v>
      </c>
      <c r="K2027">
        <v>99</v>
      </c>
      <c r="L2027">
        <v>99</v>
      </c>
      <c r="M2027">
        <v>99</v>
      </c>
      <c r="N2027">
        <v>99</v>
      </c>
      <c r="O2027">
        <v>99</v>
      </c>
      <c r="P2027">
        <v>9999</v>
      </c>
      <c r="Q2027">
        <v>553</v>
      </c>
      <c r="R2027">
        <v>13678</v>
      </c>
      <c r="S2027">
        <v>13678</v>
      </c>
      <c r="T2027">
        <v>96.120871398453943</v>
      </c>
      <c r="U2027">
        <v>96.366795243962173</v>
      </c>
      <c r="V2027">
        <v>14.862187454306181</v>
      </c>
      <c r="W2027">
        <v>58.828922357069743</v>
      </c>
      <c r="X2027">
        <v>165.31293896755847</v>
      </c>
      <c r="Y2027">
        <v>152.58384266705659</v>
      </c>
      <c r="Z2027">
        <v>152.58384266705659</v>
      </c>
      <c r="AA2027">
        <v>29.787538070049902</v>
      </c>
      <c r="AB2027">
        <v>4.8496753148150749</v>
      </c>
      <c r="AC2027">
        <v>-47.425573613267119</v>
      </c>
      <c r="AD2027">
        <v>457</v>
      </c>
      <c r="AE2027">
        <v>1</v>
      </c>
      <c r="AF2027">
        <v>0</v>
      </c>
      <c r="AG2027">
        <v>42</v>
      </c>
      <c r="AH2027">
        <v>1042</v>
      </c>
      <c r="AI2027">
        <v>143</v>
      </c>
      <c r="AJ2027">
        <v>153</v>
      </c>
      <c r="AK2027">
        <v>126</v>
      </c>
      <c r="AL2027">
        <v>463</v>
      </c>
      <c r="AM2027">
        <v>49</v>
      </c>
    </row>
    <row r="2028" spans="1:39">
      <c r="A2028">
        <v>5</v>
      </c>
      <c r="B2028">
        <v>23</v>
      </c>
      <c r="C2028">
        <v>2018</v>
      </c>
      <c r="D2028">
        <v>99</v>
      </c>
      <c r="E2028">
        <v>99</v>
      </c>
      <c r="F2028">
        <v>99</v>
      </c>
      <c r="G2028">
        <v>99</v>
      </c>
      <c r="H2028">
        <v>1</v>
      </c>
      <c r="I2028">
        <v>99</v>
      </c>
      <c r="J2028">
        <v>999</v>
      </c>
      <c r="K2028">
        <v>99</v>
      </c>
      <c r="L2028">
        <v>99</v>
      </c>
      <c r="M2028">
        <v>99</v>
      </c>
      <c r="N2028">
        <v>99</v>
      </c>
      <c r="O2028">
        <v>99</v>
      </c>
      <c r="P2028">
        <v>9999</v>
      </c>
      <c r="Q2028">
        <v>517</v>
      </c>
      <c r="R2028">
        <v>14788</v>
      </c>
      <c r="S2028">
        <v>14788</v>
      </c>
      <c r="T2028">
        <v>95.363384278067969</v>
      </c>
      <c r="U2028">
        <v>95.693329436382498</v>
      </c>
      <c r="V2028">
        <v>14.82404652420882</v>
      </c>
      <c r="W2028">
        <v>58.697119285907505</v>
      </c>
      <c r="X2028">
        <v>166.6409120334464</v>
      </c>
      <c r="Y2028">
        <v>153.80956180687011</v>
      </c>
      <c r="Z2028">
        <v>153.80956180687011</v>
      </c>
      <c r="AA2028">
        <v>31.277289440236473</v>
      </c>
      <c r="AB2028">
        <v>4.9101639883324388</v>
      </c>
      <c r="AC2028">
        <v>-49.27560995517856</v>
      </c>
      <c r="AD2028">
        <v>437</v>
      </c>
      <c r="AE2028">
        <v>0</v>
      </c>
      <c r="AF2028">
        <v>0</v>
      </c>
      <c r="AG2028">
        <v>37</v>
      </c>
      <c r="AH2028">
        <v>1166</v>
      </c>
      <c r="AI2028">
        <v>161</v>
      </c>
      <c r="AJ2028">
        <v>88</v>
      </c>
      <c r="AK2028">
        <v>131</v>
      </c>
      <c r="AL2028">
        <v>312</v>
      </c>
      <c r="AM2028">
        <v>49</v>
      </c>
    </row>
    <row r="2029" spans="1:39">
      <c r="A2029">
        <v>5</v>
      </c>
      <c r="B2029">
        <v>24</v>
      </c>
      <c r="C2029">
        <v>2019</v>
      </c>
      <c r="D2029">
        <v>99</v>
      </c>
      <c r="E2029">
        <v>99</v>
      </c>
      <c r="F2029">
        <v>99</v>
      </c>
      <c r="G2029">
        <v>99</v>
      </c>
      <c r="H2029">
        <v>1</v>
      </c>
      <c r="I2029">
        <v>99</v>
      </c>
      <c r="J2029">
        <v>999</v>
      </c>
      <c r="K2029">
        <v>99</v>
      </c>
      <c r="L2029">
        <v>99</v>
      </c>
      <c r="M2029">
        <v>99</v>
      </c>
      <c r="N2029">
        <v>99</v>
      </c>
      <c r="O2029">
        <v>99</v>
      </c>
      <c r="P2029">
        <v>9999</v>
      </c>
      <c r="Q2029">
        <v>510</v>
      </c>
      <c r="R2029">
        <v>13529</v>
      </c>
      <c r="S2029">
        <v>13495</v>
      </c>
      <c r="T2029">
        <v>93.808071002634819</v>
      </c>
      <c r="U2029">
        <v>94.460230238668245</v>
      </c>
      <c r="V2029">
        <v>15.057949589770121</v>
      </c>
      <c r="W2029">
        <v>59.153241941459775</v>
      </c>
      <c r="X2029">
        <v>166.33811385629841</v>
      </c>
      <c r="Y2029">
        <v>153.14880626801622</v>
      </c>
      <c r="Z2029">
        <v>153.53465728047365</v>
      </c>
      <c r="AA2029">
        <v>30.659047193848394</v>
      </c>
      <c r="AB2029">
        <v>4.6524332251034703</v>
      </c>
      <c r="AC2029">
        <v>-46.116485460498637</v>
      </c>
      <c r="AD2029">
        <v>407</v>
      </c>
      <c r="AE2029">
        <v>1</v>
      </c>
      <c r="AF2029">
        <v>0</v>
      </c>
      <c r="AG2029">
        <v>37</v>
      </c>
      <c r="AH2029">
        <v>968</v>
      </c>
      <c r="AI2029">
        <v>100</v>
      </c>
      <c r="AJ2029">
        <v>80</v>
      </c>
      <c r="AK2029">
        <v>83</v>
      </c>
      <c r="AL2029">
        <v>85</v>
      </c>
      <c r="AM2029">
        <v>41</v>
      </c>
    </row>
    <row r="2030" spans="1:39">
      <c r="A2030">
        <v>5</v>
      </c>
      <c r="B2030">
        <v>25</v>
      </c>
      <c r="C2030">
        <v>2020</v>
      </c>
      <c r="D2030">
        <v>99</v>
      </c>
      <c r="E2030">
        <v>99</v>
      </c>
      <c r="F2030">
        <v>99</v>
      </c>
      <c r="G2030">
        <v>99</v>
      </c>
      <c r="H2030">
        <v>1</v>
      </c>
      <c r="I2030">
        <v>99</v>
      </c>
      <c r="J2030">
        <v>999</v>
      </c>
      <c r="K2030">
        <v>99</v>
      </c>
      <c r="L2030">
        <v>99</v>
      </c>
      <c r="M2030">
        <v>99</v>
      </c>
      <c r="N2030">
        <v>99</v>
      </c>
      <c r="O2030">
        <v>99</v>
      </c>
      <c r="P2030">
        <v>9999</v>
      </c>
      <c r="Q2030">
        <v>435</v>
      </c>
      <c r="R2030">
        <v>11253</v>
      </c>
      <c r="S2030">
        <v>11253</v>
      </c>
      <c r="T2030">
        <v>80.058338076266367</v>
      </c>
      <c r="U2030">
        <v>80.438065979073258</v>
      </c>
      <c r="V2030">
        <v>15.189549453479072</v>
      </c>
      <c r="W2030">
        <v>59.391984359726287</v>
      </c>
      <c r="X2030">
        <v>165.30655169455716</v>
      </c>
      <c r="Y2030">
        <v>152.57794721407649</v>
      </c>
      <c r="Z2030">
        <v>152.57794721407649</v>
      </c>
      <c r="AA2030">
        <v>30.505468689939882</v>
      </c>
      <c r="AB2030">
        <v>4.5202228042102508</v>
      </c>
      <c r="AC2030">
        <v>-43.637962457456211</v>
      </c>
      <c r="AD2030">
        <v>465</v>
      </c>
      <c r="AE2030">
        <v>0</v>
      </c>
      <c r="AF2030">
        <v>0</v>
      </c>
      <c r="AG2030">
        <v>39</v>
      </c>
      <c r="AH2030">
        <v>1098</v>
      </c>
      <c r="AI2030">
        <v>139</v>
      </c>
      <c r="AJ2030">
        <v>115</v>
      </c>
      <c r="AK2030">
        <v>87</v>
      </c>
      <c r="AL2030">
        <v>99</v>
      </c>
      <c r="AM2030">
        <v>26</v>
      </c>
    </row>
    <row r="2031" spans="1:39">
      <c r="A2031">
        <v>5</v>
      </c>
      <c r="B2031">
        <v>26</v>
      </c>
      <c r="C2031">
        <v>2021</v>
      </c>
      <c r="D2031">
        <v>99</v>
      </c>
      <c r="E2031">
        <v>99</v>
      </c>
      <c r="F2031">
        <v>99</v>
      </c>
      <c r="G2031">
        <v>99</v>
      </c>
      <c r="H2031">
        <v>1</v>
      </c>
      <c r="I2031">
        <v>99</v>
      </c>
      <c r="J2031">
        <v>999</v>
      </c>
      <c r="K2031">
        <v>99</v>
      </c>
      <c r="L2031">
        <v>99</v>
      </c>
      <c r="M2031">
        <v>99</v>
      </c>
      <c r="N2031">
        <v>99</v>
      </c>
      <c r="O2031">
        <v>99</v>
      </c>
      <c r="P2031">
        <v>9999</v>
      </c>
      <c r="Q2031">
        <v>454</v>
      </c>
      <c r="R2031">
        <v>12057</v>
      </c>
      <c r="S2031">
        <v>12057</v>
      </c>
      <c r="T2031">
        <v>82.042732716385402</v>
      </c>
      <c r="U2031">
        <v>82.402009327476975</v>
      </c>
      <c r="V2031">
        <v>15.204528489674049</v>
      </c>
      <c r="W2031">
        <v>59.39504022559511</v>
      </c>
      <c r="X2031">
        <v>166.67261709480195</v>
      </c>
      <c r="Y2031">
        <v>153.83882557850214</v>
      </c>
      <c r="Z2031">
        <v>153.83882557850214</v>
      </c>
      <c r="AA2031">
        <v>29.86479390772012</v>
      </c>
      <c r="AB2031">
        <v>4.2740901191921656</v>
      </c>
      <c r="AC2031">
        <v>-40.300050997916379</v>
      </c>
      <c r="AD2031">
        <v>429</v>
      </c>
      <c r="AE2031">
        <v>0</v>
      </c>
      <c r="AF2031">
        <v>0</v>
      </c>
      <c r="AG2031">
        <v>42</v>
      </c>
      <c r="AH2031">
        <v>973</v>
      </c>
      <c r="AI2031">
        <v>83</v>
      </c>
      <c r="AJ2031">
        <v>100</v>
      </c>
      <c r="AK2031">
        <v>63</v>
      </c>
      <c r="AL2031">
        <v>93</v>
      </c>
      <c r="AM2031">
        <v>25</v>
      </c>
    </row>
    <row r="2032" spans="1:39">
      <c r="A2032">
        <v>5</v>
      </c>
      <c r="B2032">
        <v>27</v>
      </c>
      <c r="C2032">
        <v>2022</v>
      </c>
      <c r="D2032">
        <v>99</v>
      </c>
      <c r="E2032">
        <v>99</v>
      </c>
      <c r="F2032">
        <v>99</v>
      </c>
      <c r="G2032">
        <v>99</v>
      </c>
      <c r="H2032">
        <v>1</v>
      </c>
      <c r="I2032">
        <v>99</v>
      </c>
      <c r="J2032">
        <v>999</v>
      </c>
      <c r="K2032">
        <v>99</v>
      </c>
      <c r="L2032">
        <v>99</v>
      </c>
      <c r="M2032">
        <v>99</v>
      </c>
      <c r="N2032">
        <v>99</v>
      </c>
      <c r="O2032">
        <v>99</v>
      </c>
      <c r="P2032">
        <v>9999</v>
      </c>
      <c r="Q2032">
        <v>494</v>
      </c>
      <c r="R2032">
        <v>12413</v>
      </c>
      <c r="S2032">
        <v>12383</v>
      </c>
      <c r="T2032">
        <v>84.041976980365604</v>
      </c>
      <c r="U2032">
        <v>84.347881184882141</v>
      </c>
      <c r="V2032">
        <v>5.7289937968259084</v>
      </c>
      <c r="W2032">
        <v>59.176451586852949</v>
      </c>
      <c r="X2032">
        <v>167.71508201961063</v>
      </c>
      <c r="Y2032">
        <v>154.4497252880046</v>
      </c>
      <c r="Z2032">
        <v>154.82390696923204</v>
      </c>
      <c r="AA2032">
        <v>30.450485501088313</v>
      </c>
      <c r="AB2032">
        <v>4.5176750807873756</v>
      </c>
      <c r="AC2032">
        <v>-42.515655735903351</v>
      </c>
      <c r="AD2032">
        <v>395</v>
      </c>
      <c r="AE2032">
        <v>0</v>
      </c>
      <c r="AF2032">
        <v>0</v>
      </c>
      <c r="AG2032">
        <v>35</v>
      </c>
      <c r="AH2032">
        <v>978</v>
      </c>
      <c r="AI2032">
        <v>106</v>
      </c>
      <c r="AJ2032">
        <v>153</v>
      </c>
      <c r="AK2032">
        <v>71</v>
      </c>
      <c r="AL2032">
        <v>105</v>
      </c>
      <c r="AM2032">
        <v>47</v>
      </c>
    </row>
    <row r="2033" spans="1:39">
      <c r="A2033">
        <v>5</v>
      </c>
      <c r="B2033">
        <v>28</v>
      </c>
      <c r="C2033">
        <v>2023</v>
      </c>
      <c r="D2033">
        <v>99</v>
      </c>
      <c r="E2033">
        <v>99</v>
      </c>
      <c r="F2033">
        <v>99</v>
      </c>
      <c r="G2033">
        <v>99</v>
      </c>
      <c r="H2033">
        <v>1</v>
      </c>
      <c r="I2033">
        <v>99</v>
      </c>
      <c r="J2033">
        <v>999</v>
      </c>
      <c r="K2033">
        <v>99</v>
      </c>
      <c r="L2033">
        <v>99</v>
      </c>
      <c r="M2033">
        <v>99</v>
      </c>
      <c r="N2033">
        <v>99</v>
      </c>
      <c r="O2033">
        <v>99</v>
      </c>
      <c r="P2033">
        <v>9999</v>
      </c>
      <c r="Q2033">
        <v>454</v>
      </c>
      <c r="R2033">
        <v>12120</v>
      </c>
      <c r="S2033">
        <v>12109</v>
      </c>
      <c r="T2033">
        <v>83.070596298834815</v>
      </c>
      <c r="U2033">
        <v>83.201311887088721</v>
      </c>
      <c r="V2033">
        <v>5.7783828382838287</v>
      </c>
      <c r="W2033">
        <v>59.185399289784471</v>
      </c>
      <c r="X2033">
        <v>167.95641454719728</v>
      </c>
      <c r="Y2033">
        <v>154.898168316831</v>
      </c>
      <c r="Z2033">
        <v>155.03888017177238</v>
      </c>
      <c r="AA2033">
        <v>31.048454608692424</v>
      </c>
      <c r="AB2033">
        <v>4.7074526599229136</v>
      </c>
      <c r="AC2033">
        <v>-39.790061513393844</v>
      </c>
      <c r="AD2033">
        <v>441</v>
      </c>
      <c r="AE2033">
        <v>1</v>
      </c>
      <c r="AF2033">
        <v>0</v>
      </c>
      <c r="AG2033">
        <v>60</v>
      </c>
      <c r="AH2033">
        <v>916</v>
      </c>
      <c r="AI2033">
        <v>108</v>
      </c>
      <c r="AJ2033">
        <v>136</v>
      </c>
      <c r="AK2033">
        <v>90</v>
      </c>
      <c r="AL2033">
        <v>135</v>
      </c>
      <c r="AM2033">
        <v>31</v>
      </c>
    </row>
    <row r="2034" spans="1:39">
      <c r="A2034">
        <v>5</v>
      </c>
      <c r="B2034">
        <v>29</v>
      </c>
      <c r="C2034">
        <v>2024</v>
      </c>
      <c r="D2034">
        <v>99</v>
      </c>
      <c r="E2034">
        <v>99</v>
      </c>
      <c r="F2034">
        <v>99</v>
      </c>
      <c r="G2034">
        <v>99</v>
      </c>
      <c r="H2034">
        <v>1</v>
      </c>
      <c r="I2034">
        <v>99</v>
      </c>
      <c r="J2034">
        <v>999</v>
      </c>
      <c r="K2034">
        <v>99</v>
      </c>
      <c r="L2034">
        <v>99</v>
      </c>
      <c r="M2034">
        <v>99</v>
      </c>
      <c r="N2034">
        <v>99</v>
      </c>
      <c r="O2034">
        <v>99</v>
      </c>
      <c r="P2034">
        <v>9999</v>
      </c>
      <c r="Q2034">
        <v>415</v>
      </c>
      <c r="R2034">
        <v>11674</v>
      </c>
      <c r="S2034">
        <v>11659</v>
      </c>
      <c r="T2034">
        <v>82.776714174289154</v>
      </c>
      <c r="U2034">
        <v>83.531912747516756</v>
      </c>
      <c r="V2034">
        <v>5.6426246359431209</v>
      </c>
      <c r="W2034">
        <v>59.200446007376279</v>
      </c>
      <c r="X2034">
        <v>167.72388975992996</v>
      </c>
      <c r="Y2034">
        <v>154.64695048826459</v>
      </c>
      <c r="Z2034">
        <v>154.84591302856177</v>
      </c>
      <c r="AA2034">
        <v>30.891093339650538</v>
      </c>
      <c r="AB2034">
        <v>4.5787704876289679</v>
      </c>
      <c r="AC2034">
        <v>-40.06643481247675</v>
      </c>
      <c r="AD2034">
        <v>387</v>
      </c>
      <c r="AE2034">
        <v>0</v>
      </c>
      <c r="AF2034">
        <v>0</v>
      </c>
      <c r="AG2034">
        <v>50</v>
      </c>
      <c r="AH2034">
        <v>723</v>
      </c>
      <c r="AI2034">
        <v>131</v>
      </c>
      <c r="AJ2034">
        <v>148</v>
      </c>
      <c r="AK2034">
        <v>79</v>
      </c>
      <c r="AL2034">
        <v>113</v>
      </c>
      <c r="AM2034">
        <v>29</v>
      </c>
    </row>
    <row r="2035" spans="1:39">
      <c r="A2035">
        <v>5</v>
      </c>
      <c r="B2035">
        <v>30</v>
      </c>
      <c r="C2035">
        <v>1996</v>
      </c>
      <c r="D2035">
        <v>99</v>
      </c>
      <c r="E2035">
        <v>99</v>
      </c>
      <c r="F2035">
        <v>99</v>
      </c>
      <c r="G2035">
        <v>99</v>
      </c>
      <c r="H2035">
        <v>2</v>
      </c>
      <c r="I2035">
        <v>99</v>
      </c>
      <c r="J2035">
        <v>999</v>
      </c>
      <c r="K2035">
        <v>99</v>
      </c>
      <c r="L2035">
        <v>99</v>
      </c>
      <c r="M2035">
        <v>99</v>
      </c>
      <c r="N2035">
        <v>99</v>
      </c>
      <c r="O2035">
        <v>99</v>
      </c>
      <c r="P2035">
        <v>9999</v>
      </c>
      <c r="Q2035">
        <v>645</v>
      </c>
      <c r="R2035">
        <v>2839.5</v>
      </c>
      <c r="S2035">
        <v>1903</v>
      </c>
      <c r="T2035">
        <v>19.574996122227393</v>
      </c>
      <c r="U2035">
        <v>14.825471555579238</v>
      </c>
      <c r="V2035">
        <v>14.900862827962673</v>
      </c>
      <c r="W2035">
        <v>54.258013662637936</v>
      </c>
      <c r="X2035">
        <v>151.27985734445411</v>
      </c>
      <c r="Y2035">
        <v>97.62493396724777</v>
      </c>
      <c r="Z2035">
        <v>145.66789280084075</v>
      </c>
      <c r="AA2035">
        <v>30.690841125336696</v>
      </c>
      <c r="AB2035">
        <v>4.4968790071401328</v>
      </c>
      <c r="AC2035">
        <v>-60.72669893785131</v>
      </c>
    </row>
    <row r="2036" spans="1:39">
      <c r="A2036">
        <v>5</v>
      </c>
      <c r="B2036">
        <v>31</v>
      </c>
      <c r="C2036">
        <v>1997</v>
      </c>
      <c r="D2036">
        <v>99</v>
      </c>
      <c r="E2036">
        <v>99</v>
      </c>
      <c r="F2036">
        <v>99</v>
      </c>
      <c r="G2036">
        <v>99</v>
      </c>
      <c r="H2036">
        <v>2</v>
      </c>
      <c r="I2036">
        <v>99</v>
      </c>
      <c r="J2036">
        <v>999</v>
      </c>
      <c r="K2036">
        <v>99</v>
      </c>
      <c r="L2036">
        <v>99</v>
      </c>
      <c r="M2036">
        <v>99</v>
      </c>
      <c r="N2036">
        <v>99</v>
      </c>
      <c r="O2036">
        <v>99</v>
      </c>
      <c r="P2036">
        <v>9999</v>
      </c>
      <c r="Q2036">
        <v>629</v>
      </c>
      <c r="R2036">
        <v>3012</v>
      </c>
      <c r="S2036">
        <v>1841</v>
      </c>
      <c r="T2036">
        <v>17.80352287504434</v>
      </c>
      <c r="U2036">
        <v>11.870170008500628</v>
      </c>
      <c r="V2036">
        <v>15.177290836653388</v>
      </c>
      <c r="W2036">
        <v>55.297664312873437</v>
      </c>
      <c r="X2036">
        <v>149.48814348960235</v>
      </c>
      <c r="Y2036">
        <v>87.575332005311978</v>
      </c>
      <c r="Z2036">
        <v>143.27914177077656</v>
      </c>
      <c r="AA2036">
        <v>29.987896517727052</v>
      </c>
      <c r="AB2036">
        <v>5.0648633568697283</v>
      </c>
      <c r="AC2036">
        <v>-51.330234988565664</v>
      </c>
    </row>
    <row r="2037" spans="1:39">
      <c r="A2037">
        <v>5</v>
      </c>
      <c r="B2037">
        <v>32</v>
      </c>
      <c r="C2037">
        <v>1998</v>
      </c>
      <c r="D2037">
        <v>99</v>
      </c>
      <c r="E2037">
        <v>99</v>
      </c>
      <c r="F2037">
        <v>99</v>
      </c>
      <c r="G2037">
        <v>99</v>
      </c>
      <c r="H2037">
        <v>2</v>
      </c>
      <c r="I2037">
        <v>99</v>
      </c>
      <c r="J2037">
        <v>999</v>
      </c>
      <c r="K2037">
        <v>99</v>
      </c>
      <c r="L2037">
        <v>99</v>
      </c>
      <c r="M2037">
        <v>99</v>
      </c>
      <c r="N2037">
        <v>99</v>
      </c>
      <c r="O2037">
        <v>99</v>
      </c>
      <c r="P2037">
        <v>9999</v>
      </c>
      <c r="Q2037">
        <v>578</v>
      </c>
      <c r="R2037">
        <v>2994.5</v>
      </c>
      <c r="S2037">
        <v>1627.25</v>
      </c>
      <c r="T2037">
        <v>18.123496391339213</v>
      </c>
      <c r="U2037">
        <v>10.900305381550226</v>
      </c>
      <c r="V2037">
        <v>15.46301552846886</v>
      </c>
      <c r="W2037">
        <v>55.677369795667538</v>
      </c>
      <c r="X2037">
        <v>154.43965797172027</v>
      </c>
      <c r="Y2037">
        <v>79.097879445650378</v>
      </c>
      <c r="Z2037">
        <v>145.55759717314481</v>
      </c>
      <c r="AA2037">
        <v>28.970302259213259</v>
      </c>
      <c r="AB2037">
        <v>5.0060619253097851</v>
      </c>
      <c r="AC2037">
        <v>-48.120866644389046</v>
      </c>
    </row>
    <row r="2038" spans="1:39">
      <c r="A2038">
        <v>5</v>
      </c>
      <c r="B2038">
        <v>33</v>
      </c>
      <c r="C2038">
        <v>1999</v>
      </c>
      <c r="D2038">
        <v>99</v>
      </c>
      <c r="E2038">
        <v>99</v>
      </c>
      <c r="F2038">
        <v>99</v>
      </c>
      <c r="G2038">
        <v>99</v>
      </c>
      <c r="H2038">
        <v>2</v>
      </c>
      <c r="I2038">
        <v>99</v>
      </c>
      <c r="J2038">
        <v>999</v>
      </c>
      <c r="K2038">
        <v>99</v>
      </c>
      <c r="L2038">
        <v>99</v>
      </c>
      <c r="M2038">
        <v>99</v>
      </c>
      <c r="N2038">
        <v>99</v>
      </c>
      <c r="O2038">
        <v>99</v>
      </c>
      <c r="P2038">
        <v>9999</v>
      </c>
      <c r="Q2038">
        <v>564</v>
      </c>
      <c r="R2038">
        <v>3645.25</v>
      </c>
      <c r="S2038">
        <v>2460.25</v>
      </c>
      <c r="T2038">
        <v>19.802262572487887</v>
      </c>
      <c r="U2038">
        <v>14.312121643066989</v>
      </c>
      <c r="V2038">
        <v>14.478842329058361</v>
      </c>
      <c r="W2038">
        <v>55.207397622192879</v>
      </c>
      <c r="X2038">
        <v>152.79222883369141</v>
      </c>
      <c r="Y2038">
        <v>97.181318153761751</v>
      </c>
      <c r="Z2038">
        <v>143.98951326084745</v>
      </c>
      <c r="AA2038">
        <v>31.481990617958346</v>
      </c>
      <c r="AB2038">
        <v>5.2648742307768606</v>
      </c>
      <c r="AC2038">
        <v>-46.49004832758532</v>
      </c>
    </row>
    <row r="2039" spans="1:39">
      <c r="A2039">
        <v>5</v>
      </c>
      <c r="B2039">
        <v>34</v>
      </c>
      <c r="C2039">
        <v>2000</v>
      </c>
      <c r="D2039">
        <v>99</v>
      </c>
      <c r="E2039">
        <v>99</v>
      </c>
      <c r="F2039">
        <v>99</v>
      </c>
      <c r="G2039">
        <v>99</v>
      </c>
      <c r="H2039">
        <v>2</v>
      </c>
      <c r="I2039">
        <v>99</v>
      </c>
      <c r="J2039">
        <v>999</v>
      </c>
      <c r="K2039">
        <v>99</v>
      </c>
      <c r="L2039">
        <v>99</v>
      </c>
      <c r="M2039">
        <v>99</v>
      </c>
      <c r="N2039">
        <v>99</v>
      </c>
      <c r="O2039">
        <v>99</v>
      </c>
      <c r="P2039">
        <v>9999</v>
      </c>
      <c r="Q2039">
        <v>442</v>
      </c>
      <c r="R2039">
        <v>3435</v>
      </c>
      <c r="S2039">
        <v>3278</v>
      </c>
      <c r="T2039">
        <v>20.611751998919903</v>
      </c>
      <c r="U2039">
        <v>18.870655307350681</v>
      </c>
      <c r="V2039">
        <v>14.524890829694325</v>
      </c>
      <c r="W2039">
        <v>55.399328859060397</v>
      </c>
      <c r="X2039">
        <v>146.85130602222651</v>
      </c>
      <c r="Y2039">
        <v>129.66288209606978</v>
      </c>
      <c r="Z2039">
        <v>135.87309334960329</v>
      </c>
      <c r="AA2039">
        <v>30.003882435546579</v>
      </c>
      <c r="AB2039">
        <v>5.0458628304108801</v>
      </c>
      <c r="AC2039">
        <v>-47.451368556830069</v>
      </c>
    </row>
    <row r="2040" spans="1:39">
      <c r="A2040">
        <v>5</v>
      </c>
      <c r="B2040">
        <v>35</v>
      </c>
      <c r="C2040">
        <v>2001</v>
      </c>
      <c r="D2040">
        <v>99</v>
      </c>
      <c r="E2040">
        <v>99</v>
      </c>
      <c r="F2040">
        <v>99</v>
      </c>
      <c r="G2040">
        <v>99</v>
      </c>
      <c r="H2040">
        <v>2</v>
      </c>
      <c r="I2040">
        <v>99</v>
      </c>
      <c r="J2040">
        <v>999</v>
      </c>
      <c r="K2040">
        <v>99</v>
      </c>
      <c r="L2040">
        <v>99</v>
      </c>
      <c r="M2040">
        <v>99</v>
      </c>
      <c r="N2040">
        <v>99</v>
      </c>
      <c r="O2040">
        <v>99</v>
      </c>
      <c r="P2040">
        <v>9999</v>
      </c>
      <c r="Q2040">
        <v>318</v>
      </c>
      <c r="R2040">
        <v>2790.5</v>
      </c>
      <c r="S2040">
        <v>2738.5</v>
      </c>
      <c r="T2040">
        <v>20.837844901616702</v>
      </c>
      <c r="U2040">
        <v>19.785870437653255</v>
      </c>
      <c r="V2040">
        <v>15.214119333452784</v>
      </c>
      <c r="W2040">
        <v>56.066824904144589</v>
      </c>
      <c r="X2040">
        <v>144.53830060705479</v>
      </c>
      <c r="Y2040">
        <v>132.09310159469629</v>
      </c>
      <c r="Z2040">
        <v>134.60135110461931</v>
      </c>
      <c r="AA2040">
        <v>29.958872758597543</v>
      </c>
      <c r="AB2040">
        <v>4.5582578314250561</v>
      </c>
      <c r="AC2040">
        <v>-43.046854733869473</v>
      </c>
    </row>
    <row r="2041" spans="1:39">
      <c r="A2041">
        <v>5</v>
      </c>
      <c r="B2041">
        <v>36</v>
      </c>
      <c r="C2041">
        <v>2002</v>
      </c>
      <c r="D2041">
        <v>99</v>
      </c>
      <c r="E2041">
        <v>99</v>
      </c>
      <c r="F2041">
        <v>99</v>
      </c>
      <c r="G2041">
        <v>99</v>
      </c>
      <c r="H2041">
        <v>2</v>
      </c>
      <c r="I2041">
        <v>99</v>
      </c>
      <c r="J2041">
        <v>999</v>
      </c>
      <c r="K2041">
        <v>99</v>
      </c>
      <c r="L2041">
        <v>99</v>
      </c>
      <c r="M2041">
        <v>99</v>
      </c>
      <c r="N2041">
        <v>99</v>
      </c>
      <c r="O2041">
        <v>99</v>
      </c>
      <c r="P2041">
        <v>9999</v>
      </c>
      <c r="Q2041">
        <v>359</v>
      </c>
      <c r="R2041">
        <v>2825</v>
      </c>
      <c r="S2041">
        <v>2790</v>
      </c>
      <c r="T2041">
        <v>20.680819912152273</v>
      </c>
      <c r="U2041">
        <v>19.405994451029688</v>
      </c>
      <c r="V2041">
        <v>15.069380530973451</v>
      </c>
      <c r="W2041">
        <v>56.521863799283139</v>
      </c>
      <c r="X2041">
        <v>143.98730572680424</v>
      </c>
      <c r="Y2041">
        <v>131.84226548672595</v>
      </c>
      <c r="Z2041">
        <v>133.49620071684618</v>
      </c>
      <c r="AA2041">
        <v>28.969962566166323</v>
      </c>
      <c r="AB2041">
        <v>4.3123630852815689</v>
      </c>
      <c r="AC2041">
        <v>-49.089695748314867</v>
      </c>
    </row>
    <row r="2042" spans="1:39">
      <c r="A2042">
        <v>5</v>
      </c>
      <c r="B2042">
        <v>37</v>
      </c>
      <c r="C2042">
        <v>2003</v>
      </c>
      <c r="D2042">
        <v>99</v>
      </c>
      <c r="E2042">
        <v>99</v>
      </c>
      <c r="F2042">
        <v>99</v>
      </c>
      <c r="G2042">
        <v>99</v>
      </c>
      <c r="H2042">
        <v>2</v>
      </c>
      <c r="I2042">
        <v>99</v>
      </c>
      <c r="J2042">
        <v>999</v>
      </c>
      <c r="K2042">
        <v>99</v>
      </c>
      <c r="L2042">
        <v>99</v>
      </c>
      <c r="M2042">
        <v>99</v>
      </c>
      <c r="N2042">
        <v>99</v>
      </c>
      <c r="O2042">
        <v>99</v>
      </c>
      <c r="P2042">
        <v>9999</v>
      </c>
      <c r="Q2042">
        <v>362</v>
      </c>
      <c r="R2042">
        <v>3166</v>
      </c>
      <c r="S2042">
        <v>3141</v>
      </c>
      <c r="T2042">
        <v>21.311254711900911</v>
      </c>
      <c r="U2042">
        <v>20.031304073382938</v>
      </c>
      <c r="V2042">
        <v>15.023373341756153</v>
      </c>
      <c r="W2042">
        <v>56.439032155364522</v>
      </c>
      <c r="X2042">
        <v>146.27751933633965</v>
      </c>
      <c r="Y2042">
        <v>134.47485786481343</v>
      </c>
      <c r="Z2042">
        <v>135.54517669531981</v>
      </c>
      <c r="AA2042">
        <v>28.323818164198848</v>
      </c>
      <c r="AB2042">
        <v>4.5593323886191115</v>
      </c>
      <c r="AC2042">
        <v>-44.244644230278595</v>
      </c>
    </row>
    <row r="2043" spans="1:39">
      <c r="A2043">
        <v>5</v>
      </c>
      <c r="B2043">
        <v>38</v>
      </c>
      <c r="C2043">
        <v>2004</v>
      </c>
      <c r="D2043">
        <v>99</v>
      </c>
      <c r="E2043">
        <v>99</v>
      </c>
      <c r="F2043">
        <v>99</v>
      </c>
      <c r="G2043">
        <v>99</v>
      </c>
      <c r="H2043">
        <v>2</v>
      </c>
      <c r="I2043">
        <v>99</v>
      </c>
      <c r="J2043">
        <v>999</v>
      </c>
      <c r="K2043">
        <v>99</v>
      </c>
      <c r="L2043">
        <v>99</v>
      </c>
      <c r="M2043">
        <v>99</v>
      </c>
      <c r="N2043">
        <v>99</v>
      </c>
      <c r="O2043">
        <v>99</v>
      </c>
      <c r="P2043">
        <v>9999</v>
      </c>
      <c r="Q2043">
        <v>378</v>
      </c>
      <c r="R2043">
        <v>4514</v>
      </c>
      <c r="S2043">
        <v>4497</v>
      </c>
      <c r="T2043">
        <v>27.723866846824713</v>
      </c>
      <c r="U2043">
        <v>25.559360958982271</v>
      </c>
      <c r="V2043">
        <v>14.706247230837402</v>
      </c>
      <c r="W2043">
        <v>56.564598621303091</v>
      </c>
      <c r="X2043">
        <v>143.23366668090748</v>
      </c>
      <c r="Y2043">
        <v>131.88509082853324</v>
      </c>
      <c r="Z2043">
        <v>132.38365577051343</v>
      </c>
      <c r="AA2043">
        <v>27.009405574386939</v>
      </c>
      <c r="AB2043">
        <v>4.2011223999934559</v>
      </c>
      <c r="AC2043">
        <v>-40.506216883168072</v>
      </c>
    </row>
    <row r="2044" spans="1:39">
      <c r="A2044">
        <v>5</v>
      </c>
      <c r="B2044">
        <v>39</v>
      </c>
      <c r="C2044">
        <v>2005</v>
      </c>
      <c r="D2044">
        <v>99</v>
      </c>
      <c r="E2044">
        <v>99</v>
      </c>
      <c r="F2044">
        <v>99</v>
      </c>
      <c r="G2044">
        <v>99</v>
      </c>
      <c r="H2044">
        <v>2</v>
      </c>
      <c r="I2044">
        <v>99</v>
      </c>
      <c r="J2044">
        <v>999</v>
      </c>
      <c r="K2044">
        <v>99</v>
      </c>
      <c r="L2044">
        <v>99</v>
      </c>
      <c r="M2044">
        <v>99</v>
      </c>
      <c r="N2044">
        <v>99</v>
      </c>
      <c r="O2044">
        <v>99</v>
      </c>
      <c r="P2044">
        <v>9999</v>
      </c>
      <c r="Q2044">
        <v>375</v>
      </c>
      <c r="R2044">
        <v>4466.25</v>
      </c>
      <c r="S2044">
        <v>4444</v>
      </c>
      <c r="T2044">
        <v>24.309760644450193</v>
      </c>
      <c r="U2044">
        <v>22.898025923218938</v>
      </c>
      <c r="V2044">
        <v>15.268066050937588</v>
      </c>
      <c r="W2044">
        <v>57.123312331233123</v>
      </c>
      <c r="X2044">
        <v>146.269890435641</v>
      </c>
      <c r="Y2044">
        <v>134.4216736635878</v>
      </c>
      <c r="Z2044">
        <v>135.09468946894671</v>
      </c>
      <c r="AA2044">
        <v>28.40830779888816</v>
      </c>
      <c r="AB2044">
        <v>4.2226625104815927</v>
      </c>
      <c r="AC2044">
        <v>-45.04481157445219</v>
      </c>
    </row>
    <row r="2045" spans="1:39">
      <c r="A2045">
        <v>5</v>
      </c>
      <c r="B2045">
        <v>40</v>
      </c>
      <c r="C2045">
        <v>2006</v>
      </c>
      <c r="D2045">
        <v>99</v>
      </c>
      <c r="E2045">
        <v>99</v>
      </c>
      <c r="F2045">
        <v>99</v>
      </c>
      <c r="G2045">
        <v>99</v>
      </c>
      <c r="H2045">
        <v>2</v>
      </c>
      <c r="I2045">
        <v>99</v>
      </c>
      <c r="J2045">
        <v>999</v>
      </c>
      <c r="K2045">
        <v>99</v>
      </c>
      <c r="L2045">
        <v>99</v>
      </c>
      <c r="M2045">
        <v>99</v>
      </c>
      <c r="N2045">
        <v>99</v>
      </c>
      <c r="O2045">
        <v>99</v>
      </c>
      <c r="P2045">
        <v>9999</v>
      </c>
      <c r="Q2045">
        <v>370</v>
      </c>
      <c r="R2045">
        <v>4073</v>
      </c>
      <c r="S2045">
        <v>3966</v>
      </c>
      <c r="T2045">
        <v>20.932264364271763</v>
      </c>
      <c r="U2045">
        <v>18.880719788285536</v>
      </c>
      <c r="V2045">
        <v>15.158114411981348</v>
      </c>
      <c r="W2045">
        <v>57.058749369641951</v>
      </c>
      <c r="X2045">
        <v>145.2738071899638</v>
      </c>
      <c r="Y2045">
        <v>130.59489319911643</v>
      </c>
      <c r="Z2045">
        <v>134.11825516893623</v>
      </c>
      <c r="AA2045">
        <v>28.000244660363204</v>
      </c>
      <c r="AB2045">
        <v>4.0370607694579812</v>
      </c>
      <c r="AC2045">
        <v>-41.025688036499851</v>
      </c>
    </row>
    <row r="2046" spans="1:39">
      <c r="A2046">
        <v>5</v>
      </c>
      <c r="B2046">
        <v>41</v>
      </c>
      <c r="C2046">
        <v>2007</v>
      </c>
      <c r="D2046">
        <v>99</v>
      </c>
      <c r="E2046">
        <v>99</v>
      </c>
      <c r="F2046">
        <v>99</v>
      </c>
      <c r="G2046">
        <v>99</v>
      </c>
      <c r="H2046">
        <v>2</v>
      </c>
      <c r="I2046">
        <v>99</v>
      </c>
      <c r="J2046">
        <v>999</v>
      </c>
      <c r="K2046">
        <v>99</v>
      </c>
      <c r="L2046">
        <v>99</v>
      </c>
      <c r="M2046">
        <v>99</v>
      </c>
      <c r="N2046">
        <v>99</v>
      </c>
      <c r="O2046">
        <v>99</v>
      </c>
      <c r="P2046">
        <v>9999</v>
      </c>
      <c r="Q2046">
        <v>329</v>
      </c>
      <c r="R2046">
        <v>4093</v>
      </c>
      <c r="S2046">
        <v>4070</v>
      </c>
      <c r="T2046">
        <v>20.0264213719542</v>
      </c>
      <c r="U2046">
        <v>18.702082922132337</v>
      </c>
      <c r="V2046">
        <v>15.25555827021744</v>
      </c>
      <c r="W2046">
        <v>57.144717444717422</v>
      </c>
      <c r="X2046">
        <v>151.08216628606988</v>
      </c>
      <c r="Y2046">
        <v>138.78487661861669</v>
      </c>
      <c r="Z2046">
        <v>139.56916461916421</v>
      </c>
      <c r="AA2046">
        <v>30.60112425934944</v>
      </c>
      <c r="AB2046">
        <v>4.246049223816363</v>
      </c>
      <c r="AC2046">
        <v>-41.764473600719676</v>
      </c>
    </row>
    <row r="2047" spans="1:39">
      <c r="A2047">
        <v>5</v>
      </c>
      <c r="B2047">
        <v>42</v>
      </c>
      <c r="C2047">
        <v>2008</v>
      </c>
      <c r="D2047">
        <v>99</v>
      </c>
      <c r="E2047">
        <v>99</v>
      </c>
      <c r="F2047">
        <v>99</v>
      </c>
      <c r="G2047">
        <v>99</v>
      </c>
      <c r="H2047">
        <v>2</v>
      </c>
      <c r="I2047">
        <v>99</v>
      </c>
      <c r="J2047">
        <v>999</v>
      </c>
      <c r="K2047">
        <v>99</v>
      </c>
      <c r="L2047">
        <v>99</v>
      </c>
      <c r="M2047">
        <v>99</v>
      </c>
      <c r="N2047">
        <v>99</v>
      </c>
      <c r="O2047">
        <v>99</v>
      </c>
      <c r="P2047">
        <v>9999</v>
      </c>
      <c r="Q2047">
        <v>377</v>
      </c>
      <c r="R2047">
        <v>3897</v>
      </c>
      <c r="S2047">
        <v>3876</v>
      </c>
      <c r="T2047">
        <v>19.572095826427606</v>
      </c>
      <c r="U2047">
        <v>17.810787796394099</v>
      </c>
      <c r="V2047">
        <v>15.376443418013857</v>
      </c>
      <c r="W2047">
        <v>57.171310629514963</v>
      </c>
      <c r="X2047">
        <v>145.36611906094379</v>
      </c>
      <c r="Y2047">
        <v>133.55840390043656</v>
      </c>
      <c r="Z2047">
        <v>134.28201754386004</v>
      </c>
      <c r="AA2047">
        <v>28.9844019500866</v>
      </c>
      <c r="AB2047">
        <v>4.0061952070058355</v>
      </c>
      <c r="AC2047">
        <v>-39.194635767653722</v>
      </c>
    </row>
    <row r="2048" spans="1:39">
      <c r="A2048">
        <v>5</v>
      </c>
      <c r="B2048">
        <v>43</v>
      </c>
      <c r="C2048">
        <v>2009</v>
      </c>
      <c r="D2048">
        <v>99</v>
      </c>
      <c r="E2048">
        <v>99</v>
      </c>
      <c r="F2048">
        <v>99</v>
      </c>
      <c r="G2048">
        <v>99</v>
      </c>
      <c r="H2048">
        <v>2</v>
      </c>
      <c r="I2048">
        <v>99</v>
      </c>
      <c r="J2048">
        <v>999</v>
      </c>
      <c r="K2048">
        <v>99</v>
      </c>
      <c r="L2048">
        <v>99</v>
      </c>
      <c r="M2048">
        <v>99</v>
      </c>
      <c r="N2048">
        <v>99</v>
      </c>
      <c r="O2048">
        <v>99</v>
      </c>
      <c r="P2048">
        <v>9999</v>
      </c>
      <c r="Q2048">
        <v>395</v>
      </c>
      <c r="R2048">
        <v>4428</v>
      </c>
      <c r="S2048">
        <v>4402</v>
      </c>
      <c r="T2048">
        <v>21.76670107653738</v>
      </c>
      <c r="U2048">
        <v>19.953189253783407</v>
      </c>
      <c r="V2048">
        <v>15.773261065943997</v>
      </c>
      <c r="W2048">
        <v>57.228532485233991</v>
      </c>
      <c r="X2048">
        <v>144.47847882234677</v>
      </c>
      <c r="Y2048">
        <v>132.68114272809404</v>
      </c>
      <c r="Z2048">
        <v>133.46481144934131</v>
      </c>
      <c r="AA2048">
        <v>27.520820664268431</v>
      </c>
      <c r="AB2048">
        <v>3.990962539284459</v>
      </c>
      <c r="AC2048">
        <v>-40.025998263740114</v>
      </c>
    </row>
    <row r="2049" spans="1:39">
      <c r="A2049">
        <v>5</v>
      </c>
      <c r="B2049">
        <v>44</v>
      </c>
      <c r="C2049">
        <v>2010</v>
      </c>
      <c r="D2049">
        <v>99</v>
      </c>
      <c r="E2049">
        <v>99</v>
      </c>
      <c r="F2049">
        <v>99</v>
      </c>
      <c r="G2049">
        <v>99</v>
      </c>
      <c r="H2049">
        <v>2</v>
      </c>
      <c r="I2049">
        <v>99</v>
      </c>
      <c r="J2049">
        <v>999</v>
      </c>
      <c r="K2049">
        <v>99</v>
      </c>
      <c r="L2049">
        <v>99</v>
      </c>
      <c r="M2049">
        <v>99</v>
      </c>
      <c r="N2049">
        <v>99</v>
      </c>
      <c r="O2049">
        <v>99</v>
      </c>
      <c r="P2049">
        <v>9999</v>
      </c>
      <c r="Q2049">
        <v>404</v>
      </c>
      <c r="R2049">
        <v>4694</v>
      </c>
      <c r="S2049">
        <v>4684</v>
      </c>
      <c r="T2049">
        <v>23.534720481323632</v>
      </c>
      <c r="U2049">
        <v>21.606114463724939</v>
      </c>
      <c r="V2049">
        <v>15.433958244567529</v>
      </c>
      <c r="W2049">
        <v>57.332194705380005</v>
      </c>
      <c r="X2049">
        <v>143.89153577029015</v>
      </c>
      <c r="Y2049">
        <v>132.56071580741389</v>
      </c>
      <c r="Z2049">
        <v>132.84372331340748</v>
      </c>
      <c r="AA2049">
        <v>28.71788729515362</v>
      </c>
      <c r="AB2049">
        <v>4.2731537640294928</v>
      </c>
      <c r="AC2049">
        <v>-44.549524120268323</v>
      </c>
    </row>
    <row r="2050" spans="1:39">
      <c r="A2050">
        <v>5</v>
      </c>
      <c r="B2050">
        <v>45</v>
      </c>
      <c r="C2050">
        <v>2011</v>
      </c>
      <c r="D2050">
        <v>99</v>
      </c>
      <c r="E2050">
        <v>99</v>
      </c>
      <c r="F2050">
        <v>99</v>
      </c>
      <c r="G2050">
        <v>99</v>
      </c>
      <c r="H2050">
        <v>2</v>
      </c>
      <c r="I2050">
        <v>99</v>
      </c>
      <c r="J2050">
        <v>999</v>
      </c>
      <c r="K2050">
        <v>99</v>
      </c>
      <c r="L2050">
        <v>99</v>
      </c>
      <c r="M2050">
        <v>99</v>
      </c>
      <c r="N2050">
        <v>99</v>
      </c>
      <c r="O2050">
        <v>99</v>
      </c>
      <c r="P2050">
        <v>9999</v>
      </c>
      <c r="Q2050">
        <v>366</v>
      </c>
      <c r="R2050">
        <v>3621</v>
      </c>
      <c r="S2050">
        <v>3602</v>
      </c>
      <c r="T2050">
        <v>18.613138686131379</v>
      </c>
      <c r="U2050">
        <v>16.701618868282516</v>
      </c>
      <c r="V2050">
        <v>15.16763325048329</v>
      </c>
      <c r="W2050">
        <v>57.874236535258198</v>
      </c>
      <c r="X2050">
        <v>139.61940444314385</v>
      </c>
      <c r="Y2050">
        <v>128.22723004694851</v>
      </c>
      <c r="Z2050">
        <v>128.9036091060523</v>
      </c>
      <c r="AA2050">
        <v>26.88079828122375</v>
      </c>
      <c r="AB2050">
        <v>3.9388732069728127</v>
      </c>
      <c r="AC2050">
        <v>-32.061953222090679</v>
      </c>
    </row>
    <row r="2051" spans="1:39">
      <c r="A2051">
        <v>5</v>
      </c>
      <c r="B2051">
        <v>46</v>
      </c>
      <c r="C2051">
        <v>2012</v>
      </c>
      <c r="D2051">
        <v>99</v>
      </c>
      <c r="E2051">
        <v>99</v>
      </c>
      <c r="F2051">
        <v>99</v>
      </c>
      <c r="G2051">
        <v>99</v>
      </c>
      <c r="H2051">
        <v>2</v>
      </c>
      <c r="I2051">
        <v>99</v>
      </c>
      <c r="J2051">
        <v>999</v>
      </c>
      <c r="K2051">
        <v>99</v>
      </c>
      <c r="L2051">
        <v>99</v>
      </c>
      <c r="M2051">
        <v>99</v>
      </c>
      <c r="N2051">
        <v>99</v>
      </c>
      <c r="O2051">
        <v>99</v>
      </c>
      <c r="P2051">
        <v>9999</v>
      </c>
      <c r="Q2051">
        <v>312</v>
      </c>
      <c r="R2051">
        <v>3441</v>
      </c>
      <c r="S2051">
        <v>3433</v>
      </c>
      <c r="T2051">
        <v>17.07311022352328</v>
      </c>
      <c r="U2051">
        <v>15.488746774096036</v>
      </c>
      <c r="V2051">
        <v>15.861086893344964</v>
      </c>
      <c r="W2051">
        <v>59.013399359161085</v>
      </c>
      <c r="X2051">
        <v>141.72358497665161</v>
      </c>
      <c r="Y2051">
        <v>130.52537053182243</v>
      </c>
      <c r="Z2051">
        <v>130.82953684823795</v>
      </c>
      <c r="AA2051">
        <v>27.261357972373791</v>
      </c>
      <c r="AB2051">
        <v>3.7126382759565248</v>
      </c>
      <c r="AC2051">
        <v>-31.340839661595403</v>
      </c>
    </row>
    <row r="2052" spans="1:39">
      <c r="A2052">
        <v>5</v>
      </c>
      <c r="B2052">
        <v>47</v>
      </c>
      <c r="C2052">
        <v>2013</v>
      </c>
      <c r="D2052">
        <v>99</v>
      </c>
      <c r="E2052">
        <v>99</v>
      </c>
      <c r="F2052">
        <v>99</v>
      </c>
      <c r="G2052">
        <v>99</v>
      </c>
      <c r="H2052">
        <v>2</v>
      </c>
      <c r="I2052">
        <v>99</v>
      </c>
      <c r="J2052">
        <v>999</v>
      </c>
      <c r="K2052">
        <v>99</v>
      </c>
      <c r="L2052">
        <v>99</v>
      </c>
      <c r="M2052">
        <v>99</v>
      </c>
      <c r="N2052">
        <v>99</v>
      </c>
      <c r="O2052">
        <v>99</v>
      </c>
      <c r="P2052">
        <v>9999</v>
      </c>
      <c r="Q2052">
        <v>282</v>
      </c>
      <c r="R2052">
        <v>3864</v>
      </c>
      <c r="S2052">
        <v>3832</v>
      </c>
      <c r="T2052">
        <v>19.817417170991895</v>
      </c>
      <c r="U2052">
        <v>17.825948944492939</v>
      </c>
      <c r="V2052">
        <v>15.916925465838515</v>
      </c>
      <c r="W2052">
        <v>58.899008350730689</v>
      </c>
      <c r="X2052">
        <v>140.61759071710085</v>
      </c>
      <c r="Y2052">
        <v>128.74081262939944</v>
      </c>
      <c r="Z2052">
        <v>129.81589248434227</v>
      </c>
      <c r="AA2052">
        <v>26.290478890844497</v>
      </c>
      <c r="AB2052">
        <v>3.769795221277767</v>
      </c>
      <c r="AC2052">
        <v>-36.721245293373954</v>
      </c>
    </row>
    <row r="2053" spans="1:39">
      <c r="A2053">
        <v>5</v>
      </c>
      <c r="B2053">
        <v>48</v>
      </c>
      <c r="C2053">
        <v>2014</v>
      </c>
      <c r="D2053">
        <v>99</v>
      </c>
      <c r="E2053">
        <v>99</v>
      </c>
      <c r="F2053">
        <v>99</v>
      </c>
      <c r="G2053">
        <v>99</v>
      </c>
      <c r="H2053">
        <v>2</v>
      </c>
      <c r="I2053">
        <v>99</v>
      </c>
      <c r="J2053">
        <v>999</v>
      </c>
      <c r="K2053">
        <v>99</v>
      </c>
      <c r="L2053">
        <v>99</v>
      </c>
      <c r="M2053">
        <v>99</v>
      </c>
      <c r="N2053">
        <v>99</v>
      </c>
      <c r="O2053">
        <v>99</v>
      </c>
      <c r="P2053">
        <v>9999</v>
      </c>
      <c r="Q2053">
        <v>266</v>
      </c>
      <c r="R2053">
        <v>1404</v>
      </c>
      <c r="S2053">
        <v>1382</v>
      </c>
      <c r="T2053">
        <v>7.0605984410359568</v>
      </c>
      <c r="U2053">
        <v>6.016446541891014</v>
      </c>
      <c r="V2053">
        <v>16.081196581196579</v>
      </c>
      <c r="W2053">
        <v>59.291606367583206</v>
      </c>
      <c r="X2053">
        <v>134.24915039216251</v>
      </c>
      <c r="Y2053">
        <v>122.02542735042736</v>
      </c>
      <c r="Z2053">
        <v>123.96794500723584</v>
      </c>
      <c r="AA2053">
        <v>18.246804727196288</v>
      </c>
      <c r="AB2053">
        <v>4.3843461373390324</v>
      </c>
      <c r="AC2053">
        <v>-49.608421487914207</v>
      </c>
    </row>
    <row r="2054" spans="1:39">
      <c r="A2054">
        <v>5</v>
      </c>
      <c r="B2054">
        <v>49</v>
      </c>
      <c r="C2054">
        <v>2015</v>
      </c>
      <c r="D2054">
        <v>99</v>
      </c>
      <c r="E2054">
        <v>99</v>
      </c>
      <c r="F2054">
        <v>99</v>
      </c>
      <c r="G2054">
        <v>99</v>
      </c>
      <c r="H2054">
        <v>2</v>
      </c>
      <c r="I2054">
        <v>99</v>
      </c>
      <c r="J2054">
        <v>999</v>
      </c>
      <c r="K2054">
        <v>99</v>
      </c>
      <c r="L2054">
        <v>99</v>
      </c>
      <c r="M2054">
        <v>99</v>
      </c>
      <c r="N2054">
        <v>99</v>
      </c>
      <c r="O2054">
        <v>99</v>
      </c>
      <c r="P2054">
        <v>9999</v>
      </c>
      <c r="Q2054">
        <v>286</v>
      </c>
      <c r="R2054">
        <v>2338</v>
      </c>
      <c r="S2054">
        <v>2333</v>
      </c>
      <c r="T2054">
        <v>11.518376194698984</v>
      </c>
      <c r="U2054">
        <v>10.084522549298693</v>
      </c>
      <c r="V2054">
        <v>15.354576561163388</v>
      </c>
      <c r="W2054">
        <v>59.55079297042434</v>
      </c>
      <c r="X2054">
        <v>133.1428460213144</v>
      </c>
      <c r="Y2054">
        <v>122.6531650983744</v>
      </c>
      <c r="Z2054">
        <v>122.91603086155138</v>
      </c>
      <c r="AA2054">
        <v>19.101050799364295</v>
      </c>
      <c r="AB2054">
        <v>3.925868521607915</v>
      </c>
      <c r="AC2054">
        <v>-41.839293634323241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13</v>
      </c>
      <c r="AM2054">
        <v>36</v>
      </c>
    </row>
    <row r="2055" spans="1:39">
      <c r="A2055">
        <v>5</v>
      </c>
      <c r="B2055">
        <v>50</v>
      </c>
      <c r="C2055">
        <v>2016</v>
      </c>
      <c r="D2055">
        <v>99</v>
      </c>
      <c r="E2055">
        <v>99</v>
      </c>
      <c r="F2055">
        <v>99</v>
      </c>
      <c r="G2055">
        <v>99</v>
      </c>
      <c r="H2055">
        <v>2</v>
      </c>
      <c r="I2055">
        <v>99</v>
      </c>
      <c r="J2055">
        <v>999</v>
      </c>
      <c r="K2055">
        <v>99</v>
      </c>
      <c r="L2055">
        <v>99</v>
      </c>
      <c r="M2055">
        <v>99</v>
      </c>
      <c r="N2055">
        <v>99</v>
      </c>
      <c r="O2055">
        <v>99</v>
      </c>
      <c r="P2055">
        <v>9999</v>
      </c>
      <c r="Q2055">
        <v>124</v>
      </c>
      <c r="R2055">
        <v>648</v>
      </c>
      <c r="S2055">
        <v>634</v>
      </c>
      <c r="T2055">
        <v>4.3275010017363433</v>
      </c>
      <c r="U2055">
        <v>3.7273827073922927</v>
      </c>
      <c r="V2055">
        <v>14.583333333333337</v>
      </c>
      <c r="W2055">
        <v>58.246056782334385</v>
      </c>
      <c r="X2055">
        <v>143.41368725171537</v>
      </c>
      <c r="Y2055">
        <v>129.21342592592612</v>
      </c>
      <c r="Z2055">
        <v>132.06671924290239</v>
      </c>
      <c r="AA2055">
        <v>19.802922854717664</v>
      </c>
      <c r="AB2055">
        <v>4.2243128241044072</v>
      </c>
      <c r="AC2055">
        <v>-32.014022867039301</v>
      </c>
      <c r="AD2055">
        <v>8</v>
      </c>
      <c r="AE2055">
        <v>0</v>
      </c>
      <c r="AF2055">
        <v>0</v>
      </c>
      <c r="AG2055">
        <v>1</v>
      </c>
      <c r="AH2055">
        <v>12</v>
      </c>
      <c r="AI2055">
        <v>20</v>
      </c>
      <c r="AJ2055">
        <v>17</v>
      </c>
      <c r="AK2055">
        <v>1</v>
      </c>
      <c r="AL2055">
        <v>30</v>
      </c>
      <c r="AM2055">
        <v>12</v>
      </c>
    </row>
    <row r="2056" spans="1:39">
      <c r="A2056">
        <v>5</v>
      </c>
      <c r="B2056">
        <v>51</v>
      </c>
      <c r="C2056">
        <v>2017</v>
      </c>
      <c r="D2056">
        <v>99</v>
      </c>
      <c r="E2056">
        <v>99</v>
      </c>
      <c r="F2056">
        <v>99</v>
      </c>
      <c r="G2056">
        <v>99</v>
      </c>
      <c r="H2056">
        <v>2</v>
      </c>
      <c r="I2056">
        <v>99</v>
      </c>
      <c r="J2056">
        <v>999</v>
      </c>
      <c r="K2056">
        <v>99</v>
      </c>
      <c r="L2056">
        <v>99</v>
      </c>
      <c r="M2056">
        <v>99</v>
      </c>
      <c r="N2056">
        <v>99</v>
      </c>
      <c r="O2056">
        <v>99</v>
      </c>
      <c r="P2056">
        <v>9999</v>
      </c>
      <c r="Q2056">
        <v>128</v>
      </c>
      <c r="R2056">
        <v>552</v>
      </c>
      <c r="S2056">
        <v>552</v>
      </c>
      <c r="T2056">
        <v>3.8791286015460305</v>
      </c>
      <c r="U2056">
        <v>3.6332047560378222</v>
      </c>
      <c r="V2056">
        <v>14.342391304347824</v>
      </c>
      <c r="W2056">
        <v>57.778985507246382</v>
      </c>
      <c r="X2056">
        <v>154.43752257132539</v>
      </c>
      <c r="Y2056">
        <v>142.54583333333341</v>
      </c>
      <c r="Z2056">
        <v>142.54583333333341</v>
      </c>
      <c r="AA2056">
        <v>19.836907960200737</v>
      </c>
      <c r="AB2056">
        <v>4.3810850502109222</v>
      </c>
      <c r="AC2056">
        <v>-35.630026201973124</v>
      </c>
      <c r="AD2056">
        <v>8</v>
      </c>
      <c r="AE2056">
        <v>0</v>
      </c>
      <c r="AF2056">
        <v>0</v>
      </c>
      <c r="AG2056">
        <v>1</v>
      </c>
      <c r="AH2056">
        <v>32</v>
      </c>
      <c r="AI2056">
        <v>39</v>
      </c>
      <c r="AJ2056">
        <v>16</v>
      </c>
      <c r="AK2056">
        <v>1</v>
      </c>
      <c r="AL2056">
        <v>21</v>
      </c>
      <c r="AM2056">
        <v>7</v>
      </c>
    </row>
    <row r="2057" spans="1:39">
      <c r="A2057">
        <v>5</v>
      </c>
      <c r="B2057">
        <v>52</v>
      </c>
      <c r="C2057">
        <v>2018</v>
      </c>
      <c r="D2057">
        <v>99</v>
      </c>
      <c r="E2057">
        <v>99</v>
      </c>
      <c r="F2057">
        <v>99</v>
      </c>
      <c r="G2057">
        <v>99</v>
      </c>
      <c r="H2057">
        <v>2</v>
      </c>
      <c r="I2057">
        <v>99</v>
      </c>
      <c r="J2057">
        <v>999</v>
      </c>
      <c r="K2057">
        <v>99</v>
      </c>
      <c r="L2057">
        <v>99</v>
      </c>
      <c r="M2057">
        <v>99</v>
      </c>
      <c r="N2057">
        <v>99</v>
      </c>
      <c r="O2057">
        <v>99</v>
      </c>
      <c r="P2057">
        <v>9999</v>
      </c>
      <c r="Q2057">
        <v>128</v>
      </c>
      <c r="R2057">
        <v>719</v>
      </c>
      <c r="S2057">
        <v>718</v>
      </c>
      <c r="T2057">
        <v>4.6366157219320314</v>
      </c>
      <c r="U2057">
        <v>4.3066705636174865</v>
      </c>
      <c r="V2057">
        <v>14.755215577190544</v>
      </c>
      <c r="W2057">
        <v>58.593314763231191</v>
      </c>
      <c r="X2057">
        <v>154.45160532037829</v>
      </c>
      <c r="Y2057">
        <v>142.37176634214197</v>
      </c>
      <c r="Z2057">
        <v>142.57005571030652</v>
      </c>
      <c r="AA2057">
        <v>22.181561711050684</v>
      </c>
      <c r="AB2057">
        <v>4.6670849924881628</v>
      </c>
      <c r="AC2057">
        <v>-27.223234688361806</v>
      </c>
      <c r="AD2057">
        <v>15</v>
      </c>
      <c r="AE2057">
        <v>0</v>
      </c>
      <c r="AF2057">
        <v>0</v>
      </c>
      <c r="AG2057">
        <v>5</v>
      </c>
      <c r="AH2057">
        <v>52</v>
      </c>
      <c r="AI2057">
        <v>20</v>
      </c>
      <c r="AJ2057">
        <v>19</v>
      </c>
      <c r="AK2057">
        <v>0</v>
      </c>
      <c r="AL2057">
        <v>29</v>
      </c>
      <c r="AM2057">
        <v>15</v>
      </c>
    </row>
    <row r="2058" spans="1:39">
      <c r="A2058">
        <v>5</v>
      </c>
      <c r="B2058">
        <v>53</v>
      </c>
      <c r="C2058">
        <v>2019</v>
      </c>
      <c r="D2058">
        <v>99</v>
      </c>
      <c r="E2058">
        <v>99</v>
      </c>
      <c r="F2058">
        <v>99</v>
      </c>
      <c r="G2058">
        <v>99</v>
      </c>
      <c r="H2058">
        <v>2</v>
      </c>
      <c r="I2058">
        <v>99</v>
      </c>
      <c r="J2058">
        <v>999</v>
      </c>
      <c r="K2058">
        <v>99</v>
      </c>
      <c r="L2058">
        <v>99</v>
      </c>
      <c r="M2058">
        <v>99</v>
      </c>
      <c r="N2058">
        <v>99</v>
      </c>
      <c r="O2058">
        <v>99</v>
      </c>
      <c r="P2058">
        <v>9999</v>
      </c>
      <c r="Q2058">
        <v>153</v>
      </c>
      <c r="R2058">
        <v>893</v>
      </c>
      <c r="S2058">
        <v>893</v>
      </c>
      <c r="T2058">
        <v>6.1919289973651388</v>
      </c>
      <c r="U2058">
        <v>5.5397697613317591</v>
      </c>
      <c r="V2058">
        <v>15.387458006718925</v>
      </c>
      <c r="W2058">
        <v>60.038073908174702</v>
      </c>
      <c r="X2058">
        <v>147.42423010801468</v>
      </c>
      <c r="Y2058">
        <v>136.07256438969765</v>
      </c>
      <c r="Z2058">
        <v>136.07256438969765</v>
      </c>
      <c r="AA2058">
        <v>23.503158821974065</v>
      </c>
      <c r="AB2058">
        <v>4.6737581348589208</v>
      </c>
      <c r="AC2058">
        <v>-33.022974385718676</v>
      </c>
      <c r="AD2058">
        <v>24</v>
      </c>
      <c r="AE2058">
        <v>0</v>
      </c>
      <c r="AF2058">
        <v>0</v>
      </c>
      <c r="AG2058">
        <v>6</v>
      </c>
      <c r="AH2058">
        <v>35</v>
      </c>
      <c r="AI2058">
        <v>17</v>
      </c>
      <c r="AJ2058">
        <v>19</v>
      </c>
      <c r="AK2058">
        <v>2</v>
      </c>
      <c r="AL2058">
        <v>30</v>
      </c>
      <c r="AM2058">
        <v>18</v>
      </c>
    </row>
    <row r="2059" spans="1:39">
      <c r="A2059">
        <v>5</v>
      </c>
      <c r="B2059">
        <v>54</v>
      </c>
      <c r="C2059">
        <v>2020</v>
      </c>
      <c r="D2059">
        <v>99</v>
      </c>
      <c r="E2059">
        <v>99</v>
      </c>
      <c r="F2059">
        <v>99</v>
      </c>
      <c r="G2059">
        <v>99</v>
      </c>
      <c r="H2059">
        <v>2</v>
      </c>
      <c r="I2059">
        <v>99</v>
      </c>
      <c r="J2059">
        <v>999</v>
      </c>
      <c r="K2059">
        <v>99</v>
      </c>
      <c r="L2059">
        <v>99</v>
      </c>
      <c r="M2059">
        <v>99</v>
      </c>
      <c r="N2059">
        <v>99</v>
      </c>
      <c r="O2059">
        <v>99</v>
      </c>
      <c r="P2059">
        <v>9999</v>
      </c>
      <c r="Q2059">
        <v>166</v>
      </c>
      <c r="R2059">
        <v>2803</v>
      </c>
      <c r="S2059">
        <v>2803</v>
      </c>
      <c r="T2059">
        <v>19.941661923733637</v>
      </c>
      <c r="U2059">
        <v>19.561934020926735</v>
      </c>
      <c r="V2059">
        <v>15.00285408490903</v>
      </c>
      <c r="W2059">
        <v>58.961826614341774</v>
      </c>
      <c r="X2059">
        <v>161.39328354661049</v>
      </c>
      <c r="Y2059">
        <v>148.966000713521</v>
      </c>
      <c r="Z2059">
        <v>148.966000713521</v>
      </c>
      <c r="AA2059">
        <v>30.456229623718677</v>
      </c>
      <c r="AB2059">
        <v>4.7315714749009521</v>
      </c>
      <c r="AC2059">
        <v>-47.145416765182624</v>
      </c>
      <c r="AD2059">
        <v>78</v>
      </c>
      <c r="AE2059">
        <v>0</v>
      </c>
      <c r="AF2059">
        <v>0</v>
      </c>
      <c r="AG2059">
        <v>12</v>
      </c>
      <c r="AH2059">
        <v>318</v>
      </c>
      <c r="AI2059">
        <v>100</v>
      </c>
      <c r="AJ2059">
        <v>63</v>
      </c>
      <c r="AK2059">
        <v>41</v>
      </c>
      <c r="AL2059">
        <v>59</v>
      </c>
      <c r="AM2059">
        <v>21</v>
      </c>
    </row>
    <row r="2060" spans="1:39">
      <c r="A2060">
        <v>5</v>
      </c>
      <c r="B2060">
        <v>55</v>
      </c>
      <c r="C2060">
        <v>2021</v>
      </c>
      <c r="D2060">
        <v>99</v>
      </c>
      <c r="E2060">
        <v>99</v>
      </c>
      <c r="F2060">
        <v>99</v>
      </c>
      <c r="G2060">
        <v>99</v>
      </c>
      <c r="H2060">
        <v>2</v>
      </c>
      <c r="I2060">
        <v>99</v>
      </c>
      <c r="J2060">
        <v>999</v>
      </c>
      <c r="K2060">
        <v>99</v>
      </c>
      <c r="L2060">
        <v>99</v>
      </c>
      <c r="M2060">
        <v>99</v>
      </c>
      <c r="N2060">
        <v>99</v>
      </c>
      <c r="O2060">
        <v>99</v>
      </c>
      <c r="P2060">
        <v>9999</v>
      </c>
      <c r="Q2060">
        <v>182</v>
      </c>
      <c r="R2060">
        <v>2639</v>
      </c>
      <c r="S2060">
        <v>2639</v>
      </c>
      <c r="T2060">
        <v>17.957267283614581</v>
      </c>
      <c r="U2060">
        <v>17.597990672523025</v>
      </c>
      <c r="V2060">
        <v>14.653656688139449</v>
      </c>
      <c r="W2060">
        <v>58.336870026525197</v>
      </c>
      <c r="X2060">
        <v>162.62578531790581</v>
      </c>
      <c r="Y2060">
        <v>150.10359984842739</v>
      </c>
      <c r="Z2060">
        <v>150.10359984842739</v>
      </c>
      <c r="AA2060">
        <v>30.062065996448553</v>
      </c>
      <c r="AB2060">
        <v>4.878886410410832</v>
      </c>
      <c r="AC2060">
        <v>-54.386863907053041</v>
      </c>
      <c r="AD2060">
        <v>73</v>
      </c>
      <c r="AE2060">
        <v>0</v>
      </c>
      <c r="AF2060">
        <v>0</v>
      </c>
      <c r="AG2060">
        <v>20</v>
      </c>
      <c r="AH2060">
        <v>268</v>
      </c>
      <c r="AI2060">
        <v>64</v>
      </c>
      <c r="AJ2060">
        <v>41</v>
      </c>
      <c r="AK2060">
        <v>29</v>
      </c>
      <c r="AL2060">
        <v>43</v>
      </c>
      <c r="AM2060">
        <v>21</v>
      </c>
    </row>
    <row r="2061" spans="1:39">
      <c r="A2061">
        <v>5</v>
      </c>
      <c r="B2061">
        <v>56</v>
      </c>
      <c r="C2061">
        <v>2022</v>
      </c>
      <c r="D2061">
        <v>99</v>
      </c>
      <c r="E2061">
        <v>99</v>
      </c>
      <c r="F2061">
        <v>99</v>
      </c>
      <c r="G2061">
        <v>99</v>
      </c>
      <c r="H2061">
        <v>2</v>
      </c>
      <c r="I2061">
        <v>99</v>
      </c>
      <c r="J2061">
        <v>999</v>
      </c>
      <c r="K2061">
        <v>99</v>
      </c>
      <c r="L2061">
        <v>99</v>
      </c>
      <c r="M2061">
        <v>99</v>
      </c>
      <c r="N2061">
        <v>99</v>
      </c>
      <c r="O2061">
        <v>99</v>
      </c>
      <c r="P2061">
        <v>9999</v>
      </c>
      <c r="Q2061">
        <v>164</v>
      </c>
      <c r="R2061">
        <v>2357</v>
      </c>
      <c r="S2061">
        <v>2347</v>
      </c>
      <c r="T2061">
        <v>15.958023019634396</v>
      </c>
      <c r="U2061">
        <v>15.65211881511784</v>
      </c>
      <c r="V2061">
        <v>6.5697921086126412</v>
      </c>
      <c r="W2061">
        <v>58.470813804857237</v>
      </c>
      <c r="X2061">
        <v>164.18510409738221</v>
      </c>
      <c r="Y2061">
        <v>150.93962664403867</v>
      </c>
      <c r="Z2061">
        <v>151.58274392841895</v>
      </c>
      <c r="AA2061">
        <v>30.29705712933977</v>
      </c>
      <c r="AB2061">
        <v>4.8713640585636719</v>
      </c>
      <c r="AC2061">
        <v>-47.622158984261745</v>
      </c>
      <c r="AD2061">
        <v>49</v>
      </c>
      <c r="AE2061">
        <v>0</v>
      </c>
      <c r="AF2061">
        <v>0</v>
      </c>
      <c r="AG2061">
        <v>2</v>
      </c>
      <c r="AH2061">
        <v>123</v>
      </c>
      <c r="AI2061">
        <v>17</v>
      </c>
      <c r="AJ2061">
        <v>52</v>
      </c>
      <c r="AK2061">
        <v>8</v>
      </c>
      <c r="AL2061">
        <v>57</v>
      </c>
      <c r="AM2061">
        <v>18</v>
      </c>
    </row>
    <row r="2062" spans="1:39" s="301" customFormat="1">
      <c r="A2062" s="301">
        <v>5</v>
      </c>
      <c r="B2062" s="301">
        <v>57</v>
      </c>
      <c r="C2062" s="301">
        <v>2023</v>
      </c>
      <c r="D2062" s="301">
        <v>99</v>
      </c>
      <c r="E2062" s="301">
        <v>99</v>
      </c>
      <c r="F2062" s="301">
        <v>99</v>
      </c>
      <c r="G2062" s="301">
        <v>99</v>
      </c>
      <c r="H2062" s="301">
        <v>2</v>
      </c>
      <c r="I2062" s="301">
        <v>99</v>
      </c>
      <c r="J2062" s="301">
        <v>999</v>
      </c>
      <c r="K2062" s="301">
        <v>99</v>
      </c>
      <c r="L2062" s="301">
        <v>99</v>
      </c>
      <c r="M2062" s="301">
        <v>99</v>
      </c>
      <c r="N2062" s="301">
        <v>99</v>
      </c>
      <c r="O2062" s="301">
        <v>99</v>
      </c>
      <c r="P2062" s="301">
        <v>9999</v>
      </c>
      <c r="Q2062" s="301">
        <v>152</v>
      </c>
      <c r="R2062" s="301">
        <v>2470</v>
      </c>
      <c r="S2062" s="301">
        <v>2461</v>
      </c>
      <c r="T2062" s="301">
        <v>16.929403701165182</v>
      </c>
      <c r="U2062" s="301">
        <v>16.798688112911282</v>
      </c>
      <c r="V2062" s="301">
        <v>6.1068825910931164</v>
      </c>
      <c r="W2062" s="301">
        <v>58.672897196261694</v>
      </c>
      <c r="X2062" s="301">
        <v>166.85991376474351</v>
      </c>
      <c r="Y2062" s="301">
        <v>153.4606882591095</v>
      </c>
      <c r="Z2062" s="301">
        <v>154.02190166598965</v>
      </c>
      <c r="AA2062" s="301">
        <v>31.563501709838093</v>
      </c>
      <c r="AB2062" s="301">
        <v>5.0410618775117033</v>
      </c>
      <c r="AC2062" s="301">
        <v>-49.765443494626162</v>
      </c>
      <c r="AD2062" s="301">
        <v>49</v>
      </c>
      <c r="AE2062" s="301">
        <v>0</v>
      </c>
      <c r="AF2062" s="301">
        <v>0</v>
      </c>
      <c r="AG2062" s="301">
        <v>7</v>
      </c>
      <c r="AH2062" s="301">
        <v>143</v>
      </c>
      <c r="AI2062" s="301">
        <v>34</v>
      </c>
      <c r="AJ2062" s="301">
        <v>34</v>
      </c>
      <c r="AK2062" s="301">
        <v>3</v>
      </c>
      <c r="AL2062" s="301">
        <v>47</v>
      </c>
      <c r="AM2062" s="301">
        <v>6</v>
      </c>
    </row>
    <row r="2063" spans="1:39" s="301" customFormat="1">
      <c r="A2063" s="301">
        <v>5</v>
      </c>
      <c r="B2063" s="301">
        <v>58</v>
      </c>
      <c r="C2063" s="301">
        <v>2024</v>
      </c>
      <c r="D2063" s="301">
        <v>99</v>
      </c>
      <c r="E2063" s="301">
        <v>99</v>
      </c>
      <c r="F2063" s="301">
        <v>99</v>
      </c>
      <c r="G2063" s="301">
        <v>99</v>
      </c>
      <c r="H2063" s="301">
        <v>2</v>
      </c>
      <c r="I2063" s="301">
        <v>99</v>
      </c>
      <c r="J2063" s="301">
        <v>999</v>
      </c>
      <c r="K2063" s="301">
        <v>99</v>
      </c>
      <c r="L2063" s="301">
        <v>99</v>
      </c>
      <c r="M2063" s="301">
        <v>99</v>
      </c>
      <c r="N2063" s="301">
        <v>99</v>
      </c>
      <c r="O2063" s="301">
        <v>99</v>
      </c>
      <c r="P2063" s="301">
        <v>9999</v>
      </c>
      <c r="Q2063" s="301">
        <v>128</v>
      </c>
      <c r="R2063" s="301">
        <v>2429</v>
      </c>
      <c r="S2063" s="301">
        <v>2414</v>
      </c>
      <c r="T2063" s="301">
        <v>17.223285825710843</v>
      </c>
      <c r="U2063" s="301">
        <v>16.468087252483276</v>
      </c>
      <c r="V2063" s="301">
        <v>6.9485384932070797</v>
      </c>
      <c r="W2063" s="301">
        <v>58.395608947804483</v>
      </c>
      <c r="X2063" s="301">
        <v>159.81345844965588</v>
      </c>
      <c r="Y2063" s="301">
        <v>146.52923013585851</v>
      </c>
      <c r="Z2063" s="301">
        <v>147.43972659486343</v>
      </c>
      <c r="AA2063" s="301">
        <v>28.651706437506721</v>
      </c>
      <c r="AB2063" s="301">
        <v>4.4706162754003849</v>
      </c>
      <c r="AC2063" s="301">
        <v>-39.905914386844366</v>
      </c>
      <c r="AD2063" s="301">
        <v>50</v>
      </c>
      <c r="AE2063" s="301">
        <v>0</v>
      </c>
      <c r="AF2063" s="301">
        <v>0</v>
      </c>
      <c r="AG2063" s="301">
        <v>3</v>
      </c>
      <c r="AH2063" s="301">
        <v>216</v>
      </c>
      <c r="AI2063" s="301">
        <v>202</v>
      </c>
      <c r="AJ2063" s="301">
        <v>84</v>
      </c>
      <c r="AK2063" s="301">
        <v>13</v>
      </c>
      <c r="AL2063" s="301">
        <v>28</v>
      </c>
      <c r="AM2063" s="301">
        <v>9</v>
      </c>
    </row>
    <row r="2064" spans="1:39">
      <c r="A2064">
        <v>6</v>
      </c>
      <c r="C2064">
        <v>2024</v>
      </c>
      <c r="D2064">
        <v>99</v>
      </c>
      <c r="E2064">
        <v>99</v>
      </c>
      <c r="F2064">
        <v>99</v>
      </c>
      <c r="G2064">
        <v>1</v>
      </c>
      <c r="H2064">
        <v>1</v>
      </c>
      <c r="I2064">
        <v>99</v>
      </c>
      <c r="J2064">
        <v>999</v>
      </c>
      <c r="K2064">
        <v>99</v>
      </c>
      <c r="L2064">
        <v>99</v>
      </c>
      <c r="M2064">
        <v>99</v>
      </c>
      <c r="N2064">
        <v>99</v>
      </c>
      <c r="O2064">
        <v>99</v>
      </c>
      <c r="P2064">
        <v>9999</v>
      </c>
      <c r="Q2064">
        <v>182</v>
      </c>
      <c r="R2064">
        <v>5874</v>
      </c>
      <c r="S2064">
        <v>5866</v>
      </c>
      <c r="T2064">
        <v>95.886385896180172</v>
      </c>
      <c r="U2064">
        <v>96.255384841760389</v>
      </c>
      <c r="V2064">
        <v>6.1132107592781741</v>
      </c>
      <c r="W2064">
        <v>58.718888510057987</v>
      </c>
      <c r="X2064">
        <v>172.97228803796293</v>
      </c>
      <c r="Y2064">
        <v>159.47436159346196</v>
      </c>
      <c r="Z2064">
        <v>159.69185134674331</v>
      </c>
      <c r="AA2064">
        <v>31.685161075911161</v>
      </c>
      <c r="AB2064">
        <v>5.0120796317935188</v>
      </c>
      <c r="AC2064">
        <v>-40.324597317043434</v>
      </c>
      <c r="AD2064">
        <v>221</v>
      </c>
      <c r="AE2064">
        <v>0</v>
      </c>
      <c r="AF2064">
        <v>0</v>
      </c>
      <c r="AG2064">
        <v>24</v>
      </c>
      <c r="AH2064">
        <v>249</v>
      </c>
      <c r="AI2064">
        <v>70</v>
      </c>
      <c r="AJ2064">
        <v>60</v>
      </c>
      <c r="AK2064">
        <v>56</v>
      </c>
      <c r="AL2064">
        <v>40</v>
      </c>
      <c r="AM2064">
        <v>15</v>
      </c>
    </row>
    <row r="2065" spans="1:39">
      <c r="A2065">
        <v>6</v>
      </c>
      <c r="C2065">
        <v>2024</v>
      </c>
      <c r="D2065">
        <v>99</v>
      </c>
      <c r="E2065">
        <v>99</v>
      </c>
      <c r="F2065">
        <v>99</v>
      </c>
      <c r="G2065">
        <v>1</v>
      </c>
      <c r="H2065">
        <v>2</v>
      </c>
      <c r="I2065">
        <v>99</v>
      </c>
      <c r="J2065">
        <v>999</v>
      </c>
      <c r="K2065">
        <v>99</v>
      </c>
      <c r="L2065">
        <v>99</v>
      </c>
      <c r="M2065">
        <v>99</v>
      </c>
      <c r="N2065">
        <v>99</v>
      </c>
      <c r="O2065">
        <v>99</v>
      </c>
      <c r="P2065">
        <v>9999</v>
      </c>
      <c r="Q2065">
        <v>43</v>
      </c>
      <c r="R2065">
        <v>252</v>
      </c>
      <c r="S2065">
        <v>251</v>
      </c>
      <c r="T2065">
        <v>4.1136141038197849</v>
      </c>
      <c r="U2065">
        <v>3.7446151582396623</v>
      </c>
      <c r="V2065">
        <v>9.0436507936507962</v>
      </c>
      <c r="W2065">
        <v>56.167330677290813</v>
      </c>
      <c r="X2065">
        <v>157.1772515434487</v>
      </c>
      <c r="Y2065">
        <v>144.61269841269851</v>
      </c>
      <c r="Z2065">
        <v>145.18884462151397</v>
      </c>
      <c r="AA2065">
        <v>23.473563053147501</v>
      </c>
      <c r="AB2065">
        <v>4.7699975826473633</v>
      </c>
      <c r="AC2065">
        <v>-30.147942042804534</v>
      </c>
      <c r="AD2065">
        <v>4</v>
      </c>
      <c r="AE2065">
        <v>0</v>
      </c>
      <c r="AF2065">
        <v>0</v>
      </c>
      <c r="AG2065">
        <v>1</v>
      </c>
      <c r="AH2065">
        <v>9</v>
      </c>
      <c r="AI2065">
        <v>0</v>
      </c>
      <c r="AJ2065">
        <v>12</v>
      </c>
      <c r="AK2065">
        <v>0</v>
      </c>
      <c r="AL2065">
        <v>14</v>
      </c>
      <c r="AM2065">
        <v>7</v>
      </c>
    </row>
    <row r="2066" spans="1:39">
      <c r="A2066">
        <v>6</v>
      </c>
      <c r="C2066">
        <v>2024</v>
      </c>
      <c r="D2066">
        <v>99</v>
      </c>
      <c r="E2066">
        <v>99</v>
      </c>
      <c r="F2066">
        <v>99</v>
      </c>
      <c r="G2066">
        <v>2</v>
      </c>
      <c r="H2066">
        <v>1</v>
      </c>
      <c r="I2066">
        <v>99</v>
      </c>
      <c r="J2066">
        <v>999</v>
      </c>
      <c r="K2066">
        <v>99</v>
      </c>
      <c r="L2066">
        <v>99</v>
      </c>
      <c r="M2066">
        <v>99</v>
      </c>
      <c r="N2066">
        <v>99</v>
      </c>
      <c r="O2066">
        <v>99</v>
      </c>
      <c r="P2066">
        <v>9999</v>
      </c>
      <c r="Q2066">
        <v>146</v>
      </c>
      <c r="R2066">
        <v>4290</v>
      </c>
      <c r="S2066">
        <v>4285</v>
      </c>
      <c r="T2066">
        <v>66.895368782161242</v>
      </c>
      <c r="U2066">
        <v>67.386818626397641</v>
      </c>
      <c r="V2066">
        <v>4.6850815850815852</v>
      </c>
      <c r="W2066">
        <v>60.08611435239208</v>
      </c>
      <c r="X2066">
        <v>163.06326537312412</v>
      </c>
      <c r="Y2066">
        <v>150.36979020979021</v>
      </c>
      <c r="Z2066">
        <v>150.54525087514588</v>
      </c>
      <c r="AA2066">
        <v>29.419089191108345</v>
      </c>
      <c r="AB2066">
        <v>3.7974143326121199</v>
      </c>
      <c r="AC2066">
        <v>-40.860167681397137</v>
      </c>
      <c r="AD2066">
        <v>110</v>
      </c>
      <c r="AE2066">
        <v>0</v>
      </c>
      <c r="AF2066">
        <v>0</v>
      </c>
      <c r="AG2066">
        <v>22</v>
      </c>
      <c r="AH2066">
        <v>400</v>
      </c>
      <c r="AI2066">
        <v>43</v>
      </c>
      <c r="AJ2066">
        <v>78</v>
      </c>
      <c r="AK2066">
        <v>18</v>
      </c>
      <c r="AL2066">
        <v>38</v>
      </c>
      <c r="AM2066">
        <v>10</v>
      </c>
    </row>
    <row r="2067" spans="1:39">
      <c r="A2067">
        <v>6</v>
      </c>
      <c r="C2067">
        <v>2024</v>
      </c>
      <c r="D2067">
        <v>99</v>
      </c>
      <c r="E2067">
        <v>99</v>
      </c>
      <c r="F2067">
        <v>99</v>
      </c>
      <c r="G2067">
        <v>2</v>
      </c>
      <c r="H2067">
        <v>2</v>
      </c>
      <c r="I2067">
        <v>99</v>
      </c>
      <c r="J2067">
        <v>999</v>
      </c>
      <c r="K2067">
        <v>99</v>
      </c>
      <c r="L2067">
        <v>99</v>
      </c>
      <c r="M2067">
        <v>99</v>
      </c>
      <c r="N2067">
        <v>99</v>
      </c>
      <c r="O2067">
        <v>99</v>
      </c>
      <c r="P2067">
        <v>9999</v>
      </c>
      <c r="Q2067">
        <v>68</v>
      </c>
      <c r="R2067">
        <v>2123</v>
      </c>
      <c r="S2067">
        <v>2109</v>
      </c>
      <c r="T2067">
        <v>33.104631217838772</v>
      </c>
      <c r="U2067">
        <v>32.613181373602366</v>
      </c>
      <c r="V2067">
        <v>6.7032501177578894</v>
      </c>
      <c r="W2067">
        <v>58.646752015173057</v>
      </c>
      <c r="X2067">
        <v>160.47881914480473</v>
      </c>
      <c r="Y2067">
        <v>147.0571361281207</v>
      </c>
      <c r="Z2067">
        <v>148.0333333333335</v>
      </c>
      <c r="AA2067">
        <v>29.384330427357369</v>
      </c>
      <c r="AB2067">
        <v>4.3744717354336</v>
      </c>
      <c r="AC2067">
        <v>-42.669323538024514</v>
      </c>
      <c r="AD2067">
        <v>46</v>
      </c>
      <c r="AE2067">
        <v>0</v>
      </c>
      <c r="AF2067">
        <v>0</v>
      </c>
      <c r="AG2067">
        <v>1</v>
      </c>
      <c r="AH2067">
        <v>207</v>
      </c>
      <c r="AI2067">
        <v>202</v>
      </c>
      <c r="AJ2067">
        <v>71</v>
      </c>
      <c r="AK2067">
        <v>13</v>
      </c>
      <c r="AL2067">
        <v>13</v>
      </c>
      <c r="AM2067">
        <v>2</v>
      </c>
    </row>
    <row r="2068" spans="1:39">
      <c r="A2068">
        <v>6</v>
      </c>
      <c r="C2068">
        <v>2024</v>
      </c>
      <c r="D2068">
        <v>99</v>
      </c>
      <c r="E2068">
        <v>99</v>
      </c>
      <c r="F2068">
        <v>99</v>
      </c>
      <c r="G2068">
        <v>3</v>
      </c>
      <c r="H2068">
        <v>1</v>
      </c>
      <c r="I2068">
        <v>99</v>
      </c>
      <c r="J2068">
        <v>999</v>
      </c>
      <c r="K2068">
        <v>99</v>
      </c>
      <c r="L2068">
        <v>99</v>
      </c>
      <c r="M2068">
        <v>99</v>
      </c>
      <c r="N2068">
        <v>99</v>
      </c>
      <c r="O2068">
        <v>99</v>
      </c>
      <c r="P2068">
        <v>9999</v>
      </c>
      <c r="Q2068">
        <v>47</v>
      </c>
      <c r="R2068">
        <v>239</v>
      </c>
      <c r="S2068">
        <v>238</v>
      </c>
      <c r="T2068">
        <v>86.281588447653476</v>
      </c>
      <c r="U2068">
        <v>86.500711540819012</v>
      </c>
      <c r="V2068">
        <v>7.4728033472803359</v>
      </c>
      <c r="W2068">
        <v>57.907563025210088</v>
      </c>
      <c r="X2068">
        <v>147.71325086016589</v>
      </c>
      <c r="Y2068">
        <v>135.81046025104607</v>
      </c>
      <c r="Z2068">
        <v>136.3810924369748</v>
      </c>
      <c r="AA2068">
        <v>21.375453694724296</v>
      </c>
      <c r="AB2068">
        <v>4.1666777299008801</v>
      </c>
      <c r="AC2068">
        <v>-33.829254188950003</v>
      </c>
      <c r="AD2068">
        <v>8</v>
      </c>
      <c r="AE2068">
        <v>0</v>
      </c>
      <c r="AF2068">
        <v>0</v>
      </c>
      <c r="AG2068">
        <v>1</v>
      </c>
      <c r="AH2068">
        <v>1</v>
      </c>
      <c r="AI2068">
        <v>0</v>
      </c>
      <c r="AJ2068">
        <v>2</v>
      </c>
      <c r="AK2068">
        <v>0</v>
      </c>
      <c r="AL2068">
        <v>8</v>
      </c>
      <c r="AM2068">
        <v>2</v>
      </c>
    </row>
    <row r="2069" spans="1:39">
      <c r="A2069">
        <v>6</v>
      </c>
      <c r="C2069">
        <v>2024</v>
      </c>
      <c r="D2069">
        <v>99</v>
      </c>
      <c r="E2069">
        <v>99</v>
      </c>
      <c r="F2069">
        <v>99</v>
      </c>
      <c r="G2069">
        <v>3</v>
      </c>
      <c r="H2069">
        <v>2</v>
      </c>
      <c r="I2069">
        <v>99</v>
      </c>
      <c r="J2069">
        <v>999</v>
      </c>
      <c r="K2069">
        <v>99</v>
      </c>
      <c r="L2069">
        <v>99</v>
      </c>
      <c r="M2069">
        <v>99</v>
      </c>
      <c r="N2069">
        <v>99</v>
      </c>
      <c r="O2069">
        <v>99</v>
      </c>
      <c r="P2069">
        <v>9999</v>
      </c>
      <c r="Q2069">
        <v>13</v>
      </c>
      <c r="R2069">
        <v>38</v>
      </c>
      <c r="S2069">
        <v>38</v>
      </c>
      <c r="T2069">
        <v>13.71841155234657</v>
      </c>
      <c r="U2069">
        <v>13.499288459181003</v>
      </c>
      <c r="V2069">
        <v>8.1578947368421026</v>
      </c>
      <c r="W2069">
        <v>58.631578947368403</v>
      </c>
      <c r="X2069">
        <v>144.42321947881626</v>
      </c>
      <c r="Y2069">
        <v>133.30263157894743</v>
      </c>
      <c r="Z2069">
        <v>133.30263157894743</v>
      </c>
      <c r="AA2069">
        <v>11.077965014579975</v>
      </c>
      <c r="AB2069">
        <v>3.3671872740470796</v>
      </c>
      <c r="AC2069">
        <v>-8.0399549944918736</v>
      </c>
      <c r="AD2069">
        <v>0</v>
      </c>
      <c r="AE2069">
        <v>0</v>
      </c>
      <c r="AF2069">
        <v>0</v>
      </c>
      <c r="AG2069">
        <v>1</v>
      </c>
      <c r="AH2069">
        <v>0</v>
      </c>
      <c r="AI2069">
        <v>0</v>
      </c>
      <c r="AJ2069">
        <v>1</v>
      </c>
      <c r="AK2069">
        <v>0</v>
      </c>
      <c r="AL2069">
        <v>1</v>
      </c>
      <c r="AM2069">
        <v>0</v>
      </c>
    </row>
    <row r="2070" spans="1:39">
      <c r="A2070">
        <v>6</v>
      </c>
      <c r="C2070">
        <v>2024</v>
      </c>
      <c r="D2070">
        <v>99</v>
      </c>
      <c r="E2070">
        <v>99</v>
      </c>
      <c r="F2070">
        <v>99</v>
      </c>
      <c r="G2070">
        <v>4</v>
      </c>
      <c r="H2070">
        <v>1</v>
      </c>
      <c r="I2070">
        <v>99</v>
      </c>
      <c r="J2070">
        <v>999</v>
      </c>
      <c r="K2070">
        <v>99</v>
      </c>
      <c r="L2070">
        <v>99</v>
      </c>
      <c r="M2070">
        <v>99</v>
      </c>
      <c r="N2070">
        <v>99</v>
      </c>
      <c r="O2070">
        <v>99</v>
      </c>
      <c r="P2070">
        <v>9999</v>
      </c>
      <c r="Q2070">
        <v>40</v>
      </c>
      <c r="R2070">
        <v>1271</v>
      </c>
      <c r="S2070">
        <v>1270</v>
      </c>
      <c r="T2070">
        <v>98.75679875679873</v>
      </c>
      <c r="U2070">
        <v>98.856826777149777</v>
      </c>
      <c r="V2070">
        <v>6.3556254917387882</v>
      </c>
      <c r="W2070">
        <v>58.67874015748032</v>
      </c>
      <c r="X2070">
        <v>162.96191480420379</v>
      </c>
      <c r="Y2070">
        <v>150.31549960660917</v>
      </c>
      <c r="Z2070">
        <v>150.43385826771669</v>
      </c>
      <c r="AA2070">
        <v>29.381194158050675</v>
      </c>
      <c r="AB2070">
        <v>4.4971492268661208</v>
      </c>
      <c r="AC2070">
        <v>-36.292902676448314</v>
      </c>
      <c r="AD2070">
        <v>48</v>
      </c>
      <c r="AE2070">
        <v>0</v>
      </c>
      <c r="AF2070">
        <v>0</v>
      </c>
      <c r="AG2070">
        <v>3</v>
      </c>
      <c r="AH2070">
        <v>73</v>
      </c>
      <c r="AI2070">
        <v>18</v>
      </c>
      <c r="AJ2070">
        <v>8</v>
      </c>
      <c r="AK2070">
        <v>5</v>
      </c>
      <c r="AL2070">
        <v>27</v>
      </c>
      <c r="AM2070">
        <v>2</v>
      </c>
    </row>
    <row r="2071" spans="1:39">
      <c r="A2071">
        <v>6</v>
      </c>
      <c r="C2071">
        <v>2024</v>
      </c>
      <c r="D2071">
        <v>99</v>
      </c>
      <c r="E2071">
        <v>99</v>
      </c>
      <c r="F2071">
        <v>99</v>
      </c>
      <c r="G2071">
        <v>4</v>
      </c>
      <c r="H2071">
        <v>2</v>
      </c>
      <c r="I2071">
        <v>99</v>
      </c>
      <c r="J2071">
        <v>999</v>
      </c>
      <c r="K2071">
        <v>99</v>
      </c>
      <c r="L2071">
        <v>99</v>
      </c>
      <c r="M2071">
        <v>99</v>
      </c>
      <c r="N2071">
        <v>99</v>
      </c>
      <c r="O2071">
        <v>99</v>
      </c>
      <c r="P2071">
        <v>9999</v>
      </c>
      <c r="Q2071">
        <v>4</v>
      </c>
      <c r="R2071">
        <v>16</v>
      </c>
      <c r="S2071">
        <v>16</v>
      </c>
      <c r="T2071">
        <v>1.2432012432012429</v>
      </c>
      <c r="U2071">
        <v>1.1431732228502169</v>
      </c>
      <c r="V2071">
        <v>3.625</v>
      </c>
      <c r="W2071">
        <v>59.6875</v>
      </c>
      <c r="X2071">
        <v>149.60048754062828</v>
      </c>
      <c r="Y2071">
        <v>138.08124999999998</v>
      </c>
      <c r="Z2071">
        <v>138.08124999999998</v>
      </c>
      <c r="AA2071">
        <v>20.511893463001101</v>
      </c>
      <c r="AB2071">
        <v>4.6059574194731763</v>
      </c>
      <c r="AC2071">
        <v>-25.561388402776647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</row>
    <row r="2072" spans="1:39">
      <c r="A2072">
        <v>6</v>
      </c>
      <c r="C2072">
        <v>2023</v>
      </c>
      <c r="D2072">
        <v>99</v>
      </c>
      <c r="E2072">
        <v>99</v>
      </c>
      <c r="F2072">
        <v>99</v>
      </c>
      <c r="G2072">
        <v>1</v>
      </c>
      <c r="H2072">
        <v>1</v>
      </c>
      <c r="I2072">
        <v>99</v>
      </c>
      <c r="J2072">
        <v>999</v>
      </c>
      <c r="K2072">
        <v>99</v>
      </c>
      <c r="L2072">
        <v>99</v>
      </c>
      <c r="M2072">
        <v>99</v>
      </c>
      <c r="N2072">
        <v>99</v>
      </c>
      <c r="O2072">
        <v>99</v>
      </c>
      <c r="P2072">
        <v>9999</v>
      </c>
      <c r="Q2072">
        <v>188</v>
      </c>
      <c r="R2072">
        <v>5620</v>
      </c>
      <c r="S2072">
        <v>5618</v>
      </c>
      <c r="T2072">
        <v>95.125253893026397</v>
      </c>
      <c r="U2072">
        <v>95.433698105343922</v>
      </c>
      <c r="V2072">
        <v>6.3076512455516012</v>
      </c>
      <c r="W2072">
        <v>58.501067995728015</v>
      </c>
      <c r="X2072">
        <v>172.93187540242801</v>
      </c>
      <c r="Y2072">
        <v>159.55437722419956</v>
      </c>
      <c r="Z2072">
        <v>159.61117835528685</v>
      </c>
      <c r="AA2072">
        <v>32.131685530375002</v>
      </c>
      <c r="AB2072">
        <v>5.2877757154679754</v>
      </c>
      <c r="AC2072">
        <v>-40.426349542694197</v>
      </c>
      <c r="AD2072">
        <v>228</v>
      </c>
      <c r="AE2072">
        <v>1</v>
      </c>
      <c r="AF2072">
        <v>0</v>
      </c>
      <c r="AG2072">
        <v>44</v>
      </c>
      <c r="AH2072">
        <v>301</v>
      </c>
      <c r="AI2072">
        <v>63</v>
      </c>
      <c r="AJ2072">
        <v>68</v>
      </c>
      <c r="AK2072">
        <v>62</v>
      </c>
      <c r="AL2072">
        <v>60</v>
      </c>
      <c r="AM2072">
        <v>12</v>
      </c>
    </row>
    <row r="2073" spans="1:39">
      <c r="A2073">
        <v>6</v>
      </c>
      <c r="C2073">
        <v>2023</v>
      </c>
      <c r="D2073">
        <v>99</v>
      </c>
      <c r="E2073">
        <v>99</v>
      </c>
      <c r="F2073">
        <v>99</v>
      </c>
      <c r="G2073">
        <v>1</v>
      </c>
      <c r="H2073">
        <v>2</v>
      </c>
      <c r="I2073">
        <v>99</v>
      </c>
      <c r="J2073">
        <v>999</v>
      </c>
      <c r="K2073">
        <v>99</v>
      </c>
      <c r="L2073">
        <v>99</v>
      </c>
      <c r="M2073">
        <v>99</v>
      </c>
      <c r="N2073">
        <v>99</v>
      </c>
      <c r="O2073">
        <v>99</v>
      </c>
      <c r="P2073">
        <v>9999</v>
      </c>
      <c r="Q2073">
        <v>54</v>
      </c>
      <c r="R2073">
        <v>288</v>
      </c>
      <c r="S2073">
        <v>288</v>
      </c>
      <c r="T2073">
        <v>4.8747461069735953</v>
      </c>
      <c r="U2073">
        <v>4.5663018946560818</v>
      </c>
      <c r="V2073">
        <v>8.0277777777777768</v>
      </c>
      <c r="W2073">
        <v>56.829861111111114</v>
      </c>
      <c r="X2073">
        <v>161.40378596364516</v>
      </c>
      <c r="Y2073">
        <v>148.97569444444443</v>
      </c>
      <c r="Z2073">
        <v>148.97569444444443</v>
      </c>
      <c r="AA2073">
        <v>28.793302525953489</v>
      </c>
      <c r="AB2073">
        <v>5.0527300082494806</v>
      </c>
      <c r="AC2073">
        <v>-35.075000145643799</v>
      </c>
      <c r="AD2073">
        <v>7</v>
      </c>
      <c r="AE2073">
        <v>0</v>
      </c>
      <c r="AF2073">
        <v>0</v>
      </c>
      <c r="AG2073">
        <v>3</v>
      </c>
      <c r="AH2073">
        <v>11</v>
      </c>
      <c r="AI2073">
        <v>3</v>
      </c>
      <c r="AJ2073">
        <v>7</v>
      </c>
      <c r="AK2073">
        <v>0</v>
      </c>
      <c r="AL2073">
        <v>21</v>
      </c>
      <c r="AM2073">
        <v>2</v>
      </c>
    </row>
    <row r="2074" spans="1:39">
      <c r="A2074">
        <v>6</v>
      </c>
      <c r="C2074">
        <v>2023</v>
      </c>
      <c r="D2074">
        <v>99</v>
      </c>
      <c r="E2074">
        <v>99</v>
      </c>
      <c r="F2074">
        <v>99</v>
      </c>
      <c r="G2074">
        <v>2</v>
      </c>
      <c r="H2074">
        <v>1</v>
      </c>
      <c r="I2074">
        <v>99</v>
      </c>
      <c r="J2074">
        <v>999</v>
      </c>
      <c r="K2074">
        <v>99</v>
      </c>
      <c r="L2074">
        <v>99</v>
      </c>
      <c r="M2074">
        <v>99</v>
      </c>
      <c r="N2074">
        <v>99</v>
      </c>
      <c r="O2074">
        <v>99</v>
      </c>
      <c r="P2074">
        <v>9999</v>
      </c>
      <c r="Q2074">
        <v>151</v>
      </c>
      <c r="R2074">
        <v>4914</v>
      </c>
      <c r="S2074">
        <v>4908</v>
      </c>
      <c r="T2074">
        <v>70.847750865051907</v>
      </c>
      <c r="U2074">
        <v>70.436374358831614</v>
      </c>
      <c r="V2074">
        <v>4.9477004477004476</v>
      </c>
      <c r="W2074">
        <v>60.026079869600657</v>
      </c>
      <c r="X2074">
        <v>165.35452028409819</v>
      </c>
      <c r="Y2074">
        <v>152.44403744403749</v>
      </c>
      <c r="Z2074">
        <v>152.63039934800329</v>
      </c>
      <c r="AA2074">
        <v>29.21044293485102</v>
      </c>
      <c r="AB2074">
        <v>3.9587487263709402</v>
      </c>
      <c r="AC2074">
        <v>-38.219617065045099</v>
      </c>
      <c r="AD2074">
        <v>143</v>
      </c>
      <c r="AE2074">
        <v>0</v>
      </c>
      <c r="AF2074">
        <v>0</v>
      </c>
      <c r="AG2074">
        <v>10</v>
      </c>
      <c r="AH2074">
        <v>538</v>
      </c>
      <c r="AI2074">
        <v>32</v>
      </c>
      <c r="AJ2074">
        <v>63</v>
      </c>
      <c r="AK2074">
        <v>17</v>
      </c>
      <c r="AL2074">
        <v>33</v>
      </c>
      <c r="AM2074">
        <v>12</v>
      </c>
    </row>
    <row r="2075" spans="1:39">
      <c r="A2075">
        <v>6</v>
      </c>
      <c r="C2075">
        <v>2023</v>
      </c>
      <c r="D2075">
        <v>99</v>
      </c>
      <c r="E2075">
        <v>99</v>
      </c>
      <c r="F2075">
        <v>99</v>
      </c>
      <c r="G2075">
        <v>2</v>
      </c>
      <c r="H2075">
        <v>2</v>
      </c>
      <c r="I2075">
        <v>99</v>
      </c>
      <c r="J2075">
        <v>999</v>
      </c>
      <c r="K2075">
        <v>99</v>
      </c>
      <c r="L2075">
        <v>99</v>
      </c>
      <c r="M2075">
        <v>99</v>
      </c>
      <c r="N2075">
        <v>99</v>
      </c>
      <c r="O2075">
        <v>99</v>
      </c>
      <c r="P2075">
        <v>9999</v>
      </c>
      <c r="Q2075">
        <v>72</v>
      </c>
      <c r="R2075">
        <v>2022</v>
      </c>
      <c r="S2075">
        <v>2015</v>
      </c>
      <c r="T2075">
        <v>29.152249134948104</v>
      </c>
      <c r="U2075">
        <v>29.563625641168397</v>
      </c>
      <c r="V2075">
        <v>5.6473788328387746</v>
      </c>
      <c r="W2075">
        <v>59.032754342431765</v>
      </c>
      <c r="X2075">
        <v>169.01719225035995</v>
      </c>
      <c r="Y2075">
        <v>155.49812067260157</v>
      </c>
      <c r="Z2075">
        <v>156.03831265508711</v>
      </c>
      <c r="AA2075">
        <v>32.14096357585705</v>
      </c>
      <c r="AB2075">
        <v>4.9828409394631086</v>
      </c>
      <c r="AC2075">
        <v>-56.863389403714677</v>
      </c>
      <c r="AD2075">
        <v>39</v>
      </c>
      <c r="AE2075">
        <v>0</v>
      </c>
      <c r="AF2075">
        <v>0</v>
      </c>
      <c r="AG2075">
        <v>4</v>
      </c>
      <c r="AH2075">
        <v>125</v>
      </c>
      <c r="AI2075">
        <v>31</v>
      </c>
      <c r="AJ2075">
        <v>24</v>
      </c>
      <c r="AK2075">
        <v>3</v>
      </c>
      <c r="AL2075">
        <v>24</v>
      </c>
      <c r="AM2075">
        <v>2</v>
      </c>
    </row>
    <row r="2076" spans="1:39">
      <c r="A2076">
        <v>6</v>
      </c>
      <c r="C2076">
        <v>2023</v>
      </c>
      <c r="D2076">
        <v>99</v>
      </c>
      <c r="E2076">
        <v>99</v>
      </c>
      <c r="F2076">
        <v>99</v>
      </c>
      <c r="G2076">
        <v>3</v>
      </c>
      <c r="H2076">
        <v>1</v>
      </c>
      <c r="I2076">
        <v>99</v>
      </c>
      <c r="J2076">
        <v>999</v>
      </c>
      <c r="K2076">
        <v>99</v>
      </c>
      <c r="L2076">
        <v>99</v>
      </c>
      <c r="M2076">
        <v>99</v>
      </c>
      <c r="N2076">
        <v>99</v>
      </c>
      <c r="O2076">
        <v>99</v>
      </c>
      <c r="P2076">
        <v>9999</v>
      </c>
      <c r="Q2076">
        <v>76</v>
      </c>
      <c r="R2076">
        <v>387</v>
      </c>
      <c r="S2076">
        <v>385</v>
      </c>
      <c r="T2076">
        <v>74.710424710424704</v>
      </c>
      <c r="U2076">
        <v>75.103846240204774</v>
      </c>
      <c r="V2076">
        <v>8.6589147286821735</v>
      </c>
      <c r="W2076">
        <v>57.511688311688303</v>
      </c>
      <c r="X2076">
        <v>150.47690236029587</v>
      </c>
      <c r="Y2076">
        <v>138.29043927648564</v>
      </c>
      <c r="Z2076">
        <v>139.00883116883105</v>
      </c>
      <c r="AA2076">
        <v>22.557047447371325</v>
      </c>
      <c r="AB2076">
        <v>4.134177285135257</v>
      </c>
      <c r="AC2076">
        <v>-37.572621006423155</v>
      </c>
      <c r="AD2076">
        <v>10</v>
      </c>
      <c r="AE2076">
        <v>0</v>
      </c>
      <c r="AF2076">
        <v>0</v>
      </c>
      <c r="AG2076">
        <v>4</v>
      </c>
      <c r="AH2076">
        <v>9</v>
      </c>
      <c r="AI2076">
        <v>3</v>
      </c>
      <c r="AJ2076">
        <v>2</v>
      </c>
      <c r="AK2076">
        <v>4</v>
      </c>
      <c r="AL2076">
        <v>7</v>
      </c>
      <c r="AM2076">
        <v>5</v>
      </c>
    </row>
    <row r="2077" spans="1:39">
      <c r="A2077">
        <v>6</v>
      </c>
      <c r="C2077">
        <v>2023</v>
      </c>
      <c r="D2077">
        <v>99</v>
      </c>
      <c r="E2077">
        <v>99</v>
      </c>
      <c r="F2077">
        <v>99</v>
      </c>
      <c r="G2077">
        <v>3</v>
      </c>
      <c r="H2077">
        <v>2</v>
      </c>
      <c r="I2077">
        <v>99</v>
      </c>
      <c r="J2077">
        <v>999</v>
      </c>
      <c r="K2077">
        <v>99</v>
      </c>
      <c r="L2077">
        <v>99</v>
      </c>
      <c r="M2077">
        <v>99</v>
      </c>
      <c r="N2077">
        <v>99</v>
      </c>
      <c r="O2077">
        <v>99</v>
      </c>
      <c r="P2077">
        <v>9999</v>
      </c>
      <c r="Q2077">
        <v>19</v>
      </c>
      <c r="R2077">
        <v>131</v>
      </c>
      <c r="S2077">
        <v>129</v>
      </c>
      <c r="T2077">
        <v>25.289575289575289</v>
      </c>
      <c r="U2077">
        <v>24.896153759795244</v>
      </c>
      <c r="V2077">
        <v>8</v>
      </c>
      <c r="W2077">
        <v>57.922480620155035</v>
      </c>
      <c r="X2077">
        <v>149.53892468138247</v>
      </c>
      <c r="Y2077">
        <v>135.42595419847328</v>
      </c>
      <c r="Z2077">
        <v>137.52558139534881</v>
      </c>
      <c r="AA2077">
        <v>22.79442431167621</v>
      </c>
      <c r="AB2077">
        <v>4.3430643329349676</v>
      </c>
      <c r="AC2077">
        <v>-39.632481948577407</v>
      </c>
      <c r="AD2077">
        <v>3</v>
      </c>
      <c r="AE2077">
        <v>0</v>
      </c>
      <c r="AF2077">
        <v>0</v>
      </c>
      <c r="AG2077">
        <v>0</v>
      </c>
      <c r="AH2077">
        <v>5</v>
      </c>
      <c r="AI2077">
        <v>0</v>
      </c>
      <c r="AJ2077">
        <v>2</v>
      </c>
      <c r="AK2077">
        <v>0</v>
      </c>
      <c r="AL2077">
        <v>2</v>
      </c>
      <c r="AM2077">
        <v>1</v>
      </c>
    </row>
    <row r="2078" spans="1:39">
      <c r="A2078">
        <v>6</v>
      </c>
      <c r="C2078">
        <v>2023</v>
      </c>
      <c r="D2078">
        <v>99</v>
      </c>
      <c r="E2078">
        <v>99</v>
      </c>
      <c r="F2078">
        <v>99</v>
      </c>
      <c r="G2078">
        <v>4</v>
      </c>
      <c r="H2078">
        <v>1</v>
      </c>
      <c r="I2078">
        <v>99</v>
      </c>
      <c r="J2078">
        <v>999</v>
      </c>
      <c r="K2078">
        <v>99</v>
      </c>
      <c r="L2078">
        <v>99</v>
      </c>
      <c r="M2078">
        <v>99</v>
      </c>
      <c r="N2078">
        <v>99</v>
      </c>
      <c r="O2078">
        <v>99</v>
      </c>
      <c r="P2078">
        <v>9999</v>
      </c>
      <c r="Q2078">
        <v>39</v>
      </c>
      <c r="R2078">
        <v>1199</v>
      </c>
      <c r="S2078">
        <v>1198</v>
      </c>
      <c r="T2078">
        <v>97.638436482084671</v>
      </c>
      <c r="U2078">
        <v>97.810815666053415</v>
      </c>
      <c r="V2078">
        <v>5.7723102585487895</v>
      </c>
      <c r="W2078">
        <v>59.488313856427389</v>
      </c>
      <c r="X2078">
        <v>160.94072615587024</v>
      </c>
      <c r="Y2078">
        <v>148.49190992493723</v>
      </c>
      <c r="Z2078">
        <v>148.61585976627686</v>
      </c>
      <c r="AA2078">
        <v>31.582592501814368</v>
      </c>
      <c r="AB2078">
        <v>4.133552639562172</v>
      </c>
      <c r="AC2078">
        <v>-43.747279816622651</v>
      </c>
      <c r="AD2078">
        <v>60</v>
      </c>
      <c r="AE2078">
        <v>0</v>
      </c>
      <c r="AF2078">
        <v>0</v>
      </c>
      <c r="AG2078">
        <v>2</v>
      </c>
      <c r="AH2078">
        <v>68</v>
      </c>
      <c r="AI2078">
        <v>10</v>
      </c>
      <c r="AJ2078">
        <v>3</v>
      </c>
      <c r="AK2078">
        <v>7</v>
      </c>
      <c r="AL2078">
        <v>35</v>
      </c>
      <c r="AM2078">
        <v>2</v>
      </c>
    </row>
    <row r="2079" spans="1:39">
      <c r="A2079">
        <v>6</v>
      </c>
      <c r="C2079">
        <v>2023</v>
      </c>
      <c r="D2079">
        <v>99</v>
      </c>
      <c r="E2079">
        <v>99</v>
      </c>
      <c r="F2079">
        <v>99</v>
      </c>
      <c r="G2079">
        <v>4</v>
      </c>
      <c r="H2079">
        <v>2</v>
      </c>
      <c r="I2079">
        <v>99</v>
      </c>
      <c r="J2079">
        <v>999</v>
      </c>
      <c r="K2079">
        <v>99</v>
      </c>
      <c r="L2079">
        <v>99</v>
      </c>
      <c r="M2079">
        <v>99</v>
      </c>
      <c r="N2079">
        <v>99</v>
      </c>
      <c r="O2079">
        <v>99</v>
      </c>
      <c r="P2079">
        <v>9999</v>
      </c>
      <c r="Q2079">
        <v>7</v>
      </c>
      <c r="R2079">
        <v>29</v>
      </c>
      <c r="S2079">
        <v>29</v>
      </c>
      <c r="T2079">
        <v>2.3615635179153087</v>
      </c>
      <c r="U2079">
        <v>2.189184333946617</v>
      </c>
      <c r="V2079">
        <v>10.517241379310349</v>
      </c>
      <c r="W2079">
        <v>55.310344827586221</v>
      </c>
      <c r="X2079">
        <v>148.87361303097103</v>
      </c>
      <c r="Y2079">
        <v>137.41034482758621</v>
      </c>
      <c r="Z2079">
        <v>137.41034482758621</v>
      </c>
      <c r="AA2079">
        <v>14.113220625811062</v>
      </c>
      <c r="AB2079">
        <v>6.1144455765572197</v>
      </c>
      <c r="AC2079">
        <v>41.266331716535838</v>
      </c>
      <c r="AD2079">
        <v>0</v>
      </c>
      <c r="AE2079">
        <v>0</v>
      </c>
      <c r="AF2079">
        <v>0</v>
      </c>
      <c r="AG2079">
        <v>0</v>
      </c>
      <c r="AH2079">
        <v>2</v>
      </c>
      <c r="AI2079">
        <v>0</v>
      </c>
      <c r="AJ2079">
        <v>1</v>
      </c>
      <c r="AK2079">
        <v>0</v>
      </c>
      <c r="AL2079">
        <v>0</v>
      </c>
      <c r="AM2079">
        <v>1</v>
      </c>
    </row>
    <row r="2080" spans="1:39">
      <c r="A2080">
        <v>6</v>
      </c>
      <c r="C2080">
        <v>2022</v>
      </c>
      <c r="D2080">
        <v>99</v>
      </c>
      <c r="E2080">
        <v>99</v>
      </c>
      <c r="F2080">
        <v>99</v>
      </c>
      <c r="G2080">
        <v>1</v>
      </c>
      <c r="H2080">
        <v>1</v>
      </c>
      <c r="I2080">
        <v>99</v>
      </c>
      <c r="J2080">
        <v>999</v>
      </c>
      <c r="K2080">
        <v>99</v>
      </c>
      <c r="L2080">
        <v>99</v>
      </c>
      <c r="M2080">
        <v>99</v>
      </c>
      <c r="N2080">
        <v>99</v>
      </c>
      <c r="O2080">
        <v>99</v>
      </c>
      <c r="P2080">
        <v>9999</v>
      </c>
      <c r="Q2080">
        <v>204</v>
      </c>
      <c r="R2080">
        <v>5617</v>
      </c>
      <c r="S2080">
        <v>5600</v>
      </c>
      <c r="T2080">
        <v>94.65790360633639</v>
      </c>
      <c r="U2080">
        <v>94.976581938686877</v>
      </c>
      <c r="V2080">
        <v>5.75663165390778</v>
      </c>
      <c r="W2080">
        <v>59.116071428571438</v>
      </c>
      <c r="X2080">
        <v>171.31979397784679</v>
      </c>
      <c r="Y2080">
        <v>157.65993056791865</v>
      </c>
      <c r="Z2080">
        <v>158.13854107142836</v>
      </c>
      <c r="AA2080">
        <v>31.432059043447897</v>
      </c>
      <c r="AB2080">
        <v>4.7233189294375535</v>
      </c>
      <c r="AC2080">
        <v>-43.724181387761597</v>
      </c>
      <c r="AD2080">
        <v>202</v>
      </c>
      <c r="AE2080">
        <v>0</v>
      </c>
      <c r="AF2080">
        <v>0</v>
      </c>
      <c r="AG2080">
        <v>15</v>
      </c>
      <c r="AH2080">
        <v>241</v>
      </c>
      <c r="AI2080">
        <v>38</v>
      </c>
      <c r="AJ2080">
        <v>56</v>
      </c>
      <c r="AK2080">
        <v>35</v>
      </c>
      <c r="AL2080">
        <v>33</v>
      </c>
      <c r="AM2080">
        <v>17</v>
      </c>
    </row>
    <row r="2081" spans="1:39">
      <c r="A2081">
        <v>6</v>
      </c>
      <c r="C2081">
        <v>2022</v>
      </c>
      <c r="D2081">
        <v>99</v>
      </c>
      <c r="E2081">
        <v>99</v>
      </c>
      <c r="F2081">
        <v>99</v>
      </c>
      <c r="G2081">
        <v>1</v>
      </c>
      <c r="H2081">
        <v>2</v>
      </c>
      <c r="I2081">
        <v>99</v>
      </c>
      <c r="J2081">
        <v>999</v>
      </c>
      <c r="K2081">
        <v>99</v>
      </c>
      <c r="L2081">
        <v>99</v>
      </c>
      <c r="M2081">
        <v>99</v>
      </c>
      <c r="N2081">
        <v>99</v>
      </c>
      <c r="O2081">
        <v>99</v>
      </c>
      <c r="P2081">
        <v>9999</v>
      </c>
      <c r="Q2081">
        <v>63</v>
      </c>
      <c r="R2081">
        <v>317</v>
      </c>
      <c r="S2081">
        <v>315</v>
      </c>
      <c r="T2081">
        <v>5.3420963936636339</v>
      </c>
      <c r="U2081">
        <v>5.0234180613131185</v>
      </c>
      <c r="V2081">
        <v>8.233438485804415</v>
      </c>
      <c r="W2081">
        <v>56.917460317460311</v>
      </c>
      <c r="X2081">
        <v>160.77254597714912</v>
      </c>
      <c r="Y2081">
        <v>147.7574132492114</v>
      </c>
      <c r="Z2081">
        <v>148.69555555555556</v>
      </c>
      <c r="AA2081">
        <v>24.741931105919797</v>
      </c>
      <c r="AB2081">
        <v>4.6529915170725804</v>
      </c>
      <c r="AC2081">
        <v>-31.494587194171661</v>
      </c>
      <c r="AD2081">
        <v>5</v>
      </c>
      <c r="AE2081">
        <v>0</v>
      </c>
      <c r="AF2081">
        <v>0</v>
      </c>
      <c r="AG2081">
        <v>0</v>
      </c>
      <c r="AH2081">
        <v>7</v>
      </c>
      <c r="AI2081">
        <v>5</v>
      </c>
      <c r="AJ2081">
        <v>1</v>
      </c>
      <c r="AK2081">
        <v>1</v>
      </c>
      <c r="AL2081">
        <v>20</v>
      </c>
      <c r="AM2081">
        <v>11</v>
      </c>
    </row>
    <row r="2082" spans="1:39">
      <c r="A2082">
        <v>6</v>
      </c>
      <c r="C2082">
        <v>2022</v>
      </c>
      <c r="D2082">
        <v>99</v>
      </c>
      <c r="E2082">
        <v>99</v>
      </c>
      <c r="F2082">
        <v>99</v>
      </c>
      <c r="G2082">
        <v>2</v>
      </c>
      <c r="H2082">
        <v>1</v>
      </c>
      <c r="I2082">
        <v>99</v>
      </c>
      <c r="J2082">
        <v>999</v>
      </c>
      <c r="K2082">
        <v>99</v>
      </c>
      <c r="L2082">
        <v>99</v>
      </c>
      <c r="M2082">
        <v>99</v>
      </c>
      <c r="N2082">
        <v>99</v>
      </c>
      <c r="O2082">
        <v>99</v>
      </c>
      <c r="P2082">
        <v>9999</v>
      </c>
      <c r="Q2082">
        <v>160</v>
      </c>
      <c r="R2082">
        <v>5006</v>
      </c>
      <c r="S2082">
        <v>4996</v>
      </c>
      <c r="T2082">
        <v>72.984400058317561</v>
      </c>
      <c r="U2082">
        <v>73.100611957392886</v>
      </c>
      <c r="V2082">
        <v>5.6120655213743511</v>
      </c>
      <c r="W2082">
        <v>59.250800640512402</v>
      </c>
      <c r="X2082">
        <v>167.41482268947851</v>
      </c>
      <c r="Y2082">
        <v>154.24425089892139</v>
      </c>
      <c r="Z2082">
        <v>154.55298638911131</v>
      </c>
      <c r="AA2082">
        <v>28.918834108268129</v>
      </c>
      <c r="AB2082">
        <v>4.3136800562849036</v>
      </c>
      <c r="AC2082">
        <v>-42.33130261458485</v>
      </c>
      <c r="AD2082">
        <v>128</v>
      </c>
      <c r="AE2082">
        <v>0</v>
      </c>
      <c r="AF2082">
        <v>0</v>
      </c>
      <c r="AG2082">
        <v>11</v>
      </c>
      <c r="AH2082">
        <v>653</v>
      </c>
      <c r="AI2082">
        <v>49</v>
      </c>
      <c r="AJ2082">
        <v>90</v>
      </c>
      <c r="AK2082">
        <v>25</v>
      </c>
      <c r="AL2082">
        <v>42</v>
      </c>
      <c r="AM2082">
        <v>12</v>
      </c>
    </row>
    <row r="2083" spans="1:39">
      <c r="A2083">
        <v>6</v>
      </c>
      <c r="C2083">
        <v>2022</v>
      </c>
      <c r="D2083">
        <v>99</v>
      </c>
      <c r="E2083">
        <v>99</v>
      </c>
      <c r="F2083">
        <v>99</v>
      </c>
      <c r="G2083">
        <v>2</v>
      </c>
      <c r="H2083">
        <v>2</v>
      </c>
      <c r="I2083">
        <v>99</v>
      </c>
      <c r="J2083">
        <v>999</v>
      </c>
      <c r="K2083">
        <v>99</v>
      </c>
      <c r="L2083">
        <v>99</v>
      </c>
      <c r="M2083">
        <v>99</v>
      </c>
      <c r="N2083">
        <v>99</v>
      </c>
      <c r="O2083">
        <v>99</v>
      </c>
      <c r="P2083">
        <v>9999</v>
      </c>
      <c r="Q2083">
        <v>72</v>
      </c>
      <c r="R2083">
        <v>1853</v>
      </c>
      <c r="S2083">
        <v>1845</v>
      </c>
      <c r="T2083">
        <v>27.015599941682463</v>
      </c>
      <c r="U2083">
        <v>26.899388042607121</v>
      </c>
      <c r="V2083">
        <v>6.1964382083108482</v>
      </c>
      <c r="W2083">
        <v>58.731707317073166</v>
      </c>
      <c r="X2083">
        <v>166.84197509353535</v>
      </c>
      <c r="Y2083">
        <v>153.3365893146248</v>
      </c>
      <c r="Z2083">
        <v>154.00146341463403</v>
      </c>
      <c r="AA2083">
        <v>31.347251761205079</v>
      </c>
      <c r="AB2083">
        <v>4.9382196808397776</v>
      </c>
      <c r="AC2083">
        <v>-52.561587781134762</v>
      </c>
      <c r="AD2083">
        <v>35</v>
      </c>
      <c r="AE2083">
        <v>0</v>
      </c>
      <c r="AF2083">
        <v>0</v>
      </c>
      <c r="AG2083">
        <v>2</v>
      </c>
      <c r="AH2083">
        <v>109</v>
      </c>
      <c r="AI2083">
        <v>12</v>
      </c>
      <c r="AJ2083">
        <v>43</v>
      </c>
      <c r="AK2083">
        <v>6</v>
      </c>
      <c r="AL2083">
        <v>30</v>
      </c>
      <c r="AM2083">
        <v>4</v>
      </c>
    </row>
    <row r="2084" spans="1:39">
      <c r="A2084">
        <v>6</v>
      </c>
      <c r="C2084">
        <v>2022</v>
      </c>
      <c r="D2084">
        <v>99</v>
      </c>
      <c r="E2084">
        <v>99</v>
      </c>
      <c r="F2084">
        <v>99</v>
      </c>
      <c r="G2084">
        <v>3</v>
      </c>
      <c r="H2084">
        <v>1</v>
      </c>
      <c r="I2084">
        <v>99</v>
      </c>
      <c r="J2084">
        <v>999</v>
      </c>
      <c r="K2084">
        <v>99</v>
      </c>
      <c r="L2084">
        <v>99</v>
      </c>
      <c r="M2084">
        <v>99</v>
      </c>
      <c r="N2084">
        <v>99</v>
      </c>
      <c r="O2084">
        <v>99</v>
      </c>
      <c r="P2084">
        <v>9999</v>
      </c>
      <c r="Q2084">
        <v>90</v>
      </c>
      <c r="R2084">
        <v>522</v>
      </c>
      <c r="S2084">
        <v>520</v>
      </c>
      <c r="T2084">
        <v>74.678111587982812</v>
      </c>
      <c r="U2084">
        <v>75.327709835329088</v>
      </c>
      <c r="V2084">
        <v>7.363984674329501</v>
      </c>
      <c r="W2084">
        <v>58.230769230769241</v>
      </c>
      <c r="X2084">
        <v>149.06449898921971</v>
      </c>
      <c r="Y2084">
        <v>137.18672413793115</v>
      </c>
      <c r="Z2084">
        <v>137.71436538461549</v>
      </c>
      <c r="AA2084">
        <v>23.953138608804569</v>
      </c>
      <c r="AB2084">
        <v>4.1677119004565029</v>
      </c>
      <c r="AC2084">
        <v>-29.83211429592799</v>
      </c>
      <c r="AD2084">
        <v>16</v>
      </c>
      <c r="AE2084">
        <v>0</v>
      </c>
      <c r="AF2084">
        <v>0</v>
      </c>
      <c r="AG2084">
        <v>3</v>
      </c>
      <c r="AH2084">
        <v>17</v>
      </c>
      <c r="AI2084">
        <v>8</v>
      </c>
      <c r="AJ2084">
        <v>7</v>
      </c>
      <c r="AK2084">
        <v>2</v>
      </c>
      <c r="AL2084">
        <v>3</v>
      </c>
      <c r="AM2084">
        <v>12</v>
      </c>
    </row>
    <row r="2085" spans="1:39">
      <c r="A2085">
        <v>6</v>
      </c>
      <c r="C2085">
        <v>2022</v>
      </c>
      <c r="D2085">
        <v>99</v>
      </c>
      <c r="E2085">
        <v>99</v>
      </c>
      <c r="F2085">
        <v>99</v>
      </c>
      <c r="G2085">
        <v>3</v>
      </c>
      <c r="H2085">
        <v>2</v>
      </c>
      <c r="I2085">
        <v>99</v>
      </c>
      <c r="J2085">
        <v>999</v>
      </c>
      <c r="K2085">
        <v>99</v>
      </c>
      <c r="L2085">
        <v>99</v>
      </c>
      <c r="M2085">
        <v>99</v>
      </c>
      <c r="N2085">
        <v>99</v>
      </c>
      <c r="O2085">
        <v>99</v>
      </c>
      <c r="P2085">
        <v>9999</v>
      </c>
      <c r="Q2085">
        <v>25</v>
      </c>
      <c r="R2085">
        <v>177</v>
      </c>
      <c r="S2085">
        <v>177</v>
      </c>
      <c r="T2085">
        <v>25.321888412017167</v>
      </c>
      <c r="U2085">
        <v>24.672290164670905</v>
      </c>
      <c r="V2085">
        <v>7.271186440677968</v>
      </c>
      <c r="W2085">
        <v>58.576271186440678</v>
      </c>
      <c r="X2085">
        <v>143.56954416634539</v>
      </c>
      <c r="Y2085">
        <v>132.51468926553679</v>
      </c>
      <c r="Z2085">
        <v>132.51468926553679</v>
      </c>
      <c r="AA2085">
        <v>18.990839571100953</v>
      </c>
      <c r="AB2085">
        <v>4.0233922914597846</v>
      </c>
      <c r="AC2085">
        <v>-39.96258838733155</v>
      </c>
      <c r="AD2085">
        <v>9</v>
      </c>
      <c r="AE2085">
        <v>0</v>
      </c>
      <c r="AF2085">
        <v>0</v>
      </c>
      <c r="AG2085">
        <v>0</v>
      </c>
      <c r="AH2085">
        <v>4</v>
      </c>
      <c r="AI2085">
        <v>0</v>
      </c>
      <c r="AJ2085">
        <v>7</v>
      </c>
      <c r="AK2085">
        <v>1</v>
      </c>
      <c r="AL2085">
        <v>7</v>
      </c>
      <c r="AM2085">
        <v>3</v>
      </c>
    </row>
    <row r="2086" spans="1:39">
      <c r="A2086">
        <v>6</v>
      </c>
      <c r="C2086">
        <v>2022</v>
      </c>
      <c r="D2086">
        <v>99</v>
      </c>
      <c r="E2086">
        <v>99</v>
      </c>
      <c r="F2086">
        <v>99</v>
      </c>
      <c r="G2086">
        <v>4</v>
      </c>
      <c r="H2086">
        <v>1</v>
      </c>
      <c r="I2086">
        <v>99</v>
      </c>
      <c r="J2086">
        <v>999</v>
      </c>
      <c r="K2086">
        <v>99</v>
      </c>
      <c r="L2086">
        <v>99</v>
      </c>
      <c r="M2086">
        <v>99</v>
      </c>
      <c r="N2086">
        <v>99</v>
      </c>
      <c r="O2086">
        <v>99</v>
      </c>
      <c r="P2086">
        <v>9999</v>
      </c>
      <c r="Q2086">
        <v>40</v>
      </c>
      <c r="R2086">
        <v>1268</v>
      </c>
      <c r="S2086">
        <v>1267</v>
      </c>
      <c r="T2086">
        <v>99.217527386541477</v>
      </c>
      <c r="U2086">
        <v>99.292873520349204</v>
      </c>
      <c r="V2086">
        <v>5.3951104100946381</v>
      </c>
      <c r="W2086">
        <v>59.538279400157847</v>
      </c>
      <c r="X2086">
        <v>160.61022041006055</v>
      </c>
      <c r="Y2086">
        <v>148.14701892744503</v>
      </c>
      <c r="Z2086">
        <v>148.26394632991344</v>
      </c>
      <c r="AA2086">
        <v>30.828070067377556</v>
      </c>
      <c r="AB2086">
        <v>4.4525821857468868</v>
      </c>
      <c r="AC2086">
        <v>-49.217838625699379</v>
      </c>
      <c r="AD2086">
        <v>49</v>
      </c>
      <c r="AE2086">
        <v>0</v>
      </c>
      <c r="AF2086">
        <v>0</v>
      </c>
      <c r="AG2086">
        <v>6</v>
      </c>
      <c r="AH2086">
        <v>67</v>
      </c>
      <c r="AI2086">
        <v>11</v>
      </c>
      <c r="AJ2086">
        <v>0</v>
      </c>
      <c r="AK2086">
        <v>9</v>
      </c>
      <c r="AL2086">
        <v>27</v>
      </c>
      <c r="AM2086">
        <v>6</v>
      </c>
    </row>
    <row r="2087" spans="1:39">
      <c r="A2087">
        <v>6</v>
      </c>
      <c r="C2087">
        <v>2022</v>
      </c>
      <c r="D2087">
        <v>99</v>
      </c>
      <c r="E2087">
        <v>99</v>
      </c>
      <c r="F2087">
        <v>99</v>
      </c>
      <c r="G2087">
        <v>4</v>
      </c>
      <c r="H2087">
        <v>2</v>
      </c>
      <c r="I2087">
        <v>99</v>
      </c>
      <c r="J2087">
        <v>999</v>
      </c>
      <c r="K2087">
        <v>99</v>
      </c>
      <c r="L2087">
        <v>99</v>
      </c>
      <c r="M2087">
        <v>99</v>
      </c>
      <c r="N2087">
        <v>99</v>
      </c>
      <c r="O2087">
        <v>99</v>
      </c>
      <c r="P2087">
        <v>9999</v>
      </c>
      <c r="Q2087">
        <v>4</v>
      </c>
      <c r="R2087">
        <v>10</v>
      </c>
      <c r="S2087">
        <v>10</v>
      </c>
      <c r="T2087">
        <v>0.78247261345852892</v>
      </c>
      <c r="U2087">
        <v>0.70712647965079356</v>
      </c>
      <c r="V2087">
        <v>10.6</v>
      </c>
      <c r="W2087">
        <v>57.4</v>
      </c>
      <c r="X2087">
        <v>144.94041170097503</v>
      </c>
      <c r="Y2087">
        <v>133.78000000000003</v>
      </c>
      <c r="Z2087">
        <v>133.78000000000003</v>
      </c>
      <c r="AA2087">
        <v>19.333742524405171</v>
      </c>
      <c r="AB2087">
        <v>3.4409301068170728</v>
      </c>
      <c r="AC2087">
        <v>-63.902780489073677</v>
      </c>
      <c r="AD2087">
        <v>0</v>
      </c>
      <c r="AE2087">
        <v>0</v>
      </c>
      <c r="AF2087">
        <v>0</v>
      </c>
      <c r="AG2087">
        <v>0</v>
      </c>
      <c r="AH2087">
        <v>3</v>
      </c>
      <c r="AI2087">
        <v>0</v>
      </c>
      <c r="AJ2087">
        <v>1</v>
      </c>
      <c r="AK2087">
        <v>0</v>
      </c>
      <c r="AL2087">
        <v>0</v>
      </c>
      <c r="AM2087">
        <v>0</v>
      </c>
    </row>
    <row r="2088" spans="1:39">
      <c r="A2088">
        <v>6</v>
      </c>
      <c r="C2088">
        <v>2021</v>
      </c>
      <c r="D2088">
        <v>99</v>
      </c>
      <c r="E2088">
        <v>99</v>
      </c>
      <c r="F2088">
        <v>99</v>
      </c>
      <c r="G2088">
        <v>1</v>
      </c>
      <c r="H2088">
        <v>1</v>
      </c>
      <c r="I2088">
        <v>99</v>
      </c>
      <c r="J2088">
        <v>999</v>
      </c>
      <c r="K2088">
        <v>99</v>
      </c>
      <c r="L2088">
        <v>99</v>
      </c>
      <c r="M2088">
        <v>99</v>
      </c>
      <c r="N2088">
        <v>99</v>
      </c>
      <c r="O2088">
        <v>99</v>
      </c>
      <c r="P2088">
        <v>9999</v>
      </c>
      <c r="Q2088">
        <v>192</v>
      </c>
      <c r="R2088">
        <v>6038</v>
      </c>
      <c r="S2088">
        <v>6038</v>
      </c>
      <c r="T2088">
        <v>94.74344892515299</v>
      </c>
      <c r="U2088">
        <v>95.157760449876179</v>
      </c>
      <c r="V2088">
        <v>15.179032792315338</v>
      </c>
      <c r="W2088">
        <v>59.400132494203376</v>
      </c>
      <c r="X2088">
        <v>170.06748699191883</v>
      </c>
      <c r="Y2088">
        <v>156.97229049354075</v>
      </c>
      <c r="Z2088">
        <v>156.97229049354075</v>
      </c>
      <c r="AA2088">
        <v>30.861517914922509</v>
      </c>
      <c r="AB2088">
        <v>4.4278710141691677</v>
      </c>
      <c r="AC2088">
        <v>-39.859546546605408</v>
      </c>
      <c r="AD2088">
        <v>197</v>
      </c>
      <c r="AE2088">
        <v>0</v>
      </c>
      <c r="AF2088">
        <v>0</v>
      </c>
      <c r="AG2088">
        <v>18</v>
      </c>
      <c r="AH2088">
        <v>330</v>
      </c>
      <c r="AI2088">
        <v>31</v>
      </c>
      <c r="AJ2088">
        <v>21</v>
      </c>
      <c r="AK2088">
        <v>32</v>
      </c>
      <c r="AL2088">
        <v>25</v>
      </c>
      <c r="AM2088">
        <v>9</v>
      </c>
    </row>
    <row r="2089" spans="1:39">
      <c r="A2089">
        <v>6</v>
      </c>
      <c r="C2089">
        <v>2021</v>
      </c>
      <c r="D2089">
        <v>99</v>
      </c>
      <c r="E2089">
        <v>99</v>
      </c>
      <c r="F2089">
        <v>99</v>
      </c>
      <c r="G2089">
        <v>1</v>
      </c>
      <c r="H2089">
        <v>2</v>
      </c>
      <c r="I2089">
        <v>99</v>
      </c>
      <c r="J2089">
        <v>999</v>
      </c>
      <c r="K2089">
        <v>99</v>
      </c>
      <c r="L2089">
        <v>99</v>
      </c>
      <c r="M2089">
        <v>99</v>
      </c>
      <c r="N2089">
        <v>99</v>
      </c>
      <c r="O2089">
        <v>99</v>
      </c>
      <c r="P2089">
        <v>9999</v>
      </c>
      <c r="Q2089">
        <v>64</v>
      </c>
      <c r="R2089">
        <v>335</v>
      </c>
      <c r="S2089">
        <v>335</v>
      </c>
      <c r="T2089">
        <v>5.2565510748470121</v>
      </c>
      <c r="U2089">
        <v>4.8422395501238489</v>
      </c>
      <c r="V2089">
        <v>13.973134328358205</v>
      </c>
      <c r="W2089">
        <v>57.217910447761192</v>
      </c>
      <c r="X2089">
        <v>155.9809834899178</v>
      </c>
      <c r="Y2089">
        <v>143.97044776119398</v>
      </c>
      <c r="Z2089">
        <v>143.97044776119398</v>
      </c>
      <c r="AA2089">
        <v>20.736274182304324</v>
      </c>
      <c r="AB2089">
        <v>4.7858911231584411</v>
      </c>
      <c r="AC2089">
        <v>-33.165401576197802</v>
      </c>
      <c r="AD2089">
        <v>5</v>
      </c>
      <c r="AE2089">
        <v>0</v>
      </c>
      <c r="AF2089">
        <v>0</v>
      </c>
      <c r="AG2089">
        <v>10</v>
      </c>
      <c r="AH2089">
        <v>25</v>
      </c>
      <c r="AI2089">
        <v>8</v>
      </c>
      <c r="AJ2089">
        <v>5</v>
      </c>
      <c r="AK2089">
        <v>0</v>
      </c>
      <c r="AL2089">
        <v>20</v>
      </c>
      <c r="AM2089">
        <v>6</v>
      </c>
    </row>
    <row r="2090" spans="1:39">
      <c r="A2090">
        <v>6</v>
      </c>
      <c r="C2090">
        <v>2021</v>
      </c>
      <c r="D2090">
        <v>99</v>
      </c>
      <c r="E2090">
        <v>99</v>
      </c>
      <c r="F2090">
        <v>99</v>
      </c>
      <c r="G2090">
        <v>2</v>
      </c>
      <c r="H2090">
        <v>1</v>
      </c>
      <c r="I2090">
        <v>99</v>
      </c>
      <c r="J2090">
        <v>999</v>
      </c>
      <c r="K2090">
        <v>99</v>
      </c>
      <c r="L2090">
        <v>99</v>
      </c>
      <c r="M2090">
        <v>99</v>
      </c>
      <c r="N2090">
        <v>99</v>
      </c>
      <c r="O2090">
        <v>99</v>
      </c>
      <c r="P2090">
        <v>9999</v>
      </c>
      <c r="Q2090">
        <v>151</v>
      </c>
      <c r="R2090">
        <v>4376</v>
      </c>
      <c r="S2090">
        <v>4376</v>
      </c>
      <c r="T2090">
        <v>66.303030303030297</v>
      </c>
      <c r="U2090">
        <v>66.332185556946285</v>
      </c>
      <c r="V2090">
        <v>15.36494515539305</v>
      </c>
      <c r="W2090">
        <v>59.621115173674603</v>
      </c>
      <c r="X2090">
        <v>164.46388109277265</v>
      </c>
      <c r="Y2090">
        <v>151.80016224862896</v>
      </c>
      <c r="Z2090">
        <v>151.80016224862896</v>
      </c>
      <c r="AA2090">
        <v>28.059367084211871</v>
      </c>
      <c r="AB2090">
        <v>3.928049443550381</v>
      </c>
      <c r="AC2090">
        <v>-39.106368215740197</v>
      </c>
      <c r="AD2090">
        <v>155</v>
      </c>
      <c r="AE2090">
        <v>0</v>
      </c>
      <c r="AF2090">
        <v>0</v>
      </c>
      <c r="AG2090">
        <v>19</v>
      </c>
      <c r="AH2090">
        <v>489</v>
      </c>
      <c r="AI2090">
        <v>37</v>
      </c>
      <c r="AJ2090">
        <v>67</v>
      </c>
      <c r="AK2090">
        <v>23</v>
      </c>
      <c r="AL2090">
        <v>47</v>
      </c>
      <c r="AM2090">
        <v>9</v>
      </c>
    </row>
    <row r="2091" spans="1:39">
      <c r="A2091">
        <v>6</v>
      </c>
      <c r="C2091">
        <v>2021</v>
      </c>
      <c r="D2091">
        <v>99</v>
      </c>
      <c r="E2091">
        <v>99</v>
      </c>
      <c r="F2091">
        <v>99</v>
      </c>
      <c r="G2091">
        <v>2</v>
      </c>
      <c r="H2091">
        <v>2</v>
      </c>
      <c r="I2091">
        <v>99</v>
      </c>
      <c r="J2091">
        <v>999</v>
      </c>
      <c r="K2091">
        <v>99</v>
      </c>
      <c r="L2091">
        <v>99</v>
      </c>
      <c r="M2091">
        <v>99</v>
      </c>
      <c r="N2091">
        <v>99</v>
      </c>
      <c r="O2091">
        <v>99</v>
      </c>
      <c r="P2091">
        <v>9999</v>
      </c>
      <c r="Q2091">
        <v>91</v>
      </c>
      <c r="R2091">
        <v>2224</v>
      </c>
      <c r="S2091">
        <v>2224</v>
      </c>
      <c r="T2091">
        <v>33.696969696969695</v>
      </c>
      <c r="U2091">
        <v>33.667814443053743</v>
      </c>
      <c r="V2091">
        <v>14.755395683453235</v>
      </c>
      <c r="W2091">
        <v>58.5</v>
      </c>
      <c r="X2091">
        <v>164.24935890940523</v>
      </c>
      <c r="Y2091">
        <v>151.60215827338121</v>
      </c>
      <c r="Z2091">
        <v>151.60215827338121</v>
      </c>
      <c r="AA2091">
        <v>31.382962671827762</v>
      </c>
      <c r="AB2091">
        <v>4.918307452919028</v>
      </c>
      <c r="AC2091">
        <v>-58.606269337437872</v>
      </c>
      <c r="AD2091">
        <v>65</v>
      </c>
      <c r="AE2091">
        <v>0</v>
      </c>
      <c r="AF2091">
        <v>0</v>
      </c>
      <c r="AG2091">
        <v>10</v>
      </c>
      <c r="AH2091">
        <v>237</v>
      </c>
      <c r="AI2091">
        <v>55</v>
      </c>
      <c r="AJ2091">
        <v>35</v>
      </c>
      <c r="AK2091">
        <v>29</v>
      </c>
      <c r="AL2091">
        <v>22</v>
      </c>
      <c r="AM2091">
        <v>13</v>
      </c>
    </row>
    <row r="2092" spans="1:39">
      <c r="A2092">
        <v>6</v>
      </c>
      <c r="C2092">
        <v>2021</v>
      </c>
      <c r="D2092">
        <v>99</v>
      </c>
      <c r="E2092">
        <v>99</v>
      </c>
      <c r="F2092">
        <v>99</v>
      </c>
      <c r="G2092">
        <v>3</v>
      </c>
      <c r="H2092">
        <v>1</v>
      </c>
      <c r="I2092">
        <v>99</v>
      </c>
      <c r="J2092">
        <v>999</v>
      </c>
      <c r="K2092">
        <v>99</v>
      </c>
      <c r="L2092">
        <v>99</v>
      </c>
      <c r="M2092">
        <v>99</v>
      </c>
      <c r="N2092">
        <v>99</v>
      </c>
      <c r="O2092">
        <v>99</v>
      </c>
      <c r="P2092">
        <v>9999</v>
      </c>
      <c r="Q2092">
        <v>69</v>
      </c>
      <c r="R2092">
        <v>306</v>
      </c>
      <c r="S2092">
        <v>306</v>
      </c>
      <c r="T2092">
        <v>82.926829268292678</v>
      </c>
      <c r="U2092">
        <v>83.612480701856995</v>
      </c>
      <c r="V2092">
        <v>14.705882352941178</v>
      </c>
      <c r="W2092">
        <v>58.480392156862735</v>
      </c>
      <c r="X2092">
        <v>152.88477471161804</v>
      </c>
      <c r="Y2092">
        <v>141.11264705882351</v>
      </c>
      <c r="Z2092">
        <v>141.11264705882351</v>
      </c>
      <c r="AA2092">
        <v>23.342176598435596</v>
      </c>
      <c r="AB2092">
        <v>4.4985046000935851</v>
      </c>
      <c r="AC2092">
        <v>-41.242521444769487</v>
      </c>
      <c r="AD2092">
        <v>15</v>
      </c>
      <c r="AE2092">
        <v>0</v>
      </c>
      <c r="AF2092">
        <v>0</v>
      </c>
      <c r="AG2092">
        <v>1</v>
      </c>
      <c r="AH2092">
        <v>32</v>
      </c>
      <c r="AI2092">
        <v>6</v>
      </c>
      <c r="AJ2092">
        <v>2</v>
      </c>
      <c r="AK2092">
        <v>0</v>
      </c>
      <c r="AL2092">
        <v>5</v>
      </c>
      <c r="AM2092">
        <v>5</v>
      </c>
    </row>
    <row r="2093" spans="1:39">
      <c r="A2093">
        <v>6</v>
      </c>
      <c r="C2093">
        <v>2021</v>
      </c>
      <c r="D2093">
        <v>99</v>
      </c>
      <c r="E2093">
        <v>99</v>
      </c>
      <c r="F2093">
        <v>99</v>
      </c>
      <c r="G2093">
        <v>3</v>
      </c>
      <c r="H2093">
        <v>2</v>
      </c>
      <c r="I2093">
        <v>99</v>
      </c>
      <c r="J2093">
        <v>999</v>
      </c>
      <c r="K2093">
        <v>99</v>
      </c>
      <c r="L2093">
        <v>99</v>
      </c>
      <c r="M2093">
        <v>99</v>
      </c>
      <c r="N2093">
        <v>99</v>
      </c>
      <c r="O2093">
        <v>99</v>
      </c>
      <c r="P2093">
        <v>9999</v>
      </c>
      <c r="Q2093">
        <v>23</v>
      </c>
      <c r="R2093">
        <v>63</v>
      </c>
      <c r="S2093">
        <v>63</v>
      </c>
      <c r="T2093">
        <v>17.073170731707322</v>
      </c>
      <c r="U2093">
        <v>16.387519298143019</v>
      </c>
      <c r="V2093">
        <v>14.714285714285712</v>
      </c>
      <c r="W2093">
        <v>58.603174603174608</v>
      </c>
      <c r="X2093">
        <v>145.54162582331597</v>
      </c>
      <c r="Y2093">
        <v>134.33492063492065</v>
      </c>
      <c r="Z2093">
        <v>134.33492063492065</v>
      </c>
      <c r="AA2093">
        <v>13.528854040914704</v>
      </c>
      <c r="AB2093">
        <v>3.4389906351372286</v>
      </c>
      <c r="AC2093">
        <v>-33.530846525818703</v>
      </c>
      <c r="AD2093">
        <v>3</v>
      </c>
      <c r="AE2093">
        <v>0</v>
      </c>
      <c r="AF2093">
        <v>0</v>
      </c>
      <c r="AG2093">
        <v>0</v>
      </c>
      <c r="AH2093">
        <v>3</v>
      </c>
      <c r="AI2093">
        <v>1</v>
      </c>
      <c r="AJ2093">
        <v>1</v>
      </c>
      <c r="AK2093">
        <v>0</v>
      </c>
      <c r="AL2093">
        <v>1</v>
      </c>
      <c r="AM2093">
        <v>2</v>
      </c>
    </row>
    <row r="2094" spans="1:39">
      <c r="A2094">
        <v>6</v>
      </c>
      <c r="C2094">
        <v>2021</v>
      </c>
      <c r="D2094">
        <v>99</v>
      </c>
      <c r="E2094">
        <v>99</v>
      </c>
      <c r="F2094">
        <v>99</v>
      </c>
      <c r="G2094">
        <v>4</v>
      </c>
      <c r="H2094">
        <v>1</v>
      </c>
      <c r="I2094">
        <v>99</v>
      </c>
      <c r="J2094">
        <v>999</v>
      </c>
      <c r="K2094">
        <v>99</v>
      </c>
      <c r="L2094">
        <v>99</v>
      </c>
      <c r="M2094">
        <v>99</v>
      </c>
      <c r="N2094">
        <v>99</v>
      </c>
      <c r="O2094">
        <v>99</v>
      </c>
      <c r="P2094">
        <v>9999</v>
      </c>
      <c r="Q2094">
        <v>42</v>
      </c>
      <c r="R2094">
        <v>1337</v>
      </c>
      <c r="S2094">
        <v>1337</v>
      </c>
      <c r="T2094">
        <v>98.744460856720821</v>
      </c>
      <c r="U2094">
        <v>98.87686123588368</v>
      </c>
      <c r="V2094">
        <v>14.90875093492895</v>
      </c>
      <c r="W2094">
        <v>58.841436050860146</v>
      </c>
      <c r="X2094">
        <v>161.72593353111029</v>
      </c>
      <c r="Y2094">
        <v>149.27303664921462</v>
      </c>
      <c r="Z2094">
        <v>149.27303664921462</v>
      </c>
      <c r="AA2094">
        <v>30.404174870683807</v>
      </c>
      <c r="AB2094">
        <v>4.5164359068308286</v>
      </c>
      <c r="AC2094">
        <v>-51.469607845680258</v>
      </c>
      <c r="AD2094">
        <v>62</v>
      </c>
      <c r="AE2094">
        <v>0</v>
      </c>
      <c r="AF2094">
        <v>0</v>
      </c>
      <c r="AG2094">
        <v>4</v>
      </c>
      <c r="AH2094">
        <v>122</v>
      </c>
      <c r="AI2094">
        <v>9</v>
      </c>
      <c r="AJ2094">
        <v>10</v>
      </c>
      <c r="AK2094">
        <v>8</v>
      </c>
      <c r="AL2094">
        <v>16</v>
      </c>
      <c r="AM2094">
        <v>2</v>
      </c>
    </row>
    <row r="2095" spans="1:39">
      <c r="A2095">
        <v>6</v>
      </c>
      <c r="C2095">
        <v>2021</v>
      </c>
      <c r="D2095">
        <v>99</v>
      </c>
      <c r="E2095">
        <v>99</v>
      </c>
      <c r="F2095">
        <v>99</v>
      </c>
      <c r="G2095">
        <v>4</v>
      </c>
      <c r="H2095">
        <v>2</v>
      </c>
      <c r="I2095">
        <v>99</v>
      </c>
      <c r="J2095">
        <v>999</v>
      </c>
      <c r="K2095">
        <v>99</v>
      </c>
      <c r="L2095">
        <v>99</v>
      </c>
      <c r="M2095">
        <v>99</v>
      </c>
      <c r="N2095">
        <v>99</v>
      </c>
      <c r="O2095">
        <v>99</v>
      </c>
      <c r="P2095">
        <v>9999</v>
      </c>
      <c r="Q2095">
        <v>4</v>
      </c>
      <c r="R2095">
        <v>17</v>
      </c>
      <c r="S2095">
        <v>17</v>
      </c>
      <c r="T2095">
        <v>1.2555391432791727</v>
      </c>
      <c r="U2095">
        <v>1.123138764116336</v>
      </c>
      <c r="V2095">
        <v>14.529411764705879</v>
      </c>
      <c r="W2095">
        <v>58.058823529411761</v>
      </c>
      <c r="X2095">
        <v>144.47772608501683</v>
      </c>
      <c r="Y2095">
        <v>133.35294117647061</v>
      </c>
      <c r="Z2095">
        <v>133.35294117647061</v>
      </c>
      <c r="AA2095">
        <v>7.4060482156823602</v>
      </c>
      <c r="AB2095">
        <v>2.6227643305421022</v>
      </c>
      <c r="AC2095">
        <v>7.04001021647721</v>
      </c>
      <c r="AD2095">
        <v>0</v>
      </c>
      <c r="AE2095">
        <v>0</v>
      </c>
      <c r="AF2095">
        <v>0</v>
      </c>
      <c r="AG2095">
        <v>0</v>
      </c>
      <c r="AH2095">
        <v>3</v>
      </c>
      <c r="AI2095">
        <v>0</v>
      </c>
      <c r="AJ2095">
        <v>0</v>
      </c>
      <c r="AK2095">
        <v>0</v>
      </c>
      <c r="AL2095">
        <v>0</v>
      </c>
      <c r="AM2095">
        <v>0</v>
      </c>
    </row>
    <row r="2096" spans="1:39">
      <c r="A2096">
        <v>6</v>
      </c>
      <c r="C2096">
        <v>2020</v>
      </c>
      <c r="D2096">
        <v>99</v>
      </c>
      <c r="E2096">
        <v>99</v>
      </c>
      <c r="F2096">
        <v>99</v>
      </c>
      <c r="G2096">
        <v>1</v>
      </c>
      <c r="H2096">
        <v>1</v>
      </c>
      <c r="I2096">
        <v>99</v>
      </c>
      <c r="J2096">
        <v>999</v>
      </c>
      <c r="K2096">
        <v>99</v>
      </c>
      <c r="L2096">
        <v>99</v>
      </c>
      <c r="M2096">
        <v>99</v>
      </c>
      <c r="N2096">
        <v>99</v>
      </c>
      <c r="O2096">
        <v>99</v>
      </c>
      <c r="P2096">
        <v>9999</v>
      </c>
      <c r="Q2096">
        <v>193</v>
      </c>
      <c r="R2096">
        <v>4854</v>
      </c>
      <c r="S2096">
        <v>4854</v>
      </c>
      <c r="T2096">
        <v>95.120517342739547</v>
      </c>
      <c r="U2096">
        <v>95.734599275533313</v>
      </c>
      <c r="V2096">
        <v>15.213226205191591</v>
      </c>
      <c r="W2096">
        <v>59.538112896580145</v>
      </c>
      <c r="X2096">
        <v>168.6945415002134</v>
      </c>
      <c r="Y2096">
        <v>155.7050618046969</v>
      </c>
      <c r="Z2096">
        <v>155.7050618046969</v>
      </c>
      <c r="AA2096">
        <v>31.337205819090432</v>
      </c>
      <c r="AB2096">
        <v>4.8379263468859266</v>
      </c>
      <c r="AC2096">
        <v>-46.646325998374081</v>
      </c>
      <c r="AD2096">
        <v>164</v>
      </c>
      <c r="AE2096">
        <v>0</v>
      </c>
      <c r="AF2096">
        <v>0</v>
      </c>
      <c r="AG2096">
        <v>8</v>
      </c>
      <c r="AH2096">
        <v>309</v>
      </c>
      <c r="AI2096">
        <v>38</v>
      </c>
      <c r="AJ2096">
        <v>28</v>
      </c>
      <c r="AK2096">
        <v>18</v>
      </c>
      <c r="AL2096">
        <v>34</v>
      </c>
      <c r="AM2096">
        <v>11</v>
      </c>
    </row>
    <row r="2097" spans="1:39">
      <c r="A2097">
        <v>6</v>
      </c>
      <c r="C2097">
        <v>2020</v>
      </c>
      <c r="D2097">
        <v>99</v>
      </c>
      <c r="E2097">
        <v>99</v>
      </c>
      <c r="F2097">
        <v>99</v>
      </c>
      <c r="G2097">
        <v>1</v>
      </c>
      <c r="H2097">
        <v>2</v>
      </c>
      <c r="I2097">
        <v>99</v>
      </c>
      <c r="J2097">
        <v>999</v>
      </c>
      <c r="K2097">
        <v>99</v>
      </c>
      <c r="L2097">
        <v>99</v>
      </c>
      <c r="M2097">
        <v>99</v>
      </c>
      <c r="N2097">
        <v>99</v>
      </c>
      <c r="O2097">
        <v>99</v>
      </c>
      <c r="P2097">
        <v>9999</v>
      </c>
      <c r="Q2097">
        <v>46</v>
      </c>
      <c r="R2097">
        <v>249</v>
      </c>
      <c r="S2097">
        <v>249</v>
      </c>
      <c r="T2097">
        <v>4.8794826572604357</v>
      </c>
      <c r="U2097">
        <v>4.2654007244666747</v>
      </c>
      <c r="V2097">
        <v>14.662650602409638</v>
      </c>
      <c r="W2097">
        <v>57.951807228915634</v>
      </c>
      <c r="X2097">
        <v>146.51846823915389</v>
      </c>
      <c r="Y2097">
        <v>135.2365461847389</v>
      </c>
      <c r="Z2097">
        <v>135.2365461847389</v>
      </c>
      <c r="AA2097">
        <v>18.412534737528986</v>
      </c>
      <c r="AB2097">
        <v>5.0703570712829693</v>
      </c>
      <c r="AC2097">
        <v>11.838243303910998</v>
      </c>
      <c r="AD2097">
        <v>5</v>
      </c>
      <c r="AE2097">
        <v>0</v>
      </c>
      <c r="AF2097">
        <v>0</v>
      </c>
      <c r="AG2097">
        <v>2</v>
      </c>
      <c r="AH2097">
        <v>10</v>
      </c>
      <c r="AI2097">
        <v>3</v>
      </c>
      <c r="AJ2097">
        <v>8</v>
      </c>
      <c r="AK2097">
        <v>2</v>
      </c>
      <c r="AL2097">
        <v>13</v>
      </c>
      <c r="AM2097">
        <v>9</v>
      </c>
    </row>
    <row r="2098" spans="1:39">
      <c r="A2098">
        <v>6</v>
      </c>
      <c r="C2098">
        <v>2020</v>
      </c>
      <c r="D2098">
        <v>99</v>
      </c>
      <c r="E2098">
        <v>99</v>
      </c>
      <c r="F2098">
        <v>99</v>
      </c>
      <c r="G2098">
        <v>2</v>
      </c>
      <c r="H2098">
        <v>1</v>
      </c>
      <c r="I2098">
        <v>99</v>
      </c>
      <c r="J2098">
        <v>999</v>
      </c>
      <c r="K2098">
        <v>99</v>
      </c>
      <c r="L2098">
        <v>99</v>
      </c>
      <c r="M2098">
        <v>99</v>
      </c>
      <c r="N2098">
        <v>99</v>
      </c>
      <c r="O2098">
        <v>99</v>
      </c>
      <c r="P2098">
        <v>9999</v>
      </c>
      <c r="Q2098">
        <v>157</v>
      </c>
      <c r="R2098">
        <v>4301</v>
      </c>
      <c r="S2098">
        <v>4301</v>
      </c>
      <c r="T2098">
        <v>63.869913869913859</v>
      </c>
      <c r="U2098">
        <v>64.063450701424358</v>
      </c>
      <c r="V2098">
        <v>15.109741920483613</v>
      </c>
      <c r="W2098">
        <v>59.145315043013269</v>
      </c>
      <c r="X2098">
        <v>164.9648762677831</v>
      </c>
      <c r="Y2098">
        <v>152.26258079516421</v>
      </c>
      <c r="Z2098">
        <v>152.26258079516421</v>
      </c>
      <c r="AA2098">
        <v>29.598770054443637</v>
      </c>
      <c r="AB2098">
        <v>4.2836581945859926</v>
      </c>
      <c r="AC2098">
        <v>-41.509887704020677</v>
      </c>
      <c r="AD2098">
        <v>178</v>
      </c>
      <c r="AE2098">
        <v>0</v>
      </c>
      <c r="AF2098">
        <v>0</v>
      </c>
      <c r="AG2098">
        <v>7</v>
      </c>
      <c r="AH2098">
        <v>491</v>
      </c>
      <c r="AI2098">
        <v>47</v>
      </c>
      <c r="AJ2098">
        <v>82</v>
      </c>
      <c r="AK2098">
        <v>46</v>
      </c>
      <c r="AL2098">
        <v>28</v>
      </c>
      <c r="AM2098">
        <v>5</v>
      </c>
    </row>
    <row r="2099" spans="1:39">
      <c r="A2099">
        <v>6</v>
      </c>
      <c r="C2099">
        <v>2020</v>
      </c>
      <c r="D2099">
        <v>99</v>
      </c>
      <c r="E2099">
        <v>99</v>
      </c>
      <c r="F2099">
        <v>99</v>
      </c>
      <c r="G2099">
        <v>2</v>
      </c>
      <c r="H2099">
        <v>2</v>
      </c>
      <c r="I2099">
        <v>99</v>
      </c>
      <c r="J2099">
        <v>999</v>
      </c>
      <c r="K2099">
        <v>99</v>
      </c>
      <c r="L2099">
        <v>99</v>
      </c>
      <c r="M2099">
        <v>99</v>
      </c>
      <c r="N2099">
        <v>99</v>
      </c>
      <c r="O2099">
        <v>99</v>
      </c>
      <c r="P2099">
        <v>9999</v>
      </c>
      <c r="Q2099">
        <v>94</v>
      </c>
      <c r="R2099">
        <v>2433</v>
      </c>
      <c r="S2099">
        <v>2433</v>
      </c>
      <c r="T2099">
        <v>36.130086130086127</v>
      </c>
      <c r="U2099">
        <v>35.936549298575628</v>
      </c>
      <c r="V2099">
        <v>14.998766954377317</v>
      </c>
      <c r="W2099">
        <v>58.986847513358001</v>
      </c>
      <c r="X2099">
        <v>163.58552211177212</v>
      </c>
      <c r="Y2099">
        <v>150.98943690916528</v>
      </c>
      <c r="Z2099">
        <v>150.98943690916528</v>
      </c>
      <c r="AA2099">
        <v>31.149450937090975</v>
      </c>
      <c r="AB2099">
        <v>4.7047465394190624</v>
      </c>
      <c r="AC2099">
        <v>-54.243905119618162</v>
      </c>
      <c r="AD2099">
        <v>67</v>
      </c>
      <c r="AE2099">
        <v>0</v>
      </c>
      <c r="AF2099">
        <v>0</v>
      </c>
      <c r="AG2099">
        <v>10</v>
      </c>
      <c r="AH2099">
        <v>303</v>
      </c>
      <c r="AI2099">
        <v>94</v>
      </c>
      <c r="AJ2099">
        <v>53</v>
      </c>
      <c r="AK2099">
        <v>39</v>
      </c>
      <c r="AL2099">
        <v>43</v>
      </c>
      <c r="AM2099">
        <v>12</v>
      </c>
    </row>
    <row r="2100" spans="1:39">
      <c r="A2100">
        <v>6</v>
      </c>
      <c r="C2100">
        <v>2020</v>
      </c>
      <c r="D2100">
        <v>99</v>
      </c>
      <c r="E2100">
        <v>99</v>
      </c>
      <c r="F2100">
        <v>99</v>
      </c>
      <c r="G2100">
        <v>3</v>
      </c>
      <c r="H2100">
        <v>1</v>
      </c>
      <c r="I2100">
        <v>99</v>
      </c>
      <c r="J2100">
        <v>999</v>
      </c>
      <c r="K2100">
        <v>99</v>
      </c>
      <c r="L2100">
        <v>99</v>
      </c>
      <c r="M2100">
        <v>99</v>
      </c>
      <c r="N2100">
        <v>99</v>
      </c>
      <c r="O2100">
        <v>99</v>
      </c>
      <c r="P2100">
        <v>9999</v>
      </c>
      <c r="Q2100">
        <v>41</v>
      </c>
      <c r="R2100">
        <v>698</v>
      </c>
      <c r="S2100">
        <v>698</v>
      </c>
      <c r="T2100">
        <v>91.361256544502623</v>
      </c>
      <c r="U2100">
        <v>92.05786474156848</v>
      </c>
      <c r="V2100">
        <v>15.792263610315183</v>
      </c>
      <c r="W2100">
        <v>60.472779369627496</v>
      </c>
      <c r="X2100">
        <v>156.44477178255789</v>
      </c>
      <c r="Y2100">
        <v>144.39852435530076</v>
      </c>
      <c r="Z2100">
        <v>144.39852435530076</v>
      </c>
      <c r="AA2100">
        <v>24.846027770249862</v>
      </c>
      <c r="AB2100">
        <v>3.6031629705833113</v>
      </c>
      <c r="AC2100">
        <v>-21.905859438303512</v>
      </c>
      <c r="AD2100">
        <v>40</v>
      </c>
      <c r="AE2100">
        <v>0</v>
      </c>
      <c r="AF2100">
        <v>0</v>
      </c>
      <c r="AG2100">
        <v>5</v>
      </c>
      <c r="AH2100">
        <v>110</v>
      </c>
      <c r="AI2100">
        <v>38</v>
      </c>
      <c r="AJ2100">
        <v>3</v>
      </c>
      <c r="AK2100">
        <v>11</v>
      </c>
      <c r="AL2100">
        <v>14</v>
      </c>
      <c r="AM2100">
        <v>3</v>
      </c>
    </row>
    <row r="2101" spans="1:39">
      <c r="A2101">
        <v>6</v>
      </c>
      <c r="C2101">
        <v>2020</v>
      </c>
      <c r="D2101">
        <v>99</v>
      </c>
      <c r="E2101">
        <v>99</v>
      </c>
      <c r="F2101">
        <v>99</v>
      </c>
      <c r="G2101">
        <v>3</v>
      </c>
      <c r="H2101">
        <v>2</v>
      </c>
      <c r="I2101">
        <v>99</v>
      </c>
      <c r="J2101">
        <v>999</v>
      </c>
      <c r="K2101">
        <v>99</v>
      </c>
      <c r="L2101">
        <v>99</v>
      </c>
      <c r="M2101">
        <v>99</v>
      </c>
      <c r="N2101">
        <v>99</v>
      </c>
      <c r="O2101">
        <v>99</v>
      </c>
      <c r="P2101">
        <v>9999</v>
      </c>
      <c r="Q2101">
        <v>17</v>
      </c>
      <c r="R2101">
        <v>66</v>
      </c>
      <c r="S2101">
        <v>66</v>
      </c>
      <c r="T2101">
        <v>8.6387434554973819</v>
      </c>
      <c r="U2101">
        <v>7.9421352584315388</v>
      </c>
      <c r="V2101">
        <v>15.409090909090908</v>
      </c>
      <c r="W2101">
        <v>59.742424242424242</v>
      </c>
      <c r="X2101">
        <v>142.74106175514623</v>
      </c>
      <c r="Y2101">
        <v>131.74999999999997</v>
      </c>
      <c r="Z2101">
        <v>131.74999999999997</v>
      </c>
      <c r="AA2101">
        <v>20.690074109743595</v>
      </c>
      <c r="AB2101">
        <v>3.775160466429361</v>
      </c>
      <c r="AC2101">
        <v>-40.098727748039927</v>
      </c>
      <c r="AD2101">
        <v>3</v>
      </c>
      <c r="AE2101">
        <v>0</v>
      </c>
      <c r="AF2101">
        <v>0</v>
      </c>
      <c r="AG2101">
        <v>0</v>
      </c>
      <c r="AH2101">
        <v>2</v>
      </c>
      <c r="AI2101">
        <v>0</v>
      </c>
      <c r="AJ2101">
        <v>1</v>
      </c>
      <c r="AK2101">
        <v>0</v>
      </c>
      <c r="AL2101">
        <v>3</v>
      </c>
      <c r="AM2101">
        <v>0</v>
      </c>
    </row>
    <row r="2102" spans="1:39">
      <c r="A2102">
        <v>6</v>
      </c>
      <c r="C2102">
        <v>2020</v>
      </c>
      <c r="D2102">
        <v>99</v>
      </c>
      <c r="E2102">
        <v>99</v>
      </c>
      <c r="F2102">
        <v>99</v>
      </c>
      <c r="G2102">
        <v>4</v>
      </c>
      <c r="H2102">
        <v>1</v>
      </c>
      <c r="I2102">
        <v>99</v>
      </c>
      <c r="J2102">
        <v>999</v>
      </c>
      <c r="K2102">
        <v>99</v>
      </c>
      <c r="L2102">
        <v>99</v>
      </c>
      <c r="M2102">
        <v>99</v>
      </c>
      <c r="N2102">
        <v>99</v>
      </c>
      <c r="O2102">
        <v>99</v>
      </c>
      <c r="P2102">
        <v>9999</v>
      </c>
      <c r="Q2102">
        <v>44</v>
      </c>
      <c r="R2102">
        <v>1400</v>
      </c>
      <c r="S2102">
        <v>1400</v>
      </c>
      <c r="T2102">
        <v>96.219931271477634</v>
      </c>
      <c r="U2102">
        <v>96.331814712437264</v>
      </c>
      <c r="V2102">
        <v>15.05214285714286</v>
      </c>
      <c r="W2102">
        <v>59.104285714285744</v>
      </c>
      <c r="X2102">
        <v>159.02781303203795</v>
      </c>
      <c r="Y2102">
        <v>146.78267142857158</v>
      </c>
      <c r="Z2102">
        <v>146.78267142857158</v>
      </c>
      <c r="AA2102">
        <v>31.220121188206409</v>
      </c>
      <c r="AB2102">
        <v>4.3943774372741808</v>
      </c>
      <c r="AC2102">
        <v>-48.169545631095112</v>
      </c>
      <c r="AD2102">
        <v>83</v>
      </c>
      <c r="AE2102">
        <v>0</v>
      </c>
      <c r="AF2102">
        <v>0</v>
      </c>
      <c r="AG2102">
        <v>19</v>
      </c>
      <c r="AH2102">
        <v>188</v>
      </c>
      <c r="AI2102">
        <v>16</v>
      </c>
      <c r="AJ2102">
        <v>2</v>
      </c>
      <c r="AK2102">
        <v>12</v>
      </c>
      <c r="AL2102">
        <v>23</v>
      </c>
      <c r="AM2102">
        <v>7</v>
      </c>
    </row>
    <row r="2103" spans="1:39">
      <c r="A2103">
        <v>6</v>
      </c>
      <c r="C2103">
        <v>2020</v>
      </c>
      <c r="D2103">
        <v>99</v>
      </c>
      <c r="E2103">
        <v>99</v>
      </c>
      <c r="F2103">
        <v>99</v>
      </c>
      <c r="G2103">
        <v>4</v>
      </c>
      <c r="H2103">
        <v>2</v>
      </c>
      <c r="I2103">
        <v>99</v>
      </c>
      <c r="J2103">
        <v>999</v>
      </c>
      <c r="K2103">
        <v>99</v>
      </c>
      <c r="L2103">
        <v>99</v>
      </c>
      <c r="M2103">
        <v>99</v>
      </c>
      <c r="N2103">
        <v>99</v>
      </c>
      <c r="O2103">
        <v>99</v>
      </c>
      <c r="P2103">
        <v>9999</v>
      </c>
      <c r="Q2103">
        <v>9</v>
      </c>
      <c r="R2103">
        <v>55</v>
      </c>
      <c r="S2103">
        <v>55</v>
      </c>
      <c r="T2103">
        <v>3.7800687285223376</v>
      </c>
      <c r="U2103">
        <v>3.6681852875627512</v>
      </c>
      <c r="V2103">
        <v>16.236363636363638</v>
      </c>
      <c r="W2103">
        <v>61.490909090909078</v>
      </c>
      <c r="X2103">
        <v>154.14163301487253</v>
      </c>
      <c r="Y2103">
        <v>142.27272727272725</v>
      </c>
      <c r="Z2103">
        <v>142.27272727272725</v>
      </c>
      <c r="AA2103">
        <v>29.451954431492535</v>
      </c>
      <c r="AB2103">
        <v>4.0670414856847676</v>
      </c>
      <c r="AC2103">
        <v>8.1000929834610407</v>
      </c>
      <c r="AD2103">
        <v>3</v>
      </c>
      <c r="AE2103">
        <v>0</v>
      </c>
      <c r="AF2103">
        <v>0</v>
      </c>
      <c r="AG2103">
        <v>0</v>
      </c>
      <c r="AH2103">
        <v>3</v>
      </c>
      <c r="AI2103">
        <v>3</v>
      </c>
      <c r="AJ2103">
        <v>1</v>
      </c>
      <c r="AK2103">
        <v>0</v>
      </c>
      <c r="AL2103">
        <v>0</v>
      </c>
      <c r="AM2103">
        <v>0</v>
      </c>
    </row>
    <row r="2104" spans="1:39">
      <c r="A2104">
        <v>6</v>
      </c>
      <c r="C2104">
        <v>2019</v>
      </c>
      <c r="D2104">
        <v>99</v>
      </c>
      <c r="E2104">
        <v>99</v>
      </c>
      <c r="F2104">
        <v>99</v>
      </c>
      <c r="G2104">
        <v>1</v>
      </c>
      <c r="H2104">
        <v>1</v>
      </c>
      <c r="I2104">
        <v>99</v>
      </c>
      <c r="J2104">
        <v>999</v>
      </c>
      <c r="K2104">
        <v>99</v>
      </c>
      <c r="L2104">
        <v>99</v>
      </c>
      <c r="M2104">
        <v>99</v>
      </c>
      <c r="N2104">
        <v>99</v>
      </c>
      <c r="O2104">
        <v>99</v>
      </c>
      <c r="P2104">
        <v>9999</v>
      </c>
      <c r="Q2104">
        <v>227</v>
      </c>
      <c r="R2104">
        <v>5651</v>
      </c>
      <c r="S2104">
        <v>5651</v>
      </c>
      <c r="T2104">
        <v>95.488340655626885</v>
      </c>
      <c r="U2104">
        <v>96.011712844808628</v>
      </c>
      <c r="V2104">
        <v>15.132365952928687</v>
      </c>
      <c r="W2104">
        <v>59.359228455140688</v>
      </c>
      <c r="X2104">
        <v>168.71789247936059</v>
      </c>
      <c r="Y2104">
        <v>155.72661475845049</v>
      </c>
      <c r="Z2104">
        <v>155.72661475845049</v>
      </c>
      <c r="AA2104">
        <v>31.097808258599446</v>
      </c>
      <c r="AB2104">
        <v>4.9256508343141512</v>
      </c>
      <c r="AC2104">
        <v>-47.72881649380907</v>
      </c>
      <c r="AD2104">
        <v>129</v>
      </c>
      <c r="AE2104">
        <v>0</v>
      </c>
      <c r="AF2104">
        <v>0</v>
      </c>
      <c r="AG2104">
        <v>14</v>
      </c>
      <c r="AH2104">
        <v>247</v>
      </c>
      <c r="AI2104">
        <v>28</v>
      </c>
      <c r="AJ2104">
        <v>30</v>
      </c>
      <c r="AK2104">
        <v>34</v>
      </c>
      <c r="AL2104">
        <v>25</v>
      </c>
      <c r="AM2104">
        <v>16</v>
      </c>
    </row>
    <row r="2105" spans="1:39">
      <c r="A2105">
        <v>6</v>
      </c>
      <c r="C2105">
        <v>2019</v>
      </c>
      <c r="D2105">
        <v>99</v>
      </c>
      <c r="E2105">
        <v>99</v>
      </c>
      <c r="F2105">
        <v>99</v>
      </c>
      <c r="G2105">
        <v>1</v>
      </c>
      <c r="H2105">
        <v>2</v>
      </c>
      <c r="I2105">
        <v>99</v>
      </c>
      <c r="J2105">
        <v>999</v>
      </c>
      <c r="K2105">
        <v>99</v>
      </c>
      <c r="L2105">
        <v>99</v>
      </c>
      <c r="M2105">
        <v>99</v>
      </c>
      <c r="N2105">
        <v>99</v>
      </c>
      <c r="O2105">
        <v>99</v>
      </c>
      <c r="P2105">
        <v>9999</v>
      </c>
      <c r="Q2105">
        <v>58</v>
      </c>
      <c r="R2105">
        <v>267</v>
      </c>
      <c r="S2105">
        <v>267</v>
      </c>
      <c r="T2105">
        <v>4.5116593443731006</v>
      </c>
      <c r="U2105">
        <v>3.9882871551913599</v>
      </c>
      <c r="V2105">
        <v>14.426966292134836</v>
      </c>
      <c r="W2105">
        <v>57.906367041198486</v>
      </c>
      <c r="X2105">
        <v>148.33286669020171</v>
      </c>
      <c r="Y2105">
        <v>136.91123595505621</v>
      </c>
      <c r="Z2105">
        <v>136.91123595505621</v>
      </c>
      <c r="AA2105">
        <v>16.544531473975589</v>
      </c>
      <c r="AB2105">
        <v>4.5701601673429799</v>
      </c>
      <c r="AC2105">
        <v>-34.382590773456606</v>
      </c>
      <c r="AD2105">
        <v>7</v>
      </c>
      <c r="AE2105">
        <v>0</v>
      </c>
      <c r="AF2105">
        <v>0</v>
      </c>
      <c r="AG2105">
        <v>2</v>
      </c>
      <c r="AH2105">
        <v>14</v>
      </c>
      <c r="AI2105">
        <v>9</v>
      </c>
      <c r="AJ2105">
        <v>9</v>
      </c>
      <c r="AK2105">
        <v>0</v>
      </c>
      <c r="AL2105">
        <v>18</v>
      </c>
      <c r="AM2105">
        <v>9</v>
      </c>
    </row>
    <row r="2106" spans="1:39">
      <c r="A2106">
        <v>6</v>
      </c>
      <c r="C2106">
        <v>2019</v>
      </c>
      <c r="D2106">
        <v>99</v>
      </c>
      <c r="E2106">
        <v>99</v>
      </c>
      <c r="F2106">
        <v>99</v>
      </c>
      <c r="G2106">
        <v>2</v>
      </c>
      <c r="H2106">
        <v>1</v>
      </c>
      <c r="I2106">
        <v>99</v>
      </c>
      <c r="J2106">
        <v>999</v>
      </c>
      <c r="K2106">
        <v>99</v>
      </c>
      <c r="L2106">
        <v>99</v>
      </c>
      <c r="M2106">
        <v>99</v>
      </c>
      <c r="N2106">
        <v>99</v>
      </c>
      <c r="O2106">
        <v>99</v>
      </c>
      <c r="P2106">
        <v>9999</v>
      </c>
      <c r="Q2106">
        <v>181</v>
      </c>
      <c r="R2106">
        <v>5698</v>
      </c>
      <c r="S2106">
        <v>5664</v>
      </c>
      <c r="T2106">
        <v>93.732521796348095</v>
      </c>
      <c r="U2106">
        <v>94.36558269161641</v>
      </c>
      <c r="V2106">
        <v>14.949280449280453</v>
      </c>
      <c r="W2106">
        <v>58.901129943502823</v>
      </c>
      <c r="X2106">
        <v>167.00599362571188</v>
      </c>
      <c r="Y2106">
        <v>153.24126009125979</v>
      </c>
      <c r="Z2106">
        <v>154.16114053672283</v>
      </c>
      <c r="AA2106">
        <v>30.254724063333427</v>
      </c>
      <c r="AB2106">
        <v>4.4685544585712043</v>
      </c>
      <c r="AC2106">
        <v>-44.691841556551935</v>
      </c>
      <c r="AD2106">
        <v>187</v>
      </c>
      <c r="AE2106">
        <v>1</v>
      </c>
      <c r="AF2106">
        <v>0</v>
      </c>
      <c r="AG2106">
        <v>12</v>
      </c>
      <c r="AH2106">
        <v>492</v>
      </c>
      <c r="AI2106">
        <v>41</v>
      </c>
      <c r="AJ2106">
        <v>31</v>
      </c>
      <c r="AK2106">
        <v>37</v>
      </c>
      <c r="AL2106">
        <v>31</v>
      </c>
      <c r="AM2106">
        <v>11</v>
      </c>
    </row>
    <row r="2107" spans="1:39">
      <c r="A2107">
        <v>6</v>
      </c>
      <c r="C2107">
        <v>2019</v>
      </c>
      <c r="D2107">
        <v>99</v>
      </c>
      <c r="E2107">
        <v>99</v>
      </c>
      <c r="F2107">
        <v>99</v>
      </c>
      <c r="G2107">
        <v>2</v>
      </c>
      <c r="H2107">
        <v>2</v>
      </c>
      <c r="I2107">
        <v>99</v>
      </c>
      <c r="J2107">
        <v>999</v>
      </c>
      <c r="K2107">
        <v>99</v>
      </c>
      <c r="L2107">
        <v>99</v>
      </c>
      <c r="M2107">
        <v>99</v>
      </c>
      <c r="N2107">
        <v>99</v>
      </c>
      <c r="O2107">
        <v>99</v>
      </c>
      <c r="P2107">
        <v>9999</v>
      </c>
      <c r="Q2107">
        <v>72</v>
      </c>
      <c r="R2107">
        <v>381</v>
      </c>
      <c r="S2107">
        <v>381</v>
      </c>
      <c r="T2107">
        <v>6.2674782036519154</v>
      </c>
      <c r="U2107">
        <v>5.634417308383564</v>
      </c>
      <c r="V2107">
        <v>15.653543307086611</v>
      </c>
      <c r="W2107">
        <v>60.968503937007853</v>
      </c>
      <c r="X2107">
        <v>148.25415241296346</v>
      </c>
      <c r="Y2107">
        <v>136.83858267716525</v>
      </c>
      <c r="Z2107">
        <v>136.83858267716525</v>
      </c>
      <c r="AA2107">
        <v>25.796284643399421</v>
      </c>
      <c r="AB2107">
        <v>4.9213291333704676</v>
      </c>
      <c r="AC2107">
        <v>-41.568681580252225</v>
      </c>
      <c r="AD2107">
        <v>11</v>
      </c>
      <c r="AE2107">
        <v>0</v>
      </c>
      <c r="AF2107">
        <v>0</v>
      </c>
      <c r="AG2107">
        <v>2</v>
      </c>
      <c r="AH2107">
        <v>13</v>
      </c>
      <c r="AI2107">
        <v>3</v>
      </c>
      <c r="AJ2107">
        <v>4</v>
      </c>
      <c r="AK2107">
        <v>1</v>
      </c>
      <c r="AL2107">
        <v>6</v>
      </c>
      <c r="AM2107">
        <v>3</v>
      </c>
    </row>
    <row r="2108" spans="1:39">
      <c r="A2108">
        <v>6</v>
      </c>
      <c r="C2108">
        <v>2019</v>
      </c>
      <c r="D2108">
        <v>99</v>
      </c>
      <c r="E2108">
        <v>99</v>
      </c>
      <c r="F2108">
        <v>99</v>
      </c>
      <c r="G2108">
        <v>3</v>
      </c>
      <c r="H2108">
        <v>1</v>
      </c>
      <c r="I2108">
        <v>99</v>
      </c>
      <c r="J2108">
        <v>999</v>
      </c>
      <c r="K2108">
        <v>99</v>
      </c>
      <c r="L2108">
        <v>99</v>
      </c>
      <c r="M2108">
        <v>99</v>
      </c>
      <c r="N2108">
        <v>99</v>
      </c>
      <c r="O2108">
        <v>99</v>
      </c>
      <c r="P2108">
        <v>9999</v>
      </c>
      <c r="Q2108">
        <v>54</v>
      </c>
      <c r="R2108">
        <v>338</v>
      </c>
      <c r="S2108">
        <v>338</v>
      </c>
      <c r="T2108">
        <v>76.643990929705183</v>
      </c>
      <c r="U2108">
        <v>78.758190233076064</v>
      </c>
      <c r="V2108">
        <v>15.011834319526624</v>
      </c>
      <c r="W2108">
        <v>59.059171597633132</v>
      </c>
      <c r="X2108">
        <v>166.63920711341339</v>
      </c>
      <c r="Y2108">
        <v>153.80798816568043</v>
      </c>
      <c r="Z2108">
        <v>153.80798816568043</v>
      </c>
      <c r="AA2108">
        <v>25.649539970265941</v>
      </c>
      <c r="AB2108">
        <v>4.3010995456877072</v>
      </c>
      <c r="AC2108">
        <v>-21.386067950333512</v>
      </c>
      <c r="AD2108">
        <v>18</v>
      </c>
      <c r="AE2108">
        <v>0</v>
      </c>
      <c r="AF2108">
        <v>0</v>
      </c>
      <c r="AG2108">
        <v>1</v>
      </c>
      <c r="AH2108">
        <v>29</v>
      </c>
      <c r="AI2108">
        <v>6</v>
      </c>
      <c r="AJ2108">
        <v>5</v>
      </c>
      <c r="AK2108">
        <v>3</v>
      </c>
      <c r="AL2108">
        <v>3</v>
      </c>
      <c r="AM2108">
        <v>1</v>
      </c>
    </row>
    <row r="2109" spans="1:39">
      <c r="A2109">
        <v>6</v>
      </c>
      <c r="C2109">
        <v>2019</v>
      </c>
      <c r="D2109">
        <v>99</v>
      </c>
      <c r="E2109">
        <v>99</v>
      </c>
      <c r="F2109">
        <v>99</v>
      </c>
      <c r="G2109">
        <v>3</v>
      </c>
      <c r="H2109">
        <v>2</v>
      </c>
      <c r="I2109">
        <v>99</v>
      </c>
      <c r="J2109">
        <v>999</v>
      </c>
      <c r="K2109">
        <v>99</v>
      </c>
      <c r="L2109">
        <v>99</v>
      </c>
      <c r="M2109">
        <v>99</v>
      </c>
      <c r="N2109">
        <v>99</v>
      </c>
      <c r="O2109">
        <v>99</v>
      </c>
      <c r="P2109">
        <v>9999</v>
      </c>
      <c r="Q2109">
        <v>17</v>
      </c>
      <c r="R2109">
        <v>103</v>
      </c>
      <c r="S2109">
        <v>103</v>
      </c>
      <c r="T2109">
        <v>23.356009070294796</v>
      </c>
      <c r="U2109">
        <v>21.241809766923964</v>
      </c>
      <c r="V2109">
        <v>14.932038834951461</v>
      </c>
      <c r="W2109">
        <v>58.844660194174757</v>
      </c>
      <c r="X2109">
        <v>147.48656239152621</v>
      </c>
      <c r="Y2109">
        <v>136.1300970873786</v>
      </c>
      <c r="Z2109">
        <v>136.1300970873786</v>
      </c>
      <c r="AA2109">
        <v>17.249611420705254</v>
      </c>
      <c r="AB2109">
        <v>4.118999976555199</v>
      </c>
      <c r="AC2109">
        <v>-38.717061342374073</v>
      </c>
      <c r="AD2109">
        <v>5</v>
      </c>
      <c r="AE2109">
        <v>0</v>
      </c>
      <c r="AF2109">
        <v>0</v>
      </c>
      <c r="AG2109">
        <v>2</v>
      </c>
      <c r="AH2109">
        <v>3</v>
      </c>
      <c r="AI2109">
        <v>1</v>
      </c>
      <c r="AJ2109">
        <v>5</v>
      </c>
      <c r="AK2109">
        <v>0</v>
      </c>
      <c r="AL2109">
        <v>6</v>
      </c>
      <c r="AM2109">
        <v>4</v>
      </c>
    </row>
    <row r="2110" spans="1:39">
      <c r="A2110">
        <v>6</v>
      </c>
      <c r="C2110">
        <v>2019</v>
      </c>
      <c r="D2110">
        <v>99</v>
      </c>
      <c r="E2110">
        <v>99</v>
      </c>
      <c r="F2110">
        <v>99</v>
      </c>
      <c r="G2110">
        <v>4</v>
      </c>
      <c r="H2110">
        <v>1</v>
      </c>
      <c r="I2110">
        <v>99</v>
      </c>
      <c r="J2110">
        <v>999</v>
      </c>
      <c r="K2110">
        <v>99</v>
      </c>
      <c r="L2110">
        <v>99</v>
      </c>
      <c r="M2110">
        <v>99</v>
      </c>
      <c r="N2110">
        <v>99</v>
      </c>
      <c r="O2110">
        <v>99</v>
      </c>
      <c r="P2110">
        <v>9999</v>
      </c>
      <c r="Q2110">
        <v>48</v>
      </c>
      <c r="R2110">
        <v>1842</v>
      </c>
      <c r="S2110">
        <v>1842</v>
      </c>
      <c r="T2110">
        <v>92.842741935483872</v>
      </c>
      <c r="U2110">
        <v>93.416785750177127</v>
      </c>
      <c r="V2110">
        <v>15.1742671009772</v>
      </c>
      <c r="W2110">
        <v>59.313789359391983</v>
      </c>
      <c r="X2110">
        <v>156.91603055231056</v>
      </c>
      <c r="Y2110">
        <v>144.83349619978299</v>
      </c>
      <c r="Z2110">
        <v>144.83349619978299</v>
      </c>
      <c r="AA2110">
        <v>29.877583781839604</v>
      </c>
      <c r="AB2110">
        <v>4.3586890610949265</v>
      </c>
      <c r="AC2110">
        <v>-51.458115932620942</v>
      </c>
      <c r="AD2110">
        <v>73</v>
      </c>
      <c r="AE2110">
        <v>0</v>
      </c>
      <c r="AF2110">
        <v>0</v>
      </c>
      <c r="AG2110">
        <v>10</v>
      </c>
      <c r="AH2110">
        <v>200</v>
      </c>
      <c r="AI2110">
        <v>25</v>
      </c>
      <c r="AJ2110">
        <v>14</v>
      </c>
      <c r="AK2110">
        <v>9</v>
      </c>
      <c r="AL2110">
        <v>26</v>
      </c>
      <c r="AM2110">
        <v>13</v>
      </c>
    </row>
    <row r="2111" spans="1:39">
      <c r="A2111">
        <v>6</v>
      </c>
      <c r="C2111">
        <v>2019</v>
      </c>
      <c r="D2111">
        <v>99</v>
      </c>
      <c r="E2111">
        <v>99</v>
      </c>
      <c r="F2111">
        <v>99</v>
      </c>
      <c r="G2111">
        <v>4</v>
      </c>
      <c r="H2111">
        <v>2</v>
      </c>
      <c r="I2111">
        <v>99</v>
      </c>
      <c r="J2111">
        <v>999</v>
      </c>
      <c r="K2111">
        <v>99</v>
      </c>
      <c r="L2111">
        <v>99</v>
      </c>
      <c r="M2111">
        <v>99</v>
      </c>
      <c r="N2111">
        <v>99</v>
      </c>
      <c r="O2111">
        <v>99</v>
      </c>
      <c r="P2111">
        <v>9999</v>
      </c>
      <c r="Q2111">
        <v>6</v>
      </c>
      <c r="R2111">
        <v>142</v>
      </c>
      <c r="S2111">
        <v>142</v>
      </c>
      <c r="T2111">
        <v>7.1572580645161281</v>
      </c>
      <c r="U2111">
        <v>6.5832142498229018</v>
      </c>
      <c r="V2111">
        <v>16.80985915492958</v>
      </c>
      <c r="W2111">
        <v>62.41549295774648</v>
      </c>
      <c r="X2111">
        <v>143.44376115850028</v>
      </c>
      <c r="Y2111">
        <v>132.39859154929579</v>
      </c>
      <c r="Z2111">
        <v>132.39859154929579</v>
      </c>
      <c r="AA2111">
        <v>30.684262117219539</v>
      </c>
      <c r="AB2111">
        <v>1.8047002706410904</v>
      </c>
      <c r="AC2111">
        <v>-13.475341031286362</v>
      </c>
      <c r="AD2111">
        <v>1</v>
      </c>
      <c r="AE2111">
        <v>0</v>
      </c>
      <c r="AF2111">
        <v>0</v>
      </c>
      <c r="AG2111">
        <v>0</v>
      </c>
      <c r="AH2111">
        <v>5</v>
      </c>
      <c r="AI2111">
        <v>4</v>
      </c>
      <c r="AJ2111">
        <v>1</v>
      </c>
      <c r="AK2111">
        <v>1</v>
      </c>
      <c r="AL2111">
        <v>0</v>
      </c>
      <c r="AM2111">
        <v>2</v>
      </c>
    </row>
    <row r="2112" spans="1:39">
      <c r="A2112">
        <v>6</v>
      </c>
      <c r="C2112">
        <v>2018</v>
      </c>
      <c r="D2112">
        <v>99</v>
      </c>
      <c r="E2112">
        <v>99</v>
      </c>
      <c r="F2112">
        <v>99</v>
      </c>
      <c r="G2112">
        <v>1</v>
      </c>
      <c r="H2112">
        <v>1</v>
      </c>
      <c r="I2112">
        <v>99</v>
      </c>
      <c r="J2112">
        <v>999</v>
      </c>
      <c r="K2112">
        <v>99</v>
      </c>
      <c r="L2112">
        <v>99</v>
      </c>
      <c r="M2112">
        <v>99</v>
      </c>
      <c r="N2112">
        <v>99</v>
      </c>
      <c r="O2112">
        <v>99</v>
      </c>
      <c r="P2112">
        <v>9999</v>
      </c>
      <c r="Q2112">
        <v>244</v>
      </c>
      <c r="R2112">
        <v>6252</v>
      </c>
      <c r="S2112">
        <v>6252</v>
      </c>
      <c r="T2112">
        <v>96.377370124865124</v>
      </c>
      <c r="U2112">
        <v>96.686314966529977</v>
      </c>
      <c r="V2112">
        <v>14.908829174664103</v>
      </c>
      <c r="W2112">
        <v>58.924504158669208</v>
      </c>
      <c r="X2112">
        <v>170.16533474185331</v>
      </c>
      <c r="Y2112">
        <v>157.06260396673051</v>
      </c>
      <c r="Z2112">
        <v>157.06260396673051</v>
      </c>
      <c r="AA2112">
        <v>31.001585869511821</v>
      </c>
      <c r="AB2112">
        <v>5.1476964697620922</v>
      </c>
      <c r="AC2112">
        <v>-53.419155394434597</v>
      </c>
      <c r="AD2112">
        <v>154</v>
      </c>
      <c r="AE2112">
        <v>0</v>
      </c>
      <c r="AF2112">
        <v>0</v>
      </c>
      <c r="AG2112">
        <v>13</v>
      </c>
      <c r="AH2112">
        <v>378</v>
      </c>
      <c r="AI2112">
        <v>64</v>
      </c>
      <c r="AJ2112">
        <v>35</v>
      </c>
      <c r="AK2112">
        <v>44</v>
      </c>
      <c r="AL2112">
        <v>76</v>
      </c>
      <c r="AM2112">
        <v>20</v>
      </c>
    </row>
    <row r="2113" spans="1:39">
      <c r="A2113">
        <v>6</v>
      </c>
      <c r="C2113">
        <v>2018</v>
      </c>
      <c r="D2113">
        <v>99</v>
      </c>
      <c r="E2113">
        <v>99</v>
      </c>
      <c r="F2113">
        <v>99</v>
      </c>
      <c r="G2113">
        <v>1</v>
      </c>
      <c r="H2113">
        <v>2</v>
      </c>
      <c r="I2113">
        <v>99</v>
      </c>
      <c r="J2113">
        <v>999</v>
      </c>
      <c r="K2113">
        <v>99</v>
      </c>
      <c r="L2113">
        <v>99</v>
      </c>
      <c r="M2113">
        <v>99</v>
      </c>
      <c r="N2113">
        <v>99</v>
      </c>
      <c r="O2113">
        <v>99</v>
      </c>
      <c r="P2113">
        <v>9999</v>
      </c>
      <c r="Q2113">
        <v>49</v>
      </c>
      <c r="R2113">
        <v>235</v>
      </c>
      <c r="S2113">
        <v>235</v>
      </c>
      <c r="T2113">
        <v>3.6226298751348849</v>
      </c>
      <c r="U2113">
        <v>3.3136850334700534</v>
      </c>
      <c r="V2113">
        <v>14.6</v>
      </c>
      <c r="W2113">
        <v>58.314893617021291</v>
      </c>
      <c r="X2113">
        <v>155.15594384638439</v>
      </c>
      <c r="Y2113">
        <v>143.20893617021278</v>
      </c>
      <c r="Z2113">
        <v>143.20893617021278</v>
      </c>
      <c r="AA2113">
        <v>20.427569109400537</v>
      </c>
      <c r="AB2113">
        <v>4.8407392930807953</v>
      </c>
      <c r="AC2113">
        <v>-38.057544748615378</v>
      </c>
      <c r="AD2113">
        <v>6</v>
      </c>
      <c r="AE2113">
        <v>0</v>
      </c>
      <c r="AF2113">
        <v>0</v>
      </c>
      <c r="AG2113">
        <v>3</v>
      </c>
      <c r="AH2113">
        <v>15</v>
      </c>
      <c r="AI2113">
        <v>3</v>
      </c>
      <c r="AJ2113">
        <v>5</v>
      </c>
      <c r="AK2113">
        <v>0</v>
      </c>
      <c r="AL2113">
        <v>16</v>
      </c>
      <c r="AM2113">
        <v>10</v>
      </c>
    </row>
    <row r="2114" spans="1:39">
      <c r="A2114">
        <v>6</v>
      </c>
      <c r="C2114">
        <v>2018</v>
      </c>
      <c r="D2114">
        <v>99</v>
      </c>
      <c r="E2114">
        <v>99</v>
      </c>
      <c r="F2114">
        <v>99</v>
      </c>
      <c r="G2114">
        <v>2</v>
      </c>
      <c r="H2114">
        <v>1</v>
      </c>
      <c r="I2114">
        <v>99</v>
      </c>
      <c r="J2114">
        <v>999</v>
      </c>
      <c r="K2114">
        <v>99</v>
      </c>
      <c r="L2114">
        <v>99</v>
      </c>
      <c r="M2114">
        <v>99</v>
      </c>
      <c r="N2114">
        <v>99</v>
      </c>
      <c r="O2114">
        <v>99</v>
      </c>
      <c r="P2114">
        <v>9999</v>
      </c>
      <c r="Q2114">
        <v>192</v>
      </c>
      <c r="R2114">
        <v>6262</v>
      </c>
      <c r="S2114">
        <v>6262</v>
      </c>
      <c r="T2114">
        <v>95.89586523736601</v>
      </c>
      <c r="U2114">
        <v>96.167536270025991</v>
      </c>
      <c r="V2114">
        <v>14.75838390290642</v>
      </c>
      <c r="W2114">
        <v>58.505429575215594</v>
      </c>
      <c r="X2114">
        <v>166.14501889849316</v>
      </c>
      <c r="Y2114">
        <v>153.35185244330896</v>
      </c>
      <c r="Z2114">
        <v>153.35185244330896</v>
      </c>
      <c r="AA2114">
        <v>30.567173003014759</v>
      </c>
      <c r="AB2114">
        <v>4.6570558487405407</v>
      </c>
      <c r="AC2114">
        <v>-46.120758363377682</v>
      </c>
      <c r="AD2114">
        <v>199</v>
      </c>
      <c r="AE2114">
        <v>0</v>
      </c>
      <c r="AF2114">
        <v>0</v>
      </c>
      <c r="AG2114">
        <v>13</v>
      </c>
      <c r="AH2114">
        <v>508</v>
      </c>
      <c r="AI2114">
        <v>78</v>
      </c>
      <c r="AJ2114">
        <v>27</v>
      </c>
      <c r="AK2114">
        <v>65</v>
      </c>
      <c r="AL2114">
        <v>83</v>
      </c>
      <c r="AM2114">
        <v>10</v>
      </c>
    </row>
    <row r="2115" spans="1:39">
      <c r="A2115">
        <v>6</v>
      </c>
      <c r="C2115">
        <v>2018</v>
      </c>
      <c r="D2115">
        <v>99</v>
      </c>
      <c r="E2115">
        <v>99</v>
      </c>
      <c r="F2115">
        <v>99</v>
      </c>
      <c r="G2115">
        <v>2</v>
      </c>
      <c r="H2115">
        <v>2</v>
      </c>
      <c r="I2115">
        <v>99</v>
      </c>
      <c r="J2115">
        <v>999</v>
      </c>
      <c r="K2115">
        <v>99</v>
      </c>
      <c r="L2115">
        <v>99</v>
      </c>
      <c r="M2115">
        <v>99</v>
      </c>
      <c r="N2115">
        <v>99</v>
      </c>
      <c r="O2115">
        <v>99</v>
      </c>
      <c r="P2115">
        <v>9999</v>
      </c>
      <c r="Q2115">
        <v>60</v>
      </c>
      <c r="R2115">
        <v>268</v>
      </c>
      <c r="S2115">
        <v>268</v>
      </c>
      <c r="T2115">
        <v>4.1041347626339988</v>
      </c>
      <c r="U2115">
        <v>3.8324637299740112</v>
      </c>
      <c r="V2115">
        <v>13.921641791044772</v>
      </c>
      <c r="W2115">
        <v>56.951492537313449</v>
      </c>
      <c r="X2115">
        <v>154.7088501156191</v>
      </c>
      <c r="Y2115">
        <v>142.79626865671645</v>
      </c>
      <c r="Z2115">
        <v>142.79626865671645</v>
      </c>
      <c r="AA2115">
        <v>16.137977396045375</v>
      </c>
      <c r="AB2115">
        <v>4.5129868170800087</v>
      </c>
      <c r="AC2115">
        <v>-32.477015555262994</v>
      </c>
      <c r="AD2115">
        <v>7</v>
      </c>
      <c r="AE2115">
        <v>0</v>
      </c>
      <c r="AF2115">
        <v>0</v>
      </c>
      <c r="AG2115">
        <v>1</v>
      </c>
      <c r="AH2115">
        <v>31</v>
      </c>
      <c r="AI2115">
        <v>17</v>
      </c>
      <c r="AJ2115">
        <v>12</v>
      </c>
      <c r="AK2115">
        <v>0</v>
      </c>
      <c r="AL2115">
        <v>7</v>
      </c>
      <c r="AM2115">
        <v>1</v>
      </c>
    </row>
    <row r="2116" spans="1:39">
      <c r="A2116">
        <v>6</v>
      </c>
      <c r="C2116">
        <v>2018</v>
      </c>
      <c r="D2116">
        <v>99</v>
      </c>
      <c r="E2116">
        <v>99</v>
      </c>
      <c r="F2116">
        <v>99</v>
      </c>
      <c r="G2116">
        <v>3</v>
      </c>
      <c r="H2116">
        <v>1</v>
      </c>
      <c r="I2116">
        <v>99</v>
      </c>
      <c r="J2116">
        <v>999</v>
      </c>
      <c r="K2116">
        <v>99</v>
      </c>
      <c r="L2116">
        <v>99</v>
      </c>
      <c r="M2116">
        <v>99</v>
      </c>
      <c r="N2116">
        <v>99</v>
      </c>
      <c r="O2116">
        <v>99</v>
      </c>
      <c r="P2116">
        <v>9999</v>
      </c>
      <c r="Q2116">
        <v>35</v>
      </c>
      <c r="R2116">
        <v>330</v>
      </c>
      <c r="S2116">
        <v>330</v>
      </c>
      <c r="T2116">
        <v>86.161879895561341</v>
      </c>
      <c r="U2116">
        <v>87.331457370410234</v>
      </c>
      <c r="V2116">
        <v>15.118181818181821</v>
      </c>
      <c r="W2116">
        <v>59.33333333333335</v>
      </c>
      <c r="X2116">
        <v>163.33267671295835</v>
      </c>
      <c r="Y2116">
        <v>150.75606060606069</v>
      </c>
      <c r="Z2116">
        <v>150.75606060606069</v>
      </c>
      <c r="AA2116">
        <v>28.382449382778951</v>
      </c>
      <c r="AB2116">
        <v>5.0480519294900317</v>
      </c>
      <c r="AC2116">
        <v>-47.691284405176575</v>
      </c>
      <c r="AD2116">
        <v>21</v>
      </c>
      <c r="AE2116">
        <v>0</v>
      </c>
      <c r="AF2116">
        <v>0</v>
      </c>
      <c r="AG2116">
        <v>0</v>
      </c>
      <c r="AH2116">
        <v>42</v>
      </c>
      <c r="AI2116">
        <v>5</v>
      </c>
      <c r="AJ2116">
        <v>0</v>
      </c>
      <c r="AK2116">
        <v>2</v>
      </c>
      <c r="AL2116">
        <v>21</v>
      </c>
      <c r="AM2116">
        <v>3</v>
      </c>
    </row>
    <row r="2117" spans="1:39">
      <c r="A2117">
        <v>6</v>
      </c>
      <c r="C2117">
        <v>2018</v>
      </c>
      <c r="D2117">
        <v>99</v>
      </c>
      <c r="E2117">
        <v>99</v>
      </c>
      <c r="F2117">
        <v>99</v>
      </c>
      <c r="G2117">
        <v>3</v>
      </c>
      <c r="H2117">
        <v>2</v>
      </c>
      <c r="I2117">
        <v>99</v>
      </c>
      <c r="J2117">
        <v>999</v>
      </c>
      <c r="K2117">
        <v>99</v>
      </c>
      <c r="L2117">
        <v>99</v>
      </c>
      <c r="M2117">
        <v>99</v>
      </c>
      <c r="N2117">
        <v>99</v>
      </c>
      <c r="O2117">
        <v>99</v>
      </c>
      <c r="P2117">
        <v>9999</v>
      </c>
      <c r="Q2117">
        <v>14</v>
      </c>
      <c r="R2117">
        <v>53</v>
      </c>
      <c r="S2117">
        <v>52</v>
      </c>
      <c r="T2117">
        <v>13.838120104438644</v>
      </c>
      <c r="U2117">
        <v>12.668542629589769</v>
      </c>
      <c r="V2117">
        <v>14</v>
      </c>
      <c r="W2117">
        <v>56.942307692307693</v>
      </c>
      <c r="X2117">
        <v>150.27494429567244</v>
      </c>
      <c r="Y2117">
        <v>136.16603773584902</v>
      </c>
      <c r="Z2117">
        <v>138.78461538461545</v>
      </c>
      <c r="AA2117">
        <v>17.316103938857118</v>
      </c>
      <c r="AB2117">
        <v>4.2309003476186424</v>
      </c>
      <c r="AC2117">
        <v>-45.089213602748714</v>
      </c>
      <c r="AD2117">
        <v>1</v>
      </c>
      <c r="AE2117">
        <v>0</v>
      </c>
      <c r="AF2117">
        <v>0</v>
      </c>
      <c r="AG2117">
        <v>1</v>
      </c>
      <c r="AH2117">
        <v>2</v>
      </c>
      <c r="AI2117">
        <v>0</v>
      </c>
      <c r="AJ2117">
        <v>1</v>
      </c>
      <c r="AK2117">
        <v>0</v>
      </c>
      <c r="AL2117">
        <v>6</v>
      </c>
      <c r="AM2117">
        <v>4</v>
      </c>
    </row>
    <row r="2118" spans="1:39">
      <c r="A2118">
        <v>6</v>
      </c>
      <c r="C2118">
        <v>2018</v>
      </c>
      <c r="D2118">
        <v>99</v>
      </c>
      <c r="E2118">
        <v>99</v>
      </c>
      <c r="F2118">
        <v>99</v>
      </c>
      <c r="G2118">
        <v>4</v>
      </c>
      <c r="H2118">
        <v>1</v>
      </c>
      <c r="I2118">
        <v>99</v>
      </c>
      <c r="J2118">
        <v>999</v>
      </c>
      <c r="K2118">
        <v>99</v>
      </c>
      <c r="L2118">
        <v>99</v>
      </c>
      <c r="M2118">
        <v>99</v>
      </c>
      <c r="N2118">
        <v>99</v>
      </c>
      <c r="O2118">
        <v>99</v>
      </c>
      <c r="P2118">
        <v>9999</v>
      </c>
      <c r="Q2118">
        <v>46</v>
      </c>
      <c r="R2118">
        <v>1944</v>
      </c>
      <c r="S2118">
        <v>1944</v>
      </c>
      <c r="T2118">
        <v>92.263882297104871</v>
      </c>
      <c r="U2118">
        <v>92.404337164360015</v>
      </c>
      <c r="V2118">
        <v>14.712962962962964</v>
      </c>
      <c r="W2118">
        <v>58.47530864197531</v>
      </c>
      <c r="X2118">
        <v>157.46514541506701</v>
      </c>
      <c r="Y2118">
        <v>145.34032921810723</v>
      </c>
      <c r="Z2118">
        <v>145.34032921810723</v>
      </c>
      <c r="AA2118">
        <v>33.109712857230726</v>
      </c>
      <c r="AB2118">
        <v>4.8570519991911647</v>
      </c>
      <c r="AC2118">
        <v>-51.377847809705322</v>
      </c>
      <c r="AD2118">
        <v>63</v>
      </c>
      <c r="AE2118">
        <v>0</v>
      </c>
      <c r="AF2118">
        <v>0</v>
      </c>
      <c r="AG2118">
        <v>11</v>
      </c>
      <c r="AH2118">
        <v>238</v>
      </c>
      <c r="AI2118">
        <v>14</v>
      </c>
      <c r="AJ2118">
        <v>26</v>
      </c>
      <c r="AK2118">
        <v>20</v>
      </c>
      <c r="AL2118">
        <v>132</v>
      </c>
      <c r="AM2118">
        <v>16</v>
      </c>
    </row>
    <row r="2119" spans="1:39">
      <c r="A2119">
        <v>6</v>
      </c>
      <c r="C2119">
        <v>2018</v>
      </c>
      <c r="D2119">
        <v>99</v>
      </c>
      <c r="E2119">
        <v>99</v>
      </c>
      <c r="F2119">
        <v>99</v>
      </c>
      <c r="G2119">
        <v>4</v>
      </c>
      <c r="H2119">
        <v>2</v>
      </c>
      <c r="I2119">
        <v>99</v>
      </c>
      <c r="J2119">
        <v>999</v>
      </c>
      <c r="K2119">
        <v>99</v>
      </c>
      <c r="L2119">
        <v>99</v>
      </c>
      <c r="M2119">
        <v>99</v>
      </c>
      <c r="N2119">
        <v>99</v>
      </c>
      <c r="O2119">
        <v>99</v>
      </c>
      <c r="P2119">
        <v>9999</v>
      </c>
      <c r="Q2119">
        <v>5</v>
      </c>
      <c r="R2119">
        <v>163</v>
      </c>
      <c r="S2119">
        <v>163</v>
      </c>
      <c r="T2119">
        <v>7.736117702895112</v>
      </c>
      <c r="U2119">
        <v>7.5956628356399758</v>
      </c>
      <c r="V2119">
        <v>16.595092024539873</v>
      </c>
      <c r="W2119">
        <v>62.220858895705518</v>
      </c>
      <c r="X2119">
        <v>154.37124872880511</v>
      </c>
      <c r="Y2119">
        <v>142.48466257668699</v>
      </c>
      <c r="Z2119">
        <v>142.48466257668699</v>
      </c>
      <c r="AA2119">
        <v>32.196199872591727</v>
      </c>
      <c r="AB2119">
        <v>2.0959339540164219</v>
      </c>
      <c r="AC2119">
        <v>-31.524822549633143</v>
      </c>
      <c r="AD2119">
        <v>1</v>
      </c>
      <c r="AE2119">
        <v>0</v>
      </c>
      <c r="AF2119">
        <v>0</v>
      </c>
      <c r="AG2119">
        <v>0</v>
      </c>
      <c r="AH2119">
        <v>4</v>
      </c>
      <c r="AI2119">
        <v>0</v>
      </c>
      <c r="AJ2119">
        <v>1</v>
      </c>
      <c r="AK2119">
        <v>0</v>
      </c>
      <c r="AL2119">
        <v>0</v>
      </c>
      <c r="AM2119">
        <v>0</v>
      </c>
    </row>
    <row r="2120" spans="1:39">
      <c r="A2120">
        <v>6</v>
      </c>
      <c r="C2120">
        <v>2017</v>
      </c>
      <c r="D2120">
        <v>99</v>
      </c>
      <c r="E2120">
        <v>99</v>
      </c>
      <c r="F2120">
        <v>99</v>
      </c>
      <c r="G2120">
        <v>1</v>
      </c>
      <c r="H2120">
        <v>1</v>
      </c>
      <c r="I2120">
        <v>99</v>
      </c>
      <c r="J2120">
        <v>999</v>
      </c>
      <c r="K2120">
        <v>99</v>
      </c>
      <c r="L2120">
        <v>99</v>
      </c>
      <c r="M2120">
        <v>99</v>
      </c>
      <c r="N2120">
        <v>99</v>
      </c>
      <c r="O2120">
        <v>99</v>
      </c>
      <c r="P2120">
        <v>9999</v>
      </c>
      <c r="Q2120">
        <v>256</v>
      </c>
      <c r="R2120">
        <v>5916</v>
      </c>
      <c r="S2120">
        <v>5916</v>
      </c>
      <c r="T2120">
        <v>96.967710211440775</v>
      </c>
      <c r="U2120">
        <v>97.198613618363652</v>
      </c>
      <c r="V2120">
        <v>14.844827586206897</v>
      </c>
      <c r="W2120">
        <v>58.844996619337394</v>
      </c>
      <c r="X2120">
        <v>168.40774453764772</v>
      </c>
      <c r="Y2120">
        <v>155.44034820824859</v>
      </c>
      <c r="Z2120">
        <v>155.44034820824859</v>
      </c>
      <c r="AA2120">
        <v>29.408100569768159</v>
      </c>
      <c r="AB2120">
        <v>5.1100277580744971</v>
      </c>
      <c r="AC2120">
        <v>-46.806688243301878</v>
      </c>
      <c r="AD2120">
        <v>132</v>
      </c>
      <c r="AE2120">
        <v>1</v>
      </c>
      <c r="AF2120">
        <v>0</v>
      </c>
      <c r="AG2120">
        <v>13</v>
      </c>
      <c r="AH2120">
        <v>390</v>
      </c>
      <c r="AI2120">
        <v>30</v>
      </c>
      <c r="AJ2120">
        <v>36</v>
      </c>
      <c r="AK2120">
        <v>32</v>
      </c>
      <c r="AL2120">
        <v>26</v>
      </c>
      <c r="AM2120">
        <v>12</v>
      </c>
    </row>
    <row r="2121" spans="1:39">
      <c r="A2121">
        <v>6</v>
      </c>
      <c r="C2121">
        <v>2017</v>
      </c>
      <c r="D2121">
        <v>99</v>
      </c>
      <c r="E2121">
        <v>99</v>
      </c>
      <c r="F2121">
        <v>99</v>
      </c>
      <c r="G2121">
        <v>1</v>
      </c>
      <c r="H2121">
        <v>2</v>
      </c>
      <c r="I2121">
        <v>99</v>
      </c>
      <c r="J2121">
        <v>999</v>
      </c>
      <c r="K2121">
        <v>99</v>
      </c>
      <c r="L2121">
        <v>99</v>
      </c>
      <c r="M2121">
        <v>99</v>
      </c>
      <c r="N2121">
        <v>99</v>
      </c>
      <c r="O2121">
        <v>99</v>
      </c>
      <c r="P2121">
        <v>9999</v>
      </c>
      <c r="Q2121">
        <v>47</v>
      </c>
      <c r="R2121">
        <v>185</v>
      </c>
      <c r="S2121">
        <v>185</v>
      </c>
      <c r="T2121">
        <v>3.0322897885592521</v>
      </c>
      <c r="U2121">
        <v>2.801386381636314</v>
      </c>
      <c r="V2121">
        <v>14.178378378378376</v>
      </c>
      <c r="W2121">
        <v>57.778378378378349</v>
      </c>
      <c r="X2121">
        <v>155.21419577757604</v>
      </c>
      <c r="Y2121">
        <v>143.26270270270271</v>
      </c>
      <c r="Z2121">
        <v>143.26270270270271</v>
      </c>
      <c r="AA2121">
        <v>22.790101294634841</v>
      </c>
      <c r="AB2121">
        <v>4.7940918106834625</v>
      </c>
      <c r="AC2121">
        <v>-29.125397306953076</v>
      </c>
      <c r="AD2121">
        <v>2</v>
      </c>
      <c r="AE2121">
        <v>0</v>
      </c>
      <c r="AF2121">
        <v>0</v>
      </c>
      <c r="AG2121">
        <v>0</v>
      </c>
      <c r="AH2121">
        <v>2</v>
      </c>
      <c r="AI2121">
        <v>6</v>
      </c>
      <c r="AJ2121">
        <v>5</v>
      </c>
      <c r="AK2121">
        <v>0</v>
      </c>
      <c r="AL2121">
        <v>17</v>
      </c>
      <c r="AM2121">
        <v>2</v>
      </c>
    </row>
    <row r="2122" spans="1:39">
      <c r="A2122">
        <v>6</v>
      </c>
      <c r="C2122">
        <v>2017</v>
      </c>
      <c r="D2122">
        <v>99</v>
      </c>
      <c r="E2122">
        <v>99</v>
      </c>
      <c r="F2122">
        <v>99</v>
      </c>
      <c r="G2122">
        <v>2</v>
      </c>
      <c r="H2122">
        <v>1</v>
      </c>
      <c r="I2122">
        <v>99</v>
      </c>
      <c r="J2122">
        <v>999</v>
      </c>
      <c r="K2122">
        <v>99</v>
      </c>
      <c r="L2122">
        <v>99</v>
      </c>
      <c r="M2122">
        <v>99</v>
      </c>
      <c r="N2122">
        <v>99</v>
      </c>
      <c r="O2122">
        <v>99</v>
      </c>
      <c r="P2122">
        <v>9999</v>
      </c>
      <c r="Q2122">
        <v>190</v>
      </c>
      <c r="R2122">
        <v>5583</v>
      </c>
      <c r="S2122">
        <v>5583</v>
      </c>
      <c r="T2122">
        <v>95.240532241555769</v>
      </c>
      <c r="U2122">
        <v>95.483273116665501</v>
      </c>
      <c r="V2122">
        <v>14.825362708221387</v>
      </c>
      <c r="W2122">
        <v>58.704459967759256</v>
      </c>
      <c r="X2122">
        <v>165.16320535816348</v>
      </c>
      <c r="Y2122">
        <v>152.44563854558444</v>
      </c>
      <c r="Z2122">
        <v>152.44563854558444</v>
      </c>
      <c r="AA2122">
        <v>29.886581446295693</v>
      </c>
      <c r="AB2122">
        <v>4.6176455814503088</v>
      </c>
      <c r="AC2122">
        <v>-46.965608046599918</v>
      </c>
      <c r="AD2122">
        <v>226</v>
      </c>
      <c r="AE2122">
        <v>0</v>
      </c>
      <c r="AF2122">
        <v>0</v>
      </c>
      <c r="AG2122">
        <v>13</v>
      </c>
      <c r="AH2122">
        <v>421</v>
      </c>
      <c r="AI2122">
        <v>73</v>
      </c>
      <c r="AJ2122">
        <v>66</v>
      </c>
      <c r="AK2122">
        <v>43</v>
      </c>
      <c r="AL2122">
        <v>267</v>
      </c>
      <c r="AM2122">
        <v>11</v>
      </c>
    </row>
    <row r="2123" spans="1:39">
      <c r="A2123">
        <v>6</v>
      </c>
      <c r="C2123">
        <v>2017</v>
      </c>
      <c r="D2123">
        <v>99</v>
      </c>
      <c r="E2123">
        <v>99</v>
      </c>
      <c r="F2123">
        <v>99</v>
      </c>
      <c r="G2123">
        <v>2</v>
      </c>
      <c r="H2123">
        <v>2</v>
      </c>
      <c r="I2123">
        <v>99</v>
      </c>
      <c r="J2123">
        <v>999</v>
      </c>
      <c r="K2123">
        <v>99</v>
      </c>
      <c r="L2123">
        <v>99</v>
      </c>
      <c r="M2123">
        <v>99</v>
      </c>
      <c r="N2123">
        <v>99</v>
      </c>
      <c r="O2123">
        <v>99</v>
      </c>
      <c r="P2123">
        <v>9999</v>
      </c>
      <c r="Q2123">
        <v>58</v>
      </c>
      <c r="R2123">
        <v>279</v>
      </c>
      <c r="S2123">
        <v>279</v>
      </c>
      <c r="T2123">
        <v>4.7594677584442175</v>
      </c>
      <c r="U2123">
        <v>4.5167268833344947</v>
      </c>
      <c r="V2123">
        <v>14.268817204301076</v>
      </c>
      <c r="W2123">
        <v>57.537634408602152</v>
      </c>
      <c r="X2123">
        <v>156.34113476003523</v>
      </c>
      <c r="Y2123">
        <v>144.30286738351251</v>
      </c>
      <c r="Z2123">
        <v>144.30286738351251</v>
      </c>
      <c r="AA2123">
        <v>17.378367645696922</v>
      </c>
      <c r="AB2123">
        <v>4.0944734317793916</v>
      </c>
      <c r="AC2123">
        <v>-39.877105422815326</v>
      </c>
      <c r="AD2123">
        <v>3</v>
      </c>
      <c r="AE2123">
        <v>0</v>
      </c>
      <c r="AF2123">
        <v>0</v>
      </c>
      <c r="AG2123">
        <v>1</v>
      </c>
      <c r="AH2123">
        <v>29</v>
      </c>
      <c r="AI2123">
        <v>33</v>
      </c>
      <c r="AJ2123">
        <v>11</v>
      </c>
      <c r="AK2123">
        <v>1</v>
      </c>
      <c r="AL2123">
        <v>2</v>
      </c>
      <c r="AM2123">
        <v>4</v>
      </c>
    </row>
    <row r="2124" spans="1:39">
      <c r="A2124">
        <v>6</v>
      </c>
      <c r="C2124">
        <v>2017</v>
      </c>
      <c r="D2124">
        <v>99</v>
      </c>
      <c r="E2124">
        <v>99</v>
      </c>
      <c r="F2124">
        <v>99</v>
      </c>
      <c r="G2124">
        <v>3</v>
      </c>
      <c r="H2124">
        <v>1</v>
      </c>
      <c r="I2124">
        <v>99</v>
      </c>
      <c r="J2124">
        <v>999</v>
      </c>
      <c r="K2124">
        <v>99</v>
      </c>
      <c r="L2124">
        <v>99</v>
      </c>
      <c r="M2124">
        <v>99</v>
      </c>
      <c r="N2124">
        <v>99</v>
      </c>
      <c r="O2124">
        <v>99</v>
      </c>
      <c r="P2124">
        <v>9999</v>
      </c>
      <c r="Q2124">
        <v>54</v>
      </c>
      <c r="R2124">
        <v>389</v>
      </c>
      <c r="S2124">
        <v>389</v>
      </c>
      <c r="T2124">
        <v>87.219730941704015</v>
      </c>
      <c r="U2124">
        <v>87.395219124782358</v>
      </c>
      <c r="V2124">
        <v>15.434447300771204</v>
      </c>
      <c r="W2124">
        <v>59.956298200514155</v>
      </c>
      <c r="X2124">
        <v>151.95503652725137</v>
      </c>
      <c r="Y2124">
        <v>140.25449871465301</v>
      </c>
      <c r="Z2124">
        <v>140.25449871465301</v>
      </c>
      <c r="AA2124">
        <v>20.545652010156989</v>
      </c>
      <c r="AB2124">
        <v>4.0365480268136178</v>
      </c>
      <c r="AC2124">
        <v>-26.083314522028846</v>
      </c>
      <c r="AD2124">
        <v>21</v>
      </c>
      <c r="AE2124">
        <v>0</v>
      </c>
      <c r="AF2124">
        <v>0</v>
      </c>
      <c r="AG2124">
        <v>0</v>
      </c>
      <c r="AH2124">
        <v>47</v>
      </c>
      <c r="AI2124">
        <v>9</v>
      </c>
      <c r="AJ2124">
        <v>10</v>
      </c>
      <c r="AK2124">
        <v>4</v>
      </c>
      <c r="AL2124">
        <v>7</v>
      </c>
      <c r="AM2124">
        <v>3</v>
      </c>
    </row>
    <row r="2125" spans="1:39">
      <c r="A2125">
        <v>6</v>
      </c>
      <c r="C2125">
        <v>2017</v>
      </c>
      <c r="D2125">
        <v>99</v>
      </c>
      <c r="E2125">
        <v>99</v>
      </c>
      <c r="F2125">
        <v>99</v>
      </c>
      <c r="G2125">
        <v>3</v>
      </c>
      <c r="H2125">
        <v>2</v>
      </c>
      <c r="I2125">
        <v>99</v>
      </c>
      <c r="J2125">
        <v>999</v>
      </c>
      <c r="K2125">
        <v>99</v>
      </c>
      <c r="L2125">
        <v>99</v>
      </c>
      <c r="M2125">
        <v>99</v>
      </c>
      <c r="N2125">
        <v>99</v>
      </c>
      <c r="O2125">
        <v>99</v>
      </c>
      <c r="P2125">
        <v>9999</v>
      </c>
      <c r="Q2125">
        <v>18</v>
      </c>
      <c r="R2125">
        <v>57</v>
      </c>
      <c r="S2125">
        <v>57</v>
      </c>
      <c r="T2125">
        <v>12.780269058295961</v>
      </c>
      <c r="U2125">
        <v>12.604780875217648</v>
      </c>
      <c r="V2125">
        <v>14.368421052631581</v>
      </c>
      <c r="W2125">
        <v>57.543859649122808</v>
      </c>
      <c r="X2125">
        <v>149.56758092414137</v>
      </c>
      <c r="Y2125">
        <v>138.05087719298248</v>
      </c>
      <c r="Z2125">
        <v>138.05087719298248</v>
      </c>
      <c r="AA2125">
        <v>17.205508326532435</v>
      </c>
      <c r="AB2125">
        <v>4.401236570410938</v>
      </c>
      <c r="AC2125">
        <v>-39.801580438697577</v>
      </c>
      <c r="AD2125">
        <v>3</v>
      </c>
      <c r="AE2125">
        <v>0</v>
      </c>
      <c r="AF2125">
        <v>0</v>
      </c>
      <c r="AG2125">
        <v>0</v>
      </c>
      <c r="AH2125">
        <v>1</v>
      </c>
      <c r="AI2125">
        <v>0</v>
      </c>
      <c r="AJ2125">
        <v>0</v>
      </c>
      <c r="AK2125">
        <v>0</v>
      </c>
      <c r="AL2125">
        <v>2</v>
      </c>
      <c r="AM2125">
        <v>1</v>
      </c>
    </row>
    <row r="2126" spans="1:39">
      <c r="A2126">
        <v>6</v>
      </c>
      <c r="C2126">
        <v>2017</v>
      </c>
      <c r="D2126">
        <v>99</v>
      </c>
      <c r="E2126">
        <v>99</v>
      </c>
      <c r="F2126">
        <v>99</v>
      </c>
      <c r="G2126">
        <v>4</v>
      </c>
      <c r="H2126">
        <v>1</v>
      </c>
      <c r="I2126">
        <v>99</v>
      </c>
      <c r="J2126">
        <v>999</v>
      </c>
      <c r="K2126">
        <v>99</v>
      </c>
      <c r="L2126">
        <v>99</v>
      </c>
      <c r="M2126">
        <v>99</v>
      </c>
      <c r="N2126">
        <v>99</v>
      </c>
      <c r="O2126">
        <v>99</v>
      </c>
      <c r="P2126">
        <v>9999</v>
      </c>
      <c r="Q2126">
        <v>53</v>
      </c>
      <c r="R2126">
        <v>1790</v>
      </c>
      <c r="S2126">
        <v>1790</v>
      </c>
      <c r="T2126">
        <v>98.297638660076885</v>
      </c>
      <c r="U2126">
        <v>98.475696455842822</v>
      </c>
      <c r="V2126">
        <v>14.910055865921787</v>
      </c>
      <c r="W2126">
        <v>58.918994413407809</v>
      </c>
      <c r="X2126">
        <v>158.45445686581877</v>
      </c>
      <c r="Y2126">
        <v>146.25346368715057</v>
      </c>
      <c r="Z2126">
        <v>146.25346368715057</v>
      </c>
      <c r="AA2126">
        <v>30.72543096711161</v>
      </c>
      <c r="AB2126">
        <v>4.7997470947074916</v>
      </c>
      <c r="AC2126">
        <v>-54.787369962263163</v>
      </c>
      <c r="AD2126">
        <v>78</v>
      </c>
      <c r="AE2126">
        <v>0</v>
      </c>
      <c r="AF2126">
        <v>0</v>
      </c>
      <c r="AG2126">
        <v>16</v>
      </c>
      <c r="AH2126">
        <v>184</v>
      </c>
      <c r="AI2126">
        <v>31</v>
      </c>
      <c r="AJ2126">
        <v>41</v>
      </c>
      <c r="AK2126">
        <v>47</v>
      </c>
      <c r="AL2126">
        <v>163</v>
      </c>
      <c r="AM2126">
        <v>23</v>
      </c>
    </row>
    <row r="2127" spans="1:39">
      <c r="A2127">
        <v>6</v>
      </c>
      <c r="C2127">
        <v>2017</v>
      </c>
      <c r="D2127">
        <v>99</v>
      </c>
      <c r="E2127">
        <v>99</v>
      </c>
      <c r="F2127">
        <v>99</v>
      </c>
      <c r="G2127">
        <v>4</v>
      </c>
      <c r="H2127">
        <v>2</v>
      </c>
      <c r="I2127">
        <v>99</v>
      </c>
      <c r="J2127">
        <v>999</v>
      </c>
      <c r="K2127">
        <v>99</v>
      </c>
      <c r="L2127">
        <v>99</v>
      </c>
      <c r="M2127">
        <v>99</v>
      </c>
      <c r="N2127">
        <v>99</v>
      </c>
      <c r="O2127">
        <v>99</v>
      </c>
      <c r="P2127">
        <v>9999</v>
      </c>
      <c r="Q2127">
        <v>5</v>
      </c>
      <c r="R2127">
        <v>31</v>
      </c>
      <c r="S2127">
        <v>31</v>
      </c>
      <c r="T2127">
        <v>1.7023613399231197</v>
      </c>
      <c r="U2127">
        <v>1.5243035441571462</v>
      </c>
      <c r="V2127">
        <v>15.935483870967744</v>
      </c>
      <c r="W2127">
        <v>60.387096774193552</v>
      </c>
      <c r="X2127">
        <v>141.62443644497253</v>
      </c>
      <c r="Y2127">
        <v>130.71935483870971</v>
      </c>
      <c r="Z2127">
        <v>130.71935483870971</v>
      </c>
      <c r="AA2127">
        <v>20.906079056562735</v>
      </c>
      <c r="AB2127">
        <v>3.2693830862760587</v>
      </c>
      <c r="AC2127">
        <v>-26.279935373953887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</row>
    <row r="2128" spans="1:39">
      <c r="A2128">
        <v>6</v>
      </c>
      <c r="C2128">
        <v>2016</v>
      </c>
      <c r="D2128">
        <v>99</v>
      </c>
      <c r="E2128">
        <v>99</v>
      </c>
      <c r="F2128">
        <v>99</v>
      </c>
      <c r="G2128">
        <v>1</v>
      </c>
      <c r="H2128">
        <v>1</v>
      </c>
      <c r="I2128">
        <v>99</v>
      </c>
      <c r="J2128">
        <v>999</v>
      </c>
      <c r="K2128">
        <v>99</v>
      </c>
      <c r="L2128">
        <v>99</v>
      </c>
      <c r="M2128">
        <v>99</v>
      </c>
      <c r="N2128">
        <v>99</v>
      </c>
      <c r="O2128">
        <v>99</v>
      </c>
      <c r="P2128">
        <v>9999</v>
      </c>
      <c r="Q2128">
        <v>242</v>
      </c>
      <c r="R2128">
        <v>6288</v>
      </c>
      <c r="S2128">
        <v>6288</v>
      </c>
      <c r="T2128">
        <v>94.202247191011239</v>
      </c>
      <c r="U2128">
        <v>95.076996915846564</v>
      </c>
      <c r="V2128">
        <v>15.041507633587788</v>
      </c>
      <c r="W2128">
        <v>59.210241730279911</v>
      </c>
      <c r="X2128">
        <v>165.47223003316452</v>
      </c>
      <c r="Y2128">
        <v>152.7308683206102</v>
      </c>
      <c r="Z2128">
        <v>152.7308683206102</v>
      </c>
      <c r="AA2128">
        <v>30.152030118029241</v>
      </c>
      <c r="AB2128">
        <v>4.8572507582832865</v>
      </c>
      <c r="AC2128">
        <v>-43.986767880455361</v>
      </c>
      <c r="AD2128">
        <v>142</v>
      </c>
      <c r="AE2128">
        <v>0</v>
      </c>
      <c r="AF2128">
        <v>0</v>
      </c>
      <c r="AG2128">
        <v>16</v>
      </c>
      <c r="AH2128">
        <v>401</v>
      </c>
      <c r="AI2128">
        <v>49</v>
      </c>
      <c r="AJ2128">
        <v>34</v>
      </c>
      <c r="AK2128">
        <v>60</v>
      </c>
      <c r="AL2128">
        <v>33</v>
      </c>
      <c r="AM2128">
        <v>6</v>
      </c>
    </row>
    <row r="2129" spans="1:39">
      <c r="A2129">
        <v>6</v>
      </c>
      <c r="C2129">
        <v>2016</v>
      </c>
      <c r="D2129">
        <v>99</v>
      </c>
      <c r="E2129">
        <v>99</v>
      </c>
      <c r="F2129">
        <v>99</v>
      </c>
      <c r="G2129">
        <v>1</v>
      </c>
      <c r="H2129">
        <v>2</v>
      </c>
      <c r="I2129">
        <v>99</v>
      </c>
      <c r="J2129">
        <v>999</v>
      </c>
      <c r="K2129">
        <v>99</v>
      </c>
      <c r="L2129">
        <v>99</v>
      </c>
      <c r="M2129">
        <v>99</v>
      </c>
      <c r="N2129">
        <v>99</v>
      </c>
      <c r="O2129">
        <v>99</v>
      </c>
      <c r="P2129">
        <v>9999</v>
      </c>
      <c r="Q2129">
        <v>52</v>
      </c>
      <c r="R2129">
        <v>387</v>
      </c>
      <c r="S2129">
        <v>387</v>
      </c>
      <c r="T2129">
        <v>5.797752808988764</v>
      </c>
      <c r="U2129">
        <v>4.9230030841534571</v>
      </c>
      <c r="V2129">
        <v>14.806201550387597</v>
      </c>
      <c r="W2129">
        <v>58.50387596899224</v>
      </c>
      <c r="X2129">
        <v>139.21349604284421</v>
      </c>
      <c r="Y2129">
        <v>128.49405684754515</v>
      </c>
      <c r="Z2129">
        <v>128.49405684754515</v>
      </c>
      <c r="AA2129">
        <v>20.790694122490713</v>
      </c>
      <c r="AB2129">
        <v>3.8835584610681058</v>
      </c>
      <c r="AC2129">
        <v>-26.623076949182888</v>
      </c>
      <c r="AD2129">
        <v>3</v>
      </c>
      <c r="AE2129">
        <v>0</v>
      </c>
      <c r="AF2129">
        <v>0</v>
      </c>
      <c r="AG2129">
        <v>1</v>
      </c>
      <c r="AH2129">
        <v>7</v>
      </c>
      <c r="AI2129">
        <v>19</v>
      </c>
      <c r="AJ2129">
        <v>15</v>
      </c>
      <c r="AK2129">
        <v>1</v>
      </c>
      <c r="AL2129">
        <v>26</v>
      </c>
      <c r="AM2129">
        <v>10</v>
      </c>
    </row>
    <row r="2130" spans="1:39">
      <c r="A2130">
        <v>6</v>
      </c>
      <c r="C2130">
        <v>2016</v>
      </c>
      <c r="D2130">
        <v>99</v>
      </c>
      <c r="E2130">
        <v>99</v>
      </c>
      <c r="F2130">
        <v>99</v>
      </c>
      <c r="G2130">
        <v>2</v>
      </c>
      <c r="H2130">
        <v>1</v>
      </c>
      <c r="I2130">
        <v>99</v>
      </c>
      <c r="J2130">
        <v>999</v>
      </c>
      <c r="K2130">
        <v>99</v>
      </c>
      <c r="L2130">
        <v>99</v>
      </c>
      <c r="M2130">
        <v>99</v>
      </c>
      <c r="N2130">
        <v>99</v>
      </c>
      <c r="O2130">
        <v>99</v>
      </c>
      <c r="P2130">
        <v>9999</v>
      </c>
      <c r="Q2130">
        <v>211</v>
      </c>
      <c r="R2130">
        <v>5949</v>
      </c>
      <c r="S2130">
        <v>5949</v>
      </c>
      <c r="T2130">
        <v>97.205882352941188</v>
      </c>
      <c r="U2130">
        <v>97.405610164854139</v>
      </c>
      <c r="V2130">
        <v>15.105395864851229</v>
      </c>
      <c r="W2130">
        <v>59.213481257354154</v>
      </c>
      <c r="X2130">
        <v>163.06148306105703</v>
      </c>
      <c r="Y2130">
        <v>150.50574886535526</v>
      </c>
      <c r="Z2130">
        <v>150.50574886535526</v>
      </c>
      <c r="AA2130">
        <v>29.253798570039944</v>
      </c>
      <c r="AB2130">
        <v>4.4502607538359955</v>
      </c>
      <c r="AC2130">
        <v>-42.068624836303599</v>
      </c>
      <c r="AD2130">
        <v>261</v>
      </c>
      <c r="AE2130">
        <v>0</v>
      </c>
      <c r="AF2130">
        <v>0</v>
      </c>
      <c r="AG2130">
        <v>21</v>
      </c>
      <c r="AH2130">
        <v>645</v>
      </c>
      <c r="AI2130">
        <v>56</v>
      </c>
      <c r="AJ2130">
        <v>126</v>
      </c>
      <c r="AK2130">
        <v>52</v>
      </c>
      <c r="AL2130">
        <v>134</v>
      </c>
      <c r="AM2130">
        <v>14</v>
      </c>
    </row>
    <row r="2131" spans="1:39">
      <c r="A2131">
        <v>6</v>
      </c>
      <c r="C2131">
        <v>2016</v>
      </c>
      <c r="D2131">
        <v>99</v>
      </c>
      <c r="E2131">
        <v>99</v>
      </c>
      <c r="F2131">
        <v>99</v>
      </c>
      <c r="G2131">
        <v>2</v>
      </c>
      <c r="H2131">
        <v>2</v>
      </c>
      <c r="I2131">
        <v>99</v>
      </c>
      <c r="J2131">
        <v>999</v>
      </c>
      <c r="K2131">
        <v>99</v>
      </c>
      <c r="L2131">
        <v>99</v>
      </c>
      <c r="M2131">
        <v>99</v>
      </c>
      <c r="N2131">
        <v>99</v>
      </c>
      <c r="O2131">
        <v>99</v>
      </c>
      <c r="P2131">
        <v>9999</v>
      </c>
      <c r="Q2131">
        <v>52</v>
      </c>
      <c r="R2131">
        <v>171</v>
      </c>
      <c r="S2131">
        <v>171</v>
      </c>
      <c r="T2131">
        <v>2.7941176470588238</v>
      </c>
      <c r="U2131">
        <v>2.5943898351458592</v>
      </c>
      <c r="V2131">
        <v>14.333333333333337</v>
      </c>
      <c r="W2131">
        <v>57.643274853801159</v>
      </c>
      <c r="X2131">
        <v>151.09514486831011</v>
      </c>
      <c r="Y2131">
        <v>139.46081871345018</v>
      </c>
      <c r="Z2131">
        <v>139.46081871345018</v>
      </c>
      <c r="AA2131">
        <v>17.356689305775379</v>
      </c>
      <c r="AB2131">
        <v>4.9472301696359562</v>
      </c>
      <c r="AC2131">
        <v>-39.920662030218622</v>
      </c>
      <c r="AD2131">
        <v>1</v>
      </c>
      <c r="AE2131">
        <v>0</v>
      </c>
      <c r="AF2131">
        <v>0</v>
      </c>
      <c r="AG2131">
        <v>0</v>
      </c>
      <c r="AH2131">
        <v>5</v>
      </c>
      <c r="AI2131">
        <v>0</v>
      </c>
      <c r="AJ2131">
        <v>2</v>
      </c>
      <c r="AK2131">
        <v>0</v>
      </c>
      <c r="AL2131">
        <v>4</v>
      </c>
      <c r="AM2131">
        <v>1</v>
      </c>
    </row>
    <row r="2132" spans="1:39">
      <c r="A2132">
        <v>6</v>
      </c>
      <c r="C2132">
        <v>2016</v>
      </c>
      <c r="D2132">
        <v>99</v>
      </c>
      <c r="E2132">
        <v>99</v>
      </c>
      <c r="F2132">
        <v>99</v>
      </c>
      <c r="G2132">
        <v>3</v>
      </c>
      <c r="H2132">
        <v>1</v>
      </c>
      <c r="I2132">
        <v>99</v>
      </c>
      <c r="J2132">
        <v>999</v>
      </c>
      <c r="K2132">
        <v>99</v>
      </c>
      <c r="L2132">
        <v>99</v>
      </c>
      <c r="M2132">
        <v>99</v>
      </c>
      <c r="N2132">
        <v>99</v>
      </c>
      <c r="O2132">
        <v>99</v>
      </c>
      <c r="P2132">
        <v>9999</v>
      </c>
      <c r="Q2132">
        <v>47</v>
      </c>
      <c r="R2132">
        <v>405</v>
      </c>
      <c r="S2132">
        <v>404</v>
      </c>
      <c r="T2132">
        <v>85.623678646934451</v>
      </c>
      <c r="U2132">
        <v>88.946341779834981</v>
      </c>
      <c r="V2132">
        <v>15.160493827160501</v>
      </c>
      <c r="W2132">
        <v>59.725247524752461</v>
      </c>
      <c r="X2132">
        <v>154.26106496529036</v>
      </c>
      <c r="Y2132">
        <v>142.20148148148152</v>
      </c>
      <c r="Z2132">
        <v>142.55346534653472</v>
      </c>
      <c r="AA2132">
        <v>23.339451851828859</v>
      </c>
      <c r="AB2132">
        <v>4.9797864867464838</v>
      </c>
      <c r="AC2132">
        <v>-26.878797462193631</v>
      </c>
      <c r="AD2132">
        <v>16</v>
      </c>
      <c r="AE2132">
        <v>0</v>
      </c>
      <c r="AF2132">
        <v>0</v>
      </c>
      <c r="AG2132">
        <v>3</v>
      </c>
      <c r="AH2132">
        <v>58</v>
      </c>
      <c r="AI2132">
        <v>17</v>
      </c>
      <c r="AJ2132">
        <v>4</v>
      </c>
      <c r="AK2132">
        <v>4</v>
      </c>
      <c r="AL2132">
        <v>20</v>
      </c>
      <c r="AM2132">
        <v>4</v>
      </c>
    </row>
    <row r="2133" spans="1:39">
      <c r="A2133">
        <v>6</v>
      </c>
      <c r="C2133">
        <v>2016</v>
      </c>
      <c r="D2133">
        <v>99</v>
      </c>
      <c r="E2133">
        <v>99</v>
      </c>
      <c r="F2133">
        <v>99</v>
      </c>
      <c r="G2133">
        <v>3</v>
      </c>
      <c r="H2133">
        <v>2</v>
      </c>
      <c r="I2133">
        <v>99</v>
      </c>
      <c r="J2133">
        <v>999</v>
      </c>
      <c r="K2133">
        <v>99</v>
      </c>
      <c r="L2133">
        <v>99</v>
      </c>
      <c r="M2133">
        <v>99</v>
      </c>
      <c r="N2133">
        <v>99</v>
      </c>
      <c r="O2133">
        <v>99</v>
      </c>
      <c r="P2133">
        <v>9999</v>
      </c>
      <c r="Q2133">
        <v>16</v>
      </c>
      <c r="R2133">
        <v>68</v>
      </c>
      <c r="S2133">
        <v>54</v>
      </c>
      <c r="T2133">
        <v>14.376321353065538</v>
      </c>
      <c r="U2133">
        <v>11.053658220165039</v>
      </c>
      <c r="V2133">
        <v>14.397058823529411</v>
      </c>
      <c r="W2133">
        <v>59.203703703703702</v>
      </c>
      <c r="X2133">
        <v>146.63023389204</v>
      </c>
      <c r="Y2133">
        <v>105.25147058823532</v>
      </c>
      <c r="Z2133">
        <v>132.53888888888889</v>
      </c>
      <c r="AA2133">
        <v>11.386906331504592</v>
      </c>
      <c r="AB2133">
        <v>3.6381702240103295</v>
      </c>
      <c r="AC2133">
        <v>-35.864873657153559</v>
      </c>
      <c r="AD2133">
        <v>4</v>
      </c>
      <c r="AE2133">
        <v>0</v>
      </c>
      <c r="AF2133">
        <v>0</v>
      </c>
      <c r="AG2133">
        <v>0</v>
      </c>
      <c r="AH2133">
        <v>0</v>
      </c>
      <c r="AI2133">
        <v>1</v>
      </c>
      <c r="AJ2133">
        <v>0</v>
      </c>
      <c r="AK2133">
        <v>0</v>
      </c>
      <c r="AL2133">
        <v>0</v>
      </c>
      <c r="AM2133">
        <v>1</v>
      </c>
    </row>
    <row r="2134" spans="1:39">
      <c r="A2134">
        <v>6</v>
      </c>
      <c r="C2134">
        <v>2016</v>
      </c>
      <c r="D2134">
        <v>99</v>
      </c>
      <c r="E2134">
        <v>99</v>
      </c>
      <c r="F2134">
        <v>99</v>
      </c>
      <c r="G2134">
        <v>4</v>
      </c>
      <c r="H2134">
        <v>1</v>
      </c>
      <c r="I2134">
        <v>99</v>
      </c>
      <c r="J2134">
        <v>999</v>
      </c>
      <c r="K2134">
        <v>99</v>
      </c>
      <c r="L2134">
        <v>99</v>
      </c>
      <c r="M2134">
        <v>99</v>
      </c>
      <c r="N2134">
        <v>99</v>
      </c>
      <c r="O2134">
        <v>99</v>
      </c>
      <c r="P2134">
        <v>9999</v>
      </c>
      <c r="Q2134">
        <v>51</v>
      </c>
      <c r="R2134">
        <v>1684</v>
      </c>
      <c r="S2134">
        <v>1683</v>
      </c>
      <c r="T2134">
        <v>98.710433763188774</v>
      </c>
      <c r="U2134">
        <v>98.811663627323227</v>
      </c>
      <c r="V2134">
        <v>14.892517814726844</v>
      </c>
      <c r="W2134">
        <v>58.949494949494934</v>
      </c>
      <c r="X2134">
        <v>160.40562762653019</v>
      </c>
      <c r="Y2134">
        <v>148.04281472684099</v>
      </c>
      <c r="Z2134">
        <v>148.13077837195499</v>
      </c>
      <c r="AA2134">
        <v>30.686471417115062</v>
      </c>
      <c r="AB2134">
        <v>4.3411219645724932</v>
      </c>
      <c r="AC2134">
        <v>-62.630958523524242</v>
      </c>
      <c r="AD2134">
        <v>64</v>
      </c>
      <c r="AE2134">
        <v>0</v>
      </c>
      <c r="AF2134">
        <v>0</v>
      </c>
      <c r="AG2134">
        <v>11</v>
      </c>
      <c r="AH2134">
        <v>145</v>
      </c>
      <c r="AI2134">
        <v>23</v>
      </c>
      <c r="AJ2134">
        <v>13</v>
      </c>
      <c r="AK2134">
        <v>57</v>
      </c>
      <c r="AL2134">
        <v>50</v>
      </c>
      <c r="AM2134">
        <v>17</v>
      </c>
    </row>
    <row r="2135" spans="1:39">
      <c r="A2135">
        <v>6</v>
      </c>
      <c r="C2135">
        <v>2016</v>
      </c>
      <c r="D2135">
        <v>99</v>
      </c>
      <c r="E2135">
        <v>99</v>
      </c>
      <c r="F2135">
        <v>99</v>
      </c>
      <c r="G2135">
        <v>4</v>
      </c>
      <c r="H2135">
        <v>2</v>
      </c>
      <c r="I2135">
        <v>99</v>
      </c>
      <c r="J2135">
        <v>999</v>
      </c>
      <c r="K2135">
        <v>99</v>
      </c>
      <c r="L2135">
        <v>99</v>
      </c>
      <c r="M2135">
        <v>99</v>
      </c>
      <c r="N2135">
        <v>99</v>
      </c>
      <c r="O2135">
        <v>99</v>
      </c>
      <c r="P2135">
        <v>9999</v>
      </c>
      <c r="Q2135">
        <v>4</v>
      </c>
      <c r="R2135">
        <v>22</v>
      </c>
      <c r="S2135">
        <v>22</v>
      </c>
      <c r="T2135">
        <v>1.2895662368112544</v>
      </c>
      <c r="U2135">
        <v>1.188336372676744</v>
      </c>
      <c r="V2135">
        <v>13.18181818181818</v>
      </c>
      <c r="W2135">
        <v>56.045454545454554</v>
      </c>
      <c r="X2135">
        <v>147.65094060868699</v>
      </c>
      <c r="Y2135">
        <v>136.28181818181815</v>
      </c>
      <c r="Z2135">
        <v>136.28181818181815</v>
      </c>
      <c r="AA2135">
        <v>19.231830536512238</v>
      </c>
      <c r="AB2135">
        <v>3.8902824474144673</v>
      </c>
      <c r="AC2135">
        <v>-42.399178869716529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</row>
    <row r="2136" spans="1:39">
      <c r="A2136">
        <v>6</v>
      </c>
      <c r="C2136">
        <v>2015</v>
      </c>
      <c r="D2136">
        <v>99</v>
      </c>
      <c r="E2136">
        <v>99</v>
      </c>
      <c r="F2136">
        <v>99</v>
      </c>
      <c r="G2136">
        <v>1</v>
      </c>
      <c r="H2136">
        <v>1</v>
      </c>
      <c r="I2136">
        <v>99</v>
      </c>
      <c r="J2136">
        <v>999</v>
      </c>
      <c r="K2136">
        <v>99</v>
      </c>
      <c r="L2136">
        <v>99</v>
      </c>
      <c r="M2136">
        <v>99</v>
      </c>
      <c r="N2136">
        <v>99</v>
      </c>
      <c r="O2136">
        <v>99</v>
      </c>
      <c r="P2136">
        <v>9999</v>
      </c>
      <c r="Q2136">
        <v>292</v>
      </c>
      <c r="R2136">
        <v>8244</v>
      </c>
      <c r="S2136">
        <v>8244</v>
      </c>
      <c r="T2136">
        <v>88.731030029060378</v>
      </c>
      <c r="U2136">
        <v>90.541369913434693</v>
      </c>
      <c r="V2136">
        <v>15.108806404657935</v>
      </c>
      <c r="W2136">
        <v>59.247937894226091</v>
      </c>
      <c r="X2136">
        <v>155.43102229245255</v>
      </c>
      <c r="Y2136">
        <v>143.46283357593379</v>
      </c>
      <c r="Z2136">
        <v>143.46283357593379</v>
      </c>
      <c r="AA2136">
        <v>31.986099548310669</v>
      </c>
      <c r="AB2136">
        <v>4.4437452969284932</v>
      </c>
      <c r="AC2136">
        <v>-28.325926341710399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120</v>
      </c>
      <c r="AM2136">
        <v>128</v>
      </c>
    </row>
    <row r="2137" spans="1:39">
      <c r="A2137">
        <v>6</v>
      </c>
      <c r="C2137">
        <v>2015</v>
      </c>
      <c r="D2137">
        <v>99</v>
      </c>
      <c r="E2137">
        <v>99</v>
      </c>
      <c r="F2137">
        <v>99</v>
      </c>
      <c r="G2137">
        <v>1</v>
      </c>
      <c r="H2137">
        <v>2</v>
      </c>
      <c r="I2137">
        <v>99</v>
      </c>
      <c r="J2137">
        <v>999</v>
      </c>
      <c r="K2137">
        <v>99</v>
      </c>
      <c r="L2137">
        <v>99</v>
      </c>
      <c r="M2137">
        <v>99</v>
      </c>
      <c r="N2137">
        <v>99</v>
      </c>
      <c r="O2137">
        <v>99</v>
      </c>
      <c r="P2137">
        <v>9999</v>
      </c>
      <c r="Q2137">
        <v>133</v>
      </c>
      <c r="R2137">
        <v>1047</v>
      </c>
      <c r="S2137">
        <v>1047</v>
      </c>
      <c r="T2137">
        <v>11.268969970939622</v>
      </c>
      <c r="U2137">
        <v>9.4586300865653197</v>
      </c>
      <c r="V2137">
        <v>15.57879656160458</v>
      </c>
      <c r="W2137">
        <v>59.929321872015279</v>
      </c>
      <c r="X2137">
        <v>127.85278270164652</v>
      </c>
      <c r="Y2137">
        <v>118.0081184336197</v>
      </c>
      <c r="Z2137">
        <v>118.0081184336197</v>
      </c>
      <c r="AA2137">
        <v>12.089277140100265</v>
      </c>
      <c r="AB2137">
        <v>3.3349713957738647</v>
      </c>
      <c r="AC2137">
        <v>-27.36547461116254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5</v>
      </c>
      <c r="AM2137">
        <v>29</v>
      </c>
    </row>
    <row r="2138" spans="1:39">
      <c r="A2138">
        <v>6</v>
      </c>
      <c r="C2138">
        <v>2015</v>
      </c>
      <c r="D2138">
        <v>99</v>
      </c>
      <c r="E2138">
        <v>99</v>
      </c>
      <c r="F2138">
        <v>99</v>
      </c>
      <c r="G2138">
        <v>2</v>
      </c>
      <c r="H2138">
        <v>1</v>
      </c>
      <c r="I2138">
        <v>99</v>
      </c>
      <c r="J2138">
        <v>999</v>
      </c>
      <c r="K2138">
        <v>99</v>
      </c>
      <c r="L2138">
        <v>99</v>
      </c>
      <c r="M2138">
        <v>99</v>
      </c>
      <c r="N2138">
        <v>99</v>
      </c>
      <c r="O2138">
        <v>99</v>
      </c>
      <c r="P2138">
        <v>9999</v>
      </c>
      <c r="Q2138">
        <v>315</v>
      </c>
      <c r="R2138">
        <v>6865</v>
      </c>
      <c r="S2138">
        <v>6865</v>
      </c>
      <c r="T2138">
        <v>91.22923588039869</v>
      </c>
      <c r="U2138">
        <v>92.284239806030882</v>
      </c>
      <c r="V2138">
        <v>15.363437727603788</v>
      </c>
      <c r="W2138">
        <v>59.721340131099801</v>
      </c>
      <c r="X2138">
        <v>155.85829166268849</v>
      </c>
      <c r="Y2138">
        <v>143.85720320466149</v>
      </c>
      <c r="Z2138">
        <v>143.85720320466149</v>
      </c>
      <c r="AA2138">
        <v>31.517958964084301</v>
      </c>
      <c r="AB2138">
        <v>4.2107607385367372</v>
      </c>
      <c r="AC2138">
        <v>-40.309929395236743</v>
      </c>
      <c r="AD2138">
        <v>1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334</v>
      </c>
      <c r="AM2138">
        <v>7</v>
      </c>
    </row>
    <row r="2139" spans="1:39">
      <c r="A2139">
        <v>6</v>
      </c>
      <c r="C2139">
        <v>2015</v>
      </c>
      <c r="D2139">
        <v>99</v>
      </c>
      <c r="E2139">
        <v>99</v>
      </c>
      <c r="F2139">
        <v>99</v>
      </c>
      <c r="G2139">
        <v>2</v>
      </c>
      <c r="H2139">
        <v>2</v>
      </c>
      <c r="I2139">
        <v>99</v>
      </c>
      <c r="J2139">
        <v>999</v>
      </c>
      <c r="K2139">
        <v>99</v>
      </c>
      <c r="L2139">
        <v>99</v>
      </c>
      <c r="M2139">
        <v>99</v>
      </c>
      <c r="N2139">
        <v>99</v>
      </c>
      <c r="O2139">
        <v>99</v>
      </c>
      <c r="P2139">
        <v>9999</v>
      </c>
      <c r="Q2139">
        <v>105</v>
      </c>
      <c r="R2139">
        <v>660</v>
      </c>
      <c r="S2139">
        <v>660</v>
      </c>
      <c r="T2139">
        <v>8.7707641196013295</v>
      </c>
      <c r="U2139">
        <v>7.7157601939690865</v>
      </c>
      <c r="V2139">
        <v>15.027272727272729</v>
      </c>
      <c r="W2139">
        <v>58.778787878787888</v>
      </c>
      <c r="X2139">
        <v>135.5431892051609</v>
      </c>
      <c r="Y2139">
        <v>125.10636363636377</v>
      </c>
      <c r="Z2139">
        <v>125.10636363636377</v>
      </c>
      <c r="AA2139">
        <v>19.722690872740273</v>
      </c>
      <c r="AB2139">
        <v>4.648183586302765</v>
      </c>
      <c r="AC2139">
        <v>-56.081325490371881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1</v>
      </c>
      <c r="AM2139">
        <v>1</v>
      </c>
    </row>
    <row r="2140" spans="1:39">
      <c r="A2140">
        <v>6</v>
      </c>
      <c r="C2140">
        <v>2015</v>
      </c>
      <c r="D2140">
        <v>99</v>
      </c>
      <c r="E2140">
        <v>99</v>
      </c>
      <c r="F2140">
        <v>99</v>
      </c>
      <c r="G2140">
        <v>3</v>
      </c>
      <c r="H2140">
        <v>1</v>
      </c>
      <c r="I2140">
        <v>99</v>
      </c>
      <c r="J2140">
        <v>999</v>
      </c>
      <c r="K2140">
        <v>99</v>
      </c>
      <c r="L2140">
        <v>99</v>
      </c>
      <c r="M2140">
        <v>99</v>
      </c>
      <c r="N2140">
        <v>99</v>
      </c>
      <c r="O2140">
        <v>99</v>
      </c>
      <c r="P2140">
        <v>9999</v>
      </c>
      <c r="Q2140">
        <v>129</v>
      </c>
      <c r="R2140">
        <v>946</v>
      </c>
      <c r="S2140">
        <v>946</v>
      </c>
      <c r="T2140">
        <v>61.111111111111121</v>
      </c>
      <c r="U2140">
        <v>60.785819988843855</v>
      </c>
      <c r="V2140">
        <v>15.258985200845665</v>
      </c>
      <c r="W2140">
        <v>59.451374207188145</v>
      </c>
      <c r="X2140">
        <v>136.65945911278371</v>
      </c>
      <c r="Y2140">
        <v>126.1366807610993</v>
      </c>
      <c r="Z2140">
        <v>126.1366807610993</v>
      </c>
      <c r="AA2140">
        <v>24.916684366247392</v>
      </c>
      <c r="AB2140">
        <v>3.6605812933772577</v>
      </c>
      <c r="AC2140">
        <v>-20.419794047117161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23</v>
      </c>
      <c r="AM2140">
        <v>5</v>
      </c>
    </row>
    <row r="2141" spans="1:39">
      <c r="A2141">
        <v>6</v>
      </c>
      <c r="C2141">
        <v>2015</v>
      </c>
      <c r="D2141">
        <v>99</v>
      </c>
      <c r="E2141">
        <v>99</v>
      </c>
      <c r="F2141">
        <v>99</v>
      </c>
      <c r="G2141">
        <v>3</v>
      </c>
      <c r="H2141">
        <v>2</v>
      </c>
      <c r="I2141">
        <v>99</v>
      </c>
      <c r="J2141">
        <v>999</v>
      </c>
      <c r="K2141">
        <v>99</v>
      </c>
      <c r="L2141">
        <v>99</v>
      </c>
      <c r="M2141">
        <v>99</v>
      </c>
      <c r="N2141">
        <v>99</v>
      </c>
      <c r="O2141">
        <v>99</v>
      </c>
      <c r="P2141">
        <v>9999</v>
      </c>
      <c r="Q2141">
        <v>42</v>
      </c>
      <c r="R2141">
        <v>602</v>
      </c>
      <c r="S2141">
        <v>597</v>
      </c>
      <c r="T2141">
        <v>38.888888888888886</v>
      </c>
      <c r="U2141">
        <v>39.214180011156145</v>
      </c>
      <c r="V2141">
        <v>15.358803986710964</v>
      </c>
      <c r="W2141">
        <v>59.777219430485744</v>
      </c>
      <c r="X2141">
        <v>139.54010287125243</v>
      </c>
      <c r="Y2141">
        <v>127.87242524916944</v>
      </c>
      <c r="Z2141">
        <v>128.94338358458961</v>
      </c>
      <c r="AA2141">
        <v>25.452183511494063</v>
      </c>
      <c r="AB2141">
        <v>3.9263253124757176</v>
      </c>
      <c r="AC2141">
        <v>-42.293982714284127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7</v>
      </c>
      <c r="AM2141">
        <v>5</v>
      </c>
    </row>
    <row r="2142" spans="1:39">
      <c r="A2142">
        <v>6</v>
      </c>
      <c r="C2142">
        <v>2015</v>
      </c>
      <c r="D2142">
        <v>99</v>
      </c>
      <c r="E2142">
        <v>99</v>
      </c>
      <c r="F2142">
        <v>99</v>
      </c>
      <c r="G2142">
        <v>4</v>
      </c>
      <c r="H2142">
        <v>1</v>
      </c>
      <c r="I2142">
        <v>99</v>
      </c>
      <c r="J2142">
        <v>999</v>
      </c>
      <c r="K2142">
        <v>99</v>
      </c>
      <c r="L2142">
        <v>99</v>
      </c>
      <c r="M2142">
        <v>99</v>
      </c>
      <c r="N2142">
        <v>99</v>
      </c>
      <c r="O2142">
        <v>99</v>
      </c>
      <c r="P2142">
        <v>9999</v>
      </c>
      <c r="Q2142">
        <v>77</v>
      </c>
      <c r="R2142">
        <v>1905</v>
      </c>
      <c r="S2142">
        <v>1905</v>
      </c>
      <c r="T2142">
        <v>98.50051706308173</v>
      </c>
      <c r="U2142">
        <v>98.649142036114213</v>
      </c>
      <c r="V2142">
        <v>15.196850393700783</v>
      </c>
      <c r="W2142">
        <v>59.425721784776897</v>
      </c>
      <c r="X2142">
        <v>151.97532865271558</v>
      </c>
      <c r="Y2142">
        <v>140.27322834645656</v>
      </c>
      <c r="Z2142">
        <v>140.27322834645656</v>
      </c>
      <c r="AA2142">
        <v>30.968673992325247</v>
      </c>
      <c r="AB2142">
        <v>4.5970285754083315</v>
      </c>
      <c r="AC2142">
        <v>-45.654141520781089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35</v>
      </c>
      <c r="AM2142">
        <v>4</v>
      </c>
    </row>
    <row r="2143" spans="1:39">
      <c r="A2143">
        <v>6</v>
      </c>
      <c r="C2143">
        <v>2015</v>
      </c>
      <c r="D2143">
        <v>99</v>
      </c>
      <c r="E2143">
        <v>99</v>
      </c>
      <c r="F2143">
        <v>99</v>
      </c>
      <c r="G2143">
        <v>4</v>
      </c>
      <c r="H2143">
        <v>2</v>
      </c>
      <c r="I2143">
        <v>99</v>
      </c>
      <c r="J2143">
        <v>999</v>
      </c>
      <c r="K2143">
        <v>99</v>
      </c>
      <c r="L2143">
        <v>99</v>
      </c>
      <c r="M2143">
        <v>99</v>
      </c>
      <c r="N2143">
        <v>99</v>
      </c>
      <c r="O2143">
        <v>99</v>
      </c>
      <c r="P2143">
        <v>9999</v>
      </c>
      <c r="Q2143">
        <v>6</v>
      </c>
      <c r="R2143">
        <v>29</v>
      </c>
      <c r="S2143">
        <v>29</v>
      </c>
      <c r="T2143">
        <v>1.4994829369183045</v>
      </c>
      <c r="U2143">
        <v>1.350857963885814</v>
      </c>
      <c r="V2143">
        <v>14.62068965517242</v>
      </c>
      <c r="W2143">
        <v>58.793103448275858</v>
      </c>
      <c r="X2143">
        <v>136.70564501064743</v>
      </c>
      <c r="Y2143">
        <v>126.17931034482756</v>
      </c>
      <c r="Z2143">
        <v>126.17931034482756</v>
      </c>
      <c r="AA2143">
        <v>12.202045597593727</v>
      </c>
      <c r="AB2143">
        <v>2.9870907348562197</v>
      </c>
      <c r="AC2143">
        <v>-15.347456768734816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1</v>
      </c>
    </row>
    <row r="2144" spans="1:39">
      <c r="A2144">
        <v>6</v>
      </c>
      <c r="C2144">
        <v>2014</v>
      </c>
      <c r="D2144">
        <v>99</v>
      </c>
      <c r="E2144">
        <v>99</v>
      </c>
      <c r="F2144">
        <v>99</v>
      </c>
      <c r="G2144">
        <v>1</v>
      </c>
      <c r="H2144">
        <v>1</v>
      </c>
      <c r="I2144">
        <v>99</v>
      </c>
      <c r="J2144">
        <v>999</v>
      </c>
      <c r="K2144">
        <v>99</v>
      </c>
      <c r="L2144">
        <v>99</v>
      </c>
      <c r="M2144">
        <v>99</v>
      </c>
      <c r="N2144">
        <v>99</v>
      </c>
      <c r="O2144">
        <v>99</v>
      </c>
      <c r="P2144">
        <v>9999</v>
      </c>
      <c r="Q2144">
        <v>292</v>
      </c>
      <c r="R2144">
        <v>9209</v>
      </c>
      <c r="S2144">
        <v>9205</v>
      </c>
      <c r="T2144">
        <v>94.364176657444389</v>
      </c>
      <c r="U2144">
        <v>95.369031969770077</v>
      </c>
      <c r="V2144">
        <v>15.829514605277444</v>
      </c>
      <c r="W2144">
        <v>59.252580119500273</v>
      </c>
      <c r="X2144">
        <v>157.40903988714214</v>
      </c>
      <c r="Y2144">
        <v>145.21696166793348</v>
      </c>
      <c r="Z2144">
        <v>145.28006518196628</v>
      </c>
      <c r="AA2144">
        <v>33.132361208598283</v>
      </c>
      <c r="AB2144">
        <v>4.4751683908265507</v>
      </c>
      <c r="AC2144">
        <v>-37.612140368680961</v>
      </c>
    </row>
    <row r="2145" spans="1:29">
      <c r="A2145">
        <v>6</v>
      </c>
      <c r="C2145">
        <v>2014</v>
      </c>
      <c r="D2145">
        <v>99</v>
      </c>
      <c r="E2145">
        <v>99</v>
      </c>
      <c r="F2145">
        <v>99</v>
      </c>
      <c r="G2145">
        <v>1</v>
      </c>
      <c r="H2145">
        <v>2</v>
      </c>
      <c r="I2145">
        <v>99</v>
      </c>
      <c r="J2145">
        <v>999</v>
      </c>
      <c r="K2145">
        <v>99</v>
      </c>
      <c r="L2145">
        <v>99</v>
      </c>
      <c r="M2145">
        <v>99</v>
      </c>
      <c r="N2145">
        <v>99</v>
      </c>
      <c r="O2145">
        <v>99</v>
      </c>
      <c r="P2145">
        <v>9999</v>
      </c>
      <c r="Q2145">
        <v>120</v>
      </c>
      <c r="R2145">
        <v>550</v>
      </c>
      <c r="S2145">
        <v>549</v>
      </c>
      <c r="T2145">
        <v>5.6358233425555904</v>
      </c>
      <c r="U2145">
        <v>4.6309680302299157</v>
      </c>
      <c r="V2145">
        <v>16.512727272727268</v>
      </c>
      <c r="W2145">
        <v>60.163934426229517</v>
      </c>
      <c r="X2145">
        <v>128.11681276470009</v>
      </c>
      <c r="Y2145">
        <v>118.06781818181824</v>
      </c>
      <c r="Z2145">
        <v>118.28287795992721</v>
      </c>
      <c r="AA2145">
        <v>14.708360945363941</v>
      </c>
      <c r="AB2145">
        <v>3.4533703348544473</v>
      </c>
      <c r="AC2145">
        <v>-26.918419361083743</v>
      </c>
    </row>
    <row r="2146" spans="1:29">
      <c r="A2146">
        <v>6</v>
      </c>
      <c r="C2146">
        <v>2014</v>
      </c>
      <c r="D2146">
        <v>99</v>
      </c>
      <c r="E2146">
        <v>99</v>
      </c>
      <c r="F2146">
        <v>99</v>
      </c>
      <c r="G2146">
        <v>2</v>
      </c>
      <c r="H2146">
        <v>1</v>
      </c>
      <c r="I2146">
        <v>99</v>
      </c>
      <c r="J2146">
        <v>999</v>
      </c>
      <c r="K2146">
        <v>99</v>
      </c>
      <c r="L2146">
        <v>99</v>
      </c>
      <c r="M2146">
        <v>99</v>
      </c>
      <c r="N2146">
        <v>99</v>
      </c>
      <c r="O2146">
        <v>99</v>
      </c>
      <c r="P2146">
        <v>9999</v>
      </c>
      <c r="Q2146">
        <v>263</v>
      </c>
      <c r="R2146">
        <v>6848</v>
      </c>
      <c r="S2146">
        <v>6840</v>
      </c>
      <c r="T2146">
        <v>91.185086551264973</v>
      </c>
      <c r="U2146">
        <v>92.113155742612236</v>
      </c>
      <c r="V2146">
        <v>16.402015186915897</v>
      </c>
      <c r="W2146">
        <v>59.625584795321643</v>
      </c>
      <c r="X2146">
        <v>157.632773184759</v>
      </c>
      <c r="Y2146">
        <v>145.36534754672971</v>
      </c>
      <c r="Z2146">
        <v>145.53536549707675</v>
      </c>
      <c r="AA2146">
        <v>30.602377251342521</v>
      </c>
      <c r="AB2146">
        <v>4.274706697315386</v>
      </c>
      <c r="AC2146">
        <v>-46.661063081678357</v>
      </c>
    </row>
    <row r="2147" spans="1:29">
      <c r="A2147">
        <v>6</v>
      </c>
      <c r="C2147">
        <v>2014</v>
      </c>
      <c r="D2147">
        <v>99</v>
      </c>
      <c r="E2147">
        <v>99</v>
      </c>
      <c r="F2147">
        <v>99</v>
      </c>
      <c r="G2147">
        <v>2</v>
      </c>
      <c r="H2147">
        <v>2</v>
      </c>
      <c r="I2147">
        <v>99</v>
      </c>
      <c r="J2147">
        <v>999</v>
      </c>
      <c r="K2147">
        <v>99</v>
      </c>
      <c r="L2147">
        <v>99</v>
      </c>
      <c r="M2147">
        <v>99</v>
      </c>
      <c r="N2147">
        <v>99</v>
      </c>
      <c r="O2147">
        <v>99</v>
      </c>
      <c r="P2147">
        <v>9999</v>
      </c>
      <c r="Q2147">
        <v>107</v>
      </c>
      <c r="R2147">
        <v>662</v>
      </c>
      <c r="S2147">
        <v>662</v>
      </c>
      <c r="T2147">
        <v>8.8149134487350231</v>
      </c>
      <c r="U2147">
        <v>7.8868442573877564</v>
      </c>
      <c r="V2147">
        <v>15.67069486404834</v>
      </c>
      <c r="W2147">
        <v>58.407854984894257</v>
      </c>
      <c r="X2147">
        <v>139.49111821755531</v>
      </c>
      <c r="Y2147">
        <v>128.75030211480359</v>
      </c>
      <c r="Z2147">
        <v>128.75030211480359</v>
      </c>
      <c r="AA2147">
        <v>19.412066626829027</v>
      </c>
      <c r="AB2147">
        <v>5.0316039189405277</v>
      </c>
      <c r="AC2147">
        <v>-57.597182047734258</v>
      </c>
    </row>
    <row r="2148" spans="1:29">
      <c r="A2148">
        <v>6</v>
      </c>
      <c r="C2148">
        <v>2014</v>
      </c>
      <c r="D2148">
        <v>99</v>
      </c>
      <c r="E2148">
        <v>99</v>
      </c>
      <c r="F2148">
        <v>99</v>
      </c>
      <c r="G2148">
        <v>3</v>
      </c>
      <c r="H2148">
        <v>1</v>
      </c>
      <c r="I2148">
        <v>99</v>
      </c>
      <c r="J2148">
        <v>999</v>
      </c>
      <c r="K2148">
        <v>99</v>
      </c>
      <c r="L2148">
        <v>99</v>
      </c>
      <c r="M2148">
        <v>99</v>
      </c>
      <c r="N2148">
        <v>99</v>
      </c>
      <c r="O2148">
        <v>99</v>
      </c>
      <c r="P2148">
        <v>9999</v>
      </c>
      <c r="Q2148">
        <v>96</v>
      </c>
      <c r="R2148">
        <v>596</v>
      </c>
      <c r="S2148">
        <v>593</v>
      </c>
      <c r="T2148">
        <v>83.47338935574227</v>
      </c>
      <c r="U2148">
        <v>87.225939763812633</v>
      </c>
      <c r="V2148">
        <v>15.942953020134228</v>
      </c>
      <c r="W2148">
        <v>59.957841483979777</v>
      </c>
      <c r="X2148">
        <v>145.90480414754913</v>
      </c>
      <c r="Y2148">
        <v>134.0043624161072</v>
      </c>
      <c r="Z2148">
        <v>134.6822934232714</v>
      </c>
      <c r="AA2148">
        <v>28.263334809813596</v>
      </c>
      <c r="AB2148">
        <v>4.0440129246502305</v>
      </c>
      <c r="AC2148">
        <v>-22.126173205822329</v>
      </c>
    </row>
    <row r="2149" spans="1:29">
      <c r="A2149">
        <v>6</v>
      </c>
      <c r="C2149">
        <v>2014</v>
      </c>
      <c r="D2149">
        <v>99</v>
      </c>
      <c r="E2149">
        <v>99</v>
      </c>
      <c r="F2149">
        <v>99</v>
      </c>
      <c r="G2149">
        <v>3</v>
      </c>
      <c r="H2149">
        <v>2</v>
      </c>
      <c r="I2149">
        <v>99</v>
      </c>
      <c r="J2149">
        <v>999</v>
      </c>
      <c r="K2149">
        <v>99</v>
      </c>
      <c r="L2149">
        <v>99</v>
      </c>
      <c r="M2149">
        <v>99</v>
      </c>
      <c r="N2149">
        <v>99</v>
      </c>
      <c r="O2149">
        <v>99</v>
      </c>
      <c r="P2149">
        <v>9999</v>
      </c>
      <c r="Q2149">
        <v>31</v>
      </c>
      <c r="R2149">
        <v>118</v>
      </c>
      <c r="S2149">
        <v>98</v>
      </c>
      <c r="T2149">
        <v>16.526610644257701</v>
      </c>
      <c r="U2149">
        <v>12.774060236187376</v>
      </c>
      <c r="V2149">
        <v>16.194915254237287</v>
      </c>
      <c r="W2149">
        <v>60.234693877551024</v>
      </c>
      <c r="X2149">
        <v>129.72345153056537</v>
      </c>
      <c r="Y2149">
        <v>99.121186440677945</v>
      </c>
      <c r="Z2149">
        <v>119.35</v>
      </c>
      <c r="AA2149">
        <v>13.26867763277296</v>
      </c>
      <c r="AB2149">
        <v>3.5594112687013126</v>
      </c>
      <c r="AC2149">
        <v>-39.496278865480328</v>
      </c>
    </row>
    <row r="2150" spans="1:29">
      <c r="A2150">
        <v>6</v>
      </c>
      <c r="C2150">
        <v>2014</v>
      </c>
      <c r="D2150">
        <v>99</v>
      </c>
      <c r="E2150">
        <v>99</v>
      </c>
      <c r="F2150">
        <v>99</v>
      </c>
      <c r="G2150">
        <v>4</v>
      </c>
      <c r="H2150">
        <v>1</v>
      </c>
      <c r="I2150">
        <v>99</v>
      </c>
      <c r="J2150">
        <v>999</v>
      </c>
      <c r="K2150">
        <v>99</v>
      </c>
      <c r="L2150">
        <v>99</v>
      </c>
      <c r="M2150">
        <v>99</v>
      </c>
      <c r="N2150">
        <v>99</v>
      </c>
      <c r="O2150">
        <v>99</v>
      </c>
      <c r="P2150">
        <v>9999</v>
      </c>
      <c r="Q2150">
        <v>67</v>
      </c>
      <c r="R2150">
        <v>1828</v>
      </c>
      <c r="S2150">
        <v>1826</v>
      </c>
      <c r="T2150">
        <v>96.109358569926385</v>
      </c>
      <c r="U2150">
        <v>96.53691415740569</v>
      </c>
      <c r="V2150">
        <v>17.344091903719903</v>
      </c>
      <c r="W2150">
        <v>59.418400876232191</v>
      </c>
      <c r="X2150">
        <v>156.42977542074502</v>
      </c>
      <c r="Y2150">
        <v>144.22007658643301</v>
      </c>
      <c r="Z2150">
        <v>144.37803943044875</v>
      </c>
      <c r="AA2150">
        <v>32.213485823231352</v>
      </c>
      <c r="AB2150">
        <v>4.5514186449476179</v>
      </c>
      <c r="AC2150">
        <v>-53.712514641442688</v>
      </c>
    </row>
    <row r="2151" spans="1:29">
      <c r="A2151">
        <v>6</v>
      </c>
      <c r="C2151">
        <v>2014</v>
      </c>
      <c r="D2151">
        <v>99</v>
      </c>
      <c r="E2151">
        <v>99</v>
      </c>
      <c r="F2151">
        <v>99</v>
      </c>
      <c r="G2151">
        <v>4</v>
      </c>
      <c r="H2151">
        <v>2</v>
      </c>
      <c r="I2151">
        <v>99</v>
      </c>
      <c r="J2151">
        <v>999</v>
      </c>
      <c r="K2151">
        <v>99</v>
      </c>
      <c r="L2151">
        <v>99</v>
      </c>
      <c r="M2151">
        <v>99</v>
      </c>
      <c r="N2151">
        <v>99</v>
      </c>
      <c r="O2151">
        <v>99</v>
      </c>
      <c r="P2151">
        <v>9999</v>
      </c>
      <c r="Q2151">
        <v>8</v>
      </c>
      <c r="R2151">
        <v>74</v>
      </c>
      <c r="S2151">
        <v>73</v>
      </c>
      <c r="T2151">
        <v>3.8906414300736074</v>
      </c>
      <c r="U2151">
        <v>3.4630858425942721</v>
      </c>
      <c r="V2151">
        <v>16.36486486486486</v>
      </c>
      <c r="W2151">
        <v>59.479452054794521</v>
      </c>
      <c r="X2151">
        <v>140.14962958624929</v>
      </c>
      <c r="Y2151">
        <v>127.80270270270272</v>
      </c>
      <c r="Z2151">
        <v>129.55342465753429</v>
      </c>
      <c r="AA2151">
        <v>22.633845926452544</v>
      </c>
      <c r="AB2151">
        <v>3.6867388753981554</v>
      </c>
      <c r="AC2151">
        <v>-39.395444158756526</v>
      </c>
    </row>
    <row r="2152" spans="1:29">
      <c r="A2152">
        <v>6</v>
      </c>
      <c r="C2152">
        <v>2013</v>
      </c>
      <c r="D2152">
        <v>99</v>
      </c>
      <c r="E2152">
        <v>99</v>
      </c>
      <c r="F2152">
        <v>99</v>
      </c>
      <c r="G2152">
        <v>1</v>
      </c>
      <c r="H2152">
        <v>1</v>
      </c>
      <c r="I2152">
        <v>99</v>
      </c>
      <c r="J2152">
        <v>999</v>
      </c>
      <c r="K2152">
        <v>99</v>
      </c>
      <c r="L2152">
        <v>99</v>
      </c>
      <c r="M2152">
        <v>99</v>
      </c>
      <c r="N2152">
        <v>99</v>
      </c>
      <c r="O2152">
        <v>99</v>
      </c>
      <c r="P2152">
        <v>9999</v>
      </c>
      <c r="Q2152">
        <v>296</v>
      </c>
      <c r="R2152">
        <v>8178</v>
      </c>
      <c r="S2152">
        <v>8166</v>
      </c>
      <c r="T2152">
        <v>92.889595638346222</v>
      </c>
      <c r="U2152">
        <v>94.26625534814336</v>
      </c>
      <c r="V2152">
        <v>15.843482514062112</v>
      </c>
      <c r="W2152">
        <v>59.161278471711981</v>
      </c>
      <c r="X2152">
        <v>159.86069170066804</v>
      </c>
      <c r="Y2152">
        <v>147.36539496209389</v>
      </c>
      <c r="Z2152">
        <v>147.58194954690219</v>
      </c>
      <c r="AA2152">
        <v>33.918382176104927</v>
      </c>
      <c r="AB2152">
        <v>4.4173166392115668</v>
      </c>
      <c r="AC2152">
        <v>-39.243920242736131</v>
      </c>
    </row>
    <row r="2153" spans="1:29">
      <c r="A2153">
        <v>6</v>
      </c>
      <c r="C2153">
        <v>2013</v>
      </c>
      <c r="D2153">
        <v>99</v>
      </c>
      <c r="E2153">
        <v>99</v>
      </c>
      <c r="F2153">
        <v>99</v>
      </c>
      <c r="G2153">
        <v>1</v>
      </c>
      <c r="H2153">
        <v>2</v>
      </c>
      <c r="I2153">
        <v>99</v>
      </c>
      <c r="J2153">
        <v>999</v>
      </c>
      <c r="K2153">
        <v>99</v>
      </c>
      <c r="L2153">
        <v>99</v>
      </c>
      <c r="M2153">
        <v>99</v>
      </c>
      <c r="N2153">
        <v>99</v>
      </c>
      <c r="O2153">
        <v>99</v>
      </c>
      <c r="P2153">
        <v>9999</v>
      </c>
      <c r="Q2153">
        <v>88</v>
      </c>
      <c r="R2153">
        <v>626</v>
      </c>
      <c r="S2153">
        <v>624</v>
      </c>
      <c r="T2153">
        <v>7.110404361653794</v>
      </c>
      <c r="U2153">
        <v>5.7337446518566599</v>
      </c>
      <c r="V2153">
        <v>16.230031948881788</v>
      </c>
      <c r="W2153">
        <v>60.169871794871788</v>
      </c>
      <c r="X2153">
        <v>127.38898369326304</v>
      </c>
      <c r="Y2153">
        <v>117.09824281150148</v>
      </c>
      <c r="Z2153">
        <v>117.47355769230759</v>
      </c>
      <c r="AA2153">
        <v>13.056747058632522</v>
      </c>
      <c r="AB2153">
        <v>3.2413577376715637</v>
      </c>
      <c r="AC2153">
        <v>-26.172832100828114</v>
      </c>
    </row>
    <row r="2154" spans="1:29">
      <c r="A2154">
        <v>6</v>
      </c>
      <c r="C2154">
        <v>2013</v>
      </c>
      <c r="D2154">
        <v>99</v>
      </c>
      <c r="E2154">
        <v>99</v>
      </c>
      <c r="F2154">
        <v>99</v>
      </c>
      <c r="G2154">
        <v>2</v>
      </c>
      <c r="H2154">
        <v>1</v>
      </c>
      <c r="I2154">
        <v>99</v>
      </c>
      <c r="J2154">
        <v>999</v>
      </c>
      <c r="K2154">
        <v>99</v>
      </c>
      <c r="L2154">
        <v>99</v>
      </c>
      <c r="M2154">
        <v>99</v>
      </c>
      <c r="N2154">
        <v>99</v>
      </c>
      <c r="O2154">
        <v>99</v>
      </c>
      <c r="P2154">
        <v>9999</v>
      </c>
      <c r="Q2154">
        <v>216</v>
      </c>
      <c r="R2154">
        <v>5263</v>
      </c>
      <c r="S2154">
        <v>5254</v>
      </c>
      <c r="T2154">
        <v>64.143814747105424</v>
      </c>
      <c r="U2154">
        <v>66.29900519090765</v>
      </c>
      <c r="V2154">
        <v>17.480524415732475</v>
      </c>
      <c r="W2154">
        <v>59.811762466692016</v>
      </c>
      <c r="X2154">
        <v>157.64851168720361</v>
      </c>
      <c r="Y2154">
        <v>145.30828424852763</v>
      </c>
      <c r="Z2154">
        <v>145.55719451846227</v>
      </c>
      <c r="AA2154">
        <v>31.400671131610633</v>
      </c>
      <c r="AB2154">
        <v>4.2448121694524756</v>
      </c>
      <c r="AC2154">
        <v>-47.765879504950242</v>
      </c>
    </row>
    <row r="2155" spans="1:29">
      <c r="A2155">
        <v>6</v>
      </c>
      <c r="C2155">
        <v>2013</v>
      </c>
      <c r="D2155">
        <v>99</v>
      </c>
      <c r="E2155">
        <v>99</v>
      </c>
      <c r="F2155">
        <v>99</v>
      </c>
      <c r="G2155">
        <v>2</v>
      </c>
      <c r="H2155">
        <v>2</v>
      </c>
      <c r="I2155">
        <v>99</v>
      </c>
      <c r="J2155">
        <v>999</v>
      </c>
      <c r="K2155">
        <v>99</v>
      </c>
      <c r="L2155">
        <v>99</v>
      </c>
      <c r="M2155">
        <v>99</v>
      </c>
      <c r="N2155">
        <v>99</v>
      </c>
      <c r="O2155">
        <v>99</v>
      </c>
      <c r="P2155">
        <v>9999</v>
      </c>
      <c r="Q2155">
        <v>165</v>
      </c>
      <c r="R2155">
        <v>2942</v>
      </c>
      <c r="S2155">
        <v>2941</v>
      </c>
      <c r="T2155">
        <v>35.856185252894591</v>
      </c>
      <c r="U2155">
        <v>33.70099480909235</v>
      </c>
      <c r="V2155">
        <v>15.715159755268528</v>
      </c>
      <c r="W2155">
        <v>58.581094865691952</v>
      </c>
      <c r="X2155">
        <v>143.21910125186611</v>
      </c>
      <c r="Y2155">
        <v>132.13467029231811</v>
      </c>
      <c r="Z2155">
        <v>132.17959877592648</v>
      </c>
      <c r="AA2155">
        <v>27.595057656171843</v>
      </c>
      <c r="AB2155">
        <v>3.7624962990073927</v>
      </c>
      <c r="AC2155">
        <v>-36.63434696852525</v>
      </c>
    </row>
    <row r="2156" spans="1:29">
      <c r="A2156">
        <v>6</v>
      </c>
      <c r="C2156">
        <v>2013</v>
      </c>
      <c r="D2156">
        <v>99</v>
      </c>
      <c r="E2156">
        <v>99</v>
      </c>
      <c r="F2156">
        <v>99</v>
      </c>
      <c r="G2156">
        <v>3</v>
      </c>
      <c r="H2156">
        <v>1</v>
      </c>
      <c r="I2156">
        <v>99</v>
      </c>
      <c r="J2156">
        <v>999</v>
      </c>
      <c r="K2156">
        <v>99</v>
      </c>
      <c r="L2156">
        <v>99</v>
      </c>
      <c r="M2156">
        <v>99</v>
      </c>
      <c r="N2156">
        <v>99</v>
      </c>
      <c r="O2156">
        <v>99</v>
      </c>
      <c r="P2156">
        <v>9999</v>
      </c>
      <c r="Q2156">
        <v>68</v>
      </c>
      <c r="R2156">
        <v>399</v>
      </c>
      <c r="S2156">
        <v>391</v>
      </c>
      <c r="T2156">
        <v>86.363636363636346</v>
      </c>
      <c r="U2156">
        <v>92.437074926723767</v>
      </c>
      <c r="V2156">
        <v>17.38095238095238</v>
      </c>
      <c r="W2156">
        <v>60.437340153452688</v>
      </c>
      <c r="X2156">
        <v>143.65599806667251</v>
      </c>
      <c r="Y2156">
        <v>130.25889724310764</v>
      </c>
      <c r="Z2156">
        <v>132.92404092071595</v>
      </c>
      <c r="AA2156">
        <v>26.61939440721866</v>
      </c>
      <c r="AB2156">
        <v>4.1352501366277048</v>
      </c>
      <c r="AC2156">
        <v>-31.276889055082425</v>
      </c>
    </row>
    <row r="2157" spans="1:29">
      <c r="A2157">
        <v>6</v>
      </c>
      <c r="C2157">
        <v>2013</v>
      </c>
      <c r="D2157">
        <v>99</v>
      </c>
      <c r="E2157">
        <v>99</v>
      </c>
      <c r="F2157">
        <v>99</v>
      </c>
      <c r="G2157">
        <v>3</v>
      </c>
      <c r="H2157">
        <v>2</v>
      </c>
      <c r="I2157">
        <v>99</v>
      </c>
      <c r="J2157">
        <v>999</v>
      </c>
      <c r="K2157">
        <v>99</v>
      </c>
      <c r="L2157">
        <v>99</v>
      </c>
      <c r="M2157">
        <v>99</v>
      </c>
      <c r="N2157">
        <v>99</v>
      </c>
      <c r="O2157">
        <v>99</v>
      </c>
      <c r="P2157">
        <v>9999</v>
      </c>
      <c r="Q2157">
        <v>19</v>
      </c>
      <c r="R2157">
        <v>63</v>
      </c>
      <c r="S2157">
        <v>37</v>
      </c>
      <c r="T2157">
        <v>13.636363636363638</v>
      </c>
      <c r="U2157">
        <v>7.5629250732762365</v>
      </c>
      <c r="V2157">
        <v>14.619047619047612</v>
      </c>
      <c r="W2157">
        <v>60.648648648648638</v>
      </c>
      <c r="X2157">
        <v>128.2274845655127</v>
      </c>
      <c r="Y2157">
        <v>67.496825396825386</v>
      </c>
      <c r="Z2157">
        <v>114.92702702702699</v>
      </c>
      <c r="AA2157">
        <v>10.158916963148203</v>
      </c>
      <c r="AB2157">
        <v>3.1469952740559424</v>
      </c>
      <c r="AC2157">
        <v>-14.477111784238843</v>
      </c>
    </row>
    <row r="2158" spans="1:29">
      <c r="A2158">
        <v>6</v>
      </c>
      <c r="C2158">
        <v>2013</v>
      </c>
      <c r="D2158">
        <v>99</v>
      </c>
      <c r="E2158">
        <v>99</v>
      </c>
      <c r="F2158">
        <v>99</v>
      </c>
      <c r="G2158">
        <v>4</v>
      </c>
      <c r="H2158">
        <v>1</v>
      </c>
      <c r="I2158">
        <v>99</v>
      </c>
      <c r="J2158">
        <v>999</v>
      </c>
      <c r="K2158">
        <v>99</v>
      </c>
      <c r="L2158">
        <v>99</v>
      </c>
      <c r="M2158">
        <v>99</v>
      </c>
      <c r="N2158">
        <v>99</v>
      </c>
      <c r="O2158">
        <v>99</v>
      </c>
      <c r="P2158">
        <v>9999</v>
      </c>
      <c r="Q2158">
        <v>66</v>
      </c>
      <c r="R2158">
        <v>1794</v>
      </c>
      <c r="S2158">
        <v>1793</v>
      </c>
      <c r="T2158">
        <v>88.505180069067606</v>
      </c>
      <c r="U2158">
        <v>89.697592592384382</v>
      </c>
      <c r="V2158">
        <v>16.528428093645488</v>
      </c>
      <c r="W2158">
        <v>58.240379252649198</v>
      </c>
      <c r="X2158">
        <v>163.890964343647</v>
      </c>
      <c r="Y2158">
        <v>151.21545150501677</v>
      </c>
      <c r="Z2158">
        <v>151.29978806469603</v>
      </c>
      <c r="AA2158">
        <v>34.429741033920436</v>
      </c>
      <c r="AB2158">
        <v>5.1626850119031804</v>
      </c>
      <c r="AC2158">
        <v>-54.543138499547375</v>
      </c>
    </row>
    <row r="2159" spans="1:29">
      <c r="A2159">
        <v>6</v>
      </c>
      <c r="C2159">
        <v>2013</v>
      </c>
      <c r="D2159">
        <v>99</v>
      </c>
      <c r="E2159">
        <v>99</v>
      </c>
      <c r="F2159">
        <v>99</v>
      </c>
      <c r="G2159">
        <v>4</v>
      </c>
      <c r="H2159">
        <v>2</v>
      </c>
      <c r="I2159">
        <v>99</v>
      </c>
      <c r="J2159">
        <v>999</v>
      </c>
      <c r="K2159">
        <v>99</v>
      </c>
      <c r="L2159">
        <v>99</v>
      </c>
      <c r="M2159">
        <v>99</v>
      </c>
      <c r="N2159">
        <v>99</v>
      </c>
      <c r="O2159">
        <v>99</v>
      </c>
      <c r="P2159">
        <v>9999</v>
      </c>
      <c r="Q2159">
        <v>10</v>
      </c>
      <c r="R2159">
        <v>233</v>
      </c>
      <c r="S2159">
        <v>230</v>
      </c>
      <c r="T2159">
        <v>11.49481993093241</v>
      </c>
      <c r="U2159">
        <v>10.302407407615588</v>
      </c>
      <c r="V2159">
        <v>17.974248927038627</v>
      </c>
      <c r="W2159">
        <v>59.234782608695653</v>
      </c>
      <c r="X2159">
        <v>146.66068381234911</v>
      </c>
      <c r="Y2159">
        <v>133.72746781115876</v>
      </c>
      <c r="Z2159">
        <v>135.47173913043477</v>
      </c>
      <c r="AA2159">
        <v>27.335209521496921</v>
      </c>
      <c r="AB2159">
        <v>4.4022334939607246</v>
      </c>
      <c r="AC2159">
        <v>-28.871968555057101</v>
      </c>
    </row>
    <row r="2160" spans="1:29">
      <c r="A2160">
        <v>6</v>
      </c>
      <c r="C2160">
        <v>2012</v>
      </c>
      <c r="D2160">
        <v>99</v>
      </c>
      <c r="E2160">
        <v>99</v>
      </c>
      <c r="F2160">
        <v>99</v>
      </c>
      <c r="G2160">
        <v>1</v>
      </c>
      <c r="H2160">
        <v>1</v>
      </c>
      <c r="I2160">
        <v>99</v>
      </c>
      <c r="J2160">
        <v>999</v>
      </c>
      <c r="K2160">
        <v>99</v>
      </c>
      <c r="L2160">
        <v>99</v>
      </c>
      <c r="M2160">
        <v>99</v>
      </c>
      <c r="N2160">
        <v>99</v>
      </c>
      <c r="O2160">
        <v>99</v>
      </c>
      <c r="P2160">
        <v>9999</v>
      </c>
      <c r="Q2160">
        <v>334</v>
      </c>
      <c r="R2160">
        <v>8666</v>
      </c>
      <c r="S2160">
        <v>8657</v>
      </c>
      <c r="T2160">
        <v>92.853316189863904</v>
      </c>
      <c r="U2160">
        <v>94.235143126300287</v>
      </c>
      <c r="V2160">
        <v>15.9102238633741</v>
      </c>
      <c r="W2160">
        <v>59.074275153055318</v>
      </c>
      <c r="X2160">
        <v>158.74863946947451</v>
      </c>
      <c r="Y2160">
        <v>146.40025386568189</v>
      </c>
      <c r="Z2160">
        <v>146.55245466096795</v>
      </c>
      <c r="AA2160">
        <v>33.546791099329994</v>
      </c>
      <c r="AB2160">
        <v>4.5238224449345772</v>
      </c>
      <c r="AC2160">
        <v>-39.107802111564808</v>
      </c>
    </row>
    <row r="2161" spans="1:29">
      <c r="A2161">
        <v>6</v>
      </c>
      <c r="C2161">
        <v>2012</v>
      </c>
      <c r="D2161">
        <v>99</v>
      </c>
      <c r="E2161">
        <v>99</v>
      </c>
      <c r="F2161">
        <v>99</v>
      </c>
      <c r="G2161">
        <v>1</v>
      </c>
      <c r="H2161">
        <v>2</v>
      </c>
      <c r="I2161">
        <v>99</v>
      </c>
      <c r="J2161">
        <v>999</v>
      </c>
      <c r="K2161">
        <v>99</v>
      </c>
      <c r="L2161">
        <v>99</v>
      </c>
      <c r="M2161">
        <v>99</v>
      </c>
      <c r="N2161">
        <v>99</v>
      </c>
      <c r="O2161">
        <v>99</v>
      </c>
      <c r="P2161">
        <v>9999</v>
      </c>
      <c r="Q2161">
        <v>99</v>
      </c>
      <c r="R2161">
        <v>667</v>
      </c>
      <c r="S2161">
        <v>665</v>
      </c>
      <c r="T2161">
        <v>7.1466838101360786</v>
      </c>
      <c r="U2161">
        <v>5.7648568736997454</v>
      </c>
      <c r="V2161">
        <v>16.325337331334332</v>
      </c>
      <c r="W2161">
        <v>59.795488721804517</v>
      </c>
      <c r="X2161">
        <v>126.44739385453521</v>
      </c>
      <c r="Y2161">
        <v>116.36176911544236</v>
      </c>
      <c r="Z2161">
        <v>116.7117293233083</v>
      </c>
      <c r="AA2161">
        <v>11.792362031102392</v>
      </c>
      <c r="AB2161">
        <v>3.3173470844100921</v>
      </c>
      <c r="AC2161">
        <v>-24.580660956770224</v>
      </c>
    </row>
    <row r="2162" spans="1:29">
      <c r="A2162">
        <v>6</v>
      </c>
      <c r="C2162">
        <v>2012</v>
      </c>
      <c r="D2162">
        <v>99</v>
      </c>
      <c r="E2162">
        <v>99</v>
      </c>
      <c r="F2162">
        <v>99</v>
      </c>
      <c r="G2162">
        <v>2</v>
      </c>
      <c r="H2162">
        <v>1</v>
      </c>
      <c r="I2162">
        <v>99</v>
      </c>
      <c r="J2162">
        <v>999</v>
      </c>
      <c r="K2162">
        <v>99</v>
      </c>
      <c r="L2162">
        <v>99</v>
      </c>
      <c r="M2162">
        <v>99</v>
      </c>
      <c r="N2162">
        <v>99</v>
      </c>
      <c r="O2162">
        <v>99</v>
      </c>
      <c r="P2162">
        <v>9999</v>
      </c>
      <c r="Q2162">
        <v>241</v>
      </c>
      <c r="R2162">
        <v>5643.5</v>
      </c>
      <c r="S2162">
        <v>5637.5</v>
      </c>
      <c r="T2162">
        <v>69.351766513056802</v>
      </c>
      <c r="U2162">
        <v>71.710733926683886</v>
      </c>
      <c r="V2162">
        <v>17.089394879064411</v>
      </c>
      <c r="W2162">
        <v>59.521064301552109</v>
      </c>
      <c r="X2162">
        <v>161.95229730057889</v>
      </c>
      <c r="Y2162">
        <v>149.30750420838163</v>
      </c>
      <c r="Z2162">
        <v>149.46641241685171</v>
      </c>
      <c r="AA2162">
        <v>31.529782394759724</v>
      </c>
      <c r="AB2162">
        <v>4.4146676228014803</v>
      </c>
      <c r="AC2162">
        <v>-45.879612857026451</v>
      </c>
    </row>
    <row r="2163" spans="1:29">
      <c r="A2163">
        <v>6</v>
      </c>
      <c r="C2163">
        <v>2012</v>
      </c>
      <c r="D2163">
        <v>99</v>
      </c>
      <c r="E2163">
        <v>99</v>
      </c>
      <c r="F2163">
        <v>99</v>
      </c>
      <c r="G2163">
        <v>2</v>
      </c>
      <c r="H2163">
        <v>2</v>
      </c>
      <c r="I2163">
        <v>99</v>
      </c>
      <c r="J2163">
        <v>999</v>
      </c>
      <c r="K2163">
        <v>99</v>
      </c>
      <c r="L2163">
        <v>99</v>
      </c>
      <c r="M2163">
        <v>99</v>
      </c>
      <c r="N2163">
        <v>99</v>
      </c>
      <c r="O2163">
        <v>99</v>
      </c>
      <c r="P2163">
        <v>9999</v>
      </c>
      <c r="Q2163">
        <v>198</v>
      </c>
      <c r="R2163">
        <v>2494</v>
      </c>
      <c r="S2163">
        <v>2494</v>
      </c>
      <c r="T2163">
        <v>30.64823348694317</v>
      </c>
      <c r="U2163">
        <v>28.289266073316096</v>
      </c>
      <c r="V2163">
        <v>15.787489975942263</v>
      </c>
      <c r="W2163">
        <v>58.878107457898963</v>
      </c>
      <c r="X2163">
        <v>144.40077638119124</v>
      </c>
      <c r="Y2163">
        <v>133.28191659983997</v>
      </c>
      <c r="Z2163">
        <v>133.28191659983997</v>
      </c>
      <c r="AA2163">
        <v>28.478842541602639</v>
      </c>
      <c r="AB2163">
        <v>3.7404218586295608</v>
      </c>
      <c r="AC2163">
        <v>-29.16462476283651</v>
      </c>
    </row>
    <row r="2164" spans="1:29">
      <c r="A2164">
        <v>6</v>
      </c>
      <c r="C2164">
        <v>2012</v>
      </c>
      <c r="D2164">
        <v>99</v>
      </c>
      <c r="E2164">
        <v>99</v>
      </c>
      <c r="F2164">
        <v>99</v>
      </c>
      <c r="G2164">
        <v>3</v>
      </c>
      <c r="H2164">
        <v>1</v>
      </c>
      <c r="I2164">
        <v>99</v>
      </c>
      <c r="J2164">
        <v>999</v>
      </c>
      <c r="K2164">
        <v>99</v>
      </c>
      <c r="L2164">
        <v>99</v>
      </c>
      <c r="M2164">
        <v>99</v>
      </c>
      <c r="N2164">
        <v>99</v>
      </c>
      <c r="O2164">
        <v>99</v>
      </c>
      <c r="P2164">
        <v>9999</v>
      </c>
      <c r="Q2164">
        <v>111</v>
      </c>
      <c r="R2164">
        <v>699</v>
      </c>
      <c r="S2164">
        <v>691</v>
      </c>
      <c r="T2164">
        <v>99.289772727272734</v>
      </c>
      <c r="U2164">
        <v>99.875997767266398</v>
      </c>
      <c r="V2164">
        <v>17.420600858369099</v>
      </c>
      <c r="W2164">
        <v>60.39073806078148</v>
      </c>
      <c r="X2164">
        <v>135.43027727274841</v>
      </c>
      <c r="Y2164">
        <v>123.6386266094421</v>
      </c>
      <c r="Z2164">
        <v>125.07004341534017</v>
      </c>
      <c r="AA2164">
        <v>25.417428239681755</v>
      </c>
      <c r="AB2164">
        <v>4.1991834234084928</v>
      </c>
      <c r="AC2164">
        <v>-27.459294970416984</v>
      </c>
    </row>
    <row r="2165" spans="1:29">
      <c r="A2165">
        <v>6</v>
      </c>
      <c r="C2165">
        <v>2012</v>
      </c>
      <c r="D2165">
        <v>99</v>
      </c>
      <c r="E2165">
        <v>99</v>
      </c>
      <c r="F2165">
        <v>99</v>
      </c>
      <c r="G2165">
        <v>3</v>
      </c>
      <c r="H2165">
        <v>2</v>
      </c>
      <c r="I2165">
        <v>99</v>
      </c>
      <c r="J2165">
        <v>999</v>
      </c>
      <c r="K2165">
        <v>99</v>
      </c>
      <c r="L2165">
        <v>99</v>
      </c>
      <c r="M2165">
        <v>99</v>
      </c>
      <c r="N2165">
        <v>99</v>
      </c>
      <c r="O2165">
        <v>99</v>
      </c>
      <c r="P2165">
        <v>9999</v>
      </c>
      <c r="Q2165">
        <v>2</v>
      </c>
      <c r="R2165">
        <v>5</v>
      </c>
      <c r="S2165">
        <v>1</v>
      </c>
      <c r="T2165">
        <v>0.71022727272727271</v>
      </c>
      <c r="U2165">
        <v>0.12400223273358468</v>
      </c>
      <c r="V2165">
        <v>15.8</v>
      </c>
      <c r="W2165">
        <v>62</v>
      </c>
      <c r="X2165">
        <v>122.31852654387868</v>
      </c>
      <c r="Y2165">
        <v>21.46</v>
      </c>
      <c r="Z2165">
        <v>107.3</v>
      </c>
      <c r="AA2165">
        <v>0</v>
      </c>
      <c r="AB2165">
        <v>0</v>
      </c>
    </row>
    <row r="2166" spans="1:29">
      <c r="A2166">
        <v>6</v>
      </c>
      <c r="C2166">
        <v>2012</v>
      </c>
      <c r="D2166">
        <v>99</v>
      </c>
      <c r="E2166">
        <v>99</v>
      </c>
      <c r="F2166">
        <v>99</v>
      </c>
      <c r="G2166">
        <v>4</v>
      </c>
      <c r="H2166">
        <v>1</v>
      </c>
      <c r="I2166">
        <v>99</v>
      </c>
      <c r="J2166">
        <v>999</v>
      </c>
      <c r="K2166">
        <v>99</v>
      </c>
      <c r="L2166">
        <v>99</v>
      </c>
      <c r="M2166">
        <v>99</v>
      </c>
      <c r="N2166">
        <v>99</v>
      </c>
      <c r="O2166">
        <v>99</v>
      </c>
      <c r="P2166">
        <v>9999</v>
      </c>
      <c r="Q2166">
        <v>76</v>
      </c>
      <c r="R2166">
        <v>1705</v>
      </c>
      <c r="S2166">
        <v>1705</v>
      </c>
      <c r="T2166">
        <v>86.1111111111111</v>
      </c>
      <c r="U2166">
        <v>86.635018614385388</v>
      </c>
      <c r="V2166">
        <v>16.045747800586511</v>
      </c>
      <c r="W2166">
        <v>58.302052785923749</v>
      </c>
      <c r="X2166">
        <v>160.69351820374106</v>
      </c>
      <c r="Y2166">
        <v>148.32011730205284</v>
      </c>
      <c r="Z2166">
        <v>148.32011730205284</v>
      </c>
      <c r="AA2166">
        <v>34.213934325637069</v>
      </c>
      <c r="AB2166">
        <v>4.8678394477128144</v>
      </c>
      <c r="AC2166">
        <v>-50.484195574967266</v>
      </c>
    </row>
    <row r="2167" spans="1:29">
      <c r="A2167">
        <v>6</v>
      </c>
      <c r="C2167">
        <v>2012</v>
      </c>
      <c r="D2167">
        <v>99</v>
      </c>
      <c r="E2167">
        <v>99</v>
      </c>
      <c r="F2167">
        <v>99</v>
      </c>
      <c r="G2167">
        <v>4</v>
      </c>
      <c r="H2167">
        <v>2</v>
      </c>
      <c r="I2167">
        <v>99</v>
      </c>
      <c r="J2167">
        <v>999</v>
      </c>
      <c r="K2167">
        <v>99</v>
      </c>
      <c r="L2167">
        <v>99</v>
      </c>
      <c r="M2167">
        <v>99</v>
      </c>
      <c r="N2167">
        <v>99</v>
      </c>
      <c r="O2167">
        <v>99</v>
      </c>
      <c r="P2167">
        <v>9999</v>
      </c>
      <c r="Q2167">
        <v>13</v>
      </c>
      <c r="R2167">
        <v>275</v>
      </c>
      <c r="S2167">
        <v>273</v>
      </c>
      <c r="T2167">
        <v>13.888888888888889</v>
      </c>
      <c r="U2167">
        <v>13.364981385614621</v>
      </c>
      <c r="V2167">
        <v>15.403636363636362</v>
      </c>
      <c r="W2167">
        <v>58.33333333333335</v>
      </c>
      <c r="X2167">
        <v>154.8484191864473</v>
      </c>
      <c r="Y2167">
        <v>141.86218181818185</v>
      </c>
      <c r="Z2167">
        <v>142.90146520146513</v>
      </c>
      <c r="AA2167">
        <v>30.154815396982663</v>
      </c>
      <c r="AB2167">
        <v>4.0693019744445618</v>
      </c>
      <c r="AC2167">
        <v>-43.402148358600861</v>
      </c>
    </row>
    <row r="2168" spans="1:29">
      <c r="A2168">
        <v>6</v>
      </c>
      <c r="C2168">
        <v>2011</v>
      </c>
      <c r="D2168">
        <v>99</v>
      </c>
      <c r="E2168">
        <v>99</v>
      </c>
      <c r="F2168">
        <v>99</v>
      </c>
      <c r="G2168">
        <v>1</v>
      </c>
      <c r="H2168">
        <v>1</v>
      </c>
      <c r="I2168">
        <v>99</v>
      </c>
      <c r="J2168">
        <v>999</v>
      </c>
      <c r="K2168">
        <v>99</v>
      </c>
      <c r="L2168">
        <v>99</v>
      </c>
      <c r="M2168">
        <v>99</v>
      </c>
      <c r="N2168">
        <v>99</v>
      </c>
      <c r="O2168">
        <v>99</v>
      </c>
      <c r="P2168">
        <v>9999</v>
      </c>
      <c r="Q2168">
        <v>362</v>
      </c>
      <c r="R2168">
        <v>8789</v>
      </c>
      <c r="S2168">
        <v>8783</v>
      </c>
      <c r="T2168">
        <v>92.946277495769891</v>
      </c>
      <c r="U2168">
        <v>94.289630061468898</v>
      </c>
      <c r="V2168">
        <v>15.870519968141997</v>
      </c>
      <c r="W2168">
        <v>59.074575885232818</v>
      </c>
      <c r="X2168">
        <v>159.19389535353153</v>
      </c>
      <c r="Y2168">
        <v>146.84915234952723</v>
      </c>
      <c r="Z2168">
        <v>146.94947056814237</v>
      </c>
      <c r="AA2168">
        <v>32.678445771824777</v>
      </c>
      <c r="AB2168">
        <v>4.4930671707717407</v>
      </c>
      <c r="AC2168">
        <v>-38.226830007276305</v>
      </c>
    </row>
    <row r="2169" spans="1:29">
      <c r="A2169">
        <v>6</v>
      </c>
      <c r="C2169">
        <v>2011</v>
      </c>
      <c r="D2169">
        <v>99</v>
      </c>
      <c r="E2169">
        <v>99</v>
      </c>
      <c r="F2169">
        <v>99</v>
      </c>
      <c r="G2169">
        <v>1</v>
      </c>
      <c r="H2169">
        <v>2</v>
      </c>
      <c r="I2169">
        <v>99</v>
      </c>
      <c r="J2169">
        <v>999</v>
      </c>
      <c r="K2169">
        <v>99</v>
      </c>
      <c r="L2169">
        <v>99</v>
      </c>
      <c r="M2169">
        <v>99</v>
      </c>
      <c r="N2169">
        <v>99</v>
      </c>
      <c r="O2169">
        <v>99</v>
      </c>
      <c r="P2169">
        <v>9999</v>
      </c>
      <c r="Q2169">
        <v>118</v>
      </c>
      <c r="R2169">
        <v>667</v>
      </c>
      <c r="S2169">
        <v>662</v>
      </c>
      <c r="T2169">
        <v>7.0537225042301186</v>
      </c>
      <c r="U2169">
        <v>5.7103699385311089</v>
      </c>
      <c r="V2169">
        <v>15.460269865067469</v>
      </c>
      <c r="W2169">
        <v>59.066465256797592</v>
      </c>
      <c r="X2169">
        <v>127.99001366055862</v>
      </c>
      <c r="Y2169">
        <v>117.18860569715147</v>
      </c>
      <c r="Z2169">
        <v>118.0737160120846</v>
      </c>
      <c r="AA2169">
        <v>13.771504066648269</v>
      </c>
      <c r="AB2169">
        <v>3.5699897874685398</v>
      </c>
      <c r="AC2169">
        <v>-31.039884213207927</v>
      </c>
    </row>
    <row r="2170" spans="1:29">
      <c r="A2170">
        <v>6</v>
      </c>
      <c r="C2170">
        <v>2011</v>
      </c>
      <c r="D2170">
        <v>99</v>
      </c>
      <c r="E2170">
        <v>99</v>
      </c>
      <c r="F2170">
        <v>99</v>
      </c>
      <c r="G2170">
        <v>2</v>
      </c>
      <c r="H2170">
        <v>1</v>
      </c>
      <c r="I2170">
        <v>99</v>
      </c>
      <c r="J2170">
        <v>999</v>
      </c>
      <c r="K2170">
        <v>99</v>
      </c>
      <c r="L2170">
        <v>99</v>
      </c>
      <c r="M2170">
        <v>99</v>
      </c>
      <c r="N2170">
        <v>99</v>
      </c>
      <c r="O2170">
        <v>99</v>
      </c>
      <c r="P2170">
        <v>9999</v>
      </c>
      <c r="Q2170">
        <v>260</v>
      </c>
      <c r="R2170">
        <v>4798</v>
      </c>
      <c r="S2170">
        <v>4775</v>
      </c>
      <c r="T2170">
        <v>64.86413410842232</v>
      </c>
      <c r="U2170">
        <v>67.707168178460265</v>
      </c>
      <c r="V2170">
        <v>17.667361400583577</v>
      </c>
      <c r="W2170">
        <v>58.949109947643983</v>
      </c>
      <c r="X2170">
        <v>160.70119050145925</v>
      </c>
      <c r="Y2170">
        <v>147.72000833680661</v>
      </c>
      <c r="Z2170">
        <v>148.43153926701535</v>
      </c>
      <c r="AA2170">
        <v>31.724140312593718</v>
      </c>
      <c r="AB2170">
        <v>4.3970154970281055</v>
      </c>
      <c r="AC2170">
        <v>-47.030140127832958</v>
      </c>
    </row>
    <row r="2171" spans="1:29">
      <c r="A2171">
        <v>6</v>
      </c>
      <c r="C2171">
        <v>2011</v>
      </c>
      <c r="D2171">
        <v>99</v>
      </c>
      <c r="E2171">
        <v>99</v>
      </c>
      <c r="F2171">
        <v>99</v>
      </c>
      <c r="G2171">
        <v>2</v>
      </c>
      <c r="H2171">
        <v>2</v>
      </c>
      <c r="I2171">
        <v>99</v>
      </c>
      <c r="J2171">
        <v>999</v>
      </c>
      <c r="K2171">
        <v>99</v>
      </c>
      <c r="L2171">
        <v>99</v>
      </c>
      <c r="M2171">
        <v>99</v>
      </c>
      <c r="N2171">
        <v>99</v>
      </c>
      <c r="O2171">
        <v>99</v>
      </c>
      <c r="P2171">
        <v>9999</v>
      </c>
      <c r="Q2171">
        <v>203</v>
      </c>
      <c r="R2171">
        <v>2599</v>
      </c>
      <c r="S2171">
        <v>2590</v>
      </c>
      <c r="T2171">
        <v>35.135865891577659</v>
      </c>
      <c r="U2171">
        <v>32.292831821539721</v>
      </c>
      <c r="V2171">
        <v>14.933820700269338</v>
      </c>
      <c r="W2171">
        <v>57.586100386100391</v>
      </c>
      <c r="X2171">
        <v>141.3417194795731</v>
      </c>
      <c r="Y2171">
        <v>130.06629472874189</v>
      </c>
      <c r="Z2171">
        <v>130.51826254826261</v>
      </c>
      <c r="AA2171">
        <v>27.661670553867442</v>
      </c>
      <c r="AB2171">
        <v>3.9479382045750224</v>
      </c>
      <c r="AC2171">
        <v>-29.366692293517566</v>
      </c>
    </row>
    <row r="2172" spans="1:29">
      <c r="A2172">
        <v>6</v>
      </c>
      <c r="C2172">
        <v>2011</v>
      </c>
      <c r="D2172">
        <v>99</v>
      </c>
      <c r="E2172">
        <v>99</v>
      </c>
      <c r="F2172">
        <v>99</v>
      </c>
      <c r="G2172">
        <v>3</v>
      </c>
      <c r="H2172">
        <v>1</v>
      </c>
      <c r="I2172">
        <v>99</v>
      </c>
      <c r="J2172">
        <v>999</v>
      </c>
      <c r="K2172">
        <v>99</v>
      </c>
      <c r="L2172">
        <v>99</v>
      </c>
      <c r="M2172">
        <v>99</v>
      </c>
      <c r="N2172">
        <v>99</v>
      </c>
      <c r="O2172">
        <v>99</v>
      </c>
      <c r="P2172">
        <v>9999</v>
      </c>
      <c r="Q2172">
        <v>125</v>
      </c>
      <c r="R2172">
        <v>606</v>
      </c>
      <c r="S2172">
        <v>604</v>
      </c>
      <c r="T2172">
        <v>85.232067510548518</v>
      </c>
      <c r="U2172">
        <v>86.784607932592095</v>
      </c>
      <c r="V2172">
        <v>17.46039603960396</v>
      </c>
      <c r="W2172">
        <v>59.932119205298001</v>
      </c>
      <c r="X2172">
        <v>138.31261240966992</v>
      </c>
      <c r="Y2172">
        <v>127.13085808580855</v>
      </c>
      <c r="Z2172">
        <v>127.55182119205296</v>
      </c>
      <c r="AA2172">
        <v>28.564307835369096</v>
      </c>
      <c r="AB2172">
        <v>4.2734001087075164</v>
      </c>
      <c r="AC2172">
        <v>-34.20433740835616</v>
      </c>
    </row>
    <row r="2173" spans="1:29">
      <c r="A2173">
        <v>6</v>
      </c>
      <c r="C2173">
        <v>2011</v>
      </c>
      <c r="D2173">
        <v>99</v>
      </c>
      <c r="E2173">
        <v>99</v>
      </c>
      <c r="F2173">
        <v>99</v>
      </c>
      <c r="G2173">
        <v>3</v>
      </c>
      <c r="H2173">
        <v>2</v>
      </c>
      <c r="I2173">
        <v>99</v>
      </c>
      <c r="J2173">
        <v>999</v>
      </c>
      <c r="K2173">
        <v>99</v>
      </c>
      <c r="L2173">
        <v>99</v>
      </c>
      <c r="M2173">
        <v>99</v>
      </c>
      <c r="N2173">
        <v>99</v>
      </c>
      <c r="O2173">
        <v>99</v>
      </c>
      <c r="P2173">
        <v>9999</v>
      </c>
      <c r="Q2173">
        <v>32</v>
      </c>
      <c r="R2173">
        <v>105</v>
      </c>
      <c r="S2173">
        <v>105</v>
      </c>
      <c r="T2173">
        <v>14.767932489451477</v>
      </c>
      <c r="U2173">
        <v>13.21539206740789</v>
      </c>
      <c r="V2173">
        <v>15.838095238095244</v>
      </c>
      <c r="W2173">
        <v>58.628571428571405</v>
      </c>
      <c r="X2173">
        <v>121.05143682608472</v>
      </c>
      <c r="Y2173">
        <v>111.73047619047622</v>
      </c>
      <c r="Z2173">
        <v>111.73047619047622</v>
      </c>
      <c r="AA2173">
        <v>7.2021045047294487</v>
      </c>
      <c r="AB2173">
        <v>3.0024026659839755</v>
      </c>
      <c r="AC2173">
        <v>-26.84504883132735</v>
      </c>
    </row>
    <row r="2174" spans="1:29">
      <c r="A2174">
        <v>6</v>
      </c>
      <c r="C2174">
        <v>2011</v>
      </c>
      <c r="D2174">
        <v>99</v>
      </c>
      <c r="E2174">
        <v>99</v>
      </c>
      <c r="F2174">
        <v>99</v>
      </c>
      <c r="G2174">
        <v>4</v>
      </c>
      <c r="H2174">
        <v>1</v>
      </c>
      <c r="I2174">
        <v>99</v>
      </c>
      <c r="J2174">
        <v>999</v>
      </c>
      <c r="K2174">
        <v>99</v>
      </c>
      <c r="L2174">
        <v>99</v>
      </c>
      <c r="M2174">
        <v>99</v>
      </c>
      <c r="N2174">
        <v>99</v>
      </c>
      <c r="O2174">
        <v>99</v>
      </c>
      <c r="P2174">
        <v>9999</v>
      </c>
      <c r="Q2174">
        <v>90</v>
      </c>
      <c r="R2174">
        <v>1640</v>
      </c>
      <c r="S2174">
        <v>1638</v>
      </c>
      <c r="T2174">
        <v>86.772486772486801</v>
      </c>
      <c r="U2174">
        <v>86.804374452177655</v>
      </c>
      <c r="V2174">
        <v>16.283536585365855</v>
      </c>
      <c r="W2174">
        <v>58.62942612942615</v>
      </c>
      <c r="X2174">
        <v>158.30853790661436</v>
      </c>
      <c r="Y2174">
        <v>145.89317073170724</v>
      </c>
      <c r="Z2174">
        <v>146.07130647130643</v>
      </c>
      <c r="AA2174">
        <v>33.851298316056756</v>
      </c>
      <c r="AB2174">
        <v>4.6331911368119716</v>
      </c>
      <c r="AC2174">
        <v>-50.972170817086031</v>
      </c>
    </row>
    <row r="2175" spans="1:29">
      <c r="A2175">
        <v>6</v>
      </c>
      <c r="C2175">
        <v>2011</v>
      </c>
      <c r="D2175">
        <v>99</v>
      </c>
      <c r="E2175">
        <v>99</v>
      </c>
      <c r="F2175">
        <v>99</v>
      </c>
      <c r="G2175">
        <v>4</v>
      </c>
      <c r="H2175">
        <v>2</v>
      </c>
      <c r="I2175">
        <v>99</v>
      </c>
      <c r="J2175">
        <v>999</v>
      </c>
      <c r="K2175">
        <v>99</v>
      </c>
      <c r="L2175">
        <v>99</v>
      </c>
      <c r="M2175">
        <v>99</v>
      </c>
      <c r="N2175">
        <v>99</v>
      </c>
      <c r="O2175">
        <v>99</v>
      </c>
      <c r="P2175">
        <v>9999</v>
      </c>
      <c r="Q2175">
        <v>13</v>
      </c>
      <c r="R2175">
        <v>250</v>
      </c>
      <c r="S2175">
        <v>245</v>
      </c>
      <c r="T2175">
        <v>13.227513227513228</v>
      </c>
      <c r="U2175">
        <v>13.195625547822353</v>
      </c>
      <c r="V2175">
        <v>16.536000000000001</v>
      </c>
      <c r="W2175">
        <v>57.375510204081642</v>
      </c>
      <c r="X2175">
        <v>160.53997833152772</v>
      </c>
      <c r="Y2175">
        <v>145.488</v>
      </c>
      <c r="Z2175">
        <v>148.45714285714277</v>
      </c>
      <c r="AA2175">
        <v>33.860756889692425</v>
      </c>
      <c r="AB2175">
        <v>4.4517609729296677</v>
      </c>
      <c r="AC2175">
        <v>-40.620713425786427</v>
      </c>
    </row>
    <row r="2176" spans="1:29">
      <c r="A2176">
        <v>6</v>
      </c>
      <c r="C2176">
        <v>2010</v>
      </c>
      <c r="D2176">
        <v>99</v>
      </c>
      <c r="E2176">
        <v>99</v>
      </c>
      <c r="F2176">
        <v>99</v>
      </c>
      <c r="G2176">
        <v>1</v>
      </c>
      <c r="H2176">
        <v>1</v>
      </c>
      <c r="I2176">
        <v>99</v>
      </c>
      <c r="J2176">
        <v>999</v>
      </c>
      <c r="K2176">
        <v>99</v>
      </c>
      <c r="L2176">
        <v>99</v>
      </c>
      <c r="M2176">
        <v>99</v>
      </c>
      <c r="N2176">
        <v>99</v>
      </c>
      <c r="O2176">
        <v>99</v>
      </c>
      <c r="P2176">
        <v>9999</v>
      </c>
      <c r="Q2176">
        <v>398</v>
      </c>
      <c r="R2176">
        <v>8045</v>
      </c>
      <c r="S2176">
        <v>8026</v>
      </c>
      <c r="T2176">
        <v>90.342504211117358</v>
      </c>
      <c r="U2176">
        <v>92.273761748951642</v>
      </c>
      <c r="V2176">
        <v>14.814916096954628</v>
      </c>
      <c r="W2176">
        <v>59.12135559431848</v>
      </c>
      <c r="X2176">
        <v>162.52062645991148</v>
      </c>
      <c r="Y2176">
        <v>149.725929148539</v>
      </c>
      <c r="Z2176">
        <v>150.08037627709894</v>
      </c>
      <c r="AA2176">
        <v>32.237444698298674</v>
      </c>
      <c r="AB2176">
        <v>4.6177023116281211</v>
      </c>
      <c r="AC2176">
        <v>-46.022935692388131</v>
      </c>
    </row>
    <row r="2177" spans="1:29">
      <c r="A2177">
        <v>6</v>
      </c>
      <c r="C2177">
        <v>2010</v>
      </c>
      <c r="D2177">
        <v>99</v>
      </c>
      <c r="E2177">
        <v>99</v>
      </c>
      <c r="F2177">
        <v>99</v>
      </c>
      <c r="G2177">
        <v>1</v>
      </c>
      <c r="H2177">
        <v>2</v>
      </c>
      <c r="I2177">
        <v>99</v>
      </c>
      <c r="J2177">
        <v>999</v>
      </c>
      <c r="K2177">
        <v>99</v>
      </c>
      <c r="L2177">
        <v>99</v>
      </c>
      <c r="M2177">
        <v>99</v>
      </c>
      <c r="N2177">
        <v>99</v>
      </c>
      <c r="O2177">
        <v>99</v>
      </c>
      <c r="P2177">
        <v>9999</v>
      </c>
      <c r="Q2177">
        <v>121</v>
      </c>
      <c r="R2177">
        <v>860</v>
      </c>
      <c r="S2177">
        <v>856</v>
      </c>
      <c r="T2177">
        <v>9.6574957888826525</v>
      </c>
      <c r="U2177">
        <v>7.7262382510483452</v>
      </c>
      <c r="V2177">
        <v>15.417441860465114</v>
      </c>
      <c r="W2177">
        <v>58.317757009345812</v>
      </c>
      <c r="X2177">
        <v>127.63574290105548</v>
      </c>
      <c r="Y2177">
        <v>117.27744186046525</v>
      </c>
      <c r="Z2177">
        <v>117.82546728971975</v>
      </c>
      <c r="AA2177">
        <v>11.827708083983373</v>
      </c>
      <c r="AB2177">
        <v>3.3883338359650739</v>
      </c>
      <c r="AC2177">
        <v>-33.011355369878004</v>
      </c>
    </row>
    <row r="2178" spans="1:29">
      <c r="A2178">
        <v>6</v>
      </c>
      <c r="C2178">
        <v>2010</v>
      </c>
      <c r="D2178">
        <v>99</v>
      </c>
      <c r="E2178">
        <v>99</v>
      </c>
      <c r="F2178">
        <v>99</v>
      </c>
      <c r="G2178">
        <v>2</v>
      </c>
      <c r="H2178">
        <v>1</v>
      </c>
      <c r="I2178">
        <v>99</v>
      </c>
      <c r="J2178">
        <v>999</v>
      </c>
      <c r="K2178">
        <v>99</v>
      </c>
      <c r="L2178">
        <v>99</v>
      </c>
      <c r="M2178">
        <v>99</v>
      </c>
      <c r="N2178">
        <v>99</v>
      </c>
      <c r="O2178">
        <v>99</v>
      </c>
      <c r="P2178">
        <v>9999</v>
      </c>
      <c r="Q2178">
        <v>261</v>
      </c>
      <c r="R2178">
        <v>4697</v>
      </c>
      <c r="S2178">
        <v>4650</v>
      </c>
      <c r="T2178">
        <v>64.581328200192488</v>
      </c>
      <c r="U2178">
        <v>67.223828583255255</v>
      </c>
      <c r="V2178">
        <v>13.857568660847347</v>
      </c>
      <c r="W2178">
        <v>57.795913978494639</v>
      </c>
      <c r="X2178">
        <v>161.73041919982529</v>
      </c>
      <c r="Y2178">
        <v>148.19184585905862</v>
      </c>
      <c r="Z2178">
        <v>149.68969892473092</v>
      </c>
      <c r="AA2178">
        <v>31.441750603054157</v>
      </c>
      <c r="AB2178">
        <v>4.7274381515225397</v>
      </c>
      <c r="AC2178">
        <v>-45.704082151947027</v>
      </c>
    </row>
    <row r="2179" spans="1:29">
      <c r="A2179">
        <v>6</v>
      </c>
      <c r="C2179">
        <v>2010</v>
      </c>
      <c r="D2179">
        <v>99</v>
      </c>
      <c r="E2179">
        <v>99</v>
      </c>
      <c r="F2179">
        <v>99</v>
      </c>
      <c r="G2179">
        <v>2</v>
      </c>
      <c r="H2179">
        <v>2</v>
      </c>
      <c r="I2179">
        <v>99</v>
      </c>
      <c r="J2179">
        <v>999</v>
      </c>
      <c r="K2179">
        <v>99</v>
      </c>
      <c r="L2179">
        <v>99</v>
      </c>
      <c r="M2179">
        <v>99</v>
      </c>
      <c r="N2179">
        <v>99</v>
      </c>
      <c r="O2179">
        <v>99</v>
      </c>
      <c r="P2179">
        <v>9999</v>
      </c>
      <c r="Q2179">
        <v>203</v>
      </c>
      <c r="R2179">
        <v>2576</v>
      </c>
      <c r="S2179">
        <v>2573</v>
      </c>
      <c r="T2179">
        <v>35.418671799807498</v>
      </c>
      <c r="U2179">
        <v>32.776171416744731</v>
      </c>
      <c r="V2179">
        <v>15.222437888198757</v>
      </c>
      <c r="W2179">
        <v>57.200932763311314</v>
      </c>
      <c r="X2179">
        <v>142.87632147399472</v>
      </c>
      <c r="Y2179">
        <v>131.74495341614863</v>
      </c>
      <c r="Z2179">
        <v>131.89856198989463</v>
      </c>
      <c r="AA2179">
        <v>28.05923738166506</v>
      </c>
      <c r="AB2179">
        <v>4.0131496722675202</v>
      </c>
      <c r="AC2179">
        <v>-39.16490746936536</v>
      </c>
    </row>
    <row r="2180" spans="1:29">
      <c r="A2180">
        <v>6</v>
      </c>
      <c r="C2180">
        <v>2010</v>
      </c>
      <c r="D2180">
        <v>99</v>
      </c>
      <c r="E2180">
        <v>99</v>
      </c>
      <c r="F2180">
        <v>99</v>
      </c>
      <c r="G2180">
        <v>3</v>
      </c>
      <c r="H2180">
        <v>1</v>
      </c>
      <c r="I2180">
        <v>99</v>
      </c>
      <c r="J2180">
        <v>999</v>
      </c>
      <c r="K2180">
        <v>99</v>
      </c>
      <c r="L2180">
        <v>99</v>
      </c>
      <c r="M2180">
        <v>99</v>
      </c>
      <c r="N2180">
        <v>99</v>
      </c>
      <c r="O2180">
        <v>99</v>
      </c>
      <c r="P2180">
        <v>9999</v>
      </c>
      <c r="Q2180">
        <v>152</v>
      </c>
      <c r="R2180">
        <v>766</v>
      </c>
      <c r="S2180">
        <v>766</v>
      </c>
      <c r="T2180">
        <v>42.273730684326722</v>
      </c>
      <c r="U2180">
        <v>40.377973503945555</v>
      </c>
      <c r="V2180">
        <v>14.714099216710181</v>
      </c>
      <c r="W2180">
        <v>59.194516971279384</v>
      </c>
      <c r="X2180">
        <v>147.03444608199513</v>
      </c>
      <c r="Y2180">
        <v>135.71279373368156</v>
      </c>
      <c r="Z2180">
        <v>135.71279373368156</v>
      </c>
      <c r="AA2180">
        <v>33.208899185992301</v>
      </c>
      <c r="AB2180">
        <v>4.61663709669822</v>
      </c>
      <c r="AC2180">
        <v>-49.328804071018681</v>
      </c>
    </row>
    <row r="2181" spans="1:29">
      <c r="A2181">
        <v>6</v>
      </c>
      <c r="C2181">
        <v>2010</v>
      </c>
      <c r="D2181">
        <v>99</v>
      </c>
      <c r="E2181">
        <v>99</v>
      </c>
      <c r="F2181">
        <v>99</v>
      </c>
      <c r="G2181">
        <v>3</v>
      </c>
      <c r="H2181">
        <v>2</v>
      </c>
      <c r="I2181">
        <v>99</v>
      </c>
      <c r="J2181">
        <v>999</v>
      </c>
      <c r="K2181">
        <v>99</v>
      </c>
      <c r="L2181">
        <v>99</v>
      </c>
      <c r="M2181">
        <v>99</v>
      </c>
      <c r="N2181">
        <v>99</v>
      </c>
      <c r="O2181">
        <v>99</v>
      </c>
      <c r="P2181">
        <v>9999</v>
      </c>
      <c r="Q2181">
        <v>62</v>
      </c>
      <c r="R2181">
        <v>1046</v>
      </c>
      <c r="S2181">
        <v>1045</v>
      </c>
      <c r="T2181">
        <v>57.726269315673278</v>
      </c>
      <c r="U2181">
        <v>59.622026496054445</v>
      </c>
      <c r="V2181">
        <v>16.050669216061181</v>
      </c>
      <c r="W2181">
        <v>56.817224880382803</v>
      </c>
      <c r="X2181">
        <v>159.0972367518834</v>
      </c>
      <c r="Y2181">
        <v>146.75066921606111</v>
      </c>
      <c r="Z2181">
        <v>146.89110047846876</v>
      </c>
      <c r="AA2181">
        <v>33.111833517409998</v>
      </c>
      <c r="AB2181">
        <v>5.3198274922703508</v>
      </c>
      <c r="AC2181">
        <v>-54.998925887202091</v>
      </c>
    </row>
    <row r="2182" spans="1:29">
      <c r="A2182">
        <v>6</v>
      </c>
      <c r="C2182">
        <v>2010</v>
      </c>
      <c r="D2182">
        <v>99</v>
      </c>
      <c r="E2182">
        <v>99</v>
      </c>
      <c r="F2182">
        <v>99</v>
      </c>
      <c r="G2182">
        <v>4</v>
      </c>
      <c r="H2182">
        <v>1</v>
      </c>
      <c r="I2182">
        <v>99</v>
      </c>
      <c r="J2182">
        <v>999</v>
      </c>
      <c r="K2182">
        <v>99</v>
      </c>
      <c r="L2182">
        <v>99</v>
      </c>
      <c r="M2182">
        <v>99</v>
      </c>
      <c r="N2182">
        <v>99</v>
      </c>
      <c r="O2182">
        <v>99</v>
      </c>
      <c r="P2182">
        <v>9999</v>
      </c>
      <c r="Q2182">
        <v>88</v>
      </c>
      <c r="R2182">
        <v>1743</v>
      </c>
      <c r="S2182">
        <v>1743</v>
      </c>
      <c r="T2182">
        <v>89.156010230179049</v>
      </c>
      <c r="U2182">
        <v>89.878582905026903</v>
      </c>
      <c r="V2182">
        <v>14.468732071141712</v>
      </c>
      <c r="W2182">
        <v>58.453241537578897</v>
      </c>
      <c r="X2182">
        <v>157.34027271444538</v>
      </c>
      <c r="Y2182">
        <v>145.22507171543333</v>
      </c>
      <c r="Z2182">
        <v>145.22507171543333</v>
      </c>
      <c r="AA2182">
        <v>31.574104787834443</v>
      </c>
      <c r="AB2182">
        <v>4.5066368591714738</v>
      </c>
      <c r="AC2182">
        <v>-50.168511149638817</v>
      </c>
    </row>
    <row r="2183" spans="1:29">
      <c r="A2183">
        <v>6</v>
      </c>
      <c r="C2183">
        <v>2010</v>
      </c>
      <c r="D2183">
        <v>99</v>
      </c>
      <c r="E2183">
        <v>99</v>
      </c>
      <c r="F2183">
        <v>99</v>
      </c>
      <c r="G2183">
        <v>4</v>
      </c>
      <c r="H2183">
        <v>2</v>
      </c>
      <c r="I2183">
        <v>99</v>
      </c>
      <c r="J2183">
        <v>999</v>
      </c>
      <c r="K2183">
        <v>99</v>
      </c>
      <c r="L2183">
        <v>99</v>
      </c>
      <c r="M2183">
        <v>99</v>
      </c>
      <c r="N2183">
        <v>99</v>
      </c>
      <c r="O2183">
        <v>99</v>
      </c>
      <c r="P2183">
        <v>9999</v>
      </c>
      <c r="Q2183">
        <v>18</v>
      </c>
      <c r="R2183">
        <v>212</v>
      </c>
      <c r="S2183">
        <v>210</v>
      </c>
      <c r="T2183">
        <v>10.843989769820972</v>
      </c>
      <c r="U2183">
        <v>10.121417094973053</v>
      </c>
      <c r="V2183">
        <v>15.028301886792452</v>
      </c>
      <c r="W2183">
        <v>57.485714285714302</v>
      </c>
      <c r="X2183">
        <v>147.14630307242587</v>
      </c>
      <c r="Y2183">
        <v>134.45849056603771</v>
      </c>
      <c r="Z2183">
        <v>135.73904761904757</v>
      </c>
      <c r="AA2183">
        <v>28.31628505106147</v>
      </c>
      <c r="AB2183">
        <v>4.1002073947877404</v>
      </c>
      <c r="AC2183">
        <v>-41.898406352402588</v>
      </c>
    </row>
    <row r="2184" spans="1:29">
      <c r="A2184">
        <v>6</v>
      </c>
      <c r="C2184">
        <v>2009</v>
      </c>
      <c r="D2184">
        <v>99</v>
      </c>
      <c r="E2184">
        <v>99</v>
      </c>
      <c r="F2184">
        <v>99</v>
      </c>
      <c r="G2184">
        <v>1</v>
      </c>
      <c r="H2184">
        <v>1</v>
      </c>
      <c r="I2184">
        <v>99</v>
      </c>
      <c r="J2184">
        <v>999</v>
      </c>
      <c r="K2184">
        <v>99</v>
      </c>
      <c r="L2184">
        <v>99</v>
      </c>
      <c r="M2184">
        <v>99</v>
      </c>
      <c r="N2184">
        <v>99</v>
      </c>
      <c r="O2184">
        <v>99</v>
      </c>
      <c r="P2184">
        <v>9999</v>
      </c>
      <c r="Q2184">
        <v>422</v>
      </c>
      <c r="R2184">
        <v>9311</v>
      </c>
      <c r="S2184">
        <v>9293</v>
      </c>
      <c r="T2184">
        <v>90.954381166357365</v>
      </c>
      <c r="U2184">
        <v>92.579835462703869</v>
      </c>
      <c r="V2184">
        <v>14.91042852540007</v>
      </c>
      <c r="W2184">
        <v>56.670074249435046</v>
      </c>
      <c r="X2184">
        <v>159.18200644096635</v>
      </c>
      <c r="Y2184">
        <v>146.66224895285197</v>
      </c>
      <c r="Z2184">
        <v>146.94632519100443</v>
      </c>
      <c r="AA2184">
        <v>31.628926446585261</v>
      </c>
      <c r="AB2184">
        <v>4.7194673616680918</v>
      </c>
      <c r="AC2184">
        <v>-36.117066612758641</v>
      </c>
    </row>
    <row r="2185" spans="1:29">
      <c r="A2185">
        <v>6</v>
      </c>
      <c r="C2185">
        <v>2009</v>
      </c>
      <c r="D2185">
        <v>99</v>
      </c>
      <c r="E2185">
        <v>99</v>
      </c>
      <c r="F2185">
        <v>99</v>
      </c>
      <c r="G2185">
        <v>1</v>
      </c>
      <c r="H2185">
        <v>2</v>
      </c>
      <c r="I2185">
        <v>99</v>
      </c>
      <c r="J2185">
        <v>999</v>
      </c>
      <c r="K2185">
        <v>99</v>
      </c>
      <c r="L2185">
        <v>99</v>
      </c>
      <c r="M2185">
        <v>99</v>
      </c>
      <c r="N2185">
        <v>99</v>
      </c>
      <c r="O2185">
        <v>99</v>
      </c>
      <c r="P2185">
        <v>9999</v>
      </c>
      <c r="Q2185">
        <v>119</v>
      </c>
      <c r="R2185">
        <v>926</v>
      </c>
      <c r="S2185">
        <v>921</v>
      </c>
      <c r="T2185">
        <v>9.0456188336426706</v>
      </c>
      <c r="U2185">
        <v>7.4201645372961185</v>
      </c>
      <c r="V2185">
        <v>14.980561555075591</v>
      </c>
      <c r="W2185">
        <v>56.928338762214963</v>
      </c>
      <c r="X2185">
        <v>128.85662538112868</v>
      </c>
      <c r="Y2185">
        <v>118.19546436285096</v>
      </c>
      <c r="Z2185">
        <v>118.83713355048857</v>
      </c>
      <c r="AA2185">
        <v>13.51153566870131</v>
      </c>
      <c r="AB2185">
        <v>3.2982854030058073</v>
      </c>
      <c r="AC2185">
        <v>-31.817469304543447</v>
      </c>
    </row>
    <row r="2186" spans="1:29">
      <c r="A2186">
        <v>6</v>
      </c>
      <c r="C2186">
        <v>2009</v>
      </c>
      <c r="D2186">
        <v>99</v>
      </c>
      <c r="E2186">
        <v>99</v>
      </c>
      <c r="F2186">
        <v>99</v>
      </c>
      <c r="G2186">
        <v>2</v>
      </c>
      <c r="H2186">
        <v>1</v>
      </c>
      <c r="I2186">
        <v>99</v>
      </c>
      <c r="J2186">
        <v>999</v>
      </c>
      <c r="K2186">
        <v>99</v>
      </c>
      <c r="L2186">
        <v>99</v>
      </c>
      <c r="M2186">
        <v>99</v>
      </c>
      <c r="N2186">
        <v>99</v>
      </c>
      <c r="O2186">
        <v>99</v>
      </c>
      <c r="P2186">
        <v>9999</v>
      </c>
      <c r="Q2186">
        <v>268</v>
      </c>
      <c r="R2186">
        <v>4602</v>
      </c>
      <c r="S2186">
        <v>4579</v>
      </c>
      <c r="T2186">
        <v>66.967403958090799</v>
      </c>
      <c r="U2186">
        <v>69.613285245206484</v>
      </c>
      <c r="V2186">
        <v>16.068448500651897</v>
      </c>
      <c r="W2186">
        <v>56.900851714348143</v>
      </c>
      <c r="X2186">
        <v>164.23802736856999</v>
      </c>
      <c r="Y2186">
        <v>150.96088657105611</v>
      </c>
      <c r="Z2186">
        <v>151.71915265341781</v>
      </c>
      <c r="AA2186">
        <v>33.940196722345021</v>
      </c>
      <c r="AB2186">
        <v>5.1870659671459585</v>
      </c>
      <c r="AC2186">
        <v>-53.519919796566946</v>
      </c>
    </row>
    <row r="2187" spans="1:29">
      <c r="A2187">
        <v>6</v>
      </c>
      <c r="C2187">
        <v>2009</v>
      </c>
      <c r="D2187">
        <v>99</v>
      </c>
      <c r="E2187">
        <v>99</v>
      </c>
      <c r="F2187">
        <v>99</v>
      </c>
      <c r="G2187">
        <v>2</v>
      </c>
      <c r="H2187">
        <v>2</v>
      </c>
      <c r="I2187">
        <v>99</v>
      </c>
      <c r="J2187">
        <v>999</v>
      </c>
      <c r="K2187">
        <v>99</v>
      </c>
      <c r="L2187">
        <v>99</v>
      </c>
      <c r="M2187">
        <v>99</v>
      </c>
      <c r="N2187">
        <v>99</v>
      </c>
      <c r="O2187">
        <v>99</v>
      </c>
      <c r="P2187">
        <v>9999</v>
      </c>
      <c r="Q2187">
        <v>207</v>
      </c>
      <c r="R2187">
        <v>2270</v>
      </c>
      <c r="S2187">
        <v>2264</v>
      </c>
      <c r="T2187">
        <v>33.032596041909194</v>
      </c>
      <c r="U2187">
        <v>30.386714754793527</v>
      </c>
      <c r="V2187">
        <v>15.120264317180615</v>
      </c>
      <c r="W2187">
        <v>57.252208480565393</v>
      </c>
      <c r="X2187">
        <v>145.08564773936752</v>
      </c>
      <c r="Y2187">
        <v>133.59088105726869</v>
      </c>
      <c r="Z2187">
        <v>133.94492049469957</v>
      </c>
      <c r="AA2187">
        <v>27.258539537770996</v>
      </c>
      <c r="AB2187">
        <v>3.9031443425340928</v>
      </c>
      <c r="AC2187">
        <v>-39.701560272716797</v>
      </c>
    </row>
    <row r="2188" spans="1:29">
      <c r="A2188">
        <v>6</v>
      </c>
      <c r="C2188">
        <v>2009</v>
      </c>
      <c r="D2188">
        <v>99</v>
      </c>
      <c r="E2188">
        <v>99</v>
      </c>
      <c r="F2188">
        <v>99</v>
      </c>
      <c r="G2188">
        <v>3</v>
      </c>
      <c r="H2188">
        <v>1</v>
      </c>
      <c r="I2188">
        <v>99</v>
      </c>
      <c r="J2188">
        <v>999</v>
      </c>
      <c r="K2188">
        <v>99</v>
      </c>
      <c r="L2188">
        <v>99</v>
      </c>
      <c r="M2188">
        <v>99</v>
      </c>
      <c r="N2188">
        <v>99</v>
      </c>
      <c r="O2188">
        <v>99</v>
      </c>
      <c r="P2188">
        <v>9999</v>
      </c>
      <c r="Q2188">
        <v>117</v>
      </c>
      <c r="R2188">
        <v>585</v>
      </c>
      <c r="S2188">
        <v>580</v>
      </c>
      <c r="T2188">
        <v>32.681564245810058</v>
      </c>
      <c r="U2188">
        <v>31.628204990189719</v>
      </c>
      <c r="V2188">
        <v>16.757264957264965</v>
      </c>
      <c r="W2188">
        <v>57.644827586206887</v>
      </c>
      <c r="X2188">
        <v>147.96177459232717</v>
      </c>
      <c r="Y2188">
        <v>135.60017094017098</v>
      </c>
      <c r="Z2188">
        <v>136.76913793103452</v>
      </c>
      <c r="AA2188">
        <v>32.195344425943006</v>
      </c>
      <c r="AB2188">
        <v>4.5616154282338783</v>
      </c>
      <c r="AC2188">
        <v>-45.441265820352655</v>
      </c>
    </row>
    <row r="2189" spans="1:29">
      <c r="A2189">
        <v>6</v>
      </c>
      <c r="C2189">
        <v>2009</v>
      </c>
      <c r="D2189">
        <v>99</v>
      </c>
      <c r="E2189">
        <v>99</v>
      </c>
      <c r="F2189">
        <v>99</v>
      </c>
      <c r="G2189">
        <v>3</v>
      </c>
      <c r="H2189">
        <v>2</v>
      </c>
      <c r="I2189">
        <v>99</v>
      </c>
      <c r="J2189">
        <v>999</v>
      </c>
      <c r="K2189">
        <v>99</v>
      </c>
      <c r="L2189">
        <v>99</v>
      </c>
      <c r="M2189">
        <v>99</v>
      </c>
      <c r="N2189">
        <v>99</v>
      </c>
      <c r="O2189">
        <v>99</v>
      </c>
      <c r="P2189">
        <v>9999</v>
      </c>
      <c r="Q2189">
        <v>61</v>
      </c>
      <c r="R2189">
        <v>1205</v>
      </c>
      <c r="S2189">
        <v>1190</v>
      </c>
      <c r="T2189">
        <v>67.318435754189963</v>
      </c>
      <c r="U2189">
        <v>68.371795009810256</v>
      </c>
      <c r="V2189">
        <v>17.622406639004154</v>
      </c>
      <c r="W2189">
        <v>57.375630252100819</v>
      </c>
      <c r="X2189">
        <v>155.58295833089829</v>
      </c>
      <c r="Y2189">
        <v>142.30871369294599</v>
      </c>
      <c r="Z2189">
        <v>144.1025210084033</v>
      </c>
      <c r="AA2189">
        <v>30.998641776114752</v>
      </c>
      <c r="AB2189">
        <v>4.6015245260812039</v>
      </c>
      <c r="AC2189">
        <v>-53.021468731467991</v>
      </c>
    </row>
    <row r="2190" spans="1:29">
      <c r="A2190">
        <v>6</v>
      </c>
      <c r="C2190">
        <v>2009</v>
      </c>
      <c r="D2190">
        <v>99</v>
      </c>
      <c r="E2190">
        <v>99</v>
      </c>
      <c r="F2190">
        <v>99</v>
      </c>
      <c r="G2190">
        <v>4</v>
      </c>
      <c r="H2190">
        <v>1</v>
      </c>
      <c r="I2190">
        <v>99</v>
      </c>
      <c r="J2190">
        <v>999</v>
      </c>
      <c r="K2190">
        <v>99</v>
      </c>
      <c r="L2190">
        <v>99</v>
      </c>
      <c r="M2190">
        <v>99</v>
      </c>
      <c r="N2190">
        <v>99</v>
      </c>
      <c r="O2190">
        <v>99</v>
      </c>
      <c r="P2190">
        <v>9999</v>
      </c>
      <c r="Q2190">
        <v>101</v>
      </c>
      <c r="R2190">
        <v>1417</v>
      </c>
      <c r="S2190">
        <v>1417</v>
      </c>
      <c r="T2190">
        <v>98.13019390581718</v>
      </c>
      <c r="U2190">
        <v>98.490909791320618</v>
      </c>
      <c r="V2190">
        <v>14.973182780522228</v>
      </c>
      <c r="W2190">
        <v>55.778405081157374</v>
      </c>
      <c r="X2190">
        <v>166.16040633355524</v>
      </c>
      <c r="Y2190">
        <v>153.36605504587129</v>
      </c>
      <c r="Z2190">
        <v>153.36605504587129</v>
      </c>
      <c r="AA2190">
        <v>34.217678548198499</v>
      </c>
      <c r="AB2190">
        <v>4.949456546907669</v>
      </c>
      <c r="AC2190">
        <v>-55.367523950569449</v>
      </c>
    </row>
    <row r="2191" spans="1:29">
      <c r="A2191">
        <v>6</v>
      </c>
      <c r="C2191">
        <v>2009</v>
      </c>
      <c r="D2191">
        <v>99</v>
      </c>
      <c r="E2191">
        <v>99</v>
      </c>
      <c r="F2191">
        <v>99</v>
      </c>
      <c r="G2191">
        <v>4</v>
      </c>
      <c r="H2191">
        <v>2</v>
      </c>
      <c r="I2191">
        <v>99</v>
      </c>
      <c r="J2191">
        <v>999</v>
      </c>
      <c r="K2191">
        <v>99</v>
      </c>
      <c r="L2191">
        <v>99</v>
      </c>
      <c r="M2191">
        <v>99</v>
      </c>
      <c r="N2191">
        <v>99</v>
      </c>
      <c r="O2191">
        <v>99</v>
      </c>
      <c r="P2191">
        <v>9999</v>
      </c>
      <c r="Q2191">
        <v>8</v>
      </c>
      <c r="R2191">
        <v>27</v>
      </c>
      <c r="S2191">
        <v>27</v>
      </c>
      <c r="T2191">
        <v>1.8698060941828247</v>
      </c>
      <c r="U2191">
        <v>1.5090902086793787</v>
      </c>
      <c r="V2191">
        <v>15.333333333333337</v>
      </c>
      <c r="W2191">
        <v>59</v>
      </c>
      <c r="X2191">
        <v>133.61422093816461</v>
      </c>
      <c r="Y2191">
        <v>123.32592592592596</v>
      </c>
      <c r="Z2191">
        <v>123.32592592592596</v>
      </c>
      <c r="AA2191">
        <v>13.860030265388149</v>
      </c>
      <c r="AB2191">
        <v>2.8021156028707757</v>
      </c>
      <c r="AC2191">
        <v>-26.568505208926048</v>
      </c>
    </row>
    <row r="2192" spans="1:29">
      <c r="A2192">
        <v>6</v>
      </c>
      <c r="C2192">
        <v>2008</v>
      </c>
      <c r="D2192">
        <v>99</v>
      </c>
      <c r="E2192">
        <v>99</v>
      </c>
      <c r="F2192">
        <v>99</v>
      </c>
      <c r="G2192">
        <v>1</v>
      </c>
      <c r="H2192">
        <v>1</v>
      </c>
      <c r="I2192">
        <v>99</v>
      </c>
      <c r="J2192">
        <v>999</v>
      </c>
      <c r="K2192">
        <v>99</v>
      </c>
      <c r="L2192">
        <v>99</v>
      </c>
      <c r="M2192">
        <v>99</v>
      </c>
      <c r="N2192">
        <v>99</v>
      </c>
      <c r="O2192">
        <v>99</v>
      </c>
      <c r="P2192">
        <v>9999</v>
      </c>
      <c r="Q2192">
        <v>468</v>
      </c>
      <c r="R2192">
        <v>8881</v>
      </c>
      <c r="S2192">
        <v>8859</v>
      </c>
      <c r="T2192">
        <v>82.706276774073388</v>
      </c>
      <c r="U2192">
        <v>84.414487052701801</v>
      </c>
      <c r="V2192">
        <v>14.83864429681342</v>
      </c>
      <c r="W2192">
        <v>56.791285698160067</v>
      </c>
      <c r="X2192">
        <v>162.72134639752812</v>
      </c>
      <c r="Y2192">
        <v>149.88174755095196</v>
      </c>
      <c r="Z2192">
        <v>150.25395642849131</v>
      </c>
      <c r="AA2192">
        <v>32.735177371546946</v>
      </c>
      <c r="AB2192">
        <v>4.63438133710246</v>
      </c>
      <c r="AC2192">
        <v>-43.45371500551515</v>
      </c>
    </row>
    <row r="2193" spans="1:29">
      <c r="A2193">
        <v>6</v>
      </c>
      <c r="C2193">
        <v>2008</v>
      </c>
      <c r="D2193">
        <v>99</v>
      </c>
      <c r="E2193">
        <v>99</v>
      </c>
      <c r="F2193">
        <v>99</v>
      </c>
      <c r="G2193">
        <v>1</v>
      </c>
      <c r="H2193">
        <v>2</v>
      </c>
      <c r="I2193">
        <v>99</v>
      </c>
      <c r="J2193">
        <v>999</v>
      </c>
      <c r="K2193">
        <v>99</v>
      </c>
      <c r="L2193">
        <v>99</v>
      </c>
      <c r="M2193">
        <v>99</v>
      </c>
      <c r="N2193">
        <v>99</v>
      </c>
      <c r="O2193">
        <v>99</v>
      </c>
      <c r="P2193">
        <v>9999</v>
      </c>
      <c r="Q2193">
        <v>127</v>
      </c>
      <c r="R2193">
        <v>1857</v>
      </c>
      <c r="S2193">
        <v>1845</v>
      </c>
      <c r="T2193">
        <v>17.293723225926612</v>
      </c>
      <c r="U2193">
        <v>15.585512947298188</v>
      </c>
      <c r="V2193">
        <v>15.229940764674204</v>
      </c>
      <c r="W2193">
        <v>57.13116531165312</v>
      </c>
      <c r="X2193">
        <v>144.24516528773734</v>
      </c>
      <c r="Y2193">
        <v>132.34356488960685</v>
      </c>
      <c r="Z2193">
        <v>133.20433604336043</v>
      </c>
      <c r="AA2193">
        <v>26.194002761257167</v>
      </c>
      <c r="AB2193">
        <v>3.9070680164116993</v>
      </c>
      <c r="AC2193">
        <v>-34.129206972749671</v>
      </c>
    </row>
    <row r="2194" spans="1:29">
      <c r="A2194">
        <v>6</v>
      </c>
      <c r="C2194">
        <v>2008</v>
      </c>
      <c r="D2194">
        <v>99</v>
      </c>
      <c r="E2194">
        <v>99</v>
      </c>
      <c r="F2194">
        <v>99</v>
      </c>
      <c r="G2194">
        <v>2</v>
      </c>
      <c r="H2194">
        <v>1</v>
      </c>
      <c r="I2194">
        <v>99</v>
      </c>
      <c r="J2194">
        <v>999</v>
      </c>
      <c r="K2194">
        <v>99</v>
      </c>
      <c r="L2194">
        <v>99</v>
      </c>
      <c r="M2194">
        <v>99</v>
      </c>
      <c r="N2194">
        <v>99</v>
      </c>
      <c r="O2194">
        <v>99</v>
      </c>
      <c r="P2194">
        <v>9999</v>
      </c>
      <c r="Q2194">
        <v>301</v>
      </c>
      <c r="R2194">
        <v>5122</v>
      </c>
      <c r="S2194">
        <v>5109</v>
      </c>
      <c r="T2194">
        <v>86.681333558977812</v>
      </c>
      <c r="U2194">
        <v>89.650082815009185</v>
      </c>
      <c r="V2194">
        <v>15.661460367044125</v>
      </c>
      <c r="W2194">
        <v>57.204149540027394</v>
      </c>
      <c r="X2194">
        <v>165.84266963025286</v>
      </c>
      <c r="Y2194">
        <v>152.78484966809819</v>
      </c>
      <c r="Z2194">
        <v>153.17361518888211</v>
      </c>
      <c r="AA2194">
        <v>33.428349985624259</v>
      </c>
      <c r="AB2194">
        <v>4.5521288950284529</v>
      </c>
      <c r="AC2194">
        <v>-55.194992628751024</v>
      </c>
    </row>
    <row r="2195" spans="1:29">
      <c r="A2195">
        <v>6</v>
      </c>
      <c r="C2195">
        <v>2008</v>
      </c>
      <c r="D2195">
        <v>99</v>
      </c>
      <c r="E2195">
        <v>99</v>
      </c>
      <c r="F2195">
        <v>99</v>
      </c>
      <c r="G2195">
        <v>2</v>
      </c>
      <c r="H2195">
        <v>2</v>
      </c>
      <c r="I2195">
        <v>99</v>
      </c>
      <c r="J2195">
        <v>999</v>
      </c>
      <c r="K2195">
        <v>99</v>
      </c>
      <c r="L2195">
        <v>99</v>
      </c>
      <c r="M2195">
        <v>99</v>
      </c>
      <c r="N2195">
        <v>99</v>
      </c>
      <c r="O2195">
        <v>99</v>
      </c>
      <c r="P2195">
        <v>9999</v>
      </c>
      <c r="Q2195">
        <v>171</v>
      </c>
      <c r="R2195">
        <v>787</v>
      </c>
      <c r="S2195">
        <v>785</v>
      </c>
      <c r="T2195">
        <v>13.31866644102217</v>
      </c>
      <c r="U2195">
        <v>10.349917184990799</v>
      </c>
      <c r="V2195">
        <v>14.838627700127066</v>
      </c>
      <c r="W2195">
        <v>57.86242038216561</v>
      </c>
      <c r="X2195">
        <v>124.69779088960502</v>
      </c>
      <c r="Y2195">
        <v>114.79720457433284</v>
      </c>
      <c r="Z2195">
        <v>115.08968152866238</v>
      </c>
      <c r="AA2195">
        <v>10.095595711241032</v>
      </c>
      <c r="AB2195">
        <v>3.006392637284955</v>
      </c>
      <c r="AC2195">
        <v>-16.512419626511885</v>
      </c>
    </row>
    <row r="2196" spans="1:29">
      <c r="A2196">
        <v>6</v>
      </c>
      <c r="C2196">
        <v>2008</v>
      </c>
      <c r="D2196">
        <v>99</v>
      </c>
      <c r="E2196">
        <v>99</v>
      </c>
      <c r="F2196">
        <v>99</v>
      </c>
      <c r="G2196">
        <v>3</v>
      </c>
      <c r="H2196">
        <v>1</v>
      </c>
      <c r="I2196">
        <v>99</v>
      </c>
      <c r="J2196">
        <v>999</v>
      </c>
      <c r="K2196">
        <v>99</v>
      </c>
      <c r="L2196">
        <v>99</v>
      </c>
      <c r="M2196">
        <v>99</v>
      </c>
      <c r="N2196">
        <v>99</v>
      </c>
      <c r="O2196">
        <v>99</v>
      </c>
      <c r="P2196">
        <v>9999</v>
      </c>
      <c r="Q2196">
        <v>141</v>
      </c>
      <c r="R2196">
        <v>745</v>
      </c>
      <c r="S2196">
        <v>741</v>
      </c>
      <c r="T2196">
        <v>37.740628166160086</v>
      </c>
      <c r="U2196">
        <v>34.812709763985211</v>
      </c>
      <c r="V2196">
        <v>15.96107382550335</v>
      </c>
      <c r="W2196">
        <v>57.673414304993265</v>
      </c>
      <c r="X2196">
        <v>141.54326059610105</v>
      </c>
      <c r="Y2196">
        <v>129.9009395973155</v>
      </c>
      <c r="Z2196">
        <v>130.60215924426461</v>
      </c>
      <c r="AA2196">
        <v>28.438193429613118</v>
      </c>
      <c r="AB2196">
        <v>3.6671511632685942</v>
      </c>
      <c r="AC2196">
        <v>-36.262350770292237</v>
      </c>
    </row>
    <row r="2197" spans="1:29">
      <c r="A2197">
        <v>6</v>
      </c>
      <c r="C2197">
        <v>2008</v>
      </c>
      <c r="D2197">
        <v>99</v>
      </c>
      <c r="E2197">
        <v>99</v>
      </c>
      <c r="F2197">
        <v>99</v>
      </c>
      <c r="G2197">
        <v>3</v>
      </c>
      <c r="H2197">
        <v>2</v>
      </c>
      <c r="I2197">
        <v>99</v>
      </c>
      <c r="J2197">
        <v>999</v>
      </c>
      <c r="K2197">
        <v>99</v>
      </c>
      <c r="L2197">
        <v>99</v>
      </c>
      <c r="M2197">
        <v>99</v>
      </c>
      <c r="N2197">
        <v>99</v>
      </c>
      <c r="O2197">
        <v>99</v>
      </c>
      <c r="P2197">
        <v>9999</v>
      </c>
      <c r="Q2197">
        <v>69</v>
      </c>
      <c r="R2197">
        <v>1229</v>
      </c>
      <c r="S2197">
        <v>1222</v>
      </c>
      <c r="T2197">
        <v>62.259371833839921</v>
      </c>
      <c r="U2197">
        <v>65.187290236014761</v>
      </c>
      <c r="V2197">
        <v>15.959316517493898</v>
      </c>
      <c r="W2197">
        <v>56.800327332242198</v>
      </c>
      <c r="X2197">
        <v>160.35251378081344</v>
      </c>
      <c r="Y2197">
        <v>147.44898291293703</v>
      </c>
      <c r="Z2197">
        <v>148.29361702127628</v>
      </c>
      <c r="AA2197">
        <v>33.457920786404173</v>
      </c>
      <c r="AB2197">
        <v>4.6072667171723936</v>
      </c>
      <c r="AC2197">
        <v>-47.907729143954178</v>
      </c>
    </row>
    <row r="2198" spans="1:29">
      <c r="A2198">
        <v>6</v>
      </c>
      <c r="C2198">
        <v>2008</v>
      </c>
      <c r="D2198">
        <v>99</v>
      </c>
      <c r="E2198">
        <v>99</v>
      </c>
      <c r="F2198">
        <v>99</v>
      </c>
      <c r="G2198">
        <v>4</v>
      </c>
      <c r="H2198">
        <v>1</v>
      </c>
      <c r="I2198">
        <v>99</v>
      </c>
      <c r="J2198">
        <v>999</v>
      </c>
      <c r="K2198">
        <v>99</v>
      </c>
      <c r="L2198">
        <v>99</v>
      </c>
      <c r="M2198">
        <v>99</v>
      </c>
      <c r="N2198">
        <v>99</v>
      </c>
      <c r="O2198">
        <v>99</v>
      </c>
      <c r="P2198">
        <v>9999</v>
      </c>
      <c r="Q2198">
        <v>101</v>
      </c>
      <c r="R2198">
        <v>1266</v>
      </c>
      <c r="S2198">
        <v>1265</v>
      </c>
      <c r="T2198">
        <v>98.139534883720884</v>
      </c>
      <c r="U2198">
        <v>98.377905081559774</v>
      </c>
      <c r="V2198">
        <v>15.372827804107423</v>
      </c>
      <c r="W2198">
        <v>56.433992094861679</v>
      </c>
      <c r="X2198">
        <v>163.83068125608699</v>
      </c>
      <c r="Y2198">
        <v>151.13783570300171</v>
      </c>
      <c r="Z2198">
        <v>151.25731225296454</v>
      </c>
      <c r="AA2198">
        <v>32.000345290400141</v>
      </c>
      <c r="AB2198">
        <v>4.4601652196414001</v>
      </c>
      <c r="AC2198">
        <v>-52.03619926738201</v>
      </c>
    </row>
    <row r="2199" spans="1:29">
      <c r="A2199">
        <v>6</v>
      </c>
      <c r="C2199">
        <v>2008</v>
      </c>
      <c r="D2199">
        <v>99</v>
      </c>
      <c r="E2199">
        <v>99</v>
      </c>
      <c r="F2199">
        <v>99</v>
      </c>
      <c r="G2199">
        <v>4</v>
      </c>
      <c r="H2199">
        <v>2</v>
      </c>
      <c r="I2199">
        <v>99</v>
      </c>
      <c r="J2199">
        <v>999</v>
      </c>
      <c r="K2199">
        <v>99</v>
      </c>
      <c r="L2199">
        <v>99</v>
      </c>
      <c r="M2199">
        <v>99</v>
      </c>
      <c r="N2199">
        <v>99</v>
      </c>
      <c r="O2199">
        <v>99</v>
      </c>
      <c r="P2199">
        <v>9999</v>
      </c>
      <c r="Q2199">
        <v>10</v>
      </c>
      <c r="R2199">
        <v>24</v>
      </c>
      <c r="S2199">
        <v>24</v>
      </c>
      <c r="T2199">
        <v>1.86046511627907</v>
      </c>
      <c r="U2199">
        <v>1.6220949184402285</v>
      </c>
      <c r="V2199">
        <v>14.5</v>
      </c>
      <c r="W2199">
        <v>56.54166666666665</v>
      </c>
      <c r="X2199">
        <v>142.42054893463339</v>
      </c>
      <c r="Y2199">
        <v>131.45416666666662</v>
      </c>
      <c r="Z2199">
        <v>131.45416666666662</v>
      </c>
      <c r="AA2199">
        <v>21.368434258010023</v>
      </c>
      <c r="AB2199">
        <v>4.349129861886853</v>
      </c>
      <c r="AC2199">
        <v>-51.125126185896811</v>
      </c>
    </row>
    <row r="2200" spans="1:29">
      <c r="A2200">
        <v>6</v>
      </c>
      <c r="C2200">
        <v>2007</v>
      </c>
      <c r="D2200">
        <v>99</v>
      </c>
      <c r="E2200">
        <v>99</v>
      </c>
      <c r="F2200">
        <v>99</v>
      </c>
      <c r="G2200">
        <v>1</v>
      </c>
      <c r="H2200">
        <v>1</v>
      </c>
      <c r="I2200">
        <v>99</v>
      </c>
      <c r="J2200">
        <v>999</v>
      </c>
      <c r="K2200">
        <v>99</v>
      </c>
      <c r="L2200">
        <v>99</v>
      </c>
      <c r="M2200">
        <v>99</v>
      </c>
      <c r="N2200">
        <v>99</v>
      </c>
      <c r="O2200">
        <v>99</v>
      </c>
      <c r="P2200">
        <v>9999</v>
      </c>
      <c r="Q2200">
        <v>473</v>
      </c>
      <c r="R2200">
        <v>9286</v>
      </c>
      <c r="S2200">
        <v>9264</v>
      </c>
      <c r="T2200">
        <v>80.37739115381288</v>
      </c>
      <c r="U2200">
        <v>81.637992980559872</v>
      </c>
      <c r="V2200">
        <v>14.993969416325651</v>
      </c>
      <c r="W2200">
        <v>56.706282383419691</v>
      </c>
      <c r="X2200">
        <v>163.65169762423903</v>
      </c>
      <c r="Y2200">
        <v>150.76769330174452</v>
      </c>
      <c r="Z2200">
        <v>151.12573402417956</v>
      </c>
      <c r="AA2200">
        <v>31.5538223891011</v>
      </c>
      <c r="AB2200">
        <v>4.6033257760071837</v>
      </c>
      <c r="AC2200">
        <v>-47.629700227227616</v>
      </c>
    </row>
    <row r="2201" spans="1:29">
      <c r="A2201">
        <v>6</v>
      </c>
      <c r="C2201">
        <v>2007</v>
      </c>
      <c r="D2201">
        <v>99</v>
      </c>
      <c r="E2201">
        <v>99</v>
      </c>
      <c r="F2201">
        <v>99</v>
      </c>
      <c r="G2201">
        <v>1</v>
      </c>
      <c r="H2201">
        <v>2</v>
      </c>
      <c r="I2201">
        <v>99</v>
      </c>
      <c r="J2201">
        <v>999</v>
      </c>
      <c r="K2201">
        <v>99</v>
      </c>
      <c r="L2201">
        <v>99</v>
      </c>
      <c r="M2201">
        <v>99</v>
      </c>
      <c r="N2201">
        <v>99</v>
      </c>
      <c r="O2201">
        <v>99</v>
      </c>
      <c r="P2201">
        <v>9999</v>
      </c>
      <c r="Q2201">
        <v>107</v>
      </c>
      <c r="R2201">
        <v>2267</v>
      </c>
      <c r="S2201">
        <v>2246</v>
      </c>
      <c r="T2201">
        <v>19.622608846187138</v>
      </c>
      <c r="U2201">
        <v>18.362007019440121</v>
      </c>
      <c r="V2201">
        <v>15.266872518747244</v>
      </c>
      <c r="W2201">
        <v>57.197239536954577</v>
      </c>
      <c r="X2201">
        <v>151.67342830693909</v>
      </c>
      <c r="Y2201">
        <v>138.90352889280979</v>
      </c>
      <c r="Z2201">
        <v>140.20227070347275</v>
      </c>
      <c r="AA2201">
        <v>29.225351118594926</v>
      </c>
      <c r="AB2201">
        <v>4.1095648311136532</v>
      </c>
      <c r="AC2201">
        <v>-39.262080300040658</v>
      </c>
    </row>
    <row r="2202" spans="1:29">
      <c r="A2202">
        <v>6</v>
      </c>
      <c r="C2202">
        <v>2007</v>
      </c>
      <c r="D2202">
        <v>99</v>
      </c>
      <c r="E2202">
        <v>99</v>
      </c>
      <c r="F2202">
        <v>99</v>
      </c>
      <c r="G2202">
        <v>2</v>
      </c>
      <c r="H2202">
        <v>1</v>
      </c>
      <c r="I2202">
        <v>99</v>
      </c>
      <c r="J2202">
        <v>999</v>
      </c>
      <c r="K2202">
        <v>99</v>
      </c>
      <c r="L2202">
        <v>99</v>
      </c>
      <c r="M2202">
        <v>99</v>
      </c>
      <c r="N2202">
        <v>99</v>
      </c>
      <c r="O2202">
        <v>99</v>
      </c>
      <c r="P2202">
        <v>9999</v>
      </c>
      <c r="Q2202">
        <v>299</v>
      </c>
      <c r="R2202">
        <v>4781</v>
      </c>
      <c r="S2202">
        <v>4756</v>
      </c>
      <c r="T2202">
        <v>87.966881324747007</v>
      </c>
      <c r="U2202">
        <v>90.532650603911023</v>
      </c>
      <c r="V2202">
        <v>15.542773478351812</v>
      </c>
      <c r="W2202">
        <v>56.710681244743483</v>
      </c>
      <c r="X2202">
        <v>166.92421677264861</v>
      </c>
      <c r="Y2202">
        <v>153.47412675172561</v>
      </c>
      <c r="Z2202">
        <v>154.28086627417997</v>
      </c>
      <c r="AA2202">
        <v>32.241147195849031</v>
      </c>
      <c r="AB2202">
        <v>4.9226117320228147</v>
      </c>
      <c r="AC2202">
        <v>-55.09424813914228</v>
      </c>
    </row>
    <row r="2203" spans="1:29">
      <c r="A2203">
        <v>6</v>
      </c>
      <c r="C2203">
        <v>2007</v>
      </c>
      <c r="D2203">
        <v>99</v>
      </c>
      <c r="E2203">
        <v>99</v>
      </c>
      <c r="F2203">
        <v>99</v>
      </c>
      <c r="G2203">
        <v>2</v>
      </c>
      <c r="H2203">
        <v>2</v>
      </c>
      <c r="I2203">
        <v>99</v>
      </c>
      <c r="J2203">
        <v>999</v>
      </c>
      <c r="K2203">
        <v>99</v>
      </c>
      <c r="L2203">
        <v>99</v>
      </c>
      <c r="M2203">
        <v>99</v>
      </c>
      <c r="N2203">
        <v>99</v>
      </c>
      <c r="O2203">
        <v>99</v>
      </c>
      <c r="P2203">
        <v>9999</v>
      </c>
      <c r="Q2203">
        <v>122</v>
      </c>
      <c r="R2203">
        <v>654</v>
      </c>
      <c r="S2203">
        <v>653</v>
      </c>
      <c r="T2203">
        <v>12.03311867525299</v>
      </c>
      <c r="U2203">
        <v>9.4673493960889594</v>
      </c>
      <c r="V2203">
        <v>14.688073394495412</v>
      </c>
      <c r="W2203">
        <v>57.471669218989263</v>
      </c>
      <c r="X2203">
        <v>127.33325381600341</v>
      </c>
      <c r="Y2203">
        <v>117.32737003058089</v>
      </c>
      <c r="Z2203">
        <v>117.50704441041336</v>
      </c>
      <c r="AA2203">
        <v>13.697673514790939</v>
      </c>
      <c r="AB2203">
        <v>3.3837567767608641</v>
      </c>
      <c r="AC2203">
        <v>-38.9415791273804</v>
      </c>
    </row>
    <row r="2204" spans="1:29">
      <c r="A2204">
        <v>6</v>
      </c>
      <c r="C2204">
        <v>2007</v>
      </c>
      <c r="D2204">
        <v>99</v>
      </c>
      <c r="E2204">
        <v>99</v>
      </c>
      <c r="F2204">
        <v>99</v>
      </c>
      <c r="G2204">
        <v>3</v>
      </c>
      <c r="H2204">
        <v>1</v>
      </c>
      <c r="I2204">
        <v>99</v>
      </c>
      <c r="J2204">
        <v>999</v>
      </c>
      <c r="K2204">
        <v>99</v>
      </c>
      <c r="L2204">
        <v>99</v>
      </c>
      <c r="M2204">
        <v>99</v>
      </c>
      <c r="N2204">
        <v>99</v>
      </c>
      <c r="O2204">
        <v>99</v>
      </c>
      <c r="P2204">
        <v>9999</v>
      </c>
      <c r="Q2204">
        <v>121</v>
      </c>
      <c r="R2204">
        <v>944</v>
      </c>
      <c r="S2204">
        <v>940</v>
      </c>
      <c r="T2204">
        <v>45.914396887159526</v>
      </c>
      <c r="U2204">
        <v>44.071086696453506</v>
      </c>
      <c r="V2204">
        <v>15.951271186440678</v>
      </c>
      <c r="W2204">
        <v>56.746808510638289</v>
      </c>
      <c r="X2204">
        <v>153.18726242723622</v>
      </c>
      <c r="Y2204">
        <v>140.83919491525421</v>
      </c>
      <c r="Z2204">
        <v>141.43851063829783</v>
      </c>
      <c r="AA2204">
        <v>34.146368392225206</v>
      </c>
      <c r="AB2204">
        <v>4.9897491116663053</v>
      </c>
      <c r="AC2204">
        <v>-52.615017375195087</v>
      </c>
    </row>
    <row r="2205" spans="1:29">
      <c r="A2205">
        <v>6</v>
      </c>
      <c r="C2205">
        <v>2007</v>
      </c>
      <c r="D2205">
        <v>99</v>
      </c>
      <c r="E2205">
        <v>99</v>
      </c>
      <c r="F2205">
        <v>99</v>
      </c>
      <c r="G2205">
        <v>3</v>
      </c>
      <c r="H2205">
        <v>2</v>
      </c>
      <c r="I2205">
        <v>99</v>
      </c>
      <c r="J2205">
        <v>999</v>
      </c>
      <c r="K2205">
        <v>99</v>
      </c>
      <c r="L2205">
        <v>99</v>
      </c>
      <c r="M2205">
        <v>99</v>
      </c>
      <c r="N2205">
        <v>99</v>
      </c>
      <c r="O2205">
        <v>99</v>
      </c>
      <c r="P2205">
        <v>9999</v>
      </c>
      <c r="Q2205">
        <v>86</v>
      </c>
      <c r="R2205">
        <v>1112</v>
      </c>
      <c r="S2205">
        <v>1111</v>
      </c>
      <c r="T2205">
        <v>54.085603112840467</v>
      </c>
      <c r="U2205">
        <v>55.928913303546523</v>
      </c>
      <c r="V2205">
        <v>15.623201438848922</v>
      </c>
      <c r="W2205">
        <v>56.883888388838884</v>
      </c>
      <c r="X2205">
        <v>164.49829302321973</v>
      </c>
      <c r="Y2205">
        <v>151.73066546762604</v>
      </c>
      <c r="Z2205">
        <v>151.86723672367253</v>
      </c>
      <c r="AA2205">
        <v>33.625508236388363</v>
      </c>
      <c r="AB2205">
        <v>4.9200650550535281</v>
      </c>
      <c r="AC2205">
        <v>-50.880603371980783</v>
      </c>
    </row>
    <row r="2206" spans="1:29">
      <c r="A2206">
        <v>6</v>
      </c>
      <c r="C2206">
        <v>2007</v>
      </c>
      <c r="D2206">
        <v>99</v>
      </c>
      <c r="E2206">
        <v>99</v>
      </c>
      <c r="F2206">
        <v>99</v>
      </c>
      <c r="G2206">
        <v>4</v>
      </c>
      <c r="H2206">
        <v>1</v>
      </c>
      <c r="I2206">
        <v>99</v>
      </c>
      <c r="J2206">
        <v>999</v>
      </c>
      <c r="K2206">
        <v>99</v>
      </c>
      <c r="L2206">
        <v>99</v>
      </c>
      <c r="M2206">
        <v>99</v>
      </c>
      <c r="N2206">
        <v>99</v>
      </c>
      <c r="O2206">
        <v>99</v>
      </c>
      <c r="P2206">
        <v>9999</v>
      </c>
      <c r="Q2206">
        <v>102</v>
      </c>
      <c r="R2206">
        <v>1334</v>
      </c>
      <c r="S2206">
        <v>1334</v>
      </c>
      <c r="T2206">
        <v>95.69583931133424</v>
      </c>
      <c r="U2206">
        <v>96.339817304774527</v>
      </c>
      <c r="V2206">
        <v>15.642428785607196</v>
      </c>
      <c r="W2206">
        <v>56.125937031484241</v>
      </c>
      <c r="X2206">
        <v>164.50837419859948</v>
      </c>
      <c r="Y2206">
        <v>151.84122938530757</v>
      </c>
      <c r="Z2206">
        <v>151.84122938530757</v>
      </c>
      <c r="AA2206">
        <v>32.203194739219569</v>
      </c>
      <c r="AB2206">
        <v>4.7791434199152434</v>
      </c>
      <c r="AC2206">
        <v>-50.447410707268993</v>
      </c>
    </row>
    <row r="2207" spans="1:29">
      <c r="A2207">
        <v>6</v>
      </c>
      <c r="C2207">
        <v>2007</v>
      </c>
      <c r="D2207">
        <v>99</v>
      </c>
      <c r="E2207">
        <v>99</v>
      </c>
      <c r="F2207">
        <v>99</v>
      </c>
      <c r="G2207">
        <v>4</v>
      </c>
      <c r="H2207">
        <v>2</v>
      </c>
      <c r="I2207">
        <v>99</v>
      </c>
      <c r="J2207">
        <v>999</v>
      </c>
      <c r="K2207">
        <v>99</v>
      </c>
      <c r="L2207">
        <v>99</v>
      </c>
      <c r="M2207">
        <v>99</v>
      </c>
      <c r="N2207">
        <v>99</v>
      </c>
      <c r="O2207">
        <v>99</v>
      </c>
      <c r="P2207">
        <v>9999</v>
      </c>
      <c r="Q2207">
        <v>14</v>
      </c>
      <c r="R2207">
        <v>60</v>
      </c>
      <c r="S2207">
        <v>60</v>
      </c>
      <c r="T2207">
        <v>4.3041606886657107</v>
      </c>
      <c r="U2207">
        <v>3.6601826952254344</v>
      </c>
      <c r="V2207">
        <v>14.2</v>
      </c>
      <c r="W2207">
        <v>56.45</v>
      </c>
      <c r="X2207">
        <v>138.95991332611047</v>
      </c>
      <c r="Y2207">
        <v>128.26000000000002</v>
      </c>
      <c r="Z2207">
        <v>128.26000000000002</v>
      </c>
      <c r="AA2207">
        <v>18.150089072324946</v>
      </c>
      <c r="AB2207">
        <v>3.8618864129679262</v>
      </c>
      <c r="AC2207">
        <v>-45.620439008912491</v>
      </c>
    </row>
    <row r="2208" spans="1:29">
      <c r="A2208">
        <v>6</v>
      </c>
      <c r="C2208">
        <v>2006</v>
      </c>
      <c r="D2208">
        <v>99</v>
      </c>
      <c r="E2208">
        <v>99</v>
      </c>
      <c r="F2208">
        <v>99</v>
      </c>
      <c r="G2208">
        <v>1</v>
      </c>
      <c r="H2208">
        <v>1</v>
      </c>
      <c r="I2208">
        <v>99</v>
      </c>
      <c r="J2208">
        <v>999</v>
      </c>
      <c r="K2208">
        <v>99</v>
      </c>
      <c r="L2208">
        <v>99</v>
      </c>
      <c r="M2208">
        <v>99</v>
      </c>
      <c r="N2208">
        <v>99</v>
      </c>
      <c r="O2208">
        <v>99</v>
      </c>
      <c r="P2208">
        <v>9999</v>
      </c>
      <c r="Q2208">
        <v>523</v>
      </c>
      <c r="R2208">
        <v>8806</v>
      </c>
      <c r="S2208">
        <v>8769</v>
      </c>
      <c r="T2208">
        <v>85.895435037065923</v>
      </c>
      <c r="U2208">
        <v>86.99925146705823</v>
      </c>
      <c r="V2208">
        <v>15.615830115830116</v>
      </c>
      <c r="W2208">
        <v>56.659254190899759</v>
      </c>
      <c r="X2208">
        <v>160.22640674670544</v>
      </c>
      <c r="Y2208">
        <v>147.41450147626631</v>
      </c>
      <c r="Z2208">
        <v>148.03650359220001</v>
      </c>
      <c r="AA2208">
        <v>31.699923294362112</v>
      </c>
      <c r="AB2208">
        <v>4.5767345568963504</v>
      </c>
      <c r="AC2208">
        <v>-48.668609103916637</v>
      </c>
    </row>
    <row r="2209" spans="1:29">
      <c r="A2209">
        <v>6</v>
      </c>
      <c r="C2209">
        <v>2006</v>
      </c>
      <c r="D2209">
        <v>99</v>
      </c>
      <c r="E2209">
        <v>99</v>
      </c>
      <c r="F2209">
        <v>99</v>
      </c>
      <c r="G2209">
        <v>1</v>
      </c>
      <c r="H2209">
        <v>2</v>
      </c>
      <c r="I2209">
        <v>99</v>
      </c>
      <c r="J2209">
        <v>999</v>
      </c>
      <c r="K2209">
        <v>99</v>
      </c>
      <c r="L2209">
        <v>99</v>
      </c>
      <c r="M2209">
        <v>99</v>
      </c>
      <c r="N2209">
        <v>99</v>
      </c>
      <c r="O2209">
        <v>99</v>
      </c>
      <c r="P2209">
        <v>9999</v>
      </c>
      <c r="Q2209">
        <v>122</v>
      </c>
      <c r="R2209">
        <v>1446</v>
      </c>
      <c r="S2209">
        <v>1406</v>
      </c>
      <c r="T2209">
        <v>14.104564962934059</v>
      </c>
      <c r="U2209">
        <v>13.00074853294176</v>
      </c>
      <c r="V2209">
        <v>15.204011065006922</v>
      </c>
      <c r="W2209">
        <v>56.819345661450917</v>
      </c>
      <c r="X2209">
        <v>149.46638015131961</v>
      </c>
      <c r="Y2209">
        <v>134.15394190871359</v>
      </c>
      <c r="Z2209">
        <v>137.97055476529147</v>
      </c>
      <c r="AA2209">
        <v>28.486190422460957</v>
      </c>
      <c r="AB2209">
        <v>4.0188136680774749</v>
      </c>
      <c r="AC2209">
        <v>-31.168069815643257</v>
      </c>
    </row>
    <row r="2210" spans="1:29">
      <c r="A2210">
        <v>6</v>
      </c>
      <c r="C2210">
        <v>2006</v>
      </c>
      <c r="D2210">
        <v>99</v>
      </c>
      <c r="E2210">
        <v>99</v>
      </c>
      <c r="F2210">
        <v>99</v>
      </c>
      <c r="G2210">
        <v>2</v>
      </c>
      <c r="H2210">
        <v>1</v>
      </c>
      <c r="I2210">
        <v>99</v>
      </c>
      <c r="J2210">
        <v>999</v>
      </c>
      <c r="K2210">
        <v>99</v>
      </c>
      <c r="L2210">
        <v>99</v>
      </c>
      <c r="M2210">
        <v>99</v>
      </c>
      <c r="N2210">
        <v>99</v>
      </c>
      <c r="O2210">
        <v>99</v>
      </c>
      <c r="P2210">
        <v>9999</v>
      </c>
      <c r="Q2210">
        <v>313</v>
      </c>
      <c r="R2210">
        <v>4544</v>
      </c>
      <c r="S2210">
        <v>4517</v>
      </c>
      <c r="T2210">
        <v>77.489768076398363</v>
      </c>
      <c r="U2210">
        <v>82.122204685022709</v>
      </c>
      <c r="V2210">
        <v>16.236795774647888</v>
      </c>
      <c r="W2210">
        <v>57.40336506530884</v>
      </c>
      <c r="X2210">
        <v>165.75298895213081</v>
      </c>
      <c r="Y2210">
        <v>152.32427376760543</v>
      </c>
      <c r="Z2210">
        <v>153.23477972105351</v>
      </c>
      <c r="AA2210">
        <v>32.151564652587275</v>
      </c>
      <c r="AB2210">
        <v>4.6008505448809132</v>
      </c>
      <c r="AC2210">
        <v>-52.431860306025122</v>
      </c>
    </row>
    <row r="2211" spans="1:29">
      <c r="A2211">
        <v>6</v>
      </c>
      <c r="C2211">
        <v>2006</v>
      </c>
      <c r="D2211">
        <v>99</v>
      </c>
      <c r="E2211">
        <v>99</v>
      </c>
      <c r="F2211">
        <v>99</v>
      </c>
      <c r="G2211">
        <v>2</v>
      </c>
      <c r="H2211">
        <v>2</v>
      </c>
      <c r="I2211">
        <v>99</v>
      </c>
      <c r="J2211">
        <v>999</v>
      </c>
      <c r="K2211">
        <v>99</v>
      </c>
      <c r="L2211">
        <v>99</v>
      </c>
      <c r="M2211">
        <v>99</v>
      </c>
      <c r="N2211">
        <v>99</v>
      </c>
      <c r="O2211">
        <v>99</v>
      </c>
      <c r="P2211">
        <v>9999</v>
      </c>
      <c r="Q2211">
        <v>144</v>
      </c>
      <c r="R2211">
        <v>1320</v>
      </c>
      <c r="S2211">
        <v>1267</v>
      </c>
      <c r="T2211">
        <v>22.510231923601633</v>
      </c>
      <c r="U2211">
        <v>17.877795314977298</v>
      </c>
      <c r="V2211">
        <v>14.82727272727273</v>
      </c>
      <c r="W2211">
        <v>57.454617205998417</v>
      </c>
      <c r="X2211">
        <v>129.49694671525648</v>
      </c>
      <c r="Y2211">
        <v>114.15287878787871</v>
      </c>
      <c r="Z2211">
        <v>118.9280189423835</v>
      </c>
      <c r="AA2211">
        <v>10.79407871117504</v>
      </c>
      <c r="AB2211">
        <v>3.1352239842172556</v>
      </c>
      <c r="AC2211">
        <v>-33.052990665708315</v>
      </c>
    </row>
    <row r="2212" spans="1:29">
      <c r="A2212">
        <v>6</v>
      </c>
      <c r="C2212">
        <v>2006</v>
      </c>
      <c r="D2212">
        <v>99</v>
      </c>
      <c r="E2212">
        <v>99</v>
      </c>
      <c r="F2212">
        <v>99</v>
      </c>
      <c r="G2212">
        <v>3</v>
      </c>
      <c r="H2212">
        <v>1</v>
      </c>
      <c r="I2212">
        <v>99</v>
      </c>
      <c r="J2212">
        <v>999</v>
      </c>
      <c r="K2212">
        <v>99</v>
      </c>
      <c r="L2212">
        <v>99</v>
      </c>
      <c r="M2212">
        <v>99</v>
      </c>
      <c r="N2212">
        <v>99</v>
      </c>
      <c r="O2212">
        <v>99</v>
      </c>
      <c r="P2212">
        <v>9999</v>
      </c>
      <c r="Q2212">
        <v>162</v>
      </c>
      <c r="R2212">
        <v>1003</v>
      </c>
      <c r="S2212">
        <v>1002</v>
      </c>
      <c r="T2212">
        <v>44.59759893285905</v>
      </c>
      <c r="U2212">
        <v>44.006929252704069</v>
      </c>
      <c r="V2212">
        <v>16.273180458624125</v>
      </c>
      <c r="W2212">
        <v>57.027944111776449</v>
      </c>
      <c r="X2212">
        <v>152.54680163194075</v>
      </c>
      <c r="Y2212">
        <v>140.69471585244247</v>
      </c>
      <c r="Z2212">
        <v>140.83512974051877</v>
      </c>
      <c r="AA2212">
        <v>33.388642986384397</v>
      </c>
      <c r="AB2212">
        <v>4.6790416436982838</v>
      </c>
      <c r="AC2212">
        <v>-49.291635605140449</v>
      </c>
    </row>
    <row r="2213" spans="1:29">
      <c r="A2213">
        <v>6</v>
      </c>
      <c r="C2213">
        <v>2006</v>
      </c>
      <c r="D2213">
        <v>99</v>
      </c>
      <c r="E2213">
        <v>99</v>
      </c>
      <c r="F2213">
        <v>99</v>
      </c>
      <c r="G2213">
        <v>3</v>
      </c>
      <c r="H2213">
        <v>2</v>
      </c>
      <c r="I2213">
        <v>99</v>
      </c>
      <c r="J2213">
        <v>999</v>
      </c>
      <c r="K2213">
        <v>99</v>
      </c>
      <c r="L2213">
        <v>99</v>
      </c>
      <c r="M2213">
        <v>99</v>
      </c>
      <c r="N2213">
        <v>99</v>
      </c>
      <c r="O2213">
        <v>99</v>
      </c>
      <c r="P2213">
        <v>9999</v>
      </c>
      <c r="Q2213">
        <v>93</v>
      </c>
      <c r="R2213">
        <v>1246</v>
      </c>
      <c r="S2213">
        <v>1232</v>
      </c>
      <c r="T2213">
        <v>55.402401067140971</v>
      </c>
      <c r="U2213">
        <v>55.993070747295917</v>
      </c>
      <c r="V2213">
        <v>15.509630818619581</v>
      </c>
      <c r="W2213">
        <v>56.959415584415581</v>
      </c>
      <c r="X2213">
        <v>157.54596724686965</v>
      </c>
      <c r="Y2213">
        <v>144.10329052969504</v>
      </c>
      <c r="Z2213">
        <v>145.74082792207787</v>
      </c>
      <c r="AA2213">
        <v>32.712522875589173</v>
      </c>
      <c r="AB2213">
        <v>4.7931203047556474</v>
      </c>
      <c r="AC2213">
        <v>-55.723257563710867</v>
      </c>
    </row>
    <row r="2214" spans="1:29">
      <c r="A2214">
        <v>6</v>
      </c>
      <c r="C2214">
        <v>2006</v>
      </c>
      <c r="D2214">
        <v>99</v>
      </c>
      <c r="E2214">
        <v>99</v>
      </c>
      <c r="F2214">
        <v>99</v>
      </c>
      <c r="G2214">
        <v>4</v>
      </c>
      <c r="H2214">
        <v>1</v>
      </c>
      <c r="I2214">
        <v>99</v>
      </c>
      <c r="J2214">
        <v>999</v>
      </c>
      <c r="K2214">
        <v>99</v>
      </c>
      <c r="L2214">
        <v>99</v>
      </c>
      <c r="M2214">
        <v>99</v>
      </c>
      <c r="N2214">
        <v>99</v>
      </c>
      <c r="O2214">
        <v>99</v>
      </c>
      <c r="P2214">
        <v>9999</v>
      </c>
      <c r="Q2214">
        <v>106</v>
      </c>
      <c r="R2214">
        <v>1032</v>
      </c>
      <c r="S2214">
        <v>1031</v>
      </c>
      <c r="T2214">
        <v>94.419030192131771</v>
      </c>
      <c r="U2214">
        <v>95.240069580542695</v>
      </c>
      <c r="V2214">
        <v>15.321705426356589</v>
      </c>
      <c r="W2214">
        <v>56.796314258001949</v>
      </c>
      <c r="X2214">
        <v>161.67598914896669</v>
      </c>
      <c r="Y2214">
        <v>149.13275193798438</v>
      </c>
      <c r="Z2214">
        <v>149.2774005819592</v>
      </c>
      <c r="AA2214">
        <v>31.205503621775659</v>
      </c>
      <c r="AB2214">
        <v>4.8323218664458913</v>
      </c>
      <c r="AC2214">
        <v>-52.215482763405561</v>
      </c>
    </row>
    <row r="2215" spans="1:29">
      <c r="A2215">
        <v>6</v>
      </c>
      <c r="C2215">
        <v>2006</v>
      </c>
      <c r="D2215">
        <v>99</v>
      </c>
      <c r="E2215">
        <v>99</v>
      </c>
      <c r="F2215">
        <v>99</v>
      </c>
      <c r="G2215">
        <v>4</v>
      </c>
      <c r="H2215">
        <v>2</v>
      </c>
      <c r="I2215">
        <v>99</v>
      </c>
      <c r="J2215">
        <v>999</v>
      </c>
      <c r="K2215">
        <v>99</v>
      </c>
      <c r="L2215">
        <v>99</v>
      </c>
      <c r="M2215">
        <v>99</v>
      </c>
      <c r="N2215">
        <v>99</v>
      </c>
      <c r="O2215">
        <v>99</v>
      </c>
      <c r="P2215">
        <v>9999</v>
      </c>
      <c r="Q2215">
        <v>11</v>
      </c>
      <c r="R2215">
        <v>61</v>
      </c>
      <c r="S2215">
        <v>61</v>
      </c>
      <c r="T2215">
        <v>5.580969807868251</v>
      </c>
      <c r="U2215">
        <v>4.759930419457306</v>
      </c>
      <c r="V2215">
        <v>14.049180327868852</v>
      </c>
      <c r="W2215">
        <v>56.360655737704917</v>
      </c>
      <c r="X2215">
        <v>136.61616610127342</v>
      </c>
      <c r="Y2215">
        <v>126.09672131147538</v>
      </c>
      <c r="Z2215">
        <v>126.09672131147538</v>
      </c>
      <c r="AA2215">
        <v>17.611517907911878</v>
      </c>
      <c r="AB2215">
        <v>3.7330284233250048</v>
      </c>
      <c r="AC2215">
        <v>-48.489598156125133</v>
      </c>
    </row>
    <row r="2216" spans="1:29">
      <c r="A2216">
        <v>6</v>
      </c>
      <c r="C2216">
        <v>2005</v>
      </c>
      <c r="D2216">
        <v>99</v>
      </c>
      <c r="E2216">
        <v>99</v>
      </c>
      <c r="F2216">
        <v>99</v>
      </c>
      <c r="G2216">
        <v>1</v>
      </c>
      <c r="H2216">
        <v>1</v>
      </c>
      <c r="I2216">
        <v>99</v>
      </c>
      <c r="J2216">
        <v>999</v>
      </c>
      <c r="K2216">
        <v>99</v>
      </c>
      <c r="L2216">
        <v>99</v>
      </c>
      <c r="M2216">
        <v>99</v>
      </c>
      <c r="N2216">
        <v>99</v>
      </c>
      <c r="O2216">
        <v>99</v>
      </c>
      <c r="P2216">
        <v>9999</v>
      </c>
      <c r="Q2216">
        <v>558</v>
      </c>
      <c r="R2216">
        <v>7181</v>
      </c>
      <c r="S2216">
        <v>7136</v>
      </c>
      <c r="T2216">
        <v>77.329384843182112</v>
      </c>
      <c r="U2216">
        <v>78.211383442751753</v>
      </c>
      <c r="V2216">
        <v>15.22531680824398</v>
      </c>
      <c r="W2216">
        <v>56.611126681614351</v>
      </c>
      <c r="X2216">
        <v>158.15047322272017</v>
      </c>
      <c r="Y2216">
        <v>145.25600891240748</v>
      </c>
      <c r="Z2216">
        <v>146.17200112107599</v>
      </c>
      <c r="AA2216">
        <v>31.641805886200903</v>
      </c>
      <c r="AB2216">
        <v>4.6000017751611244</v>
      </c>
      <c r="AC2216">
        <v>-50.77542717769709</v>
      </c>
    </row>
    <row r="2217" spans="1:29">
      <c r="A2217">
        <v>6</v>
      </c>
      <c r="C2217">
        <v>2005</v>
      </c>
      <c r="D2217">
        <v>99</v>
      </c>
      <c r="E2217">
        <v>99</v>
      </c>
      <c r="F2217">
        <v>99</v>
      </c>
      <c r="G2217">
        <v>1</v>
      </c>
      <c r="H2217">
        <v>2</v>
      </c>
      <c r="I2217">
        <v>99</v>
      </c>
      <c r="J2217">
        <v>999</v>
      </c>
      <c r="K2217">
        <v>99</v>
      </c>
      <c r="L2217">
        <v>99</v>
      </c>
      <c r="M2217">
        <v>99</v>
      </c>
      <c r="N2217">
        <v>99</v>
      </c>
      <c r="O2217">
        <v>99</v>
      </c>
      <c r="P2217">
        <v>9999</v>
      </c>
      <c r="Q2217">
        <v>128</v>
      </c>
      <c r="R2217">
        <v>2105.25</v>
      </c>
      <c r="S2217">
        <v>2089</v>
      </c>
      <c r="T2217">
        <v>22.670615156817878</v>
      </c>
      <c r="U2217">
        <v>21.788616557248236</v>
      </c>
      <c r="V2217">
        <v>15.192494953093457</v>
      </c>
      <c r="W2217">
        <v>56.834849210148391</v>
      </c>
      <c r="X2217">
        <v>150.59400459281028</v>
      </c>
      <c r="Y2217">
        <v>138.03049519059493</v>
      </c>
      <c r="Z2217">
        <v>139.10421254188611</v>
      </c>
      <c r="AA2217">
        <v>27.161176842903458</v>
      </c>
      <c r="AB2217">
        <v>4.0904109150604357</v>
      </c>
      <c r="AC2217">
        <v>-39.133897433762549</v>
      </c>
    </row>
    <row r="2218" spans="1:29">
      <c r="A2218">
        <v>6</v>
      </c>
      <c r="C2218">
        <v>2005</v>
      </c>
      <c r="D2218">
        <v>99</v>
      </c>
      <c r="E2218">
        <v>99</v>
      </c>
      <c r="F2218">
        <v>99</v>
      </c>
      <c r="G2218">
        <v>2</v>
      </c>
      <c r="H2218">
        <v>1</v>
      </c>
      <c r="I2218">
        <v>99</v>
      </c>
      <c r="J2218">
        <v>999</v>
      </c>
      <c r="K2218">
        <v>99</v>
      </c>
      <c r="L2218">
        <v>99</v>
      </c>
      <c r="M2218">
        <v>99</v>
      </c>
      <c r="N2218">
        <v>99</v>
      </c>
      <c r="O2218">
        <v>99</v>
      </c>
      <c r="P2218">
        <v>9999</v>
      </c>
      <c r="Q2218">
        <v>346</v>
      </c>
      <c r="R2218">
        <v>4736</v>
      </c>
      <c r="S2218">
        <v>4617</v>
      </c>
      <c r="T2218">
        <v>80.901947386402483</v>
      </c>
      <c r="U2218">
        <v>84.498309585772219</v>
      </c>
      <c r="V2218">
        <v>15.551942567567572</v>
      </c>
      <c r="W2218">
        <v>57.002382499458513</v>
      </c>
      <c r="X2218">
        <v>166.8815975374074</v>
      </c>
      <c r="Y2218">
        <v>151.00515202702636</v>
      </c>
      <c r="Z2218">
        <v>154.89720597790705</v>
      </c>
      <c r="AA2218">
        <v>32.321048938003322</v>
      </c>
      <c r="AB2218">
        <v>4.7652943082875616</v>
      </c>
      <c r="AC2218">
        <v>-51.682459635673688</v>
      </c>
    </row>
    <row r="2219" spans="1:29">
      <c r="A2219">
        <v>6</v>
      </c>
      <c r="C2219">
        <v>2005</v>
      </c>
      <c r="D2219">
        <v>99</v>
      </c>
      <c r="E2219">
        <v>99</v>
      </c>
      <c r="F2219">
        <v>99</v>
      </c>
      <c r="G2219">
        <v>2</v>
      </c>
      <c r="H2219">
        <v>2</v>
      </c>
      <c r="I2219">
        <v>99</v>
      </c>
      <c r="J2219">
        <v>999</v>
      </c>
      <c r="K2219">
        <v>99</v>
      </c>
      <c r="L2219">
        <v>99</v>
      </c>
      <c r="M2219">
        <v>99</v>
      </c>
      <c r="N2219">
        <v>99</v>
      </c>
      <c r="O2219">
        <v>99</v>
      </c>
      <c r="P2219">
        <v>9999</v>
      </c>
      <c r="Q2219">
        <v>142</v>
      </c>
      <c r="R2219">
        <v>1118</v>
      </c>
      <c r="S2219">
        <v>1117</v>
      </c>
      <c r="T2219">
        <v>19.098052613597535</v>
      </c>
      <c r="U2219">
        <v>15.501690414227751</v>
      </c>
      <c r="V2219">
        <v>14.788014311270121</v>
      </c>
      <c r="W2219">
        <v>57.685765443151283</v>
      </c>
      <c r="X2219">
        <v>127.25275555908721</v>
      </c>
      <c r="Y2219">
        <v>117.35259391771019</v>
      </c>
      <c r="Z2219">
        <v>117.45765443151298</v>
      </c>
      <c r="AA2219">
        <v>11.076000455168288</v>
      </c>
      <c r="AB2219">
        <v>3.1362243251239255</v>
      </c>
      <c r="AC2219">
        <v>-21.693143826483443</v>
      </c>
    </row>
    <row r="2220" spans="1:29">
      <c r="A2220">
        <v>6</v>
      </c>
      <c r="C2220">
        <v>2005</v>
      </c>
      <c r="D2220">
        <v>99</v>
      </c>
      <c r="E2220">
        <v>99</v>
      </c>
      <c r="F2220">
        <v>99</v>
      </c>
      <c r="G2220">
        <v>3</v>
      </c>
      <c r="H2220">
        <v>1</v>
      </c>
      <c r="I2220">
        <v>99</v>
      </c>
      <c r="J2220">
        <v>999</v>
      </c>
      <c r="K2220">
        <v>99</v>
      </c>
      <c r="L2220">
        <v>99</v>
      </c>
      <c r="M2220">
        <v>99</v>
      </c>
      <c r="N2220">
        <v>99</v>
      </c>
      <c r="O2220">
        <v>99</v>
      </c>
      <c r="P2220">
        <v>9999</v>
      </c>
      <c r="Q2220">
        <v>199</v>
      </c>
      <c r="R2220">
        <v>991</v>
      </c>
      <c r="S2220">
        <v>827</v>
      </c>
      <c r="T2220">
        <v>45.437872535534154</v>
      </c>
      <c r="U2220">
        <v>40.813774767553006</v>
      </c>
      <c r="V2220">
        <v>15.828456104944502</v>
      </c>
      <c r="W2220">
        <v>56.509068923821047</v>
      </c>
      <c r="X2220">
        <v>153.58792512897779</v>
      </c>
      <c r="Y2220">
        <v>119.40010090817351</v>
      </c>
      <c r="Z2220">
        <v>143.07799274486095</v>
      </c>
      <c r="AA2220">
        <v>31.519508545431464</v>
      </c>
      <c r="AB2220">
        <v>4.6527133172917194</v>
      </c>
      <c r="AC2220">
        <v>-44.070236117967688</v>
      </c>
    </row>
    <row r="2221" spans="1:29">
      <c r="A2221">
        <v>6</v>
      </c>
      <c r="C2221">
        <v>2005</v>
      </c>
      <c r="D2221">
        <v>99</v>
      </c>
      <c r="E2221">
        <v>99</v>
      </c>
      <c r="F2221">
        <v>99</v>
      </c>
      <c r="G2221">
        <v>3</v>
      </c>
      <c r="H2221">
        <v>2</v>
      </c>
      <c r="I2221">
        <v>99</v>
      </c>
      <c r="J2221">
        <v>999</v>
      </c>
      <c r="K2221">
        <v>99</v>
      </c>
      <c r="L2221">
        <v>99</v>
      </c>
      <c r="M2221">
        <v>99</v>
      </c>
      <c r="N2221">
        <v>99</v>
      </c>
      <c r="O2221">
        <v>99</v>
      </c>
      <c r="P2221">
        <v>9999</v>
      </c>
      <c r="Q2221">
        <v>96</v>
      </c>
      <c r="R2221">
        <v>1190</v>
      </c>
      <c r="S2221">
        <v>1185</v>
      </c>
      <c r="T2221">
        <v>54.56212746446581</v>
      </c>
      <c r="U2221">
        <v>59.186225232446958</v>
      </c>
      <c r="V2221">
        <v>15.896638655462189</v>
      </c>
      <c r="W2221">
        <v>57.145991561181425</v>
      </c>
      <c r="X2221">
        <v>156.64457332228662</v>
      </c>
      <c r="Y2221">
        <v>144.19336134453789</v>
      </c>
      <c r="Z2221">
        <v>144.80177215189883</v>
      </c>
      <c r="AA2221">
        <v>34.340654902577889</v>
      </c>
      <c r="AB2221">
        <v>5.1919885916471591</v>
      </c>
      <c r="AC2221">
        <v>-59.029229537439441</v>
      </c>
    </row>
    <row r="2222" spans="1:29">
      <c r="A2222">
        <v>6</v>
      </c>
      <c r="C2222">
        <v>2005</v>
      </c>
      <c r="D2222">
        <v>99</v>
      </c>
      <c r="E2222">
        <v>99</v>
      </c>
      <c r="F2222">
        <v>99</v>
      </c>
      <c r="G2222">
        <v>4</v>
      </c>
      <c r="H2222">
        <v>1</v>
      </c>
      <c r="I2222">
        <v>99</v>
      </c>
      <c r="J2222">
        <v>999</v>
      </c>
      <c r="K2222">
        <v>99</v>
      </c>
      <c r="L2222">
        <v>99</v>
      </c>
      <c r="M2222">
        <v>99</v>
      </c>
      <c r="N2222">
        <v>99</v>
      </c>
      <c r="O2222">
        <v>99</v>
      </c>
      <c r="P2222">
        <v>9999</v>
      </c>
      <c r="Q2222">
        <v>114</v>
      </c>
      <c r="R2222">
        <v>998</v>
      </c>
      <c r="S2222">
        <v>997</v>
      </c>
      <c r="T2222">
        <v>94.95718363463368</v>
      </c>
      <c r="U2222">
        <v>95.404914815395003</v>
      </c>
      <c r="V2222">
        <v>17.091182364729463</v>
      </c>
      <c r="W2222">
        <v>56.527582748244733</v>
      </c>
      <c r="X2222">
        <v>157.49462087772531</v>
      </c>
      <c r="Y2222">
        <v>145.24929859719452</v>
      </c>
      <c r="Z2222">
        <v>145.39498495486475</v>
      </c>
      <c r="AA2222">
        <v>29.837729895228438</v>
      </c>
      <c r="AB2222">
        <v>4.4323162971178132</v>
      </c>
      <c r="AC2222">
        <v>-56.672184544147278</v>
      </c>
    </row>
    <row r="2223" spans="1:29">
      <c r="A2223">
        <v>6</v>
      </c>
      <c r="C2223">
        <v>2005</v>
      </c>
      <c r="D2223">
        <v>99</v>
      </c>
      <c r="E2223">
        <v>99</v>
      </c>
      <c r="F2223">
        <v>99</v>
      </c>
      <c r="G2223">
        <v>4</v>
      </c>
      <c r="H2223">
        <v>2</v>
      </c>
      <c r="I2223">
        <v>99</v>
      </c>
      <c r="J2223">
        <v>999</v>
      </c>
      <c r="K2223">
        <v>99</v>
      </c>
      <c r="L2223">
        <v>99</v>
      </c>
      <c r="M2223">
        <v>99</v>
      </c>
      <c r="N2223">
        <v>99</v>
      </c>
      <c r="O2223">
        <v>99</v>
      </c>
      <c r="P2223">
        <v>9999</v>
      </c>
      <c r="Q2223">
        <v>9</v>
      </c>
      <c r="R2223">
        <v>53</v>
      </c>
      <c r="S2223">
        <v>53</v>
      </c>
      <c r="T2223">
        <v>5.0428163653663187</v>
      </c>
      <c r="U2223">
        <v>4.5950851846050318</v>
      </c>
      <c r="V2223">
        <v>14.283018867924527</v>
      </c>
      <c r="W2223">
        <v>56.132075471698109</v>
      </c>
      <c r="X2223">
        <v>142.72164189783109</v>
      </c>
      <c r="Y2223">
        <v>131.73207547169812</v>
      </c>
      <c r="Z2223">
        <v>131.73207547169812</v>
      </c>
      <c r="AA2223">
        <v>18.198421801622651</v>
      </c>
      <c r="AB2223">
        <v>3.8315361511178128</v>
      </c>
      <c r="AC2223">
        <v>-84.233736817708291</v>
      </c>
    </row>
    <row r="2224" spans="1:29">
      <c r="A2224">
        <v>6</v>
      </c>
      <c r="C2224">
        <v>2004</v>
      </c>
      <c r="D2224">
        <v>99</v>
      </c>
      <c r="E2224">
        <v>99</v>
      </c>
      <c r="F2224">
        <v>99</v>
      </c>
      <c r="G2224">
        <v>1</v>
      </c>
      <c r="H2224">
        <v>1</v>
      </c>
      <c r="I2224">
        <v>99</v>
      </c>
      <c r="J2224">
        <v>999</v>
      </c>
      <c r="K2224">
        <v>99</v>
      </c>
      <c r="L2224">
        <v>99</v>
      </c>
      <c r="M2224">
        <v>99</v>
      </c>
      <c r="N2224">
        <v>99</v>
      </c>
      <c r="O2224">
        <v>99</v>
      </c>
      <c r="P2224">
        <v>9999</v>
      </c>
      <c r="Q2224">
        <v>493</v>
      </c>
      <c r="R2224">
        <v>5553</v>
      </c>
      <c r="S2224">
        <v>5547</v>
      </c>
      <c r="T2224">
        <v>71.614650502966228</v>
      </c>
      <c r="U2224">
        <v>73.487028146710145</v>
      </c>
      <c r="V2224">
        <v>13.653880785161173</v>
      </c>
      <c r="W2224">
        <v>56.004326663061128</v>
      </c>
      <c r="X2224">
        <v>159.42807797762489</v>
      </c>
      <c r="Y2224">
        <v>147.03077615703222</v>
      </c>
      <c r="Z2224">
        <v>147.18981431404356</v>
      </c>
      <c r="AA2224">
        <v>31.396873963843479</v>
      </c>
      <c r="AB2224">
        <v>4.5222821566227216</v>
      </c>
      <c r="AC2224">
        <v>-53.079228276811683</v>
      </c>
    </row>
    <row r="2225" spans="1:29">
      <c r="A2225">
        <v>6</v>
      </c>
      <c r="C2225">
        <v>2004</v>
      </c>
      <c r="D2225">
        <v>99</v>
      </c>
      <c r="E2225">
        <v>99</v>
      </c>
      <c r="F2225">
        <v>99</v>
      </c>
      <c r="G2225">
        <v>1</v>
      </c>
      <c r="H2225">
        <v>2</v>
      </c>
      <c r="I2225">
        <v>99</v>
      </c>
      <c r="J2225">
        <v>999</v>
      </c>
      <c r="K2225">
        <v>99</v>
      </c>
      <c r="L2225">
        <v>99</v>
      </c>
      <c r="M2225">
        <v>99</v>
      </c>
      <c r="N2225">
        <v>99</v>
      </c>
      <c r="O2225">
        <v>99</v>
      </c>
      <c r="P2225">
        <v>9999</v>
      </c>
      <c r="Q2225">
        <v>122</v>
      </c>
      <c r="R2225">
        <v>2201</v>
      </c>
      <c r="S2225">
        <v>2195</v>
      </c>
      <c r="T2225">
        <v>28.385349497033801</v>
      </c>
      <c r="U2225">
        <v>26.512971853289823</v>
      </c>
      <c r="V2225">
        <v>14.685597455701952</v>
      </c>
      <c r="W2225">
        <v>56.273804100227778</v>
      </c>
      <c r="X2225">
        <v>145.35715322937537</v>
      </c>
      <c r="Y2225">
        <v>133.83312130849609</v>
      </c>
      <c r="Z2225">
        <v>134.19895216400903</v>
      </c>
      <c r="AA2225">
        <v>28.158955474049559</v>
      </c>
      <c r="AB2225">
        <v>4.2893332621819411</v>
      </c>
      <c r="AC2225">
        <v>-40.390756418867433</v>
      </c>
    </row>
    <row r="2226" spans="1:29">
      <c r="A2226">
        <v>6</v>
      </c>
      <c r="C2226">
        <v>2004</v>
      </c>
      <c r="D2226">
        <v>99</v>
      </c>
      <c r="E2226">
        <v>99</v>
      </c>
      <c r="F2226">
        <v>99</v>
      </c>
      <c r="G2226">
        <v>2</v>
      </c>
      <c r="H2226">
        <v>1</v>
      </c>
      <c r="I2226">
        <v>99</v>
      </c>
      <c r="J2226">
        <v>999</v>
      </c>
      <c r="K2226">
        <v>99</v>
      </c>
      <c r="L2226">
        <v>99</v>
      </c>
      <c r="M2226">
        <v>99</v>
      </c>
      <c r="N2226">
        <v>99</v>
      </c>
      <c r="O2226">
        <v>99</v>
      </c>
      <c r="P2226">
        <v>9999</v>
      </c>
      <c r="Q2226">
        <v>387</v>
      </c>
      <c r="R2226">
        <v>4341</v>
      </c>
      <c r="S2226">
        <v>4289</v>
      </c>
      <c r="T2226">
        <v>80.988805970149244</v>
      </c>
      <c r="U2226">
        <v>84.633943558886699</v>
      </c>
      <c r="V2226">
        <v>13.680488366735773</v>
      </c>
      <c r="W2226">
        <v>56.352762881790625</v>
      </c>
      <c r="X2226">
        <v>167.54623393614213</v>
      </c>
      <c r="Y2226">
        <v>153.22140059894005</v>
      </c>
      <c r="Z2226">
        <v>155.07906271858221</v>
      </c>
      <c r="AA2226">
        <v>32.836492914483699</v>
      </c>
      <c r="AB2226">
        <v>4.7991914139770238</v>
      </c>
      <c r="AC2226">
        <v>-55.470242683738626</v>
      </c>
    </row>
    <row r="2227" spans="1:29">
      <c r="A2227">
        <v>6</v>
      </c>
      <c r="C2227">
        <v>2004</v>
      </c>
      <c r="D2227">
        <v>99</v>
      </c>
      <c r="E2227">
        <v>99</v>
      </c>
      <c r="F2227">
        <v>99</v>
      </c>
      <c r="G2227">
        <v>2</v>
      </c>
      <c r="H2227">
        <v>2</v>
      </c>
      <c r="I2227">
        <v>99</v>
      </c>
      <c r="J2227">
        <v>999</v>
      </c>
      <c r="K2227">
        <v>99</v>
      </c>
      <c r="L2227">
        <v>99</v>
      </c>
      <c r="M2227">
        <v>99</v>
      </c>
      <c r="N2227">
        <v>99</v>
      </c>
      <c r="O2227">
        <v>99</v>
      </c>
      <c r="P2227">
        <v>9999</v>
      </c>
      <c r="Q2227">
        <v>137</v>
      </c>
      <c r="R2227">
        <v>1019</v>
      </c>
      <c r="S2227">
        <v>1012</v>
      </c>
      <c r="T2227">
        <v>19.011194029850749</v>
      </c>
      <c r="U2227">
        <v>15.366056441113283</v>
      </c>
      <c r="V2227">
        <v>14.53385672227674</v>
      </c>
      <c r="W2227">
        <v>56.954545454545446</v>
      </c>
      <c r="X2227">
        <v>128.68488958967055</v>
      </c>
      <c r="Y2227">
        <v>118.50942100098136</v>
      </c>
      <c r="Z2227">
        <v>119.32915019762842</v>
      </c>
      <c r="AA2227">
        <v>11.740245722878372</v>
      </c>
      <c r="AB2227">
        <v>3.3724513273646881</v>
      </c>
      <c r="AC2227">
        <v>-33.705403496061109</v>
      </c>
    </row>
    <row r="2228" spans="1:29">
      <c r="A2228">
        <v>6</v>
      </c>
      <c r="C2228">
        <v>2004</v>
      </c>
      <c r="D2228">
        <v>99</v>
      </c>
      <c r="E2228">
        <v>99</v>
      </c>
      <c r="F2228">
        <v>99</v>
      </c>
      <c r="G2228">
        <v>3</v>
      </c>
      <c r="H2228">
        <v>1</v>
      </c>
      <c r="I2228">
        <v>99</v>
      </c>
      <c r="J2228">
        <v>999</v>
      </c>
      <c r="K2228">
        <v>99</v>
      </c>
      <c r="L2228">
        <v>99</v>
      </c>
      <c r="M2228">
        <v>99</v>
      </c>
      <c r="N2228">
        <v>99</v>
      </c>
      <c r="O2228">
        <v>99</v>
      </c>
      <c r="P2228">
        <v>9999</v>
      </c>
      <c r="Q2228">
        <v>272</v>
      </c>
      <c r="R2228">
        <v>979</v>
      </c>
      <c r="S2228">
        <v>896</v>
      </c>
      <c r="T2228">
        <v>44.581056466302357</v>
      </c>
      <c r="U2228">
        <v>42.298643847331256</v>
      </c>
      <c r="V2228">
        <v>13.64964249233913</v>
      </c>
      <c r="W2228">
        <v>55.989955357142847</v>
      </c>
      <c r="X2228">
        <v>150.85030494114213</v>
      </c>
      <c r="Y2228">
        <v>127.41777323799802</v>
      </c>
      <c r="Z2228">
        <v>139.22098214285728</v>
      </c>
      <c r="AA2228">
        <v>27.76820802129566</v>
      </c>
      <c r="AB2228">
        <v>4.4580021347820811</v>
      </c>
      <c r="AC2228">
        <v>-53.445171835700144</v>
      </c>
    </row>
    <row r="2229" spans="1:29">
      <c r="A2229">
        <v>6</v>
      </c>
      <c r="C2229">
        <v>2004</v>
      </c>
      <c r="D2229">
        <v>99</v>
      </c>
      <c r="E2229">
        <v>99</v>
      </c>
      <c r="F2229">
        <v>99</v>
      </c>
      <c r="G2229">
        <v>3</v>
      </c>
      <c r="H2229">
        <v>2</v>
      </c>
      <c r="I2229">
        <v>99</v>
      </c>
      <c r="J2229">
        <v>999</v>
      </c>
      <c r="K2229">
        <v>99</v>
      </c>
      <c r="L2229">
        <v>99</v>
      </c>
      <c r="M2229">
        <v>99</v>
      </c>
      <c r="N2229">
        <v>99</v>
      </c>
      <c r="O2229">
        <v>99</v>
      </c>
      <c r="P2229">
        <v>9999</v>
      </c>
      <c r="Q2229">
        <v>105</v>
      </c>
      <c r="R2229">
        <v>1217</v>
      </c>
      <c r="S2229">
        <v>1213</v>
      </c>
      <c r="T2229">
        <v>55.418943533697615</v>
      </c>
      <c r="U2229">
        <v>57.701356152668751</v>
      </c>
      <c r="V2229">
        <v>14.932621199671324</v>
      </c>
      <c r="W2229">
        <v>56.863973619126142</v>
      </c>
      <c r="X2229">
        <v>151.88130235175035</v>
      </c>
      <c r="Y2229">
        <v>139.82399342645857</v>
      </c>
      <c r="Z2229">
        <v>140.28507831821935</v>
      </c>
      <c r="AA2229">
        <v>30.217882596588204</v>
      </c>
      <c r="AB2229">
        <v>4.6511046695687472</v>
      </c>
      <c r="AC2229">
        <v>-47.662985428088113</v>
      </c>
    </row>
    <row r="2230" spans="1:29">
      <c r="A2230">
        <v>6</v>
      </c>
      <c r="C2230">
        <v>2004</v>
      </c>
      <c r="D2230">
        <v>99</v>
      </c>
      <c r="E2230">
        <v>99</v>
      </c>
      <c r="F2230">
        <v>99</v>
      </c>
      <c r="G2230">
        <v>4</v>
      </c>
      <c r="H2230">
        <v>1</v>
      </c>
      <c r="I2230">
        <v>99</v>
      </c>
      <c r="J2230">
        <v>999</v>
      </c>
      <c r="K2230">
        <v>99</v>
      </c>
      <c r="L2230">
        <v>99</v>
      </c>
      <c r="M2230">
        <v>99</v>
      </c>
      <c r="N2230">
        <v>99</v>
      </c>
      <c r="O2230">
        <v>99</v>
      </c>
      <c r="P2230">
        <v>9999</v>
      </c>
      <c r="Q2230">
        <v>120</v>
      </c>
      <c r="R2230">
        <v>895</v>
      </c>
      <c r="S2230">
        <v>895</v>
      </c>
      <c r="T2230">
        <v>92.078189300411523</v>
      </c>
      <c r="U2230">
        <v>92.840046297981374</v>
      </c>
      <c r="V2230">
        <v>14.163128491620112</v>
      </c>
      <c r="W2230">
        <v>56.997765363128494</v>
      </c>
      <c r="X2230">
        <v>154.38520249126907</v>
      </c>
      <c r="Y2230">
        <v>142.49754189944102</v>
      </c>
      <c r="Z2230">
        <v>142.49754189944102</v>
      </c>
      <c r="AA2230">
        <v>27.431480805986592</v>
      </c>
      <c r="AB2230">
        <v>4.1957674244577348</v>
      </c>
      <c r="AC2230">
        <v>-53.504376556772918</v>
      </c>
    </row>
    <row r="2231" spans="1:29">
      <c r="A2231">
        <v>6</v>
      </c>
      <c r="C2231">
        <v>2004</v>
      </c>
      <c r="D2231">
        <v>99</v>
      </c>
      <c r="E2231">
        <v>99</v>
      </c>
      <c r="F2231">
        <v>99</v>
      </c>
      <c r="G2231">
        <v>4</v>
      </c>
      <c r="H2231">
        <v>2</v>
      </c>
      <c r="I2231">
        <v>99</v>
      </c>
      <c r="J2231">
        <v>999</v>
      </c>
      <c r="K2231">
        <v>99</v>
      </c>
      <c r="L2231">
        <v>99</v>
      </c>
      <c r="M2231">
        <v>99</v>
      </c>
      <c r="N2231">
        <v>99</v>
      </c>
      <c r="O2231">
        <v>99</v>
      </c>
      <c r="P2231">
        <v>9999</v>
      </c>
      <c r="Q2231">
        <v>14</v>
      </c>
      <c r="R2231">
        <v>77</v>
      </c>
      <c r="S2231">
        <v>77</v>
      </c>
      <c r="T2231">
        <v>7.9218106995884785</v>
      </c>
      <c r="U2231">
        <v>7.1599537020186323</v>
      </c>
      <c r="V2231">
        <v>14</v>
      </c>
      <c r="W2231">
        <v>55.012987012987026</v>
      </c>
      <c r="X2231">
        <v>138.39259332217077</v>
      </c>
      <c r="Y2231">
        <v>127.73636363636361</v>
      </c>
      <c r="Z2231">
        <v>127.73636363636361</v>
      </c>
      <c r="AA2231">
        <v>21.601099714014246</v>
      </c>
      <c r="AB2231">
        <v>2.7937476877285539</v>
      </c>
      <c r="AC2231">
        <v>-42.195431788925347</v>
      </c>
    </row>
    <row r="2232" spans="1:29">
      <c r="A2232">
        <v>6</v>
      </c>
      <c r="C2232">
        <v>2003</v>
      </c>
      <c r="D2232">
        <v>99</v>
      </c>
      <c r="E2232">
        <v>99</v>
      </c>
      <c r="F2232">
        <v>99</v>
      </c>
      <c r="G2232">
        <v>1</v>
      </c>
      <c r="H2232">
        <v>1</v>
      </c>
      <c r="I2232">
        <v>99</v>
      </c>
      <c r="J2232">
        <v>999</v>
      </c>
      <c r="K2232">
        <v>99</v>
      </c>
      <c r="L2232">
        <v>99</v>
      </c>
      <c r="M2232">
        <v>99</v>
      </c>
      <c r="N2232">
        <v>99</v>
      </c>
      <c r="O2232">
        <v>99</v>
      </c>
      <c r="P2232">
        <v>9999</v>
      </c>
      <c r="Q2232">
        <v>513</v>
      </c>
      <c r="R2232">
        <v>5875</v>
      </c>
      <c r="S2232">
        <v>5875</v>
      </c>
      <c r="T2232">
        <v>79.877634262406531</v>
      </c>
      <c r="U2232">
        <v>80.816658456895013</v>
      </c>
      <c r="V2232">
        <v>13.029276595744683</v>
      </c>
      <c r="W2232">
        <v>55.131744680851057</v>
      </c>
      <c r="X2232">
        <v>154.97033263410253</v>
      </c>
      <c r="Y2232">
        <v>143.03761702127639</v>
      </c>
      <c r="Z2232">
        <v>143.03761702127639</v>
      </c>
      <c r="AA2232">
        <v>30.305229621412806</v>
      </c>
      <c r="AB2232">
        <v>4.1914610181566339</v>
      </c>
      <c r="AC2232">
        <v>-47.144471666582888</v>
      </c>
    </row>
    <row r="2233" spans="1:29">
      <c r="A2233">
        <v>6</v>
      </c>
      <c r="C2233">
        <v>2003</v>
      </c>
      <c r="D2233">
        <v>99</v>
      </c>
      <c r="E2233">
        <v>99</v>
      </c>
      <c r="F2233">
        <v>99</v>
      </c>
      <c r="G2233">
        <v>1</v>
      </c>
      <c r="H2233">
        <v>2</v>
      </c>
      <c r="I2233">
        <v>99</v>
      </c>
      <c r="J2233">
        <v>999</v>
      </c>
      <c r="K2233">
        <v>99</v>
      </c>
      <c r="L2233">
        <v>99</v>
      </c>
      <c r="M2233">
        <v>99</v>
      </c>
      <c r="N2233">
        <v>99</v>
      </c>
      <c r="O2233">
        <v>99</v>
      </c>
      <c r="P2233">
        <v>9999</v>
      </c>
      <c r="Q2233">
        <v>109</v>
      </c>
      <c r="R2233">
        <v>1480</v>
      </c>
      <c r="S2233">
        <v>1473</v>
      </c>
      <c r="T2233">
        <v>20.122365737593473</v>
      </c>
      <c r="U2233">
        <v>19.183341543104977</v>
      </c>
      <c r="V2233">
        <v>15.143243243243244</v>
      </c>
      <c r="W2233">
        <v>56.040054310930074</v>
      </c>
      <c r="X2233">
        <v>146.642192029516</v>
      </c>
      <c r="Y2233">
        <v>134.7782432432432</v>
      </c>
      <c r="Z2233">
        <v>135.41873727087579</v>
      </c>
      <c r="AA2233">
        <v>27.158371148808325</v>
      </c>
      <c r="AB2233">
        <v>4.4743090123034301</v>
      </c>
      <c r="AC2233">
        <v>-42.641801240300552</v>
      </c>
    </row>
    <row r="2234" spans="1:29">
      <c r="A2234">
        <v>6</v>
      </c>
      <c r="C2234">
        <v>2003</v>
      </c>
      <c r="D2234">
        <v>99</v>
      </c>
      <c r="E2234">
        <v>99</v>
      </c>
      <c r="F2234">
        <v>99</v>
      </c>
      <c r="G2234">
        <v>2</v>
      </c>
      <c r="H2234">
        <v>1</v>
      </c>
      <c r="I2234">
        <v>99</v>
      </c>
      <c r="J2234">
        <v>999</v>
      </c>
      <c r="K2234">
        <v>99</v>
      </c>
      <c r="L2234">
        <v>99</v>
      </c>
      <c r="M2234">
        <v>99</v>
      </c>
      <c r="N2234">
        <v>99</v>
      </c>
      <c r="O2234">
        <v>99</v>
      </c>
      <c r="P2234">
        <v>9999</v>
      </c>
      <c r="Q2234">
        <v>406</v>
      </c>
      <c r="R2234">
        <v>3907</v>
      </c>
      <c r="S2234">
        <v>3859</v>
      </c>
      <c r="T2234">
        <v>90.544611819235229</v>
      </c>
      <c r="U2234">
        <v>92.652391648827646</v>
      </c>
      <c r="V2234">
        <v>13.473253135398002</v>
      </c>
      <c r="W2234">
        <v>56.393366157035523</v>
      </c>
      <c r="X2234">
        <v>168.93713286788903</v>
      </c>
      <c r="Y2234">
        <v>154.54886101868465</v>
      </c>
      <c r="Z2234">
        <v>156.47121015807227</v>
      </c>
      <c r="AA2234">
        <v>32.764413820806958</v>
      </c>
      <c r="AB2234">
        <v>5.0003594111201988</v>
      </c>
      <c r="AC2234">
        <v>-55.402548652951744</v>
      </c>
    </row>
    <row r="2235" spans="1:29">
      <c r="A2235">
        <v>6</v>
      </c>
      <c r="C2235">
        <v>2003</v>
      </c>
      <c r="D2235">
        <v>99</v>
      </c>
      <c r="E2235">
        <v>99</v>
      </c>
      <c r="F2235">
        <v>99</v>
      </c>
      <c r="G2235">
        <v>2</v>
      </c>
      <c r="H2235">
        <v>2</v>
      </c>
      <c r="I2235">
        <v>99</v>
      </c>
      <c r="J2235">
        <v>999</v>
      </c>
      <c r="K2235">
        <v>99</v>
      </c>
      <c r="L2235">
        <v>99</v>
      </c>
      <c r="M2235">
        <v>99</v>
      </c>
      <c r="N2235">
        <v>99</v>
      </c>
      <c r="O2235">
        <v>99</v>
      </c>
      <c r="P2235">
        <v>9999</v>
      </c>
      <c r="Q2235">
        <v>126</v>
      </c>
      <c r="R2235">
        <v>408</v>
      </c>
      <c r="S2235">
        <v>399</v>
      </c>
      <c r="T2235">
        <v>9.4553881807647713</v>
      </c>
      <c r="U2235">
        <v>7.3476083511723695</v>
      </c>
      <c r="V2235">
        <v>15.906862745098044</v>
      </c>
      <c r="W2235">
        <v>56.759398496240607</v>
      </c>
      <c r="X2235">
        <v>127.78025619782041</v>
      </c>
      <c r="Y2235">
        <v>117.36495098039222</v>
      </c>
      <c r="Z2235">
        <v>120.01228070175448</v>
      </c>
      <c r="AA2235">
        <v>17.424690072471652</v>
      </c>
      <c r="AB2235">
        <v>3.9345848617336312</v>
      </c>
      <c r="AC2235">
        <v>-42.928593858187803</v>
      </c>
    </row>
    <row r="2236" spans="1:29">
      <c r="A2236">
        <v>6</v>
      </c>
      <c r="C2236">
        <v>2003</v>
      </c>
      <c r="D2236">
        <v>99</v>
      </c>
      <c r="E2236">
        <v>99</v>
      </c>
      <c r="F2236">
        <v>99</v>
      </c>
      <c r="G2236">
        <v>3</v>
      </c>
      <c r="H2236">
        <v>1</v>
      </c>
      <c r="I2236">
        <v>99</v>
      </c>
      <c r="J2236">
        <v>999</v>
      </c>
      <c r="K2236">
        <v>99</v>
      </c>
      <c r="L2236">
        <v>99</v>
      </c>
      <c r="M2236">
        <v>99</v>
      </c>
      <c r="N2236">
        <v>99</v>
      </c>
      <c r="O2236">
        <v>99</v>
      </c>
      <c r="P2236">
        <v>9999</v>
      </c>
      <c r="Q2236">
        <v>251</v>
      </c>
      <c r="R2236">
        <v>1042</v>
      </c>
      <c r="S2236">
        <v>947</v>
      </c>
      <c r="T2236">
        <v>46.085802742149504</v>
      </c>
      <c r="U2236">
        <v>43.748123481726161</v>
      </c>
      <c r="V2236">
        <v>13.469289827255277</v>
      </c>
      <c r="W2236">
        <v>55.907074973600842</v>
      </c>
      <c r="X2236">
        <v>151.77059700592454</v>
      </c>
      <c r="Y2236">
        <v>127.67024952015372</v>
      </c>
      <c r="Z2236">
        <v>140.47771911298852</v>
      </c>
      <c r="AA2236">
        <v>29.113235755756801</v>
      </c>
      <c r="AB2236">
        <v>5.1344975455311443</v>
      </c>
      <c r="AC2236">
        <v>-45.24405012891593</v>
      </c>
    </row>
    <row r="2237" spans="1:29">
      <c r="A2237">
        <v>6</v>
      </c>
      <c r="C2237">
        <v>2003</v>
      </c>
      <c r="D2237">
        <v>99</v>
      </c>
      <c r="E2237">
        <v>99</v>
      </c>
      <c r="F2237">
        <v>99</v>
      </c>
      <c r="G2237">
        <v>3</v>
      </c>
      <c r="H2237">
        <v>2</v>
      </c>
      <c r="I2237">
        <v>99</v>
      </c>
      <c r="J2237">
        <v>999</v>
      </c>
      <c r="K2237">
        <v>99</v>
      </c>
      <c r="L2237">
        <v>99</v>
      </c>
      <c r="M2237">
        <v>99</v>
      </c>
      <c r="N2237">
        <v>99</v>
      </c>
      <c r="O2237">
        <v>99</v>
      </c>
      <c r="P2237">
        <v>9999</v>
      </c>
      <c r="Q2237">
        <v>115</v>
      </c>
      <c r="R2237">
        <v>1219</v>
      </c>
      <c r="S2237">
        <v>1210</v>
      </c>
      <c r="T2237">
        <v>53.914197257850525</v>
      </c>
      <c r="U2237">
        <v>56.251876518273825</v>
      </c>
      <c r="V2237">
        <v>14.65381460213289</v>
      </c>
      <c r="W2237">
        <v>56.914049586776862</v>
      </c>
      <c r="X2237">
        <v>152.58559624294651</v>
      </c>
      <c r="Y2237">
        <v>140.3237899917965</v>
      </c>
      <c r="Z2237">
        <v>141.36752066115696</v>
      </c>
      <c r="AA2237">
        <v>30.732766770289889</v>
      </c>
      <c r="AB2237">
        <v>4.8258139515590042</v>
      </c>
      <c r="AC2237">
        <v>-51.196481509518634</v>
      </c>
    </row>
    <row r="2238" spans="1:29">
      <c r="A2238">
        <v>6</v>
      </c>
      <c r="C2238">
        <v>2003</v>
      </c>
      <c r="D2238">
        <v>99</v>
      </c>
      <c r="E2238">
        <v>99</v>
      </c>
      <c r="F2238">
        <v>99</v>
      </c>
      <c r="G2238">
        <v>4</v>
      </c>
      <c r="H2238">
        <v>1</v>
      </c>
      <c r="I2238">
        <v>99</v>
      </c>
      <c r="J2238">
        <v>999</v>
      </c>
      <c r="K2238">
        <v>99</v>
      </c>
      <c r="L2238">
        <v>99</v>
      </c>
      <c r="M2238">
        <v>99</v>
      </c>
      <c r="N2238">
        <v>99</v>
      </c>
      <c r="O2238">
        <v>99</v>
      </c>
      <c r="P2238">
        <v>9999</v>
      </c>
      <c r="Q2238">
        <v>116</v>
      </c>
      <c r="R2238">
        <v>866</v>
      </c>
      <c r="S2238">
        <v>866</v>
      </c>
      <c r="T2238">
        <v>93.621621621621628</v>
      </c>
      <c r="U2238">
        <v>94.348145311834301</v>
      </c>
      <c r="V2238">
        <v>13.823325635103922</v>
      </c>
      <c r="W2238">
        <v>56.685912240184763</v>
      </c>
      <c r="X2238">
        <v>153.20823502035498</v>
      </c>
      <c r="Y2238">
        <v>141.41120092378731</v>
      </c>
      <c r="Z2238">
        <v>141.41120092378731</v>
      </c>
      <c r="AA2238">
        <v>30.108744430273607</v>
      </c>
      <c r="AB2238">
        <v>4.5876841014755136</v>
      </c>
      <c r="AC2238">
        <v>-55.671556428326078</v>
      </c>
    </row>
    <row r="2239" spans="1:29">
      <c r="A2239">
        <v>6</v>
      </c>
      <c r="C2239">
        <v>2003</v>
      </c>
      <c r="D2239">
        <v>99</v>
      </c>
      <c r="E2239">
        <v>99</v>
      </c>
      <c r="F2239">
        <v>99</v>
      </c>
      <c r="G2239">
        <v>4</v>
      </c>
      <c r="H2239">
        <v>2</v>
      </c>
      <c r="I2239">
        <v>99</v>
      </c>
      <c r="J2239">
        <v>999</v>
      </c>
      <c r="K2239">
        <v>99</v>
      </c>
      <c r="L2239">
        <v>99</v>
      </c>
      <c r="M2239">
        <v>99</v>
      </c>
      <c r="N2239">
        <v>99</v>
      </c>
      <c r="O2239">
        <v>99</v>
      </c>
      <c r="P2239">
        <v>9999</v>
      </c>
      <c r="Q2239">
        <v>12</v>
      </c>
      <c r="R2239">
        <v>59</v>
      </c>
      <c r="S2239">
        <v>59</v>
      </c>
      <c r="T2239">
        <v>6.378378378378379</v>
      </c>
      <c r="U2239">
        <v>5.6518546881657041</v>
      </c>
      <c r="V2239">
        <v>13.542372881355936</v>
      </c>
      <c r="W2239">
        <v>54.49152542372881</v>
      </c>
      <c r="X2239">
        <v>134.71179095433089</v>
      </c>
      <c r="Y2239">
        <v>124.33898305084747</v>
      </c>
      <c r="Z2239">
        <v>124.33898305084747</v>
      </c>
      <c r="AA2239">
        <v>20.448074103910887</v>
      </c>
      <c r="AB2239">
        <v>3.3867782868985161</v>
      </c>
      <c r="AC2239">
        <v>-54.952706711817186</v>
      </c>
    </row>
    <row r="2240" spans="1:29">
      <c r="A2240">
        <v>6</v>
      </c>
      <c r="C2240">
        <v>2002</v>
      </c>
      <c r="D2240">
        <v>99</v>
      </c>
      <c r="E2240">
        <v>99</v>
      </c>
      <c r="F2240">
        <v>99</v>
      </c>
      <c r="G2240">
        <v>1</v>
      </c>
      <c r="H2240">
        <v>1</v>
      </c>
      <c r="I2240">
        <v>99</v>
      </c>
      <c r="J2240">
        <v>999</v>
      </c>
      <c r="K2240">
        <v>99</v>
      </c>
      <c r="L2240">
        <v>99</v>
      </c>
      <c r="M2240">
        <v>99</v>
      </c>
      <c r="N2240">
        <v>99</v>
      </c>
      <c r="O2240">
        <v>99</v>
      </c>
      <c r="P2240">
        <v>9999</v>
      </c>
      <c r="Q2240">
        <v>540</v>
      </c>
      <c r="R2240">
        <v>5394</v>
      </c>
      <c r="S2240">
        <v>5394</v>
      </c>
      <c r="T2240">
        <v>80.053428317008013</v>
      </c>
      <c r="U2240">
        <v>81.45171133855581</v>
      </c>
      <c r="V2240">
        <v>12.829810901001112</v>
      </c>
      <c r="W2240">
        <v>54.918798665183523</v>
      </c>
      <c r="X2240">
        <v>155.34537190915964</v>
      </c>
      <c r="Y2240">
        <v>143.3837782721541</v>
      </c>
      <c r="Z2240">
        <v>143.3837782721541</v>
      </c>
      <c r="AA2240">
        <v>30.378360168352408</v>
      </c>
      <c r="AB2240">
        <v>4.5644649976473692</v>
      </c>
      <c r="AC2240">
        <v>-50.777577484966599</v>
      </c>
    </row>
    <row r="2241" spans="1:29">
      <c r="A2241">
        <v>6</v>
      </c>
      <c r="C2241">
        <v>2002</v>
      </c>
      <c r="D2241">
        <v>99</v>
      </c>
      <c r="E2241">
        <v>99</v>
      </c>
      <c r="F2241">
        <v>99</v>
      </c>
      <c r="G2241">
        <v>1</v>
      </c>
      <c r="H2241">
        <v>2</v>
      </c>
      <c r="I2241">
        <v>99</v>
      </c>
      <c r="J2241">
        <v>999</v>
      </c>
      <c r="K2241">
        <v>99</v>
      </c>
      <c r="L2241">
        <v>99</v>
      </c>
      <c r="M2241">
        <v>99</v>
      </c>
      <c r="N2241">
        <v>99</v>
      </c>
      <c r="O2241">
        <v>99</v>
      </c>
      <c r="P2241">
        <v>9999</v>
      </c>
      <c r="Q2241">
        <v>103</v>
      </c>
      <c r="R2241">
        <v>1344</v>
      </c>
      <c r="S2241">
        <v>1334</v>
      </c>
      <c r="T2241">
        <v>19.946571682991987</v>
      </c>
      <c r="U2241">
        <v>18.548288661444165</v>
      </c>
      <c r="V2241">
        <v>14.855654761904756</v>
      </c>
      <c r="W2241">
        <v>56.334332833583211</v>
      </c>
      <c r="X2241">
        <v>143.05020830108845</v>
      </c>
      <c r="Y2241">
        <v>131.04345238095269</v>
      </c>
      <c r="Z2241">
        <v>132.0257871064471</v>
      </c>
      <c r="AA2241">
        <v>29.571929345072629</v>
      </c>
      <c r="AB2241">
        <v>4.2910324151155281</v>
      </c>
      <c r="AC2241">
        <v>-53.974752493852321</v>
      </c>
    </row>
    <row r="2242" spans="1:29">
      <c r="A2242">
        <v>6</v>
      </c>
      <c r="C2242">
        <v>2002</v>
      </c>
      <c r="D2242">
        <v>99</v>
      </c>
      <c r="E2242">
        <v>99</v>
      </c>
      <c r="F2242">
        <v>99</v>
      </c>
      <c r="G2242">
        <v>2</v>
      </c>
      <c r="H2242">
        <v>1</v>
      </c>
      <c r="I2242">
        <v>99</v>
      </c>
      <c r="J2242">
        <v>999</v>
      </c>
      <c r="K2242">
        <v>99</v>
      </c>
      <c r="L2242">
        <v>99</v>
      </c>
      <c r="M2242">
        <v>99</v>
      </c>
      <c r="N2242">
        <v>99</v>
      </c>
      <c r="O2242">
        <v>99</v>
      </c>
      <c r="P2242">
        <v>9999</v>
      </c>
      <c r="Q2242">
        <v>429</v>
      </c>
      <c r="R2242">
        <v>3848</v>
      </c>
      <c r="S2242">
        <v>3771</v>
      </c>
      <c r="T2242">
        <v>89.843567592808768</v>
      </c>
      <c r="U2242">
        <v>91.584188487183425</v>
      </c>
      <c r="V2242">
        <v>13.349532224532222</v>
      </c>
      <c r="W2242">
        <v>56.390877751259609</v>
      </c>
      <c r="X2242">
        <v>160.80903701434534</v>
      </c>
      <c r="Y2242">
        <v>146.14706340956326</v>
      </c>
      <c r="Z2242">
        <v>149.13123839830277</v>
      </c>
      <c r="AA2242">
        <v>30.833488400206488</v>
      </c>
      <c r="AB2242">
        <v>4.5417958297892804</v>
      </c>
      <c r="AC2242">
        <v>-45.060590255510803</v>
      </c>
    </row>
    <row r="2243" spans="1:29">
      <c r="A2243">
        <v>6</v>
      </c>
      <c r="C2243">
        <v>2002</v>
      </c>
      <c r="D2243">
        <v>99</v>
      </c>
      <c r="E2243">
        <v>99</v>
      </c>
      <c r="F2243">
        <v>99</v>
      </c>
      <c r="G2243">
        <v>2</v>
      </c>
      <c r="H2243">
        <v>2</v>
      </c>
      <c r="I2243">
        <v>99</v>
      </c>
      <c r="J2243">
        <v>999</v>
      </c>
      <c r="K2243">
        <v>99</v>
      </c>
      <c r="L2243">
        <v>99</v>
      </c>
      <c r="M2243">
        <v>99</v>
      </c>
      <c r="N2243">
        <v>99</v>
      </c>
      <c r="O2243">
        <v>99</v>
      </c>
      <c r="P2243">
        <v>9999</v>
      </c>
      <c r="Q2243">
        <v>129</v>
      </c>
      <c r="R2243">
        <v>435</v>
      </c>
      <c r="S2243">
        <v>417</v>
      </c>
      <c r="T2243">
        <v>10.15643240719122</v>
      </c>
      <c r="U2243">
        <v>8.4158115128166013</v>
      </c>
      <c r="V2243">
        <v>17.220689655172411</v>
      </c>
      <c r="W2243">
        <v>56.594724220623512</v>
      </c>
      <c r="X2243">
        <v>131.04021120534003</v>
      </c>
      <c r="Y2243">
        <v>118.79862068965512</v>
      </c>
      <c r="Z2243">
        <v>123.92661870503596</v>
      </c>
      <c r="AA2243">
        <v>21.595627195951465</v>
      </c>
      <c r="AB2243">
        <v>4.3724964452533568</v>
      </c>
      <c r="AC2243">
        <v>-36.146408431981186</v>
      </c>
    </row>
    <row r="2244" spans="1:29">
      <c r="A2244">
        <v>6</v>
      </c>
      <c r="C2244">
        <v>2002</v>
      </c>
      <c r="D2244">
        <v>99</v>
      </c>
      <c r="E2244">
        <v>99</v>
      </c>
      <c r="F2244">
        <v>99</v>
      </c>
      <c r="G2244">
        <v>3</v>
      </c>
      <c r="H2244">
        <v>1</v>
      </c>
      <c r="I2244">
        <v>99</v>
      </c>
      <c r="J2244">
        <v>999</v>
      </c>
      <c r="K2244">
        <v>99</v>
      </c>
      <c r="L2244">
        <v>99</v>
      </c>
      <c r="M2244">
        <v>99</v>
      </c>
      <c r="N2244">
        <v>99</v>
      </c>
      <c r="O2244">
        <v>99</v>
      </c>
      <c r="P2244">
        <v>9999</v>
      </c>
      <c r="Q2244">
        <v>269</v>
      </c>
      <c r="R2244">
        <v>883</v>
      </c>
      <c r="S2244">
        <v>805</v>
      </c>
      <c r="T2244">
        <v>48.015225666122888</v>
      </c>
      <c r="U2244">
        <v>45.202906039812738</v>
      </c>
      <c r="V2244">
        <v>13.621744054360132</v>
      </c>
      <c r="W2244">
        <v>55.997515527950313</v>
      </c>
      <c r="X2244">
        <v>148.08167762564588</v>
      </c>
      <c r="Y2244">
        <v>123.63522083805211</v>
      </c>
      <c r="Z2244">
        <v>135.61478260869569</v>
      </c>
      <c r="AA2244">
        <v>27.109699258694604</v>
      </c>
      <c r="AB2244">
        <v>4.5069987026467668</v>
      </c>
      <c r="AC2244">
        <v>-48.955098990134189</v>
      </c>
    </row>
    <row r="2245" spans="1:29">
      <c r="A2245">
        <v>6</v>
      </c>
      <c r="C2245">
        <v>2002</v>
      </c>
      <c r="D2245">
        <v>99</v>
      </c>
      <c r="E2245">
        <v>99</v>
      </c>
      <c r="F2245">
        <v>99</v>
      </c>
      <c r="G2245">
        <v>3</v>
      </c>
      <c r="H2245">
        <v>2</v>
      </c>
      <c r="I2245">
        <v>99</v>
      </c>
      <c r="J2245">
        <v>999</v>
      </c>
      <c r="K2245">
        <v>99</v>
      </c>
      <c r="L2245">
        <v>99</v>
      </c>
      <c r="M2245">
        <v>99</v>
      </c>
      <c r="N2245">
        <v>99</v>
      </c>
      <c r="O2245">
        <v>99</v>
      </c>
      <c r="P2245">
        <v>9999</v>
      </c>
      <c r="Q2245">
        <v>116</v>
      </c>
      <c r="R2245">
        <v>956</v>
      </c>
      <c r="S2245">
        <v>949</v>
      </c>
      <c r="T2245">
        <v>51.984774333877112</v>
      </c>
      <c r="U2245">
        <v>54.797093960187262</v>
      </c>
      <c r="V2245">
        <v>14.50732217573222</v>
      </c>
      <c r="W2245">
        <v>56.913593256058995</v>
      </c>
      <c r="X2245">
        <v>150.79624836239861</v>
      </c>
      <c r="Y2245">
        <v>138.43190376569021</v>
      </c>
      <c r="Z2245">
        <v>139.45300316122223</v>
      </c>
      <c r="AA2245">
        <v>29.715424851770162</v>
      </c>
      <c r="AB2245">
        <v>4.2955750318880748</v>
      </c>
      <c r="AC2245">
        <v>-50.489106204515245</v>
      </c>
    </row>
    <row r="2246" spans="1:29">
      <c r="A2246">
        <v>6</v>
      </c>
      <c r="C2246">
        <v>2002</v>
      </c>
      <c r="D2246">
        <v>99</v>
      </c>
      <c r="E2246">
        <v>99</v>
      </c>
      <c r="F2246">
        <v>99</v>
      </c>
      <c r="G2246">
        <v>4</v>
      </c>
      <c r="H2246">
        <v>1</v>
      </c>
      <c r="I2246">
        <v>99</v>
      </c>
      <c r="J2246">
        <v>999</v>
      </c>
      <c r="K2246">
        <v>99</v>
      </c>
      <c r="L2246">
        <v>99</v>
      </c>
      <c r="M2246">
        <v>99</v>
      </c>
      <c r="N2246">
        <v>99</v>
      </c>
      <c r="O2246">
        <v>99</v>
      </c>
      <c r="P2246">
        <v>9999</v>
      </c>
      <c r="Q2246">
        <v>118</v>
      </c>
      <c r="R2246">
        <v>710</v>
      </c>
      <c r="S2246">
        <v>709</v>
      </c>
      <c r="T2246">
        <v>88.75</v>
      </c>
      <c r="U2246">
        <v>89.215385747216644</v>
      </c>
      <c r="V2246">
        <v>13.814084507042256</v>
      </c>
      <c r="W2246">
        <v>56.669957686882917</v>
      </c>
      <c r="X2246">
        <v>155.73436284009574</v>
      </c>
      <c r="Y2246">
        <v>143.47140845070422</v>
      </c>
      <c r="Z2246">
        <v>143.67376586741895</v>
      </c>
      <c r="AA2246">
        <v>29.96461552265453</v>
      </c>
      <c r="AB2246">
        <v>4.3753331686529853</v>
      </c>
      <c r="AC2246">
        <v>-57.60503747950532</v>
      </c>
    </row>
    <row r="2247" spans="1:29">
      <c r="A2247">
        <v>6</v>
      </c>
      <c r="C2247">
        <v>2002</v>
      </c>
      <c r="D2247">
        <v>99</v>
      </c>
      <c r="E2247">
        <v>99</v>
      </c>
      <c r="F2247">
        <v>99</v>
      </c>
      <c r="G2247">
        <v>4</v>
      </c>
      <c r="H2247">
        <v>2</v>
      </c>
      <c r="I2247">
        <v>99</v>
      </c>
      <c r="J2247">
        <v>999</v>
      </c>
      <c r="K2247">
        <v>99</v>
      </c>
      <c r="L2247">
        <v>99</v>
      </c>
      <c r="M2247">
        <v>99</v>
      </c>
      <c r="N2247">
        <v>99</v>
      </c>
      <c r="O2247">
        <v>99</v>
      </c>
      <c r="P2247">
        <v>9999</v>
      </c>
      <c r="Q2247">
        <v>11</v>
      </c>
      <c r="R2247">
        <v>90</v>
      </c>
      <c r="S2247">
        <v>90</v>
      </c>
      <c r="T2247">
        <v>11.25</v>
      </c>
      <c r="U2247">
        <v>10.78461425278336</v>
      </c>
      <c r="V2247">
        <v>13.833333333333337</v>
      </c>
      <c r="W2247">
        <v>54.83333333333335</v>
      </c>
      <c r="X2247">
        <v>148.23281569760451</v>
      </c>
      <c r="Y2247">
        <v>136.81888888888889</v>
      </c>
      <c r="Z2247">
        <v>136.81888888888889</v>
      </c>
      <c r="AA2247">
        <v>27.235801171107475</v>
      </c>
      <c r="AB2247">
        <v>3.9249911535639046</v>
      </c>
      <c r="AC2247">
        <v>-63.714797708762958</v>
      </c>
    </row>
    <row r="2248" spans="1:29">
      <c r="A2248">
        <v>6</v>
      </c>
      <c r="C2248">
        <v>2001</v>
      </c>
      <c r="D2248">
        <v>99</v>
      </c>
      <c r="E2248">
        <v>99</v>
      </c>
      <c r="F2248">
        <v>99</v>
      </c>
      <c r="G2248">
        <v>1</v>
      </c>
      <c r="H2248">
        <v>1</v>
      </c>
      <c r="I2248">
        <v>99</v>
      </c>
      <c r="J2248">
        <v>999</v>
      </c>
      <c r="K2248">
        <v>99</v>
      </c>
      <c r="L2248">
        <v>99</v>
      </c>
      <c r="M2248">
        <v>99</v>
      </c>
      <c r="N2248">
        <v>99</v>
      </c>
      <c r="O2248">
        <v>99</v>
      </c>
      <c r="P2248">
        <v>9999</v>
      </c>
      <c r="Q2248">
        <v>604</v>
      </c>
      <c r="R2248">
        <v>5270</v>
      </c>
      <c r="S2248">
        <v>5270</v>
      </c>
      <c r="T2248">
        <v>80.531784841075805</v>
      </c>
      <c r="U2248">
        <v>82.021248430707715</v>
      </c>
      <c r="V2248">
        <v>13.455218216318787</v>
      </c>
      <c r="W2248">
        <v>56.038899430740045</v>
      </c>
      <c r="X2248">
        <v>154.00406232461197</v>
      </c>
      <c r="Y2248">
        <v>142.14574952561671</v>
      </c>
      <c r="Z2248">
        <v>142.14574952561671</v>
      </c>
      <c r="AA2248">
        <v>31.19465445798707</v>
      </c>
      <c r="AB2248">
        <v>4.740856086806061</v>
      </c>
      <c r="AC2248">
        <v>-53.173290519226718</v>
      </c>
    </row>
    <row r="2249" spans="1:29">
      <c r="A2249">
        <v>6</v>
      </c>
      <c r="C2249">
        <v>2001</v>
      </c>
      <c r="D2249">
        <v>99</v>
      </c>
      <c r="E2249">
        <v>99</v>
      </c>
      <c r="F2249">
        <v>99</v>
      </c>
      <c r="G2249">
        <v>1</v>
      </c>
      <c r="H2249">
        <v>2</v>
      </c>
      <c r="I2249">
        <v>99</v>
      </c>
      <c r="J2249">
        <v>999</v>
      </c>
      <c r="K2249">
        <v>99</v>
      </c>
      <c r="L2249">
        <v>99</v>
      </c>
      <c r="M2249">
        <v>99</v>
      </c>
      <c r="N2249">
        <v>99</v>
      </c>
      <c r="O2249">
        <v>99</v>
      </c>
      <c r="P2249">
        <v>9999</v>
      </c>
      <c r="Q2249">
        <v>104</v>
      </c>
      <c r="R2249">
        <v>1274</v>
      </c>
      <c r="S2249">
        <v>1256</v>
      </c>
      <c r="T2249">
        <v>19.468215158924199</v>
      </c>
      <c r="U2249">
        <v>17.978751569292282</v>
      </c>
      <c r="V2249">
        <v>15.244897959183669</v>
      </c>
      <c r="W2249">
        <v>55.866242038216562</v>
      </c>
      <c r="X2249">
        <v>141.52837566395849</v>
      </c>
      <c r="Y2249">
        <v>128.88673469387771</v>
      </c>
      <c r="Z2249">
        <v>130.73383757961795</v>
      </c>
      <c r="AA2249">
        <v>28.764237016350886</v>
      </c>
      <c r="AB2249">
        <v>4.4440549874215538</v>
      </c>
      <c r="AC2249">
        <v>-51.208606037363523</v>
      </c>
    </row>
    <row r="2250" spans="1:29">
      <c r="A2250">
        <v>6</v>
      </c>
      <c r="C2250">
        <v>2001</v>
      </c>
      <c r="D2250">
        <v>99</v>
      </c>
      <c r="E2250">
        <v>99</v>
      </c>
      <c r="F2250">
        <v>99</v>
      </c>
      <c r="G2250">
        <v>2</v>
      </c>
      <c r="H2250">
        <v>1</v>
      </c>
      <c r="I2250">
        <v>99</v>
      </c>
      <c r="J2250">
        <v>999</v>
      </c>
      <c r="K2250">
        <v>99</v>
      </c>
      <c r="L2250">
        <v>99</v>
      </c>
      <c r="M2250">
        <v>99</v>
      </c>
      <c r="N2250">
        <v>99</v>
      </c>
      <c r="O2250">
        <v>99</v>
      </c>
      <c r="P2250">
        <v>9999</v>
      </c>
      <c r="Q2250">
        <v>433</v>
      </c>
      <c r="R2250">
        <v>3514</v>
      </c>
      <c r="S2250">
        <v>3457</v>
      </c>
      <c r="T2250">
        <v>85.696866235824899</v>
      </c>
      <c r="U2250">
        <v>86.962066409772845</v>
      </c>
      <c r="V2250">
        <v>13.505406943653952</v>
      </c>
      <c r="W2250">
        <v>56.561758750361584</v>
      </c>
      <c r="X2250">
        <v>157.53161321591847</v>
      </c>
      <c r="Y2250">
        <v>143.5423733636882</v>
      </c>
      <c r="Z2250">
        <v>145.90914087358988</v>
      </c>
      <c r="AA2250">
        <v>30.726042032708225</v>
      </c>
      <c r="AB2250">
        <v>4.8147956961075407</v>
      </c>
      <c r="AC2250">
        <v>-51.563805443534655</v>
      </c>
    </row>
    <row r="2251" spans="1:29">
      <c r="A2251">
        <v>6</v>
      </c>
      <c r="C2251">
        <v>2001</v>
      </c>
      <c r="D2251">
        <v>99</v>
      </c>
      <c r="E2251">
        <v>99</v>
      </c>
      <c r="F2251">
        <v>99</v>
      </c>
      <c r="G2251">
        <v>2</v>
      </c>
      <c r="H2251">
        <v>2</v>
      </c>
      <c r="I2251">
        <v>99</v>
      </c>
      <c r="J2251">
        <v>999</v>
      </c>
      <c r="K2251">
        <v>99</v>
      </c>
      <c r="L2251">
        <v>99</v>
      </c>
      <c r="M2251">
        <v>99</v>
      </c>
      <c r="N2251">
        <v>99</v>
      </c>
      <c r="O2251">
        <v>99</v>
      </c>
      <c r="P2251">
        <v>9999</v>
      </c>
      <c r="Q2251">
        <v>93</v>
      </c>
      <c r="R2251">
        <v>586.5</v>
      </c>
      <c r="S2251">
        <v>562.5</v>
      </c>
      <c r="T2251">
        <v>14.303133764175101</v>
      </c>
      <c r="U2251">
        <v>13.037933590227158</v>
      </c>
      <c r="V2251">
        <v>16.535379369138965</v>
      </c>
      <c r="W2251">
        <v>55.866666666666646</v>
      </c>
      <c r="X2251">
        <v>140.69802776261477</v>
      </c>
      <c r="Y2251">
        <v>128.94151747655584</v>
      </c>
      <c r="Z2251">
        <v>134.44302222222231</v>
      </c>
      <c r="AA2251">
        <v>28.406046269129607</v>
      </c>
      <c r="AB2251">
        <v>4.7046076705005824</v>
      </c>
      <c r="AC2251">
        <v>-30.32411080438585</v>
      </c>
    </row>
    <row r="2252" spans="1:29">
      <c r="A2252">
        <v>6</v>
      </c>
      <c r="C2252">
        <v>2001</v>
      </c>
      <c r="D2252">
        <v>99</v>
      </c>
      <c r="E2252">
        <v>99</v>
      </c>
      <c r="F2252">
        <v>99</v>
      </c>
      <c r="G2252">
        <v>3</v>
      </c>
      <c r="H2252">
        <v>1</v>
      </c>
      <c r="I2252">
        <v>99</v>
      </c>
      <c r="J2252">
        <v>999</v>
      </c>
      <c r="K2252">
        <v>99</v>
      </c>
      <c r="L2252">
        <v>99</v>
      </c>
      <c r="M2252">
        <v>99</v>
      </c>
      <c r="N2252">
        <v>99</v>
      </c>
      <c r="O2252">
        <v>99</v>
      </c>
      <c r="P2252">
        <v>9999</v>
      </c>
      <c r="Q2252">
        <v>347</v>
      </c>
      <c r="R2252">
        <v>1129</v>
      </c>
      <c r="S2252">
        <v>1041</v>
      </c>
      <c r="T2252">
        <v>55.261869799314717</v>
      </c>
      <c r="U2252">
        <v>53.210505756275928</v>
      </c>
      <c r="V2252">
        <v>13.738706820194862</v>
      </c>
      <c r="W2252">
        <v>56.431316042267078</v>
      </c>
      <c r="X2252">
        <v>151.01025174005147</v>
      </c>
      <c r="Y2252">
        <v>127.89185119574856</v>
      </c>
      <c r="Z2252">
        <v>138.70307396733921</v>
      </c>
      <c r="AA2252">
        <v>29.265391201125428</v>
      </c>
      <c r="AB2252">
        <v>4.5905699500083195</v>
      </c>
      <c r="AC2252">
        <v>-54.080069842910191</v>
      </c>
    </row>
    <row r="2253" spans="1:29">
      <c r="A2253">
        <v>6</v>
      </c>
      <c r="C2253">
        <v>2001</v>
      </c>
      <c r="D2253">
        <v>99</v>
      </c>
      <c r="E2253">
        <v>99</v>
      </c>
      <c r="F2253">
        <v>99</v>
      </c>
      <c r="G2253">
        <v>3</v>
      </c>
      <c r="H2253">
        <v>2</v>
      </c>
      <c r="I2253">
        <v>99</v>
      </c>
      <c r="J2253">
        <v>999</v>
      </c>
      <c r="K2253">
        <v>99</v>
      </c>
      <c r="L2253">
        <v>99</v>
      </c>
      <c r="M2253">
        <v>99</v>
      </c>
      <c r="N2253">
        <v>99</v>
      </c>
      <c r="O2253">
        <v>99</v>
      </c>
      <c r="P2253">
        <v>9999</v>
      </c>
      <c r="Q2253">
        <v>115</v>
      </c>
      <c r="R2253">
        <v>914</v>
      </c>
      <c r="S2253">
        <v>904</v>
      </c>
      <c r="T2253">
        <v>44.738130200685269</v>
      </c>
      <c r="U2253">
        <v>46.789494243724072</v>
      </c>
      <c r="V2253">
        <v>14.334792122538296</v>
      </c>
      <c r="W2253">
        <v>56.472345132743357</v>
      </c>
      <c r="X2253">
        <v>151.57819497357818</v>
      </c>
      <c r="Y2253">
        <v>138.91258205689269</v>
      </c>
      <c r="Z2253">
        <v>140.44922566371679</v>
      </c>
      <c r="AA2253">
        <v>31.647316349791339</v>
      </c>
      <c r="AB2253">
        <v>4.6159243204596176</v>
      </c>
      <c r="AC2253">
        <v>-44.697872765051208</v>
      </c>
    </row>
    <row r="2254" spans="1:29">
      <c r="A2254">
        <v>6</v>
      </c>
      <c r="C2254">
        <v>2001</v>
      </c>
      <c r="D2254">
        <v>99</v>
      </c>
      <c r="E2254">
        <v>99</v>
      </c>
      <c r="F2254">
        <v>99</v>
      </c>
      <c r="G2254">
        <v>4</v>
      </c>
      <c r="H2254">
        <v>1</v>
      </c>
      <c r="I2254">
        <v>99</v>
      </c>
      <c r="J2254">
        <v>999</v>
      </c>
      <c r="K2254">
        <v>99</v>
      </c>
      <c r="L2254">
        <v>99</v>
      </c>
      <c r="M2254">
        <v>99</v>
      </c>
      <c r="N2254">
        <v>99</v>
      </c>
      <c r="O2254">
        <v>99</v>
      </c>
      <c r="P2254">
        <v>9999</v>
      </c>
      <c r="Q2254">
        <v>110</v>
      </c>
      <c r="R2254">
        <v>688</v>
      </c>
      <c r="S2254">
        <v>688</v>
      </c>
      <c r="T2254">
        <v>97.727272727272734</v>
      </c>
      <c r="U2254">
        <v>98.154400317470007</v>
      </c>
      <c r="V2254">
        <v>13.786337209302328</v>
      </c>
      <c r="W2254">
        <v>56.668604651162781</v>
      </c>
      <c r="X2254">
        <v>151.90480989694876</v>
      </c>
      <c r="Y2254">
        <v>140.20813953488371</v>
      </c>
      <c r="Z2254">
        <v>140.20813953488371</v>
      </c>
      <c r="AA2254">
        <v>28.720179034051554</v>
      </c>
      <c r="AB2254">
        <v>4.6481494599290949</v>
      </c>
      <c r="AC2254">
        <v>-52.745198768013424</v>
      </c>
    </row>
    <row r="2255" spans="1:29">
      <c r="A2255">
        <v>6</v>
      </c>
      <c r="C2255">
        <v>2001</v>
      </c>
      <c r="D2255">
        <v>99</v>
      </c>
      <c r="E2255">
        <v>99</v>
      </c>
      <c r="F2255">
        <v>99</v>
      </c>
      <c r="G2255">
        <v>4</v>
      </c>
      <c r="H2255">
        <v>2</v>
      </c>
      <c r="I2255">
        <v>99</v>
      </c>
      <c r="J2255">
        <v>999</v>
      </c>
      <c r="K2255">
        <v>99</v>
      </c>
      <c r="L2255">
        <v>99</v>
      </c>
      <c r="M2255">
        <v>99</v>
      </c>
      <c r="N2255">
        <v>99</v>
      </c>
      <c r="O2255">
        <v>99</v>
      </c>
      <c r="P2255">
        <v>9999</v>
      </c>
      <c r="Q2255">
        <v>6</v>
      </c>
      <c r="R2255">
        <v>16</v>
      </c>
      <c r="S2255">
        <v>16</v>
      </c>
      <c r="T2255">
        <v>2.2727272727272729</v>
      </c>
      <c r="U2255">
        <v>1.8455996825299923</v>
      </c>
      <c r="V2255">
        <v>14.5625</v>
      </c>
      <c r="W2255">
        <v>55.9375</v>
      </c>
      <c r="X2255">
        <v>122.81960996749736</v>
      </c>
      <c r="Y2255">
        <v>113.3625</v>
      </c>
      <c r="Z2255">
        <v>113.3625</v>
      </c>
      <c r="AA2255">
        <v>12.465646543601331</v>
      </c>
      <c r="AB2255">
        <v>3.1715286140913195</v>
      </c>
      <c r="AC2255">
        <v>-19.355795637758774</v>
      </c>
    </row>
    <row r="2256" spans="1:29">
      <c r="A2256">
        <v>6</v>
      </c>
      <c r="C2256">
        <v>2000</v>
      </c>
      <c r="D2256">
        <v>99</v>
      </c>
      <c r="E2256">
        <v>99</v>
      </c>
      <c r="F2256">
        <v>99</v>
      </c>
      <c r="G2256">
        <v>1</v>
      </c>
      <c r="H2256">
        <v>1</v>
      </c>
      <c r="I2256">
        <v>99</v>
      </c>
      <c r="J2256">
        <v>999</v>
      </c>
      <c r="K2256">
        <v>99</v>
      </c>
      <c r="L2256">
        <v>99</v>
      </c>
      <c r="M2256">
        <v>99</v>
      </c>
      <c r="N2256">
        <v>99</v>
      </c>
      <c r="O2256">
        <v>99</v>
      </c>
      <c r="P2256">
        <v>9999</v>
      </c>
      <c r="Q2256">
        <v>825</v>
      </c>
      <c r="R2256">
        <v>6297</v>
      </c>
      <c r="S2256">
        <v>6295</v>
      </c>
      <c r="T2256">
        <v>81.22017283632141</v>
      </c>
      <c r="U2256">
        <v>82.472066240873275</v>
      </c>
      <c r="V2256">
        <v>12.930284262347149</v>
      </c>
      <c r="W2256">
        <v>55.255917394757752</v>
      </c>
      <c r="X2256">
        <v>158.92188252467139</v>
      </c>
      <c r="Y2256">
        <v>146.65961569001101</v>
      </c>
      <c r="Z2256">
        <v>146.70621127879261</v>
      </c>
      <c r="AA2256">
        <v>30.858722187574038</v>
      </c>
      <c r="AB2256">
        <v>5.0795532609419594</v>
      </c>
      <c r="AC2256">
        <v>-54.396678390053921</v>
      </c>
    </row>
    <row r="2257" spans="1:29">
      <c r="A2257">
        <v>6</v>
      </c>
      <c r="C2257">
        <v>2000</v>
      </c>
      <c r="D2257">
        <v>99</v>
      </c>
      <c r="E2257">
        <v>99</v>
      </c>
      <c r="F2257">
        <v>99</v>
      </c>
      <c r="G2257">
        <v>1</v>
      </c>
      <c r="H2257">
        <v>2</v>
      </c>
      <c r="I2257">
        <v>99</v>
      </c>
      <c r="J2257">
        <v>999</v>
      </c>
      <c r="K2257">
        <v>99</v>
      </c>
      <c r="L2257">
        <v>99</v>
      </c>
      <c r="M2257">
        <v>99</v>
      </c>
      <c r="N2257">
        <v>99</v>
      </c>
      <c r="O2257">
        <v>99</v>
      </c>
      <c r="P2257">
        <v>9999</v>
      </c>
      <c r="Q2257">
        <v>122</v>
      </c>
      <c r="R2257">
        <v>1456</v>
      </c>
      <c r="S2257">
        <v>1432</v>
      </c>
      <c r="T2257">
        <v>18.779827163678576</v>
      </c>
      <c r="U2257">
        <v>17.527933759126714</v>
      </c>
      <c r="V2257">
        <v>13.949862637362639</v>
      </c>
      <c r="W2257">
        <v>54.696229050279321</v>
      </c>
      <c r="X2257">
        <v>148.35916385889311</v>
      </c>
      <c r="Y2257">
        <v>134.80521978021991</v>
      </c>
      <c r="Z2257">
        <v>137.06452513966488</v>
      </c>
      <c r="AA2257">
        <v>30.118692087184499</v>
      </c>
      <c r="AB2257">
        <v>5.2127140737408064</v>
      </c>
      <c r="AC2257">
        <v>-53.121211515814885</v>
      </c>
    </row>
    <row r="2258" spans="1:29">
      <c r="A2258">
        <v>6</v>
      </c>
      <c r="C2258">
        <v>2000</v>
      </c>
      <c r="D2258">
        <v>99</v>
      </c>
      <c r="E2258">
        <v>99</v>
      </c>
      <c r="F2258">
        <v>99</v>
      </c>
      <c r="G2258">
        <v>2</v>
      </c>
      <c r="H2258">
        <v>1</v>
      </c>
      <c r="I2258">
        <v>99</v>
      </c>
      <c r="J2258">
        <v>999</v>
      </c>
      <c r="K2258">
        <v>99</v>
      </c>
      <c r="L2258">
        <v>99</v>
      </c>
      <c r="M2258">
        <v>99</v>
      </c>
      <c r="N2258">
        <v>99</v>
      </c>
      <c r="O2258">
        <v>99</v>
      </c>
      <c r="P2258">
        <v>9999</v>
      </c>
      <c r="Q2258">
        <v>558</v>
      </c>
      <c r="R2258">
        <v>3889</v>
      </c>
      <c r="S2258">
        <v>3837</v>
      </c>
      <c r="T2258">
        <v>82.709485325393445</v>
      </c>
      <c r="U2258">
        <v>85.063595629038531</v>
      </c>
      <c r="V2258">
        <v>13.200822833633325</v>
      </c>
      <c r="W2258">
        <v>55.959864477456357</v>
      </c>
      <c r="X2258">
        <v>159.53926776832813</v>
      </c>
      <c r="Y2258">
        <v>145.76037541784544</v>
      </c>
      <c r="Z2258">
        <v>147.73575710190278</v>
      </c>
      <c r="AA2258">
        <v>30.586469428479298</v>
      </c>
      <c r="AB2258">
        <v>4.8152150895896488</v>
      </c>
      <c r="AC2258">
        <v>-53.744917384221857</v>
      </c>
    </row>
    <row r="2259" spans="1:29">
      <c r="A2259">
        <v>6</v>
      </c>
      <c r="C2259">
        <v>2000</v>
      </c>
      <c r="D2259">
        <v>99</v>
      </c>
      <c r="E2259">
        <v>99</v>
      </c>
      <c r="F2259">
        <v>99</v>
      </c>
      <c r="G2259">
        <v>2</v>
      </c>
      <c r="H2259">
        <v>2</v>
      </c>
      <c r="I2259">
        <v>99</v>
      </c>
      <c r="J2259">
        <v>999</v>
      </c>
      <c r="K2259">
        <v>99</v>
      </c>
      <c r="L2259">
        <v>99</v>
      </c>
      <c r="M2259">
        <v>99</v>
      </c>
      <c r="N2259">
        <v>99</v>
      </c>
      <c r="O2259">
        <v>99</v>
      </c>
      <c r="P2259">
        <v>9999</v>
      </c>
      <c r="Q2259">
        <v>158</v>
      </c>
      <c r="R2259">
        <v>813</v>
      </c>
      <c r="S2259">
        <v>788</v>
      </c>
      <c r="T2259">
        <v>17.290514674606548</v>
      </c>
      <c r="U2259">
        <v>14.936404370961476</v>
      </c>
      <c r="V2259">
        <v>16.100861008610082</v>
      </c>
      <c r="W2259">
        <v>56.261421319796952</v>
      </c>
      <c r="X2259">
        <v>134.99698160578563</v>
      </c>
      <c r="Y2259">
        <v>122.43038130381298</v>
      </c>
      <c r="Z2259">
        <v>126.3145939086294</v>
      </c>
      <c r="AA2259">
        <v>27.635959758789511</v>
      </c>
      <c r="AB2259">
        <v>5.1025209266853109</v>
      </c>
      <c r="AC2259">
        <v>-20.521019174853173</v>
      </c>
    </row>
    <row r="2260" spans="1:29">
      <c r="A2260">
        <v>6</v>
      </c>
      <c r="C2260">
        <v>2000</v>
      </c>
      <c r="D2260">
        <v>99</v>
      </c>
      <c r="E2260">
        <v>99</v>
      </c>
      <c r="F2260">
        <v>99</v>
      </c>
      <c r="G2260">
        <v>3</v>
      </c>
      <c r="H2260">
        <v>1</v>
      </c>
      <c r="I2260">
        <v>99</v>
      </c>
      <c r="J2260">
        <v>999</v>
      </c>
      <c r="K2260">
        <v>99</v>
      </c>
      <c r="L2260">
        <v>99</v>
      </c>
      <c r="M2260">
        <v>99</v>
      </c>
      <c r="N2260">
        <v>99</v>
      </c>
      <c r="O2260">
        <v>99</v>
      </c>
      <c r="P2260">
        <v>9999</v>
      </c>
      <c r="Q2260">
        <v>484</v>
      </c>
      <c r="R2260">
        <v>2430.25</v>
      </c>
      <c r="S2260">
        <v>2331.25</v>
      </c>
      <c r="T2260">
        <v>69.311942959001783</v>
      </c>
      <c r="U2260">
        <v>71.205881106732647</v>
      </c>
      <c r="V2260">
        <v>13.30192367040428</v>
      </c>
      <c r="W2260">
        <v>55.908203753351209</v>
      </c>
      <c r="X2260">
        <v>156.48832101437276</v>
      </c>
      <c r="Y2260">
        <v>138.30099783972776</v>
      </c>
      <c r="Z2260">
        <v>144.17415549597789</v>
      </c>
      <c r="AA2260">
        <v>29.296388144876296</v>
      </c>
      <c r="AB2260">
        <v>5.737356281007254</v>
      </c>
      <c r="AC2260">
        <v>-51.266068738025794</v>
      </c>
    </row>
    <row r="2261" spans="1:29">
      <c r="A2261">
        <v>6</v>
      </c>
      <c r="C2261">
        <v>2000</v>
      </c>
      <c r="D2261">
        <v>99</v>
      </c>
      <c r="E2261">
        <v>99</v>
      </c>
      <c r="F2261">
        <v>99</v>
      </c>
      <c r="G2261">
        <v>3</v>
      </c>
      <c r="H2261">
        <v>2</v>
      </c>
      <c r="I2261">
        <v>99</v>
      </c>
      <c r="J2261">
        <v>999</v>
      </c>
      <c r="K2261">
        <v>99</v>
      </c>
      <c r="L2261">
        <v>99</v>
      </c>
      <c r="M2261">
        <v>99</v>
      </c>
      <c r="N2261">
        <v>99</v>
      </c>
      <c r="O2261">
        <v>99</v>
      </c>
      <c r="P2261">
        <v>9999</v>
      </c>
      <c r="Q2261">
        <v>150</v>
      </c>
      <c r="R2261">
        <v>1076</v>
      </c>
      <c r="S2261">
        <v>968</v>
      </c>
      <c r="T2261">
        <v>30.688057040998221</v>
      </c>
      <c r="U2261">
        <v>28.794118893267346</v>
      </c>
      <c r="V2261">
        <v>14.225836431226762</v>
      </c>
      <c r="W2261">
        <v>55.895661157024783</v>
      </c>
      <c r="X2261">
        <v>152.29089722780475</v>
      </c>
      <c r="Y2261">
        <v>126.3141263940521</v>
      </c>
      <c r="Z2261">
        <v>140.40702479338853</v>
      </c>
      <c r="AA2261">
        <v>29.189021559104972</v>
      </c>
      <c r="AB2261">
        <v>4.6017493279101558</v>
      </c>
      <c r="AC2261">
        <v>-57.607725064809649</v>
      </c>
    </row>
    <row r="2262" spans="1:29">
      <c r="A2262">
        <v>6</v>
      </c>
      <c r="C2262">
        <v>2000</v>
      </c>
      <c r="D2262">
        <v>99</v>
      </c>
      <c r="E2262">
        <v>99</v>
      </c>
      <c r="F2262">
        <v>99</v>
      </c>
      <c r="G2262">
        <v>4</v>
      </c>
      <c r="H2262">
        <v>1</v>
      </c>
      <c r="I2262">
        <v>99</v>
      </c>
      <c r="J2262">
        <v>999</v>
      </c>
      <c r="K2262">
        <v>99</v>
      </c>
      <c r="L2262">
        <v>99</v>
      </c>
      <c r="M2262">
        <v>99</v>
      </c>
      <c r="N2262">
        <v>99</v>
      </c>
      <c r="O2262">
        <v>99</v>
      </c>
      <c r="P2262">
        <v>9999</v>
      </c>
      <c r="Q2262">
        <v>123</v>
      </c>
      <c r="R2262">
        <v>614</v>
      </c>
      <c r="S2262">
        <v>614</v>
      </c>
      <c r="T2262">
        <v>87.215909090909108</v>
      </c>
      <c r="U2262">
        <v>86.605669143159545</v>
      </c>
      <c r="V2262">
        <v>13.43811074918567</v>
      </c>
      <c r="W2262">
        <v>56.109120521172656</v>
      </c>
      <c r="X2262">
        <v>155.91471656297091</v>
      </c>
      <c r="Y2262">
        <v>143.90928338762188</v>
      </c>
      <c r="Z2262">
        <v>143.90928338762188</v>
      </c>
      <c r="AA2262">
        <v>30.452261381793353</v>
      </c>
      <c r="AB2262">
        <v>4.670527337558509</v>
      </c>
      <c r="AC2262">
        <v>-61.026225468252797</v>
      </c>
    </row>
    <row r="2263" spans="1:29">
      <c r="A2263">
        <v>6</v>
      </c>
      <c r="C2263">
        <v>2000</v>
      </c>
      <c r="D2263">
        <v>99</v>
      </c>
      <c r="E2263">
        <v>99</v>
      </c>
      <c r="F2263">
        <v>99</v>
      </c>
      <c r="G2263">
        <v>4</v>
      </c>
      <c r="H2263">
        <v>2</v>
      </c>
      <c r="I2263">
        <v>99</v>
      </c>
      <c r="J2263">
        <v>999</v>
      </c>
      <c r="K2263">
        <v>99</v>
      </c>
      <c r="L2263">
        <v>99</v>
      </c>
      <c r="M2263">
        <v>99</v>
      </c>
      <c r="N2263">
        <v>99</v>
      </c>
      <c r="O2263">
        <v>99</v>
      </c>
      <c r="P2263">
        <v>9999</v>
      </c>
      <c r="Q2263">
        <v>12</v>
      </c>
      <c r="R2263">
        <v>90</v>
      </c>
      <c r="S2263">
        <v>90</v>
      </c>
      <c r="T2263">
        <v>12.784090909090908</v>
      </c>
      <c r="U2263">
        <v>13.394330856840435</v>
      </c>
      <c r="V2263">
        <v>13.166666666666663</v>
      </c>
      <c r="W2263">
        <v>53.7</v>
      </c>
      <c r="X2263">
        <v>164.50824605754181</v>
      </c>
      <c r="Y2263">
        <v>151.8411111111111</v>
      </c>
      <c r="Z2263">
        <v>151.8411111111111</v>
      </c>
      <c r="AA2263">
        <v>34.721651568643942</v>
      </c>
      <c r="AB2263">
        <v>4.400631267847281</v>
      </c>
      <c r="AC2263">
        <v>-75.60777715173306</v>
      </c>
    </row>
    <row r="2264" spans="1:29">
      <c r="A2264">
        <v>6</v>
      </c>
      <c r="C2264">
        <v>1999</v>
      </c>
      <c r="D2264">
        <v>99</v>
      </c>
      <c r="E2264">
        <v>99</v>
      </c>
      <c r="F2264">
        <v>99</v>
      </c>
      <c r="G2264">
        <v>1</v>
      </c>
      <c r="H2264">
        <v>1</v>
      </c>
      <c r="I2264">
        <v>99</v>
      </c>
      <c r="J2264">
        <v>999</v>
      </c>
      <c r="K2264">
        <v>99</v>
      </c>
      <c r="L2264">
        <v>99</v>
      </c>
      <c r="M2264">
        <v>99</v>
      </c>
      <c r="N2264">
        <v>99</v>
      </c>
      <c r="O2264">
        <v>99</v>
      </c>
      <c r="P2264">
        <v>9999</v>
      </c>
      <c r="Q2264">
        <v>988</v>
      </c>
      <c r="R2264">
        <v>7072</v>
      </c>
      <c r="S2264">
        <v>7004</v>
      </c>
      <c r="T2264">
        <v>86.77300613496935</v>
      </c>
      <c r="U2264">
        <v>88.017729997360604</v>
      </c>
      <c r="V2264">
        <v>15.294400452488688</v>
      </c>
      <c r="W2264">
        <v>55.207167332952622</v>
      </c>
      <c r="X2264">
        <v>158.04071295156933</v>
      </c>
      <c r="Y2264">
        <v>144.67063065610827</v>
      </c>
      <c r="Z2264">
        <v>146.07519988577926</v>
      </c>
      <c r="AA2264">
        <v>30.614612580565193</v>
      </c>
      <c r="AB2264">
        <v>5.2009092937122485</v>
      </c>
      <c r="AC2264">
        <v>-46.776802764602976</v>
      </c>
    </row>
    <row r="2265" spans="1:29">
      <c r="A2265">
        <v>6</v>
      </c>
      <c r="C2265">
        <v>1999</v>
      </c>
      <c r="D2265">
        <v>99</v>
      </c>
      <c r="E2265">
        <v>99</v>
      </c>
      <c r="F2265">
        <v>99</v>
      </c>
      <c r="G2265">
        <v>1</v>
      </c>
      <c r="H2265">
        <v>2</v>
      </c>
      <c r="I2265">
        <v>99</v>
      </c>
      <c r="J2265">
        <v>999</v>
      </c>
      <c r="K2265">
        <v>99</v>
      </c>
      <c r="L2265">
        <v>99</v>
      </c>
      <c r="M2265">
        <v>99</v>
      </c>
      <c r="N2265">
        <v>99</v>
      </c>
      <c r="O2265">
        <v>99</v>
      </c>
      <c r="P2265">
        <v>9999</v>
      </c>
      <c r="Q2265">
        <v>147</v>
      </c>
      <c r="R2265">
        <v>1078</v>
      </c>
      <c r="S2265">
        <v>986</v>
      </c>
      <c r="T2265">
        <v>13.226993865030671</v>
      </c>
      <c r="U2265">
        <v>11.982270002639403</v>
      </c>
      <c r="V2265">
        <v>14.042671614100184</v>
      </c>
      <c r="W2265">
        <v>54.454361054766736</v>
      </c>
      <c r="X2265">
        <v>151.69599012657363</v>
      </c>
      <c r="Y2265">
        <v>129.2030612244898</v>
      </c>
      <c r="Z2265">
        <v>141.25851926977688</v>
      </c>
      <c r="AA2265">
        <v>31.746305041870219</v>
      </c>
      <c r="AB2265">
        <v>5.2236440001621993</v>
      </c>
      <c r="AC2265">
        <v>-42.915675622869678</v>
      </c>
    </row>
    <row r="2266" spans="1:29">
      <c r="A2266">
        <v>6</v>
      </c>
      <c r="C2266">
        <v>1999</v>
      </c>
      <c r="D2266">
        <v>99</v>
      </c>
      <c r="E2266">
        <v>99</v>
      </c>
      <c r="F2266">
        <v>99</v>
      </c>
      <c r="G2266">
        <v>2</v>
      </c>
      <c r="H2266">
        <v>1</v>
      </c>
      <c r="I2266">
        <v>99</v>
      </c>
      <c r="J2266">
        <v>999</v>
      </c>
      <c r="K2266">
        <v>99</v>
      </c>
      <c r="L2266">
        <v>99</v>
      </c>
      <c r="M2266">
        <v>99</v>
      </c>
      <c r="N2266">
        <v>99</v>
      </c>
      <c r="O2266">
        <v>99</v>
      </c>
      <c r="P2266">
        <v>9999</v>
      </c>
      <c r="Q2266">
        <v>617</v>
      </c>
      <c r="R2266">
        <v>4131</v>
      </c>
      <c r="S2266">
        <v>4024</v>
      </c>
      <c r="T2266">
        <v>73.979226361031522</v>
      </c>
      <c r="U2266">
        <v>90.952961222729726</v>
      </c>
      <c r="V2266">
        <v>14.985475671750182</v>
      </c>
      <c r="W2266">
        <v>55.546968190854862</v>
      </c>
      <c r="X2266">
        <v>160.89357402070331</v>
      </c>
      <c r="Y2266">
        <v>145.1589445654806</v>
      </c>
      <c r="Z2266">
        <v>149.01878727634201</v>
      </c>
      <c r="AA2266">
        <v>30.285767017157625</v>
      </c>
      <c r="AB2266">
        <v>4.6242274894018323</v>
      </c>
      <c r="AC2266">
        <v>-51.170343149129501</v>
      </c>
    </row>
    <row r="2267" spans="1:29">
      <c r="A2267">
        <v>6</v>
      </c>
      <c r="C2267">
        <v>1999</v>
      </c>
      <c r="D2267">
        <v>99</v>
      </c>
      <c r="E2267">
        <v>99</v>
      </c>
      <c r="F2267">
        <v>99</v>
      </c>
      <c r="G2267">
        <v>2</v>
      </c>
      <c r="H2267">
        <v>2</v>
      </c>
      <c r="I2267">
        <v>99</v>
      </c>
      <c r="J2267">
        <v>999</v>
      </c>
      <c r="K2267">
        <v>99</v>
      </c>
      <c r="L2267">
        <v>99</v>
      </c>
      <c r="M2267">
        <v>99</v>
      </c>
      <c r="N2267">
        <v>99</v>
      </c>
      <c r="O2267">
        <v>99</v>
      </c>
      <c r="P2267">
        <v>9999</v>
      </c>
      <c r="Q2267">
        <v>258</v>
      </c>
      <c r="R2267">
        <v>1453</v>
      </c>
      <c r="S2267">
        <v>407</v>
      </c>
      <c r="T2267">
        <v>26.020773638968485</v>
      </c>
      <c r="U2267">
        <v>9.0470387772702718</v>
      </c>
      <c r="V2267">
        <v>14.598761183757745</v>
      </c>
      <c r="W2267">
        <v>55.078624078624074</v>
      </c>
      <c r="X2267">
        <v>150.27018482327057</v>
      </c>
      <c r="Y2267">
        <v>41.050929112181741</v>
      </c>
      <c r="Z2267">
        <v>146.55282555282571</v>
      </c>
      <c r="AA2267">
        <v>31.561381802046295</v>
      </c>
      <c r="AB2267">
        <v>5.0069936419399887</v>
      </c>
      <c r="AC2267">
        <v>-53.416604608089365</v>
      </c>
    </row>
    <row r="2268" spans="1:29">
      <c r="A2268">
        <v>6</v>
      </c>
      <c r="C2268">
        <v>1999</v>
      </c>
      <c r="D2268">
        <v>99</v>
      </c>
      <c r="E2268">
        <v>99</v>
      </c>
      <c r="F2268">
        <v>99</v>
      </c>
      <c r="G2268">
        <v>3</v>
      </c>
      <c r="H2268">
        <v>1</v>
      </c>
      <c r="I2268">
        <v>99</v>
      </c>
      <c r="J2268">
        <v>999</v>
      </c>
      <c r="K2268">
        <v>99</v>
      </c>
      <c r="L2268">
        <v>99</v>
      </c>
      <c r="M2268">
        <v>99</v>
      </c>
      <c r="N2268">
        <v>99</v>
      </c>
      <c r="O2268">
        <v>99</v>
      </c>
      <c r="P2268">
        <v>9999</v>
      </c>
      <c r="Q2268">
        <v>545</v>
      </c>
      <c r="R2268">
        <v>2787</v>
      </c>
      <c r="S2268">
        <v>2657</v>
      </c>
      <c r="T2268">
        <v>73.087261522323487</v>
      </c>
      <c r="U2268">
        <v>73.089549973452876</v>
      </c>
      <c r="V2268">
        <v>15.678866164334412</v>
      </c>
      <c r="W2268">
        <v>55.790365073391058</v>
      </c>
      <c r="X2268">
        <v>157.05576230144518</v>
      </c>
      <c r="Y2268">
        <v>138.74686042339411</v>
      </c>
      <c r="Z2268">
        <v>145.53537824614202</v>
      </c>
      <c r="AA2268">
        <v>30.101049807525364</v>
      </c>
      <c r="AB2268">
        <v>5.430283734522062</v>
      </c>
      <c r="AC2268">
        <v>-48.352562697880451</v>
      </c>
    </row>
    <row r="2269" spans="1:29">
      <c r="A2269">
        <v>6</v>
      </c>
      <c r="C2269">
        <v>1999</v>
      </c>
      <c r="D2269">
        <v>99</v>
      </c>
      <c r="E2269">
        <v>99</v>
      </c>
      <c r="F2269">
        <v>99</v>
      </c>
      <c r="G2269">
        <v>3</v>
      </c>
      <c r="H2269">
        <v>2</v>
      </c>
      <c r="I2269">
        <v>99</v>
      </c>
      <c r="J2269">
        <v>999</v>
      </c>
      <c r="K2269">
        <v>99</v>
      </c>
      <c r="L2269">
        <v>99</v>
      </c>
      <c r="M2269">
        <v>99</v>
      </c>
      <c r="N2269">
        <v>99</v>
      </c>
      <c r="O2269">
        <v>99</v>
      </c>
      <c r="P2269">
        <v>9999</v>
      </c>
      <c r="Q2269">
        <v>148</v>
      </c>
      <c r="R2269">
        <v>1026.25</v>
      </c>
      <c r="S2269">
        <v>979.25</v>
      </c>
      <c r="T2269">
        <v>26.912738477676516</v>
      </c>
      <c r="U2269">
        <v>26.910450026547124</v>
      </c>
      <c r="V2269">
        <v>14.860901339829478</v>
      </c>
      <c r="W2269">
        <v>56.121521572632119</v>
      </c>
      <c r="X2269">
        <v>156.94498293046939</v>
      </c>
      <c r="Y2269">
        <v>138.73071863581004</v>
      </c>
      <c r="Z2269">
        <v>145.38922644881296</v>
      </c>
      <c r="AA2269">
        <v>30.933151666402797</v>
      </c>
      <c r="AB2269">
        <v>5.3706659767013596</v>
      </c>
      <c r="AC2269">
        <v>-49.573727370192813</v>
      </c>
    </row>
    <row r="2270" spans="1:29">
      <c r="A2270">
        <v>6</v>
      </c>
      <c r="C2270">
        <v>1999</v>
      </c>
      <c r="D2270">
        <v>99</v>
      </c>
      <c r="E2270">
        <v>99</v>
      </c>
      <c r="F2270">
        <v>99</v>
      </c>
      <c r="G2270">
        <v>4</v>
      </c>
      <c r="H2270">
        <v>1</v>
      </c>
      <c r="I2270">
        <v>99</v>
      </c>
      <c r="J2270">
        <v>999</v>
      </c>
      <c r="K2270">
        <v>99</v>
      </c>
      <c r="L2270">
        <v>99</v>
      </c>
      <c r="M2270">
        <v>99</v>
      </c>
      <c r="N2270">
        <v>99</v>
      </c>
      <c r="O2270">
        <v>99</v>
      </c>
      <c r="P2270">
        <v>9999</v>
      </c>
      <c r="Q2270">
        <v>166</v>
      </c>
      <c r="R2270">
        <v>773</v>
      </c>
      <c r="S2270">
        <v>774</v>
      </c>
      <c r="T2270">
        <v>89.779326364692224</v>
      </c>
      <c r="U2270">
        <v>89.592279420924399</v>
      </c>
      <c r="V2270">
        <v>15.124191461836999</v>
      </c>
      <c r="W2270">
        <v>56.246770025839801</v>
      </c>
      <c r="X2270">
        <v>156.24286068685947</v>
      </c>
      <c r="Y2270">
        <v>144.21216041397156</v>
      </c>
      <c r="Z2270">
        <v>144.0258397932817</v>
      </c>
      <c r="AA2270">
        <v>29.779117147645305</v>
      </c>
      <c r="AB2270">
        <v>5.3992854016916452</v>
      </c>
      <c r="AC2270">
        <v>-42.781800757447762</v>
      </c>
    </row>
    <row r="2271" spans="1:29">
      <c r="A2271">
        <v>6</v>
      </c>
      <c r="C2271">
        <v>1999</v>
      </c>
      <c r="D2271">
        <v>99</v>
      </c>
      <c r="E2271">
        <v>99</v>
      </c>
      <c r="F2271">
        <v>99</v>
      </c>
      <c r="G2271">
        <v>4</v>
      </c>
      <c r="H2271">
        <v>2</v>
      </c>
      <c r="I2271">
        <v>99</v>
      </c>
      <c r="J2271">
        <v>999</v>
      </c>
      <c r="K2271">
        <v>99</v>
      </c>
      <c r="L2271">
        <v>99</v>
      </c>
      <c r="M2271">
        <v>99</v>
      </c>
      <c r="N2271">
        <v>99</v>
      </c>
      <c r="O2271">
        <v>99</v>
      </c>
      <c r="P2271">
        <v>9999</v>
      </c>
      <c r="Q2271">
        <v>11</v>
      </c>
      <c r="R2271">
        <v>88</v>
      </c>
      <c r="S2271">
        <v>88</v>
      </c>
      <c r="T2271">
        <v>10.220673635307781</v>
      </c>
      <c r="U2271">
        <v>10.407720579075576</v>
      </c>
      <c r="V2271">
        <v>13.386363636363638</v>
      </c>
      <c r="W2271">
        <v>54.068181818181827</v>
      </c>
      <c r="X2271">
        <v>159.43440362454453</v>
      </c>
      <c r="Y2271">
        <v>147.15795454545457</v>
      </c>
      <c r="Z2271">
        <v>147.15795454545457</v>
      </c>
      <c r="AA2271">
        <v>31.876515014230687</v>
      </c>
      <c r="AB2271">
        <v>3.9074388686704222</v>
      </c>
      <c r="AC2271">
        <v>-65.973198576273873</v>
      </c>
    </row>
    <row r="2272" spans="1:29">
      <c r="A2272">
        <v>6</v>
      </c>
      <c r="C2272">
        <v>1998</v>
      </c>
      <c r="D2272">
        <v>99</v>
      </c>
      <c r="E2272">
        <v>99</v>
      </c>
      <c r="F2272">
        <v>99</v>
      </c>
      <c r="G2272">
        <v>1</v>
      </c>
      <c r="H2272">
        <v>1</v>
      </c>
      <c r="I2272">
        <v>99</v>
      </c>
      <c r="J2272">
        <v>999</v>
      </c>
      <c r="K2272">
        <v>99</v>
      </c>
      <c r="L2272">
        <v>99</v>
      </c>
      <c r="M2272">
        <v>99</v>
      </c>
      <c r="N2272">
        <v>99</v>
      </c>
      <c r="O2272">
        <v>99</v>
      </c>
      <c r="P2272">
        <v>9999</v>
      </c>
      <c r="Q2272">
        <v>1029</v>
      </c>
      <c r="R2272">
        <v>6138</v>
      </c>
      <c r="S2272">
        <v>6080</v>
      </c>
      <c r="T2272">
        <v>91.608522070072013</v>
      </c>
      <c r="U2272">
        <v>95.603832759947366</v>
      </c>
      <c r="V2272">
        <v>15.354024112088624</v>
      </c>
      <c r="W2272">
        <v>55.170065789473682</v>
      </c>
      <c r="X2272">
        <v>159.97768196768661</v>
      </c>
      <c r="Y2272">
        <v>146.5161290322585</v>
      </c>
      <c r="Z2272">
        <v>147.9138157894742</v>
      </c>
      <c r="AA2272">
        <v>31.306159063481804</v>
      </c>
      <c r="AB2272">
        <v>4.9771212082877181</v>
      </c>
      <c r="AC2272">
        <v>-50.299662381538944</v>
      </c>
    </row>
    <row r="2273" spans="1:29">
      <c r="A2273">
        <v>6</v>
      </c>
      <c r="C2273">
        <v>1998</v>
      </c>
      <c r="D2273">
        <v>99</v>
      </c>
      <c r="E2273">
        <v>99</v>
      </c>
      <c r="F2273">
        <v>99</v>
      </c>
      <c r="G2273">
        <v>1</v>
      </c>
      <c r="H2273">
        <v>2</v>
      </c>
      <c r="I2273">
        <v>99</v>
      </c>
      <c r="J2273">
        <v>999</v>
      </c>
      <c r="K2273">
        <v>99</v>
      </c>
      <c r="L2273">
        <v>99</v>
      </c>
      <c r="M2273">
        <v>99</v>
      </c>
      <c r="N2273">
        <v>99</v>
      </c>
      <c r="O2273">
        <v>99</v>
      </c>
      <c r="P2273">
        <v>9999</v>
      </c>
      <c r="Q2273">
        <v>124</v>
      </c>
      <c r="R2273">
        <v>562.25</v>
      </c>
      <c r="S2273">
        <v>288</v>
      </c>
      <c r="T2273">
        <v>8.3914779299279871</v>
      </c>
      <c r="U2273">
        <v>4.3961672400526544</v>
      </c>
      <c r="V2273">
        <v>15.60871498443753</v>
      </c>
      <c r="W2273">
        <v>54.763888888888886</v>
      </c>
      <c r="X2273">
        <v>151.00757433061619</v>
      </c>
      <c r="Y2273">
        <v>73.549844375277885</v>
      </c>
      <c r="Z2273">
        <v>143.58819444444444</v>
      </c>
      <c r="AA2273">
        <v>29.0864468164581</v>
      </c>
      <c r="AB2273">
        <v>5.1626141514298158</v>
      </c>
      <c r="AC2273">
        <v>-55.91596806939588</v>
      </c>
    </row>
    <row r="2274" spans="1:29">
      <c r="A2274">
        <v>6</v>
      </c>
      <c r="C2274">
        <v>1998</v>
      </c>
      <c r="D2274">
        <v>99</v>
      </c>
      <c r="E2274">
        <v>99</v>
      </c>
      <c r="F2274">
        <v>99</v>
      </c>
      <c r="G2274">
        <v>2</v>
      </c>
      <c r="H2274">
        <v>1</v>
      </c>
      <c r="I2274">
        <v>99</v>
      </c>
      <c r="J2274">
        <v>999</v>
      </c>
      <c r="K2274">
        <v>99</v>
      </c>
      <c r="L2274">
        <v>99</v>
      </c>
      <c r="M2274">
        <v>99</v>
      </c>
      <c r="N2274">
        <v>99</v>
      </c>
      <c r="O2274">
        <v>99</v>
      </c>
      <c r="P2274">
        <v>9999</v>
      </c>
      <c r="Q2274">
        <v>615</v>
      </c>
      <c r="R2274">
        <v>3397</v>
      </c>
      <c r="S2274">
        <v>3249</v>
      </c>
      <c r="T2274">
        <v>70.579680033243278</v>
      </c>
      <c r="U2274">
        <v>89.965511362891277</v>
      </c>
      <c r="V2274">
        <v>15.173682661171622</v>
      </c>
      <c r="W2274">
        <v>55.235149276700547</v>
      </c>
      <c r="X2274">
        <v>159.09034515509984</v>
      </c>
      <c r="Y2274">
        <v>141.37032675890478</v>
      </c>
      <c r="Z2274">
        <v>147.81009541397339</v>
      </c>
      <c r="AA2274">
        <v>30.024107626061493</v>
      </c>
      <c r="AB2274">
        <v>4.7211678926322591</v>
      </c>
      <c r="AC2274">
        <v>-50.625719514817199</v>
      </c>
    </row>
    <row r="2275" spans="1:29">
      <c r="A2275">
        <v>6</v>
      </c>
      <c r="C2275">
        <v>1998</v>
      </c>
      <c r="D2275">
        <v>99</v>
      </c>
      <c r="E2275">
        <v>99</v>
      </c>
      <c r="F2275">
        <v>99</v>
      </c>
      <c r="G2275">
        <v>2</v>
      </c>
      <c r="H2275">
        <v>2</v>
      </c>
      <c r="I2275">
        <v>99</v>
      </c>
      <c r="J2275">
        <v>999</v>
      </c>
      <c r="K2275">
        <v>99</v>
      </c>
      <c r="L2275">
        <v>99</v>
      </c>
      <c r="M2275">
        <v>99</v>
      </c>
      <c r="N2275">
        <v>99</v>
      </c>
      <c r="O2275">
        <v>99</v>
      </c>
      <c r="P2275">
        <v>9999</v>
      </c>
      <c r="Q2275">
        <v>271</v>
      </c>
      <c r="R2275">
        <v>1416</v>
      </c>
      <c r="S2275">
        <v>371</v>
      </c>
      <c r="T2275">
        <v>29.420319966756697</v>
      </c>
      <c r="U2275">
        <v>10.034488637108732</v>
      </c>
      <c r="V2275">
        <v>15.80367231638418</v>
      </c>
      <c r="W2275">
        <v>55.894878706199449</v>
      </c>
      <c r="X2275">
        <v>153.46611393699013</v>
      </c>
      <c r="Y2275">
        <v>37.827683615819211</v>
      </c>
      <c r="Z2275">
        <v>144.37735849056597</v>
      </c>
      <c r="AA2275">
        <v>28.514425810031895</v>
      </c>
      <c r="AB2275">
        <v>4.7136037196309521</v>
      </c>
      <c r="AC2275">
        <v>-47.298930984946381</v>
      </c>
    </row>
    <row r="2276" spans="1:29">
      <c r="A2276">
        <v>6</v>
      </c>
      <c r="C2276">
        <v>1998</v>
      </c>
      <c r="D2276">
        <v>99</v>
      </c>
      <c r="E2276">
        <v>99</v>
      </c>
      <c r="F2276">
        <v>99</v>
      </c>
      <c r="G2276">
        <v>3</v>
      </c>
      <c r="H2276">
        <v>1</v>
      </c>
      <c r="I2276">
        <v>99</v>
      </c>
      <c r="J2276">
        <v>999</v>
      </c>
      <c r="K2276">
        <v>99</v>
      </c>
      <c r="L2276">
        <v>99</v>
      </c>
      <c r="M2276">
        <v>99</v>
      </c>
      <c r="N2276">
        <v>99</v>
      </c>
      <c r="O2276">
        <v>99</v>
      </c>
      <c r="P2276">
        <v>9999</v>
      </c>
      <c r="Q2276">
        <v>595</v>
      </c>
      <c r="R2276">
        <v>3321.25</v>
      </c>
      <c r="S2276">
        <v>3169.25</v>
      </c>
      <c r="T2276">
        <v>78.637386054220443</v>
      </c>
      <c r="U2276">
        <v>78.55365894453135</v>
      </c>
      <c r="V2276">
        <v>15.608882197967638</v>
      </c>
      <c r="W2276">
        <v>55.618837264336968</v>
      </c>
      <c r="X2276">
        <v>157.02372889372973</v>
      </c>
      <c r="Y2276">
        <v>138.8640421528039</v>
      </c>
      <c r="Z2276">
        <v>145.52408298493333</v>
      </c>
      <c r="AA2276">
        <v>28.834459813572007</v>
      </c>
      <c r="AB2276">
        <v>4.946163490530922</v>
      </c>
      <c r="AC2276">
        <v>-45.696333002723989</v>
      </c>
    </row>
    <row r="2277" spans="1:29">
      <c r="A2277">
        <v>6</v>
      </c>
      <c r="C2277">
        <v>1998</v>
      </c>
      <c r="D2277">
        <v>99</v>
      </c>
      <c r="E2277">
        <v>99</v>
      </c>
      <c r="F2277">
        <v>99</v>
      </c>
      <c r="G2277">
        <v>3</v>
      </c>
      <c r="H2277">
        <v>2</v>
      </c>
      <c r="I2277">
        <v>99</v>
      </c>
      <c r="J2277">
        <v>999</v>
      </c>
      <c r="K2277">
        <v>99</v>
      </c>
      <c r="L2277">
        <v>99</v>
      </c>
      <c r="M2277">
        <v>99</v>
      </c>
      <c r="N2277">
        <v>99</v>
      </c>
      <c r="O2277">
        <v>99</v>
      </c>
      <c r="P2277">
        <v>9999</v>
      </c>
      <c r="Q2277">
        <v>166</v>
      </c>
      <c r="R2277">
        <v>902.25</v>
      </c>
      <c r="S2277">
        <v>854.25</v>
      </c>
      <c r="T2277">
        <v>21.362613945779565</v>
      </c>
      <c r="U2277">
        <v>21.446341055468633</v>
      </c>
      <c r="V2277">
        <v>15.095594347464669</v>
      </c>
      <c r="W2277">
        <v>56.103014340064384</v>
      </c>
      <c r="X2277">
        <v>158.37581920964999</v>
      </c>
      <c r="Y2277">
        <v>139.55688556386812</v>
      </c>
      <c r="Z2277">
        <v>147.39853672812404</v>
      </c>
      <c r="AA2277">
        <v>28.484164107825368</v>
      </c>
      <c r="AB2277">
        <v>5.0887664067793548</v>
      </c>
      <c r="AC2277">
        <v>-48.34682144276772</v>
      </c>
    </row>
    <row r="2278" spans="1:29">
      <c r="A2278">
        <v>6</v>
      </c>
      <c r="C2278">
        <v>1998</v>
      </c>
      <c r="D2278">
        <v>99</v>
      </c>
      <c r="E2278">
        <v>99</v>
      </c>
      <c r="F2278">
        <v>99</v>
      </c>
      <c r="G2278">
        <v>4</v>
      </c>
      <c r="H2278">
        <v>1</v>
      </c>
      <c r="I2278">
        <v>99</v>
      </c>
      <c r="J2278">
        <v>999</v>
      </c>
      <c r="K2278">
        <v>99</v>
      </c>
      <c r="L2278">
        <v>99</v>
      </c>
      <c r="M2278">
        <v>99</v>
      </c>
      <c r="N2278">
        <v>99</v>
      </c>
      <c r="O2278">
        <v>99</v>
      </c>
      <c r="P2278">
        <v>9999</v>
      </c>
      <c r="Q2278">
        <v>150</v>
      </c>
      <c r="R2278">
        <v>672</v>
      </c>
      <c r="S2278">
        <v>672</v>
      </c>
      <c r="T2278">
        <v>85.496183206106878</v>
      </c>
      <c r="U2278">
        <v>85.60986998060487</v>
      </c>
      <c r="V2278">
        <v>16.035714285714278</v>
      </c>
      <c r="W2278">
        <v>55.930059523809554</v>
      </c>
      <c r="X2278">
        <v>153.71395036887978</v>
      </c>
      <c r="Y2278">
        <v>141.87797619047623</v>
      </c>
      <c r="Z2278">
        <v>141.87797619047623</v>
      </c>
      <c r="AA2278">
        <v>31.621884234985927</v>
      </c>
      <c r="AB2278">
        <v>4.6837028743830862</v>
      </c>
      <c r="AC2278">
        <v>-58.449773810839659</v>
      </c>
    </row>
    <row r="2279" spans="1:29">
      <c r="A2279">
        <v>6</v>
      </c>
      <c r="C2279">
        <v>1998</v>
      </c>
      <c r="D2279">
        <v>99</v>
      </c>
      <c r="E2279">
        <v>99</v>
      </c>
      <c r="F2279">
        <v>99</v>
      </c>
      <c r="G2279">
        <v>4</v>
      </c>
      <c r="H2279">
        <v>2</v>
      </c>
      <c r="I2279">
        <v>99</v>
      </c>
      <c r="J2279">
        <v>999</v>
      </c>
      <c r="K2279">
        <v>99</v>
      </c>
      <c r="L2279">
        <v>99</v>
      </c>
      <c r="M2279">
        <v>99</v>
      </c>
      <c r="N2279">
        <v>99</v>
      </c>
      <c r="O2279">
        <v>99</v>
      </c>
      <c r="P2279">
        <v>9999</v>
      </c>
      <c r="Q2279">
        <v>17</v>
      </c>
      <c r="R2279">
        <v>114</v>
      </c>
      <c r="S2279">
        <v>114</v>
      </c>
      <c r="T2279">
        <v>14.503816793893126</v>
      </c>
      <c r="U2279">
        <v>14.39013001939516</v>
      </c>
      <c r="V2279">
        <v>13.42105263157895</v>
      </c>
      <c r="W2279">
        <v>54.087719298245617</v>
      </c>
      <c r="X2279">
        <v>152.30655186177788</v>
      </c>
      <c r="Y2279">
        <v>140.5789473684211</v>
      </c>
      <c r="Z2279">
        <v>140.5789473684211</v>
      </c>
      <c r="AA2279">
        <v>32.439340080477386</v>
      </c>
      <c r="AB2279">
        <v>4.2293075280500023</v>
      </c>
      <c r="AC2279">
        <v>-50.67594829812289</v>
      </c>
    </row>
    <row r="2280" spans="1:29">
      <c r="A2280">
        <v>6</v>
      </c>
      <c r="C2280">
        <v>1997</v>
      </c>
      <c r="D2280">
        <v>99</v>
      </c>
      <c r="E2280">
        <v>99</v>
      </c>
      <c r="F2280">
        <v>99</v>
      </c>
      <c r="G2280">
        <v>1</v>
      </c>
      <c r="H2280">
        <v>1</v>
      </c>
      <c r="I2280">
        <v>99</v>
      </c>
      <c r="J2280">
        <v>999</v>
      </c>
      <c r="K2280">
        <v>99</v>
      </c>
      <c r="L2280">
        <v>99</v>
      </c>
      <c r="M2280">
        <v>99</v>
      </c>
      <c r="N2280">
        <v>99</v>
      </c>
      <c r="O2280">
        <v>99</v>
      </c>
      <c r="P2280">
        <v>9999</v>
      </c>
      <c r="Q2280">
        <v>1105</v>
      </c>
      <c r="R2280">
        <v>6398.25</v>
      </c>
      <c r="S2280">
        <v>6308</v>
      </c>
      <c r="T2280">
        <v>92.243647504054778</v>
      </c>
      <c r="U2280">
        <v>93.414301501879137</v>
      </c>
      <c r="V2280">
        <v>16.67580979173993</v>
      </c>
      <c r="W2280">
        <v>55.461477488902965</v>
      </c>
      <c r="X2280">
        <v>156.86113047484451</v>
      </c>
      <c r="Y2280">
        <v>143.11558629312697</v>
      </c>
      <c r="Z2280">
        <v>145.16317374762195</v>
      </c>
      <c r="AA2280">
        <v>30.211441661044361</v>
      </c>
      <c r="AB2280">
        <v>4.6357088917732048</v>
      </c>
      <c r="AC2280">
        <v>-51.797750594855778</v>
      </c>
    </row>
    <row r="2281" spans="1:29">
      <c r="A2281">
        <v>6</v>
      </c>
      <c r="C2281">
        <v>1997</v>
      </c>
      <c r="D2281">
        <v>99</v>
      </c>
      <c r="E2281">
        <v>99</v>
      </c>
      <c r="F2281">
        <v>99</v>
      </c>
      <c r="G2281">
        <v>1</v>
      </c>
      <c r="H2281">
        <v>2</v>
      </c>
      <c r="I2281">
        <v>99</v>
      </c>
      <c r="J2281">
        <v>999</v>
      </c>
      <c r="K2281">
        <v>99</v>
      </c>
      <c r="L2281">
        <v>99</v>
      </c>
      <c r="M2281">
        <v>99</v>
      </c>
      <c r="N2281">
        <v>99</v>
      </c>
      <c r="O2281">
        <v>99</v>
      </c>
      <c r="P2281">
        <v>9999</v>
      </c>
      <c r="Q2281">
        <v>125</v>
      </c>
      <c r="R2281">
        <v>538</v>
      </c>
      <c r="S2281">
        <v>436</v>
      </c>
      <c r="T2281">
        <v>7.7563524959452144</v>
      </c>
      <c r="U2281">
        <v>6.5856984981208386</v>
      </c>
      <c r="V2281">
        <v>13.128252788104092</v>
      </c>
      <c r="W2281">
        <v>54.050458715596321</v>
      </c>
      <c r="X2281">
        <v>155.2930681026393</v>
      </c>
      <c r="Y2281">
        <v>119.99256505576216</v>
      </c>
      <c r="Z2281">
        <v>148.0642201834863</v>
      </c>
      <c r="AA2281">
        <v>29.986369297697816</v>
      </c>
      <c r="AB2281">
        <v>4.9462454272182432</v>
      </c>
      <c r="AC2281">
        <v>-57.324801284987203</v>
      </c>
    </row>
    <row r="2282" spans="1:29">
      <c r="A2282">
        <v>6</v>
      </c>
      <c r="C2282">
        <v>1997</v>
      </c>
      <c r="D2282">
        <v>99</v>
      </c>
      <c r="E2282">
        <v>99</v>
      </c>
      <c r="F2282">
        <v>99</v>
      </c>
      <c r="G2282">
        <v>2</v>
      </c>
      <c r="H2282">
        <v>1</v>
      </c>
      <c r="I2282">
        <v>99</v>
      </c>
      <c r="J2282">
        <v>999</v>
      </c>
      <c r="K2282">
        <v>99</v>
      </c>
      <c r="L2282">
        <v>99</v>
      </c>
      <c r="M2282">
        <v>99</v>
      </c>
      <c r="N2282">
        <v>99</v>
      </c>
      <c r="O2282">
        <v>99</v>
      </c>
      <c r="P2282">
        <v>9999</v>
      </c>
      <c r="Q2282">
        <v>666</v>
      </c>
      <c r="R2282">
        <v>3586</v>
      </c>
      <c r="S2282">
        <v>3456</v>
      </c>
      <c r="T2282">
        <v>72.694100952767073</v>
      </c>
      <c r="U2282">
        <v>90.546993071323755</v>
      </c>
      <c r="V2282">
        <v>16.237590630228663</v>
      </c>
      <c r="W2282">
        <v>56.030960648148131</v>
      </c>
      <c r="X2282">
        <v>154.90138911464419</v>
      </c>
      <c r="Y2282">
        <v>138.3374233128836</v>
      </c>
      <c r="Z2282">
        <v>143.5410879629631</v>
      </c>
      <c r="AA2282">
        <v>29.76895280930524</v>
      </c>
      <c r="AB2282">
        <v>5.839423586892412</v>
      </c>
      <c r="AC2282">
        <v>-26.889584351569805</v>
      </c>
    </row>
    <row r="2283" spans="1:29">
      <c r="A2283">
        <v>6</v>
      </c>
      <c r="C2283">
        <v>1997</v>
      </c>
      <c r="D2283">
        <v>99</v>
      </c>
      <c r="E2283">
        <v>99</v>
      </c>
      <c r="F2283">
        <v>99</v>
      </c>
      <c r="G2283">
        <v>2</v>
      </c>
      <c r="H2283">
        <v>2</v>
      </c>
      <c r="I2283">
        <v>99</v>
      </c>
      <c r="J2283">
        <v>999</v>
      </c>
      <c r="K2283">
        <v>99</v>
      </c>
      <c r="L2283">
        <v>99</v>
      </c>
      <c r="M2283">
        <v>99</v>
      </c>
      <c r="N2283">
        <v>99</v>
      </c>
      <c r="O2283">
        <v>99</v>
      </c>
      <c r="P2283">
        <v>9999</v>
      </c>
      <c r="Q2283">
        <v>298</v>
      </c>
      <c r="R2283">
        <v>1347</v>
      </c>
      <c r="S2283">
        <v>387</v>
      </c>
      <c r="T2283">
        <v>27.305899047232913</v>
      </c>
      <c r="U2283">
        <v>9.4530069286762473</v>
      </c>
      <c r="V2283">
        <v>16.230883444691909</v>
      </c>
      <c r="W2283">
        <v>55.645994832041318</v>
      </c>
      <c r="X2283">
        <v>142.1316661317918</v>
      </c>
      <c r="Y2283">
        <v>38.448403860430609</v>
      </c>
      <c r="Z2283">
        <v>133.82428940568479</v>
      </c>
      <c r="AA2283">
        <v>29.817800368408822</v>
      </c>
      <c r="AB2283">
        <v>4.659601876060222</v>
      </c>
      <c r="AC2283">
        <v>-51.259192700705491</v>
      </c>
    </row>
    <row r="2284" spans="1:29">
      <c r="A2284">
        <v>6</v>
      </c>
      <c r="C2284">
        <v>1997</v>
      </c>
      <c r="D2284">
        <v>99</v>
      </c>
      <c r="E2284">
        <v>99</v>
      </c>
      <c r="F2284">
        <v>99</v>
      </c>
      <c r="G2284">
        <v>3</v>
      </c>
      <c r="H2284">
        <v>1</v>
      </c>
      <c r="I2284">
        <v>99</v>
      </c>
      <c r="J2284">
        <v>999</v>
      </c>
      <c r="K2284">
        <v>99</v>
      </c>
      <c r="L2284">
        <v>99</v>
      </c>
      <c r="M2284">
        <v>99</v>
      </c>
      <c r="N2284">
        <v>99</v>
      </c>
      <c r="O2284">
        <v>99</v>
      </c>
      <c r="P2284">
        <v>9999</v>
      </c>
      <c r="Q2284">
        <v>619</v>
      </c>
      <c r="R2284">
        <v>3349.75</v>
      </c>
      <c r="S2284">
        <v>3194.75</v>
      </c>
      <c r="T2284">
        <v>75.893514585103375</v>
      </c>
      <c r="U2284">
        <v>77.017873770225634</v>
      </c>
      <c r="V2284">
        <v>15.856705724307782</v>
      </c>
      <c r="W2284">
        <v>55.534861882776418</v>
      </c>
      <c r="X2284">
        <v>156.54084565260388</v>
      </c>
      <c r="Y2284">
        <v>138.77265467572201</v>
      </c>
      <c r="Z2284">
        <v>145.50550121292741</v>
      </c>
      <c r="AA2284">
        <v>30.387470616988647</v>
      </c>
      <c r="AB2284">
        <v>5.2175802460037346</v>
      </c>
      <c r="AC2284">
        <v>-50.832524879041777</v>
      </c>
    </row>
    <row r="2285" spans="1:29">
      <c r="A2285">
        <v>6</v>
      </c>
      <c r="C2285">
        <v>1997</v>
      </c>
      <c r="D2285">
        <v>99</v>
      </c>
      <c r="E2285">
        <v>99</v>
      </c>
      <c r="F2285">
        <v>99</v>
      </c>
      <c r="G2285">
        <v>3</v>
      </c>
      <c r="H2285">
        <v>2</v>
      </c>
      <c r="I2285">
        <v>99</v>
      </c>
      <c r="J2285">
        <v>999</v>
      </c>
      <c r="K2285">
        <v>99</v>
      </c>
      <c r="L2285">
        <v>99</v>
      </c>
      <c r="M2285">
        <v>99</v>
      </c>
      <c r="N2285">
        <v>99</v>
      </c>
      <c r="O2285">
        <v>99</v>
      </c>
      <c r="P2285">
        <v>9999</v>
      </c>
      <c r="Q2285">
        <v>192</v>
      </c>
      <c r="R2285">
        <v>1064</v>
      </c>
      <c r="S2285">
        <v>955</v>
      </c>
      <c r="T2285">
        <v>24.106485414896632</v>
      </c>
      <c r="U2285">
        <v>22.982126229774376</v>
      </c>
      <c r="V2285">
        <v>14.994360902255641</v>
      </c>
      <c r="W2285">
        <v>55.823036649214657</v>
      </c>
      <c r="X2285">
        <v>155.83959220912527</v>
      </c>
      <c r="Y2285">
        <v>130.36870300751877</v>
      </c>
      <c r="Z2285">
        <v>145.24848167539261</v>
      </c>
      <c r="AA2285">
        <v>29.407990246952824</v>
      </c>
      <c r="AB2285">
        <v>5.2228949459526683</v>
      </c>
      <c r="AC2285">
        <v>-49.779912416155277</v>
      </c>
    </row>
    <row r="2286" spans="1:29">
      <c r="A2286">
        <v>6</v>
      </c>
      <c r="C2286">
        <v>1997</v>
      </c>
      <c r="D2286">
        <v>99</v>
      </c>
      <c r="E2286">
        <v>99</v>
      </c>
      <c r="F2286">
        <v>99</v>
      </c>
      <c r="G2286">
        <v>4</v>
      </c>
      <c r="H2286">
        <v>1</v>
      </c>
      <c r="I2286">
        <v>99</v>
      </c>
      <c r="J2286">
        <v>999</v>
      </c>
      <c r="K2286">
        <v>99</v>
      </c>
      <c r="L2286">
        <v>99</v>
      </c>
      <c r="M2286">
        <v>99</v>
      </c>
      <c r="N2286">
        <v>99</v>
      </c>
      <c r="O2286">
        <v>99</v>
      </c>
      <c r="P2286">
        <v>9999</v>
      </c>
      <c r="Q2286">
        <v>145</v>
      </c>
      <c r="R2286">
        <v>572</v>
      </c>
      <c r="S2286">
        <v>572</v>
      </c>
      <c r="T2286">
        <v>90.078740157480325</v>
      </c>
      <c r="U2286">
        <v>90.366581697764857</v>
      </c>
      <c r="V2286">
        <v>14.25874125874126</v>
      </c>
      <c r="W2286">
        <v>55.75</v>
      </c>
      <c r="X2286">
        <v>154.90893180492336</v>
      </c>
      <c r="Y2286">
        <v>142.98094405594409</v>
      </c>
      <c r="Z2286">
        <v>142.98094405594409</v>
      </c>
      <c r="AA2286">
        <v>29.473740306249159</v>
      </c>
      <c r="AB2286">
        <v>4.7211120089867187</v>
      </c>
      <c r="AC2286">
        <v>-56.639592880960159</v>
      </c>
    </row>
    <row r="2287" spans="1:29">
      <c r="A2287">
        <v>6</v>
      </c>
      <c r="C2287">
        <v>1997</v>
      </c>
      <c r="D2287">
        <v>99</v>
      </c>
      <c r="E2287">
        <v>99</v>
      </c>
      <c r="F2287">
        <v>99</v>
      </c>
      <c r="G2287">
        <v>4</v>
      </c>
      <c r="H2287">
        <v>2</v>
      </c>
      <c r="I2287">
        <v>99</v>
      </c>
      <c r="J2287">
        <v>999</v>
      </c>
      <c r="K2287">
        <v>99</v>
      </c>
      <c r="L2287">
        <v>99</v>
      </c>
      <c r="M2287">
        <v>99</v>
      </c>
      <c r="N2287">
        <v>99</v>
      </c>
      <c r="O2287">
        <v>99</v>
      </c>
      <c r="P2287">
        <v>9999</v>
      </c>
      <c r="Q2287">
        <v>14</v>
      </c>
      <c r="R2287">
        <v>63</v>
      </c>
      <c r="S2287">
        <v>63</v>
      </c>
      <c r="T2287">
        <v>9.921259842519687</v>
      </c>
      <c r="U2287">
        <v>9.6334183022351549</v>
      </c>
      <c r="V2287">
        <v>13.238095238095243</v>
      </c>
      <c r="W2287">
        <v>53.825396825396808</v>
      </c>
      <c r="X2287">
        <v>149.93551049889075</v>
      </c>
      <c r="Y2287">
        <v>138.39047619047619</v>
      </c>
      <c r="Z2287">
        <v>138.39047619047619</v>
      </c>
      <c r="AA2287">
        <v>26.34840867027426</v>
      </c>
      <c r="AB2287">
        <v>3.9462245671772527</v>
      </c>
      <c r="AC2287">
        <v>-52.565249114910799</v>
      </c>
    </row>
    <row r="2288" spans="1:29" s="301" customFormat="1">
      <c r="A2288" s="301">
        <v>6</v>
      </c>
      <c r="C2288" s="301">
        <v>1996</v>
      </c>
      <c r="D2288" s="301">
        <v>99</v>
      </c>
      <c r="E2288" s="301">
        <v>99</v>
      </c>
      <c r="F2288" s="301">
        <v>99</v>
      </c>
      <c r="G2288" s="301">
        <v>1</v>
      </c>
      <c r="H2288" s="301">
        <v>1</v>
      </c>
      <c r="I2288" s="301">
        <v>99</v>
      </c>
      <c r="J2288" s="301">
        <v>999</v>
      </c>
      <c r="K2288" s="301">
        <v>99</v>
      </c>
      <c r="L2288" s="301">
        <v>99</v>
      </c>
      <c r="M2288" s="301">
        <v>99</v>
      </c>
      <c r="N2288" s="301">
        <v>99</v>
      </c>
      <c r="O2288" s="301">
        <v>99</v>
      </c>
      <c r="P2288" s="301">
        <v>9999</v>
      </c>
      <c r="Q2288" s="301">
        <v>1210</v>
      </c>
      <c r="R2288" s="301">
        <v>6082</v>
      </c>
      <c r="S2288" s="301">
        <v>5866</v>
      </c>
      <c r="T2288" s="301">
        <v>91.527464258841221</v>
      </c>
      <c r="U2288" s="301">
        <v>92.123704284712019</v>
      </c>
      <c r="V2288" s="301">
        <v>16.507398881946724</v>
      </c>
      <c r="W2288" s="301">
        <v>54.958404364132306</v>
      </c>
      <c r="X2288" s="301">
        <v>155.28536865082859</v>
      </c>
      <c r="Y2288" s="301">
        <v>139.07913515290997</v>
      </c>
      <c r="Z2288" s="301">
        <v>144.20035799522643</v>
      </c>
      <c r="AA2288" s="301">
        <v>29.02728902645212</v>
      </c>
      <c r="AB2288" s="301">
        <v>4.629171401719038</v>
      </c>
      <c r="AC2288" s="301">
        <v>-51.050719964721523</v>
      </c>
    </row>
    <row r="2289" spans="1:39" s="301" customFormat="1">
      <c r="A2289" s="301">
        <v>6</v>
      </c>
      <c r="C2289" s="301">
        <v>1996</v>
      </c>
      <c r="D2289" s="301">
        <v>99</v>
      </c>
      <c r="E2289" s="301">
        <v>99</v>
      </c>
      <c r="F2289" s="301">
        <v>99</v>
      </c>
      <c r="G2289" s="301">
        <v>1</v>
      </c>
      <c r="H2289" s="301">
        <v>2</v>
      </c>
      <c r="I2289" s="301">
        <v>99</v>
      </c>
      <c r="J2289" s="301">
        <v>999</v>
      </c>
      <c r="K2289" s="301">
        <v>99</v>
      </c>
      <c r="L2289" s="301">
        <v>99</v>
      </c>
      <c r="M2289" s="301">
        <v>99</v>
      </c>
      <c r="N2289" s="301">
        <v>99</v>
      </c>
      <c r="O2289" s="301">
        <v>99</v>
      </c>
      <c r="P2289" s="301">
        <v>9999</v>
      </c>
      <c r="Q2289" s="301">
        <v>141</v>
      </c>
      <c r="R2289" s="301">
        <v>563</v>
      </c>
      <c r="S2289" s="301">
        <v>479</v>
      </c>
      <c r="T2289" s="301">
        <v>8.4725357411587616</v>
      </c>
      <c r="U2289" s="301">
        <v>7.8762957152880064</v>
      </c>
      <c r="V2289" s="301">
        <v>13.870337477797509</v>
      </c>
      <c r="W2289" s="301">
        <v>53.682672233820448</v>
      </c>
      <c r="X2289" s="301">
        <v>159.54923419461963</v>
      </c>
      <c r="Y2289" s="301">
        <v>128.4548845470693</v>
      </c>
      <c r="Z2289" s="301">
        <v>150.98141962421715</v>
      </c>
      <c r="AA2289" s="301">
        <v>29.151354532054711</v>
      </c>
      <c r="AB2289" s="301">
        <v>4.7942567806045773</v>
      </c>
      <c r="AC2289" s="301">
        <v>-54.724391239223984</v>
      </c>
    </row>
    <row r="2290" spans="1:39" s="301" customFormat="1">
      <c r="A2290" s="301">
        <v>6</v>
      </c>
      <c r="C2290" s="301">
        <v>1996</v>
      </c>
      <c r="D2290" s="301">
        <v>99</v>
      </c>
      <c r="E2290" s="301">
        <v>99</v>
      </c>
      <c r="F2290" s="301">
        <v>99</v>
      </c>
      <c r="G2290" s="301">
        <v>2</v>
      </c>
      <c r="H2290" s="301">
        <v>1</v>
      </c>
      <c r="I2290" s="301">
        <v>99</v>
      </c>
      <c r="J2290" s="301">
        <v>999</v>
      </c>
      <c r="K2290" s="301">
        <v>99</v>
      </c>
      <c r="L2290" s="301">
        <v>99</v>
      </c>
      <c r="M2290" s="301">
        <v>99</v>
      </c>
      <c r="N2290" s="301">
        <v>99</v>
      </c>
      <c r="O2290" s="301">
        <v>99</v>
      </c>
      <c r="P2290" s="301">
        <v>9999</v>
      </c>
      <c r="Q2290" s="301">
        <v>683</v>
      </c>
      <c r="R2290" s="301">
        <v>3023</v>
      </c>
      <c r="S2290" s="301">
        <v>2922</v>
      </c>
      <c r="T2290" s="301">
        <v>71.246759368371443</v>
      </c>
      <c r="U2290" s="301">
        <v>85.956807263823265</v>
      </c>
      <c r="V2290" s="301">
        <v>15.645054581541515</v>
      </c>
      <c r="W2290" s="301">
        <v>55.914442162902112</v>
      </c>
      <c r="X2290" s="301">
        <v>151.03254965811001</v>
      </c>
      <c r="Y2290" s="301">
        <v>134.40218326166084</v>
      </c>
      <c r="Z2290" s="301">
        <v>139.04784394250547</v>
      </c>
      <c r="AA2290" s="301">
        <v>28.472846385984713</v>
      </c>
    </row>
    <row r="2291" spans="1:39" s="301" customFormat="1">
      <c r="A2291" s="301">
        <v>6</v>
      </c>
      <c r="C2291" s="301">
        <v>1996</v>
      </c>
      <c r="D2291" s="301">
        <v>99</v>
      </c>
      <c r="E2291" s="301">
        <v>99</v>
      </c>
      <c r="F2291" s="301">
        <v>99</v>
      </c>
      <c r="G2291" s="301">
        <v>2</v>
      </c>
      <c r="H2291" s="301">
        <v>2</v>
      </c>
      <c r="I2291" s="301">
        <v>99</v>
      </c>
      <c r="J2291" s="301">
        <v>999</v>
      </c>
      <c r="K2291" s="301">
        <v>99</v>
      </c>
      <c r="L2291" s="301">
        <v>99</v>
      </c>
      <c r="M2291" s="301">
        <v>99</v>
      </c>
      <c r="N2291" s="301">
        <v>99</v>
      </c>
      <c r="O2291" s="301">
        <v>99</v>
      </c>
      <c r="P2291" s="301">
        <v>9999</v>
      </c>
      <c r="Q2291" s="301">
        <v>299</v>
      </c>
      <c r="R2291" s="301">
        <v>1220</v>
      </c>
      <c r="S2291" s="301">
        <v>486</v>
      </c>
      <c r="T2291" s="301">
        <v>28.753240631628561</v>
      </c>
      <c r="U2291" s="301">
        <v>14.043192736176728</v>
      </c>
      <c r="V2291" s="301">
        <v>15.776229508196719</v>
      </c>
      <c r="W2291" s="301">
        <v>53.878600823045261</v>
      </c>
      <c r="X2291" s="301">
        <v>140.72349608369004</v>
      </c>
      <c r="Y2291" s="301">
        <v>54.408934426229472</v>
      </c>
      <c r="Z2291" s="301">
        <v>136.58209876543199</v>
      </c>
      <c r="AA2291" s="301">
        <v>28.611397131229943</v>
      </c>
      <c r="AB2291" s="301">
        <v>4.9006251067966469</v>
      </c>
      <c r="AC2291" s="301">
        <v>-58.927316886136445</v>
      </c>
    </row>
    <row r="2292" spans="1:39" s="301" customFormat="1">
      <c r="A2292" s="301">
        <v>6</v>
      </c>
      <c r="C2292" s="301">
        <v>1996</v>
      </c>
      <c r="D2292" s="301">
        <v>99</v>
      </c>
      <c r="E2292" s="301">
        <v>99</v>
      </c>
      <c r="F2292" s="301">
        <v>99</v>
      </c>
      <c r="G2292" s="301">
        <v>3</v>
      </c>
      <c r="H2292" s="301">
        <v>1</v>
      </c>
      <c r="I2292" s="301">
        <v>99</v>
      </c>
      <c r="J2292" s="301">
        <v>999</v>
      </c>
      <c r="K2292" s="301">
        <v>99</v>
      </c>
      <c r="L2292" s="301">
        <v>99</v>
      </c>
      <c r="M2292" s="301">
        <v>99</v>
      </c>
      <c r="N2292" s="301">
        <v>99</v>
      </c>
      <c r="O2292" s="301">
        <v>99</v>
      </c>
      <c r="P2292" s="301">
        <v>9999</v>
      </c>
      <c r="Q2292" s="301">
        <v>601</v>
      </c>
      <c r="R2292" s="301">
        <v>2457.25</v>
      </c>
      <c r="S2292" s="301">
        <v>2328.25</v>
      </c>
      <c r="T2292" s="301">
        <v>71.126709602720922</v>
      </c>
      <c r="U2292" s="301">
        <v>71.586673239161073</v>
      </c>
      <c r="V2292" s="301">
        <v>16.789907416827756</v>
      </c>
      <c r="W2292" s="301">
        <v>55.353162246322334</v>
      </c>
      <c r="X2292" s="301">
        <v>151.60272071711188</v>
      </c>
      <c r="Y2292" s="301">
        <v>133.15348458642796</v>
      </c>
      <c r="Z2292" s="301">
        <v>140.53104262858372</v>
      </c>
      <c r="AA2292" s="301">
        <v>28.726011105719294</v>
      </c>
      <c r="AB2292" s="301">
        <v>4.6557052526631617</v>
      </c>
      <c r="AC2292" s="301">
        <v>-64.668129811450285</v>
      </c>
    </row>
    <row r="2293" spans="1:39" s="301" customFormat="1">
      <c r="A2293" s="301">
        <v>6</v>
      </c>
      <c r="C2293" s="301">
        <v>1996</v>
      </c>
      <c r="D2293" s="301">
        <v>99</v>
      </c>
      <c r="E2293" s="301">
        <v>99</v>
      </c>
      <c r="F2293" s="301">
        <v>99</v>
      </c>
      <c r="G2293" s="301">
        <v>3</v>
      </c>
      <c r="H2293" s="301">
        <v>2</v>
      </c>
      <c r="I2293" s="301">
        <v>99</v>
      </c>
      <c r="J2293" s="301">
        <v>999</v>
      </c>
      <c r="K2293" s="301">
        <v>99</v>
      </c>
      <c r="L2293" s="301">
        <v>99</v>
      </c>
      <c r="M2293" s="301">
        <v>99</v>
      </c>
      <c r="N2293" s="301">
        <v>99</v>
      </c>
      <c r="O2293" s="301">
        <v>99</v>
      </c>
      <c r="P2293" s="301">
        <v>9999</v>
      </c>
      <c r="Q2293" s="301">
        <v>191</v>
      </c>
      <c r="R2293" s="301">
        <v>997.5</v>
      </c>
      <c r="S2293" s="301">
        <v>879</v>
      </c>
      <c r="T2293" s="301">
        <v>28.873290397279103</v>
      </c>
      <c r="U2293" s="301">
        <v>28.413326760838899</v>
      </c>
      <c r="V2293" s="301">
        <v>14.525313283208012</v>
      </c>
      <c r="W2293" s="301">
        <v>54.816837315130847</v>
      </c>
      <c r="X2293" s="301">
        <v>159.08492792110266</v>
      </c>
      <c r="Y2293" s="301">
        <v>130.19037593984979</v>
      </c>
      <c r="Z2293" s="301">
        <v>147.74163822525622</v>
      </c>
      <c r="AA2293" s="301">
        <v>30.89685685331084</v>
      </c>
      <c r="AB2293" s="301">
        <v>4.0684572618090824</v>
      </c>
      <c r="AC2293" s="301">
        <v>-70.337961639384488</v>
      </c>
    </row>
    <row r="2294" spans="1:39" s="301" customFormat="1">
      <c r="A2294" s="301">
        <v>6</v>
      </c>
      <c r="C2294" s="301">
        <v>1996</v>
      </c>
      <c r="D2294" s="301">
        <v>99</v>
      </c>
      <c r="E2294" s="301">
        <v>99</v>
      </c>
      <c r="F2294" s="301">
        <v>99</v>
      </c>
      <c r="G2294" s="301">
        <v>4</v>
      </c>
      <c r="H2294" s="301">
        <v>1</v>
      </c>
      <c r="I2294" s="301">
        <v>99</v>
      </c>
      <c r="J2294" s="301">
        <v>999</v>
      </c>
      <c r="K2294" s="301">
        <v>99</v>
      </c>
      <c r="L2294" s="301">
        <v>99</v>
      </c>
      <c r="M2294" s="301">
        <v>99</v>
      </c>
      <c r="N2294" s="301">
        <v>99</v>
      </c>
      <c r="O2294" s="301">
        <v>99</v>
      </c>
      <c r="P2294" s="301">
        <v>9999</v>
      </c>
      <c r="Q2294" s="301">
        <v>64</v>
      </c>
      <c r="R2294" s="301">
        <v>104</v>
      </c>
      <c r="S2294" s="301">
        <v>104</v>
      </c>
      <c r="T2294" s="301">
        <v>63.803680981595086</v>
      </c>
      <c r="U2294" s="301">
        <v>60.471753776911811</v>
      </c>
      <c r="V2294" s="301">
        <v>15.02884615384615</v>
      </c>
      <c r="W2294" s="301">
        <v>55.788461538461519</v>
      </c>
      <c r="X2294" s="301">
        <v>137.73022751895991</v>
      </c>
      <c r="Y2294" s="301">
        <v>127.12500000000001</v>
      </c>
      <c r="Z2294" s="301">
        <v>127.12500000000001</v>
      </c>
      <c r="AA2294" s="301">
        <v>24.804717099467339</v>
      </c>
      <c r="AB2294" s="301">
        <v>4.6794827888985111</v>
      </c>
      <c r="AC2294" s="301">
        <v>-43.371569134939456</v>
      </c>
    </row>
    <row r="2295" spans="1:39" s="301" customFormat="1">
      <c r="A2295" s="301">
        <v>6</v>
      </c>
      <c r="C2295" s="301">
        <v>1996</v>
      </c>
      <c r="D2295" s="301">
        <v>99</v>
      </c>
      <c r="E2295" s="301">
        <v>99</v>
      </c>
      <c r="F2295" s="301">
        <v>99</v>
      </c>
      <c r="G2295" s="301">
        <v>4</v>
      </c>
      <c r="H2295" s="301">
        <v>2</v>
      </c>
      <c r="I2295" s="301">
        <v>99</v>
      </c>
      <c r="J2295" s="301">
        <v>999</v>
      </c>
      <c r="K2295" s="301">
        <v>99</v>
      </c>
      <c r="L2295" s="301">
        <v>99</v>
      </c>
      <c r="M2295" s="301">
        <v>99</v>
      </c>
      <c r="N2295" s="301">
        <v>99</v>
      </c>
      <c r="O2295" s="301">
        <v>99</v>
      </c>
      <c r="P2295" s="301">
        <v>9999</v>
      </c>
      <c r="Q2295" s="301">
        <v>14</v>
      </c>
      <c r="R2295" s="301">
        <v>59</v>
      </c>
      <c r="S2295" s="301">
        <v>59</v>
      </c>
      <c r="T2295" s="301">
        <v>36.196319018404907</v>
      </c>
      <c r="U2295" s="301">
        <v>39.52824622308821</v>
      </c>
      <c r="V2295" s="301">
        <v>12.983050847457628</v>
      </c>
      <c r="W2295" s="301">
        <v>53.728813559322049</v>
      </c>
      <c r="X2295" s="301">
        <v>158.69585177295855</v>
      </c>
      <c r="Y2295" s="301">
        <v>146.47627118644061</v>
      </c>
      <c r="Z2295" s="301">
        <v>146.47627118644061</v>
      </c>
      <c r="AA2295" s="301">
        <v>39.276992614097033</v>
      </c>
      <c r="AB2295" s="301">
        <v>3.5215102137547487</v>
      </c>
      <c r="AC2295" s="301">
        <v>-75.824338635352447</v>
      </c>
    </row>
    <row r="2296" spans="1:39">
      <c r="A2296">
        <v>7</v>
      </c>
      <c r="B2296">
        <v>1</v>
      </c>
      <c r="C2296">
        <v>2024</v>
      </c>
      <c r="D2296">
        <v>99</v>
      </c>
      <c r="E2296">
        <v>99</v>
      </c>
      <c r="F2296">
        <v>99</v>
      </c>
      <c r="G2296">
        <v>99</v>
      </c>
      <c r="H2296">
        <v>99</v>
      </c>
      <c r="I2296">
        <v>6</v>
      </c>
      <c r="J2296">
        <v>999</v>
      </c>
      <c r="K2296">
        <v>99</v>
      </c>
      <c r="L2296">
        <v>99</v>
      </c>
      <c r="M2296">
        <v>99</v>
      </c>
      <c r="N2296">
        <v>99</v>
      </c>
      <c r="O2296">
        <v>99</v>
      </c>
      <c r="P2296">
        <v>9999</v>
      </c>
      <c r="Q2296">
        <v>175</v>
      </c>
      <c r="R2296">
        <v>5349</v>
      </c>
      <c r="S2296">
        <v>5346</v>
      </c>
      <c r="T2296">
        <v>37.928100404169314</v>
      </c>
      <c r="U2296">
        <v>39.25048166169109</v>
      </c>
      <c r="V2296">
        <v>6.2467750981491879</v>
      </c>
      <c r="W2296">
        <v>58.605312383090151</v>
      </c>
      <c r="X2296">
        <v>171.87953641865019</v>
      </c>
      <c r="Y2296">
        <v>158.59190502897661</v>
      </c>
      <c r="Z2296">
        <v>158.68090160867862</v>
      </c>
      <c r="AA2296">
        <v>31.688456382005047</v>
      </c>
      <c r="AB2296">
        <v>5.0827276805822486</v>
      </c>
      <c r="AC2296">
        <v>-42.188797900821243</v>
      </c>
      <c r="AD2296">
        <v>191</v>
      </c>
      <c r="AE2296">
        <v>0</v>
      </c>
      <c r="AF2296">
        <v>0</v>
      </c>
      <c r="AG2296">
        <v>24</v>
      </c>
      <c r="AH2296">
        <v>219</v>
      </c>
      <c r="AI2296">
        <v>59</v>
      </c>
      <c r="AJ2296">
        <v>43</v>
      </c>
      <c r="AK2296">
        <v>52</v>
      </c>
      <c r="AL2296">
        <v>30</v>
      </c>
      <c r="AM2296">
        <v>14</v>
      </c>
    </row>
    <row r="2297" spans="1:39">
      <c r="A2297">
        <v>7</v>
      </c>
      <c r="B2297">
        <v>2</v>
      </c>
      <c r="C2297">
        <v>2024</v>
      </c>
      <c r="D2297">
        <v>99</v>
      </c>
      <c r="E2297">
        <v>99</v>
      </c>
      <c r="F2297">
        <v>99</v>
      </c>
      <c r="G2297">
        <v>99</v>
      </c>
      <c r="H2297">
        <v>99</v>
      </c>
      <c r="I2297">
        <v>24</v>
      </c>
      <c r="J2297">
        <v>999</v>
      </c>
      <c r="K2297">
        <v>99</v>
      </c>
      <c r="L2297">
        <v>99</v>
      </c>
      <c r="M2297">
        <v>99</v>
      </c>
      <c r="N2297">
        <v>99</v>
      </c>
      <c r="O2297">
        <v>99</v>
      </c>
      <c r="P2297">
        <v>9999</v>
      </c>
      <c r="Q2297">
        <v>164</v>
      </c>
      <c r="R2297">
        <v>4894</v>
      </c>
      <c r="S2297">
        <v>4883</v>
      </c>
      <c r="T2297">
        <v>34.701836488690347</v>
      </c>
      <c r="U2297">
        <v>34.445857709455787</v>
      </c>
      <c r="V2297">
        <v>4.7464241928892514</v>
      </c>
      <c r="W2297">
        <v>60.029285275445424</v>
      </c>
      <c r="X2297">
        <v>165.13749562225121</v>
      </c>
      <c r="Y2297">
        <v>152.11836943195723</v>
      </c>
      <c r="Z2297">
        <v>152.46104853573604</v>
      </c>
      <c r="AA2297">
        <v>30.080658215120199</v>
      </c>
      <c r="AB2297">
        <v>3.8322069887454098</v>
      </c>
      <c r="AC2297">
        <v>-38.656627073839203</v>
      </c>
      <c r="AD2297">
        <v>141</v>
      </c>
      <c r="AE2297">
        <v>0</v>
      </c>
      <c r="AF2297">
        <v>0</v>
      </c>
      <c r="AG2297">
        <v>22</v>
      </c>
      <c r="AH2297">
        <v>431</v>
      </c>
      <c r="AI2297">
        <v>54</v>
      </c>
      <c r="AJ2297">
        <v>95</v>
      </c>
      <c r="AK2297">
        <v>22</v>
      </c>
      <c r="AL2297">
        <v>49</v>
      </c>
      <c r="AM2297">
        <v>11</v>
      </c>
    </row>
    <row r="2298" spans="1:39">
      <c r="A2298">
        <v>7</v>
      </c>
      <c r="B2298">
        <v>3</v>
      </c>
      <c r="C2298">
        <v>2024</v>
      </c>
      <c r="D2298">
        <v>99</v>
      </c>
      <c r="E2298">
        <v>99</v>
      </c>
      <c r="F2298">
        <v>99</v>
      </c>
      <c r="G2298">
        <v>99</v>
      </c>
      <c r="H2298">
        <v>99</v>
      </c>
      <c r="I2298">
        <v>49</v>
      </c>
      <c r="J2298">
        <v>999</v>
      </c>
      <c r="K2298">
        <v>99</v>
      </c>
      <c r="L2298">
        <v>99</v>
      </c>
      <c r="M2298">
        <v>99</v>
      </c>
      <c r="N2298">
        <v>99</v>
      </c>
      <c r="O2298">
        <v>99</v>
      </c>
      <c r="P2298">
        <v>9999</v>
      </c>
      <c r="Q2298">
        <v>81</v>
      </c>
      <c r="R2298">
        <v>1431</v>
      </c>
      <c r="S2298">
        <v>1430</v>
      </c>
      <c r="T2298">
        <v>10.146777281429483</v>
      </c>
      <c r="U2298">
        <v>9.8355733763698368</v>
      </c>
      <c r="V2298">
        <v>6.4493361285814093</v>
      </c>
      <c r="W2298">
        <v>58.595104895104882</v>
      </c>
      <c r="X2298">
        <v>161.03574086566388</v>
      </c>
      <c r="Y2298">
        <v>148.54863731656212</v>
      </c>
      <c r="Z2298">
        <v>148.65251748251777</v>
      </c>
      <c r="AA2298">
        <v>28.699932578768003</v>
      </c>
      <c r="AB2298">
        <v>4.4909050074789558</v>
      </c>
      <c r="AC2298">
        <v>-34.386803471379466</v>
      </c>
      <c r="AD2298">
        <v>55</v>
      </c>
      <c r="AE2298">
        <v>0</v>
      </c>
      <c r="AF2298">
        <v>0</v>
      </c>
      <c r="AG2298">
        <v>4</v>
      </c>
      <c r="AH2298">
        <v>73</v>
      </c>
      <c r="AI2298">
        <v>18</v>
      </c>
      <c r="AJ2298">
        <v>10</v>
      </c>
      <c r="AK2298">
        <v>5</v>
      </c>
      <c r="AL2298">
        <v>34</v>
      </c>
      <c r="AM2298">
        <v>4</v>
      </c>
    </row>
    <row r="2299" spans="1:39">
      <c r="A2299">
        <v>7</v>
      </c>
      <c r="B2299">
        <v>4</v>
      </c>
      <c r="C2299">
        <v>2024</v>
      </c>
      <c r="D2299">
        <v>99</v>
      </c>
      <c r="E2299">
        <v>99</v>
      </c>
      <c r="F2299">
        <v>99</v>
      </c>
      <c r="G2299">
        <v>99</v>
      </c>
      <c r="H2299">
        <v>99</v>
      </c>
      <c r="I2299">
        <v>80</v>
      </c>
      <c r="J2299">
        <v>999</v>
      </c>
      <c r="K2299">
        <v>99</v>
      </c>
      <c r="L2299">
        <v>99</v>
      </c>
      <c r="M2299">
        <v>99</v>
      </c>
      <c r="N2299">
        <v>99</v>
      </c>
      <c r="O2299">
        <v>99</v>
      </c>
      <c r="P2299">
        <v>9999</v>
      </c>
      <c r="Q2299">
        <v>98</v>
      </c>
      <c r="R2299">
        <v>2313</v>
      </c>
      <c r="S2299">
        <v>2298</v>
      </c>
      <c r="T2299">
        <v>16.400765794511813</v>
      </c>
      <c r="U2299">
        <v>15.718342195414964</v>
      </c>
      <c r="V2299">
        <v>6.9321227842628588</v>
      </c>
      <c r="W2299">
        <v>58.395126196692786</v>
      </c>
      <c r="X2299">
        <v>160.23825951485287</v>
      </c>
      <c r="Y2299">
        <v>146.87224383917004</v>
      </c>
      <c r="Z2299">
        <v>147.83093994778079</v>
      </c>
      <c r="AA2299">
        <v>28.917244322737687</v>
      </c>
      <c r="AB2299">
        <v>4.4797788304364383</v>
      </c>
      <c r="AC2299">
        <v>-39.942388803929056</v>
      </c>
      <c r="AD2299">
        <v>50</v>
      </c>
      <c r="AE2299">
        <v>0</v>
      </c>
      <c r="AF2299">
        <v>0</v>
      </c>
      <c r="AG2299">
        <v>2</v>
      </c>
      <c r="AH2299">
        <v>215</v>
      </c>
      <c r="AI2299">
        <v>202</v>
      </c>
      <c r="AJ2299">
        <v>81</v>
      </c>
      <c r="AK2299">
        <v>13</v>
      </c>
      <c r="AL2299">
        <v>27</v>
      </c>
      <c r="AM2299">
        <v>9</v>
      </c>
    </row>
    <row r="2300" spans="1:39">
      <c r="A2300">
        <v>7</v>
      </c>
      <c r="B2300">
        <v>5</v>
      </c>
      <c r="C2300">
        <v>2024</v>
      </c>
      <c r="D2300">
        <v>99</v>
      </c>
      <c r="E2300">
        <v>99</v>
      </c>
      <c r="F2300">
        <v>99</v>
      </c>
      <c r="G2300">
        <v>99</v>
      </c>
      <c r="H2300">
        <v>99</v>
      </c>
      <c r="I2300">
        <v>81</v>
      </c>
      <c r="J2300">
        <v>999</v>
      </c>
      <c r="K2300">
        <v>99</v>
      </c>
      <c r="L2300">
        <v>99</v>
      </c>
      <c r="M2300">
        <v>99</v>
      </c>
      <c r="N2300">
        <v>99</v>
      </c>
      <c r="O2300">
        <v>99</v>
      </c>
      <c r="P2300">
        <v>9999</v>
      </c>
      <c r="Q2300">
        <v>13</v>
      </c>
      <c r="R2300">
        <v>38</v>
      </c>
      <c r="S2300">
        <v>38</v>
      </c>
      <c r="T2300">
        <v>0.26944621711692546</v>
      </c>
      <c r="U2300">
        <v>0.2343763013194112</v>
      </c>
      <c r="V2300">
        <v>8.1578947368421026</v>
      </c>
      <c r="W2300">
        <v>58.631578947368403</v>
      </c>
      <c r="X2300">
        <v>144.42321947881626</v>
      </c>
      <c r="Y2300">
        <v>133.30263157894743</v>
      </c>
      <c r="Z2300">
        <v>133.30263157894743</v>
      </c>
      <c r="AA2300">
        <v>11.077965014579975</v>
      </c>
      <c r="AB2300">
        <v>3.3671872740470796</v>
      </c>
      <c r="AC2300">
        <v>-8.0399549944918736</v>
      </c>
      <c r="AD2300">
        <v>0</v>
      </c>
      <c r="AE2300">
        <v>0</v>
      </c>
      <c r="AF2300">
        <v>0</v>
      </c>
      <c r="AG2300">
        <v>1</v>
      </c>
      <c r="AH2300">
        <v>0</v>
      </c>
      <c r="AI2300">
        <v>0</v>
      </c>
      <c r="AJ2300">
        <v>1</v>
      </c>
      <c r="AK2300">
        <v>0</v>
      </c>
      <c r="AL2300">
        <v>1</v>
      </c>
      <c r="AM2300">
        <v>0</v>
      </c>
    </row>
    <row r="2301" spans="1:39">
      <c r="A2301">
        <v>7</v>
      </c>
      <c r="B2301">
        <v>6</v>
      </c>
      <c r="C2301">
        <v>2024</v>
      </c>
      <c r="D2301">
        <v>99</v>
      </c>
      <c r="E2301">
        <v>99</v>
      </c>
      <c r="F2301">
        <v>99</v>
      </c>
      <c r="G2301">
        <v>99</v>
      </c>
      <c r="H2301">
        <v>99</v>
      </c>
      <c r="I2301">
        <v>83</v>
      </c>
      <c r="J2301">
        <v>999</v>
      </c>
      <c r="K2301">
        <v>99</v>
      </c>
      <c r="L2301">
        <v>99</v>
      </c>
      <c r="M2301">
        <v>99</v>
      </c>
      <c r="N2301">
        <v>99</v>
      </c>
      <c r="O2301">
        <v>99</v>
      </c>
      <c r="P2301">
        <v>9999</v>
      </c>
      <c r="Q2301">
        <v>17</v>
      </c>
      <c r="R2301">
        <v>78</v>
      </c>
      <c r="S2301">
        <v>78</v>
      </c>
      <c r="T2301">
        <v>0.5530738140821102</v>
      </c>
      <c r="U2301">
        <v>0.51536875574894092</v>
      </c>
      <c r="V2301">
        <v>6.8461538461538449</v>
      </c>
      <c r="W2301">
        <v>58.294871794871788</v>
      </c>
      <c r="X2301">
        <v>154.71428174570113</v>
      </c>
      <c r="Y2301">
        <v>142.80128205128199</v>
      </c>
      <c r="Z2301">
        <v>142.80128205128199</v>
      </c>
      <c r="AA2301">
        <v>24.234418698173833</v>
      </c>
      <c r="AB2301">
        <v>4.6633018300258318</v>
      </c>
      <c r="AC2301">
        <v>-48.60516263196412</v>
      </c>
      <c r="AD2301">
        <v>0</v>
      </c>
      <c r="AE2301">
        <v>0</v>
      </c>
      <c r="AF2301">
        <v>0</v>
      </c>
      <c r="AG2301">
        <v>0</v>
      </c>
      <c r="AH2301">
        <v>1</v>
      </c>
      <c r="AI2301">
        <v>0</v>
      </c>
      <c r="AJ2301">
        <v>2</v>
      </c>
      <c r="AK2301">
        <v>0</v>
      </c>
      <c r="AL2301">
        <v>0</v>
      </c>
      <c r="AM2301">
        <v>0</v>
      </c>
    </row>
    <row r="2302" spans="1:39">
      <c r="A2302">
        <v>7</v>
      </c>
      <c r="B2302">
        <v>7</v>
      </c>
      <c r="C2302">
        <v>2023</v>
      </c>
      <c r="D2302">
        <v>99</v>
      </c>
      <c r="E2302">
        <v>99</v>
      </c>
      <c r="F2302">
        <v>99</v>
      </c>
      <c r="G2302">
        <v>99</v>
      </c>
      <c r="H2302">
        <v>99</v>
      </c>
      <c r="I2302">
        <v>6</v>
      </c>
      <c r="J2302">
        <v>999</v>
      </c>
      <c r="K2302">
        <v>99</v>
      </c>
      <c r="L2302">
        <v>99</v>
      </c>
      <c r="M2302">
        <v>99</v>
      </c>
      <c r="N2302">
        <v>99</v>
      </c>
      <c r="O2302">
        <v>99</v>
      </c>
      <c r="P2302">
        <v>9999</v>
      </c>
      <c r="Q2302">
        <v>178</v>
      </c>
      <c r="R2302">
        <v>5141</v>
      </c>
      <c r="S2302">
        <v>5139</v>
      </c>
      <c r="T2302">
        <v>35.236463331048654</v>
      </c>
      <c r="U2302">
        <v>36.122161463564971</v>
      </c>
      <c r="V2302">
        <v>6.3654930947286514</v>
      </c>
      <c r="W2302">
        <v>58.410001945903886</v>
      </c>
      <c r="X2302">
        <v>171.84148085737323</v>
      </c>
      <c r="Y2302">
        <v>158.54219023536299</v>
      </c>
      <c r="Z2302">
        <v>158.6038918077449</v>
      </c>
      <c r="AA2302">
        <v>32.269514241160586</v>
      </c>
      <c r="AB2302">
        <v>5.3706213632678796</v>
      </c>
      <c r="AC2302">
        <v>-41.562105742446526</v>
      </c>
      <c r="AD2302">
        <v>207</v>
      </c>
      <c r="AE2302">
        <v>0</v>
      </c>
      <c r="AF2302">
        <v>0</v>
      </c>
      <c r="AG2302">
        <v>42</v>
      </c>
      <c r="AH2302">
        <v>285</v>
      </c>
      <c r="AI2302">
        <v>55</v>
      </c>
      <c r="AJ2302">
        <v>37</v>
      </c>
      <c r="AK2302">
        <v>62</v>
      </c>
      <c r="AL2302">
        <v>60</v>
      </c>
      <c r="AM2302">
        <v>10</v>
      </c>
    </row>
    <row r="2303" spans="1:39">
      <c r="A2303">
        <v>7</v>
      </c>
      <c r="B2303">
        <v>8</v>
      </c>
      <c r="C2303">
        <v>2023</v>
      </c>
      <c r="D2303">
        <v>99</v>
      </c>
      <c r="E2303">
        <v>99</v>
      </c>
      <c r="F2303">
        <v>99</v>
      </c>
      <c r="G2303">
        <v>99</v>
      </c>
      <c r="H2303">
        <v>99</v>
      </c>
      <c r="I2303">
        <v>24</v>
      </c>
      <c r="J2303">
        <v>999</v>
      </c>
      <c r="K2303">
        <v>99</v>
      </c>
      <c r="L2303">
        <v>99</v>
      </c>
      <c r="M2303">
        <v>99</v>
      </c>
      <c r="N2303">
        <v>99</v>
      </c>
      <c r="O2303">
        <v>99</v>
      </c>
      <c r="P2303">
        <v>9999</v>
      </c>
      <c r="Q2303">
        <v>171</v>
      </c>
      <c r="R2303">
        <v>5475</v>
      </c>
      <c r="S2303">
        <v>5469</v>
      </c>
      <c r="T2303">
        <v>37.525702535983555</v>
      </c>
      <c r="U2303">
        <v>37.36115854995915</v>
      </c>
      <c r="V2303">
        <v>5.1002739726027393</v>
      </c>
      <c r="W2303">
        <v>59.917900895959058</v>
      </c>
      <c r="X2303">
        <v>166.99523590436203</v>
      </c>
      <c r="Y2303">
        <v>153.97667579908699</v>
      </c>
      <c r="Z2303">
        <v>154.14560248674363</v>
      </c>
      <c r="AA2303">
        <v>29.562527202191848</v>
      </c>
      <c r="AB2303">
        <v>4.0066715596701279</v>
      </c>
      <c r="AC2303">
        <v>-37.794778667800003</v>
      </c>
      <c r="AD2303">
        <v>164</v>
      </c>
      <c r="AE2303">
        <v>1</v>
      </c>
      <c r="AF2303">
        <v>0</v>
      </c>
      <c r="AG2303">
        <v>12</v>
      </c>
      <c r="AH2303">
        <v>557</v>
      </c>
      <c r="AI2303">
        <v>42</v>
      </c>
      <c r="AJ2303">
        <v>96</v>
      </c>
      <c r="AK2303">
        <v>17</v>
      </c>
      <c r="AL2303">
        <v>35</v>
      </c>
      <c r="AM2303">
        <v>14</v>
      </c>
    </row>
    <row r="2304" spans="1:39">
      <c r="A2304">
        <v>7</v>
      </c>
      <c r="B2304">
        <v>9</v>
      </c>
      <c r="C2304">
        <v>2023</v>
      </c>
      <c r="D2304">
        <v>99</v>
      </c>
      <c r="E2304">
        <v>99</v>
      </c>
      <c r="F2304">
        <v>99</v>
      </c>
      <c r="G2304">
        <v>99</v>
      </c>
      <c r="H2304">
        <v>99</v>
      </c>
      <c r="I2304">
        <v>49</v>
      </c>
      <c r="J2304">
        <v>999</v>
      </c>
      <c r="K2304">
        <v>99</v>
      </c>
      <c r="L2304">
        <v>99</v>
      </c>
      <c r="M2304">
        <v>99</v>
      </c>
      <c r="N2304">
        <v>99</v>
      </c>
      <c r="O2304">
        <v>99</v>
      </c>
      <c r="P2304">
        <v>9999</v>
      </c>
      <c r="Q2304">
        <v>111</v>
      </c>
      <c r="R2304">
        <v>1504</v>
      </c>
      <c r="S2304">
        <v>1501</v>
      </c>
      <c r="T2304">
        <v>10.308430431802606</v>
      </c>
      <c r="U2304">
        <v>9.7179918735646726</v>
      </c>
      <c r="V2304">
        <v>6.2400265957446797</v>
      </c>
      <c r="W2304">
        <v>59.17121918720855</v>
      </c>
      <c r="X2304">
        <v>158.17538207971205</v>
      </c>
      <c r="Y2304">
        <v>145.79660904255329</v>
      </c>
      <c r="Z2304">
        <v>146.08800799467028</v>
      </c>
      <c r="AA2304">
        <v>30.015263096465599</v>
      </c>
      <c r="AB2304">
        <v>4.1850115370069929</v>
      </c>
      <c r="AC2304">
        <v>-37.992510042353622</v>
      </c>
      <c r="AD2304">
        <v>70</v>
      </c>
      <c r="AE2304">
        <v>0</v>
      </c>
      <c r="AF2304">
        <v>0</v>
      </c>
      <c r="AG2304">
        <v>6</v>
      </c>
      <c r="AH2304">
        <v>74</v>
      </c>
      <c r="AI2304">
        <v>11</v>
      </c>
      <c r="AJ2304">
        <v>3</v>
      </c>
      <c r="AK2304">
        <v>11</v>
      </c>
      <c r="AL2304">
        <v>40</v>
      </c>
      <c r="AM2304">
        <v>7</v>
      </c>
    </row>
    <row r="2305" spans="1:39">
      <c r="A2305">
        <v>7</v>
      </c>
      <c r="B2305">
        <v>10</v>
      </c>
      <c r="C2305">
        <v>2023</v>
      </c>
      <c r="D2305">
        <v>99</v>
      </c>
      <c r="E2305">
        <v>99</v>
      </c>
      <c r="F2305">
        <v>99</v>
      </c>
      <c r="G2305">
        <v>99</v>
      </c>
      <c r="H2305">
        <v>99</v>
      </c>
      <c r="I2305">
        <v>80</v>
      </c>
      <c r="J2305">
        <v>999</v>
      </c>
      <c r="K2305">
        <v>99</v>
      </c>
      <c r="L2305">
        <v>99</v>
      </c>
      <c r="M2305">
        <v>99</v>
      </c>
      <c r="N2305">
        <v>99</v>
      </c>
      <c r="O2305">
        <v>99</v>
      </c>
      <c r="P2305">
        <v>9999</v>
      </c>
      <c r="Q2305">
        <v>98</v>
      </c>
      <c r="R2305">
        <v>2191</v>
      </c>
      <c r="S2305">
        <v>2184</v>
      </c>
      <c r="T2305">
        <v>15.017135023989036</v>
      </c>
      <c r="U2305">
        <v>15.07954414565023</v>
      </c>
      <c r="V2305">
        <v>5.8502966681880428</v>
      </c>
      <c r="W2305">
        <v>58.799908424908438</v>
      </c>
      <c r="X2305">
        <v>168.75769238186535</v>
      </c>
      <c r="Y2305">
        <v>155.29753537197627</v>
      </c>
      <c r="Z2305">
        <v>155.79528388278391</v>
      </c>
      <c r="AA2305">
        <v>32.000265576851127</v>
      </c>
      <c r="AB2305">
        <v>5.0663889206130621</v>
      </c>
      <c r="AC2305">
        <v>-53.343935266814064</v>
      </c>
      <c r="AD2305">
        <v>42</v>
      </c>
      <c r="AE2305">
        <v>0</v>
      </c>
      <c r="AF2305">
        <v>0</v>
      </c>
      <c r="AG2305">
        <v>6</v>
      </c>
      <c r="AH2305">
        <v>133</v>
      </c>
      <c r="AI2305">
        <v>33</v>
      </c>
      <c r="AJ2305">
        <v>28</v>
      </c>
      <c r="AK2305">
        <v>3</v>
      </c>
      <c r="AL2305">
        <v>41</v>
      </c>
      <c r="AM2305">
        <v>4</v>
      </c>
    </row>
    <row r="2306" spans="1:39">
      <c r="A2306">
        <v>7</v>
      </c>
      <c r="B2306">
        <v>11</v>
      </c>
      <c r="C2306">
        <v>2023</v>
      </c>
      <c r="D2306">
        <v>99</v>
      </c>
      <c r="E2306">
        <v>99</v>
      </c>
      <c r="F2306">
        <v>99</v>
      </c>
      <c r="G2306">
        <v>99</v>
      </c>
      <c r="H2306">
        <v>99</v>
      </c>
      <c r="I2306">
        <v>81</v>
      </c>
      <c r="J2306">
        <v>999</v>
      </c>
      <c r="K2306">
        <v>99</v>
      </c>
      <c r="L2306">
        <v>99</v>
      </c>
      <c r="M2306">
        <v>99</v>
      </c>
      <c r="N2306">
        <v>99</v>
      </c>
      <c r="O2306">
        <v>99</v>
      </c>
      <c r="P2306">
        <v>9999</v>
      </c>
      <c r="Q2306">
        <v>19</v>
      </c>
      <c r="R2306">
        <v>128</v>
      </c>
      <c r="S2306">
        <v>126</v>
      </c>
      <c r="T2306">
        <v>0.87731322823851932</v>
      </c>
      <c r="U2306">
        <v>0.76544030910643646</v>
      </c>
      <c r="V2306">
        <v>8.1875</v>
      </c>
      <c r="W2306">
        <v>57.809523809523824</v>
      </c>
      <c r="X2306">
        <v>149.07147210184181</v>
      </c>
      <c r="Y2306">
        <v>134.93359374999997</v>
      </c>
      <c r="Z2306">
        <v>137.07539682539681</v>
      </c>
      <c r="AA2306">
        <v>22.794191986876648</v>
      </c>
      <c r="AB2306">
        <v>4.2904735479089249</v>
      </c>
      <c r="AC2306">
        <v>-40.687175595799182</v>
      </c>
      <c r="AD2306">
        <v>2</v>
      </c>
      <c r="AE2306">
        <v>0</v>
      </c>
      <c r="AF2306">
        <v>0</v>
      </c>
      <c r="AG2306">
        <v>0</v>
      </c>
      <c r="AH2306">
        <v>3</v>
      </c>
      <c r="AI2306">
        <v>0</v>
      </c>
      <c r="AJ2306">
        <v>2</v>
      </c>
      <c r="AK2306">
        <v>0</v>
      </c>
      <c r="AL2306">
        <v>2</v>
      </c>
      <c r="AM2306">
        <v>1</v>
      </c>
    </row>
    <row r="2307" spans="1:39">
      <c r="A2307">
        <v>7</v>
      </c>
      <c r="B2307">
        <v>12</v>
      </c>
      <c r="C2307">
        <v>2023</v>
      </c>
      <c r="D2307">
        <v>99</v>
      </c>
      <c r="E2307">
        <v>99</v>
      </c>
      <c r="F2307">
        <v>99</v>
      </c>
      <c r="G2307">
        <v>99</v>
      </c>
      <c r="H2307">
        <v>99</v>
      </c>
      <c r="I2307">
        <v>83</v>
      </c>
      <c r="J2307">
        <v>999</v>
      </c>
      <c r="K2307">
        <v>99</v>
      </c>
      <c r="L2307">
        <v>99</v>
      </c>
      <c r="M2307">
        <v>99</v>
      </c>
      <c r="N2307">
        <v>99</v>
      </c>
      <c r="O2307">
        <v>99</v>
      </c>
      <c r="P2307">
        <v>9999</v>
      </c>
      <c r="Q2307">
        <v>36</v>
      </c>
      <c r="R2307">
        <v>151</v>
      </c>
      <c r="S2307">
        <v>151</v>
      </c>
      <c r="T2307">
        <v>1.0349554489376285</v>
      </c>
      <c r="U2307">
        <v>0.9537036581545304</v>
      </c>
      <c r="V2307">
        <v>8.0662251655629156</v>
      </c>
      <c r="W2307">
        <v>57.556291390728482</v>
      </c>
      <c r="X2307">
        <v>154.402215637175</v>
      </c>
      <c r="Y2307">
        <v>142.51324503311264</v>
      </c>
      <c r="Z2307">
        <v>142.51324503311264</v>
      </c>
      <c r="AA2307">
        <v>23.977035579176544</v>
      </c>
      <c r="AB2307">
        <v>5.0450103362208418</v>
      </c>
      <c r="AC2307">
        <v>-28.749703819605056</v>
      </c>
      <c r="AD2307">
        <v>5</v>
      </c>
      <c r="AE2307">
        <v>0</v>
      </c>
      <c r="AF2307">
        <v>0</v>
      </c>
      <c r="AG2307">
        <v>1</v>
      </c>
      <c r="AH2307">
        <v>7</v>
      </c>
      <c r="AI2307">
        <v>1</v>
      </c>
      <c r="AJ2307">
        <v>4</v>
      </c>
      <c r="AK2307">
        <v>0</v>
      </c>
      <c r="AL2307">
        <v>4</v>
      </c>
      <c r="AM2307">
        <v>1</v>
      </c>
    </row>
    <row r="2308" spans="1:39">
      <c r="A2308">
        <v>7</v>
      </c>
      <c r="B2308">
        <v>13</v>
      </c>
      <c r="C2308">
        <v>2022</v>
      </c>
      <c r="D2308">
        <v>99</v>
      </c>
      <c r="E2308">
        <v>99</v>
      </c>
      <c r="F2308">
        <v>99</v>
      </c>
      <c r="G2308">
        <v>99</v>
      </c>
      <c r="H2308">
        <v>99</v>
      </c>
      <c r="I2308">
        <v>6</v>
      </c>
      <c r="J2308">
        <v>999</v>
      </c>
      <c r="K2308">
        <v>99</v>
      </c>
      <c r="L2308">
        <v>99</v>
      </c>
      <c r="M2308">
        <v>99</v>
      </c>
      <c r="N2308">
        <v>99</v>
      </c>
      <c r="O2308">
        <v>99</v>
      </c>
      <c r="P2308">
        <v>9999</v>
      </c>
      <c r="Q2308">
        <v>195</v>
      </c>
      <c r="R2308">
        <v>5294</v>
      </c>
      <c r="S2308">
        <v>5278</v>
      </c>
      <c r="T2308">
        <v>35.842924847664193</v>
      </c>
      <c r="U2308">
        <v>36.708410026279779</v>
      </c>
      <c r="V2308">
        <v>5.6968265961465798</v>
      </c>
      <c r="W2308">
        <v>59.136794240242494</v>
      </c>
      <c r="X2308">
        <v>171.25789902590125</v>
      </c>
      <c r="Y2308">
        <v>157.60549489988668</v>
      </c>
      <c r="Z2308">
        <v>158.0832682834407</v>
      </c>
      <c r="AA2308">
        <v>31.662490837231783</v>
      </c>
      <c r="AB2308">
        <v>4.7566238803000385</v>
      </c>
      <c r="AC2308">
        <v>-43.879230713337925</v>
      </c>
      <c r="AD2308">
        <v>189</v>
      </c>
      <c r="AE2308">
        <v>0</v>
      </c>
      <c r="AF2308">
        <v>0</v>
      </c>
      <c r="AG2308">
        <v>14</v>
      </c>
      <c r="AH2308">
        <v>228</v>
      </c>
      <c r="AI2308">
        <v>34</v>
      </c>
      <c r="AJ2308">
        <v>36</v>
      </c>
      <c r="AK2308">
        <v>33</v>
      </c>
      <c r="AL2308">
        <v>31</v>
      </c>
      <c r="AM2308">
        <v>17</v>
      </c>
    </row>
    <row r="2309" spans="1:39">
      <c r="A2309">
        <v>7</v>
      </c>
      <c r="B2309">
        <v>14</v>
      </c>
      <c r="C2309">
        <v>2022</v>
      </c>
      <c r="D2309">
        <v>99</v>
      </c>
      <c r="E2309">
        <v>99</v>
      </c>
      <c r="F2309">
        <v>99</v>
      </c>
      <c r="G2309">
        <v>99</v>
      </c>
      <c r="H2309">
        <v>99</v>
      </c>
      <c r="I2309">
        <v>24</v>
      </c>
      <c r="J2309">
        <v>999</v>
      </c>
      <c r="K2309">
        <v>99</v>
      </c>
      <c r="L2309">
        <v>99</v>
      </c>
      <c r="M2309">
        <v>99</v>
      </c>
      <c r="N2309">
        <v>99</v>
      </c>
      <c r="O2309">
        <v>99</v>
      </c>
      <c r="P2309">
        <v>9999</v>
      </c>
      <c r="Q2309">
        <v>196</v>
      </c>
      <c r="R2309">
        <v>5407</v>
      </c>
      <c r="S2309">
        <v>5396</v>
      </c>
      <c r="T2309">
        <v>36.607989167230869</v>
      </c>
      <c r="U2309">
        <v>36.749060737892272</v>
      </c>
      <c r="V2309">
        <v>5.6909561679304597</v>
      </c>
      <c r="W2309">
        <v>59.213862120088947</v>
      </c>
      <c r="X2309">
        <v>167.68375772267419</v>
      </c>
      <c r="Y2309">
        <v>154.48260773071942</v>
      </c>
      <c r="Z2309">
        <v>154.79752779836917</v>
      </c>
      <c r="AA2309">
        <v>28.929104206091559</v>
      </c>
      <c r="AB2309">
        <v>4.3032992651134148</v>
      </c>
      <c r="AC2309">
        <v>-42.331001495125889</v>
      </c>
      <c r="AD2309">
        <v>145</v>
      </c>
      <c r="AE2309">
        <v>0</v>
      </c>
      <c r="AF2309">
        <v>0</v>
      </c>
      <c r="AG2309">
        <v>12</v>
      </c>
      <c r="AH2309">
        <v>672</v>
      </c>
      <c r="AI2309">
        <v>59</v>
      </c>
      <c r="AJ2309">
        <v>115</v>
      </c>
      <c r="AK2309">
        <v>27</v>
      </c>
      <c r="AL2309">
        <v>45</v>
      </c>
      <c r="AM2309">
        <v>12</v>
      </c>
    </row>
    <row r="2310" spans="1:39">
      <c r="A2310">
        <v>7</v>
      </c>
      <c r="B2310">
        <v>15</v>
      </c>
      <c r="C2310">
        <v>2022</v>
      </c>
      <c r="D2310">
        <v>99</v>
      </c>
      <c r="E2310">
        <v>99</v>
      </c>
      <c r="F2310">
        <v>99</v>
      </c>
      <c r="G2310">
        <v>99</v>
      </c>
      <c r="H2310">
        <v>99</v>
      </c>
      <c r="I2310">
        <v>49</v>
      </c>
      <c r="J2310">
        <v>999</v>
      </c>
      <c r="K2310">
        <v>99</v>
      </c>
      <c r="L2310">
        <v>99</v>
      </c>
      <c r="M2310">
        <v>99</v>
      </c>
      <c r="N2310">
        <v>99</v>
      </c>
      <c r="O2310">
        <v>99</v>
      </c>
      <c r="P2310">
        <v>9999</v>
      </c>
      <c r="Q2310">
        <v>126</v>
      </c>
      <c r="R2310">
        <v>1712</v>
      </c>
      <c r="S2310">
        <v>1709</v>
      </c>
      <c r="T2310">
        <v>11.591062965470551</v>
      </c>
      <c r="U2310">
        <v>10.890410420710079</v>
      </c>
      <c r="V2310">
        <v>5.9485981308411215</v>
      </c>
      <c r="W2310">
        <v>59.180807489760106</v>
      </c>
      <c r="X2310">
        <v>156.85859676390476</v>
      </c>
      <c r="Y2310">
        <v>144.58731892523377</v>
      </c>
      <c r="Z2310">
        <v>144.84112931538922</v>
      </c>
      <c r="AA2310">
        <v>29.111961284505394</v>
      </c>
      <c r="AB2310">
        <v>4.4189025909879005</v>
      </c>
      <c r="AC2310">
        <v>-41.084653127987501</v>
      </c>
      <c r="AD2310">
        <v>61</v>
      </c>
      <c r="AE2310">
        <v>0</v>
      </c>
      <c r="AF2310">
        <v>0</v>
      </c>
      <c r="AG2310">
        <v>9</v>
      </c>
      <c r="AH2310">
        <v>78</v>
      </c>
      <c r="AI2310">
        <v>13</v>
      </c>
      <c r="AJ2310">
        <v>2</v>
      </c>
      <c r="AK2310">
        <v>11</v>
      </c>
      <c r="AL2310">
        <v>29</v>
      </c>
      <c r="AM2310">
        <v>18</v>
      </c>
    </row>
    <row r="2311" spans="1:39">
      <c r="A2311">
        <v>7</v>
      </c>
      <c r="B2311">
        <v>16</v>
      </c>
      <c r="C2311">
        <v>2022</v>
      </c>
      <c r="D2311">
        <v>99</v>
      </c>
      <c r="E2311">
        <v>99</v>
      </c>
      <c r="F2311">
        <v>99</v>
      </c>
      <c r="G2311">
        <v>99</v>
      </c>
      <c r="H2311">
        <v>99</v>
      </c>
      <c r="I2311">
        <v>80</v>
      </c>
      <c r="J2311">
        <v>999</v>
      </c>
      <c r="K2311">
        <v>99</v>
      </c>
      <c r="L2311">
        <v>99</v>
      </c>
      <c r="M2311">
        <v>99</v>
      </c>
      <c r="N2311">
        <v>99</v>
      </c>
      <c r="O2311">
        <v>99</v>
      </c>
      <c r="P2311">
        <v>9999</v>
      </c>
      <c r="Q2311">
        <v>98</v>
      </c>
      <c r="R2311">
        <v>2010</v>
      </c>
      <c r="S2311">
        <v>2002</v>
      </c>
      <c r="T2311">
        <v>13.608666215301287</v>
      </c>
      <c r="U2311">
        <v>13.559295919837419</v>
      </c>
      <c r="V2311">
        <v>6.3840796019900496</v>
      </c>
      <c r="W2311">
        <v>58.571928071928077</v>
      </c>
      <c r="X2311">
        <v>166.78050699913229</v>
      </c>
      <c r="Y2311">
        <v>153.33129353233812</v>
      </c>
      <c r="Z2311">
        <v>153.94400599400581</v>
      </c>
      <c r="AA2311">
        <v>31.066838077086359</v>
      </c>
      <c r="AB2311">
        <v>4.9230919496264649</v>
      </c>
      <c r="AC2311">
        <v>-50.909399318738089</v>
      </c>
      <c r="AD2311">
        <v>38</v>
      </c>
      <c r="AE2311">
        <v>0</v>
      </c>
      <c r="AF2311">
        <v>0</v>
      </c>
      <c r="AG2311">
        <v>2</v>
      </c>
      <c r="AH2311">
        <v>109</v>
      </c>
      <c r="AI2311">
        <v>16</v>
      </c>
      <c r="AJ2311">
        <v>41</v>
      </c>
      <c r="AK2311">
        <v>7</v>
      </c>
      <c r="AL2311">
        <v>47</v>
      </c>
      <c r="AM2311">
        <v>14</v>
      </c>
    </row>
    <row r="2312" spans="1:39">
      <c r="A2312">
        <v>7</v>
      </c>
      <c r="B2312">
        <v>17</v>
      </c>
      <c r="C2312">
        <v>2022</v>
      </c>
      <c r="D2312">
        <v>99</v>
      </c>
      <c r="E2312">
        <v>99</v>
      </c>
      <c r="F2312">
        <v>99</v>
      </c>
      <c r="G2312">
        <v>99</v>
      </c>
      <c r="H2312">
        <v>99</v>
      </c>
      <c r="I2312">
        <v>81</v>
      </c>
      <c r="J2312">
        <v>999</v>
      </c>
      <c r="K2312">
        <v>99</v>
      </c>
      <c r="L2312">
        <v>99</v>
      </c>
      <c r="M2312">
        <v>99</v>
      </c>
      <c r="N2312">
        <v>99</v>
      </c>
      <c r="O2312">
        <v>99</v>
      </c>
      <c r="P2312">
        <v>9999</v>
      </c>
      <c r="Q2312">
        <v>25</v>
      </c>
      <c r="R2312">
        <v>180</v>
      </c>
      <c r="S2312">
        <v>180</v>
      </c>
      <c r="T2312">
        <v>1.2186865267433988</v>
      </c>
      <c r="U2312">
        <v>1.0512641739093207</v>
      </c>
      <c r="V2312">
        <v>7.3</v>
      </c>
      <c r="W2312">
        <v>58.45</v>
      </c>
      <c r="X2312">
        <v>143.82267966775021</v>
      </c>
      <c r="Y2312">
        <v>132.74833333333339</v>
      </c>
      <c r="Z2312">
        <v>132.74833333333339</v>
      </c>
      <c r="AA2312">
        <v>19.062180343403472</v>
      </c>
      <c r="AB2312">
        <v>4.2665039031454279</v>
      </c>
      <c r="AC2312">
        <v>-40.873931788502027</v>
      </c>
      <c r="AD2312">
        <v>9</v>
      </c>
      <c r="AE2312">
        <v>0</v>
      </c>
      <c r="AF2312">
        <v>0</v>
      </c>
      <c r="AG2312">
        <v>0</v>
      </c>
      <c r="AH2312">
        <v>4</v>
      </c>
      <c r="AI2312">
        <v>0</v>
      </c>
      <c r="AJ2312">
        <v>7</v>
      </c>
      <c r="AK2312">
        <v>1</v>
      </c>
      <c r="AL2312">
        <v>7</v>
      </c>
      <c r="AM2312">
        <v>3</v>
      </c>
    </row>
    <row r="2313" spans="1:39">
      <c r="A2313">
        <v>7</v>
      </c>
      <c r="B2313">
        <v>18</v>
      </c>
      <c r="C2313">
        <v>2022</v>
      </c>
      <c r="D2313">
        <v>99</v>
      </c>
      <c r="E2313">
        <v>99</v>
      </c>
      <c r="F2313">
        <v>99</v>
      </c>
      <c r="G2313">
        <v>99</v>
      </c>
      <c r="H2313">
        <v>99</v>
      </c>
      <c r="I2313">
        <v>83</v>
      </c>
      <c r="J2313">
        <v>999</v>
      </c>
      <c r="K2313">
        <v>99</v>
      </c>
      <c r="L2313">
        <v>99</v>
      </c>
      <c r="M2313">
        <v>99</v>
      </c>
      <c r="N2313">
        <v>99</v>
      </c>
      <c r="O2313">
        <v>99</v>
      </c>
      <c r="P2313">
        <v>9999</v>
      </c>
      <c r="Q2313">
        <v>43</v>
      </c>
      <c r="R2313">
        <v>167</v>
      </c>
      <c r="S2313">
        <v>165</v>
      </c>
      <c r="T2313">
        <v>1.1306702775897088</v>
      </c>
      <c r="U2313">
        <v>1.0415587213711257</v>
      </c>
      <c r="V2313">
        <v>8.0179640718562872</v>
      </c>
      <c r="W2313">
        <v>57.266666666666652</v>
      </c>
      <c r="X2313">
        <v>154.89454460526397</v>
      </c>
      <c r="Y2313">
        <v>141.7610778443113</v>
      </c>
      <c r="Z2313">
        <v>143.47939393939396</v>
      </c>
      <c r="AA2313">
        <v>20.722751358715026</v>
      </c>
      <c r="AB2313">
        <v>4.6944626740426969</v>
      </c>
      <c r="AC2313">
        <v>-32.710174479394681</v>
      </c>
      <c r="AD2313">
        <v>2</v>
      </c>
      <c r="AE2313">
        <v>0</v>
      </c>
      <c r="AF2313">
        <v>0</v>
      </c>
      <c r="AG2313">
        <v>0</v>
      </c>
      <c r="AH2313">
        <v>10</v>
      </c>
      <c r="AI2313">
        <v>1</v>
      </c>
      <c r="AJ2313">
        <v>4</v>
      </c>
      <c r="AK2313">
        <v>0</v>
      </c>
      <c r="AL2313">
        <v>3</v>
      </c>
      <c r="AM2313">
        <v>1</v>
      </c>
    </row>
    <row r="2314" spans="1:39">
      <c r="A2314">
        <v>7</v>
      </c>
      <c r="B2314">
        <v>19</v>
      </c>
      <c r="C2314">
        <v>2021</v>
      </c>
      <c r="D2314">
        <v>99</v>
      </c>
      <c r="E2314">
        <v>99</v>
      </c>
      <c r="F2314">
        <v>99</v>
      </c>
      <c r="G2314">
        <v>99</v>
      </c>
      <c r="H2314">
        <v>99</v>
      </c>
      <c r="I2314">
        <v>6</v>
      </c>
      <c r="J2314">
        <v>999</v>
      </c>
      <c r="K2314">
        <v>99</v>
      </c>
      <c r="L2314">
        <v>99</v>
      </c>
      <c r="M2314">
        <v>99</v>
      </c>
      <c r="N2314">
        <v>99</v>
      </c>
      <c r="O2314">
        <v>99</v>
      </c>
      <c r="P2314">
        <v>9999</v>
      </c>
      <c r="Q2314">
        <v>188</v>
      </c>
      <c r="R2314">
        <v>5466</v>
      </c>
      <c r="S2314">
        <v>5466</v>
      </c>
      <c r="T2314">
        <v>37.193794229722378</v>
      </c>
      <c r="U2314">
        <v>38.115256893362357</v>
      </c>
      <c r="V2314">
        <v>15.187156970362244</v>
      </c>
      <c r="W2314">
        <v>59.432308818148563</v>
      </c>
      <c r="X2314">
        <v>170.05716615547979</v>
      </c>
      <c r="Y2314">
        <v>156.96276436150745</v>
      </c>
      <c r="Z2314">
        <v>156.96276436150745</v>
      </c>
      <c r="AA2314">
        <v>30.73260635726988</v>
      </c>
      <c r="AB2314">
        <v>4.5005072337356022</v>
      </c>
      <c r="AC2314">
        <v>-40.12438399428347</v>
      </c>
      <c r="AD2314">
        <v>176</v>
      </c>
      <c r="AE2314">
        <v>0</v>
      </c>
      <c r="AF2314">
        <v>0</v>
      </c>
      <c r="AG2314">
        <v>17</v>
      </c>
      <c r="AH2314">
        <v>234</v>
      </c>
      <c r="AI2314">
        <v>24</v>
      </c>
      <c r="AJ2314">
        <v>18</v>
      </c>
      <c r="AK2314">
        <v>28</v>
      </c>
      <c r="AL2314">
        <v>23</v>
      </c>
      <c r="AM2314">
        <v>8</v>
      </c>
    </row>
    <row r="2315" spans="1:39">
      <c r="A2315">
        <v>7</v>
      </c>
      <c r="B2315">
        <v>20</v>
      </c>
      <c r="C2315">
        <v>2021</v>
      </c>
      <c r="D2315">
        <v>99</v>
      </c>
      <c r="E2315">
        <v>99</v>
      </c>
      <c r="F2315">
        <v>99</v>
      </c>
      <c r="G2315">
        <v>99</v>
      </c>
      <c r="H2315">
        <v>99</v>
      </c>
      <c r="I2315">
        <v>24</v>
      </c>
      <c r="J2315">
        <v>999</v>
      </c>
      <c r="K2315">
        <v>99</v>
      </c>
      <c r="L2315">
        <v>99</v>
      </c>
      <c r="M2315">
        <v>99</v>
      </c>
      <c r="N2315">
        <v>99</v>
      </c>
      <c r="O2315">
        <v>99</v>
      </c>
      <c r="P2315">
        <v>9999</v>
      </c>
      <c r="Q2315">
        <v>170</v>
      </c>
      <c r="R2315">
        <v>5001</v>
      </c>
      <c r="S2315">
        <v>5001</v>
      </c>
      <c r="T2315">
        <v>34.029667936853578</v>
      </c>
      <c r="U2315">
        <v>33.845499977582925</v>
      </c>
      <c r="V2315">
        <v>15.32933413317337</v>
      </c>
      <c r="W2315">
        <v>59.552889422115584</v>
      </c>
      <c r="X2315">
        <v>165.04782033842429</v>
      </c>
      <c r="Y2315">
        <v>152.33913817236575</v>
      </c>
      <c r="Z2315">
        <v>152.33913817236575</v>
      </c>
      <c r="AA2315">
        <v>28.594375552797459</v>
      </c>
      <c r="AB2315">
        <v>3.9094494996727969</v>
      </c>
      <c r="AC2315">
        <v>-39.337157329743043</v>
      </c>
      <c r="AD2315">
        <v>180</v>
      </c>
      <c r="AE2315">
        <v>0</v>
      </c>
      <c r="AF2315">
        <v>0</v>
      </c>
      <c r="AG2315">
        <v>20</v>
      </c>
      <c r="AH2315">
        <v>593</v>
      </c>
      <c r="AI2315">
        <v>44</v>
      </c>
      <c r="AJ2315">
        <v>71</v>
      </c>
      <c r="AK2315">
        <v>27</v>
      </c>
      <c r="AL2315">
        <v>50</v>
      </c>
      <c r="AM2315">
        <v>10</v>
      </c>
    </row>
    <row r="2316" spans="1:39">
      <c r="A2316">
        <v>7</v>
      </c>
      <c r="B2316">
        <v>21</v>
      </c>
      <c r="C2316">
        <v>2021</v>
      </c>
      <c r="D2316">
        <v>99</v>
      </c>
      <c r="E2316">
        <v>99</v>
      </c>
      <c r="F2316">
        <v>99</v>
      </c>
      <c r="G2316">
        <v>99</v>
      </c>
      <c r="H2316">
        <v>99</v>
      </c>
      <c r="I2316">
        <v>49</v>
      </c>
      <c r="J2316">
        <v>999</v>
      </c>
      <c r="K2316">
        <v>99</v>
      </c>
      <c r="L2316">
        <v>99</v>
      </c>
      <c r="M2316">
        <v>99</v>
      </c>
      <c r="N2316">
        <v>99</v>
      </c>
      <c r="O2316">
        <v>99</v>
      </c>
      <c r="P2316">
        <v>9999</v>
      </c>
      <c r="Q2316">
        <v>104</v>
      </c>
      <c r="R2316">
        <v>1590</v>
      </c>
      <c r="S2316">
        <v>1590</v>
      </c>
      <c r="T2316">
        <v>10.81927054980947</v>
      </c>
      <c r="U2316">
        <v>10.441252456531702</v>
      </c>
      <c r="V2316">
        <v>14.871698113207549</v>
      </c>
      <c r="W2316">
        <v>58.770440251572325</v>
      </c>
      <c r="X2316">
        <v>160.14787710296628</v>
      </c>
      <c r="Y2316">
        <v>147.81649056603763</v>
      </c>
      <c r="Z2316">
        <v>147.81649056603763</v>
      </c>
      <c r="AA2316">
        <v>29.458893658934809</v>
      </c>
      <c r="AB2316">
        <v>4.511146969008025</v>
      </c>
      <c r="AC2316">
        <v>-48.45924592215259</v>
      </c>
      <c r="AD2316">
        <v>73</v>
      </c>
      <c r="AE2316">
        <v>0</v>
      </c>
      <c r="AF2316">
        <v>0</v>
      </c>
      <c r="AG2316">
        <v>5</v>
      </c>
      <c r="AH2316">
        <v>146</v>
      </c>
      <c r="AI2316">
        <v>15</v>
      </c>
      <c r="AJ2316">
        <v>11</v>
      </c>
      <c r="AK2316">
        <v>8</v>
      </c>
      <c r="AL2316">
        <v>20</v>
      </c>
      <c r="AM2316">
        <v>7</v>
      </c>
    </row>
    <row r="2317" spans="1:39">
      <c r="A2317">
        <v>7</v>
      </c>
      <c r="B2317">
        <v>22</v>
      </c>
      <c r="C2317">
        <v>2021</v>
      </c>
      <c r="D2317">
        <v>99</v>
      </c>
      <c r="E2317">
        <v>99</v>
      </c>
      <c r="F2317">
        <v>99</v>
      </c>
      <c r="G2317">
        <v>99</v>
      </c>
      <c r="H2317">
        <v>99</v>
      </c>
      <c r="I2317">
        <v>80</v>
      </c>
      <c r="J2317">
        <v>999</v>
      </c>
      <c r="K2317">
        <v>99</v>
      </c>
      <c r="L2317">
        <v>99</v>
      </c>
      <c r="M2317">
        <v>99</v>
      </c>
      <c r="N2317">
        <v>99</v>
      </c>
      <c r="O2317">
        <v>99</v>
      </c>
      <c r="P2317">
        <v>9999</v>
      </c>
      <c r="Q2317">
        <v>121</v>
      </c>
      <c r="R2317">
        <v>2454</v>
      </c>
      <c r="S2317">
        <v>2454</v>
      </c>
      <c r="T2317">
        <v>16.698421339139902</v>
      </c>
      <c r="U2317">
        <v>16.452598416180205</v>
      </c>
      <c r="V2317">
        <v>14.656479217603916</v>
      </c>
      <c r="W2317">
        <v>58.330073349633253</v>
      </c>
      <c r="X2317">
        <v>163.50297257181057</v>
      </c>
      <c r="Y2317">
        <v>150.9132436837815</v>
      </c>
      <c r="Z2317">
        <v>150.9132436837815</v>
      </c>
      <c r="AA2317">
        <v>30.618651327580952</v>
      </c>
      <c r="AB2317">
        <v>4.9291905577408608</v>
      </c>
      <c r="AC2317">
        <v>-55.269980962983837</v>
      </c>
      <c r="AD2317">
        <v>69</v>
      </c>
      <c r="AE2317">
        <v>0</v>
      </c>
      <c r="AF2317">
        <v>0</v>
      </c>
      <c r="AG2317">
        <v>19</v>
      </c>
      <c r="AH2317">
        <v>253</v>
      </c>
      <c r="AI2317">
        <v>63</v>
      </c>
      <c r="AJ2317">
        <v>40</v>
      </c>
      <c r="AK2317">
        <v>29</v>
      </c>
      <c r="AL2317">
        <v>38</v>
      </c>
      <c r="AM2317">
        <v>19</v>
      </c>
    </row>
    <row r="2318" spans="1:39">
      <c r="A2318">
        <v>7</v>
      </c>
      <c r="B2318">
        <v>23</v>
      </c>
      <c r="C2318">
        <v>2021</v>
      </c>
      <c r="D2318">
        <v>99</v>
      </c>
      <c r="E2318">
        <v>99</v>
      </c>
      <c r="F2318">
        <v>99</v>
      </c>
      <c r="G2318">
        <v>99</v>
      </c>
      <c r="H2318">
        <v>99</v>
      </c>
      <c r="I2318">
        <v>81</v>
      </c>
      <c r="J2318">
        <v>999</v>
      </c>
      <c r="K2318">
        <v>99</v>
      </c>
      <c r="L2318">
        <v>99</v>
      </c>
      <c r="M2318">
        <v>99</v>
      </c>
      <c r="N2318">
        <v>99</v>
      </c>
      <c r="O2318">
        <v>99</v>
      </c>
      <c r="P2318">
        <v>9999</v>
      </c>
      <c r="Q2318">
        <v>22</v>
      </c>
      <c r="R2318">
        <v>61</v>
      </c>
      <c r="S2318">
        <v>61</v>
      </c>
      <c r="T2318">
        <v>0.41507893304300486</v>
      </c>
      <c r="U2318">
        <v>0.36688376947679513</v>
      </c>
      <c r="V2318">
        <v>14.639344262295078</v>
      </c>
      <c r="W2318">
        <v>58.44262295081969</v>
      </c>
      <c r="X2318">
        <v>146.67779692023515</v>
      </c>
      <c r="Y2318">
        <v>135.38360655737705</v>
      </c>
      <c r="Z2318">
        <v>135.38360655737705</v>
      </c>
      <c r="AA2318">
        <v>12.205537312675419</v>
      </c>
      <c r="AB2318">
        <v>3.3755368251336306</v>
      </c>
      <c r="AC2318">
        <v>-25.722330128739319</v>
      </c>
      <c r="AD2318">
        <v>3</v>
      </c>
      <c r="AE2318">
        <v>0</v>
      </c>
      <c r="AF2318">
        <v>0</v>
      </c>
      <c r="AG2318">
        <v>0</v>
      </c>
      <c r="AH2318">
        <v>3</v>
      </c>
      <c r="AI2318">
        <v>0</v>
      </c>
      <c r="AJ2318">
        <v>1</v>
      </c>
      <c r="AK2318">
        <v>0</v>
      </c>
      <c r="AL2318">
        <v>1</v>
      </c>
      <c r="AM2318">
        <v>2</v>
      </c>
    </row>
    <row r="2319" spans="1:39">
      <c r="A2319">
        <v>7</v>
      </c>
      <c r="B2319">
        <v>24</v>
      </c>
      <c r="C2319">
        <v>2021</v>
      </c>
      <c r="D2319">
        <v>99</v>
      </c>
      <c r="E2319">
        <v>99</v>
      </c>
      <c r="F2319">
        <v>99</v>
      </c>
      <c r="G2319">
        <v>99</v>
      </c>
      <c r="H2319">
        <v>99</v>
      </c>
      <c r="I2319">
        <v>83</v>
      </c>
      <c r="J2319">
        <v>999</v>
      </c>
      <c r="K2319">
        <v>99</v>
      </c>
      <c r="L2319">
        <v>99</v>
      </c>
      <c r="M2319">
        <v>99</v>
      </c>
      <c r="N2319">
        <v>99</v>
      </c>
      <c r="O2319">
        <v>99</v>
      </c>
      <c r="P2319">
        <v>9999</v>
      </c>
      <c r="Q2319">
        <v>40</v>
      </c>
      <c r="R2319">
        <v>124</v>
      </c>
      <c r="S2319">
        <v>124</v>
      </c>
      <c r="T2319">
        <v>0.84376701143168253</v>
      </c>
      <c r="U2319">
        <v>0.77850848686602847</v>
      </c>
      <c r="V2319">
        <v>14.60483870967742</v>
      </c>
      <c r="W2319">
        <v>58.41935483870968</v>
      </c>
      <c r="X2319">
        <v>153.11134798867641</v>
      </c>
      <c r="Y2319">
        <v>141.32177419354841</v>
      </c>
      <c r="Z2319">
        <v>141.32177419354841</v>
      </c>
      <c r="AA2319">
        <v>20.24682595787214</v>
      </c>
      <c r="AB2319">
        <v>4.4867129540626891</v>
      </c>
      <c r="AC2319">
        <v>-44.048021394571343</v>
      </c>
      <c r="AD2319">
        <v>1</v>
      </c>
      <c r="AE2319">
        <v>0</v>
      </c>
      <c r="AF2319">
        <v>0</v>
      </c>
      <c r="AG2319">
        <v>1</v>
      </c>
      <c r="AH2319">
        <v>12</v>
      </c>
      <c r="AI2319">
        <v>1</v>
      </c>
      <c r="AJ2319">
        <v>0</v>
      </c>
      <c r="AK2319">
        <v>0</v>
      </c>
      <c r="AL2319">
        <v>4</v>
      </c>
      <c r="AM2319">
        <v>0</v>
      </c>
    </row>
    <row r="2320" spans="1:39">
      <c r="A2320">
        <v>7</v>
      </c>
      <c r="B2320">
        <v>25</v>
      </c>
      <c r="C2320">
        <v>2020</v>
      </c>
      <c r="D2320">
        <v>99</v>
      </c>
      <c r="E2320">
        <v>99</v>
      </c>
      <c r="F2320">
        <v>99</v>
      </c>
      <c r="G2320">
        <v>99</v>
      </c>
      <c r="H2320">
        <v>99</v>
      </c>
      <c r="I2320">
        <v>6</v>
      </c>
      <c r="J2320">
        <v>999</v>
      </c>
      <c r="K2320">
        <v>99</v>
      </c>
      <c r="L2320">
        <v>99</v>
      </c>
      <c r="M2320">
        <v>99</v>
      </c>
      <c r="N2320">
        <v>99</v>
      </c>
      <c r="O2320">
        <v>99</v>
      </c>
      <c r="P2320">
        <v>9999</v>
      </c>
      <c r="Q2320">
        <v>196</v>
      </c>
      <c r="R2320">
        <v>4701</v>
      </c>
      <c r="S2320">
        <v>4701</v>
      </c>
      <c r="T2320">
        <v>33.444792259533287</v>
      </c>
      <c r="U2320">
        <v>34.205686159530977</v>
      </c>
      <c r="V2320">
        <v>15.250797702616463</v>
      </c>
      <c r="W2320">
        <v>59.611997447351641</v>
      </c>
      <c r="X2320">
        <v>168.26927398172336</v>
      </c>
      <c r="Y2320">
        <v>155.31253988513049</v>
      </c>
      <c r="Z2320">
        <v>155.31253988513049</v>
      </c>
      <c r="AA2320">
        <v>31.190225773575079</v>
      </c>
      <c r="AB2320">
        <v>4.841857384091508</v>
      </c>
      <c r="AC2320">
        <v>-46.072851584894579</v>
      </c>
      <c r="AD2320">
        <v>159</v>
      </c>
      <c r="AE2320">
        <v>0</v>
      </c>
      <c r="AF2320">
        <v>0</v>
      </c>
      <c r="AG2320">
        <v>7</v>
      </c>
      <c r="AH2320">
        <v>273</v>
      </c>
      <c r="AI2320">
        <v>34</v>
      </c>
      <c r="AJ2320">
        <v>27</v>
      </c>
      <c r="AK2320">
        <v>19</v>
      </c>
      <c r="AL2320">
        <v>33</v>
      </c>
      <c r="AM2320">
        <v>11</v>
      </c>
    </row>
    <row r="2321" spans="1:39">
      <c r="A2321">
        <v>7</v>
      </c>
      <c r="B2321">
        <v>26</v>
      </c>
      <c r="C2321">
        <v>2020</v>
      </c>
      <c r="D2321">
        <v>99</v>
      </c>
      <c r="E2321">
        <v>99</v>
      </c>
      <c r="F2321">
        <v>99</v>
      </c>
      <c r="G2321">
        <v>99</v>
      </c>
      <c r="H2321">
        <v>99</v>
      </c>
      <c r="I2321">
        <v>24</v>
      </c>
      <c r="J2321">
        <v>999</v>
      </c>
      <c r="K2321">
        <v>99</v>
      </c>
      <c r="L2321">
        <v>99</v>
      </c>
      <c r="M2321">
        <v>99</v>
      </c>
      <c r="N2321">
        <v>99</v>
      </c>
      <c r="O2321">
        <v>99</v>
      </c>
      <c r="P2321">
        <v>9999</v>
      </c>
      <c r="Q2321">
        <v>164</v>
      </c>
      <c r="R2321">
        <v>5030</v>
      </c>
      <c r="S2321">
        <v>5030</v>
      </c>
      <c r="T2321">
        <v>35.78542970973249</v>
      </c>
      <c r="U2321">
        <v>35.811370297053593</v>
      </c>
      <c r="V2321">
        <v>15.183300198807157</v>
      </c>
      <c r="W2321">
        <v>59.297415506958245</v>
      </c>
      <c r="X2321">
        <v>164.64544477447339</v>
      </c>
      <c r="Y2321">
        <v>151.96774552683891</v>
      </c>
      <c r="Z2321">
        <v>151.96774552683891</v>
      </c>
      <c r="AA2321">
        <v>29.503614805095413</v>
      </c>
      <c r="AB2321">
        <v>4.2334713419015513</v>
      </c>
      <c r="AC2321">
        <v>-41.795267590480307</v>
      </c>
      <c r="AD2321">
        <v>218</v>
      </c>
      <c r="AE2321">
        <v>0</v>
      </c>
      <c r="AF2321">
        <v>0</v>
      </c>
      <c r="AG2321">
        <v>12</v>
      </c>
      <c r="AH2321">
        <v>635</v>
      </c>
      <c r="AI2321">
        <v>87</v>
      </c>
      <c r="AJ2321">
        <v>84</v>
      </c>
      <c r="AK2321">
        <v>56</v>
      </c>
      <c r="AL2321">
        <v>34</v>
      </c>
      <c r="AM2321">
        <v>5</v>
      </c>
    </row>
    <row r="2322" spans="1:39">
      <c r="A2322">
        <v>7</v>
      </c>
      <c r="B2322">
        <v>27</v>
      </c>
      <c r="C2322">
        <v>2020</v>
      </c>
      <c r="D2322">
        <v>99</v>
      </c>
      <c r="E2322">
        <v>99</v>
      </c>
      <c r="F2322">
        <v>99</v>
      </c>
      <c r="G2322">
        <v>99</v>
      </c>
      <c r="H2322">
        <v>99</v>
      </c>
      <c r="I2322">
        <v>49</v>
      </c>
      <c r="J2322">
        <v>999</v>
      </c>
      <c r="K2322">
        <v>99</v>
      </c>
      <c r="L2322">
        <v>99</v>
      </c>
      <c r="M2322">
        <v>99</v>
      </c>
      <c r="N2322">
        <v>99</v>
      </c>
      <c r="O2322">
        <v>99</v>
      </c>
      <c r="P2322">
        <v>9999</v>
      </c>
      <c r="Q2322">
        <v>77</v>
      </c>
      <c r="R2322">
        <v>1522</v>
      </c>
      <c r="S2322">
        <v>1522</v>
      </c>
      <c r="T2322">
        <v>10.828116107000568</v>
      </c>
      <c r="U2322">
        <v>10.421009522488671</v>
      </c>
      <c r="V2322">
        <v>15.021024967148495</v>
      </c>
      <c r="W2322">
        <v>59.024967148488848</v>
      </c>
      <c r="X2322">
        <v>158.34046124518213</v>
      </c>
      <c r="Y2322">
        <v>146.14824572930371</v>
      </c>
      <c r="Z2322">
        <v>146.14824572930371</v>
      </c>
      <c r="AA2322">
        <v>30.546967241153546</v>
      </c>
      <c r="AB2322">
        <v>4.3719217628367693</v>
      </c>
      <c r="AC2322">
        <v>-46.327214865530998</v>
      </c>
      <c r="AD2322">
        <v>88</v>
      </c>
      <c r="AE2322">
        <v>0</v>
      </c>
      <c r="AF2322">
        <v>0</v>
      </c>
      <c r="AG2322">
        <v>20</v>
      </c>
      <c r="AH2322">
        <v>190</v>
      </c>
      <c r="AI2322">
        <v>18</v>
      </c>
      <c r="AJ2322">
        <v>4</v>
      </c>
      <c r="AK2322">
        <v>12</v>
      </c>
      <c r="AL2322">
        <v>32</v>
      </c>
      <c r="AM2322">
        <v>10</v>
      </c>
    </row>
    <row r="2323" spans="1:39">
      <c r="A2323">
        <v>7</v>
      </c>
      <c r="B2323">
        <v>28</v>
      </c>
      <c r="C2323">
        <v>2020</v>
      </c>
      <c r="D2323">
        <v>99</v>
      </c>
      <c r="E2323">
        <v>99</v>
      </c>
      <c r="F2323">
        <v>99</v>
      </c>
      <c r="G2323">
        <v>99</v>
      </c>
      <c r="H2323">
        <v>99</v>
      </c>
      <c r="I2323">
        <v>80</v>
      </c>
      <c r="J2323">
        <v>999</v>
      </c>
      <c r="K2323">
        <v>99</v>
      </c>
      <c r="L2323">
        <v>99</v>
      </c>
      <c r="M2323">
        <v>99</v>
      </c>
      <c r="N2323">
        <v>99</v>
      </c>
      <c r="O2323">
        <v>99</v>
      </c>
      <c r="P2323">
        <v>9999</v>
      </c>
      <c r="Q2323">
        <v>114</v>
      </c>
      <c r="R2323">
        <v>2567</v>
      </c>
      <c r="S2323">
        <v>2567</v>
      </c>
      <c r="T2323">
        <v>18.262663631189529</v>
      </c>
      <c r="U2323">
        <v>18.072543948161901</v>
      </c>
      <c r="V2323">
        <v>15.016751071289445</v>
      </c>
      <c r="W2323">
        <v>58.985975847292558</v>
      </c>
      <c r="X2323">
        <v>162.81341520701349</v>
      </c>
      <c r="Y2323">
        <v>150.2767822360729</v>
      </c>
      <c r="Z2323">
        <v>150.2767822360729</v>
      </c>
      <c r="AA2323">
        <v>30.651197626543283</v>
      </c>
      <c r="AB2323">
        <v>4.5964322443500123</v>
      </c>
      <c r="AC2323">
        <v>-53.939961562862543</v>
      </c>
      <c r="AD2323">
        <v>72</v>
      </c>
      <c r="AE2323">
        <v>0</v>
      </c>
      <c r="AF2323">
        <v>0</v>
      </c>
      <c r="AG2323">
        <v>12</v>
      </c>
      <c r="AH2323">
        <v>310</v>
      </c>
      <c r="AI2323">
        <v>97</v>
      </c>
      <c r="AJ2323">
        <v>60</v>
      </c>
      <c r="AK2323">
        <v>41</v>
      </c>
      <c r="AL2323">
        <v>52</v>
      </c>
      <c r="AM2323">
        <v>20</v>
      </c>
    </row>
    <row r="2324" spans="1:39">
      <c r="A2324">
        <v>7</v>
      </c>
      <c r="B2324">
        <v>29</v>
      </c>
      <c r="C2324">
        <v>2020</v>
      </c>
      <c r="D2324">
        <v>99</v>
      </c>
      <c r="E2324">
        <v>99</v>
      </c>
      <c r="F2324">
        <v>99</v>
      </c>
      <c r="G2324">
        <v>99</v>
      </c>
      <c r="H2324">
        <v>99</v>
      </c>
      <c r="I2324">
        <v>81</v>
      </c>
      <c r="J2324">
        <v>999</v>
      </c>
      <c r="K2324">
        <v>99</v>
      </c>
      <c r="L2324">
        <v>99</v>
      </c>
      <c r="M2324">
        <v>99</v>
      </c>
      <c r="N2324">
        <v>99</v>
      </c>
      <c r="O2324">
        <v>99</v>
      </c>
      <c r="P2324">
        <v>9999</v>
      </c>
      <c r="Q2324">
        <v>16</v>
      </c>
      <c r="R2324">
        <v>53</v>
      </c>
      <c r="S2324">
        <v>53</v>
      </c>
      <c r="T2324">
        <v>0.37706317586795662</v>
      </c>
      <c r="U2324">
        <v>0.33408114852179727</v>
      </c>
      <c r="V2324">
        <v>15.245283018867925</v>
      </c>
      <c r="W2324">
        <v>59.245283018867923</v>
      </c>
      <c r="X2324">
        <v>145.77158159406372</v>
      </c>
      <c r="Y2324">
        <v>134.54716981132077</v>
      </c>
      <c r="Z2324">
        <v>134.54716981132077</v>
      </c>
      <c r="AA2324">
        <v>20.439155945479328</v>
      </c>
      <c r="AB2324">
        <v>3.8554331199674632</v>
      </c>
      <c r="AC2324">
        <v>-36.284326593016658</v>
      </c>
      <c r="AD2324">
        <v>2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1</v>
      </c>
      <c r="AK2324">
        <v>0</v>
      </c>
      <c r="AL2324">
        <v>2</v>
      </c>
      <c r="AM2324">
        <v>0</v>
      </c>
    </row>
    <row r="2325" spans="1:39">
      <c r="A2325">
        <v>7</v>
      </c>
      <c r="B2325">
        <v>30</v>
      </c>
      <c r="C2325">
        <v>2020</v>
      </c>
      <c r="D2325">
        <v>99</v>
      </c>
      <c r="E2325">
        <v>99</v>
      </c>
      <c r="F2325">
        <v>99</v>
      </c>
      <c r="G2325">
        <v>99</v>
      </c>
      <c r="H2325">
        <v>99</v>
      </c>
      <c r="I2325">
        <v>83</v>
      </c>
      <c r="J2325">
        <v>999</v>
      </c>
      <c r="K2325">
        <v>99</v>
      </c>
      <c r="L2325">
        <v>99</v>
      </c>
      <c r="M2325">
        <v>99</v>
      </c>
      <c r="N2325">
        <v>99</v>
      </c>
      <c r="O2325">
        <v>99</v>
      </c>
      <c r="P2325">
        <v>9999</v>
      </c>
      <c r="Q2325">
        <v>36</v>
      </c>
      <c r="R2325">
        <v>183</v>
      </c>
      <c r="S2325">
        <v>183</v>
      </c>
      <c r="T2325">
        <v>1.3019351166761521</v>
      </c>
      <c r="U2325">
        <v>1.1553089242430563</v>
      </c>
      <c r="V2325">
        <v>14.737704918032788</v>
      </c>
      <c r="W2325">
        <v>58.540983606557361</v>
      </c>
      <c r="X2325">
        <v>145.99695694131162</v>
      </c>
      <c r="Y2325">
        <v>134.75519125683061</v>
      </c>
      <c r="Z2325">
        <v>134.75519125683061</v>
      </c>
      <c r="AA2325">
        <v>24.936995205546683</v>
      </c>
      <c r="AB2325">
        <v>6.4838777032551951</v>
      </c>
      <c r="AC2325">
        <v>17.570513356581436</v>
      </c>
      <c r="AD2325">
        <v>4</v>
      </c>
      <c r="AE2325">
        <v>0</v>
      </c>
      <c r="AF2325">
        <v>0</v>
      </c>
      <c r="AG2325">
        <v>0</v>
      </c>
      <c r="AH2325">
        <v>8</v>
      </c>
      <c r="AI2325">
        <v>3</v>
      </c>
      <c r="AJ2325">
        <v>2</v>
      </c>
      <c r="AK2325">
        <v>0</v>
      </c>
      <c r="AL2325">
        <v>5</v>
      </c>
      <c r="AM2325">
        <v>1</v>
      </c>
    </row>
    <row r="2326" spans="1:39">
      <c r="A2326">
        <v>7</v>
      </c>
      <c r="B2326">
        <v>31</v>
      </c>
      <c r="C2326">
        <v>2019</v>
      </c>
      <c r="D2326">
        <v>99</v>
      </c>
      <c r="E2326">
        <v>99</v>
      </c>
      <c r="F2326">
        <v>99</v>
      </c>
      <c r="G2326">
        <v>99</v>
      </c>
      <c r="H2326">
        <v>99</v>
      </c>
      <c r="I2326">
        <v>6</v>
      </c>
      <c r="J2326">
        <v>999</v>
      </c>
      <c r="K2326">
        <v>99</v>
      </c>
      <c r="L2326">
        <v>99</v>
      </c>
      <c r="M2326">
        <v>99</v>
      </c>
      <c r="N2326">
        <v>99</v>
      </c>
      <c r="O2326">
        <v>99</v>
      </c>
      <c r="P2326">
        <v>9999</v>
      </c>
      <c r="Q2326">
        <v>229</v>
      </c>
      <c r="R2326">
        <v>5669</v>
      </c>
      <c r="S2326">
        <v>5669</v>
      </c>
      <c r="T2326">
        <v>39.308001664124255</v>
      </c>
      <c r="U2326">
        <v>40.250179738614356</v>
      </c>
      <c r="V2326">
        <v>15.134591638736987</v>
      </c>
      <c r="W2326">
        <v>59.361263009349102</v>
      </c>
      <c r="X2326">
        <v>168.72909574357277</v>
      </c>
      <c r="Y2326">
        <v>155.73695537131837</v>
      </c>
      <c r="Z2326">
        <v>155.73695537131837</v>
      </c>
      <c r="AA2326">
        <v>31.073461538237567</v>
      </c>
      <c r="AB2326">
        <v>4.921864942986149</v>
      </c>
      <c r="AC2326">
        <v>-47.689171587793034</v>
      </c>
      <c r="AD2326">
        <v>129</v>
      </c>
      <c r="AE2326">
        <v>0</v>
      </c>
      <c r="AF2326">
        <v>0</v>
      </c>
      <c r="AG2326">
        <v>14</v>
      </c>
      <c r="AH2326">
        <v>250</v>
      </c>
      <c r="AI2326">
        <v>28</v>
      </c>
      <c r="AJ2326">
        <v>30</v>
      </c>
      <c r="AK2326">
        <v>34</v>
      </c>
      <c r="AL2326">
        <v>26</v>
      </c>
      <c r="AM2326">
        <v>16</v>
      </c>
    </row>
    <row r="2327" spans="1:39">
      <c r="A2327">
        <v>7</v>
      </c>
      <c r="B2327">
        <v>32</v>
      </c>
      <c r="C2327">
        <v>2019</v>
      </c>
      <c r="D2327">
        <v>99</v>
      </c>
      <c r="E2327">
        <v>99</v>
      </c>
      <c r="F2327">
        <v>99</v>
      </c>
      <c r="G2327">
        <v>99</v>
      </c>
      <c r="H2327">
        <v>99</v>
      </c>
      <c r="I2327">
        <v>24</v>
      </c>
      <c r="J2327">
        <v>999</v>
      </c>
      <c r="K2327">
        <v>99</v>
      </c>
      <c r="L2327">
        <v>99</v>
      </c>
      <c r="M2327">
        <v>99</v>
      </c>
      <c r="N2327">
        <v>99</v>
      </c>
      <c r="O2327">
        <v>99</v>
      </c>
      <c r="P2327">
        <v>9999</v>
      </c>
      <c r="Q2327">
        <v>187</v>
      </c>
      <c r="R2327">
        <v>5897</v>
      </c>
      <c r="S2327">
        <v>5863</v>
      </c>
      <c r="T2327">
        <v>40.888919706004714</v>
      </c>
      <c r="U2327">
        <v>41.294733487640222</v>
      </c>
      <c r="V2327">
        <v>14.953874851619473</v>
      </c>
      <c r="W2327">
        <v>58.916766160668594</v>
      </c>
      <c r="X2327">
        <v>167.36257358397521</v>
      </c>
      <c r="Y2327">
        <v>153.60093267763247</v>
      </c>
      <c r="Z2327">
        <v>154.49167661606668</v>
      </c>
      <c r="AA2327">
        <v>30.151491425350688</v>
      </c>
      <c r="AB2327">
        <v>4.4741069425125515</v>
      </c>
      <c r="AC2327">
        <v>-44.148764069091193</v>
      </c>
      <c r="AD2327">
        <v>200</v>
      </c>
      <c r="AE2327">
        <v>1</v>
      </c>
      <c r="AF2327">
        <v>0</v>
      </c>
      <c r="AG2327">
        <v>12</v>
      </c>
      <c r="AH2327">
        <v>517</v>
      </c>
      <c r="AI2327">
        <v>45</v>
      </c>
      <c r="AJ2327">
        <v>33</v>
      </c>
      <c r="AK2327">
        <v>39</v>
      </c>
      <c r="AL2327">
        <v>31</v>
      </c>
      <c r="AM2327">
        <v>11</v>
      </c>
    </row>
    <row r="2328" spans="1:39">
      <c r="A2328">
        <v>7</v>
      </c>
      <c r="B2328">
        <v>33</v>
      </c>
      <c r="C2328">
        <v>2019</v>
      </c>
      <c r="D2328">
        <v>99</v>
      </c>
      <c r="E2328">
        <v>99</v>
      </c>
      <c r="F2328">
        <v>99</v>
      </c>
      <c r="G2328">
        <v>99</v>
      </c>
      <c r="H2328">
        <v>99</v>
      </c>
      <c r="I2328">
        <v>49</v>
      </c>
      <c r="J2328">
        <v>999</v>
      </c>
      <c r="K2328">
        <v>99</v>
      </c>
      <c r="L2328">
        <v>99</v>
      </c>
      <c r="M2328">
        <v>99</v>
      </c>
      <c r="N2328">
        <v>99</v>
      </c>
      <c r="O2328">
        <v>99</v>
      </c>
      <c r="P2328">
        <v>9999</v>
      </c>
      <c r="Q2328">
        <v>96</v>
      </c>
      <c r="R2328">
        <v>1963</v>
      </c>
      <c r="S2328">
        <v>1963</v>
      </c>
      <c r="T2328">
        <v>13.611149632505898</v>
      </c>
      <c r="U2328">
        <v>12.915317012413697</v>
      </c>
      <c r="V2328">
        <v>15.149261334691802</v>
      </c>
      <c r="W2328">
        <v>59.258787570045847</v>
      </c>
      <c r="X2328">
        <v>156.35557930048245</v>
      </c>
      <c r="Y2328">
        <v>144.31619969434547</v>
      </c>
      <c r="Z2328">
        <v>144.31619969434547</v>
      </c>
      <c r="AA2328">
        <v>29.267028602932609</v>
      </c>
      <c r="AB2328">
        <v>4.3304967610966738</v>
      </c>
      <c r="AC2328">
        <v>-50.005129247870912</v>
      </c>
      <c r="AD2328">
        <v>78</v>
      </c>
      <c r="AE2328">
        <v>0</v>
      </c>
      <c r="AF2328">
        <v>0</v>
      </c>
      <c r="AG2328">
        <v>11</v>
      </c>
      <c r="AH2328">
        <v>201</v>
      </c>
      <c r="AI2328">
        <v>27</v>
      </c>
      <c r="AJ2328">
        <v>17</v>
      </c>
      <c r="AK2328">
        <v>10</v>
      </c>
      <c r="AL2328">
        <v>28</v>
      </c>
      <c r="AM2328">
        <v>14</v>
      </c>
    </row>
    <row r="2329" spans="1:39">
      <c r="A2329">
        <v>7</v>
      </c>
      <c r="B2329">
        <v>34</v>
      </c>
      <c r="C2329">
        <v>2019</v>
      </c>
      <c r="D2329">
        <v>99</v>
      </c>
      <c r="E2329">
        <v>99</v>
      </c>
      <c r="F2329">
        <v>99</v>
      </c>
      <c r="G2329">
        <v>99</v>
      </c>
      <c r="H2329">
        <v>99</v>
      </c>
      <c r="I2329">
        <v>80</v>
      </c>
      <c r="J2329">
        <v>999</v>
      </c>
      <c r="K2329">
        <v>99</v>
      </c>
      <c r="L2329">
        <v>99</v>
      </c>
      <c r="M2329">
        <v>99</v>
      </c>
      <c r="N2329">
        <v>99</v>
      </c>
      <c r="O2329">
        <v>99</v>
      </c>
      <c r="P2329">
        <v>9999</v>
      </c>
      <c r="Q2329">
        <v>100</v>
      </c>
      <c r="R2329">
        <v>509</v>
      </c>
      <c r="S2329">
        <v>509</v>
      </c>
      <c r="T2329">
        <v>3.5293301899875194</v>
      </c>
      <c r="U2329">
        <v>3.1626336984029302</v>
      </c>
      <c r="V2329">
        <v>15.166994106090373</v>
      </c>
      <c r="W2329">
        <v>59.795677799607077</v>
      </c>
      <c r="X2329">
        <v>147.65893228495949</v>
      </c>
      <c r="Y2329">
        <v>136.28919449901755</v>
      </c>
      <c r="Z2329">
        <v>136.28919449901755</v>
      </c>
      <c r="AA2329">
        <v>21.637744008004177</v>
      </c>
      <c r="AB2329">
        <v>5.0616533813727376</v>
      </c>
      <c r="AC2329">
        <v>-39.024145944179722</v>
      </c>
      <c r="AD2329">
        <v>13</v>
      </c>
      <c r="AE2329">
        <v>0</v>
      </c>
      <c r="AF2329">
        <v>0</v>
      </c>
      <c r="AG2329">
        <v>3</v>
      </c>
      <c r="AH2329">
        <v>19</v>
      </c>
      <c r="AI2329">
        <v>12</v>
      </c>
      <c r="AJ2329">
        <v>10</v>
      </c>
      <c r="AK2329">
        <v>1</v>
      </c>
      <c r="AL2329">
        <v>23</v>
      </c>
      <c r="AM2329">
        <v>12</v>
      </c>
    </row>
    <row r="2330" spans="1:39">
      <c r="A2330">
        <v>7</v>
      </c>
      <c r="B2330">
        <v>35</v>
      </c>
      <c r="C2330">
        <v>2019</v>
      </c>
      <c r="D2330">
        <v>99</v>
      </c>
      <c r="E2330">
        <v>99</v>
      </c>
      <c r="F2330">
        <v>99</v>
      </c>
      <c r="G2330">
        <v>99</v>
      </c>
      <c r="H2330">
        <v>99</v>
      </c>
      <c r="I2330">
        <v>81</v>
      </c>
      <c r="J2330">
        <v>999</v>
      </c>
      <c r="K2330">
        <v>99</v>
      </c>
      <c r="L2330">
        <v>99</v>
      </c>
      <c r="M2330">
        <v>99</v>
      </c>
      <c r="N2330">
        <v>99</v>
      </c>
      <c r="O2330">
        <v>99</v>
      </c>
      <c r="P2330">
        <v>9999</v>
      </c>
      <c r="Q2330">
        <v>16</v>
      </c>
      <c r="R2330">
        <v>91</v>
      </c>
      <c r="S2330">
        <v>91</v>
      </c>
      <c r="T2330">
        <v>0.63098044654000851</v>
      </c>
      <c r="U2330">
        <v>0.56728561183844839</v>
      </c>
      <c r="V2330">
        <v>14.69230769230769</v>
      </c>
      <c r="W2330">
        <v>58.406593406593394</v>
      </c>
      <c r="X2330">
        <v>148.14567880656719</v>
      </c>
      <c r="Y2330">
        <v>136.73846153846148</v>
      </c>
      <c r="Z2330">
        <v>136.73846153846148</v>
      </c>
      <c r="AA2330">
        <v>13.929333182455752</v>
      </c>
      <c r="AB2330">
        <v>4.1350233452123399</v>
      </c>
      <c r="AC2330">
        <v>-44.391008588727118</v>
      </c>
      <c r="AD2330">
        <v>4</v>
      </c>
      <c r="AE2330">
        <v>0</v>
      </c>
      <c r="AF2330">
        <v>0</v>
      </c>
      <c r="AG2330">
        <v>2</v>
      </c>
      <c r="AH2330">
        <v>3</v>
      </c>
      <c r="AI2330">
        <v>1</v>
      </c>
      <c r="AJ2330">
        <v>5</v>
      </c>
      <c r="AK2330">
        <v>0</v>
      </c>
      <c r="AL2330">
        <v>6</v>
      </c>
      <c r="AM2330">
        <v>4</v>
      </c>
    </row>
    <row r="2331" spans="1:39">
      <c r="A2331">
        <v>7</v>
      </c>
      <c r="B2331">
        <v>36</v>
      </c>
      <c r="C2331">
        <v>2019</v>
      </c>
      <c r="D2331">
        <v>99</v>
      </c>
      <c r="E2331">
        <v>99</v>
      </c>
      <c r="F2331">
        <v>99</v>
      </c>
      <c r="G2331">
        <v>99</v>
      </c>
      <c r="H2331">
        <v>99</v>
      </c>
      <c r="I2331">
        <v>83</v>
      </c>
      <c r="J2331">
        <v>999</v>
      </c>
      <c r="K2331">
        <v>99</v>
      </c>
      <c r="L2331">
        <v>99</v>
      </c>
      <c r="M2331">
        <v>99</v>
      </c>
      <c r="N2331">
        <v>99</v>
      </c>
      <c r="O2331">
        <v>99</v>
      </c>
      <c r="P2331">
        <v>9999</v>
      </c>
      <c r="Q2331">
        <v>37</v>
      </c>
      <c r="R2331">
        <v>293</v>
      </c>
      <c r="S2331">
        <v>293</v>
      </c>
      <c r="T2331">
        <v>2.0316183608376086</v>
      </c>
      <c r="U2331">
        <v>1.8098504510903519</v>
      </c>
      <c r="V2331">
        <v>15.986348122866897</v>
      </c>
      <c r="W2331">
        <v>60.965870307167251</v>
      </c>
      <c r="X2331">
        <v>146.79243748128047</v>
      </c>
      <c r="Y2331">
        <v>135.48941979522189</v>
      </c>
      <c r="Z2331">
        <v>135.48941979522189</v>
      </c>
      <c r="AA2331">
        <v>28.45041535361166</v>
      </c>
      <c r="AB2331">
        <v>3.8688652652318054</v>
      </c>
      <c r="AC2331">
        <v>-24.892461305034981</v>
      </c>
      <c r="AD2331">
        <v>7</v>
      </c>
      <c r="AE2331">
        <v>0</v>
      </c>
      <c r="AF2331">
        <v>0</v>
      </c>
      <c r="AG2331">
        <v>1</v>
      </c>
      <c r="AH2331">
        <v>13</v>
      </c>
      <c r="AI2331">
        <v>4</v>
      </c>
      <c r="AJ2331">
        <v>4</v>
      </c>
      <c r="AK2331">
        <v>1</v>
      </c>
      <c r="AL2331">
        <v>1</v>
      </c>
      <c r="AM2331">
        <v>2</v>
      </c>
    </row>
    <row r="2332" spans="1:39">
      <c r="A2332">
        <v>7</v>
      </c>
      <c r="B2332">
        <v>37</v>
      </c>
      <c r="C2332">
        <v>2018</v>
      </c>
      <c r="D2332">
        <v>99</v>
      </c>
      <c r="E2332">
        <v>99</v>
      </c>
      <c r="F2332">
        <v>99</v>
      </c>
      <c r="G2332">
        <v>99</v>
      </c>
      <c r="H2332">
        <v>99</v>
      </c>
      <c r="I2332">
        <v>6</v>
      </c>
      <c r="J2332">
        <v>999</v>
      </c>
      <c r="K2332">
        <v>99</v>
      </c>
      <c r="L2332">
        <v>99</v>
      </c>
      <c r="M2332">
        <v>99</v>
      </c>
      <c r="N2332">
        <v>99</v>
      </c>
      <c r="O2332">
        <v>99</v>
      </c>
      <c r="P2332">
        <v>9999</v>
      </c>
      <c r="Q2332">
        <v>246</v>
      </c>
      <c r="R2332">
        <v>6241</v>
      </c>
      <c r="S2332">
        <v>6241</v>
      </c>
      <c r="T2332">
        <v>40.246340362416959</v>
      </c>
      <c r="U2332">
        <v>41.244833451421215</v>
      </c>
      <c r="V2332">
        <v>14.907066175292419</v>
      </c>
      <c r="W2332">
        <v>58.920846018266303</v>
      </c>
      <c r="X2332">
        <v>170.18637281889605</v>
      </c>
      <c r="Y2332">
        <v>157.0820221118409</v>
      </c>
      <c r="Z2332">
        <v>157.0820221118409</v>
      </c>
      <c r="AA2332">
        <v>30.985901252198023</v>
      </c>
      <c r="AB2332">
        <v>5.1448634502746158</v>
      </c>
      <c r="AC2332">
        <v>-53.414091426254799</v>
      </c>
      <c r="AD2332">
        <v>154</v>
      </c>
      <c r="AE2332">
        <v>0</v>
      </c>
      <c r="AF2332">
        <v>0</v>
      </c>
      <c r="AG2332">
        <v>13</v>
      </c>
      <c r="AH2332">
        <v>378</v>
      </c>
      <c r="AI2332">
        <v>61</v>
      </c>
      <c r="AJ2332">
        <v>35</v>
      </c>
      <c r="AK2332">
        <v>43</v>
      </c>
      <c r="AL2332">
        <v>76</v>
      </c>
      <c r="AM2332">
        <v>20</v>
      </c>
    </row>
    <row r="2333" spans="1:39">
      <c r="A2333">
        <v>7</v>
      </c>
      <c r="B2333">
        <v>38</v>
      </c>
      <c r="C2333">
        <v>2018</v>
      </c>
      <c r="D2333">
        <v>99</v>
      </c>
      <c r="E2333">
        <v>99</v>
      </c>
      <c r="F2333">
        <v>99</v>
      </c>
      <c r="G2333">
        <v>99</v>
      </c>
      <c r="H2333">
        <v>99</v>
      </c>
      <c r="I2333">
        <v>24</v>
      </c>
      <c r="J2333">
        <v>999</v>
      </c>
      <c r="K2333">
        <v>99</v>
      </c>
      <c r="L2333">
        <v>99</v>
      </c>
      <c r="M2333">
        <v>99</v>
      </c>
      <c r="N2333">
        <v>99</v>
      </c>
      <c r="O2333">
        <v>99</v>
      </c>
      <c r="P2333">
        <v>9999</v>
      </c>
      <c r="Q2333">
        <v>199</v>
      </c>
      <c r="R2333">
        <v>6529</v>
      </c>
      <c r="S2333">
        <v>6529</v>
      </c>
      <c r="T2333">
        <v>42.103566131424515</v>
      </c>
      <c r="U2333">
        <v>42.137760801238272</v>
      </c>
      <c r="V2333">
        <v>14.779751876244452</v>
      </c>
      <c r="W2333">
        <v>58.556899984683696</v>
      </c>
      <c r="X2333">
        <v>166.20121544564859</v>
      </c>
      <c r="Y2333">
        <v>153.4037218563335</v>
      </c>
      <c r="Z2333">
        <v>153.4037218563335</v>
      </c>
      <c r="AA2333">
        <v>30.535244820088263</v>
      </c>
      <c r="AB2333">
        <v>4.68968280110247</v>
      </c>
      <c r="AC2333">
        <v>-46.357214926716203</v>
      </c>
      <c r="AD2333">
        <v>217</v>
      </c>
      <c r="AE2333">
        <v>0</v>
      </c>
      <c r="AF2333">
        <v>0</v>
      </c>
      <c r="AG2333">
        <v>13</v>
      </c>
      <c r="AH2333">
        <v>549</v>
      </c>
      <c r="AI2333">
        <v>86</v>
      </c>
      <c r="AJ2333">
        <v>27</v>
      </c>
      <c r="AK2333">
        <v>68</v>
      </c>
      <c r="AL2333">
        <v>95</v>
      </c>
      <c r="AM2333">
        <v>10</v>
      </c>
    </row>
    <row r="2334" spans="1:39">
      <c r="A2334">
        <v>7</v>
      </c>
      <c r="B2334">
        <v>39</v>
      </c>
      <c r="C2334">
        <v>2018</v>
      </c>
      <c r="D2334">
        <v>99</v>
      </c>
      <c r="E2334">
        <v>99</v>
      </c>
      <c r="F2334">
        <v>99</v>
      </c>
      <c r="G2334">
        <v>99</v>
      </c>
      <c r="H2334">
        <v>99</v>
      </c>
      <c r="I2334">
        <v>49</v>
      </c>
      <c r="J2334">
        <v>999</v>
      </c>
      <c r="K2334">
        <v>99</v>
      </c>
      <c r="L2334">
        <v>99</v>
      </c>
      <c r="M2334">
        <v>99</v>
      </c>
      <c r="N2334">
        <v>99</v>
      </c>
      <c r="O2334">
        <v>99</v>
      </c>
      <c r="P2334">
        <v>9999</v>
      </c>
      <c r="Q2334">
        <v>75</v>
      </c>
      <c r="R2334">
        <v>2018</v>
      </c>
      <c r="S2334">
        <v>2018</v>
      </c>
      <c r="T2334">
        <v>13.013477784226479</v>
      </c>
      <c r="U2334">
        <v>12.310735183723049</v>
      </c>
      <c r="V2334">
        <v>14.710604558969276</v>
      </c>
      <c r="W2334">
        <v>58.458870168483635</v>
      </c>
      <c r="X2334">
        <v>157.09857222161949</v>
      </c>
      <c r="Y2334">
        <v>145.0019821605552</v>
      </c>
      <c r="Z2334">
        <v>145.0019821605552</v>
      </c>
      <c r="AA2334">
        <v>32.734569005318647</v>
      </c>
      <c r="AB2334">
        <v>4.8357094965451841</v>
      </c>
      <c r="AC2334">
        <v>-51.157502689871087</v>
      </c>
      <c r="AD2334">
        <v>66</v>
      </c>
      <c r="AE2334">
        <v>0</v>
      </c>
      <c r="AF2334">
        <v>0</v>
      </c>
      <c r="AG2334">
        <v>11</v>
      </c>
      <c r="AH2334">
        <v>239</v>
      </c>
      <c r="AI2334">
        <v>14</v>
      </c>
      <c r="AJ2334">
        <v>26</v>
      </c>
      <c r="AK2334">
        <v>20</v>
      </c>
      <c r="AL2334">
        <v>141</v>
      </c>
      <c r="AM2334">
        <v>19</v>
      </c>
    </row>
    <row r="2335" spans="1:39">
      <c r="A2335">
        <v>7</v>
      </c>
      <c r="B2335">
        <v>40</v>
      </c>
      <c r="C2335">
        <v>2018</v>
      </c>
      <c r="D2335">
        <v>99</v>
      </c>
      <c r="E2335">
        <v>99</v>
      </c>
      <c r="F2335">
        <v>99</v>
      </c>
      <c r="G2335">
        <v>99</v>
      </c>
      <c r="H2335">
        <v>99</v>
      </c>
      <c r="I2335">
        <v>80</v>
      </c>
      <c r="J2335">
        <v>999</v>
      </c>
      <c r="K2335">
        <v>99</v>
      </c>
      <c r="L2335">
        <v>99</v>
      </c>
      <c r="M2335">
        <v>99</v>
      </c>
      <c r="N2335">
        <v>99</v>
      </c>
      <c r="O2335">
        <v>99</v>
      </c>
      <c r="P2335">
        <v>9999</v>
      </c>
      <c r="Q2335">
        <v>78</v>
      </c>
      <c r="R2335">
        <v>323</v>
      </c>
      <c r="S2335">
        <v>323</v>
      </c>
      <c r="T2335">
        <v>2.0829302895466566</v>
      </c>
      <c r="U2335">
        <v>1.908358744922118</v>
      </c>
      <c r="V2335">
        <v>14.26006191950464</v>
      </c>
      <c r="W2335">
        <v>57.489164086687296</v>
      </c>
      <c r="X2335">
        <v>152.14823113484437</v>
      </c>
      <c r="Y2335">
        <v>140.43281733746139</v>
      </c>
      <c r="Z2335">
        <v>140.43281733746139</v>
      </c>
      <c r="AA2335">
        <v>11.728071182956922</v>
      </c>
      <c r="AB2335">
        <v>4.3331510904256225</v>
      </c>
      <c r="AC2335">
        <v>-32.676108374637685</v>
      </c>
      <c r="AD2335">
        <v>7</v>
      </c>
      <c r="AE2335">
        <v>0</v>
      </c>
      <c r="AF2335">
        <v>0</v>
      </c>
      <c r="AG2335">
        <v>4</v>
      </c>
      <c r="AH2335">
        <v>38</v>
      </c>
      <c r="AI2335">
        <v>19</v>
      </c>
      <c r="AJ2335">
        <v>14</v>
      </c>
      <c r="AK2335">
        <v>0</v>
      </c>
      <c r="AL2335">
        <v>13</v>
      </c>
      <c r="AM2335">
        <v>9</v>
      </c>
    </row>
    <row r="2336" spans="1:39">
      <c r="A2336">
        <v>7</v>
      </c>
      <c r="B2336">
        <v>41</v>
      </c>
      <c r="C2336">
        <v>2018</v>
      </c>
      <c r="D2336">
        <v>99</v>
      </c>
      <c r="E2336">
        <v>99</v>
      </c>
      <c r="F2336">
        <v>99</v>
      </c>
      <c r="G2336">
        <v>99</v>
      </c>
      <c r="H2336">
        <v>99</v>
      </c>
      <c r="I2336">
        <v>81</v>
      </c>
      <c r="J2336">
        <v>999</v>
      </c>
      <c r="K2336">
        <v>99</v>
      </c>
      <c r="L2336">
        <v>99</v>
      </c>
      <c r="M2336">
        <v>99</v>
      </c>
      <c r="N2336">
        <v>99</v>
      </c>
      <c r="O2336">
        <v>99</v>
      </c>
      <c r="P2336">
        <v>9999</v>
      </c>
      <c r="Q2336">
        <v>13</v>
      </c>
      <c r="R2336">
        <v>45</v>
      </c>
      <c r="S2336">
        <v>44</v>
      </c>
      <c r="T2336">
        <v>0.29019152640742901</v>
      </c>
      <c r="U2336">
        <v>0.26017069031605894</v>
      </c>
      <c r="V2336">
        <v>13.8</v>
      </c>
      <c r="W2336">
        <v>56.52272727272728</v>
      </c>
      <c r="X2336">
        <v>152.12471409654503</v>
      </c>
      <c r="Y2336">
        <v>137.42222222222222</v>
      </c>
      <c r="Z2336">
        <v>140.54545454545453</v>
      </c>
      <c r="AA2336">
        <v>16.635961246996796</v>
      </c>
      <c r="AB2336">
        <v>4.4235353835202931</v>
      </c>
      <c r="AC2336">
        <v>-47.247352562434969</v>
      </c>
      <c r="AD2336">
        <v>1</v>
      </c>
      <c r="AE2336">
        <v>0</v>
      </c>
      <c r="AF2336">
        <v>0</v>
      </c>
      <c r="AG2336">
        <v>1</v>
      </c>
      <c r="AH2336">
        <v>2</v>
      </c>
      <c r="AI2336">
        <v>0</v>
      </c>
      <c r="AJ2336">
        <v>1</v>
      </c>
      <c r="AK2336">
        <v>0</v>
      </c>
      <c r="AL2336">
        <v>4</v>
      </c>
      <c r="AM2336">
        <v>4</v>
      </c>
    </row>
    <row r="2337" spans="1:39">
      <c r="A2337">
        <v>7</v>
      </c>
      <c r="B2337">
        <v>42</v>
      </c>
      <c r="C2337">
        <v>2018</v>
      </c>
      <c r="D2337">
        <v>99</v>
      </c>
      <c r="E2337">
        <v>99</v>
      </c>
      <c r="F2337">
        <v>99</v>
      </c>
      <c r="G2337">
        <v>99</v>
      </c>
      <c r="H2337">
        <v>99</v>
      </c>
      <c r="I2337">
        <v>83</v>
      </c>
      <c r="J2337">
        <v>999</v>
      </c>
      <c r="K2337">
        <v>99</v>
      </c>
      <c r="L2337">
        <v>99</v>
      </c>
      <c r="M2337">
        <v>99</v>
      </c>
      <c r="N2337">
        <v>99</v>
      </c>
      <c r="O2337">
        <v>99</v>
      </c>
      <c r="P2337">
        <v>9999</v>
      </c>
      <c r="Q2337">
        <v>37</v>
      </c>
      <c r="R2337">
        <v>351</v>
      </c>
      <c r="S2337">
        <v>351</v>
      </c>
      <c r="T2337">
        <v>2.2634939059779455</v>
      </c>
      <c r="U2337">
        <v>2.1381411283793001</v>
      </c>
      <c r="V2337">
        <v>15.333333333333337</v>
      </c>
      <c r="W2337">
        <v>59.868945868945858</v>
      </c>
      <c r="X2337">
        <v>156.86955394431021</v>
      </c>
      <c r="Y2337">
        <v>144.79059829059841</v>
      </c>
      <c r="Z2337">
        <v>144.79059829059841</v>
      </c>
      <c r="AA2337">
        <v>28.90597681541724</v>
      </c>
      <c r="AB2337">
        <v>4.640946064143491</v>
      </c>
      <c r="AC2337">
        <v>-32.455503890038841</v>
      </c>
      <c r="AD2337">
        <v>7</v>
      </c>
      <c r="AE2337">
        <v>0</v>
      </c>
      <c r="AF2337">
        <v>0</v>
      </c>
      <c r="AG2337">
        <v>0</v>
      </c>
      <c r="AH2337">
        <v>12</v>
      </c>
      <c r="AI2337">
        <v>1</v>
      </c>
      <c r="AJ2337">
        <v>4</v>
      </c>
      <c r="AK2337">
        <v>0</v>
      </c>
      <c r="AL2337">
        <v>12</v>
      </c>
      <c r="AM2337">
        <v>2</v>
      </c>
    </row>
    <row r="2338" spans="1:39">
      <c r="A2338">
        <v>7</v>
      </c>
      <c r="B2338">
        <v>43</v>
      </c>
      <c r="C2338">
        <v>2017</v>
      </c>
      <c r="D2338">
        <v>99</v>
      </c>
      <c r="E2338">
        <v>99</v>
      </c>
      <c r="F2338">
        <v>99</v>
      </c>
      <c r="G2338">
        <v>99</v>
      </c>
      <c r="H2338">
        <v>99</v>
      </c>
      <c r="I2338">
        <v>6</v>
      </c>
      <c r="J2338">
        <v>999</v>
      </c>
      <c r="K2338">
        <v>99</v>
      </c>
      <c r="L2338">
        <v>99</v>
      </c>
      <c r="M2338">
        <v>99</v>
      </c>
      <c r="N2338">
        <v>99</v>
      </c>
      <c r="O2338">
        <v>99</v>
      </c>
      <c r="P2338">
        <v>9999</v>
      </c>
      <c r="Q2338">
        <v>260</v>
      </c>
      <c r="R2338">
        <v>5980</v>
      </c>
      <c r="S2338">
        <v>5980</v>
      </c>
      <c r="T2338">
        <v>42.023893183415304</v>
      </c>
      <c r="U2338">
        <v>42.932186608368163</v>
      </c>
      <c r="V2338">
        <v>14.843311036789297</v>
      </c>
      <c r="W2338">
        <v>58.842642140468222</v>
      </c>
      <c r="X2338">
        <v>168.45497994398085</v>
      </c>
      <c r="Y2338">
        <v>155.48394648829412</v>
      </c>
      <c r="Z2338">
        <v>155.48394648829412</v>
      </c>
      <c r="AA2338">
        <v>29.415163822188877</v>
      </c>
      <c r="AB2338">
        <v>5.1021820739184323</v>
      </c>
      <c r="AC2338">
        <v>-46.746445701953448</v>
      </c>
      <c r="AD2338">
        <v>134</v>
      </c>
      <c r="AE2338">
        <v>1</v>
      </c>
      <c r="AF2338">
        <v>0</v>
      </c>
      <c r="AG2338">
        <v>14</v>
      </c>
      <c r="AH2338">
        <v>417</v>
      </c>
      <c r="AI2338">
        <v>30</v>
      </c>
      <c r="AJ2338">
        <v>36</v>
      </c>
      <c r="AK2338">
        <v>32</v>
      </c>
      <c r="AL2338">
        <v>26</v>
      </c>
      <c r="AM2338">
        <v>12</v>
      </c>
    </row>
    <row r="2339" spans="1:39">
      <c r="A2339">
        <v>7</v>
      </c>
      <c r="B2339">
        <v>44</v>
      </c>
      <c r="C2339">
        <v>2017</v>
      </c>
      <c r="D2339">
        <v>99</v>
      </c>
      <c r="E2339">
        <v>99</v>
      </c>
      <c r="F2339">
        <v>99</v>
      </c>
      <c r="G2339">
        <v>99</v>
      </c>
      <c r="H2339">
        <v>99</v>
      </c>
      <c r="I2339">
        <v>24</v>
      </c>
      <c r="J2339">
        <v>999</v>
      </c>
      <c r="K2339">
        <v>99</v>
      </c>
      <c r="L2339">
        <v>99</v>
      </c>
      <c r="M2339">
        <v>99</v>
      </c>
      <c r="N2339">
        <v>99</v>
      </c>
      <c r="O2339">
        <v>99</v>
      </c>
      <c r="P2339">
        <v>9999</v>
      </c>
      <c r="Q2339">
        <v>196</v>
      </c>
      <c r="R2339">
        <v>5773</v>
      </c>
      <c r="S2339">
        <v>5773</v>
      </c>
      <c r="T2339">
        <v>40.56921995783555</v>
      </c>
      <c r="U2339">
        <v>40.513691683499694</v>
      </c>
      <c r="V2339">
        <v>14.870950978693925</v>
      </c>
      <c r="W2339">
        <v>58.801316473237506</v>
      </c>
      <c r="X2339">
        <v>164.66537636725215</v>
      </c>
      <c r="Y2339">
        <v>151.98614238697348</v>
      </c>
      <c r="Z2339">
        <v>151.98614238697348</v>
      </c>
      <c r="AA2339">
        <v>29.678014310472459</v>
      </c>
      <c r="AB2339">
        <v>4.6133943295259847</v>
      </c>
      <c r="AC2339">
        <v>-47.045988778322837</v>
      </c>
      <c r="AD2339">
        <v>240</v>
      </c>
      <c r="AE2339">
        <v>0</v>
      </c>
      <c r="AF2339">
        <v>0</v>
      </c>
      <c r="AG2339">
        <v>12</v>
      </c>
      <c r="AH2339">
        <v>437</v>
      </c>
      <c r="AI2339">
        <v>80</v>
      </c>
      <c r="AJ2339">
        <v>74</v>
      </c>
      <c r="AK2339">
        <v>46</v>
      </c>
      <c r="AL2339">
        <v>273</v>
      </c>
      <c r="AM2339">
        <v>12</v>
      </c>
    </row>
    <row r="2340" spans="1:39">
      <c r="A2340">
        <v>7</v>
      </c>
      <c r="B2340">
        <v>45</v>
      </c>
      <c r="C2340">
        <v>2017</v>
      </c>
      <c r="D2340">
        <v>99</v>
      </c>
      <c r="E2340">
        <v>99</v>
      </c>
      <c r="F2340">
        <v>99</v>
      </c>
      <c r="G2340">
        <v>99</v>
      </c>
      <c r="H2340">
        <v>99</v>
      </c>
      <c r="I2340">
        <v>49</v>
      </c>
      <c r="J2340">
        <v>999</v>
      </c>
      <c r="K2340">
        <v>99</v>
      </c>
      <c r="L2340">
        <v>99</v>
      </c>
      <c r="M2340">
        <v>99</v>
      </c>
      <c r="N2340">
        <v>99</v>
      </c>
      <c r="O2340">
        <v>99</v>
      </c>
      <c r="P2340">
        <v>9999</v>
      </c>
      <c r="Q2340">
        <v>101</v>
      </c>
      <c r="R2340">
        <v>1925</v>
      </c>
      <c r="S2340">
        <v>1925</v>
      </c>
      <c r="T2340">
        <v>13.527758257203097</v>
      </c>
      <c r="U2340">
        <v>12.920916952094304</v>
      </c>
      <c r="V2340">
        <v>14.894545454545456</v>
      </c>
      <c r="W2340">
        <v>58.869090909090893</v>
      </c>
      <c r="X2340">
        <v>157.49422408577317</v>
      </c>
      <c r="Y2340">
        <v>145.36716883116875</v>
      </c>
      <c r="Z2340">
        <v>145.36716883116875</v>
      </c>
      <c r="AA2340">
        <v>29.933835306228023</v>
      </c>
      <c r="AB2340">
        <v>4.7343459570553756</v>
      </c>
      <c r="AC2340">
        <v>-53.321536564799686</v>
      </c>
      <c r="AD2340">
        <v>83</v>
      </c>
      <c r="AE2340">
        <v>0</v>
      </c>
      <c r="AF2340">
        <v>0</v>
      </c>
      <c r="AG2340">
        <v>16</v>
      </c>
      <c r="AH2340">
        <v>188</v>
      </c>
      <c r="AI2340">
        <v>33</v>
      </c>
      <c r="AJ2340">
        <v>43</v>
      </c>
      <c r="AK2340">
        <v>48</v>
      </c>
      <c r="AL2340">
        <v>164</v>
      </c>
      <c r="AM2340">
        <v>25</v>
      </c>
    </row>
    <row r="2341" spans="1:39">
      <c r="A2341">
        <v>7</v>
      </c>
      <c r="B2341">
        <v>46</v>
      </c>
      <c r="C2341">
        <v>2017</v>
      </c>
      <c r="D2341">
        <v>99</v>
      </c>
      <c r="E2341">
        <v>99</v>
      </c>
      <c r="F2341">
        <v>99</v>
      </c>
      <c r="G2341">
        <v>99</v>
      </c>
      <c r="H2341">
        <v>99</v>
      </c>
      <c r="I2341">
        <v>80</v>
      </c>
      <c r="J2341">
        <v>999</v>
      </c>
      <c r="K2341">
        <v>99</v>
      </c>
      <c r="L2341">
        <v>99</v>
      </c>
      <c r="M2341">
        <v>99</v>
      </c>
      <c r="N2341">
        <v>99</v>
      </c>
      <c r="O2341">
        <v>99</v>
      </c>
      <c r="P2341">
        <v>9999</v>
      </c>
      <c r="Q2341">
        <v>74</v>
      </c>
      <c r="R2341">
        <v>323</v>
      </c>
      <c r="S2341">
        <v>323</v>
      </c>
      <c r="T2341">
        <v>2.2698524244553755</v>
      </c>
      <c r="U2341">
        <v>2.0800958717282558</v>
      </c>
      <c r="V2341">
        <v>14.492260061919501</v>
      </c>
      <c r="W2341">
        <v>57.950464396284815</v>
      </c>
      <c r="X2341">
        <v>151.10640024955637</v>
      </c>
      <c r="Y2341">
        <v>139.47120743034057</v>
      </c>
      <c r="Z2341">
        <v>139.47120743034057</v>
      </c>
      <c r="AA2341">
        <v>11.79231294836457</v>
      </c>
      <c r="AB2341">
        <v>3.9419971955341793</v>
      </c>
      <c r="AC2341">
        <v>-31.810477809730919</v>
      </c>
      <c r="AD2341">
        <v>2</v>
      </c>
      <c r="AE2341">
        <v>0</v>
      </c>
      <c r="AF2341">
        <v>0</v>
      </c>
      <c r="AG2341">
        <v>1</v>
      </c>
      <c r="AH2341">
        <v>26</v>
      </c>
      <c r="AI2341">
        <v>37</v>
      </c>
      <c r="AJ2341">
        <v>14</v>
      </c>
      <c r="AK2341">
        <v>1</v>
      </c>
      <c r="AL2341">
        <v>17</v>
      </c>
      <c r="AM2341">
        <v>6</v>
      </c>
    </row>
    <row r="2342" spans="1:39">
      <c r="A2342">
        <v>7</v>
      </c>
      <c r="B2342">
        <v>47</v>
      </c>
      <c r="C2342">
        <v>2017</v>
      </c>
      <c r="D2342">
        <v>99</v>
      </c>
      <c r="E2342">
        <v>99</v>
      </c>
      <c r="F2342">
        <v>99</v>
      </c>
      <c r="G2342">
        <v>99</v>
      </c>
      <c r="H2342">
        <v>99</v>
      </c>
      <c r="I2342">
        <v>81</v>
      </c>
      <c r="J2342">
        <v>999</v>
      </c>
      <c r="K2342">
        <v>99</v>
      </c>
      <c r="L2342">
        <v>99</v>
      </c>
      <c r="M2342">
        <v>99</v>
      </c>
      <c r="N2342">
        <v>99</v>
      </c>
      <c r="O2342">
        <v>99</v>
      </c>
      <c r="P2342">
        <v>9999</v>
      </c>
      <c r="Q2342">
        <v>17</v>
      </c>
      <c r="R2342">
        <v>51</v>
      </c>
      <c r="S2342">
        <v>51</v>
      </c>
      <c r="T2342">
        <v>0.35839775122979622</v>
      </c>
      <c r="U2342">
        <v>0.32521641346225094</v>
      </c>
      <c r="V2342">
        <v>14.23529411764706</v>
      </c>
      <c r="W2342">
        <v>57.372549019607824</v>
      </c>
      <c r="X2342">
        <v>149.62505045355093</v>
      </c>
      <c r="Y2342">
        <v>138.1039215686275</v>
      </c>
      <c r="Z2342">
        <v>138.1039215686275</v>
      </c>
      <c r="AA2342">
        <v>14.648174091985716</v>
      </c>
      <c r="AB2342">
        <v>4.5888218160396654</v>
      </c>
      <c r="AC2342">
        <v>-42.93544029216428</v>
      </c>
      <c r="AD2342">
        <v>3</v>
      </c>
      <c r="AE2342">
        <v>0</v>
      </c>
      <c r="AF2342">
        <v>0</v>
      </c>
      <c r="AG2342">
        <v>0</v>
      </c>
      <c r="AH2342">
        <v>1</v>
      </c>
      <c r="AI2342">
        <v>0</v>
      </c>
      <c r="AJ2342">
        <v>0</v>
      </c>
      <c r="AK2342">
        <v>0</v>
      </c>
      <c r="AL2342">
        <v>2</v>
      </c>
      <c r="AM2342">
        <v>1</v>
      </c>
    </row>
    <row r="2343" spans="1:39">
      <c r="A2343">
        <v>7</v>
      </c>
      <c r="B2343">
        <v>48</v>
      </c>
      <c r="C2343">
        <v>2017</v>
      </c>
      <c r="D2343">
        <v>99</v>
      </c>
      <c r="E2343">
        <v>99</v>
      </c>
      <c r="F2343">
        <v>99</v>
      </c>
      <c r="G2343">
        <v>99</v>
      </c>
      <c r="H2343">
        <v>99</v>
      </c>
      <c r="I2343">
        <v>83</v>
      </c>
      <c r="J2343">
        <v>999</v>
      </c>
      <c r="K2343">
        <v>99</v>
      </c>
      <c r="L2343">
        <v>99</v>
      </c>
      <c r="M2343">
        <v>99</v>
      </c>
      <c r="N2343">
        <v>99</v>
      </c>
      <c r="O2343">
        <v>99</v>
      </c>
      <c r="P2343">
        <v>9999</v>
      </c>
      <c r="Q2343">
        <v>37</v>
      </c>
      <c r="R2343">
        <v>178</v>
      </c>
      <c r="S2343">
        <v>178</v>
      </c>
      <c r="T2343">
        <v>1.2508784258608578</v>
      </c>
      <c r="U2343">
        <v>1.227892470847322</v>
      </c>
      <c r="V2343">
        <v>14.101123595505619</v>
      </c>
      <c r="W2343">
        <v>57.584269662921358</v>
      </c>
      <c r="X2343">
        <v>161.86105396423471</v>
      </c>
      <c r="Y2343">
        <v>149.39775280898877</v>
      </c>
      <c r="Z2343">
        <v>149.39775280898877</v>
      </c>
      <c r="AA2343">
        <v>28.926299131879897</v>
      </c>
      <c r="AB2343">
        <v>5.0152777573591605</v>
      </c>
      <c r="AC2343">
        <v>-40.773101188406002</v>
      </c>
      <c r="AD2343">
        <v>3</v>
      </c>
      <c r="AE2343">
        <v>0</v>
      </c>
      <c r="AF2343">
        <v>0</v>
      </c>
      <c r="AG2343">
        <v>0</v>
      </c>
      <c r="AH2343">
        <v>5</v>
      </c>
      <c r="AI2343">
        <v>2</v>
      </c>
      <c r="AJ2343">
        <v>2</v>
      </c>
      <c r="AK2343">
        <v>0</v>
      </c>
      <c r="AL2343">
        <v>2</v>
      </c>
      <c r="AM2343">
        <v>0</v>
      </c>
    </row>
    <row r="2344" spans="1:39">
      <c r="A2344">
        <v>7</v>
      </c>
      <c r="B2344">
        <v>49</v>
      </c>
      <c r="C2344">
        <v>2016</v>
      </c>
      <c r="D2344">
        <v>99</v>
      </c>
      <c r="E2344">
        <v>99</v>
      </c>
      <c r="F2344">
        <v>99</v>
      </c>
      <c r="G2344">
        <v>99</v>
      </c>
      <c r="H2344">
        <v>99</v>
      </c>
      <c r="I2344">
        <v>6</v>
      </c>
      <c r="J2344">
        <v>999</v>
      </c>
      <c r="K2344">
        <v>99</v>
      </c>
      <c r="L2344">
        <v>99</v>
      </c>
      <c r="M2344">
        <v>99</v>
      </c>
      <c r="N2344">
        <v>99</v>
      </c>
      <c r="O2344">
        <v>99</v>
      </c>
      <c r="P2344">
        <v>9999</v>
      </c>
      <c r="Q2344">
        <v>244</v>
      </c>
      <c r="R2344">
        <v>6359</v>
      </c>
      <c r="S2344">
        <v>6359</v>
      </c>
      <c r="T2344">
        <v>42.466942700681187</v>
      </c>
      <c r="U2344">
        <v>43.255157552025075</v>
      </c>
      <c r="V2344">
        <v>15.03506840698223</v>
      </c>
      <c r="W2344">
        <v>59.199716936625258</v>
      </c>
      <c r="X2344">
        <v>165.548798616271</v>
      </c>
      <c r="Y2344">
        <v>152.80154112281755</v>
      </c>
      <c r="Z2344">
        <v>152.80154112281755</v>
      </c>
      <c r="AA2344">
        <v>30.141325202550249</v>
      </c>
      <c r="AB2344">
        <v>4.8606685098889697</v>
      </c>
      <c r="AC2344">
        <v>-44.115415946865561</v>
      </c>
      <c r="AD2344">
        <v>145</v>
      </c>
      <c r="AE2344">
        <v>0</v>
      </c>
      <c r="AF2344">
        <v>0</v>
      </c>
      <c r="AG2344">
        <v>17</v>
      </c>
      <c r="AH2344">
        <v>423</v>
      </c>
      <c r="AI2344">
        <v>51</v>
      </c>
      <c r="AJ2344">
        <v>36</v>
      </c>
      <c r="AK2344">
        <v>60</v>
      </c>
      <c r="AL2344">
        <v>33</v>
      </c>
      <c r="AM2344">
        <v>8</v>
      </c>
    </row>
    <row r="2345" spans="1:39">
      <c r="A2345">
        <v>7</v>
      </c>
      <c r="B2345">
        <v>50</v>
      </c>
      <c r="C2345">
        <v>2016</v>
      </c>
      <c r="D2345">
        <v>99</v>
      </c>
      <c r="E2345">
        <v>99</v>
      </c>
      <c r="F2345">
        <v>99</v>
      </c>
      <c r="G2345">
        <v>99</v>
      </c>
      <c r="H2345">
        <v>99</v>
      </c>
      <c r="I2345">
        <v>24</v>
      </c>
      <c r="J2345">
        <v>999</v>
      </c>
      <c r="K2345">
        <v>99</v>
      </c>
      <c r="L2345">
        <v>99</v>
      </c>
      <c r="M2345">
        <v>99</v>
      </c>
      <c r="N2345">
        <v>99</v>
      </c>
      <c r="O2345">
        <v>99</v>
      </c>
      <c r="P2345">
        <v>9999</v>
      </c>
      <c r="Q2345">
        <v>217</v>
      </c>
      <c r="R2345">
        <v>6160</v>
      </c>
      <c r="S2345">
        <v>6160</v>
      </c>
      <c r="T2345">
        <v>41.137972485641789</v>
      </c>
      <c r="U2345">
        <v>41.194745410835111</v>
      </c>
      <c r="V2345">
        <v>15.139123376623376</v>
      </c>
      <c r="W2345">
        <v>59.290584415584405</v>
      </c>
      <c r="X2345">
        <v>162.75639853104644</v>
      </c>
      <c r="Y2345">
        <v>150.22415584415572</v>
      </c>
      <c r="Z2345">
        <v>150.22415584415572</v>
      </c>
      <c r="AA2345">
        <v>29.108630246146554</v>
      </c>
      <c r="AB2345">
        <v>4.4542379844475501</v>
      </c>
      <c r="AC2345">
        <v>-41.911924379078251</v>
      </c>
      <c r="AD2345">
        <v>271</v>
      </c>
      <c r="AE2345">
        <v>0</v>
      </c>
      <c r="AF2345">
        <v>0</v>
      </c>
      <c r="AG2345">
        <v>21</v>
      </c>
      <c r="AH2345">
        <v>679</v>
      </c>
      <c r="AI2345">
        <v>70</v>
      </c>
      <c r="AJ2345">
        <v>128</v>
      </c>
      <c r="AK2345">
        <v>56</v>
      </c>
      <c r="AL2345">
        <v>153</v>
      </c>
      <c r="AM2345">
        <v>13</v>
      </c>
    </row>
    <row r="2346" spans="1:39">
      <c r="A2346">
        <v>7</v>
      </c>
      <c r="B2346">
        <v>51</v>
      </c>
      <c r="C2346">
        <v>2016</v>
      </c>
      <c r="D2346">
        <v>99</v>
      </c>
      <c r="E2346">
        <v>99</v>
      </c>
      <c r="F2346">
        <v>99</v>
      </c>
      <c r="G2346">
        <v>99</v>
      </c>
      <c r="H2346">
        <v>99</v>
      </c>
      <c r="I2346">
        <v>49</v>
      </c>
      <c r="J2346">
        <v>999</v>
      </c>
      <c r="K2346">
        <v>99</v>
      </c>
      <c r="L2346">
        <v>99</v>
      </c>
      <c r="M2346">
        <v>99</v>
      </c>
      <c r="N2346">
        <v>99</v>
      </c>
      <c r="O2346">
        <v>99</v>
      </c>
      <c r="P2346">
        <v>9999</v>
      </c>
      <c r="Q2346">
        <v>92</v>
      </c>
      <c r="R2346">
        <v>1807</v>
      </c>
      <c r="S2346">
        <v>1805</v>
      </c>
      <c r="T2346">
        <v>12.0675838119407</v>
      </c>
      <c r="U2346">
        <v>11.82271432974753</v>
      </c>
      <c r="V2346">
        <v>14.829551743220804</v>
      </c>
      <c r="W2346">
        <v>58.855955678670362</v>
      </c>
      <c r="X2346">
        <v>159.28983290573956</v>
      </c>
      <c r="Y2346">
        <v>146.9730492529055</v>
      </c>
      <c r="Z2346">
        <v>147.13590027700837</v>
      </c>
      <c r="AA2346">
        <v>30.029814673783783</v>
      </c>
      <c r="AB2346">
        <v>4.4289746364644449</v>
      </c>
      <c r="AC2346">
        <v>-58.595048918474049</v>
      </c>
      <c r="AD2346">
        <v>67</v>
      </c>
      <c r="AE2346">
        <v>0</v>
      </c>
      <c r="AF2346">
        <v>0</v>
      </c>
      <c r="AG2346">
        <v>13</v>
      </c>
      <c r="AH2346">
        <v>147</v>
      </c>
      <c r="AI2346">
        <v>24</v>
      </c>
      <c r="AJ2346">
        <v>13</v>
      </c>
      <c r="AK2346">
        <v>57</v>
      </c>
      <c r="AL2346">
        <v>51</v>
      </c>
      <c r="AM2346">
        <v>20</v>
      </c>
    </row>
    <row r="2347" spans="1:39">
      <c r="A2347">
        <v>7</v>
      </c>
      <c r="B2347">
        <v>52</v>
      </c>
      <c r="C2347">
        <v>2016</v>
      </c>
      <c r="D2347">
        <v>99</v>
      </c>
      <c r="E2347">
        <v>99</v>
      </c>
      <c r="F2347">
        <v>99</v>
      </c>
      <c r="G2347">
        <v>99</v>
      </c>
      <c r="H2347">
        <v>99</v>
      </c>
      <c r="I2347">
        <v>80</v>
      </c>
      <c r="J2347">
        <v>999</v>
      </c>
      <c r="K2347">
        <v>99</v>
      </c>
      <c r="L2347">
        <v>99</v>
      </c>
      <c r="M2347">
        <v>99</v>
      </c>
      <c r="N2347">
        <v>99</v>
      </c>
      <c r="O2347">
        <v>99</v>
      </c>
      <c r="P2347">
        <v>9999</v>
      </c>
      <c r="Q2347">
        <v>72</v>
      </c>
      <c r="R2347">
        <v>395</v>
      </c>
      <c r="S2347">
        <v>395</v>
      </c>
      <c r="T2347">
        <v>2.6379057032189119</v>
      </c>
      <c r="U2347">
        <v>2.2731432999679</v>
      </c>
      <c r="V2347">
        <v>14.918987341772153</v>
      </c>
      <c r="W2347">
        <v>58.721518987341774</v>
      </c>
      <c r="X2347">
        <v>140.057599736687</v>
      </c>
      <c r="Y2347">
        <v>129.27316455696209</v>
      </c>
      <c r="Z2347">
        <v>129.27316455696209</v>
      </c>
      <c r="AA2347">
        <v>19.266982024040015</v>
      </c>
      <c r="AB2347">
        <v>3.7204079974326474</v>
      </c>
      <c r="AC2347">
        <v>-27.135867804813195</v>
      </c>
      <c r="AD2347">
        <v>3</v>
      </c>
      <c r="AE2347">
        <v>0</v>
      </c>
      <c r="AF2347">
        <v>0</v>
      </c>
      <c r="AG2347">
        <v>1</v>
      </c>
      <c r="AH2347">
        <v>7</v>
      </c>
      <c r="AI2347">
        <v>18</v>
      </c>
      <c r="AJ2347">
        <v>14</v>
      </c>
      <c r="AK2347">
        <v>0</v>
      </c>
      <c r="AL2347">
        <v>28</v>
      </c>
      <c r="AM2347">
        <v>11</v>
      </c>
    </row>
    <row r="2348" spans="1:39">
      <c r="A2348">
        <v>7</v>
      </c>
      <c r="B2348">
        <v>53</v>
      </c>
      <c r="C2348">
        <v>2016</v>
      </c>
      <c r="D2348">
        <v>99</v>
      </c>
      <c r="E2348">
        <v>99</v>
      </c>
      <c r="F2348">
        <v>99</v>
      </c>
      <c r="G2348">
        <v>99</v>
      </c>
      <c r="H2348">
        <v>99</v>
      </c>
      <c r="I2348">
        <v>81</v>
      </c>
      <c r="J2348">
        <v>999</v>
      </c>
      <c r="K2348">
        <v>99</v>
      </c>
      <c r="L2348">
        <v>99</v>
      </c>
      <c r="M2348">
        <v>99</v>
      </c>
      <c r="N2348">
        <v>99</v>
      </c>
      <c r="O2348">
        <v>99</v>
      </c>
      <c r="P2348">
        <v>9999</v>
      </c>
      <c r="Q2348">
        <v>16</v>
      </c>
      <c r="R2348">
        <v>68</v>
      </c>
      <c r="S2348">
        <v>54</v>
      </c>
      <c r="T2348">
        <v>0.45412047549085088</v>
      </c>
      <c r="U2348">
        <v>0.31860928212460032</v>
      </c>
      <c r="V2348">
        <v>14.397058823529411</v>
      </c>
      <c r="W2348">
        <v>59.203703703703702</v>
      </c>
      <c r="X2348">
        <v>146.63023389204</v>
      </c>
      <c r="Y2348">
        <v>105.25147058823532</v>
      </c>
      <c r="Z2348">
        <v>132.53888888888889</v>
      </c>
      <c r="AA2348">
        <v>11.386906331504592</v>
      </c>
      <c r="AB2348">
        <v>3.6381702240103295</v>
      </c>
      <c r="AC2348">
        <v>-35.864873657153559</v>
      </c>
      <c r="AD2348">
        <v>4</v>
      </c>
      <c r="AE2348">
        <v>0</v>
      </c>
      <c r="AF2348">
        <v>0</v>
      </c>
      <c r="AG2348">
        <v>0</v>
      </c>
      <c r="AH2348">
        <v>0</v>
      </c>
      <c r="AI2348">
        <v>1</v>
      </c>
      <c r="AJ2348">
        <v>0</v>
      </c>
      <c r="AK2348">
        <v>0</v>
      </c>
      <c r="AL2348">
        <v>0</v>
      </c>
      <c r="AM2348">
        <v>1</v>
      </c>
    </row>
    <row r="2349" spans="1:39">
      <c r="A2349">
        <v>7</v>
      </c>
      <c r="B2349">
        <v>54</v>
      </c>
      <c r="C2349">
        <v>2016</v>
      </c>
      <c r="D2349">
        <v>99</v>
      </c>
      <c r="E2349">
        <v>99</v>
      </c>
      <c r="F2349">
        <v>99</v>
      </c>
      <c r="G2349">
        <v>99</v>
      </c>
      <c r="H2349">
        <v>99</v>
      </c>
      <c r="I2349">
        <v>83</v>
      </c>
      <c r="J2349">
        <v>999</v>
      </c>
      <c r="K2349">
        <v>99</v>
      </c>
      <c r="L2349">
        <v>99</v>
      </c>
      <c r="M2349">
        <v>99</v>
      </c>
      <c r="N2349">
        <v>99</v>
      </c>
      <c r="O2349">
        <v>99</v>
      </c>
      <c r="P2349">
        <v>9999</v>
      </c>
      <c r="Q2349">
        <v>36</v>
      </c>
      <c r="R2349">
        <v>185</v>
      </c>
      <c r="S2349">
        <v>185</v>
      </c>
      <c r="T2349">
        <v>1.2354748230265795</v>
      </c>
      <c r="U2349">
        <v>1.1356301252997978</v>
      </c>
      <c r="V2349">
        <v>13.935135135135138</v>
      </c>
      <c r="W2349">
        <v>56.951351351351363</v>
      </c>
      <c r="X2349">
        <v>149.39708939708933</v>
      </c>
      <c r="Y2349">
        <v>137.89351351351337</v>
      </c>
      <c r="Z2349">
        <v>137.89351351351337</v>
      </c>
      <c r="AA2349">
        <v>21.5128914482939</v>
      </c>
      <c r="AB2349">
        <v>5.0310184677159313</v>
      </c>
      <c r="AC2349">
        <v>-32.950605425251595</v>
      </c>
      <c r="AD2349">
        <v>1</v>
      </c>
      <c r="AE2349">
        <v>0</v>
      </c>
      <c r="AF2349">
        <v>0</v>
      </c>
      <c r="AG2349">
        <v>0</v>
      </c>
      <c r="AH2349">
        <v>5</v>
      </c>
      <c r="AI2349">
        <v>1</v>
      </c>
      <c r="AJ2349">
        <v>3</v>
      </c>
      <c r="AK2349">
        <v>1</v>
      </c>
      <c r="AL2349">
        <v>2</v>
      </c>
      <c r="AM2349">
        <v>0</v>
      </c>
    </row>
    <row r="2350" spans="1:39">
      <c r="A2350">
        <v>7</v>
      </c>
      <c r="B2350">
        <v>55</v>
      </c>
      <c r="C2350">
        <v>2015</v>
      </c>
      <c r="D2350">
        <v>99</v>
      </c>
      <c r="E2350">
        <v>99</v>
      </c>
      <c r="F2350">
        <v>99</v>
      </c>
      <c r="G2350">
        <v>99</v>
      </c>
      <c r="H2350">
        <v>99</v>
      </c>
      <c r="I2350">
        <v>6</v>
      </c>
      <c r="J2350">
        <v>999</v>
      </c>
      <c r="K2350">
        <v>99</v>
      </c>
      <c r="L2350">
        <v>99</v>
      </c>
      <c r="M2350">
        <v>99</v>
      </c>
      <c r="N2350">
        <v>99</v>
      </c>
      <c r="O2350">
        <v>99</v>
      </c>
      <c r="P2350">
        <v>9999</v>
      </c>
      <c r="Q2350">
        <v>293</v>
      </c>
      <c r="R2350">
        <v>8277</v>
      </c>
      <c r="S2350">
        <v>8277</v>
      </c>
      <c r="T2350">
        <v>40.777416494235887</v>
      </c>
      <c r="U2350">
        <v>41.760134578882862</v>
      </c>
      <c r="V2350">
        <v>15.110909749909387</v>
      </c>
      <c r="W2350">
        <v>59.251057146309037</v>
      </c>
      <c r="X2350">
        <v>155.43726948451024</v>
      </c>
      <c r="Y2350">
        <v>143.46859973420311</v>
      </c>
      <c r="Z2350">
        <v>143.46859973420311</v>
      </c>
      <c r="AA2350">
        <v>31.987350158191433</v>
      </c>
      <c r="AB2350">
        <v>4.4397936822873891</v>
      </c>
      <c r="AC2350">
        <v>-28.414273370872777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123</v>
      </c>
      <c r="AM2350">
        <v>128</v>
      </c>
    </row>
    <row r="2351" spans="1:39">
      <c r="A2351">
        <v>7</v>
      </c>
      <c r="B2351">
        <v>56</v>
      </c>
      <c r="C2351">
        <v>2015</v>
      </c>
      <c r="D2351">
        <v>99</v>
      </c>
      <c r="E2351">
        <v>99</v>
      </c>
      <c r="F2351">
        <v>99</v>
      </c>
      <c r="G2351">
        <v>99</v>
      </c>
      <c r="H2351">
        <v>99</v>
      </c>
      <c r="I2351">
        <v>24</v>
      </c>
      <c r="J2351">
        <v>999</v>
      </c>
      <c r="K2351">
        <v>99</v>
      </c>
      <c r="L2351">
        <v>99</v>
      </c>
      <c r="M2351">
        <v>99</v>
      </c>
      <c r="N2351">
        <v>99</v>
      </c>
      <c r="O2351">
        <v>99</v>
      </c>
      <c r="P2351">
        <v>9999</v>
      </c>
      <c r="Q2351">
        <v>327</v>
      </c>
      <c r="R2351">
        <v>7188</v>
      </c>
      <c r="S2351">
        <v>7188</v>
      </c>
      <c r="T2351">
        <v>35.412355897132727</v>
      </c>
      <c r="U2351">
        <v>36.36160436562691</v>
      </c>
      <c r="V2351">
        <v>15.36519198664441</v>
      </c>
      <c r="W2351">
        <v>59.72718419588201</v>
      </c>
      <c r="X2351">
        <v>155.84798547717995</v>
      </c>
      <c r="Y2351">
        <v>143.84769059543697</v>
      </c>
      <c r="Z2351">
        <v>143.84769059543697</v>
      </c>
      <c r="AA2351">
        <v>31.474740231333953</v>
      </c>
      <c r="AB2351">
        <v>4.2101516324194384</v>
      </c>
      <c r="AC2351">
        <v>-40.049833546423095</v>
      </c>
      <c r="AD2351">
        <v>1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342</v>
      </c>
      <c r="AM2351">
        <v>12</v>
      </c>
    </row>
    <row r="2352" spans="1:39">
      <c r="A2352">
        <v>7</v>
      </c>
      <c r="B2352">
        <v>57</v>
      </c>
      <c r="C2352">
        <v>2015</v>
      </c>
      <c r="D2352">
        <v>99</v>
      </c>
      <c r="E2352">
        <v>99</v>
      </c>
      <c r="F2352">
        <v>99</v>
      </c>
      <c r="G2352">
        <v>99</v>
      </c>
      <c r="H2352">
        <v>99</v>
      </c>
      <c r="I2352">
        <v>49</v>
      </c>
      <c r="J2352">
        <v>999</v>
      </c>
      <c r="K2352">
        <v>99</v>
      </c>
      <c r="L2352">
        <v>99</v>
      </c>
      <c r="M2352">
        <v>99</v>
      </c>
      <c r="N2352">
        <v>99</v>
      </c>
      <c r="O2352">
        <v>99</v>
      </c>
      <c r="P2352">
        <v>9999</v>
      </c>
      <c r="Q2352">
        <v>194</v>
      </c>
      <c r="R2352">
        <v>2495</v>
      </c>
      <c r="S2352">
        <v>2495</v>
      </c>
      <c r="T2352">
        <v>12.291851413932404</v>
      </c>
      <c r="U2352">
        <v>11.79373850619158</v>
      </c>
      <c r="V2352">
        <v>15.187975951903812</v>
      </c>
      <c r="W2352">
        <v>59.37234468937875</v>
      </c>
      <c r="X2352">
        <v>145.62876565699139</v>
      </c>
      <c r="Y2352">
        <v>134.41535070140296</v>
      </c>
      <c r="Z2352">
        <v>134.41535070140296</v>
      </c>
      <c r="AA2352">
        <v>29.543894059171723</v>
      </c>
      <c r="AB2352">
        <v>4.3324331116314809</v>
      </c>
      <c r="AC2352">
        <v>-39.699739145587905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47</v>
      </c>
      <c r="AM2352">
        <v>4</v>
      </c>
    </row>
    <row r="2353" spans="1:39">
      <c r="A2353">
        <v>7</v>
      </c>
      <c r="B2353">
        <v>58</v>
      </c>
      <c r="C2353">
        <v>2015</v>
      </c>
      <c r="D2353">
        <v>99</v>
      </c>
      <c r="E2353">
        <v>99</v>
      </c>
      <c r="F2353">
        <v>99</v>
      </c>
      <c r="G2353">
        <v>99</v>
      </c>
      <c r="H2353">
        <v>99</v>
      </c>
      <c r="I2353">
        <v>80</v>
      </c>
      <c r="J2353">
        <v>999</v>
      </c>
      <c r="K2353">
        <v>99</v>
      </c>
      <c r="L2353">
        <v>99</v>
      </c>
      <c r="M2353">
        <v>99</v>
      </c>
      <c r="N2353">
        <v>99</v>
      </c>
      <c r="O2353">
        <v>99</v>
      </c>
      <c r="P2353">
        <v>9999</v>
      </c>
      <c r="Q2353">
        <v>163</v>
      </c>
      <c r="R2353">
        <v>1311</v>
      </c>
      <c r="S2353">
        <v>1311</v>
      </c>
      <c r="T2353">
        <v>6.4587644102867277</v>
      </c>
      <c r="U2353">
        <v>5.5452212237447744</v>
      </c>
      <c r="V2353">
        <v>15.508009153318079</v>
      </c>
      <c r="W2353">
        <v>59.736079328756688</v>
      </c>
      <c r="X2353">
        <v>130.31139958332423</v>
      </c>
      <c r="Y2353">
        <v>120.27742181540796</v>
      </c>
      <c r="Z2353">
        <v>120.27742181540796</v>
      </c>
      <c r="AA2353">
        <v>13.742224531598705</v>
      </c>
      <c r="AB2353">
        <v>3.4245360749401086</v>
      </c>
      <c r="AC2353">
        <v>-30.714660647968319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4</v>
      </c>
      <c r="AM2353">
        <v>18</v>
      </c>
    </row>
    <row r="2354" spans="1:39">
      <c r="A2354">
        <v>7</v>
      </c>
      <c r="B2354">
        <v>59</v>
      </c>
      <c r="C2354">
        <v>2015</v>
      </c>
      <c r="D2354">
        <v>99</v>
      </c>
      <c r="E2354">
        <v>99</v>
      </c>
      <c r="F2354">
        <v>99</v>
      </c>
      <c r="G2354">
        <v>99</v>
      </c>
      <c r="H2354">
        <v>99</v>
      </c>
      <c r="I2354">
        <v>81</v>
      </c>
      <c r="J2354">
        <v>999</v>
      </c>
      <c r="K2354">
        <v>99</v>
      </c>
      <c r="L2354">
        <v>99</v>
      </c>
      <c r="M2354">
        <v>99</v>
      </c>
      <c r="N2354">
        <v>99</v>
      </c>
      <c r="O2354">
        <v>99</v>
      </c>
      <c r="P2354">
        <v>9999</v>
      </c>
      <c r="Q2354">
        <v>41</v>
      </c>
      <c r="R2354">
        <v>595</v>
      </c>
      <c r="S2354">
        <v>590</v>
      </c>
      <c r="T2354">
        <v>2.9313232830820777</v>
      </c>
      <c r="U2354">
        <v>2.6742193564613723</v>
      </c>
      <c r="V2354">
        <v>15.405042016806725</v>
      </c>
      <c r="W2354">
        <v>59.837288135593219</v>
      </c>
      <c r="X2354">
        <v>139.47886413503636</v>
      </c>
      <c r="Y2354">
        <v>127.80504201680677</v>
      </c>
      <c r="Z2354">
        <v>128.88813559322037</v>
      </c>
      <c r="AA2354">
        <v>25.413269486933441</v>
      </c>
      <c r="AB2354">
        <v>3.7952645920617689</v>
      </c>
      <c r="AC2354">
        <v>-41.337162524112493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7</v>
      </c>
      <c r="AM2354">
        <v>4</v>
      </c>
    </row>
    <row r="2355" spans="1:39">
      <c r="A2355">
        <v>7</v>
      </c>
      <c r="B2355">
        <v>60</v>
      </c>
      <c r="C2355">
        <v>2015</v>
      </c>
      <c r="D2355">
        <v>99</v>
      </c>
      <c r="E2355">
        <v>99</v>
      </c>
      <c r="F2355">
        <v>99</v>
      </c>
      <c r="G2355">
        <v>99</v>
      </c>
      <c r="H2355">
        <v>99</v>
      </c>
      <c r="I2355">
        <v>83</v>
      </c>
      <c r="J2355">
        <v>999</v>
      </c>
      <c r="K2355">
        <v>99</v>
      </c>
      <c r="L2355">
        <v>99</v>
      </c>
      <c r="M2355">
        <v>99</v>
      </c>
      <c r="N2355">
        <v>99</v>
      </c>
      <c r="O2355">
        <v>99</v>
      </c>
      <c r="P2355">
        <v>9999</v>
      </c>
      <c r="Q2355">
        <v>82</v>
      </c>
      <c r="R2355">
        <v>432</v>
      </c>
      <c r="S2355">
        <v>432</v>
      </c>
      <c r="T2355">
        <v>2.1282885013301804</v>
      </c>
      <c r="U2355">
        <v>1.8650819690925184</v>
      </c>
      <c r="V2355">
        <v>14.819444444444445</v>
      </c>
      <c r="W2355">
        <v>58.597222222222221</v>
      </c>
      <c r="X2355">
        <v>133.00880783275156</v>
      </c>
      <c r="Y2355">
        <v>122.76712962962964</v>
      </c>
      <c r="Z2355">
        <v>122.76712962962964</v>
      </c>
      <c r="AA2355">
        <v>21.103383814631119</v>
      </c>
      <c r="AB2355">
        <v>5.1814119042002256</v>
      </c>
      <c r="AC2355">
        <v>-65.951480237575481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2</v>
      </c>
      <c r="AM2355">
        <v>14</v>
      </c>
    </row>
    <row r="2356" spans="1:39">
      <c r="A2356">
        <v>7</v>
      </c>
      <c r="B2356">
        <v>61</v>
      </c>
      <c r="C2356">
        <v>2014</v>
      </c>
      <c r="D2356">
        <v>99</v>
      </c>
      <c r="E2356">
        <v>99</v>
      </c>
      <c r="F2356">
        <v>99</v>
      </c>
      <c r="G2356">
        <v>99</v>
      </c>
      <c r="H2356">
        <v>99</v>
      </c>
      <c r="I2356">
        <v>6</v>
      </c>
      <c r="J2356">
        <v>999</v>
      </c>
      <c r="K2356">
        <v>99</v>
      </c>
      <c r="L2356">
        <v>99</v>
      </c>
      <c r="M2356">
        <v>99</v>
      </c>
      <c r="N2356">
        <v>99</v>
      </c>
      <c r="O2356">
        <v>99</v>
      </c>
      <c r="P2356">
        <v>9999</v>
      </c>
      <c r="Q2356">
        <v>293</v>
      </c>
      <c r="R2356">
        <v>9240</v>
      </c>
      <c r="S2356">
        <v>9236</v>
      </c>
      <c r="T2356">
        <v>46.467186321347747</v>
      </c>
      <c r="U2356">
        <v>47.126761072830085</v>
      </c>
      <c r="V2356">
        <v>15.835497835497836</v>
      </c>
      <c r="W2356">
        <v>59.251624079688192</v>
      </c>
      <c r="X2356">
        <v>157.42894429514124</v>
      </c>
      <c r="Y2356">
        <v>145.23557359307347</v>
      </c>
      <c r="Z2356">
        <v>145.298473365093</v>
      </c>
      <c r="AA2356">
        <v>33.143267964977305</v>
      </c>
      <c r="AB2356">
        <v>4.4767967501726407</v>
      </c>
      <c r="AC2356">
        <v>-37.735362628116448</v>
      </c>
    </row>
    <row r="2357" spans="1:39">
      <c r="A2357">
        <v>7</v>
      </c>
      <c r="B2357">
        <v>62</v>
      </c>
      <c r="C2357">
        <v>2014</v>
      </c>
      <c r="D2357">
        <v>99</v>
      </c>
      <c r="E2357">
        <v>99</v>
      </c>
      <c r="F2357">
        <v>99</v>
      </c>
      <c r="G2357">
        <v>99</v>
      </c>
      <c r="H2357">
        <v>99</v>
      </c>
      <c r="I2357">
        <v>24</v>
      </c>
      <c r="J2357">
        <v>999</v>
      </c>
      <c r="K2357">
        <v>99</v>
      </c>
      <c r="L2357">
        <v>99</v>
      </c>
      <c r="M2357">
        <v>99</v>
      </c>
      <c r="N2357">
        <v>99</v>
      </c>
      <c r="O2357">
        <v>99</v>
      </c>
      <c r="P2357">
        <v>9999</v>
      </c>
      <c r="Q2357">
        <v>271</v>
      </c>
      <c r="R2357">
        <v>7134</v>
      </c>
      <c r="S2357">
        <v>7123</v>
      </c>
      <c r="T2357">
        <v>35.876288659793815</v>
      </c>
      <c r="U2357">
        <v>36.416154786355378</v>
      </c>
      <c r="V2357">
        <v>16.398093636108772</v>
      </c>
      <c r="W2357">
        <v>59.665730731433371</v>
      </c>
      <c r="X2357">
        <v>157.67923189001371</v>
      </c>
      <c r="Y2357">
        <v>145.3578076815258</v>
      </c>
      <c r="Z2357">
        <v>145.58228274603462</v>
      </c>
      <c r="AA2357">
        <v>30.512773932050195</v>
      </c>
      <c r="AB2357">
        <v>4.2697066855485373</v>
      </c>
      <c r="AC2357">
        <v>-45.976475284168117</v>
      </c>
    </row>
    <row r="2358" spans="1:39">
      <c r="A2358">
        <v>7</v>
      </c>
      <c r="B2358">
        <v>63</v>
      </c>
      <c r="C2358">
        <v>2014</v>
      </c>
      <c r="D2358">
        <v>99</v>
      </c>
      <c r="E2358">
        <v>99</v>
      </c>
      <c r="F2358">
        <v>99</v>
      </c>
      <c r="G2358">
        <v>99</v>
      </c>
      <c r="H2358">
        <v>99</v>
      </c>
      <c r="I2358">
        <v>49</v>
      </c>
      <c r="J2358">
        <v>999</v>
      </c>
      <c r="K2358">
        <v>99</v>
      </c>
      <c r="L2358">
        <v>99</v>
      </c>
      <c r="M2358">
        <v>99</v>
      </c>
      <c r="N2358">
        <v>99</v>
      </c>
      <c r="O2358">
        <v>99</v>
      </c>
      <c r="P2358">
        <v>9999</v>
      </c>
      <c r="Q2358">
        <v>155</v>
      </c>
      <c r="R2358">
        <v>2107</v>
      </c>
      <c r="S2358">
        <v>2105</v>
      </c>
      <c r="T2358">
        <v>10.595926577822482</v>
      </c>
      <c r="U2358">
        <v>10.440637598923562</v>
      </c>
      <c r="V2358">
        <v>17.084954912197436</v>
      </c>
      <c r="W2358">
        <v>59.413301662707823</v>
      </c>
      <c r="X2358">
        <v>153.03032094946363</v>
      </c>
      <c r="Y2358">
        <v>141.10417655434262</v>
      </c>
      <c r="Z2358">
        <v>141.23824228028502</v>
      </c>
      <c r="AA2358">
        <v>31.849661930411031</v>
      </c>
      <c r="AB2358">
        <v>4.4630138807198909</v>
      </c>
      <c r="AC2358">
        <v>-49.949584828873448</v>
      </c>
    </row>
    <row r="2359" spans="1:39">
      <c r="A2359">
        <v>7</v>
      </c>
      <c r="B2359">
        <v>64</v>
      </c>
      <c r="C2359">
        <v>2014</v>
      </c>
      <c r="D2359">
        <v>99</v>
      </c>
      <c r="E2359">
        <v>99</v>
      </c>
      <c r="F2359">
        <v>99</v>
      </c>
      <c r="G2359">
        <v>99</v>
      </c>
      <c r="H2359">
        <v>99</v>
      </c>
      <c r="I2359">
        <v>80</v>
      </c>
      <c r="J2359">
        <v>999</v>
      </c>
      <c r="K2359">
        <v>99</v>
      </c>
      <c r="L2359">
        <v>99</v>
      </c>
      <c r="M2359">
        <v>99</v>
      </c>
      <c r="N2359">
        <v>99</v>
      </c>
      <c r="O2359">
        <v>99</v>
      </c>
      <c r="P2359">
        <v>9999</v>
      </c>
      <c r="Q2359">
        <v>147</v>
      </c>
      <c r="R2359">
        <v>877</v>
      </c>
      <c r="S2359">
        <v>877</v>
      </c>
      <c r="T2359">
        <v>4.4103595675132006</v>
      </c>
      <c r="U2359">
        <v>3.800252810315528</v>
      </c>
      <c r="V2359">
        <v>16.381984036488028</v>
      </c>
      <c r="W2359">
        <v>59.724059293044483</v>
      </c>
      <c r="X2359">
        <v>133.68681521635722</v>
      </c>
      <c r="Y2359">
        <v>123.3929304446979</v>
      </c>
      <c r="Z2359">
        <v>123.3929304446979</v>
      </c>
      <c r="AA2359">
        <v>17.221824482465159</v>
      </c>
      <c r="AB2359">
        <v>3.535327871253211</v>
      </c>
      <c r="AC2359">
        <v>-38.447119334423903</v>
      </c>
    </row>
    <row r="2360" spans="1:39">
      <c r="A2360">
        <v>7</v>
      </c>
      <c r="B2360">
        <v>65</v>
      </c>
      <c r="C2360">
        <v>2014</v>
      </c>
      <c r="D2360">
        <v>99</v>
      </c>
      <c r="E2360">
        <v>99</v>
      </c>
      <c r="F2360">
        <v>99</v>
      </c>
      <c r="G2360">
        <v>99</v>
      </c>
      <c r="H2360">
        <v>99</v>
      </c>
      <c r="I2360">
        <v>81</v>
      </c>
      <c r="J2360">
        <v>999</v>
      </c>
      <c r="K2360">
        <v>99</v>
      </c>
      <c r="L2360">
        <v>99</v>
      </c>
      <c r="M2360">
        <v>99</v>
      </c>
      <c r="N2360">
        <v>99</v>
      </c>
      <c r="O2360">
        <v>99</v>
      </c>
      <c r="P2360">
        <v>9999</v>
      </c>
      <c r="Q2360">
        <v>30</v>
      </c>
      <c r="R2360">
        <v>113</v>
      </c>
      <c r="S2360">
        <v>93</v>
      </c>
      <c r="T2360">
        <v>0.56826753834548649</v>
      </c>
      <c r="U2360">
        <v>0.38692023551849658</v>
      </c>
      <c r="V2360">
        <v>16.398230088495577</v>
      </c>
      <c r="W2360">
        <v>60.612903225806448</v>
      </c>
      <c r="X2360">
        <v>128.95905042234344</v>
      </c>
      <c r="Y2360">
        <v>97.503539823008836</v>
      </c>
      <c r="Z2360">
        <v>118.47204301075264</v>
      </c>
      <c r="AA2360">
        <v>11.75722487181077</v>
      </c>
      <c r="AB2360">
        <v>2.7825580327621431</v>
      </c>
      <c r="AC2360">
        <v>-12.779135019634012</v>
      </c>
    </row>
    <row r="2361" spans="1:39">
      <c r="A2361">
        <v>7</v>
      </c>
      <c r="B2361">
        <v>66</v>
      </c>
      <c r="C2361">
        <v>2014</v>
      </c>
      <c r="D2361">
        <v>99</v>
      </c>
      <c r="E2361">
        <v>99</v>
      </c>
      <c r="F2361">
        <v>99</v>
      </c>
      <c r="G2361">
        <v>99</v>
      </c>
      <c r="H2361">
        <v>99</v>
      </c>
      <c r="I2361">
        <v>83</v>
      </c>
      <c r="J2361">
        <v>999</v>
      </c>
      <c r="K2361">
        <v>99</v>
      </c>
      <c r="L2361">
        <v>99</v>
      </c>
      <c r="M2361">
        <v>99</v>
      </c>
      <c r="N2361">
        <v>99</v>
      </c>
      <c r="O2361">
        <v>99</v>
      </c>
      <c r="P2361">
        <v>9999</v>
      </c>
      <c r="Q2361">
        <v>89</v>
      </c>
      <c r="R2361">
        <v>414</v>
      </c>
      <c r="S2361">
        <v>412</v>
      </c>
      <c r="T2361">
        <v>2.0819713351772688</v>
      </c>
      <c r="U2361">
        <v>1.8292734960569264</v>
      </c>
      <c r="V2361">
        <v>15.357487922705316</v>
      </c>
      <c r="W2361">
        <v>58.072815533980567</v>
      </c>
      <c r="X2361">
        <v>136.88429349788805</v>
      </c>
      <c r="Y2361">
        <v>125.82173913043484</v>
      </c>
      <c r="Z2361">
        <v>126.43252427184476</v>
      </c>
      <c r="AA2361">
        <v>20.992572899218725</v>
      </c>
      <c r="AB2361">
        <v>5.8179950868018349</v>
      </c>
      <c r="AC2361">
        <v>-63.192761556545278</v>
      </c>
    </row>
    <row r="2362" spans="1:39">
      <c r="A2362">
        <v>7</v>
      </c>
      <c r="B2362">
        <v>67</v>
      </c>
      <c r="C2362">
        <v>2013</v>
      </c>
      <c r="D2362">
        <v>99</v>
      </c>
      <c r="E2362">
        <v>99</v>
      </c>
      <c r="F2362">
        <v>99</v>
      </c>
      <c r="G2362">
        <v>99</v>
      </c>
      <c r="H2362">
        <v>99</v>
      </c>
      <c r="I2362">
        <v>6</v>
      </c>
      <c r="J2362">
        <v>999</v>
      </c>
      <c r="K2362">
        <v>99</v>
      </c>
      <c r="L2362">
        <v>99</v>
      </c>
      <c r="M2362">
        <v>99</v>
      </c>
      <c r="N2362">
        <v>99</v>
      </c>
      <c r="O2362">
        <v>99</v>
      </c>
      <c r="P2362">
        <v>9999</v>
      </c>
      <c r="Q2362">
        <v>297</v>
      </c>
      <c r="R2362">
        <v>8203</v>
      </c>
      <c r="S2362">
        <v>8191</v>
      </c>
      <c r="T2362">
        <v>42.070981639142474</v>
      </c>
      <c r="U2362">
        <v>43.317413024221125</v>
      </c>
      <c r="V2362">
        <v>15.841521394611728</v>
      </c>
      <c r="W2362">
        <v>59.161884995727</v>
      </c>
      <c r="X2362">
        <v>159.85823699782725</v>
      </c>
      <c r="Y2362">
        <v>147.36369620870471</v>
      </c>
      <c r="Z2362">
        <v>147.57958735197221</v>
      </c>
      <c r="AA2362">
        <v>33.922519361978011</v>
      </c>
      <c r="AB2362">
        <v>4.4146477710799932</v>
      </c>
      <c r="AC2362">
        <v>-39.257079592920093</v>
      </c>
    </row>
    <row r="2363" spans="1:39">
      <c r="A2363">
        <v>7</v>
      </c>
      <c r="B2363">
        <v>68</v>
      </c>
      <c r="C2363">
        <v>2013</v>
      </c>
      <c r="D2363">
        <v>99</v>
      </c>
      <c r="E2363">
        <v>99</v>
      </c>
      <c r="F2363">
        <v>99</v>
      </c>
      <c r="G2363">
        <v>99</v>
      </c>
      <c r="H2363">
        <v>99</v>
      </c>
      <c r="I2363">
        <v>24</v>
      </c>
      <c r="J2363">
        <v>999</v>
      </c>
      <c r="K2363">
        <v>99</v>
      </c>
      <c r="L2363">
        <v>99</v>
      </c>
      <c r="M2363">
        <v>99</v>
      </c>
      <c r="N2363">
        <v>99</v>
      </c>
      <c r="O2363">
        <v>99</v>
      </c>
      <c r="P2363">
        <v>9999</v>
      </c>
      <c r="Q2363">
        <v>226</v>
      </c>
      <c r="R2363">
        <v>5494</v>
      </c>
      <c r="S2363">
        <v>5478</v>
      </c>
      <c r="T2363">
        <v>28.177248948610114</v>
      </c>
      <c r="U2363">
        <v>28.550547702298744</v>
      </c>
      <c r="V2363">
        <v>17.522752093192576</v>
      </c>
      <c r="W2363">
        <v>59.866374589266158</v>
      </c>
      <c r="X2363">
        <v>157.49678266175172</v>
      </c>
      <c r="Y2363">
        <v>145.0195303967966</v>
      </c>
      <c r="Z2363">
        <v>145.44309967141305</v>
      </c>
      <c r="AA2363">
        <v>31.227402268815489</v>
      </c>
      <c r="AB2363">
        <v>4.2535166002143248</v>
      </c>
      <c r="AC2363">
        <v>-47.894785157478303</v>
      </c>
    </row>
    <row r="2364" spans="1:39">
      <c r="A2364">
        <v>7</v>
      </c>
      <c r="B2364">
        <v>69</v>
      </c>
      <c r="C2364">
        <v>2013</v>
      </c>
      <c r="D2364">
        <v>99</v>
      </c>
      <c r="E2364">
        <v>99</v>
      </c>
      <c r="F2364">
        <v>99</v>
      </c>
      <c r="G2364">
        <v>99</v>
      </c>
      <c r="H2364">
        <v>99</v>
      </c>
      <c r="I2364">
        <v>49</v>
      </c>
      <c r="J2364">
        <v>999</v>
      </c>
      <c r="K2364">
        <v>99</v>
      </c>
      <c r="L2364">
        <v>99</v>
      </c>
      <c r="M2364">
        <v>99</v>
      </c>
      <c r="N2364">
        <v>99</v>
      </c>
      <c r="O2364">
        <v>99</v>
      </c>
      <c r="P2364">
        <v>9999</v>
      </c>
      <c r="Q2364">
        <v>124</v>
      </c>
      <c r="R2364">
        <v>1937</v>
      </c>
      <c r="S2364">
        <v>1935</v>
      </c>
      <c r="T2364">
        <v>9.9343522412555121</v>
      </c>
      <c r="U2364">
        <v>10.306090328987157</v>
      </c>
      <c r="V2364">
        <v>16.487867836861124</v>
      </c>
      <c r="W2364">
        <v>58.33333333333335</v>
      </c>
      <c r="X2364">
        <v>160.96001288698019</v>
      </c>
      <c r="Y2364">
        <v>148.47899845121324</v>
      </c>
      <c r="Z2364">
        <v>148.63246511627904</v>
      </c>
      <c r="AA2364">
        <v>34.574933646534113</v>
      </c>
      <c r="AB2364">
        <v>5.0868427331939454</v>
      </c>
      <c r="AC2364">
        <v>-53.577495292185482</v>
      </c>
    </row>
    <row r="2365" spans="1:39">
      <c r="A2365">
        <v>7</v>
      </c>
      <c r="B2365">
        <v>70</v>
      </c>
      <c r="C2365">
        <v>2013</v>
      </c>
      <c r="D2365">
        <v>99</v>
      </c>
      <c r="E2365">
        <v>99</v>
      </c>
      <c r="F2365">
        <v>99</v>
      </c>
      <c r="G2365">
        <v>99</v>
      </c>
      <c r="H2365">
        <v>99</v>
      </c>
      <c r="I2365">
        <v>80</v>
      </c>
      <c r="J2365">
        <v>999</v>
      </c>
      <c r="K2365">
        <v>99</v>
      </c>
      <c r="L2365">
        <v>99</v>
      </c>
      <c r="M2365">
        <v>99</v>
      </c>
      <c r="N2365">
        <v>99</v>
      </c>
      <c r="O2365">
        <v>99</v>
      </c>
      <c r="P2365">
        <v>9999</v>
      </c>
      <c r="Q2365">
        <v>119</v>
      </c>
      <c r="R2365">
        <v>661</v>
      </c>
      <c r="S2365">
        <v>661</v>
      </c>
      <c r="T2365">
        <v>3.3900912914145045</v>
      </c>
      <c r="U2365">
        <v>2.9167424950961229</v>
      </c>
      <c r="V2365">
        <v>15.86989409984872</v>
      </c>
      <c r="W2365">
        <v>59.759455370650521</v>
      </c>
      <c r="X2365">
        <v>133.41222711574937</v>
      </c>
      <c r="Y2365">
        <v>123.13948562783676</v>
      </c>
      <c r="Z2365">
        <v>123.13948562783676</v>
      </c>
      <c r="AA2365">
        <v>13.79233597534232</v>
      </c>
      <c r="AB2365">
        <v>3.6255842878133326</v>
      </c>
      <c r="AC2365">
        <v>-35.85830894505537</v>
      </c>
    </row>
    <row r="2366" spans="1:39">
      <c r="A2366">
        <v>7</v>
      </c>
      <c r="B2366">
        <v>71</v>
      </c>
      <c r="C2366">
        <v>2013</v>
      </c>
      <c r="D2366">
        <v>99</v>
      </c>
      <c r="E2366">
        <v>99</v>
      </c>
      <c r="F2366">
        <v>99</v>
      </c>
      <c r="G2366">
        <v>99</v>
      </c>
      <c r="H2366">
        <v>99</v>
      </c>
      <c r="I2366">
        <v>81</v>
      </c>
      <c r="J2366">
        <v>999</v>
      </c>
      <c r="K2366">
        <v>99</v>
      </c>
      <c r="L2366">
        <v>99</v>
      </c>
      <c r="M2366">
        <v>99</v>
      </c>
      <c r="N2366">
        <v>99</v>
      </c>
      <c r="O2366">
        <v>99</v>
      </c>
      <c r="P2366">
        <v>9999</v>
      </c>
      <c r="Q2366">
        <v>19</v>
      </c>
      <c r="R2366">
        <v>63</v>
      </c>
      <c r="S2366">
        <v>37</v>
      </c>
      <c r="T2366">
        <v>0.32311006257052011</v>
      </c>
      <c r="U2366">
        <v>0.15237832343795732</v>
      </c>
      <c r="V2366">
        <v>14.619047619047612</v>
      </c>
      <c r="W2366">
        <v>60.648648648648638</v>
      </c>
      <c r="X2366">
        <v>128.2274845655127</v>
      </c>
      <c r="Y2366">
        <v>67.496825396825386</v>
      </c>
      <c r="Z2366">
        <v>114.92702702702699</v>
      </c>
      <c r="AA2366">
        <v>10.158916963148203</v>
      </c>
      <c r="AB2366">
        <v>3.1469952740559424</v>
      </c>
      <c r="AC2366">
        <v>-14.477111784238843</v>
      </c>
    </row>
    <row r="2367" spans="1:39">
      <c r="A2367">
        <v>7</v>
      </c>
      <c r="B2367">
        <v>72</v>
      </c>
      <c r="C2367">
        <v>2013</v>
      </c>
      <c r="D2367">
        <v>99</v>
      </c>
      <c r="E2367">
        <v>99</v>
      </c>
      <c r="F2367">
        <v>99</v>
      </c>
      <c r="G2367">
        <v>99</v>
      </c>
      <c r="H2367">
        <v>99</v>
      </c>
      <c r="I2367">
        <v>83</v>
      </c>
      <c r="J2367">
        <v>999</v>
      </c>
      <c r="K2367">
        <v>99</v>
      </c>
      <c r="L2367">
        <v>99</v>
      </c>
      <c r="M2367">
        <v>99</v>
      </c>
      <c r="N2367">
        <v>99</v>
      </c>
      <c r="O2367">
        <v>99</v>
      </c>
      <c r="P2367">
        <v>9999</v>
      </c>
      <c r="Q2367">
        <v>144</v>
      </c>
      <c r="R2367">
        <v>3140</v>
      </c>
      <c r="S2367">
        <v>3134</v>
      </c>
      <c r="T2367">
        <v>16.104215817006875</v>
      </c>
      <c r="U2367">
        <v>14.756828125958886</v>
      </c>
      <c r="V2367">
        <v>15.952866242038212</v>
      </c>
      <c r="W2367">
        <v>58.69687300574347</v>
      </c>
      <c r="X2367">
        <v>142.38297989800645</v>
      </c>
      <c r="Y2367">
        <v>131.1487261146498</v>
      </c>
      <c r="Z2367">
        <v>131.39980855137219</v>
      </c>
      <c r="AA2367">
        <v>28.093820162040089</v>
      </c>
      <c r="AB2367">
        <v>3.7754467126225304</v>
      </c>
      <c r="AC2367">
        <v>-36.603515499572033</v>
      </c>
    </row>
    <row r="2368" spans="1:39">
      <c r="A2368">
        <v>7</v>
      </c>
      <c r="B2368">
        <v>73</v>
      </c>
      <c r="C2368">
        <v>2012</v>
      </c>
      <c r="D2368">
        <v>99</v>
      </c>
      <c r="E2368">
        <v>99</v>
      </c>
      <c r="F2368">
        <v>99</v>
      </c>
      <c r="G2368">
        <v>99</v>
      </c>
      <c r="H2368">
        <v>99</v>
      </c>
      <c r="I2368">
        <v>6</v>
      </c>
      <c r="J2368">
        <v>999</v>
      </c>
      <c r="K2368">
        <v>99</v>
      </c>
      <c r="L2368">
        <v>99</v>
      </c>
      <c r="M2368">
        <v>99</v>
      </c>
      <c r="N2368">
        <v>99</v>
      </c>
      <c r="O2368">
        <v>99</v>
      </c>
      <c r="P2368">
        <v>9999</v>
      </c>
      <c r="Q2368">
        <v>335</v>
      </c>
      <c r="R2368">
        <v>8687</v>
      </c>
      <c r="S2368">
        <v>8678</v>
      </c>
      <c r="T2368">
        <v>43.102036765982781</v>
      </c>
      <c r="U2368">
        <v>43.867215607038915</v>
      </c>
      <c r="V2368">
        <v>15.926556924139524</v>
      </c>
      <c r="W2368">
        <v>59.071329799492979</v>
      </c>
      <c r="X2368">
        <v>158.78182377597841</v>
      </c>
      <c r="Y2368">
        <v>146.43118452860597</v>
      </c>
      <c r="Z2368">
        <v>146.58304908965195</v>
      </c>
      <c r="AA2368">
        <v>33.560083327692105</v>
      </c>
      <c r="AB2368">
        <v>4.5228778370411993</v>
      </c>
      <c r="AC2368">
        <v>-39.123922784445618</v>
      </c>
    </row>
    <row r="2369" spans="1:29">
      <c r="A2369">
        <v>7</v>
      </c>
      <c r="B2369">
        <v>74</v>
      </c>
      <c r="C2369">
        <v>2012</v>
      </c>
      <c r="D2369">
        <v>99</v>
      </c>
      <c r="E2369">
        <v>99</v>
      </c>
      <c r="F2369">
        <v>99</v>
      </c>
      <c r="G2369">
        <v>99</v>
      </c>
      <c r="H2369">
        <v>99</v>
      </c>
      <c r="I2369">
        <v>24</v>
      </c>
      <c r="J2369">
        <v>999</v>
      </c>
      <c r="K2369">
        <v>99</v>
      </c>
      <c r="L2369">
        <v>99</v>
      </c>
      <c r="M2369">
        <v>99</v>
      </c>
      <c r="N2369">
        <v>99</v>
      </c>
      <c r="O2369">
        <v>99</v>
      </c>
      <c r="P2369">
        <v>9999</v>
      </c>
      <c r="Q2369">
        <v>255</v>
      </c>
      <c r="R2369">
        <v>5995.5</v>
      </c>
      <c r="S2369">
        <v>5981.5</v>
      </c>
      <c r="T2369">
        <v>29.747699025031629</v>
      </c>
      <c r="U2369">
        <v>30.631852163371018</v>
      </c>
      <c r="V2369">
        <v>17.182553581853057</v>
      </c>
      <c r="W2369">
        <v>59.643734849118104</v>
      </c>
      <c r="X2369">
        <v>160.86288262603591</v>
      </c>
      <c r="Y2369">
        <v>148.15324826953588</v>
      </c>
      <c r="Z2369">
        <v>148.50000835910762</v>
      </c>
      <c r="AA2369">
        <v>31.690125855483892</v>
      </c>
      <c r="AB2369">
        <v>4.4499088042762196</v>
      </c>
      <c r="AC2369">
        <v>-46.610847225009266</v>
      </c>
    </row>
    <row r="2370" spans="1:29">
      <c r="A2370">
        <v>7</v>
      </c>
      <c r="B2370">
        <v>75</v>
      </c>
      <c r="C2370">
        <v>2012</v>
      </c>
      <c r="D2370">
        <v>99</v>
      </c>
      <c r="E2370">
        <v>99</v>
      </c>
      <c r="F2370">
        <v>99</v>
      </c>
      <c r="G2370">
        <v>99</v>
      </c>
      <c r="H2370">
        <v>99</v>
      </c>
      <c r="I2370">
        <v>49</v>
      </c>
      <c r="J2370">
        <v>999</v>
      </c>
      <c r="K2370">
        <v>99</v>
      </c>
      <c r="L2370">
        <v>99</v>
      </c>
      <c r="M2370">
        <v>99</v>
      </c>
      <c r="N2370">
        <v>99</v>
      </c>
      <c r="O2370">
        <v>99</v>
      </c>
      <c r="P2370">
        <v>9999</v>
      </c>
      <c r="Q2370">
        <v>173</v>
      </c>
      <c r="R2370">
        <v>2031</v>
      </c>
      <c r="S2370">
        <v>2031</v>
      </c>
      <c r="T2370">
        <v>10.077153985462301</v>
      </c>
      <c r="U2370">
        <v>10.012185455494135</v>
      </c>
      <c r="V2370">
        <v>15.9945839487937</v>
      </c>
      <c r="W2370">
        <v>58.449532250123113</v>
      </c>
      <c r="X2370">
        <v>154.87473947956229</v>
      </c>
      <c r="Y2370">
        <v>142.94938453963599</v>
      </c>
      <c r="Z2370">
        <v>142.94938453963599</v>
      </c>
      <c r="AA2370">
        <v>33.880186093270424</v>
      </c>
      <c r="AB2370">
        <v>4.6684552239535213</v>
      </c>
      <c r="AC2370">
        <v>-48.139970281651955</v>
      </c>
    </row>
    <row r="2371" spans="1:29">
      <c r="A2371">
        <v>7</v>
      </c>
      <c r="B2371">
        <v>76</v>
      </c>
      <c r="C2371">
        <v>2012</v>
      </c>
      <c r="D2371">
        <v>99</v>
      </c>
      <c r="E2371">
        <v>99</v>
      </c>
      <c r="F2371">
        <v>99</v>
      </c>
      <c r="G2371">
        <v>99</v>
      </c>
      <c r="H2371">
        <v>99</v>
      </c>
      <c r="I2371">
        <v>80</v>
      </c>
      <c r="J2371">
        <v>999</v>
      </c>
      <c r="K2371">
        <v>99</v>
      </c>
      <c r="L2371">
        <v>99</v>
      </c>
      <c r="M2371">
        <v>99</v>
      </c>
      <c r="N2371">
        <v>99</v>
      </c>
      <c r="O2371">
        <v>99</v>
      </c>
      <c r="P2371">
        <v>9999</v>
      </c>
      <c r="Q2371">
        <v>156</v>
      </c>
      <c r="R2371">
        <v>929</v>
      </c>
      <c r="S2371">
        <v>927</v>
      </c>
      <c r="T2371">
        <v>4.6093924433749276</v>
      </c>
      <c r="U2371">
        <v>3.8368890482119458</v>
      </c>
      <c r="V2371">
        <v>15.988159311087189</v>
      </c>
      <c r="W2371">
        <v>59.27723840345201</v>
      </c>
      <c r="X2371">
        <v>130.02692815000452</v>
      </c>
      <c r="Y2371">
        <v>119.76415500538204</v>
      </c>
      <c r="Z2371">
        <v>120.02254584681759</v>
      </c>
      <c r="AA2371">
        <v>12.03727663974075</v>
      </c>
      <c r="AB2371">
        <v>3.5831545421359192</v>
      </c>
      <c r="AC2371">
        <v>-29.917578854535897</v>
      </c>
    </row>
    <row r="2372" spans="1:29">
      <c r="A2372">
        <v>7</v>
      </c>
      <c r="B2372">
        <v>77</v>
      </c>
      <c r="C2372">
        <v>2012</v>
      </c>
      <c r="D2372">
        <v>99</v>
      </c>
      <c r="E2372">
        <v>99</v>
      </c>
      <c r="F2372">
        <v>99</v>
      </c>
      <c r="G2372">
        <v>99</v>
      </c>
      <c r="H2372">
        <v>99</v>
      </c>
      <c r="I2372">
        <v>81</v>
      </c>
      <c r="J2372">
        <v>999</v>
      </c>
      <c r="K2372">
        <v>99</v>
      </c>
      <c r="L2372">
        <v>99</v>
      </c>
      <c r="M2372">
        <v>99</v>
      </c>
      <c r="N2372">
        <v>99</v>
      </c>
      <c r="O2372">
        <v>99</v>
      </c>
      <c r="P2372">
        <v>9999</v>
      </c>
      <c r="Q2372">
        <v>2</v>
      </c>
      <c r="R2372">
        <v>5</v>
      </c>
      <c r="S2372">
        <v>1</v>
      </c>
      <c r="T2372">
        <v>2.4808355454116939E-2</v>
      </c>
      <c r="U2372">
        <v>3.7002953856488862E-3</v>
      </c>
      <c r="V2372">
        <v>15.8</v>
      </c>
      <c r="W2372">
        <v>62</v>
      </c>
      <c r="X2372">
        <v>122.31852654387868</v>
      </c>
      <c r="Y2372">
        <v>21.46</v>
      </c>
      <c r="Z2372">
        <v>107.3</v>
      </c>
      <c r="AA2372">
        <v>0</v>
      </c>
      <c r="AB2372">
        <v>0</v>
      </c>
    </row>
    <row r="2373" spans="1:29">
      <c r="A2373">
        <v>7</v>
      </c>
      <c r="B2373">
        <v>78</v>
      </c>
      <c r="C2373">
        <v>2012</v>
      </c>
      <c r="D2373">
        <v>99</v>
      </c>
      <c r="E2373">
        <v>99</v>
      </c>
      <c r="F2373">
        <v>99</v>
      </c>
      <c r="G2373">
        <v>99</v>
      </c>
      <c r="H2373">
        <v>99</v>
      </c>
      <c r="I2373">
        <v>83</v>
      </c>
      <c r="J2373">
        <v>999</v>
      </c>
      <c r="K2373">
        <v>99</v>
      </c>
      <c r="L2373">
        <v>99</v>
      </c>
      <c r="M2373">
        <v>99</v>
      </c>
      <c r="N2373">
        <v>99</v>
      </c>
      <c r="O2373">
        <v>99</v>
      </c>
      <c r="P2373">
        <v>9999</v>
      </c>
      <c r="Q2373">
        <v>154</v>
      </c>
      <c r="R2373">
        <v>2507</v>
      </c>
      <c r="S2373">
        <v>2505</v>
      </c>
      <c r="T2373">
        <v>12.438909424694236</v>
      </c>
      <c r="U2373">
        <v>11.64815743049833</v>
      </c>
      <c r="V2373">
        <v>15.814120462704421</v>
      </c>
      <c r="W2373">
        <v>58.914570858283419</v>
      </c>
      <c r="X2373">
        <v>146.09662824913627</v>
      </c>
      <c r="Y2373">
        <v>134.73059433585968</v>
      </c>
      <c r="Z2373">
        <v>134.83816367265479</v>
      </c>
      <c r="AA2373">
        <v>30.089367433630471</v>
      </c>
      <c r="AB2373">
        <v>3.7549551115412494</v>
      </c>
      <c r="AC2373">
        <v>-32.940119937457446</v>
      </c>
    </row>
    <row r="2374" spans="1:29">
      <c r="A2374">
        <v>7</v>
      </c>
      <c r="B2374">
        <v>79</v>
      </c>
      <c r="C2374">
        <v>2011</v>
      </c>
      <c r="D2374">
        <v>99</v>
      </c>
      <c r="E2374">
        <v>99</v>
      </c>
      <c r="F2374">
        <v>99</v>
      </c>
      <c r="G2374">
        <v>99</v>
      </c>
      <c r="H2374">
        <v>99</v>
      </c>
      <c r="I2374">
        <v>6</v>
      </c>
      <c r="J2374">
        <v>999</v>
      </c>
      <c r="K2374">
        <v>99</v>
      </c>
      <c r="L2374">
        <v>99</v>
      </c>
      <c r="M2374">
        <v>99</v>
      </c>
      <c r="N2374">
        <v>99</v>
      </c>
      <c r="O2374">
        <v>99</v>
      </c>
      <c r="P2374">
        <v>9999</v>
      </c>
      <c r="Q2374">
        <v>363</v>
      </c>
      <c r="R2374">
        <v>8800</v>
      </c>
      <c r="S2374">
        <v>8794</v>
      </c>
      <c r="T2374">
        <v>45.234913128405459</v>
      </c>
      <c r="U2374">
        <v>46.491743430396653</v>
      </c>
      <c r="V2374">
        <v>15.869886363636361</v>
      </c>
      <c r="W2374">
        <v>59.074596315669773</v>
      </c>
      <c r="X2374">
        <v>159.22013198069536</v>
      </c>
      <c r="Y2374">
        <v>146.87347727272672</v>
      </c>
      <c r="Z2374">
        <v>146.97368660450249</v>
      </c>
      <c r="AA2374">
        <v>32.674947371098369</v>
      </c>
      <c r="AB2374">
        <v>4.4913312608833156</v>
      </c>
      <c r="AC2374">
        <v>-38.222146284548899</v>
      </c>
    </row>
    <row r="2375" spans="1:29">
      <c r="A2375">
        <v>7</v>
      </c>
      <c r="B2375">
        <v>80</v>
      </c>
      <c r="C2375">
        <v>2011</v>
      </c>
      <c r="D2375">
        <v>99</v>
      </c>
      <c r="E2375">
        <v>99</v>
      </c>
      <c r="F2375">
        <v>99</v>
      </c>
      <c r="G2375">
        <v>99</v>
      </c>
      <c r="H2375">
        <v>99</v>
      </c>
      <c r="I2375">
        <v>24</v>
      </c>
      <c r="J2375">
        <v>999</v>
      </c>
      <c r="K2375">
        <v>99</v>
      </c>
      <c r="L2375">
        <v>99</v>
      </c>
      <c r="M2375">
        <v>99</v>
      </c>
      <c r="N2375">
        <v>99</v>
      </c>
      <c r="O2375">
        <v>99</v>
      </c>
      <c r="P2375">
        <v>9999</v>
      </c>
      <c r="Q2375">
        <v>277</v>
      </c>
      <c r="R2375">
        <v>5101</v>
      </c>
      <c r="S2375">
        <v>5077</v>
      </c>
      <c r="T2375">
        <v>26.220828621363221</v>
      </c>
      <c r="U2375">
        <v>27.007803175981941</v>
      </c>
      <c r="V2375">
        <v>17.733973730641051</v>
      </c>
      <c r="W2375">
        <v>59.066574748867431</v>
      </c>
      <c r="X2375">
        <v>160.13251708765699</v>
      </c>
      <c r="Y2375">
        <v>147.19198196432038</v>
      </c>
      <c r="Z2375">
        <v>147.88778806381691</v>
      </c>
      <c r="AA2375">
        <v>31.956156883232193</v>
      </c>
      <c r="AB2375">
        <v>4.4459748630353451</v>
      </c>
      <c r="AC2375">
        <v>-48.405448333991004</v>
      </c>
    </row>
    <row r="2376" spans="1:29">
      <c r="A2376">
        <v>7</v>
      </c>
      <c r="B2376">
        <v>81</v>
      </c>
      <c r="C2376">
        <v>2011</v>
      </c>
      <c r="D2376">
        <v>99</v>
      </c>
      <c r="E2376">
        <v>99</v>
      </c>
      <c r="F2376">
        <v>99</v>
      </c>
      <c r="G2376">
        <v>99</v>
      </c>
      <c r="H2376">
        <v>99</v>
      </c>
      <c r="I2376">
        <v>49</v>
      </c>
      <c r="J2376">
        <v>999</v>
      </c>
      <c r="K2376">
        <v>99</v>
      </c>
      <c r="L2376">
        <v>99</v>
      </c>
      <c r="M2376">
        <v>99</v>
      </c>
      <c r="N2376">
        <v>99</v>
      </c>
      <c r="O2376">
        <v>99</v>
      </c>
      <c r="P2376">
        <v>9999</v>
      </c>
      <c r="Q2376">
        <v>198</v>
      </c>
      <c r="R2376">
        <v>1932</v>
      </c>
      <c r="S2376">
        <v>1929</v>
      </c>
      <c r="T2376">
        <v>9.9311195640999301</v>
      </c>
      <c r="U2376">
        <v>9.7988345253388616</v>
      </c>
      <c r="V2376">
        <v>16.265010351966875</v>
      </c>
      <c r="W2376">
        <v>58.675479523068951</v>
      </c>
      <c r="X2376">
        <v>153.0381845139961</v>
      </c>
      <c r="Y2376">
        <v>140.99948240165637</v>
      </c>
      <c r="Z2376">
        <v>141.21876620010372</v>
      </c>
      <c r="AA2376">
        <v>33.403156063063321</v>
      </c>
      <c r="AB2376">
        <v>4.4736919007841793</v>
      </c>
      <c r="AC2376">
        <v>-46.700136135804861</v>
      </c>
    </row>
    <row r="2377" spans="1:29">
      <c r="A2377">
        <v>7</v>
      </c>
      <c r="B2377">
        <v>82</v>
      </c>
      <c r="C2377">
        <v>2011</v>
      </c>
      <c r="D2377">
        <v>99</v>
      </c>
      <c r="E2377">
        <v>99</v>
      </c>
      <c r="F2377">
        <v>99</v>
      </c>
      <c r="G2377">
        <v>99</v>
      </c>
      <c r="H2377">
        <v>99</v>
      </c>
      <c r="I2377">
        <v>80</v>
      </c>
      <c r="J2377">
        <v>999</v>
      </c>
      <c r="K2377">
        <v>99</v>
      </c>
      <c r="L2377">
        <v>99</v>
      </c>
      <c r="M2377">
        <v>99</v>
      </c>
      <c r="N2377">
        <v>99</v>
      </c>
      <c r="O2377">
        <v>99</v>
      </c>
      <c r="P2377">
        <v>9999</v>
      </c>
      <c r="Q2377">
        <v>166</v>
      </c>
      <c r="R2377">
        <v>806</v>
      </c>
      <c r="S2377">
        <v>800</v>
      </c>
      <c r="T2377">
        <v>4.143106816078955</v>
      </c>
      <c r="U2377">
        <v>3.4767084022368557</v>
      </c>
      <c r="V2377">
        <v>14.727047146401979</v>
      </c>
      <c r="W2377">
        <v>58.064999999999998</v>
      </c>
      <c r="X2377">
        <v>130.83697835034641</v>
      </c>
      <c r="Y2377">
        <v>119.91774193548382</v>
      </c>
      <c r="Z2377">
        <v>120.81712499999998</v>
      </c>
      <c r="AA2377">
        <v>14.152142743570264</v>
      </c>
      <c r="AB2377">
        <v>3.6453086289092376</v>
      </c>
      <c r="AC2377">
        <v>-24.922718126415472</v>
      </c>
    </row>
    <row r="2378" spans="1:29">
      <c r="A2378">
        <v>7</v>
      </c>
      <c r="B2378">
        <v>83</v>
      </c>
      <c r="C2378">
        <v>2011</v>
      </c>
      <c r="D2378">
        <v>99</v>
      </c>
      <c r="E2378">
        <v>99</v>
      </c>
      <c r="F2378">
        <v>99</v>
      </c>
      <c r="G2378">
        <v>99</v>
      </c>
      <c r="H2378">
        <v>99</v>
      </c>
      <c r="I2378">
        <v>81</v>
      </c>
      <c r="J2378">
        <v>999</v>
      </c>
      <c r="K2378">
        <v>99</v>
      </c>
      <c r="L2378">
        <v>99</v>
      </c>
      <c r="M2378">
        <v>99</v>
      </c>
      <c r="N2378">
        <v>99</v>
      </c>
      <c r="O2378">
        <v>99</v>
      </c>
      <c r="P2378">
        <v>9999</v>
      </c>
      <c r="Q2378">
        <v>32</v>
      </c>
      <c r="R2378">
        <v>105</v>
      </c>
      <c r="S2378">
        <v>105</v>
      </c>
      <c r="T2378">
        <v>0.53973475891847422</v>
      </c>
      <c r="U2378">
        <v>0.42199832973307938</v>
      </c>
      <c r="V2378">
        <v>15.838095238095244</v>
      </c>
      <c r="W2378">
        <v>58.628571428571405</v>
      </c>
      <c r="X2378">
        <v>121.05143682608472</v>
      </c>
      <c r="Y2378">
        <v>111.73047619047622</v>
      </c>
      <c r="Z2378">
        <v>111.73047619047622</v>
      </c>
      <c r="AA2378">
        <v>7.2021045047294487</v>
      </c>
      <c r="AB2378">
        <v>3.0024026659839755</v>
      </c>
      <c r="AC2378">
        <v>-26.84504883132735</v>
      </c>
    </row>
    <row r="2379" spans="1:29">
      <c r="A2379">
        <v>7</v>
      </c>
      <c r="B2379">
        <v>84</v>
      </c>
      <c r="C2379">
        <v>2011</v>
      </c>
      <c r="D2379">
        <v>99</v>
      </c>
      <c r="E2379">
        <v>99</v>
      </c>
      <c r="F2379">
        <v>99</v>
      </c>
      <c r="G2379">
        <v>99</v>
      </c>
      <c r="H2379">
        <v>99</v>
      </c>
      <c r="I2379">
        <v>83</v>
      </c>
      <c r="J2379">
        <v>999</v>
      </c>
      <c r="K2379">
        <v>99</v>
      </c>
      <c r="L2379">
        <v>99</v>
      </c>
      <c r="M2379">
        <v>99</v>
      </c>
      <c r="N2379">
        <v>99</v>
      </c>
      <c r="O2379">
        <v>99</v>
      </c>
      <c r="P2379">
        <v>9999</v>
      </c>
      <c r="Q2379">
        <v>169</v>
      </c>
      <c r="R2379">
        <v>2710</v>
      </c>
      <c r="S2379">
        <v>2697</v>
      </c>
      <c r="T2379">
        <v>13.930297111133957</v>
      </c>
      <c r="U2379">
        <v>12.802912136312591</v>
      </c>
      <c r="V2379">
        <v>15.27269372693727</v>
      </c>
      <c r="W2379">
        <v>57.788283277715983</v>
      </c>
      <c r="X2379">
        <v>142.95087013708689</v>
      </c>
      <c r="Y2379">
        <v>131.33778597785999</v>
      </c>
      <c r="Z2379">
        <v>131.97085650723048</v>
      </c>
      <c r="AA2379">
        <v>29.38245871239614</v>
      </c>
      <c r="AB2379">
        <v>4.0481945398957722</v>
      </c>
      <c r="AC2379">
        <v>-33.690184673162037</v>
      </c>
    </row>
    <row r="2380" spans="1:29">
      <c r="A2380">
        <v>7</v>
      </c>
      <c r="B2380">
        <v>85</v>
      </c>
      <c r="C2380">
        <v>2010</v>
      </c>
      <c r="D2380">
        <v>99</v>
      </c>
      <c r="E2380">
        <v>99</v>
      </c>
      <c r="F2380">
        <v>99</v>
      </c>
      <c r="G2380">
        <v>99</v>
      </c>
      <c r="H2380">
        <v>99</v>
      </c>
      <c r="I2380">
        <v>6</v>
      </c>
      <c r="J2380">
        <v>999</v>
      </c>
      <c r="K2380">
        <v>99</v>
      </c>
      <c r="L2380">
        <v>99</v>
      </c>
      <c r="M2380">
        <v>99</v>
      </c>
      <c r="N2380">
        <v>99</v>
      </c>
      <c r="O2380">
        <v>99</v>
      </c>
      <c r="P2380">
        <v>9999</v>
      </c>
      <c r="Q2380">
        <v>399</v>
      </c>
      <c r="R2380">
        <v>8065</v>
      </c>
      <c r="S2380">
        <v>8046</v>
      </c>
      <c r="T2380">
        <v>40.43619954875907</v>
      </c>
      <c r="U2380">
        <v>41.949158059817798</v>
      </c>
      <c r="V2380">
        <v>14.812523248605082</v>
      </c>
      <c r="W2380">
        <v>59.115461098682601</v>
      </c>
      <c r="X2380">
        <v>162.59575671396851</v>
      </c>
      <c r="Y2380">
        <v>149.79597024178503</v>
      </c>
      <c r="Z2380">
        <v>150.14970171513747</v>
      </c>
      <c r="AA2380">
        <v>32.286863972378953</v>
      </c>
      <c r="AB2380">
        <v>4.6207894168222516</v>
      </c>
      <c r="AC2380">
        <v>-46.134719141445615</v>
      </c>
    </row>
    <row r="2381" spans="1:29">
      <c r="A2381">
        <v>7</v>
      </c>
      <c r="B2381">
        <v>86</v>
      </c>
      <c r="C2381">
        <v>2010</v>
      </c>
      <c r="D2381">
        <v>99</v>
      </c>
      <c r="E2381">
        <v>99</v>
      </c>
      <c r="F2381">
        <v>99</v>
      </c>
      <c r="G2381">
        <v>99</v>
      </c>
      <c r="H2381">
        <v>99</v>
      </c>
      <c r="I2381">
        <v>24</v>
      </c>
      <c r="J2381">
        <v>999</v>
      </c>
      <c r="K2381">
        <v>99</v>
      </c>
      <c r="L2381">
        <v>99</v>
      </c>
      <c r="M2381">
        <v>99</v>
      </c>
      <c r="N2381">
        <v>99</v>
      </c>
      <c r="O2381">
        <v>99</v>
      </c>
      <c r="P2381">
        <v>9999</v>
      </c>
      <c r="Q2381">
        <v>298</v>
      </c>
      <c r="R2381">
        <v>5060</v>
      </c>
      <c r="S2381">
        <v>5013</v>
      </c>
      <c r="T2381">
        <v>25.369766858861873</v>
      </c>
      <c r="U2381">
        <v>25.994179363320317</v>
      </c>
      <c r="V2381">
        <v>13.904150197628461</v>
      </c>
      <c r="W2381">
        <v>57.907640135647313</v>
      </c>
      <c r="X2381">
        <v>161.38104394074949</v>
      </c>
      <c r="Y2381">
        <v>147.9472332015807</v>
      </c>
      <c r="Z2381">
        <v>149.33433074007556</v>
      </c>
      <c r="AA2381">
        <v>31.745153738683943</v>
      </c>
      <c r="AB2381">
        <v>4.7806928800213244</v>
      </c>
      <c r="AC2381">
        <v>-47.022046272675901</v>
      </c>
    </row>
    <row r="2382" spans="1:29">
      <c r="A2382">
        <v>7</v>
      </c>
      <c r="B2382">
        <v>87</v>
      </c>
      <c r="C2382">
        <v>2010</v>
      </c>
      <c r="D2382">
        <v>99</v>
      </c>
      <c r="E2382">
        <v>99</v>
      </c>
      <c r="F2382">
        <v>99</v>
      </c>
      <c r="G2382">
        <v>99</v>
      </c>
      <c r="H2382">
        <v>99</v>
      </c>
      <c r="I2382">
        <v>49</v>
      </c>
      <c r="J2382">
        <v>999</v>
      </c>
      <c r="K2382">
        <v>99</v>
      </c>
      <c r="L2382">
        <v>99</v>
      </c>
      <c r="M2382">
        <v>99</v>
      </c>
      <c r="N2382">
        <v>99</v>
      </c>
      <c r="O2382">
        <v>99</v>
      </c>
      <c r="P2382">
        <v>9999</v>
      </c>
      <c r="Q2382">
        <v>209</v>
      </c>
      <c r="R2382">
        <v>2126</v>
      </c>
      <c r="S2382">
        <v>2126</v>
      </c>
      <c r="T2382">
        <v>10.659313111055402</v>
      </c>
      <c r="U2382">
        <v>10.450548113136982</v>
      </c>
      <c r="V2382">
        <v>14.556444026340545</v>
      </c>
      <c r="W2382">
        <v>58.585136406396991</v>
      </c>
      <c r="X2382">
        <v>153.37527735338875</v>
      </c>
      <c r="Y2382">
        <v>141.56538099717798</v>
      </c>
      <c r="Z2382">
        <v>141.56538099717798</v>
      </c>
      <c r="AA2382">
        <v>31.607547088394291</v>
      </c>
      <c r="AB2382">
        <v>4.4114625723777037</v>
      </c>
      <c r="AC2382">
        <v>-48.431582835566402</v>
      </c>
    </row>
    <row r="2383" spans="1:29">
      <c r="A2383">
        <v>7</v>
      </c>
      <c r="B2383">
        <v>88</v>
      </c>
      <c r="C2383">
        <v>2010</v>
      </c>
      <c r="D2383">
        <v>99</v>
      </c>
      <c r="E2383">
        <v>99</v>
      </c>
      <c r="F2383">
        <v>99</v>
      </c>
      <c r="G2383">
        <v>99</v>
      </c>
      <c r="H2383">
        <v>99</v>
      </c>
      <c r="I2383">
        <v>80</v>
      </c>
      <c r="J2383">
        <v>999</v>
      </c>
      <c r="K2383">
        <v>99</v>
      </c>
      <c r="L2383">
        <v>99</v>
      </c>
      <c r="M2383">
        <v>99</v>
      </c>
      <c r="N2383">
        <v>99</v>
      </c>
      <c r="O2383">
        <v>99</v>
      </c>
      <c r="P2383">
        <v>9999</v>
      </c>
    </row>
    <row r="2384" spans="1:29">
      <c r="A2384">
        <v>7</v>
      </c>
      <c r="B2384">
        <v>89</v>
      </c>
      <c r="C2384">
        <v>2010</v>
      </c>
      <c r="D2384">
        <v>99</v>
      </c>
      <c r="E2384">
        <v>99</v>
      </c>
      <c r="F2384">
        <v>99</v>
      </c>
      <c r="G2384">
        <v>99</v>
      </c>
      <c r="H2384">
        <v>99</v>
      </c>
      <c r="I2384">
        <v>81</v>
      </c>
      <c r="J2384">
        <v>999</v>
      </c>
      <c r="K2384">
        <v>99</v>
      </c>
      <c r="L2384">
        <v>99</v>
      </c>
      <c r="M2384">
        <v>99</v>
      </c>
      <c r="N2384">
        <v>99</v>
      </c>
      <c r="O2384">
        <v>99</v>
      </c>
      <c r="P2384">
        <v>9999</v>
      </c>
    </row>
    <row r="2385" spans="1:29">
      <c r="A2385">
        <v>7</v>
      </c>
      <c r="B2385">
        <v>90</v>
      </c>
      <c r="C2385">
        <v>2010</v>
      </c>
      <c r="D2385">
        <v>99</v>
      </c>
      <c r="E2385">
        <v>99</v>
      </c>
      <c r="F2385">
        <v>99</v>
      </c>
      <c r="G2385">
        <v>99</v>
      </c>
      <c r="H2385">
        <v>99</v>
      </c>
      <c r="I2385">
        <v>83</v>
      </c>
      <c r="J2385">
        <v>999</v>
      </c>
      <c r="K2385">
        <v>99</v>
      </c>
      <c r="L2385">
        <v>99</v>
      </c>
      <c r="M2385">
        <v>99</v>
      </c>
      <c r="N2385">
        <v>99</v>
      </c>
      <c r="O2385">
        <v>99</v>
      </c>
      <c r="P2385">
        <v>9999</v>
      </c>
    </row>
    <row r="2386" spans="1:29">
      <c r="A2386">
        <v>7</v>
      </c>
      <c r="B2386">
        <v>91</v>
      </c>
      <c r="C2386">
        <v>2009</v>
      </c>
      <c r="D2386">
        <v>99</v>
      </c>
      <c r="E2386">
        <v>99</v>
      </c>
      <c r="F2386">
        <v>99</v>
      </c>
      <c r="G2386">
        <v>99</v>
      </c>
      <c r="H2386">
        <v>99</v>
      </c>
      <c r="I2386">
        <v>6</v>
      </c>
      <c r="J2386">
        <v>999</v>
      </c>
      <c r="K2386">
        <v>99</v>
      </c>
      <c r="L2386">
        <v>99</v>
      </c>
      <c r="M2386">
        <v>99</v>
      </c>
      <c r="N2386">
        <v>99</v>
      </c>
      <c r="O2386">
        <v>99</v>
      </c>
      <c r="P2386">
        <v>9999</v>
      </c>
      <c r="Q2386">
        <v>423</v>
      </c>
      <c r="R2386">
        <v>9320</v>
      </c>
      <c r="S2386">
        <v>9302</v>
      </c>
      <c r="T2386">
        <v>45.81428501204347</v>
      </c>
      <c r="U2386">
        <v>46.431510976184754</v>
      </c>
      <c r="V2386">
        <v>14.90826180257511</v>
      </c>
      <c r="W2386">
        <v>56.668565899806488</v>
      </c>
      <c r="X2386">
        <v>159.21212318480102</v>
      </c>
      <c r="Y2386">
        <v>146.69030042918496</v>
      </c>
      <c r="Z2386">
        <v>146.97415609546377</v>
      </c>
      <c r="AA2386">
        <v>31.642125655680008</v>
      </c>
      <c r="AB2386">
        <v>4.7197894504272409</v>
      </c>
      <c r="AC2386">
        <v>-36.159477811227219</v>
      </c>
    </row>
    <row r="2387" spans="1:29">
      <c r="A2387">
        <v>7</v>
      </c>
      <c r="B2387">
        <v>92</v>
      </c>
      <c r="C2387">
        <v>2009</v>
      </c>
      <c r="D2387">
        <v>99</v>
      </c>
      <c r="E2387">
        <v>99</v>
      </c>
      <c r="F2387">
        <v>99</v>
      </c>
      <c r="G2387">
        <v>99</v>
      </c>
      <c r="H2387">
        <v>99</v>
      </c>
      <c r="I2387">
        <v>24</v>
      </c>
      <c r="J2387">
        <v>999</v>
      </c>
      <c r="K2387">
        <v>99</v>
      </c>
      <c r="L2387">
        <v>99</v>
      </c>
      <c r="M2387">
        <v>99</v>
      </c>
      <c r="N2387">
        <v>99</v>
      </c>
      <c r="O2387">
        <v>99</v>
      </c>
      <c r="P2387">
        <v>9999</v>
      </c>
      <c r="Q2387">
        <v>268</v>
      </c>
      <c r="R2387">
        <v>4593</v>
      </c>
      <c r="S2387">
        <v>4570</v>
      </c>
      <c r="T2387">
        <v>22.577790886299955</v>
      </c>
      <c r="U2387">
        <v>23.540562945479703</v>
      </c>
      <c r="V2387">
        <v>16.075114304376221</v>
      </c>
      <c r="W2387">
        <v>56.904376367614887</v>
      </c>
      <c r="X2387">
        <v>164.18682252115175</v>
      </c>
      <c r="Y2387">
        <v>150.91238841715651</v>
      </c>
      <c r="Z2387">
        <v>151.67190371991251</v>
      </c>
      <c r="AA2387">
        <v>33.92679799181726</v>
      </c>
      <c r="AB2387">
        <v>5.1872004666394442</v>
      </c>
      <c r="AC2387">
        <v>-53.483226900206567</v>
      </c>
    </row>
    <row r="2388" spans="1:29">
      <c r="A2388">
        <v>7</v>
      </c>
      <c r="B2388">
        <v>93</v>
      </c>
      <c r="C2388">
        <v>2009</v>
      </c>
      <c r="D2388">
        <v>99</v>
      </c>
      <c r="E2388">
        <v>99</v>
      </c>
      <c r="F2388">
        <v>99</v>
      </c>
      <c r="G2388">
        <v>99</v>
      </c>
      <c r="H2388">
        <v>99</v>
      </c>
      <c r="I2388">
        <v>49</v>
      </c>
      <c r="J2388">
        <v>999</v>
      </c>
      <c r="K2388">
        <v>99</v>
      </c>
      <c r="L2388">
        <v>99</v>
      </c>
      <c r="M2388">
        <v>99</v>
      </c>
      <c r="N2388">
        <v>99</v>
      </c>
      <c r="O2388">
        <v>99</v>
      </c>
      <c r="P2388">
        <v>9999</v>
      </c>
      <c r="Q2388">
        <v>218</v>
      </c>
      <c r="R2388">
        <v>2002</v>
      </c>
      <c r="S2388">
        <v>1997</v>
      </c>
      <c r="T2388">
        <v>9.8412230251192057</v>
      </c>
      <c r="U2388">
        <v>10.074736824552177</v>
      </c>
      <c r="V2388">
        <v>15.494505494505493</v>
      </c>
      <c r="W2388">
        <v>56.320480721081616</v>
      </c>
      <c r="X2388">
        <v>160.8426243312488</v>
      </c>
      <c r="Y2388">
        <v>148.17472527472543</v>
      </c>
      <c r="Z2388">
        <v>148.54571857786698</v>
      </c>
      <c r="AA2388">
        <v>34.476200349410405</v>
      </c>
      <c r="AB2388">
        <v>4.9136200160112651</v>
      </c>
      <c r="AC2388">
        <v>-54.48673365656996</v>
      </c>
    </row>
    <row r="2389" spans="1:29">
      <c r="A2389">
        <v>7</v>
      </c>
      <c r="B2389">
        <v>94</v>
      </c>
      <c r="C2389">
        <v>2009</v>
      </c>
      <c r="D2389">
        <v>99</v>
      </c>
      <c r="E2389">
        <v>99</v>
      </c>
      <c r="F2389">
        <v>99</v>
      </c>
      <c r="G2389">
        <v>99</v>
      </c>
      <c r="H2389">
        <v>99</v>
      </c>
      <c r="I2389">
        <v>80</v>
      </c>
      <c r="J2389">
        <v>999</v>
      </c>
      <c r="K2389">
        <v>99</v>
      </c>
      <c r="L2389">
        <v>99</v>
      </c>
      <c r="M2389">
        <v>99</v>
      </c>
      <c r="N2389">
        <v>99</v>
      </c>
      <c r="O2389">
        <v>99</v>
      </c>
      <c r="P2389">
        <v>9999</v>
      </c>
      <c r="Q2389">
        <v>175</v>
      </c>
      <c r="R2389">
        <v>1233</v>
      </c>
      <c r="S2389">
        <v>1222</v>
      </c>
      <c r="T2389">
        <v>6.0610529420439452</v>
      </c>
      <c r="U2389">
        <v>5.0802354706330526</v>
      </c>
      <c r="V2389">
        <v>14.712895377128955</v>
      </c>
      <c r="W2389">
        <v>57.094108019639918</v>
      </c>
      <c r="X2389">
        <v>132.68486080247163</v>
      </c>
      <c r="Y2389">
        <v>121.31800486618012</v>
      </c>
      <c r="Z2389">
        <v>122.41006546644851</v>
      </c>
      <c r="AA2389">
        <v>15.129402179420858</v>
      </c>
      <c r="AB2389">
        <v>3.4327985722194674</v>
      </c>
      <c r="AC2389">
        <v>-33.464137262805622</v>
      </c>
    </row>
    <row r="2390" spans="1:29">
      <c r="A2390">
        <v>7</v>
      </c>
      <c r="B2390">
        <v>95</v>
      </c>
      <c r="C2390">
        <v>2009</v>
      </c>
      <c r="D2390">
        <v>99</v>
      </c>
      <c r="E2390">
        <v>99</v>
      </c>
      <c r="F2390">
        <v>99</v>
      </c>
      <c r="G2390">
        <v>99</v>
      </c>
      <c r="H2390">
        <v>99</v>
      </c>
      <c r="I2390">
        <v>81</v>
      </c>
      <c r="J2390">
        <v>999</v>
      </c>
      <c r="K2390">
        <v>99</v>
      </c>
      <c r="L2390">
        <v>99</v>
      </c>
      <c r="M2390">
        <v>99</v>
      </c>
      <c r="N2390">
        <v>99</v>
      </c>
      <c r="O2390">
        <v>99</v>
      </c>
      <c r="P2390">
        <v>9999</v>
      </c>
      <c r="Q2390">
        <v>61</v>
      </c>
      <c r="R2390">
        <v>1205</v>
      </c>
      <c r="S2390">
        <v>1190</v>
      </c>
      <c r="T2390">
        <v>5.9234134591751468</v>
      </c>
      <c r="U2390">
        <v>5.8239018389872816</v>
      </c>
      <c r="V2390">
        <v>17.622406639004154</v>
      </c>
      <c r="W2390">
        <v>57.375630252100819</v>
      </c>
      <c r="X2390">
        <v>155.58295833089829</v>
      </c>
      <c r="Y2390">
        <v>142.30871369294599</v>
      </c>
      <c r="Z2390">
        <v>144.1025210084033</v>
      </c>
      <c r="AA2390">
        <v>30.998641776114752</v>
      </c>
      <c r="AB2390">
        <v>4.6015245260812039</v>
      </c>
      <c r="AC2390">
        <v>-53.021468731467991</v>
      </c>
    </row>
    <row r="2391" spans="1:29">
      <c r="A2391">
        <v>7</v>
      </c>
      <c r="B2391">
        <v>96</v>
      </c>
      <c r="C2391">
        <v>2009</v>
      </c>
      <c r="D2391">
        <v>99</v>
      </c>
      <c r="E2391">
        <v>99</v>
      </c>
      <c r="F2391">
        <v>99</v>
      </c>
      <c r="G2391">
        <v>99</v>
      </c>
      <c r="H2391">
        <v>99</v>
      </c>
      <c r="I2391">
        <v>83</v>
      </c>
      <c r="J2391">
        <v>999</v>
      </c>
      <c r="K2391">
        <v>99</v>
      </c>
      <c r="L2391">
        <v>99</v>
      </c>
      <c r="M2391">
        <v>99</v>
      </c>
      <c r="N2391">
        <v>99</v>
      </c>
      <c r="O2391">
        <v>99</v>
      </c>
      <c r="P2391">
        <v>9999</v>
      </c>
      <c r="Q2391">
        <v>162</v>
      </c>
      <c r="R2391">
        <v>1990</v>
      </c>
      <c r="S2391">
        <v>1990</v>
      </c>
      <c r="T2391">
        <v>9.7822346753182892</v>
      </c>
      <c r="U2391">
        <v>9.0490519441630486</v>
      </c>
      <c r="V2391">
        <v>15.310552763819098</v>
      </c>
      <c r="W2391">
        <v>57.223115577889445</v>
      </c>
      <c r="X2391">
        <v>145.06171159154397</v>
      </c>
      <c r="Y2391">
        <v>133.89195979899498</v>
      </c>
      <c r="Z2391">
        <v>133.89195979899498</v>
      </c>
      <c r="AA2391">
        <v>28.589005787857193</v>
      </c>
      <c r="AB2391">
        <v>3.9129302905883878</v>
      </c>
      <c r="AC2391">
        <v>-38.612567260779777</v>
      </c>
    </row>
    <row r="2392" spans="1:29">
      <c r="A2392">
        <v>7</v>
      </c>
      <c r="B2392">
        <v>97</v>
      </c>
      <c r="C2392">
        <v>2008</v>
      </c>
      <c r="D2392">
        <v>99</v>
      </c>
      <c r="E2392">
        <v>99</v>
      </c>
      <c r="F2392">
        <v>99</v>
      </c>
      <c r="G2392">
        <v>99</v>
      </c>
      <c r="H2392">
        <v>99</v>
      </c>
      <c r="I2392">
        <v>6</v>
      </c>
      <c r="J2392">
        <v>999</v>
      </c>
      <c r="K2392">
        <v>99</v>
      </c>
      <c r="L2392">
        <v>99</v>
      </c>
      <c r="M2392">
        <v>99</v>
      </c>
      <c r="N2392">
        <v>99</v>
      </c>
      <c r="O2392">
        <v>99</v>
      </c>
      <c r="P2392">
        <v>9999</v>
      </c>
      <c r="Q2392">
        <v>469</v>
      </c>
      <c r="R2392">
        <v>8888</v>
      </c>
      <c r="S2392">
        <v>8866</v>
      </c>
      <c r="T2392">
        <v>44.638641956707346</v>
      </c>
      <c r="U2392">
        <v>45.588930968987903</v>
      </c>
      <c r="V2392">
        <v>14.838321332133216</v>
      </c>
      <c r="W2392">
        <v>56.792240018046485</v>
      </c>
      <c r="X2392">
        <v>162.73047131365371</v>
      </c>
      <c r="Y2392">
        <v>149.89041404140471</v>
      </c>
      <c r="Z2392">
        <v>150.26235055267369</v>
      </c>
      <c r="AA2392">
        <v>32.739138163300979</v>
      </c>
      <c r="AB2392">
        <v>4.6337956902169859</v>
      </c>
      <c r="AC2392">
        <v>-43.470510844943355</v>
      </c>
    </row>
    <row r="2393" spans="1:29">
      <c r="A2393">
        <v>7</v>
      </c>
      <c r="B2393">
        <v>98</v>
      </c>
      <c r="C2393">
        <v>2008</v>
      </c>
      <c r="D2393">
        <v>99</v>
      </c>
      <c r="E2393">
        <v>99</v>
      </c>
      <c r="F2393">
        <v>99</v>
      </c>
      <c r="G2393">
        <v>99</v>
      </c>
      <c r="H2393">
        <v>99</v>
      </c>
      <c r="I2393">
        <v>24</v>
      </c>
      <c r="J2393">
        <v>999</v>
      </c>
      <c r="K2393">
        <v>99</v>
      </c>
      <c r="L2393">
        <v>99</v>
      </c>
      <c r="M2393">
        <v>99</v>
      </c>
      <c r="N2393">
        <v>99</v>
      </c>
      <c r="O2393">
        <v>99</v>
      </c>
      <c r="P2393">
        <v>9999</v>
      </c>
      <c r="Q2393">
        <v>301</v>
      </c>
      <c r="R2393">
        <v>5115</v>
      </c>
      <c r="S2393">
        <v>5102</v>
      </c>
      <c r="T2393">
        <v>25.689317462709056</v>
      </c>
      <c r="U2393">
        <v>26.740893752829923</v>
      </c>
      <c r="V2393">
        <v>15.663147605083088</v>
      </c>
      <c r="W2393">
        <v>57.203057624460989</v>
      </c>
      <c r="X2393">
        <v>165.83108546761451</v>
      </c>
      <c r="Y2393">
        <v>152.77376344085997</v>
      </c>
      <c r="Z2393">
        <v>153.16303410427261</v>
      </c>
      <c r="AA2393">
        <v>33.423645874356744</v>
      </c>
      <c r="AB2393">
        <v>4.5531753515819879</v>
      </c>
      <c r="AC2393">
        <v>-55.171637573856245</v>
      </c>
    </row>
    <row r="2394" spans="1:29">
      <c r="A2394">
        <v>7</v>
      </c>
      <c r="B2394">
        <v>99</v>
      </c>
      <c r="C2394">
        <v>2008</v>
      </c>
      <c r="D2394">
        <v>99</v>
      </c>
      <c r="E2394">
        <v>99</v>
      </c>
      <c r="F2394">
        <v>99</v>
      </c>
      <c r="G2394">
        <v>99</v>
      </c>
      <c r="H2394">
        <v>99</v>
      </c>
      <c r="I2394">
        <v>49</v>
      </c>
      <c r="J2394">
        <v>999</v>
      </c>
      <c r="K2394">
        <v>99</v>
      </c>
      <c r="L2394">
        <v>99</v>
      </c>
      <c r="M2394">
        <v>99</v>
      </c>
      <c r="N2394">
        <v>99</v>
      </c>
      <c r="O2394">
        <v>99</v>
      </c>
      <c r="P2394">
        <v>9999</v>
      </c>
      <c r="Q2394">
        <v>242</v>
      </c>
      <c r="R2394">
        <v>2011</v>
      </c>
      <c r="S2394">
        <v>2006</v>
      </c>
      <c r="T2394">
        <v>10.099944754155993</v>
      </c>
      <c r="U2394">
        <v>9.8593874817880565</v>
      </c>
      <c r="V2394">
        <v>15.590750870213824</v>
      </c>
      <c r="W2394">
        <v>56.891824526420734</v>
      </c>
      <c r="X2394">
        <v>155.57402864957828</v>
      </c>
      <c r="Y2394">
        <v>143.27036300348109</v>
      </c>
      <c r="Z2394">
        <v>143.62746759720861</v>
      </c>
      <c r="AA2394">
        <v>32.309075338362554</v>
      </c>
      <c r="AB2394">
        <v>4.2273103155087011</v>
      </c>
      <c r="AC2394">
        <v>-48.885252832517104</v>
      </c>
    </row>
    <row r="2395" spans="1:29">
      <c r="A2395">
        <v>7</v>
      </c>
      <c r="B2395">
        <v>100</v>
      </c>
      <c r="C2395">
        <v>2008</v>
      </c>
      <c r="D2395">
        <v>99</v>
      </c>
      <c r="E2395">
        <v>99</v>
      </c>
      <c r="F2395">
        <v>99</v>
      </c>
      <c r="G2395">
        <v>99</v>
      </c>
      <c r="H2395">
        <v>99</v>
      </c>
      <c r="I2395">
        <v>80</v>
      </c>
      <c r="J2395">
        <v>999</v>
      </c>
      <c r="K2395">
        <v>99</v>
      </c>
      <c r="L2395">
        <v>99</v>
      </c>
      <c r="M2395">
        <v>99</v>
      </c>
      <c r="N2395">
        <v>99</v>
      </c>
      <c r="O2395">
        <v>99</v>
      </c>
      <c r="P2395">
        <v>9999</v>
      </c>
      <c r="Q2395">
        <v>170</v>
      </c>
      <c r="R2395">
        <v>1870</v>
      </c>
      <c r="S2395">
        <v>1856</v>
      </c>
      <c r="T2395">
        <v>9.3917934809904082</v>
      </c>
      <c r="U2395">
        <v>8.5016871886995773</v>
      </c>
      <c r="V2395">
        <v>14.997326203208557</v>
      </c>
      <c r="W2395">
        <v>57.60237068965516</v>
      </c>
      <c r="X2395">
        <v>144.93091001790256</v>
      </c>
      <c r="Y2395">
        <v>132.856256684492</v>
      </c>
      <c r="Z2395">
        <v>133.85840517241377</v>
      </c>
      <c r="AA2395">
        <v>25.830711189589199</v>
      </c>
      <c r="AB2395">
        <v>3.827120043597561</v>
      </c>
      <c r="AC2395">
        <v>-44.329970475273278</v>
      </c>
    </row>
    <row r="2396" spans="1:29">
      <c r="A2396">
        <v>7</v>
      </c>
      <c r="B2396">
        <v>101</v>
      </c>
      <c r="C2396">
        <v>2008</v>
      </c>
      <c r="D2396">
        <v>99</v>
      </c>
      <c r="E2396">
        <v>99</v>
      </c>
      <c r="F2396">
        <v>99</v>
      </c>
      <c r="G2396">
        <v>99</v>
      </c>
      <c r="H2396">
        <v>99</v>
      </c>
      <c r="I2396">
        <v>81</v>
      </c>
      <c r="J2396">
        <v>999</v>
      </c>
      <c r="K2396">
        <v>99</v>
      </c>
      <c r="L2396">
        <v>99</v>
      </c>
      <c r="M2396">
        <v>99</v>
      </c>
      <c r="N2396">
        <v>99</v>
      </c>
      <c r="O2396">
        <v>99</v>
      </c>
      <c r="P2396">
        <v>9999</v>
      </c>
      <c r="Q2396">
        <v>68</v>
      </c>
      <c r="R2396">
        <v>1216</v>
      </c>
      <c r="S2396">
        <v>1211</v>
      </c>
      <c r="T2396">
        <v>6.1071769373713041</v>
      </c>
      <c r="U2396">
        <v>6.1582079553835181</v>
      </c>
      <c r="V2396">
        <v>15.892269736842101</v>
      </c>
      <c r="W2396">
        <v>56.883567299752258</v>
      </c>
      <c r="X2396">
        <v>160.7851435536295</v>
      </c>
      <c r="Y2396">
        <v>147.99235197368395</v>
      </c>
      <c r="Z2396">
        <v>148.60338563170907</v>
      </c>
      <c r="AA2396">
        <v>33.425379827513076</v>
      </c>
      <c r="AB2396">
        <v>4.5385387984996877</v>
      </c>
      <c r="AC2396">
        <v>-50.922549107338739</v>
      </c>
    </row>
    <row r="2397" spans="1:29">
      <c r="A2397">
        <v>7</v>
      </c>
      <c r="B2397">
        <v>102</v>
      </c>
      <c r="C2397">
        <v>2008</v>
      </c>
      <c r="D2397">
        <v>99</v>
      </c>
      <c r="E2397">
        <v>99</v>
      </c>
      <c r="F2397">
        <v>99</v>
      </c>
      <c r="G2397">
        <v>99</v>
      </c>
      <c r="H2397">
        <v>99</v>
      </c>
      <c r="I2397">
        <v>83</v>
      </c>
      <c r="J2397">
        <v>999</v>
      </c>
      <c r="K2397">
        <v>99</v>
      </c>
      <c r="L2397">
        <v>99</v>
      </c>
      <c r="M2397">
        <v>99</v>
      </c>
      <c r="N2397">
        <v>99</v>
      </c>
      <c r="O2397">
        <v>99</v>
      </c>
      <c r="P2397">
        <v>9999</v>
      </c>
      <c r="Q2397">
        <v>142</v>
      </c>
      <c r="R2397">
        <v>811</v>
      </c>
      <c r="S2397">
        <v>809</v>
      </c>
      <c r="T2397">
        <v>4.0731254080658932</v>
      </c>
      <c r="U2397">
        <v>3.150892652311001</v>
      </c>
      <c r="V2397">
        <v>15.477188655980276</v>
      </c>
      <c r="W2397">
        <v>56.61310259579728</v>
      </c>
      <c r="X2397">
        <v>123.25059147448484</v>
      </c>
      <c r="Y2397">
        <v>113.53538840937109</v>
      </c>
      <c r="Z2397">
        <v>113.8160692212608</v>
      </c>
      <c r="AA2397">
        <v>9.7735643485027772</v>
      </c>
      <c r="AB2397">
        <v>3.4054237827732696</v>
      </c>
      <c r="AC2397">
        <v>-20.164376672315704</v>
      </c>
    </row>
    <row r="2398" spans="1:29">
      <c r="A2398">
        <v>7</v>
      </c>
      <c r="B2398">
        <v>103</v>
      </c>
      <c r="C2398">
        <v>2007</v>
      </c>
      <c r="D2398">
        <v>99</v>
      </c>
      <c r="E2398">
        <v>99</v>
      </c>
      <c r="F2398">
        <v>99</v>
      </c>
      <c r="G2398">
        <v>99</v>
      </c>
      <c r="H2398">
        <v>99</v>
      </c>
      <c r="I2398">
        <v>6</v>
      </c>
      <c r="J2398">
        <v>999</v>
      </c>
      <c r="K2398">
        <v>99</v>
      </c>
      <c r="L2398">
        <v>99</v>
      </c>
      <c r="M2398">
        <v>99</v>
      </c>
      <c r="N2398">
        <v>99</v>
      </c>
      <c r="O2398">
        <v>99</v>
      </c>
      <c r="P2398">
        <v>9999</v>
      </c>
      <c r="Q2398">
        <v>474</v>
      </c>
      <c r="R2398">
        <v>9294</v>
      </c>
      <c r="S2398">
        <v>9272</v>
      </c>
      <c r="T2398">
        <v>45.474116841178194</v>
      </c>
      <c r="U2398">
        <v>46.140573168625792</v>
      </c>
      <c r="V2398">
        <v>14.992468259091899</v>
      </c>
      <c r="W2398">
        <v>56.705349439171691</v>
      </c>
      <c r="X2398">
        <v>163.67623562633571</v>
      </c>
      <c r="Y2398">
        <v>150.79058532386475</v>
      </c>
      <c r="Z2398">
        <v>151.14837144089722</v>
      </c>
      <c r="AA2398">
        <v>31.568528617494913</v>
      </c>
      <c r="AB2398">
        <v>4.6046574719958082</v>
      </c>
      <c r="AC2398">
        <v>-47.685819900014955</v>
      </c>
    </row>
    <row r="2399" spans="1:29">
      <c r="A2399">
        <v>7</v>
      </c>
      <c r="B2399">
        <v>104</v>
      </c>
      <c r="C2399">
        <v>2007</v>
      </c>
      <c r="D2399">
        <v>99</v>
      </c>
      <c r="E2399">
        <v>99</v>
      </c>
      <c r="F2399">
        <v>99</v>
      </c>
      <c r="G2399">
        <v>99</v>
      </c>
      <c r="H2399">
        <v>99</v>
      </c>
      <c r="I2399">
        <v>24</v>
      </c>
      <c r="J2399">
        <v>999</v>
      </c>
      <c r="K2399">
        <v>99</v>
      </c>
      <c r="L2399">
        <v>99</v>
      </c>
      <c r="M2399">
        <v>99</v>
      </c>
      <c r="N2399">
        <v>99</v>
      </c>
      <c r="O2399">
        <v>99</v>
      </c>
      <c r="P2399">
        <v>9999</v>
      </c>
      <c r="Q2399">
        <v>299</v>
      </c>
      <c r="R2399">
        <v>4773</v>
      </c>
      <c r="S2399">
        <v>4748</v>
      </c>
      <c r="T2399">
        <v>23.353557099520501</v>
      </c>
      <c r="U2399">
        <v>24.111230751477407</v>
      </c>
      <c r="V2399">
        <v>15.546616383825684</v>
      </c>
      <c r="W2399">
        <v>56.712510530749775</v>
      </c>
      <c r="X2399">
        <v>166.8819213529336</v>
      </c>
      <c r="Y2399">
        <v>153.43408757594804</v>
      </c>
      <c r="Z2399">
        <v>154.24197556866051</v>
      </c>
      <c r="AA2399">
        <v>32.218198809264742</v>
      </c>
      <c r="AB2399">
        <v>4.9206974987446319</v>
      </c>
      <c r="AC2399">
        <v>-55.012921790964441</v>
      </c>
    </row>
    <row r="2400" spans="1:29">
      <c r="A2400">
        <v>7</v>
      </c>
      <c r="B2400">
        <v>105</v>
      </c>
      <c r="C2400">
        <v>2007</v>
      </c>
      <c r="D2400">
        <v>99</v>
      </c>
      <c r="E2400">
        <v>99</v>
      </c>
      <c r="F2400">
        <v>99</v>
      </c>
      <c r="G2400">
        <v>99</v>
      </c>
      <c r="H2400">
        <v>99</v>
      </c>
      <c r="I2400">
        <v>49</v>
      </c>
      <c r="J2400">
        <v>999</v>
      </c>
      <c r="K2400">
        <v>99</v>
      </c>
      <c r="L2400">
        <v>99</v>
      </c>
      <c r="M2400">
        <v>99</v>
      </c>
      <c r="N2400">
        <v>99</v>
      </c>
      <c r="O2400">
        <v>99</v>
      </c>
      <c r="P2400">
        <v>9999</v>
      </c>
      <c r="Q2400">
        <v>121</v>
      </c>
      <c r="R2400">
        <v>944</v>
      </c>
      <c r="S2400">
        <v>940</v>
      </c>
      <c r="T2400">
        <v>4.6188472453273315</v>
      </c>
      <c r="U2400">
        <v>4.3772526880808842</v>
      </c>
      <c r="V2400">
        <v>15.951271186440678</v>
      </c>
      <c r="W2400">
        <v>56.746808510638289</v>
      </c>
      <c r="X2400">
        <v>153.18726242723622</v>
      </c>
      <c r="Y2400">
        <v>140.83919491525421</v>
      </c>
      <c r="Z2400">
        <v>141.43851063829783</v>
      </c>
      <c r="AA2400">
        <v>34.146368392225206</v>
      </c>
      <c r="AB2400">
        <v>4.9897491116663053</v>
      </c>
      <c r="AC2400">
        <v>-52.615017375195087</v>
      </c>
    </row>
    <row r="2401" spans="1:29">
      <c r="A2401">
        <v>7</v>
      </c>
      <c r="B2401">
        <v>106</v>
      </c>
      <c r="C2401">
        <v>2007</v>
      </c>
      <c r="D2401">
        <v>99</v>
      </c>
      <c r="E2401">
        <v>99</v>
      </c>
      <c r="F2401">
        <v>99</v>
      </c>
      <c r="G2401">
        <v>99</v>
      </c>
      <c r="H2401">
        <v>99</v>
      </c>
      <c r="I2401">
        <v>80</v>
      </c>
      <c r="J2401">
        <v>999</v>
      </c>
      <c r="K2401">
        <v>99</v>
      </c>
      <c r="L2401">
        <v>99</v>
      </c>
      <c r="M2401">
        <v>99</v>
      </c>
      <c r="N2401">
        <v>99</v>
      </c>
      <c r="O2401">
        <v>99</v>
      </c>
      <c r="P2401">
        <v>9999</v>
      </c>
      <c r="Q2401">
        <v>115</v>
      </c>
      <c r="R2401">
        <v>2301</v>
      </c>
      <c r="S2401">
        <v>2279</v>
      </c>
      <c r="T2401">
        <v>11.258440160485375</v>
      </c>
      <c r="U2401">
        <v>10.509608149358147</v>
      </c>
      <c r="V2401">
        <v>15.3941764450239</v>
      </c>
      <c r="W2401">
        <v>57.427819218955698</v>
      </c>
      <c r="X2401">
        <v>151.52764613623629</v>
      </c>
      <c r="Y2401">
        <v>138.72790091264665</v>
      </c>
      <c r="Z2401">
        <v>140.06709082931101</v>
      </c>
      <c r="AA2401">
        <v>28.999422395272855</v>
      </c>
      <c r="AB2401">
        <v>4.0855204170744113</v>
      </c>
      <c r="AC2401">
        <v>-44.322054856034512</v>
      </c>
    </row>
    <row r="2402" spans="1:29">
      <c r="A2402">
        <v>7</v>
      </c>
      <c r="B2402">
        <v>107</v>
      </c>
      <c r="C2402">
        <v>2007</v>
      </c>
      <c r="D2402">
        <v>99</v>
      </c>
      <c r="E2402">
        <v>99</v>
      </c>
      <c r="F2402">
        <v>99</v>
      </c>
      <c r="G2402">
        <v>99</v>
      </c>
      <c r="H2402">
        <v>99</v>
      </c>
      <c r="I2402">
        <v>81</v>
      </c>
      <c r="J2402">
        <v>999</v>
      </c>
      <c r="K2402">
        <v>99</v>
      </c>
      <c r="L2402">
        <v>99</v>
      </c>
      <c r="M2402">
        <v>99</v>
      </c>
      <c r="N2402">
        <v>99</v>
      </c>
      <c r="O2402">
        <v>99</v>
      </c>
      <c r="P2402">
        <v>9999</v>
      </c>
      <c r="Q2402">
        <v>83</v>
      </c>
      <c r="R2402">
        <v>1102</v>
      </c>
      <c r="S2402">
        <v>1102</v>
      </c>
      <c r="T2402">
        <v>5.3919170173206759</v>
      </c>
      <c r="U2402">
        <v>5.520106632654497</v>
      </c>
      <c r="V2402">
        <v>15.640653357531759</v>
      </c>
      <c r="W2402">
        <v>56.888384754990923</v>
      </c>
      <c r="X2402">
        <v>164.83828280305883</v>
      </c>
      <c r="Y2402">
        <v>152.1457350272234</v>
      </c>
      <c r="Z2402">
        <v>152.1457350272234</v>
      </c>
      <c r="AA2402">
        <v>33.576150075027343</v>
      </c>
      <c r="AB2402">
        <v>4.9282760691227843</v>
      </c>
      <c r="AC2402">
        <v>-51.281161135282993</v>
      </c>
    </row>
    <row r="2403" spans="1:29">
      <c r="A2403">
        <v>7</v>
      </c>
      <c r="B2403">
        <v>108</v>
      </c>
      <c r="C2403">
        <v>2007</v>
      </c>
      <c r="D2403">
        <v>99</v>
      </c>
      <c r="E2403">
        <v>99</v>
      </c>
      <c r="F2403">
        <v>99</v>
      </c>
      <c r="G2403">
        <v>99</v>
      </c>
      <c r="H2403">
        <v>99</v>
      </c>
      <c r="I2403">
        <v>83</v>
      </c>
      <c r="J2403">
        <v>999</v>
      </c>
      <c r="K2403">
        <v>99</v>
      </c>
      <c r="L2403">
        <v>99</v>
      </c>
      <c r="M2403">
        <v>99</v>
      </c>
      <c r="N2403">
        <v>99</v>
      </c>
      <c r="O2403">
        <v>99</v>
      </c>
      <c r="P2403">
        <v>9999</v>
      </c>
      <c r="Q2403">
        <v>131</v>
      </c>
      <c r="R2403">
        <v>690</v>
      </c>
      <c r="S2403">
        <v>689</v>
      </c>
      <c r="T2403">
        <v>3.3760641941481544</v>
      </c>
      <c r="U2403">
        <v>2.6723681401198101</v>
      </c>
      <c r="V2403">
        <v>14.17826086956522</v>
      </c>
      <c r="W2403">
        <v>56.61828737300435</v>
      </c>
      <c r="X2403">
        <v>127.62667420352663</v>
      </c>
      <c r="Y2403">
        <v>117.63623188405782</v>
      </c>
      <c r="Z2403">
        <v>117.80696661828722</v>
      </c>
      <c r="AA2403">
        <v>14.812812020082838</v>
      </c>
      <c r="AB2403">
        <v>3.4343542244775738</v>
      </c>
      <c r="AC2403">
        <v>-35.204495700556642</v>
      </c>
    </row>
    <row r="2404" spans="1:29">
      <c r="A2404">
        <v>7</v>
      </c>
      <c r="B2404">
        <v>109</v>
      </c>
      <c r="C2404">
        <v>2006</v>
      </c>
      <c r="D2404">
        <v>99</v>
      </c>
      <c r="E2404">
        <v>99</v>
      </c>
      <c r="F2404">
        <v>99</v>
      </c>
      <c r="G2404">
        <v>99</v>
      </c>
      <c r="H2404">
        <v>99</v>
      </c>
      <c r="I2404">
        <v>6</v>
      </c>
      <c r="J2404">
        <v>999</v>
      </c>
      <c r="K2404">
        <v>99</v>
      </c>
      <c r="L2404">
        <v>99</v>
      </c>
      <c r="M2404">
        <v>99</v>
      </c>
      <c r="N2404">
        <v>99</v>
      </c>
      <c r="O2404">
        <v>99</v>
      </c>
      <c r="P2404">
        <v>9999</v>
      </c>
      <c r="Q2404">
        <v>413</v>
      </c>
      <c r="R2404">
        <v>5886</v>
      </c>
      <c r="S2404">
        <v>5871</v>
      </c>
      <c r="T2404">
        <v>30.249768732654957</v>
      </c>
      <c r="U2404">
        <v>31.144460988679576</v>
      </c>
      <c r="V2404">
        <v>15.282364933741084</v>
      </c>
      <c r="W2404">
        <v>56.303525804803279</v>
      </c>
      <c r="X2404">
        <v>161.79704011465222</v>
      </c>
      <c r="Y2404">
        <v>149.06738022426129</v>
      </c>
      <c r="Z2404">
        <v>149.44823709759876</v>
      </c>
      <c r="AA2404">
        <v>32.509071148025996</v>
      </c>
      <c r="AB2404">
        <v>4.6151335675509992</v>
      </c>
      <c r="AC2404">
        <v>-50.101710637329965</v>
      </c>
    </row>
    <row r="2405" spans="1:29">
      <c r="A2405">
        <v>7</v>
      </c>
      <c r="B2405">
        <v>110</v>
      </c>
      <c r="C2405">
        <v>2006</v>
      </c>
      <c r="D2405">
        <v>99</v>
      </c>
      <c r="E2405">
        <v>99</v>
      </c>
      <c r="F2405">
        <v>99</v>
      </c>
      <c r="G2405">
        <v>99</v>
      </c>
      <c r="H2405">
        <v>99</v>
      </c>
      <c r="I2405">
        <v>24</v>
      </c>
      <c r="J2405">
        <v>999</v>
      </c>
      <c r="K2405">
        <v>99</v>
      </c>
      <c r="L2405">
        <v>99</v>
      </c>
      <c r="M2405">
        <v>99</v>
      </c>
      <c r="N2405">
        <v>99</v>
      </c>
      <c r="O2405">
        <v>99</v>
      </c>
      <c r="P2405">
        <v>9999</v>
      </c>
      <c r="Q2405">
        <v>317</v>
      </c>
      <c r="R2405">
        <v>4559</v>
      </c>
      <c r="S2405">
        <v>4532</v>
      </c>
      <c r="T2405">
        <v>23.429951690821255</v>
      </c>
      <c r="U2405">
        <v>24.617347319088474</v>
      </c>
      <c r="V2405">
        <v>16.289975871901731</v>
      </c>
      <c r="W2405">
        <v>57.410856134157115</v>
      </c>
      <c r="X2405">
        <v>165.53210976252828</v>
      </c>
      <c r="Y2405">
        <v>152.12259267383175</v>
      </c>
      <c r="Z2405">
        <v>153.02888349514549</v>
      </c>
      <c r="AA2405">
        <v>32.21732417979473</v>
      </c>
      <c r="AB2405">
        <v>4.598701461978937</v>
      </c>
      <c r="AC2405">
        <v>-52.495486605180353</v>
      </c>
    </row>
    <row r="2406" spans="1:29">
      <c r="A2406">
        <v>7</v>
      </c>
      <c r="B2406">
        <v>111</v>
      </c>
      <c r="C2406">
        <v>2006</v>
      </c>
      <c r="D2406">
        <v>99</v>
      </c>
      <c r="E2406">
        <v>99</v>
      </c>
      <c r="F2406">
        <v>99</v>
      </c>
      <c r="G2406">
        <v>99</v>
      </c>
      <c r="H2406">
        <v>99</v>
      </c>
      <c r="I2406">
        <v>49</v>
      </c>
      <c r="J2406">
        <v>999</v>
      </c>
      <c r="K2406">
        <v>99</v>
      </c>
      <c r="L2406">
        <v>99</v>
      </c>
      <c r="M2406">
        <v>99</v>
      </c>
      <c r="N2406">
        <v>99</v>
      </c>
      <c r="O2406">
        <v>99</v>
      </c>
      <c r="P2406">
        <v>9999</v>
      </c>
      <c r="Q2406">
        <v>162</v>
      </c>
      <c r="R2406">
        <v>982</v>
      </c>
      <c r="S2406">
        <v>981</v>
      </c>
      <c r="T2406">
        <v>5.0467673964436228</v>
      </c>
      <c r="U2406">
        <v>4.9237541407718277</v>
      </c>
      <c r="V2406">
        <v>16.034623217922611</v>
      </c>
      <c r="W2406">
        <v>56.97655453618755</v>
      </c>
      <c r="X2406">
        <v>153.15737445194438</v>
      </c>
      <c r="Y2406">
        <v>141.25600814663937</v>
      </c>
      <c r="Z2406">
        <v>141.39999999999981</v>
      </c>
      <c r="AA2406">
        <v>33.384680329965526</v>
      </c>
      <c r="AB2406">
        <v>4.6867698008858447</v>
      </c>
      <c r="AC2406">
        <v>-48.898698405025634</v>
      </c>
    </row>
    <row r="2407" spans="1:29">
      <c r="A2407">
        <v>7</v>
      </c>
      <c r="B2407">
        <v>112</v>
      </c>
      <c r="C2407">
        <v>2006</v>
      </c>
      <c r="D2407">
        <v>99</v>
      </c>
      <c r="E2407">
        <v>99</v>
      </c>
      <c r="F2407">
        <v>99</v>
      </c>
      <c r="G2407">
        <v>99</v>
      </c>
      <c r="H2407">
        <v>99</v>
      </c>
      <c r="I2407">
        <v>80</v>
      </c>
      <c r="J2407">
        <v>999</v>
      </c>
      <c r="K2407">
        <v>99</v>
      </c>
      <c r="L2407">
        <v>99</v>
      </c>
      <c r="M2407">
        <v>99</v>
      </c>
      <c r="N2407">
        <v>99</v>
      </c>
      <c r="O2407">
        <v>99</v>
      </c>
      <c r="P2407">
        <v>9999</v>
      </c>
      <c r="Q2407">
        <v>134</v>
      </c>
      <c r="R2407">
        <v>2009</v>
      </c>
      <c r="S2407">
        <v>1990</v>
      </c>
      <c r="T2407">
        <v>10.324802137938123</v>
      </c>
      <c r="U2407">
        <v>9.4384821621136492</v>
      </c>
      <c r="V2407">
        <v>15.014435042309604</v>
      </c>
      <c r="W2407">
        <v>57.11809045226132</v>
      </c>
      <c r="X2407">
        <v>144.80417751753097</v>
      </c>
      <c r="Y2407">
        <v>132.35619711299148</v>
      </c>
      <c r="Z2407">
        <v>133.61989949748732</v>
      </c>
      <c r="AA2407">
        <v>25.156872363741204</v>
      </c>
      <c r="AB2407">
        <v>3.6874940588466578</v>
      </c>
      <c r="AC2407">
        <v>-33.568278174475331</v>
      </c>
    </row>
    <row r="2408" spans="1:29">
      <c r="A2408">
        <v>7</v>
      </c>
      <c r="B2408">
        <v>113</v>
      </c>
      <c r="C2408">
        <v>2006</v>
      </c>
      <c r="D2408">
        <v>99</v>
      </c>
      <c r="E2408">
        <v>99</v>
      </c>
      <c r="F2408">
        <v>99</v>
      </c>
      <c r="G2408">
        <v>99</v>
      </c>
      <c r="H2408">
        <v>99</v>
      </c>
      <c r="I2408">
        <v>81</v>
      </c>
      <c r="J2408">
        <v>999</v>
      </c>
      <c r="K2408">
        <v>99</v>
      </c>
      <c r="L2408">
        <v>99</v>
      </c>
      <c r="M2408">
        <v>99</v>
      </c>
      <c r="N2408">
        <v>99</v>
      </c>
      <c r="O2408">
        <v>99</v>
      </c>
      <c r="P2408">
        <v>9999</v>
      </c>
      <c r="Q2408">
        <v>67</v>
      </c>
      <c r="R2408">
        <v>1047</v>
      </c>
      <c r="S2408">
        <v>1044</v>
      </c>
      <c r="T2408">
        <v>5.3808202281837811</v>
      </c>
      <c r="U2408">
        <v>5.5115730055823589</v>
      </c>
      <c r="V2408">
        <v>15.816618911174778</v>
      </c>
      <c r="W2408">
        <v>56.931992337164758</v>
      </c>
      <c r="X2408">
        <v>161.00337237590597</v>
      </c>
      <c r="Y2408">
        <v>148.30334288443152</v>
      </c>
      <c r="Z2408">
        <v>148.7295019157086</v>
      </c>
      <c r="AA2408">
        <v>32.649263651625297</v>
      </c>
      <c r="AB2408">
        <v>4.8090124777791132</v>
      </c>
      <c r="AC2408">
        <v>-57.606072008304679</v>
      </c>
    </row>
    <row r="2409" spans="1:29">
      <c r="A2409">
        <v>7</v>
      </c>
      <c r="B2409">
        <v>114</v>
      </c>
      <c r="C2409">
        <v>2006</v>
      </c>
      <c r="D2409">
        <v>99</v>
      </c>
      <c r="E2409">
        <v>99</v>
      </c>
      <c r="F2409">
        <v>99</v>
      </c>
      <c r="G2409">
        <v>99</v>
      </c>
      <c r="H2409">
        <v>99</v>
      </c>
      <c r="I2409">
        <v>83</v>
      </c>
      <c r="J2409">
        <v>999</v>
      </c>
      <c r="K2409">
        <v>99</v>
      </c>
      <c r="L2409">
        <v>99</v>
      </c>
      <c r="M2409">
        <v>99</v>
      </c>
      <c r="N2409">
        <v>99</v>
      </c>
      <c r="O2409">
        <v>99</v>
      </c>
      <c r="P2409">
        <v>9999</v>
      </c>
      <c r="Q2409">
        <v>171</v>
      </c>
      <c r="R2409">
        <v>1017</v>
      </c>
      <c r="S2409">
        <v>932</v>
      </c>
      <c r="T2409">
        <v>5.2266419981498631</v>
      </c>
      <c r="U2409">
        <v>3.930664620589511</v>
      </c>
      <c r="V2409">
        <v>14.764011799410037</v>
      </c>
      <c r="W2409">
        <v>57.074034334763951</v>
      </c>
      <c r="X2409">
        <v>130.00795789029618</v>
      </c>
      <c r="Y2409">
        <v>108.88475909537851</v>
      </c>
      <c r="Z2409">
        <v>118.8152360515021</v>
      </c>
      <c r="AA2409">
        <v>17.805549107554612</v>
      </c>
      <c r="AB2409">
        <v>3.7931907072160391</v>
      </c>
      <c r="AC2409">
        <v>-40.218910146974238</v>
      </c>
    </row>
    <row r="2410" spans="1:29">
      <c r="A2410">
        <v>7</v>
      </c>
      <c r="B2410">
        <v>115</v>
      </c>
      <c r="C2410">
        <v>2005</v>
      </c>
      <c r="D2410">
        <v>99</v>
      </c>
      <c r="E2410">
        <v>99</v>
      </c>
      <c r="F2410">
        <v>99</v>
      </c>
      <c r="G2410">
        <v>99</v>
      </c>
      <c r="H2410">
        <v>99</v>
      </c>
      <c r="I2410">
        <v>6</v>
      </c>
      <c r="J2410">
        <v>999</v>
      </c>
      <c r="K2410">
        <v>99</v>
      </c>
      <c r="L2410">
        <v>99</v>
      </c>
      <c r="M2410">
        <v>99</v>
      </c>
      <c r="N2410">
        <v>99</v>
      </c>
      <c r="O2410">
        <v>99</v>
      </c>
      <c r="P2410">
        <v>9999</v>
      </c>
      <c r="Q2410">
        <v>340</v>
      </c>
      <c r="R2410">
        <v>5583</v>
      </c>
      <c r="S2410">
        <v>5575</v>
      </c>
      <c r="T2410">
        <v>30.388221366463</v>
      </c>
      <c r="U2410">
        <v>31.694405510469945</v>
      </c>
      <c r="V2410">
        <v>14.681174995522122</v>
      </c>
      <c r="W2410">
        <v>56.220627802690608</v>
      </c>
      <c r="X2410">
        <v>161.43207915842652</v>
      </c>
      <c r="Y2410">
        <v>148.84329213684373</v>
      </c>
      <c r="Z2410">
        <v>149.05687892376656</v>
      </c>
      <c r="AA2410">
        <v>32.353503296404675</v>
      </c>
      <c r="AB2410">
        <v>4.6927217341351994</v>
      </c>
      <c r="AC2410">
        <v>-52.259492443841289</v>
      </c>
    </row>
    <row r="2411" spans="1:29">
      <c r="A2411">
        <v>7</v>
      </c>
      <c r="B2411">
        <v>116</v>
      </c>
      <c r="C2411">
        <v>2005</v>
      </c>
      <c r="D2411">
        <v>99</v>
      </c>
      <c r="E2411">
        <v>99</v>
      </c>
      <c r="F2411">
        <v>99</v>
      </c>
      <c r="G2411">
        <v>99</v>
      </c>
      <c r="H2411">
        <v>99</v>
      </c>
      <c r="I2411">
        <v>24</v>
      </c>
      <c r="J2411">
        <v>999</v>
      </c>
      <c r="K2411">
        <v>99</v>
      </c>
      <c r="L2411">
        <v>99</v>
      </c>
      <c r="M2411">
        <v>99</v>
      </c>
      <c r="N2411">
        <v>99</v>
      </c>
      <c r="O2411">
        <v>99</v>
      </c>
      <c r="P2411">
        <v>9999</v>
      </c>
      <c r="Q2411">
        <v>346</v>
      </c>
      <c r="R2411">
        <v>4726</v>
      </c>
      <c r="S2411">
        <v>4607</v>
      </c>
      <c r="T2411">
        <v>25.723577678291992</v>
      </c>
      <c r="U2411">
        <v>27.211934876416695</v>
      </c>
      <c r="V2411">
        <v>15.555226407109604</v>
      </c>
      <c r="W2411">
        <v>57.001953548947263</v>
      </c>
      <c r="X2411">
        <v>166.84643490357158</v>
      </c>
      <c r="Y2411">
        <v>150.96629284807386</v>
      </c>
      <c r="Z2411">
        <v>154.86579118732297</v>
      </c>
      <c r="AA2411">
        <v>32.30625753345312</v>
      </c>
      <c r="AB2411">
        <v>4.761309008303753</v>
      </c>
      <c r="AC2411">
        <v>-51.646816393639</v>
      </c>
    </row>
    <row r="2412" spans="1:29">
      <c r="A2412">
        <v>7</v>
      </c>
      <c r="B2412">
        <v>117</v>
      </c>
      <c r="C2412">
        <v>2005</v>
      </c>
      <c r="D2412">
        <v>99</v>
      </c>
      <c r="E2412">
        <v>99</v>
      </c>
      <c r="F2412">
        <v>99</v>
      </c>
      <c r="G2412">
        <v>99</v>
      </c>
      <c r="H2412">
        <v>99</v>
      </c>
      <c r="I2412">
        <v>49</v>
      </c>
      <c r="J2412">
        <v>999</v>
      </c>
      <c r="K2412">
        <v>99</v>
      </c>
      <c r="L2412">
        <v>99</v>
      </c>
      <c r="M2412">
        <v>99</v>
      </c>
      <c r="N2412">
        <v>99</v>
      </c>
      <c r="O2412">
        <v>99</v>
      </c>
      <c r="P2412">
        <v>9999</v>
      </c>
      <c r="Q2412">
        <v>192</v>
      </c>
      <c r="R2412">
        <v>826</v>
      </c>
      <c r="S2412">
        <v>827</v>
      </c>
      <c r="T2412">
        <v>4.4959109526595826</v>
      </c>
      <c r="U2412">
        <v>4.5129868012332688</v>
      </c>
      <c r="V2412">
        <v>16.033898305084747</v>
      </c>
      <c r="W2412">
        <v>56.509068923821047</v>
      </c>
      <c r="X2412">
        <v>155.15216461743077</v>
      </c>
      <c r="Y2412">
        <v>143.25121065375302</v>
      </c>
      <c r="Z2412">
        <v>143.07799274486095</v>
      </c>
      <c r="AA2412">
        <v>31.519508545431464</v>
      </c>
      <c r="AB2412">
        <v>4.6527133172917194</v>
      </c>
      <c r="AC2412">
        <v>-44.070236117967688</v>
      </c>
    </row>
    <row r="2413" spans="1:29">
      <c r="A2413">
        <v>7</v>
      </c>
      <c r="B2413">
        <v>118</v>
      </c>
      <c r="C2413">
        <v>2005</v>
      </c>
      <c r="D2413">
        <v>99</v>
      </c>
      <c r="E2413">
        <v>99</v>
      </c>
      <c r="F2413">
        <v>99</v>
      </c>
      <c r="G2413">
        <v>99</v>
      </c>
      <c r="H2413">
        <v>99</v>
      </c>
      <c r="I2413">
        <v>80</v>
      </c>
      <c r="J2413">
        <v>999</v>
      </c>
      <c r="K2413">
        <v>99</v>
      </c>
      <c r="L2413">
        <v>99</v>
      </c>
      <c r="M2413">
        <v>99</v>
      </c>
      <c r="N2413">
        <v>99</v>
      </c>
      <c r="O2413">
        <v>99</v>
      </c>
      <c r="P2413">
        <v>9999</v>
      </c>
      <c r="Q2413">
        <v>140</v>
      </c>
      <c r="R2413">
        <v>2675</v>
      </c>
      <c r="S2413">
        <v>2658</v>
      </c>
      <c r="T2413">
        <v>14.560002177196589</v>
      </c>
      <c r="U2413">
        <v>13.622182846878076</v>
      </c>
      <c r="V2413">
        <v>14.995514018691589</v>
      </c>
      <c r="W2413">
        <v>57.089917231000761</v>
      </c>
      <c r="X2413">
        <v>145.52671601138107</v>
      </c>
      <c r="Y2413">
        <v>133.5171962616821</v>
      </c>
      <c r="Z2413">
        <v>134.37114371708037</v>
      </c>
      <c r="AA2413">
        <v>25.877929540294197</v>
      </c>
      <c r="AB2413">
        <v>3.8274241978306422</v>
      </c>
      <c r="AC2413">
        <v>-39.312550385880087</v>
      </c>
    </row>
    <row r="2414" spans="1:29">
      <c r="A2414">
        <v>7</v>
      </c>
      <c r="B2414">
        <v>119</v>
      </c>
      <c r="C2414">
        <v>2005</v>
      </c>
      <c r="D2414">
        <v>99</v>
      </c>
      <c r="E2414">
        <v>99</v>
      </c>
      <c r="F2414">
        <v>99</v>
      </c>
      <c r="G2414">
        <v>99</v>
      </c>
      <c r="H2414">
        <v>99</v>
      </c>
      <c r="I2414">
        <v>81</v>
      </c>
      <c r="J2414">
        <v>999</v>
      </c>
      <c r="K2414">
        <v>99</v>
      </c>
      <c r="L2414">
        <v>99</v>
      </c>
      <c r="M2414">
        <v>99</v>
      </c>
      <c r="N2414">
        <v>99</v>
      </c>
      <c r="O2414">
        <v>99</v>
      </c>
      <c r="P2414">
        <v>9999</v>
      </c>
      <c r="Q2414">
        <v>78</v>
      </c>
      <c r="R2414">
        <v>1018</v>
      </c>
      <c r="S2414">
        <v>1016</v>
      </c>
      <c r="T2414">
        <v>5.5409653145368676</v>
      </c>
      <c r="U2414">
        <v>5.6650798590283644</v>
      </c>
      <c r="V2414">
        <v>15.954813359528487</v>
      </c>
      <c r="W2414">
        <v>57.125984251968497</v>
      </c>
      <c r="X2414">
        <v>158.29266060318378</v>
      </c>
      <c r="Y2414">
        <v>145.90579567779972</v>
      </c>
      <c r="Z2414">
        <v>146.19301181102372</v>
      </c>
      <c r="AA2414">
        <v>34.300530866163363</v>
      </c>
      <c r="AB2414">
        <v>5.3172829572062552</v>
      </c>
      <c r="AC2414">
        <v>-61.529286819383984</v>
      </c>
    </row>
    <row r="2415" spans="1:29">
      <c r="A2415">
        <v>7</v>
      </c>
      <c r="B2415">
        <v>120</v>
      </c>
      <c r="C2415">
        <v>2005</v>
      </c>
      <c r="D2415">
        <v>99</v>
      </c>
      <c r="E2415">
        <v>99</v>
      </c>
      <c r="F2415">
        <v>99</v>
      </c>
      <c r="G2415">
        <v>99</v>
      </c>
      <c r="H2415">
        <v>99</v>
      </c>
      <c r="I2415">
        <v>83</v>
      </c>
      <c r="J2415">
        <v>999</v>
      </c>
      <c r="K2415">
        <v>99</v>
      </c>
      <c r="L2415">
        <v>99</v>
      </c>
      <c r="M2415">
        <v>99</v>
      </c>
      <c r="N2415">
        <v>99</v>
      </c>
      <c r="O2415">
        <v>99</v>
      </c>
      <c r="P2415">
        <v>9999</v>
      </c>
      <c r="Q2415">
        <v>161</v>
      </c>
      <c r="R2415">
        <v>773.25</v>
      </c>
      <c r="S2415">
        <v>770</v>
      </c>
      <c r="T2415">
        <v>4.2087931527167326</v>
      </c>
      <c r="U2415">
        <v>3.610763217312531</v>
      </c>
      <c r="V2415">
        <v>15.306821855803429</v>
      </c>
      <c r="W2415">
        <v>57.235064935064919</v>
      </c>
      <c r="X2415">
        <v>133.01261472188111</v>
      </c>
      <c r="Y2415">
        <v>122.43155512447461</v>
      </c>
      <c r="Z2415">
        <v>122.9483116883117</v>
      </c>
      <c r="AA2415">
        <v>21.949973901862755</v>
      </c>
      <c r="AB2415">
        <v>3.8754058433058112</v>
      </c>
      <c r="AC2415">
        <v>-33.083379119258908</v>
      </c>
    </row>
    <row r="2416" spans="1:29">
      <c r="A2416">
        <v>7</v>
      </c>
      <c r="B2416">
        <v>121</v>
      </c>
      <c r="C2416">
        <v>2004</v>
      </c>
      <c r="D2416">
        <v>99</v>
      </c>
      <c r="E2416">
        <v>99</v>
      </c>
      <c r="F2416">
        <v>99</v>
      </c>
      <c r="G2416">
        <v>99</v>
      </c>
      <c r="H2416">
        <v>99</v>
      </c>
      <c r="I2416">
        <v>6</v>
      </c>
      <c r="J2416">
        <v>999</v>
      </c>
      <c r="K2416">
        <v>99</v>
      </c>
      <c r="L2416">
        <v>99</v>
      </c>
      <c r="M2416">
        <v>99</v>
      </c>
      <c r="N2416">
        <v>99</v>
      </c>
      <c r="O2416">
        <v>99</v>
      </c>
      <c r="P2416">
        <v>9999</v>
      </c>
      <c r="Q2416">
        <v>388</v>
      </c>
      <c r="R2416">
        <v>5135</v>
      </c>
      <c r="S2416">
        <v>5133</v>
      </c>
      <c r="T2416">
        <v>31.537894607542071</v>
      </c>
      <c r="U2416">
        <v>32.903707045492695</v>
      </c>
      <c r="V2416">
        <v>13.522103213242453</v>
      </c>
      <c r="W2416">
        <v>55.861094876290657</v>
      </c>
      <c r="X2416">
        <v>161.74406938974874</v>
      </c>
      <c r="Y2416">
        <v>149.24907497565695</v>
      </c>
      <c r="Z2416">
        <v>149.3072277420608</v>
      </c>
      <c r="AA2416">
        <v>31.497653847643768</v>
      </c>
      <c r="AB2416">
        <v>4.5785981911737155</v>
      </c>
      <c r="AC2416">
        <v>-53.37954521858051</v>
      </c>
    </row>
    <row r="2417" spans="1:29">
      <c r="A2417">
        <v>7</v>
      </c>
      <c r="B2417">
        <v>122</v>
      </c>
      <c r="C2417">
        <v>2004</v>
      </c>
      <c r="D2417">
        <v>99</v>
      </c>
      <c r="E2417">
        <v>99</v>
      </c>
      <c r="F2417">
        <v>99</v>
      </c>
      <c r="G2417">
        <v>99</v>
      </c>
      <c r="H2417">
        <v>99</v>
      </c>
      <c r="I2417">
        <v>24</v>
      </c>
      <c r="J2417">
        <v>999</v>
      </c>
      <c r="K2417">
        <v>99</v>
      </c>
      <c r="L2417">
        <v>99</v>
      </c>
      <c r="M2417">
        <v>99</v>
      </c>
      <c r="N2417">
        <v>99</v>
      </c>
      <c r="O2417">
        <v>99</v>
      </c>
      <c r="P2417">
        <v>9999</v>
      </c>
      <c r="Q2417">
        <v>387</v>
      </c>
      <c r="R2417">
        <v>4325</v>
      </c>
      <c r="S2417">
        <v>4273</v>
      </c>
      <c r="T2417">
        <v>26.56307578921508</v>
      </c>
      <c r="U2417">
        <v>28.450024055442821</v>
      </c>
      <c r="V2417">
        <v>13.682774566473984</v>
      </c>
      <c r="W2417">
        <v>56.358530306576178</v>
      </c>
      <c r="X2417">
        <v>167.54596409045644</v>
      </c>
      <c r="Y2417">
        <v>153.21588439306339</v>
      </c>
      <c r="Z2417">
        <v>155.08043529136413</v>
      </c>
      <c r="AA2417">
        <v>32.821362705495851</v>
      </c>
      <c r="AB2417">
        <v>4.7940679168889995</v>
      </c>
      <c r="AC2417">
        <v>-55.427843767715743</v>
      </c>
    </row>
    <row r="2418" spans="1:29">
      <c r="A2418">
        <v>7</v>
      </c>
      <c r="B2418">
        <v>123</v>
      </c>
      <c r="C2418">
        <v>2004</v>
      </c>
      <c r="D2418">
        <v>99</v>
      </c>
      <c r="E2418">
        <v>99</v>
      </c>
      <c r="F2418">
        <v>99</v>
      </c>
      <c r="G2418">
        <v>99</v>
      </c>
      <c r="H2418">
        <v>99</v>
      </c>
      <c r="I2418">
        <v>49</v>
      </c>
      <c r="J2418">
        <v>999</v>
      </c>
      <c r="K2418">
        <v>99</v>
      </c>
      <c r="L2418">
        <v>99</v>
      </c>
      <c r="M2418">
        <v>99</v>
      </c>
      <c r="N2418">
        <v>99</v>
      </c>
      <c r="O2418">
        <v>99</v>
      </c>
      <c r="P2418">
        <v>9999</v>
      </c>
      <c r="Q2418">
        <v>263</v>
      </c>
      <c r="R2418">
        <v>896</v>
      </c>
      <c r="S2418">
        <v>896</v>
      </c>
      <c r="T2418">
        <v>5.5030094582975044</v>
      </c>
      <c r="U2418">
        <v>5.3555667506124278</v>
      </c>
      <c r="V2418">
        <v>13.427455357142859</v>
      </c>
      <c r="W2418">
        <v>55.989955357142847</v>
      </c>
      <c r="X2418">
        <v>150.83530026311718</v>
      </c>
      <c r="Y2418">
        <v>139.22098214285728</v>
      </c>
      <c r="Z2418">
        <v>139.22098214285728</v>
      </c>
      <c r="AA2418">
        <v>27.76820802129566</v>
      </c>
      <c r="AB2418">
        <v>4.4580021347820811</v>
      </c>
      <c r="AC2418">
        <v>-53.445171835700144</v>
      </c>
    </row>
    <row r="2419" spans="1:29">
      <c r="A2419">
        <v>7</v>
      </c>
      <c r="B2419">
        <v>124</v>
      </c>
      <c r="C2419">
        <v>2004</v>
      </c>
      <c r="D2419">
        <v>99</v>
      </c>
      <c r="E2419">
        <v>99</v>
      </c>
      <c r="F2419">
        <v>99</v>
      </c>
      <c r="G2419">
        <v>99</v>
      </c>
      <c r="H2419">
        <v>99</v>
      </c>
      <c r="I2419">
        <v>80</v>
      </c>
      <c r="J2419">
        <v>999</v>
      </c>
      <c r="K2419">
        <v>99</v>
      </c>
      <c r="L2419">
        <v>99</v>
      </c>
      <c r="M2419">
        <v>99</v>
      </c>
      <c r="N2419">
        <v>99</v>
      </c>
      <c r="O2419">
        <v>99</v>
      </c>
      <c r="P2419">
        <v>9999</v>
      </c>
      <c r="Q2419">
        <v>158</v>
      </c>
      <c r="R2419">
        <v>2832</v>
      </c>
      <c r="S2419">
        <v>2824</v>
      </c>
      <c r="T2419">
        <v>17.393440609261763</v>
      </c>
      <c r="U2419">
        <v>15.805937190693504</v>
      </c>
      <c r="V2419">
        <v>14.63700564971751</v>
      </c>
      <c r="W2419">
        <v>56.540368271954691</v>
      </c>
      <c r="X2419">
        <v>141.22526335763396</v>
      </c>
      <c r="Y2419">
        <v>129.9972810734462</v>
      </c>
      <c r="Z2419">
        <v>130.36554532577895</v>
      </c>
      <c r="AA2419">
        <v>25.954313188249259</v>
      </c>
      <c r="AB2419">
        <v>4.0347024252613206</v>
      </c>
      <c r="AC2419">
        <v>-40.174875563833744</v>
      </c>
    </row>
    <row r="2420" spans="1:29">
      <c r="A2420">
        <v>7</v>
      </c>
      <c r="B2420">
        <v>125</v>
      </c>
      <c r="C2420">
        <v>2004</v>
      </c>
      <c r="D2420">
        <v>99</v>
      </c>
      <c r="E2420">
        <v>99</v>
      </c>
      <c r="F2420">
        <v>99</v>
      </c>
      <c r="G2420">
        <v>99</v>
      </c>
      <c r="H2420">
        <v>99</v>
      </c>
      <c r="I2420">
        <v>81</v>
      </c>
      <c r="J2420">
        <v>999</v>
      </c>
      <c r="K2420">
        <v>99</v>
      </c>
      <c r="L2420">
        <v>99</v>
      </c>
      <c r="M2420">
        <v>99</v>
      </c>
      <c r="N2420">
        <v>99</v>
      </c>
      <c r="O2420">
        <v>99</v>
      </c>
      <c r="P2420">
        <v>9999</v>
      </c>
      <c r="Q2420">
        <v>83</v>
      </c>
      <c r="R2420">
        <v>1125</v>
      </c>
      <c r="S2420">
        <v>1122</v>
      </c>
      <c r="T2420">
        <v>6.9094705810097024</v>
      </c>
      <c r="U2420">
        <v>6.7816427819546599</v>
      </c>
      <c r="V2420">
        <v>14.965333333333332</v>
      </c>
      <c r="W2420">
        <v>56.888591800356494</v>
      </c>
      <c r="X2420">
        <v>152.39061032863847</v>
      </c>
      <c r="Y2420">
        <v>140.40728888888896</v>
      </c>
      <c r="Z2420">
        <v>140.78270944741541</v>
      </c>
      <c r="AA2420">
        <v>30.557320331042423</v>
      </c>
      <c r="AB2420">
        <v>4.65714657682227</v>
      </c>
      <c r="AC2420">
        <v>-48.890533925017117</v>
      </c>
    </row>
    <row r="2421" spans="1:29">
      <c r="A2421">
        <v>7</v>
      </c>
      <c r="B2421">
        <v>126</v>
      </c>
      <c r="C2421">
        <v>2004</v>
      </c>
      <c r="D2421">
        <v>99</v>
      </c>
      <c r="E2421">
        <v>99</v>
      </c>
      <c r="F2421">
        <v>99</v>
      </c>
      <c r="G2421">
        <v>99</v>
      </c>
      <c r="H2421">
        <v>99</v>
      </c>
      <c r="I2421">
        <v>83</v>
      </c>
      <c r="J2421">
        <v>999</v>
      </c>
      <c r="K2421">
        <v>99</v>
      </c>
      <c r="L2421">
        <v>99</v>
      </c>
      <c r="M2421">
        <v>99</v>
      </c>
      <c r="N2421">
        <v>99</v>
      </c>
      <c r="O2421">
        <v>99</v>
      </c>
      <c r="P2421">
        <v>9999</v>
      </c>
      <c r="Q2421">
        <v>140</v>
      </c>
      <c r="R2421">
        <v>557</v>
      </c>
      <c r="S2421">
        <v>551</v>
      </c>
      <c r="T2421">
        <v>3.4209556565532493</v>
      </c>
      <c r="U2421">
        <v>2.971780986334124</v>
      </c>
      <c r="V2421">
        <v>14.535008976660677</v>
      </c>
      <c r="W2421">
        <v>56.029038112522677</v>
      </c>
      <c r="X2421">
        <v>134.95042899296072</v>
      </c>
      <c r="Y2421">
        <v>124.27073608617596</v>
      </c>
      <c r="Z2421">
        <v>125.62395644283121</v>
      </c>
      <c r="AA2421">
        <v>19.743368193228044</v>
      </c>
      <c r="AB2421">
        <v>3.9930828099403959</v>
      </c>
      <c r="AC2421">
        <v>-34.54899271240199</v>
      </c>
    </row>
    <row r="2422" spans="1:29">
      <c r="A2422">
        <v>7</v>
      </c>
      <c r="B2422">
        <v>127</v>
      </c>
      <c r="C2422">
        <v>2003</v>
      </c>
      <c r="D2422">
        <v>99</v>
      </c>
      <c r="E2422">
        <v>99</v>
      </c>
      <c r="F2422">
        <v>99</v>
      </c>
      <c r="G2422">
        <v>99</v>
      </c>
      <c r="H2422">
        <v>99</v>
      </c>
      <c r="I2422">
        <v>6</v>
      </c>
      <c r="J2422">
        <v>999</v>
      </c>
      <c r="K2422">
        <v>99</v>
      </c>
      <c r="L2422">
        <v>99</v>
      </c>
      <c r="M2422">
        <v>99</v>
      </c>
      <c r="N2422">
        <v>99</v>
      </c>
      <c r="O2422">
        <v>99</v>
      </c>
      <c r="P2422">
        <v>9999</v>
      </c>
      <c r="Q2422">
        <v>407</v>
      </c>
      <c r="R2422">
        <v>4990</v>
      </c>
      <c r="S2422">
        <v>4990</v>
      </c>
      <c r="T2422">
        <v>33.589122240172316</v>
      </c>
      <c r="U2422">
        <v>34.511167090890616</v>
      </c>
      <c r="V2422">
        <v>13.011022044088181</v>
      </c>
      <c r="W2422">
        <v>55.066533066132259</v>
      </c>
      <c r="X2422">
        <v>159.25760513442913</v>
      </c>
      <c r="Y2422">
        <v>146.99476953907811</v>
      </c>
      <c r="Z2422">
        <v>146.99476953907811</v>
      </c>
      <c r="AA2422">
        <v>30.9992493718837</v>
      </c>
      <c r="AB2422">
        <v>4.2861082174523286</v>
      </c>
      <c r="AC2422">
        <v>-50.274637246015217</v>
      </c>
    </row>
    <row r="2423" spans="1:29">
      <c r="A2423">
        <v>7</v>
      </c>
      <c r="B2423">
        <v>128</v>
      </c>
      <c r="C2423">
        <v>2003</v>
      </c>
      <c r="D2423">
        <v>99</v>
      </c>
      <c r="E2423">
        <v>99</v>
      </c>
      <c r="F2423">
        <v>99</v>
      </c>
      <c r="G2423">
        <v>99</v>
      </c>
      <c r="H2423">
        <v>99</v>
      </c>
      <c r="I2423">
        <v>24</v>
      </c>
      <c r="J2423">
        <v>999</v>
      </c>
      <c r="K2423">
        <v>99</v>
      </c>
      <c r="L2423">
        <v>99</v>
      </c>
      <c r="M2423">
        <v>99</v>
      </c>
      <c r="N2423">
        <v>99</v>
      </c>
      <c r="O2423">
        <v>99</v>
      </c>
      <c r="P2423">
        <v>9999</v>
      </c>
      <c r="Q2423">
        <v>406</v>
      </c>
      <c r="R2423">
        <v>3905</v>
      </c>
      <c r="S2423">
        <v>3857</v>
      </c>
      <c r="T2423">
        <v>26.285675821217016</v>
      </c>
      <c r="U2423">
        <v>28.392847254010245</v>
      </c>
      <c r="V2423">
        <v>13.475288092189501</v>
      </c>
      <c r="W2423">
        <v>56.396681358568813</v>
      </c>
      <c r="X2423">
        <v>168.92435872003412</v>
      </c>
      <c r="Y2423">
        <v>154.53636363636389</v>
      </c>
      <c r="Z2423">
        <v>156.45955405755797</v>
      </c>
      <c r="AA2423">
        <v>32.764060785216486</v>
      </c>
      <c r="AB2423">
        <v>4.9994834454817614</v>
      </c>
      <c r="AC2423">
        <v>-55.388233434946578</v>
      </c>
    </row>
    <row r="2424" spans="1:29">
      <c r="A2424">
        <v>7</v>
      </c>
      <c r="B2424">
        <v>129</v>
      </c>
      <c r="C2424">
        <v>2003</v>
      </c>
      <c r="D2424">
        <v>99</v>
      </c>
      <c r="E2424">
        <v>99</v>
      </c>
      <c r="F2424">
        <v>99</v>
      </c>
      <c r="G2424">
        <v>99</v>
      </c>
      <c r="H2424">
        <v>99</v>
      </c>
      <c r="I2424">
        <v>49</v>
      </c>
      <c r="J2424">
        <v>999</v>
      </c>
      <c r="K2424">
        <v>99</v>
      </c>
      <c r="L2424">
        <v>99</v>
      </c>
      <c r="M2424">
        <v>99</v>
      </c>
      <c r="N2424">
        <v>99</v>
      </c>
      <c r="O2424">
        <v>99</v>
      </c>
      <c r="P2424">
        <v>9999</v>
      </c>
      <c r="Q2424">
        <v>242</v>
      </c>
      <c r="R2424">
        <v>947</v>
      </c>
      <c r="S2424">
        <v>947</v>
      </c>
      <c r="T2424">
        <v>6.3745288099084521</v>
      </c>
      <c r="U2424">
        <v>6.2591397058723244</v>
      </c>
      <c r="V2424">
        <v>13.321013727560713</v>
      </c>
      <c r="W2424">
        <v>55.907074973600842</v>
      </c>
      <c r="X2424">
        <v>152.19687877896902</v>
      </c>
      <c r="Y2424">
        <v>140.47771911298852</v>
      </c>
      <c r="Z2424">
        <v>140.47771911298852</v>
      </c>
      <c r="AA2424">
        <v>29.113235755756801</v>
      </c>
      <c r="AB2424">
        <v>5.1344975455311443</v>
      </c>
      <c r="AC2424">
        <v>-45.24405012891593</v>
      </c>
    </row>
    <row r="2425" spans="1:29">
      <c r="A2425">
        <v>7</v>
      </c>
      <c r="B2425">
        <v>130</v>
      </c>
      <c r="C2425">
        <v>2003</v>
      </c>
      <c r="D2425">
        <v>99</v>
      </c>
      <c r="E2425">
        <v>99</v>
      </c>
      <c r="F2425">
        <v>99</v>
      </c>
      <c r="G2425">
        <v>99</v>
      </c>
      <c r="H2425">
        <v>99</v>
      </c>
      <c r="I2425">
        <v>80</v>
      </c>
      <c r="J2425">
        <v>999</v>
      </c>
      <c r="K2425">
        <v>99</v>
      </c>
      <c r="L2425">
        <v>99</v>
      </c>
      <c r="M2425">
        <v>99</v>
      </c>
      <c r="N2425">
        <v>99</v>
      </c>
      <c r="O2425">
        <v>99</v>
      </c>
      <c r="P2425">
        <v>9999</v>
      </c>
      <c r="Q2425">
        <v>137</v>
      </c>
      <c r="R2425">
        <v>1577</v>
      </c>
      <c r="S2425">
        <v>1568</v>
      </c>
      <c r="T2425">
        <v>10.615239633817986</v>
      </c>
      <c r="U2425">
        <v>9.9638785038352218</v>
      </c>
      <c r="V2425">
        <v>15.027901077996196</v>
      </c>
      <c r="W2425">
        <v>56.218112244897966</v>
      </c>
      <c r="X2425">
        <v>146.23518880219515</v>
      </c>
      <c r="Y2425">
        <v>134.28871274571961</v>
      </c>
      <c r="Z2425">
        <v>135.05950255102036</v>
      </c>
      <c r="AA2425">
        <v>27.103771181379056</v>
      </c>
      <c r="AB2425">
        <v>4.5066140178374079</v>
      </c>
      <c r="AC2425">
        <v>-46.548185230401721</v>
      </c>
    </row>
    <row r="2426" spans="1:29">
      <c r="A2426">
        <v>7</v>
      </c>
      <c r="B2426">
        <v>131</v>
      </c>
      <c r="C2426">
        <v>2003</v>
      </c>
      <c r="D2426">
        <v>99</v>
      </c>
      <c r="E2426">
        <v>99</v>
      </c>
      <c r="F2426">
        <v>99</v>
      </c>
      <c r="G2426">
        <v>99</v>
      </c>
      <c r="H2426">
        <v>99</v>
      </c>
      <c r="I2426">
        <v>81</v>
      </c>
      <c r="J2426">
        <v>999</v>
      </c>
      <c r="K2426">
        <v>99</v>
      </c>
      <c r="L2426">
        <v>99</v>
      </c>
      <c r="M2426">
        <v>99</v>
      </c>
      <c r="N2426">
        <v>99</v>
      </c>
      <c r="O2426">
        <v>99</v>
      </c>
      <c r="P2426">
        <v>9999</v>
      </c>
      <c r="Q2426">
        <v>88</v>
      </c>
      <c r="R2426">
        <v>862</v>
      </c>
      <c r="S2426">
        <v>856</v>
      </c>
      <c r="T2426">
        <v>5.802369413031772</v>
      </c>
      <c r="U2426">
        <v>5.8706735353639763</v>
      </c>
      <c r="V2426">
        <v>14.969837587006964</v>
      </c>
      <c r="W2426">
        <v>57.410046728971984</v>
      </c>
      <c r="X2426">
        <v>157.48215870270701</v>
      </c>
      <c r="Y2426">
        <v>144.75162412993049</v>
      </c>
      <c r="Z2426">
        <v>145.76623831775711</v>
      </c>
      <c r="AA2426">
        <v>32.170722204484342</v>
      </c>
      <c r="AB2426">
        <v>4.8456399129568437</v>
      </c>
      <c r="AC2426">
        <v>-58.901609408172881</v>
      </c>
    </row>
    <row r="2427" spans="1:29">
      <c r="A2427">
        <v>7</v>
      </c>
      <c r="B2427">
        <v>132</v>
      </c>
      <c r="C2427">
        <v>2003</v>
      </c>
      <c r="D2427">
        <v>99</v>
      </c>
      <c r="E2427">
        <v>99</v>
      </c>
      <c r="F2427">
        <v>99</v>
      </c>
      <c r="G2427">
        <v>99</v>
      </c>
      <c r="H2427">
        <v>99</v>
      </c>
      <c r="I2427">
        <v>83</v>
      </c>
      <c r="J2427">
        <v>999</v>
      </c>
      <c r="K2427">
        <v>99</v>
      </c>
      <c r="L2427">
        <v>99</v>
      </c>
      <c r="M2427">
        <v>99</v>
      </c>
      <c r="N2427">
        <v>99</v>
      </c>
      <c r="O2427">
        <v>99</v>
      </c>
      <c r="P2427">
        <v>9999</v>
      </c>
      <c r="Q2427">
        <v>139</v>
      </c>
      <c r="R2427">
        <v>727</v>
      </c>
      <c r="S2427">
        <v>717</v>
      </c>
      <c r="T2427">
        <v>4.8936456650511557</v>
      </c>
      <c r="U2427">
        <v>4.1967520341837039</v>
      </c>
      <c r="V2427">
        <v>15.077028885832188</v>
      </c>
      <c r="W2427">
        <v>55.762900976290091</v>
      </c>
      <c r="X2427">
        <v>133.08406145262217</v>
      </c>
      <c r="Y2427">
        <v>122.69353507565336</v>
      </c>
      <c r="Z2427">
        <v>124.40474198047421</v>
      </c>
      <c r="AA2427">
        <v>20.565636796465785</v>
      </c>
      <c r="AB2427">
        <v>4.1144188351966946</v>
      </c>
      <c r="AC2427">
        <v>-42.493558418868275</v>
      </c>
    </row>
    <row r="2428" spans="1:29">
      <c r="A2428">
        <v>7</v>
      </c>
      <c r="B2428">
        <v>133</v>
      </c>
      <c r="C2428">
        <v>2002</v>
      </c>
      <c r="D2428">
        <v>99</v>
      </c>
      <c r="E2428">
        <v>99</v>
      </c>
      <c r="F2428">
        <v>99</v>
      </c>
      <c r="G2428">
        <v>99</v>
      </c>
      <c r="H2428">
        <v>99</v>
      </c>
      <c r="I2428">
        <v>6</v>
      </c>
      <c r="J2428">
        <v>999</v>
      </c>
      <c r="K2428">
        <v>99</v>
      </c>
      <c r="L2428">
        <v>99</v>
      </c>
      <c r="M2428">
        <v>99</v>
      </c>
      <c r="N2428">
        <v>99</v>
      </c>
      <c r="O2428">
        <v>99</v>
      </c>
      <c r="P2428">
        <v>9999</v>
      </c>
      <c r="Q2428">
        <v>420</v>
      </c>
      <c r="R2428">
        <v>4826</v>
      </c>
      <c r="S2428">
        <v>4826</v>
      </c>
      <c r="T2428">
        <v>35.329428989751094</v>
      </c>
      <c r="U2428">
        <v>36.78763595628557</v>
      </c>
      <c r="V2428">
        <v>12.776004973062578</v>
      </c>
      <c r="W2428">
        <v>54.814131786158313</v>
      </c>
      <c r="X2428">
        <v>158.50759182273364</v>
      </c>
      <c r="Y2428">
        <v>146.30250725238284</v>
      </c>
      <c r="Z2428">
        <v>146.30250725238284</v>
      </c>
      <c r="AA2428">
        <v>30.570626887200884</v>
      </c>
      <c r="AB2428">
        <v>4.6436699918268198</v>
      </c>
      <c r="AC2428">
        <v>-52.811348445451571</v>
      </c>
    </row>
    <row r="2429" spans="1:29">
      <c r="A2429">
        <v>7</v>
      </c>
      <c r="B2429">
        <v>134</v>
      </c>
      <c r="C2429">
        <v>2002</v>
      </c>
      <c r="D2429">
        <v>99</v>
      </c>
      <c r="E2429">
        <v>99</v>
      </c>
      <c r="F2429">
        <v>99</v>
      </c>
      <c r="G2429">
        <v>99</v>
      </c>
      <c r="H2429">
        <v>99</v>
      </c>
      <c r="I2429">
        <v>24</v>
      </c>
      <c r="J2429">
        <v>999</v>
      </c>
      <c r="K2429">
        <v>99</v>
      </c>
      <c r="L2429">
        <v>99</v>
      </c>
      <c r="M2429">
        <v>99</v>
      </c>
      <c r="N2429">
        <v>99</v>
      </c>
      <c r="O2429">
        <v>99</v>
      </c>
      <c r="P2429">
        <v>9999</v>
      </c>
      <c r="Q2429">
        <v>429</v>
      </c>
      <c r="R2429">
        <v>3846</v>
      </c>
      <c r="S2429">
        <v>3769</v>
      </c>
      <c r="T2429">
        <v>28.155197657393849</v>
      </c>
      <c r="U2429">
        <v>29.288241653749459</v>
      </c>
      <c r="V2429">
        <v>13.349193967758712</v>
      </c>
      <c r="W2429">
        <v>56.39028920137968</v>
      </c>
      <c r="X2429">
        <v>160.82167230351143</v>
      </c>
      <c r="Y2429">
        <v>146.15754030161199</v>
      </c>
      <c r="Z2429">
        <v>149.14351286813471</v>
      </c>
      <c r="AA2429">
        <v>30.836855836309901</v>
      </c>
      <c r="AB2429">
        <v>4.5427974179074173</v>
      </c>
      <c r="AC2429">
        <v>-45.057131446386258</v>
      </c>
    </row>
    <row r="2430" spans="1:29">
      <c r="A2430">
        <v>7</v>
      </c>
      <c r="B2430">
        <v>135</v>
      </c>
      <c r="C2430">
        <v>2002</v>
      </c>
      <c r="D2430">
        <v>99</v>
      </c>
      <c r="E2430">
        <v>99</v>
      </c>
      <c r="F2430">
        <v>99</v>
      </c>
      <c r="G2430">
        <v>99</v>
      </c>
      <c r="H2430">
        <v>99</v>
      </c>
      <c r="I2430">
        <v>49</v>
      </c>
      <c r="J2430">
        <v>999</v>
      </c>
      <c r="K2430">
        <v>99</v>
      </c>
      <c r="L2430">
        <v>99</v>
      </c>
      <c r="M2430">
        <v>99</v>
      </c>
      <c r="N2430">
        <v>99</v>
      </c>
      <c r="O2430">
        <v>99</v>
      </c>
      <c r="P2430">
        <v>9999</v>
      </c>
      <c r="Q2430">
        <v>261</v>
      </c>
      <c r="R2430">
        <v>782</v>
      </c>
      <c r="S2430">
        <v>782</v>
      </c>
      <c r="T2430">
        <v>5.7247437774524155</v>
      </c>
      <c r="U2430">
        <v>5.52538328275</v>
      </c>
      <c r="V2430">
        <v>13.305626598465469</v>
      </c>
      <c r="W2430">
        <v>55.916879795396419</v>
      </c>
      <c r="X2430">
        <v>146.92346484969235</v>
      </c>
      <c r="Y2430">
        <v>135.61035805626602</v>
      </c>
      <c r="Z2430">
        <v>135.61035805626602</v>
      </c>
      <c r="AA2430">
        <v>27.001103181492404</v>
      </c>
      <c r="AB2430">
        <v>4.5351140922297422</v>
      </c>
      <c r="AC2430">
        <v>-49.905878729313322</v>
      </c>
    </row>
    <row r="2431" spans="1:29">
      <c r="A2431">
        <v>7</v>
      </c>
      <c r="B2431">
        <v>136</v>
      </c>
      <c r="C2431">
        <v>2002</v>
      </c>
      <c r="D2431">
        <v>99</v>
      </c>
      <c r="E2431">
        <v>99</v>
      </c>
      <c r="F2431">
        <v>99</v>
      </c>
      <c r="G2431">
        <v>99</v>
      </c>
      <c r="H2431">
        <v>99</v>
      </c>
      <c r="I2431">
        <v>80</v>
      </c>
      <c r="J2431">
        <v>999</v>
      </c>
      <c r="K2431">
        <v>99</v>
      </c>
      <c r="L2431">
        <v>99</v>
      </c>
      <c r="M2431">
        <v>99</v>
      </c>
      <c r="N2431">
        <v>99</v>
      </c>
      <c r="O2431">
        <v>99</v>
      </c>
      <c r="P2431">
        <v>9999</v>
      </c>
      <c r="Q2431">
        <v>143</v>
      </c>
      <c r="R2431">
        <v>1475</v>
      </c>
      <c r="S2431">
        <v>1459</v>
      </c>
      <c r="T2431">
        <v>10.797950219619326</v>
      </c>
      <c r="U2431">
        <v>9.9363457555587615</v>
      </c>
      <c r="V2431">
        <v>14.984406779661018</v>
      </c>
      <c r="W2431">
        <v>56.38039753255655</v>
      </c>
      <c r="X2431">
        <v>141.52377104871721</v>
      </c>
      <c r="Y2431">
        <v>129.29206779661047</v>
      </c>
      <c r="Z2431">
        <v>130.70993831391391</v>
      </c>
      <c r="AA2431">
        <v>28.986728615740574</v>
      </c>
      <c r="AB2431">
        <v>4.4212614361041682</v>
      </c>
      <c r="AC2431">
        <v>-52.134224465145429</v>
      </c>
    </row>
    <row r="2432" spans="1:29">
      <c r="A2432">
        <v>7</v>
      </c>
      <c r="B2432">
        <v>137</v>
      </c>
      <c r="C2432">
        <v>2002</v>
      </c>
      <c r="D2432">
        <v>99</v>
      </c>
      <c r="E2432">
        <v>99</v>
      </c>
      <c r="F2432">
        <v>99</v>
      </c>
      <c r="G2432">
        <v>99</v>
      </c>
      <c r="H2432">
        <v>99</v>
      </c>
      <c r="I2432">
        <v>81</v>
      </c>
      <c r="J2432">
        <v>999</v>
      </c>
      <c r="K2432">
        <v>99</v>
      </c>
      <c r="L2432">
        <v>99</v>
      </c>
      <c r="M2432">
        <v>99</v>
      </c>
      <c r="N2432">
        <v>99</v>
      </c>
      <c r="O2432">
        <v>99</v>
      </c>
      <c r="P2432">
        <v>9999</v>
      </c>
      <c r="Q2432">
        <v>90</v>
      </c>
      <c r="R2432">
        <v>776</v>
      </c>
      <c r="S2432">
        <v>775</v>
      </c>
      <c r="T2432">
        <v>5.6808199121522707</v>
      </c>
      <c r="U2432">
        <v>5.7116723762879156</v>
      </c>
      <c r="V2432">
        <v>14.578608247422682</v>
      </c>
      <c r="W2432">
        <v>56.925161290322578</v>
      </c>
      <c r="X2432">
        <v>153.16510482402757</v>
      </c>
      <c r="Y2432">
        <v>141.26636597938128</v>
      </c>
      <c r="Z2432">
        <v>141.44864516129016</v>
      </c>
      <c r="AA2432">
        <v>29.409712156568204</v>
      </c>
      <c r="AB2432">
        <v>4.0034919201405907</v>
      </c>
      <c r="AC2432">
        <v>-57.069316482165824</v>
      </c>
    </row>
    <row r="2433" spans="1:29">
      <c r="A2433">
        <v>7</v>
      </c>
      <c r="B2433">
        <v>138</v>
      </c>
      <c r="C2433">
        <v>2002</v>
      </c>
      <c r="D2433">
        <v>99</v>
      </c>
      <c r="E2433">
        <v>99</v>
      </c>
      <c r="F2433">
        <v>99</v>
      </c>
      <c r="G2433">
        <v>99</v>
      </c>
      <c r="H2433">
        <v>99</v>
      </c>
      <c r="I2433">
        <v>83</v>
      </c>
      <c r="J2433">
        <v>999</v>
      </c>
      <c r="K2433">
        <v>99</v>
      </c>
      <c r="L2433">
        <v>99</v>
      </c>
      <c r="M2433">
        <v>99</v>
      </c>
      <c r="N2433">
        <v>99</v>
      </c>
      <c r="O2433">
        <v>99</v>
      </c>
      <c r="P2433">
        <v>9999</v>
      </c>
      <c r="Q2433">
        <v>133</v>
      </c>
      <c r="R2433">
        <v>574</v>
      </c>
      <c r="S2433">
        <v>556</v>
      </c>
      <c r="T2433">
        <v>4.2020497803806736</v>
      </c>
      <c r="U2433">
        <v>3.7579763191830224</v>
      </c>
      <c r="V2433">
        <v>15.95121951219512</v>
      </c>
      <c r="W2433">
        <v>56.330935251798579</v>
      </c>
      <c r="X2433">
        <v>137.91020041449451</v>
      </c>
      <c r="Y2433">
        <v>125.6548780487804</v>
      </c>
      <c r="Z2433">
        <v>129.72284172661855</v>
      </c>
      <c r="AA2433">
        <v>26.041571632213557</v>
      </c>
      <c r="AB2433">
        <v>4.4006024590959969</v>
      </c>
      <c r="AC2433">
        <v>-39.246938785119994</v>
      </c>
    </row>
    <row r="2434" spans="1:29">
      <c r="A2434">
        <v>7</v>
      </c>
      <c r="B2434">
        <v>139</v>
      </c>
      <c r="C2434">
        <v>2001</v>
      </c>
      <c r="D2434">
        <v>99</v>
      </c>
      <c r="E2434">
        <v>99</v>
      </c>
      <c r="F2434">
        <v>99</v>
      </c>
      <c r="G2434">
        <v>99</v>
      </c>
      <c r="H2434">
        <v>99</v>
      </c>
      <c r="I2434">
        <v>6</v>
      </c>
      <c r="J2434">
        <v>999</v>
      </c>
      <c r="K2434">
        <v>99</v>
      </c>
      <c r="L2434">
        <v>99</v>
      </c>
      <c r="M2434">
        <v>99</v>
      </c>
      <c r="N2434">
        <v>99</v>
      </c>
      <c r="O2434">
        <v>99</v>
      </c>
      <c r="P2434">
        <v>9999</v>
      </c>
      <c r="Q2434">
        <v>471</v>
      </c>
      <c r="R2434">
        <v>3381</v>
      </c>
      <c r="S2434">
        <v>3381</v>
      </c>
      <c r="T2434">
        <v>25.247358398984435</v>
      </c>
      <c r="U2434">
        <v>26.079921957080607</v>
      </c>
      <c r="V2434">
        <v>13.551020408163264</v>
      </c>
      <c r="W2434">
        <v>56.198166223010951</v>
      </c>
      <c r="X2434">
        <v>155.6920436458534</v>
      </c>
      <c r="Y2434">
        <v>143.70375628512295</v>
      </c>
      <c r="Z2434">
        <v>143.70375628512295</v>
      </c>
      <c r="AA2434">
        <v>31.949179005553944</v>
      </c>
      <c r="AB2434">
        <v>4.5956021256140316</v>
      </c>
      <c r="AC2434">
        <v>-56.889629978621045</v>
      </c>
    </row>
    <row r="2435" spans="1:29">
      <c r="A2435">
        <v>7</v>
      </c>
      <c r="B2435">
        <v>140</v>
      </c>
      <c r="C2435">
        <v>2001</v>
      </c>
      <c r="D2435">
        <v>99</v>
      </c>
      <c r="E2435">
        <v>99</v>
      </c>
      <c r="F2435">
        <v>99</v>
      </c>
      <c r="G2435">
        <v>99</v>
      </c>
      <c r="H2435">
        <v>99</v>
      </c>
      <c r="I2435">
        <v>24</v>
      </c>
      <c r="J2435">
        <v>999</v>
      </c>
      <c r="K2435">
        <v>99</v>
      </c>
      <c r="L2435">
        <v>99</v>
      </c>
      <c r="M2435">
        <v>99</v>
      </c>
      <c r="N2435">
        <v>99</v>
      </c>
      <c r="O2435">
        <v>99</v>
      </c>
      <c r="P2435">
        <v>9999</v>
      </c>
      <c r="Q2435">
        <v>389</v>
      </c>
      <c r="R2435">
        <v>3299</v>
      </c>
      <c r="S2435">
        <v>3242</v>
      </c>
      <c r="T2435">
        <v>24.635029683007879</v>
      </c>
      <c r="U2435">
        <v>25.391839686084872</v>
      </c>
      <c r="V2435">
        <v>13.444680206123063</v>
      </c>
      <c r="W2435">
        <v>56.459284392350391</v>
      </c>
      <c r="X2435">
        <v>157.49780704419121</v>
      </c>
      <c r="Y2435">
        <v>143.38999696877841</v>
      </c>
      <c r="Z2435">
        <v>145.91104256631715</v>
      </c>
      <c r="AA2435">
        <v>30.719774443337503</v>
      </c>
      <c r="AB2435">
        <v>4.6236899553434547</v>
      </c>
      <c r="AC2435">
        <v>-55.733331386617529</v>
      </c>
    </row>
    <row r="2436" spans="1:29">
      <c r="A2436">
        <v>7</v>
      </c>
      <c r="B2436">
        <v>141</v>
      </c>
      <c r="C2436">
        <v>2001</v>
      </c>
      <c r="D2436">
        <v>99</v>
      </c>
      <c r="E2436">
        <v>99</v>
      </c>
      <c r="F2436">
        <v>99</v>
      </c>
      <c r="G2436">
        <v>99</v>
      </c>
      <c r="H2436">
        <v>99</v>
      </c>
      <c r="I2436">
        <v>49</v>
      </c>
      <c r="J2436">
        <v>999</v>
      </c>
      <c r="K2436">
        <v>99</v>
      </c>
      <c r="L2436">
        <v>99</v>
      </c>
      <c r="M2436">
        <v>99</v>
      </c>
      <c r="N2436">
        <v>99</v>
      </c>
      <c r="O2436">
        <v>99</v>
      </c>
      <c r="P2436">
        <v>9999</v>
      </c>
      <c r="Q2436">
        <v>328</v>
      </c>
      <c r="R2436">
        <v>957</v>
      </c>
      <c r="S2436">
        <v>949</v>
      </c>
      <c r="T2436">
        <v>7.146324160848299</v>
      </c>
      <c r="U2436">
        <v>7.027035093172751</v>
      </c>
      <c r="V2436">
        <v>13.666666666666663</v>
      </c>
      <c r="W2436">
        <v>56.444678609062194</v>
      </c>
      <c r="X2436">
        <v>149.32192625247515</v>
      </c>
      <c r="Y2436">
        <v>136.79404388714741</v>
      </c>
      <c r="Z2436">
        <v>137.94720758693362</v>
      </c>
      <c r="AA2436">
        <v>28.450397651954955</v>
      </c>
      <c r="AB2436">
        <v>4.4395418396522697</v>
      </c>
      <c r="AC2436">
        <v>-51.674947987368625</v>
      </c>
    </row>
    <row r="2437" spans="1:29">
      <c r="A2437">
        <v>7</v>
      </c>
      <c r="B2437">
        <v>142</v>
      </c>
      <c r="C2437">
        <v>2001</v>
      </c>
      <c r="D2437">
        <v>99</v>
      </c>
      <c r="E2437">
        <v>99</v>
      </c>
      <c r="F2437">
        <v>99</v>
      </c>
      <c r="G2437">
        <v>99</v>
      </c>
      <c r="H2437">
        <v>99</v>
      </c>
      <c r="I2437">
        <v>80</v>
      </c>
      <c r="J2437">
        <v>999</v>
      </c>
      <c r="K2437">
        <v>99</v>
      </c>
      <c r="L2437">
        <v>99</v>
      </c>
      <c r="M2437">
        <v>99</v>
      </c>
      <c r="N2437">
        <v>99</v>
      </c>
      <c r="O2437">
        <v>99</v>
      </c>
      <c r="P2437">
        <v>9999</v>
      </c>
      <c r="Q2437">
        <v>96</v>
      </c>
      <c r="R2437">
        <v>1268</v>
      </c>
      <c r="S2437">
        <v>1248</v>
      </c>
      <c r="T2437">
        <v>9.4686928275398561</v>
      </c>
      <c r="U2437">
        <v>8.6962094873097833</v>
      </c>
      <c r="V2437">
        <v>15.321766561514197</v>
      </c>
      <c r="W2437">
        <v>55.956730769230759</v>
      </c>
      <c r="X2437">
        <v>140.47612537637877</v>
      </c>
      <c r="Y2437">
        <v>127.7667192429022</v>
      </c>
      <c r="Z2437">
        <v>129.81426282051279</v>
      </c>
      <c r="AA2437">
        <v>28.768692169371</v>
      </c>
      <c r="AB2437">
        <v>4.3940212386222646</v>
      </c>
      <c r="AC2437">
        <v>-51.958188131245514</v>
      </c>
    </row>
    <row r="2438" spans="1:29">
      <c r="A2438">
        <v>7</v>
      </c>
      <c r="B2438">
        <v>143</v>
      </c>
      <c r="C2438">
        <v>2001</v>
      </c>
      <c r="D2438">
        <v>99</v>
      </c>
      <c r="E2438">
        <v>99</v>
      </c>
      <c r="F2438">
        <v>99</v>
      </c>
      <c r="G2438">
        <v>99</v>
      </c>
      <c r="H2438">
        <v>99</v>
      </c>
      <c r="I2438">
        <v>81</v>
      </c>
      <c r="J2438">
        <v>999</v>
      </c>
      <c r="K2438">
        <v>99</v>
      </c>
      <c r="L2438">
        <v>99</v>
      </c>
      <c r="M2438">
        <v>99</v>
      </c>
      <c r="N2438">
        <v>99</v>
      </c>
      <c r="O2438">
        <v>99</v>
      </c>
      <c r="P2438">
        <v>9999</v>
      </c>
      <c r="Q2438">
        <v>91</v>
      </c>
      <c r="R2438">
        <v>786</v>
      </c>
      <c r="S2438">
        <v>778</v>
      </c>
      <c r="T2438">
        <v>5.86939476533622</v>
      </c>
      <c r="U2438">
        <v>5.8465683032015079</v>
      </c>
      <c r="V2438">
        <v>14.27099236641221</v>
      </c>
      <c r="W2438">
        <v>56.349614395886888</v>
      </c>
      <c r="X2438">
        <v>151.12794598871349</v>
      </c>
      <c r="Y2438">
        <v>138.57519083969461</v>
      </c>
      <c r="Z2438">
        <v>140.00012853470429</v>
      </c>
      <c r="AA2438">
        <v>31.627530025445825</v>
      </c>
      <c r="AB2438">
        <v>4.6334684000531965</v>
      </c>
      <c r="AC2438">
        <v>-43.780282570223342</v>
      </c>
    </row>
    <row r="2439" spans="1:29">
      <c r="A2439">
        <v>7</v>
      </c>
      <c r="B2439">
        <v>144</v>
      </c>
      <c r="C2439">
        <v>2001</v>
      </c>
      <c r="D2439">
        <v>99</v>
      </c>
      <c r="E2439">
        <v>99</v>
      </c>
      <c r="F2439">
        <v>99</v>
      </c>
      <c r="G2439">
        <v>99</v>
      </c>
      <c r="H2439">
        <v>99</v>
      </c>
      <c r="I2439">
        <v>83</v>
      </c>
      <c r="J2439">
        <v>999</v>
      </c>
      <c r="K2439">
        <v>99</v>
      </c>
      <c r="L2439">
        <v>99</v>
      </c>
      <c r="M2439">
        <v>99</v>
      </c>
      <c r="N2439">
        <v>99</v>
      </c>
      <c r="O2439">
        <v>99</v>
      </c>
      <c r="P2439">
        <v>9999</v>
      </c>
      <c r="Q2439">
        <v>133</v>
      </c>
      <c r="R2439">
        <v>736.5</v>
      </c>
      <c r="S2439">
        <v>712.5</v>
      </c>
      <c r="T2439">
        <v>5.4997573087406204</v>
      </c>
      <c r="U2439">
        <v>5.2430926471419443</v>
      </c>
      <c r="V2439">
        <v>16.035302104548549</v>
      </c>
      <c r="W2439">
        <v>55.950877192982439</v>
      </c>
      <c r="X2439">
        <v>144.49943695805837</v>
      </c>
      <c r="Y2439">
        <v>132.62389680923289</v>
      </c>
      <c r="Z2439">
        <v>137.09122807017548</v>
      </c>
      <c r="AA2439">
        <v>28.802498433915595</v>
      </c>
      <c r="AB2439">
        <v>4.7409053398121248</v>
      </c>
      <c r="AC2439">
        <v>-31.593825625700429</v>
      </c>
    </row>
    <row r="2440" spans="1:29">
      <c r="A2440">
        <v>7</v>
      </c>
      <c r="B2440">
        <v>145</v>
      </c>
      <c r="C2440">
        <v>2000</v>
      </c>
      <c r="D2440">
        <v>99</v>
      </c>
      <c r="E2440">
        <v>99</v>
      </c>
      <c r="F2440">
        <v>99</v>
      </c>
      <c r="G2440">
        <v>99</v>
      </c>
      <c r="H2440">
        <v>99</v>
      </c>
      <c r="I2440">
        <v>6</v>
      </c>
      <c r="J2440">
        <v>999</v>
      </c>
      <c r="K2440">
        <v>99</v>
      </c>
      <c r="L2440">
        <v>99</v>
      </c>
      <c r="M2440">
        <v>99</v>
      </c>
      <c r="N2440">
        <v>99</v>
      </c>
      <c r="O2440">
        <v>99</v>
      </c>
      <c r="P2440">
        <v>9999</v>
      </c>
      <c r="Q2440">
        <v>430</v>
      </c>
      <c r="R2440">
        <v>3531</v>
      </c>
      <c r="S2440">
        <v>3529</v>
      </c>
      <c r="T2440">
        <v>21.187800963081862</v>
      </c>
      <c r="U2440">
        <v>22.299994576813535</v>
      </c>
      <c r="V2440">
        <v>13.02945341263098</v>
      </c>
      <c r="W2440">
        <v>55.408330971946718</v>
      </c>
      <c r="X2440">
        <v>161.5444754446992</v>
      </c>
      <c r="Y2440">
        <v>149.06046445766103</v>
      </c>
      <c r="Z2440">
        <v>149.14494190988981</v>
      </c>
      <c r="AA2440">
        <v>30.764309436629421</v>
      </c>
      <c r="AB2440">
        <v>5.1018139187891807</v>
      </c>
      <c r="AC2440">
        <v>-56.761201640628514</v>
      </c>
    </row>
    <row r="2441" spans="1:29">
      <c r="A2441">
        <v>7</v>
      </c>
      <c r="B2441">
        <v>146</v>
      </c>
      <c r="C2441">
        <v>2000</v>
      </c>
      <c r="D2441">
        <v>99</v>
      </c>
      <c r="E2441">
        <v>99</v>
      </c>
      <c r="F2441">
        <v>99</v>
      </c>
      <c r="G2441">
        <v>99</v>
      </c>
      <c r="H2441">
        <v>99</v>
      </c>
      <c r="I2441">
        <v>24</v>
      </c>
      <c r="J2441">
        <v>999</v>
      </c>
      <c r="K2441">
        <v>99</v>
      </c>
      <c r="L2441">
        <v>99</v>
      </c>
      <c r="M2441">
        <v>99</v>
      </c>
      <c r="N2441">
        <v>99</v>
      </c>
      <c r="O2441">
        <v>99</v>
      </c>
      <c r="P2441">
        <v>9999</v>
      </c>
      <c r="Q2441">
        <v>468</v>
      </c>
      <c r="R2441">
        <v>3560</v>
      </c>
      <c r="S2441">
        <v>3516</v>
      </c>
      <c r="T2441">
        <v>21.361815754339119</v>
      </c>
      <c r="U2441">
        <v>21.999719519573496</v>
      </c>
      <c r="V2441">
        <v>13.151685393258427</v>
      </c>
      <c r="W2441">
        <v>55.874857792946521</v>
      </c>
      <c r="X2441">
        <v>159.46489220543654</v>
      </c>
      <c r="Y2441">
        <v>145.85542134831488</v>
      </c>
      <c r="Z2441">
        <v>147.68068828213899</v>
      </c>
      <c r="AA2441">
        <v>30.622029231749782</v>
      </c>
      <c r="AB2441">
        <v>4.7221712622785406</v>
      </c>
      <c r="AC2441">
        <v>-55.087928400598358</v>
      </c>
    </row>
    <row r="2442" spans="1:29">
      <c r="A2442">
        <v>7</v>
      </c>
      <c r="B2442">
        <v>147</v>
      </c>
      <c r="C2442">
        <v>2000</v>
      </c>
      <c r="D2442">
        <v>99</v>
      </c>
      <c r="E2442">
        <v>99</v>
      </c>
      <c r="F2442">
        <v>99</v>
      </c>
      <c r="G2442">
        <v>99</v>
      </c>
      <c r="H2442">
        <v>99</v>
      </c>
      <c r="I2442">
        <v>49</v>
      </c>
      <c r="J2442">
        <v>999</v>
      </c>
      <c r="K2442">
        <v>99</v>
      </c>
      <c r="L2442">
        <v>99</v>
      </c>
      <c r="M2442">
        <v>99</v>
      </c>
      <c r="N2442">
        <v>99</v>
      </c>
      <c r="O2442">
        <v>99</v>
      </c>
      <c r="P2442">
        <v>9999</v>
      </c>
      <c r="Q2442">
        <v>427</v>
      </c>
      <c r="R2442">
        <v>2137.25</v>
      </c>
      <c r="S2442">
        <v>2122.25</v>
      </c>
      <c r="T2442">
        <v>12.824590090157663</v>
      </c>
      <c r="U2442">
        <v>13.001102432129622</v>
      </c>
      <c r="V2442">
        <v>13.19592934846181</v>
      </c>
      <c r="W2442">
        <v>55.841206266933682</v>
      </c>
      <c r="X2442">
        <v>156.30351930817028</v>
      </c>
      <c r="Y2442">
        <v>143.57548251257421</v>
      </c>
      <c r="Z2442">
        <v>144.59026976086651</v>
      </c>
      <c r="AA2442">
        <v>29.070442707559103</v>
      </c>
      <c r="AB2442">
        <v>5.797033801946462</v>
      </c>
      <c r="AC2442">
        <v>-50.769701882620225</v>
      </c>
    </row>
    <row r="2443" spans="1:29">
      <c r="A2443">
        <v>7</v>
      </c>
      <c r="B2443">
        <v>148</v>
      </c>
      <c r="C2443">
        <v>2000</v>
      </c>
      <c r="D2443">
        <v>99</v>
      </c>
      <c r="E2443">
        <v>99</v>
      </c>
      <c r="F2443">
        <v>99</v>
      </c>
      <c r="G2443">
        <v>99</v>
      </c>
      <c r="H2443">
        <v>99</v>
      </c>
      <c r="I2443">
        <v>80</v>
      </c>
      <c r="J2443">
        <v>999</v>
      </c>
      <c r="K2443">
        <v>99</v>
      </c>
      <c r="L2443">
        <v>99</v>
      </c>
      <c r="M2443">
        <v>99</v>
      </c>
      <c r="N2443">
        <v>99</v>
      </c>
      <c r="O2443">
        <v>99</v>
      </c>
      <c r="P2443">
        <v>9999</v>
      </c>
      <c r="Q2443">
        <v>181</v>
      </c>
      <c r="R2443">
        <v>1866</v>
      </c>
      <c r="S2443">
        <v>1827</v>
      </c>
      <c r="T2443">
        <v>11.196951740897976</v>
      </c>
      <c r="U2443">
        <v>10.232663174360532</v>
      </c>
      <c r="V2443">
        <v>14.686495176848876</v>
      </c>
      <c r="W2443">
        <v>55.167487684729053</v>
      </c>
      <c r="X2443">
        <v>142.97394557799439</v>
      </c>
      <c r="Y2443">
        <v>129.42926045016091</v>
      </c>
      <c r="Z2443">
        <v>132.19211822660111</v>
      </c>
      <c r="AA2443">
        <v>29.483568536223821</v>
      </c>
      <c r="AB2443">
        <v>5.0015185853982658</v>
      </c>
      <c r="AC2443">
        <v>-53.473680482776551</v>
      </c>
    </row>
    <row r="2444" spans="1:29">
      <c r="A2444">
        <v>7</v>
      </c>
      <c r="B2444">
        <v>149</v>
      </c>
      <c r="C2444">
        <v>2000</v>
      </c>
      <c r="D2444">
        <v>99</v>
      </c>
      <c r="E2444">
        <v>99</v>
      </c>
      <c r="F2444">
        <v>99</v>
      </c>
      <c r="G2444">
        <v>99</v>
      </c>
      <c r="H2444">
        <v>99</v>
      </c>
      <c r="I2444">
        <v>81</v>
      </c>
      <c r="J2444">
        <v>999</v>
      </c>
      <c r="K2444">
        <v>99</v>
      </c>
      <c r="L2444">
        <v>99</v>
      </c>
      <c r="M2444">
        <v>99</v>
      </c>
      <c r="N2444">
        <v>99</v>
      </c>
      <c r="O2444">
        <v>99</v>
      </c>
      <c r="P2444">
        <v>9999</v>
      </c>
      <c r="Q2444">
        <v>101</v>
      </c>
      <c r="R2444">
        <v>854</v>
      </c>
      <c r="S2444">
        <v>848</v>
      </c>
      <c r="T2444">
        <v>5.1244355770240482</v>
      </c>
      <c r="U2444">
        <v>5.0746577884584392</v>
      </c>
      <c r="V2444">
        <v>13.666276346604221</v>
      </c>
      <c r="W2444">
        <v>55.705188679245296</v>
      </c>
      <c r="X2444">
        <v>152.55327678555557</v>
      </c>
      <c r="Y2444">
        <v>140.25046838407499</v>
      </c>
      <c r="Z2444">
        <v>141.2428066037736</v>
      </c>
      <c r="AA2444">
        <v>29.235142092363724</v>
      </c>
      <c r="AB2444">
        <v>4.6215626147588083</v>
      </c>
      <c r="AC2444">
        <v>-57.761110845130418</v>
      </c>
    </row>
    <row r="2445" spans="1:29">
      <c r="A2445">
        <v>7</v>
      </c>
      <c r="B2445">
        <v>150</v>
      </c>
      <c r="C2445">
        <v>2000</v>
      </c>
      <c r="D2445">
        <v>99</v>
      </c>
      <c r="E2445">
        <v>99</v>
      </c>
      <c r="F2445">
        <v>99</v>
      </c>
      <c r="G2445">
        <v>99</v>
      </c>
      <c r="H2445">
        <v>99</v>
      </c>
      <c r="I2445">
        <v>83</v>
      </c>
      <c r="J2445">
        <v>999</v>
      </c>
      <c r="K2445">
        <v>99</v>
      </c>
      <c r="L2445">
        <v>99</v>
      </c>
      <c r="M2445">
        <v>99</v>
      </c>
      <c r="N2445">
        <v>99</v>
      </c>
      <c r="O2445">
        <v>99</v>
      </c>
      <c r="P2445">
        <v>9999</v>
      </c>
      <c r="Q2445">
        <v>164</v>
      </c>
      <c r="R2445">
        <v>715</v>
      </c>
      <c r="S2445">
        <v>603</v>
      </c>
      <c r="T2445">
        <v>4.2903646809978868</v>
      </c>
      <c r="U2445">
        <v>3.563334344531643</v>
      </c>
      <c r="V2445">
        <v>15.128671328671333</v>
      </c>
      <c r="W2445">
        <v>55.671641791044763</v>
      </c>
      <c r="X2445">
        <v>150.159937570555</v>
      </c>
      <c r="Y2445">
        <v>117.62671328671313</v>
      </c>
      <c r="Z2445">
        <v>139.47446102819222</v>
      </c>
      <c r="AA2445">
        <v>31.040029435600808</v>
      </c>
      <c r="AB2445">
        <v>5.6754373264807114</v>
      </c>
      <c r="AC2445">
        <v>-27.099043916584296</v>
      </c>
    </row>
    <row r="2446" spans="1:29">
      <c r="A2446">
        <v>7</v>
      </c>
      <c r="B2446">
        <v>151</v>
      </c>
      <c r="C2446">
        <v>1999</v>
      </c>
      <c r="D2446">
        <v>99</v>
      </c>
      <c r="E2446">
        <v>99</v>
      </c>
      <c r="F2446">
        <v>99</v>
      </c>
      <c r="G2446">
        <v>99</v>
      </c>
      <c r="H2446">
        <v>99</v>
      </c>
      <c r="I2446">
        <v>6</v>
      </c>
      <c r="J2446">
        <v>999</v>
      </c>
      <c r="K2446">
        <v>99</v>
      </c>
      <c r="L2446">
        <v>99</v>
      </c>
      <c r="M2446">
        <v>99</v>
      </c>
      <c r="N2446">
        <v>99</v>
      </c>
      <c r="O2446">
        <v>99</v>
      </c>
      <c r="P2446">
        <v>9999</v>
      </c>
      <c r="Q2446">
        <v>492</v>
      </c>
      <c r="R2446">
        <v>3817</v>
      </c>
      <c r="S2446">
        <v>3816</v>
      </c>
      <c r="T2446">
        <v>20.735268154224318</v>
      </c>
      <c r="U2446">
        <v>22.881067851336638</v>
      </c>
      <c r="V2446">
        <v>14.000785957558289</v>
      </c>
      <c r="W2446">
        <v>55.220911949685529</v>
      </c>
      <c r="X2446">
        <v>160.88670431731677</v>
      </c>
      <c r="Y2446">
        <v>148.37482315954938</v>
      </c>
      <c r="Z2446">
        <v>148.4137054507338</v>
      </c>
      <c r="AA2446">
        <v>31.009525372660999</v>
      </c>
      <c r="AB2446">
        <v>5.5450029259928995</v>
      </c>
      <c r="AC2446">
        <v>-47.028581751005426</v>
      </c>
    </row>
    <row r="2447" spans="1:29">
      <c r="A2447">
        <v>7</v>
      </c>
      <c r="B2447">
        <v>152</v>
      </c>
      <c r="C2447">
        <v>1999</v>
      </c>
      <c r="D2447">
        <v>99</v>
      </c>
      <c r="E2447">
        <v>99</v>
      </c>
      <c r="F2447">
        <v>99</v>
      </c>
      <c r="G2447">
        <v>99</v>
      </c>
      <c r="H2447">
        <v>99</v>
      </c>
      <c r="I2447">
        <v>24</v>
      </c>
      <c r="J2447">
        <v>999</v>
      </c>
      <c r="K2447">
        <v>99</v>
      </c>
      <c r="L2447">
        <v>99</v>
      </c>
      <c r="M2447">
        <v>99</v>
      </c>
      <c r="N2447">
        <v>99</v>
      </c>
      <c r="O2447">
        <v>99</v>
      </c>
      <c r="P2447">
        <v>9999</v>
      </c>
    </row>
    <row r="2448" spans="1:29">
      <c r="A2448">
        <v>7</v>
      </c>
      <c r="B2448">
        <v>153</v>
      </c>
      <c r="C2448">
        <v>1999</v>
      </c>
      <c r="D2448">
        <v>99</v>
      </c>
      <c r="E2448">
        <v>99</v>
      </c>
      <c r="F2448">
        <v>99</v>
      </c>
      <c r="G2448">
        <v>99</v>
      </c>
      <c r="H2448">
        <v>99</v>
      </c>
      <c r="I2448">
        <v>49</v>
      </c>
      <c r="J2448">
        <v>999</v>
      </c>
      <c r="K2448">
        <v>99</v>
      </c>
      <c r="L2448">
        <v>99</v>
      </c>
      <c r="M2448">
        <v>99</v>
      </c>
      <c r="N2448">
        <v>99</v>
      </c>
      <c r="O2448">
        <v>99</v>
      </c>
      <c r="P2448">
        <v>9999</v>
      </c>
      <c r="Q2448">
        <v>479</v>
      </c>
      <c r="R2448">
        <v>2419</v>
      </c>
      <c r="S2448">
        <v>2381</v>
      </c>
      <c r="T2448">
        <v>13.140847174500564</v>
      </c>
      <c r="U2448">
        <v>14.052887552238673</v>
      </c>
      <c r="V2448">
        <v>15.53203803224473</v>
      </c>
      <c r="W2448">
        <v>55.818563628727432</v>
      </c>
      <c r="X2448">
        <v>157.54627616239623</v>
      </c>
      <c r="Y2448">
        <v>143.79235221165729</v>
      </c>
      <c r="Z2448">
        <v>146.08723225535451</v>
      </c>
      <c r="AA2448">
        <v>29.977443911025198</v>
      </c>
      <c r="AB2448">
        <v>5.5198071360673442</v>
      </c>
      <c r="AC2448">
        <v>-49.037563618967106</v>
      </c>
    </row>
    <row r="2449" spans="1:29">
      <c r="A2449">
        <v>7</v>
      </c>
      <c r="B2449">
        <v>154</v>
      </c>
      <c r="C2449">
        <v>1999</v>
      </c>
      <c r="D2449">
        <v>99</v>
      </c>
      <c r="E2449">
        <v>99</v>
      </c>
      <c r="F2449">
        <v>99</v>
      </c>
      <c r="G2449">
        <v>99</v>
      </c>
      <c r="H2449">
        <v>99</v>
      </c>
      <c r="I2449">
        <v>80</v>
      </c>
      <c r="J2449">
        <v>999</v>
      </c>
      <c r="K2449">
        <v>99</v>
      </c>
      <c r="L2449">
        <v>99</v>
      </c>
      <c r="M2449">
        <v>99</v>
      </c>
      <c r="N2449">
        <v>99</v>
      </c>
      <c r="O2449">
        <v>99</v>
      </c>
      <c r="P2449">
        <v>9999</v>
      </c>
      <c r="Q2449">
        <v>267</v>
      </c>
      <c r="R2449">
        <v>2008</v>
      </c>
      <c r="S2449">
        <v>964</v>
      </c>
      <c r="T2449">
        <v>10.908152594624696</v>
      </c>
      <c r="U2449">
        <v>5.4532566573043741</v>
      </c>
      <c r="V2449">
        <v>14.34511952191235</v>
      </c>
      <c r="W2449">
        <v>54.50933609958507</v>
      </c>
      <c r="X2449">
        <v>149.65662809218165</v>
      </c>
      <c r="Y2449">
        <v>67.219970119521946</v>
      </c>
      <c r="Z2449">
        <v>140.01836099585071</v>
      </c>
      <c r="AA2449">
        <v>31.666099407260276</v>
      </c>
      <c r="AB2449">
        <v>5.2469034510648553</v>
      </c>
      <c r="AC2449">
        <v>-42.829644547381349</v>
      </c>
    </row>
    <row r="2450" spans="1:29">
      <c r="A2450">
        <v>7</v>
      </c>
      <c r="B2450">
        <v>155</v>
      </c>
      <c r="C2450">
        <v>1999</v>
      </c>
      <c r="D2450">
        <v>99</v>
      </c>
      <c r="E2450">
        <v>99</v>
      </c>
      <c r="F2450">
        <v>99</v>
      </c>
      <c r="G2450">
        <v>99</v>
      </c>
      <c r="H2450">
        <v>99</v>
      </c>
      <c r="I2450">
        <v>81</v>
      </c>
      <c r="J2450">
        <v>999</v>
      </c>
      <c r="K2450">
        <v>99</v>
      </c>
      <c r="L2450">
        <v>99</v>
      </c>
      <c r="M2450">
        <v>99</v>
      </c>
      <c r="N2450">
        <v>99</v>
      </c>
      <c r="O2450">
        <v>99</v>
      </c>
      <c r="P2450">
        <v>9999</v>
      </c>
      <c r="Q2450">
        <v>105</v>
      </c>
      <c r="R2450">
        <v>858.25</v>
      </c>
      <c r="S2450">
        <v>853.25</v>
      </c>
      <c r="T2450">
        <v>4.6623117352274122</v>
      </c>
      <c r="U2450">
        <v>5.0022503450259697</v>
      </c>
      <c r="V2450">
        <v>14.4957762889601</v>
      </c>
      <c r="W2450">
        <v>56.318781130969811</v>
      </c>
      <c r="X2450">
        <v>156.95535556208463</v>
      </c>
      <c r="Y2450">
        <v>144.26390911739003</v>
      </c>
      <c r="Z2450">
        <v>145.10928801640785</v>
      </c>
      <c r="AA2450">
        <v>30.693031974842871</v>
      </c>
      <c r="AB2450">
        <v>5.3840810526017764</v>
      </c>
      <c r="AC2450">
        <v>-48.075169808244929</v>
      </c>
    </row>
    <row r="2451" spans="1:29">
      <c r="A2451">
        <v>7</v>
      </c>
      <c r="B2451">
        <v>156</v>
      </c>
      <c r="C2451">
        <v>1999</v>
      </c>
      <c r="D2451">
        <v>99</v>
      </c>
      <c r="E2451">
        <v>99</v>
      </c>
      <c r="F2451">
        <v>99</v>
      </c>
      <c r="G2451">
        <v>99</v>
      </c>
      <c r="H2451">
        <v>99</v>
      </c>
      <c r="I2451">
        <v>83</v>
      </c>
      <c r="J2451">
        <v>999</v>
      </c>
      <c r="K2451">
        <v>99</v>
      </c>
      <c r="L2451">
        <v>99</v>
      </c>
      <c r="M2451">
        <v>99</v>
      </c>
      <c r="N2451">
        <v>99</v>
      </c>
      <c r="O2451">
        <v>99</v>
      </c>
      <c r="P2451">
        <v>9999</v>
      </c>
      <c r="Q2451">
        <v>195</v>
      </c>
      <c r="R2451">
        <v>779</v>
      </c>
      <c r="S2451">
        <v>643</v>
      </c>
      <c r="T2451">
        <v>4.231798242635775</v>
      </c>
      <c r="U2451">
        <v>3.8566146407366575</v>
      </c>
      <c r="V2451">
        <v>14.804878048780489</v>
      </c>
      <c r="W2451">
        <v>54.779160186625191</v>
      </c>
      <c r="X2451">
        <v>156.2880988905689</v>
      </c>
      <c r="Y2451">
        <v>122.53915275994852</v>
      </c>
      <c r="Z2451">
        <v>148.457231726283</v>
      </c>
      <c r="AA2451">
        <v>31.520018420560682</v>
      </c>
      <c r="AB2451">
        <v>4.8748953406640174</v>
      </c>
      <c r="AC2451">
        <v>-56.371792428852224</v>
      </c>
    </row>
    <row r="2452" spans="1:29">
      <c r="A2452">
        <v>7</v>
      </c>
      <c r="B2452">
        <v>157</v>
      </c>
      <c r="C2452">
        <v>1998</v>
      </c>
      <c r="D2452">
        <v>99</v>
      </c>
      <c r="E2452">
        <v>99</v>
      </c>
      <c r="F2452">
        <v>99</v>
      </c>
      <c r="G2452">
        <v>99</v>
      </c>
      <c r="H2452">
        <v>99</v>
      </c>
      <c r="I2452">
        <v>6</v>
      </c>
      <c r="J2452">
        <v>999</v>
      </c>
      <c r="K2452">
        <v>99</v>
      </c>
      <c r="L2452">
        <v>99</v>
      </c>
      <c r="M2452">
        <v>99</v>
      </c>
      <c r="N2452">
        <v>99</v>
      </c>
      <c r="O2452">
        <v>99</v>
      </c>
      <c r="P2452">
        <v>9999</v>
      </c>
      <c r="Q2452">
        <v>552</v>
      </c>
      <c r="R2452">
        <v>3410</v>
      </c>
      <c r="S2452">
        <v>3405</v>
      </c>
      <c r="T2452">
        <v>20.638210951566776</v>
      </c>
      <c r="U2452">
        <v>23.699247540375705</v>
      </c>
      <c r="V2452">
        <v>14.79384164222874</v>
      </c>
      <c r="W2452">
        <v>55.48957415565345</v>
      </c>
      <c r="X2452">
        <v>163.8088853445513</v>
      </c>
      <c r="Y2452">
        <v>151.01868035190623</v>
      </c>
      <c r="Z2452">
        <v>151.24044052863439</v>
      </c>
      <c r="AA2452">
        <v>31.613044396535859</v>
      </c>
      <c r="AB2452">
        <v>4.9987628390879486</v>
      </c>
      <c r="AC2452">
        <v>-53.787522435302549</v>
      </c>
    </row>
    <row r="2453" spans="1:29">
      <c r="A2453">
        <v>7</v>
      </c>
      <c r="B2453">
        <v>158</v>
      </c>
      <c r="C2453">
        <v>1998</v>
      </c>
      <c r="D2453">
        <v>99</v>
      </c>
      <c r="E2453">
        <v>99</v>
      </c>
      <c r="F2453">
        <v>99</v>
      </c>
      <c r="G2453">
        <v>99</v>
      </c>
      <c r="H2453">
        <v>99</v>
      </c>
      <c r="I2453">
        <v>24</v>
      </c>
      <c r="J2453">
        <v>999</v>
      </c>
      <c r="K2453">
        <v>99</v>
      </c>
      <c r="L2453">
        <v>99</v>
      </c>
      <c r="M2453">
        <v>99</v>
      </c>
      <c r="N2453">
        <v>99</v>
      </c>
      <c r="O2453">
        <v>99</v>
      </c>
      <c r="P2453">
        <v>9999</v>
      </c>
    </row>
    <row r="2454" spans="1:29">
      <c r="A2454">
        <v>7</v>
      </c>
      <c r="B2454">
        <v>159</v>
      </c>
      <c r="C2454">
        <v>1998</v>
      </c>
      <c r="D2454">
        <v>99</v>
      </c>
      <c r="E2454">
        <v>99</v>
      </c>
      <c r="F2454">
        <v>99</v>
      </c>
      <c r="G2454">
        <v>99</v>
      </c>
      <c r="H2454">
        <v>99</v>
      </c>
      <c r="I2454">
        <v>49</v>
      </c>
      <c r="J2454">
        <v>999</v>
      </c>
      <c r="K2454">
        <v>99</v>
      </c>
      <c r="L2454">
        <v>99</v>
      </c>
      <c r="M2454">
        <v>99</v>
      </c>
      <c r="N2454">
        <v>99</v>
      </c>
      <c r="O2454">
        <v>99</v>
      </c>
      <c r="P2454">
        <v>9999</v>
      </c>
      <c r="Q2454">
        <v>522</v>
      </c>
      <c r="R2454">
        <v>2965.25</v>
      </c>
      <c r="S2454">
        <v>2908.25</v>
      </c>
      <c r="T2454">
        <v>17.946467749012722</v>
      </c>
      <c r="U2454">
        <v>19.554976272390153</v>
      </c>
      <c r="V2454">
        <v>15.471882640586797</v>
      </c>
      <c r="W2454">
        <v>55.574658299664755</v>
      </c>
      <c r="X2454">
        <v>157.51296870220196</v>
      </c>
      <c r="Y2454">
        <v>143.30009274091552</v>
      </c>
      <c r="Z2454">
        <v>146.10869079343243</v>
      </c>
      <c r="AA2454">
        <v>28.764540129291461</v>
      </c>
      <c r="AB2454">
        <v>4.9358828554519931</v>
      </c>
      <c r="AC2454">
        <v>-47.135599409129512</v>
      </c>
    </row>
    <row r="2455" spans="1:29">
      <c r="A2455">
        <v>7</v>
      </c>
      <c r="B2455">
        <v>160</v>
      </c>
      <c r="C2455">
        <v>1998</v>
      </c>
      <c r="D2455">
        <v>99</v>
      </c>
      <c r="E2455">
        <v>99</v>
      </c>
      <c r="F2455">
        <v>99</v>
      </c>
      <c r="G2455">
        <v>99</v>
      </c>
      <c r="H2455">
        <v>99</v>
      </c>
      <c r="I2455">
        <v>80</v>
      </c>
      <c r="J2455">
        <v>999</v>
      </c>
      <c r="K2455">
        <v>99</v>
      </c>
      <c r="L2455">
        <v>99</v>
      </c>
      <c r="M2455">
        <v>99</v>
      </c>
      <c r="N2455">
        <v>99</v>
      </c>
      <c r="O2455">
        <v>99</v>
      </c>
      <c r="P2455">
        <v>9999</v>
      </c>
      <c r="Q2455">
        <v>244</v>
      </c>
      <c r="R2455">
        <v>1467</v>
      </c>
      <c r="S2455">
        <v>251</v>
      </c>
      <c r="T2455">
        <v>8.8786672920669982</v>
      </c>
      <c r="U2455">
        <v>1.6563582713999727</v>
      </c>
      <c r="V2455">
        <v>15.713701431492838</v>
      </c>
      <c r="W2455">
        <v>54.625498007968126</v>
      </c>
      <c r="X2455">
        <v>153.54645834210348</v>
      </c>
      <c r="Y2455">
        <v>24.53435582822086</v>
      </c>
      <c r="Z2455">
        <v>143.39402390438249</v>
      </c>
      <c r="AA2455">
        <v>29.412678584199639</v>
      </c>
      <c r="AB2455">
        <v>5.1753310084291995</v>
      </c>
      <c r="AC2455">
        <v>-55.869055691852417</v>
      </c>
    </row>
    <row r="2456" spans="1:29">
      <c r="A2456">
        <v>7</v>
      </c>
      <c r="B2456">
        <v>161</v>
      </c>
      <c r="C2456">
        <v>1998</v>
      </c>
      <c r="D2456">
        <v>99</v>
      </c>
      <c r="E2456">
        <v>99</v>
      </c>
      <c r="F2456">
        <v>99</v>
      </c>
      <c r="G2456">
        <v>99</v>
      </c>
      <c r="H2456">
        <v>99</v>
      </c>
      <c r="I2456">
        <v>81</v>
      </c>
      <c r="J2456">
        <v>999</v>
      </c>
      <c r="K2456">
        <v>99</v>
      </c>
      <c r="L2456">
        <v>99</v>
      </c>
      <c r="M2456">
        <v>99</v>
      </c>
      <c r="N2456">
        <v>99</v>
      </c>
      <c r="O2456">
        <v>99</v>
      </c>
      <c r="P2456">
        <v>9999</v>
      </c>
      <c r="Q2456">
        <v>116</v>
      </c>
      <c r="R2456">
        <v>716.25</v>
      </c>
      <c r="S2456">
        <v>698.25</v>
      </c>
      <c r="T2456">
        <v>4.3349321390204425</v>
      </c>
      <c r="U2456">
        <v>4.7221528593935185</v>
      </c>
      <c r="V2456">
        <v>14.757417102966842</v>
      </c>
      <c r="W2456">
        <v>56.233440744718919</v>
      </c>
      <c r="X2456">
        <v>158.27257274348199</v>
      </c>
      <c r="Y2456">
        <v>143.26031413612577</v>
      </c>
      <c r="Z2456">
        <v>146.95338345864675</v>
      </c>
      <c r="AA2456">
        <v>28.689241212573194</v>
      </c>
      <c r="AB2456">
        <v>5.1989812122628996</v>
      </c>
      <c r="AC2456">
        <v>-48.628279666182515</v>
      </c>
    </row>
    <row r="2457" spans="1:29">
      <c r="A2457">
        <v>7</v>
      </c>
      <c r="B2457">
        <v>162</v>
      </c>
      <c r="C2457">
        <v>1998</v>
      </c>
      <c r="D2457">
        <v>99</v>
      </c>
      <c r="E2457">
        <v>99</v>
      </c>
      <c r="F2457">
        <v>99</v>
      </c>
      <c r="G2457">
        <v>99</v>
      </c>
      <c r="H2457">
        <v>99</v>
      </c>
      <c r="I2457">
        <v>83</v>
      </c>
      <c r="J2457">
        <v>999</v>
      </c>
      <c r="K2457">
        <v>99</v>
      </c>
      <c r="L2457">
        <v>99</v>
      </c>
      <c r="M2457">
        <v>99</v>
      </c>
      <c r="N2457">
        <v>99</v>
      </c>
      <c r="O2457">
        <v>99</v>
      </c>
      <c r="P2457">
        <v>9999</v>
      </c>
      <c r="Q2457">
        <v>225</v>
      </c>
      <c r="R2457">
        <v>811.25</v>
      </c>
      <c r="S2457">
        <v>678</v>
      </c>
      <c r="T2457">
        <v>4.9098969602517748</v>
      </c>
      <c r="U2457">
        <v>4.5217942507567388</v>
      </c>
      <c r="V2457">
        <v>15.6326656394453</v>
      </c>
      <c r="W2457">
        <v>55.494100294985238</v>
      </c>
      <c r="X2457">
        <v>152.67078111671077</v>
      </c>
      <c r="Y2457">
        <v>121.11741140215722</v>
      </c>
      <c r="Z2457">
        <v>144.92109144542778</v>
      </c>
      <c r="AA2457">
        <v>29.021756877557557</v>
      </c>
      <c r="AB2457">
        <v>4.6511768424173283</v>
      </c>
      <c r="AC2457">
        <v>-46.726554390083322</v>
      </c>
    </row>
    <row r="2458" spans="1:29">
      <c r="A2458">
        <v>7</v>
      </c>
      <c r="B2458">
        <v>163</v>
      </c>
      <c r="C2458">
        <v>1997</v>
      </c>
      <c r="D2458">
        <v>99</v>
      </c>
      <c r="E2458">
        <v>99</v>
      </c>
      <c r="F2458">
        <v>99</v>
      </c>
      <c r="G2458">
        <v>99</v>
      </c>
      <c r="H2458">
        <v>99</v>
      </c>
      <c r="I2458">
        <v>6</v>
      </c>
      <c r="J2458">
        <v>999</v>
      </c>
      <c r="K2458">
        <v>99</v>
      </c>
      <c r="L2458">
        <v>99</v>
      </c>
      <c r="M2458">
        <v>99</v>
      </c>
      <c r="N2458">
        <v>99</v>
      </c>
      <c r="O2458">
        <v>99</v>
      </c>
      <c r="P2458">
        <v>9999</v>
      </c>
      <c r="Q2458">
        <v>599</v>
      </c>
      <c r="R2458">
        <v>3744</v>
      </c>
      <c r="S2458">
        <v>3731</v>
      </c>
      <c r="T2458">
        <v>22.130275446270236</v>
      </c>
      <c r="U2458">
        <v>24.871844488055221</v>
      </c>
      <c r="V2458">
        <v>15.729700854700859</v>
      </c>
      <c r="W2458">
        <v>55.64593942642724</v>
      </c>
      <c r="X2458">
        <v>160.31356200979738</v>
      </c>
      <c r="Y2458">
        <v>147.62230235042745</v>
      </c>
      <c r="Z2458">
        <v>148.13666577325131</v>
      </c>
      <c r="AA2458">
        <v>30.490199066432659</v>
      </c>
      <c r="AB2458">
        <v>4.8198665858857668</v>
      </c>
      <c r="AC2458">
        <v>-53.913626213759422</v>
      </c>
    </row>
    <row r="2459" spans="1:29">
      <c r="A2459">
        <v>7</v>
      </c>
      <c r="B2459">
        <v>164</v>
      </c>
      <c r="C2459">
        <v>1997</v>
      </c>
      <c r="D2459">
        <v>99</v>
      </c>
      <c r="E2459">
        <v>99</v>
      </c>
      <c r="F2459">
        <v>99</v>
      </c>
      <c r="G2459">
        <v>99</v>
      </c>
      <c r="H2459">
        <v>99</v>
      </c>
      <c r="I2459">
        <v>24</v>
      </c>
      <c r="J2459">
        <v>999</v>
      </c>
      <c r="K2459">
        <v>99</v>
      </c>
      <c r="L2459">
        <v>99</v>
      </c>
      <c r="M2459">
        <v>99</v>
      </c>
      <c r="N2459">
        <v>99</v>
      </c>
      <c r="O2459">
        <v>99</v>
      </c>
      <c r="P2459">
        <v>9999</v>
      </c>
    </row>
    <row r="2460" spans="1:29">
      <c r="A2460">
        <v>7</v>
      </c>
      <c r="B2460">
        <v>165</v>
      </c>
      <c r="C2460">
        <v>1997</v>
      </c>
      <c r="D2460">
        <v>99</v>
      </c>
      <c r="E2460">
        <v>99</v>
      </c>
      <c r="F2460">
        <v>99</v>
      </c>
      <c r="G2460">
        <v>99</v>
      </c>
      <c r="H2460">
        <v>99</v>
      </c>
      <c r="I2460">
        <v>49</v>
      </c>
      <c r="J2460">
        <v>999</v>
      </c>
      <c r="K2460">
        <v>99</v>
      </c>
      <c r="L2460">
        <v>99</v>
      </c>
      <c r="M2460">
        <v>99</v>
      </c>
      <c r="N2460">
        <v>99</v>
      </c>
      <c r="O2460">
        <v>99</v>
      </c>
      <c r="P2460">
        <v>9999</v>
      </c>
      <c r="Q2460">
        <v>555</v>
      </c>
      <c r="R2460">
        <v>3041.75</v>
      </c>
      <c r="S2460">
        <v>2967.75</v>
      </c>
      <c r="T2460">
        <v>17.979371084052495</v>
      </c>
      <c r="U2460">
        <v>19.501548702334595</v>
      </c>
      <c r="V2460">
        <v>15.75704775211638</v>
      </c>
      <c r="W2460">
        <v>55.495914413276061</v>
      </c>
      <c r="X2460">
        <v>157.02185751719398</v>
      </c>
      <c r="Y2460">
        <v>142.47065011917479</v>
      </c>
      <c r="Z2460">
        <v>146.02311515457836</v>
      </c>
      <c r="AA2460">
        <v>30.340786325437428</v>
      </c>
      <c r="AB2460">
        <v>5.2203157151311377</v>
      </c>
      <c r="AC2460">
        <v>-52.709869317687513</v>
      </c>
    </row>
    <row r="2461" spans="1:29">
      <c r="A2461">
        <v>7</v>
      </c>
      <c r="B2461">
        <v>166</v>
      </c>
      <c r="C2461">
        <v>1997</v>
      </c>
      <c r="D2461">
        <v>99</v>
      </c>
      <c r="E2461">
        <v>99</v>
      </c>
      <c r="F2461">
        <v>99</v>
      </c>
      <c r="G2461">
        <v>99</v>
      </c>
      <c r="H2461">
        <v>99</v>
      </c>
      <c r="I2461">
        <v>80</v>
      </c>
      <c r="J2461">
        <v>999</v>
      </c>
      <c r="K2461">
        <v>99</v>
      </c>
      <c r="L2461">
        <v>99</v>
      </c>
      <c r="M2461">
        <v>99</v>
      </c>
      <c r="N2461">
        <v>99</v>
      </c>
      <c r="O2461">
        <v>99</v>
      </c>
      <c r="P2461">
        <v>9999</v>
      </c>
      <c r="Q2461">
        <v>268</v>
      </c>
      <c r="R2461">
        <v>1359</v>
      </c>
      <c r="S2461">
        <v>411</v>
      </c>
      <c r="T2461">
        <v>8.0328644047759763</v>
      </c>
      <c r="U2461">
        <v>2.6943145546518905</v>
      </c>
      <c r="V2461">
        <v>15.311994113318621</v>
      </c>
      <c r="W2461">
        <v>54.277372262773746</v>
      </c>
      <c r="X2461">
        <v>147.21159924965556</v>
      </c>
      <c r="Y2461">
        <v>44.056364974245795</v>
      </c>
      <c r="Z2461">
        <v>145.67542579075436</v>
      </c>
      <c r="AA2461">
        <v>30.937110755514599</v>
      </c>
      <c r="AB2461">
        <v>4.9445537789672498</v>
      </c>
      <c r="AC2461">
        <v>-59.069273586762648</v>
      </c>
    </row>
    <row r="2462" spans="1:29">
      <c r="A2462">
        <v>7</v>
      </c>
      <c r="B2462">
        <v>167</v>
      </c>
      <c r="C2462">
        <v>1997</v>
      </c>
      <c r="D2462">
        <v>99</v>
      </c>
      <c r="E2462">
        <v>99</v>
      </c>
      <c r="F2462">
        <v>99</v>
      </c>
      <c r="G2462">
        <v>99</v>
      </c>
      <c r="H2462">
        <v>99</v>
      </c>
      <c r="I2462">
        <v>81</v>
      </c>
      <c r="J2462">
        <v>999</v>
      </c>
      <c r="K2462">
        <v>99</v>
      </c>
      <c r="L2462">
        <v>99</v>
      </c>
      <c r="M2462">
        <v>99</v>
      </c>
      <c r="N2462">
        <v>99</v>
      </c>
      <c r="O2462">
        <v>99</v>
      </c>
      <c r="P2462">
        <v>9999</v>
      </c>
      <c r="Q2462">
        <v>123</v>
      </c>
      <c r="R2462">
        <v>787</v>
      </c>
      <c r="S2462">
        <v>762</v>
      </c>
      <c r="T2462">
        <v>4.6518501004846913</v>
      </c>
      <c r="U2462">
        <v>5.0195640953062748</v>
      </c>
      <c r="V2462">
        <v>14.363405336721728</v>
      </c>
      <c r="W2462">
        <v>55.758530183727039</v>
      </c>
      <c r="X2462">
        <v>157.21385295449755</v>
      </c>
      <c r="Y2462">
        <v>141.73303684879278</v>
      </c>
      <c r="Z2462">
        <v>146.38307086614165</v>
      </c>
      <c r="AA2462">
        <v>28.843950033966728</v>
      </c>
      <c r="AB2462">
        <v>5.3405753268040046</v>
      </c>
      <c r="AC2462">
        <v>-48.815755620940998</v>
      </c>
    </row>
    <row r="2463" spans="1:29">
      <c r="A2463">
        <v>7</v>
      </c>
      <c r="B2463">
        <v>168</v>
      </c>
      <c r="C2463">
        <v>1997</v>
      </c>
      <c r="D2463">
        <v>99</v>
      </c>
      <c r="E2463">
        <v>99</v>
      </c>
      <c r="F2463">
        <v>99</v>
      </c>
      <c r="G2463">
        <v>99</v>
      </c>
      <c r="H2463">
        <v>99</v>
      </c>
      <c r="I2463">
        <v>83</v>
      </c>
      <c r="J2463">
        <v>999</v>
      </c>
      <c r="K2463">
        <v>99</v>
      </c>
      <c r="L2463">
        <v>99</v>
      </c>
      <c r="M2463">
        <v>99</v>
      </c>
      <c r="N2463">
        <v>99</v>
      </c>
      <c r="O2463">
        <v>99</v>
      </c>
      <c r="P2463">
        <v>9999</v>
      </c>
      <c r="Q2463">
        <v>248</v>
      </c>
      <c r="R2463">
        <v>866</v>
      </c>
      <c r="S2463">
        <v>668</v>
      </c>
      <c r="T2463">
        <v>5.1188083697836628</v>
      </c>
      <c r="U2463">
        <v>4.1562913585424752</v>
      </c>
      <c r="V2463">
        <v>15.705542725173204</v>
      </c>
      <c r="W2463">
        <v>55.39970059880239</v>
      </c>
      <c r="X2463">
        <v>146.03974888592515</v>
      </c>
      <c r="Y2463">
        <v>106.65173210161657</v>
      </c>
      <c r="Z2463">
        <v>138.26407185628736</v>
      </c>
      <c r="AA2463">
        <v>30.013151252253625</v>
      </c>
      <c r="AB2463">
        <v>4.7146541741908061</v>
      </c>
      <c r="AC2463">
        <v>-51.664633676295047</v>
      </c>
    </row>
    <row r="2464" spans="1:29" s="301" customFormat="1">
      <c r="A2464" s="301">
        <v>7</v>
      </c>
      <c r="B2464" s="301">
        <v>169</v>
      </c>
      <c r="C2464" s="301">
        <v>1996</v>
      </c>
      <c r="D2464" s="301">
        <v>99</v>
      </c>
      <c r="E2464" s="301">
        <v>99</v>
      </c>
      <c r="F2464" s="301">
        <v>99</v>
      </c>
      <c r="G2464" s="301">
        <v>99</v>
      </c>
      <c r="H2464" s="301">
        <v>99</v>
      </c>
      <c r="I2464" s="301">
        <v>6</v>
      </c>
      <c r="J2464" s="301">
        <v>999</v>
      </c>
      <c r="K2464" s="301">
        <v>99</v>
      </c>
      <c r="L2464" s="301">
        <v>99</v>
      </c>
      <c r="M2464" s="301">
        <v>99</v>
      </c>
      <c r="N2464" s="301">
        <v>99</v>
      </c>
      <c r="O2464" s="301">
        <v>99</v>
      </c>
      <c r="P2464" s="301">
        <v>9999</v>
      </c>
      <c r="Q2464" s="301">
        <v>636</v>
      </c>
      <c r="R2464" s="301">
        <v>3682</v>
      </c>
      <c r="S2464" s="301">
        <v>3562</v>
      </c>
      <c r="T2464" s="301">
        <v>25.383037760887923</v>
      </c>
      <c r="U2464" s="301">
        <v>28.075278820598289</v>
      </c>
      <c r="V2464" s="301">
        <v>15.699619771863125</v>
      </c>
      <c r="W2464" s="301">
        <v>54.969399213924781</v>
      </c>
      <c r="X2464" s="301">
        <v>158.92806384960838</v>
      </c>
      <c r="Y2464" s="301">
        <v>142.57205323193921</v>
      </c>
      <c r="Z2464" s="301">
        <v>147.37515440763622</v>
      </c>
      <c r="AA2464" s="301">
        <v>29.689196170003822</v>
      </c>
      <c r="AB2464" s="301">
        <v>4.7502375753796384</v>
      </c>
      <c r="AC2464" s="301">
        <v>-52.959077329411009</v>
      </c>
    </row>
    <row r="2465" spans="1:39" s="301" customFormat="1">
      <c r="A2465" s="301">
        <v>7</v>
      </c>
      <c r="B2465" s="301">
        <v>170</v>
      </c>
      <c r="C2465" s="301">
        <v>1996</v>
      </c>
      <c r="D2465" s="301">
        <v>99</v>
      </c>
      <c r="E2465" s="301">
        <v>99</v>
      </c>
      <c r="F2465" s="301">
        <v>99</v>
      </c>
      <c r="G2465" s="301">
        <v>99</v>
      </c>
      <c r="H2465" s="301">
        <v>99</v>
      </c>
      <c r="I2465" s="301">
        <v>24</v>
      </c>
      <c r="J2465" s="301">
        <v>999</v>
      </c>
      <c r="K2465" s="301">
        <v>99</v>
      </c>
      <c r="L2465" s="301">
        <v>99</v>
      </c>
      <c r="M2465" s="301">
        <v>99</v>
      </c>
      <c r="N2465" s="301">
        <v>99</v>
      </c>
      <c r="O2465" s="301">
        <v>99</v>
      </c>
      <c r="P2465" s="301">
        <v>9999</v>
      </c>
    </row>
    <row r="2466" spans="1:39" s="301" customFormat="1">
      <c r="A2466" s="301">
        <v>7</v>
      </c>
      <c r="B2466" s="301">
        <v>171</v>
      </c>
      <c r="C2466" s="301">
        <v>1996</v>
      </c>
      <c r="D2466" s="301">
        <v>99</v>
      </c>
      <c r="E2466" s="301">
        <v>99</v>
      </c>
      <c r="F2466" s="301">
        <v>99</v>
      </c>
      <c r="G2466" s="301">
        <v>99</v>
      </c>
      <c r="H2466" s="301">
        <v>99</v>
      </c>
      <c r="I2466" s="301">
        <v>49</v>
      </c>
      <c r="J2466" s="301">
        <v>999</v>
      </c>
      <c r="K2466" s="301">
        <v>99</v>
      </c>
      <c r="L2466" s="301">
        <v>99</v>
      </c>
      <c r="M2466" s="301">
        <v>99</v>
      </c>
      <c r="N2466" s="301">
        <v>99</v>
      </c>
      <c r="O2466" s="301">
        <v>99</v>
      </c>
      <c r="P2466" s="301">
        <v>9999</v>
      </c>
      <c r="Q2466" s="301">
        <v>519</v>
      </c>
      <c r="R2466" s="301">
        <v>2128.25</v>
      </c>
      <c r="S2466" s="301">
        <v>2100.25</v>
      </c>
      <c r="T2466" s="301">
        <v>14.67176809196353</v>
      </c>
      <c r="U2466" s="301">
        <v>15.935138361387637</v>
      </c>
      <c r="V2466" s="301">
        <v>16.162574885469279</v>
      </c>
      <c r="W2466" s="301">
        <v>55.227710986787315</v>
      </c>
      <c r="X2466" s="301">
        <v>153.17703508457339</v>
      </c>
      <c r="Y2466" s="301">
        <v>139.99976506519437</v>
      </c>
      <c r="Z2466" s="301">
        <v>141.86620640399937</v>
      </c>
      <c r="AA2466" s="301">
        <v>28.834139697751905</v>
      </c>
      <c r="AB2466" s="301">
        <v>4.6707920445559452</v>
      </c>
      <c r="AC2466" s="301">
        <v>-67.296672357338693</v>
      </c>
    </row>
    <row r="2467" spans="1:39" s="301" customFormat="1">
      <c r="A2467" s="301">
        <v>7</v>
      </c>
      <c r="B2467" s="301">
        <v>172</v>
      </c>
      <c r="C2467" s="301">
        <v>1996</v>
      </c>
      <c r="D2467" s="301">
        <v>99</v>
      </c>
      <c r="E2467" s="301">
        <v>99</v>
      </c>
      <c r="F2467" s="301">
        <v>99</v>
      </c>
      <c r="G2467" s="301">
        <v>99</v>
      </c>
      <c r="H2467" s="301">
        <v>99</v>
      </c>
      <c r="I2467" s="301">
        <v>80</v>
      </c>
      <c r="J2467" s="301">
        <v>999</v>
      </c>
      <c r="K2467" s="301">
        <v>99</v>
      </c>
      <c r="L2467" s="301">
        <v>99</v>
      </c>
      <c r="M2467" s="301">
        <v>99</v>
      </c>
      <c r="N2467" s="301">
        <v>99</v>
      </c>
      <c r="O2467" s="301">
        <v>99</v>
      </c>
      <c r="P2467" s="301">
        <v>9999</v>
      </c>
      <c r="Q2467" s="301">
        <v>276</v>
      </c>
      <c r="R2467" s="301">
        <v>1189</v>
      </c>
      <c r="S2467" s="301">
        <v>467</v>
      </c>
      <c r="T2467" s="301">
        <v>8.1967495648277406</v>
      </c>
      <c r="U2467" s="301">
        <v>3.6798462719586178</v>
      </c>
      <c r="V2467" s="301">
        <v>15.88141295206055</v>
      </c>
      <c r="W2467" s="301">
        <v>53.867237687366178</v>
      </c>
      <c r="X2467" s="301">
        <v>145.7842611078255</v>
      </c>
      <c r="Y2467" s="301">
        <v>57.868460891505485</v>
      </c>
      <c r="Z2467" s="301">
        <v>147.33533190578163</v>
      </c>
      <c r="AA2467" s="301">
        <v>29.857919333830232</v>
      </c>
      <c r="AB2467" s="301">
        <v>4.7461849294583676</v>
      </c>
      <c r="AC2467" s="301">
        <v>-52.661930652346626</v>
      </c>
    </row>
    <row r="2468" spans="1:39" s="301" customFormat="1">
      <c r="A2468" s="301">
        <v>7</v>
      </c>
      <c r="B2468" s="301">
        <v>173</v>
      </c>
      <c r="C2468" s="301">
        <v>1996</v>
      </c>
      <c r="D2468" s="301">
        <v>99</v>
      </c>
      <c r="E2468" s="301">
        <v>99</v>
      </c>
      <c r="F2468" s="301">
        <v>99</v>
      </c>
      <c r="G2468" s="301">
        <v>99</v>
      </c>
      <c r="H2468" s="301">
        <v>99</v>
      </c>
      <c r="I2468" s="301">
        <v>81</v>
      </c>
      <c r="J2468" s="301">
        <v>999</v>
      </c>
      <c r="K2468" s="301">
        <v>99</v>
      </c>
      <c r="L2468" s="301">
        <v>99</v>
      </c>
      <c r="M2468" s="301">
        <v>99</v>
      </c>
      <c r="N2468" s="301">
        <v>99</v>
      </c>
      <c r="O2468" s="301">
        <v>99</v>
      </c>
      <c r="P2468" s="301">
        <v>9999</v>
      </c>
      <c r="Q2468" s="301">
        <v>127</v>
      </c>
      <c r="R2468" s="301">
        <v>771.5</v>
      </c>
      <c r="S2468" s="301">
        <v>668</v>
      </c>
      <c r="T2468" s="301">
        <v>5.3185805628802356</v>
      </c>
      <c r="U2468" s="301">
        <v>5.323822845867376</v>
      </c>
      <c r="V2468" s="301">
        <v>13.744653272845104</v>
      </c>
      <c r="W2468" s="301">
        <v>54.489520958083808</v>
      </c>
      <c r="X2468" s="301">
        <v>160.36186208431596</v>
      </c>
      <c r="Y2468" s="301">
        <v>129.02734931950761</v>
      </c>
      <c r="Z2468" s="301">
        <v>149.01886227544938</v>
      </c>
      <c r="AA2468" s="301">
        <v>31.596510322720153</v>
      </c>
      <c r="AB2468" s="301">
        <v>3.855342091795543</v>
      </c>
      <c r="AC2468" s="301">
        <v>-78.370142473786061</v>
      </c>
    </row>
    <row r="2469" spans="1:39" s="301" customFormat="1">
      <c r="A2469" s="301">
        <v>7</v>
      </c>
      <c r="B2469" s="301">
        <v>174</v>
      </c>
      <c r="C2469" s="301">
        <v>1996</v>
      </c>
      <c r="D2469" s="301">
        <v>99</v>
      </c>
      <c r="E2469" s="301">
        <v>99</v>
      </c>
      <c r="F2469" s="301">
        <v>99</v>
      </c>
      <c r="G2469" s="301">
        <v>99</v>
      </c>
      <c r="H2469" s="301">
        <v>99</v>
      </c>
      <c r="I2469" s="301">
        <v>83</v>
      </c>
      <c r="J2469" s="301">
        <v>999</v>
      </c>
      <c r="K2469" s="301">
        <v>99</v>
      </c>
      <c r="L2469" s="301">
        <v>99</v>
      </c>
      <c r="M2469" s="301">
        <v>99</v>
      </c>
      <c r="N2469" s="301">
        <v>99</v>
      </c>
      <c r="O2469" s="301">
        <v>99</v>
      </c>
      <c r="P2469" s="301">
        <v>9999</v>
      </c>
      <c r="Q2469" s="301">
        <v>249</v>
      </c>
      <c r="R2469" s="301">
        <v>879</v>
      </c>
      <c r="S2469" s="301">
        <v>768</v>
      </c>
      <c r="T2469" s="301">
        <v>6.0596659945194133</v>
      </c>
      <c r="U2469" s="301">
        <v>5.8218024377532123</v>
      </c>
      <c r="V2469" s="301">
        <v>14.589306029579067</v>
      </c>
      <c r="W2469" s="301">
        <v>54.29427083333335</v>
      </c>
      <c r="X2469" s="301">
        <v>150.74231157488359</v>
      </c>
      <c r="Y2469" s="301">
        <v>123.84050056882816</v>
      </c>
      <c r="Z2469" s="301">
        <v>141.73932291666659</v>
      </c>
      <c r="AA2469" s="301">
        <v>29.943891376899956</v>
      </c>
      <c r="AB2469" s="301">
        <v>4.8311994380259691</v>
      </c>
      <c r="AC2469" s="301">
        <v>-54.880136516685035</v>
      </c>
    </row>
    <row r="2470" spans="1:39">
      <c r="A2470">
        <v>8</v>
      </c>
      <c r="B2470">
        <v>1</v>
      </c>
      <c r="C2470">
        <v>2024</v>
      </c>
      <c r="D2470">
        <v>99</v>
      </c>
      <c r="E2470">
        <v>99</v>
      </c>
      <c r="F2470">
        <v>99</v>
      </c>
      <c r="G2470">
        <v>99</v>
      </c>
      <c r="H2470">
        <v>1</v>
      </c>
      <c r="I2470">
        <v>99</v>
      </c>
      <c r="J2470">
        <v>103</v>
      </c>
      <c r="K2470">
        <v>99</v>
      </c>
      <c r="L2470">
        <v>99</v>
      </c>
      <c r="M2470">
        <v>99</v>
      </c>
      <c r="N2470">
        <v>99</v>
      </c>
      <c r="O2470">
        <v>99</v>
      </c>
      <c r="P2470">
        <v>9999</v>
      </c>
    </row>
    <row r="2471" spans="1:39">
      <c r="A2471">
        <v>8</v>
      </c>
      <c r="B2471">
        <v>2</v>
      </c>
      <c r="C2471">
        <v>2024</v>
      </c>
      <c r="D2471">
        <v>99</v>
      </c>
      <c r="E2471">
        <v>99</v>
      </c>
      <c r="F2471">
        <v>99</v>
      </c>
      <c r="G2471">
        <v>99</v>
      </c>
      <c r="H2471">
        <v>2</v>
      </c>
      <c r="I2471">
        <v>99</v>
      </c>
      <c r="J2471">
        <v>106</v>
      </c>
      <c r="K2471">
        <v>99</v>
      </c>
      <c r="L2471">
        <v>99</v>
      </c>
      <c r="M2471">
        <v>99</v>
      </c>
      <c r="N2471">
        <v>99</v>
      </c>
      <c r="O2471">
        <v>99</v>
      </c>
      <c r="P2471">
        <v>9999</v>
      </c>
      <c r="Q2471">
        <v>2</v>
      </c>
      <c r="R2471">
        <v>5</v>
      </c>
      <c r="S2471">
        <v>5</v>
      </c>
      <c r="T2471">
        <v>3.5453449620648093E-2</v>
      </c>
      <c r="U2471">
        <v>3.2693770508793969E-2</v>
      </c>
      <c r="V2471">
        <v>8.4</v>
      </c>
      <c r="W2471">
        <v>59</v>
      </c>
      <c r="X2471">
        <v>153.10942578548213</v>
      </c>
      <c r="Y2471">
        <v>141.32</v>
      </c>
      <c r="Z2471">
        <v>141.32</v>
      </c>
      <c r="AA2471">
        <v>7.7841891035616193</v>
      </c>
      <c r="AB2471">
        <v>1.4142135623730951</v>
      </c>
      <c r="AC2471">
        <v>-4.905297864161434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1</v>
      </c>
      <c r="AK2471">
        <v>0</v>
      </c>
      <c r="AL2471">
        <v>0</v>
      </c>
      <c r="AM2471">
        <v>0</v>
      </c>
    </row>
    <row r="2472" spans="1:39">
      <c r="A2472">
        <v>8</v>
      </c>
      <c r="B2472">
        <v>3</v>
      </c>
      <c r="C2472">
        <v>2024</v>
      </c>
      <c r="D2472">
        <v>99</v>
      </c>
      <c r="E2472">
        <v>99</v>
      </c>
      <c r="F2472">
        <v>99</v>
      </c>
      <c r="G2472">
        <v>99</v>
      </c>
      <c r="H2472">
        <v>1</v>
      </c>
      <c r="I2472">
        <v>99</v>
      </c>
      <c r="J2472">
        <v>109</v>
      </c>
      <c r="K2472">
        <v>99</v>
      </c>
      <c r="L2472">
        <v>99</v>
      </c>
      <c r="M2472">
        <v>99</v>
      </c>
      <c r="N2472">
        <v>99</v>
      </c>
      <c r="O2472">
        <v>99</v>
      </c>
      <c r="P2472">
        <v>9999</v>
      </c>
      <c r="Q2472">
        <v>175</v>
      </c>
      <c r="R2472">
        <v>5349</v>
      </c>
      <c r="S2472">
        <v>5346</v>
      </c>
      <c r="T2472">
        <v>37.928100404169314</v>
      </c>
      <c r="U2472">
        <v>39.250481661691069</v>
      </c>
      <c r="V2472">
        <v>6.2467750981491879</v>
      </c>
      <c r="W2472">
        <v>58.605312383090151</v>
      </c>
      <c r="X2472">
        <v>171.87953641865019</v>
      </c>
      <c r="Y2472">
        <v>158.59190502897661</v>
      </c>
      <c r="Z2472">
        <v>158.68090160867862</v>
      </c>
      <c r="AA2472">
        <v>31.688456382005047</v>
      </c>
      <c r="AB2472">
        <v>5.0827276805822486</v>
      </c>
      <c r="AC2472">
        <v>-42.188797900821243</v>
      </c>
      <c r="AD2472">
        <v>191</v>
      </c>
      <c r="AE2472">
        <v>0</v>
      </c>
      <c r="AF2472">
        <v>0</v>
      </c>
      <c r="AG2472">
        <v>24</v>
      </c>
      <c r="AH2472">
        <v>219</v>
      </c>
      <c r="AI2472">
        <v>59</v>
      </c>
      <c r="AJ2472">
        <v>43</v>
      </c>
      <c r="AK2472">
        <v>52</v>
      </c>
      <c r="AL2472">
        <v>30</v>
      </c>
      <c r="AM2472">
        <v>14</v>
      </c>
    </row>
    <row r="2473" spans="1:39">
      <c r="A2473">
        <v>8</v>
      </c>
      <c r="B2473">
        <v>4</v>
      </c>
      <c r="C2473">
        <v>2024</v>
      </c>
      <c r="D2473">
        <v>99</v>
      </c>
      <c r="E2473">
        <v>99</v>
      </c>
      <c r="F2473">
        <v>99</v>
      </c>
      <c r="G2473">
        <v>99</v>
      </c>
      <c r="H2473">
        <v>1</v>
      </c>
      <c r="I2473">
        <v>99</v>
      </c>
      <c r="J2473">
        <v>111</v>
      </c>
      <c r="K2473">
        <v>99</v>
      </c>
      <c r="L2473">
        <v>99</v>
      </c>
      <c r="M2473">
        <v>99</v>
      </c>
      <c r="N2473">
        <v>99</v>
      </c>
      <c r="O2473">
        <v>99</v>
      </c>
      <c r="P2473">
        <v>9999</v>
      </c>
      <c r="Q2473">
        <v>86</v>
      </c>
      <c r="R2473">
        <v>2406</v>
      </c>
      <c r="S2473">
        <v>2406</v>
      </c>
      <c r="T2473">
        <v>17.060199957455861</v>
      </c>
      <c r="U2473">
        <v>16.870036478585739</v>
      </c>
      <c r="V2473">
        <v>4.4983374896093089</v>
      </c>
      <c r="W2473">
        <v>60.094763092269325</v>
      </c>
      <c r="X2473">
        <v>164.18267260703388</v>
      </c>
      <c r="Y2473">
        <v>151.54060681629247</v>
      </c>
      <c r="Z2473">
        <v>151.54060681629247</v>
      </c>
      <c r="AA2473">
        <v>29.306768293257992</v>
      </c>
      <c r="AB2473">
        <v>3.8665602868405129</v>
      </c>
      <c r="AC2473">
        <v>-40.646153560771495</v>
      </c>
      <c r="AD2473">
        <v>53</v>
      </c>
      <c r="AE2473">
        <v>0</v>
      </c>
      <c r="AF2473">
        <v>0</v>
      </c>
      <c r="AG2473">
        <v>9</v>
      </c>
      <c r="AH2473">
        <v>206</v>
      </c>
      <c r="AI2473">
        <v>23</v>
      </c>
      <c r="AJ2473">
        <v>48</v>
      </c>
      <c r="AK2473">
        <v>5</v>
      </c>
      <c r="AL2473">
        <v>21</v>
      </c>
      <c r="AM2473">
        <v>6</v>
      </c>
    </row>
    <row r="2474" spans="1:39">
      <c r="A2474">
        <v>8</v>
      </c>
      <c r="B2474">
        <v>5</v>
      </c>
      <c r="C2474">
        <v>2024</v>
      </c>
      <c r="D2474">
        <v>99</v>
      </c>
      <c r="E2474">
        <v>99</v>
      </c>
      <c r="F2474">
        <v>99</v>
      </c>
      <c r="G2474">
        <v>99</v>
      </c>
      <c r="H2474">
        <v>1</v>
      </c>
      <c r="I2474">
        <v>99</v>
      </c>
      <c r="J2474">
        <v>113</v>
      </c>
      <c r="K2474">
        <v>99</v>
      </c>
      <c r="L2474">
        <v>99</v>
      </c>
      <c r="M2474">
        <v>99</v>
      </c>
      <c r="N2474">
        <v>99</v>
      </c>
      <c r="O2474">
        <v>99</v>
      </c>
      <c r="P2474">
        <v>9999</v>
      </c>
    </row>
    <row r="2475" spans="1:39">
      <c r="A2475">
        <v>8</v>
      </c>
      <c r="B2475">
        <v>6</v>
      </c>
      <c r="C2475">
        <v>2024</v>
      </c>
      <c r="D2475">
        <v>99</v>
      </c>
      <c r="E2475">
        <v>99</v>
      </c>
      <c r="F2475">
        <v>99</v>
      </c>
      <c r="G2475">
        <v>99</v>
      </c>
      <c r="H2475">
        <v>1</v>
      </c>
      <c r="I2475">
        <v>99</v>
      </c>
      <c r="J2475">
        <v>116</v>
      </c>
      <c r="K2475">
        <v>99</v>
      </c>
      <c r="L2475">
        <v>99</v>
      </c>
      <c r="M2475">
        <v>99</v>
      </c>
      <c r="N2475">
        <v>99</v>
      </c>
      <c r="O2475">
        <v>99</v>
      </c>
      <c r="P2475">
        <v>9999</v>
      </c>
      <c r="Q2475">
        <v>25</v>
      </c>
      <c r="R2475">
        <v>697</v>
      </c>
      <c r="S2475">
        <v>695</v>
      </c>
      <c r="T2475">
        <v>4.9422108771183426</v>
      </c>
      <c r="U2475">
        <v>4.6090211857113612</v>
      </c>
      <c r="V2475">
        <v>4.0731707317073189</v>
      </c>
      <c r="W2475">
        <v>60.594244604316557</v>
      </c>
      <c r="X2475">
        <v>155.03313224452128</v>
      </c>
      <c r="Y2475">
        <v>142.91721664275477</v>
      </c>
      <c r="Z2475">
        <v>143.32848920863319</v>
      </c>
      <c r="AA2475">
        <v>29.461185192881658</v>
      </c>
      <c r="AB2475">
        <v>3.6184135357513729</v>
      </c>
      <c r="AC2475">
        <v>-44.100345246303512</v>
      </c>
      <c r="AD2475">
        <v>29</v>
      </c>
      <c r="AE2475">
        <v>0</v>
      </c>
      <c r="AF2475">
        <v>0</v>
      </c>
      <c r="AG2475">
        <v>8</v>
      </c>
      <c r="AH2475">
        <v>60</v>
      </c>
      <c r="AI2475">
        <v>5</v>
      </c>
      <c r="AJ2475">
        <v>5</v>
      </c>
      <c r="AK2475">
        <v>1</v>
      </c>
      <c r="AL2475">
        <v>15</v>
      </c>
      <c r="AM2475">
        <v>0</v>
      </c>
    </row>
    <row r="2476" spans="1:39">
      <c r="A2476">
        <v>8</v>
      </c>
      <c r="B2476">
        <v>7</v>
      </c>
      <c r="C2476">
        <v>2024</v>
      </c>
      <c r="D2476">
        <v>99</v>
      </c>
      <c r="E2476">
        <v>99</v>
      </c>
      <c r="F2476">
        <v>99</v>
      </c>
      <c r="G2476">
        <v>99</v>
      </c>
      <c r="H2476">
        <v>2</v>
      </c>
      <c r="I2476">
        <v>99</v>
      </c>
      <c r="J2476">
        <v>117</v>
      </c>
      <c r="K2476">
        <v>99</v>
      </c>
      <c r="L2476">
        <v>99</v>
      </c>
      <c r="M2476">
        <v>99</v>
      </c>
      <c r="N2476">
        <v>99</v>
      </c>
      <c r="O2476">
        <v>99</v>
      </c>
      <c r="P2476">
        <v>9999</v>
      </c>
      <c r="Q2476">
        <v>54</v>
      </c>
      <c r="R2476">
        <v>2088</v>
      </c>
      <c r="S2476">
        <v>2073</v>
      </c>
      <c r="T2476">
        <v>14.80536056158264</v>
      </c>
      <c r="U2476">
        <v>14.31728041131413</v>
      </c>
      <c r="V2476">
        <v>6.6475095785440619</v>
      </c>
      <c r="W2476">
        <v>58.674867342016398</v>
      </c>
      <c r="X2476">
        <v>161.79323213077461</v>
      </c>
      <c r="Y2476">
        <v>148.19674329501925</v>
      </c>
      <c r="Z2476">
        <v>149.26907863000491</v>
      </c>
      <c r="AA2476">
        <v>29.535736225709545</v>
      </c>
      <c r="AB2476">
        <v>4.3854812751535652</v>
      </c>
      <c r="AC2476">
        <v>-44.751950429260006</v>
      </c>
      <c r="AD2476">
        <v>45</v>
      </c>
      <c r="AE2476">
        <v>0</v>
      </c>
      <c r="AF2476">
        <v>0</v>
      </c>
      <c r="AG2476">
        <v>1</v>
      </c>
      <c r="AH2476">
        <v>198</v>
      </c>
      <c r="AI2476">
        <v>198</v>
      </c>
      <c r="AJ2476">
        <v>43</v>
      </c>
      <c r="AK2476">
        <v>13</v>
      </c>
      <c r="AL2476">
        <v>12</v>
      </c>
      <c r="AM2476">
        <v>1</v>
      </c>
    </row>
    <row r="2477" spans="1:39">
      <c r="A2477">
        <v>8</v>
      </c>
      <c r="B2477">
        <v>8</v>
      </c>
      <c r="C2477">
        <v>2024</v>
      </c>
      <c r="D2477">
        <v>99</v>
      </c>
      <c r="E2477">
        <v>99</v>
      </c>
      <c r="F2477">
        <v>99</v>
      </c>
      <c r="G2477">
        <v>99</v>
      </c>
      <c r="H2477">
        <v>1</v>
      </c>
      <c r="I2477">
        <v>99</v>
      </c>
      <c r="J2477">
        <v>121</v>
      </c>
      <c r="K2477">
        <v>99</v>
      </c>
      <c r="L2477">
        <v>99</v>
      </c>
      <c r="M2477">
        <v>99</v>
      </c>
      <c r="N2477">
        <v>99</v>
      </c>
      <c r="O2477">
        <v>99</v>
      </c>
      <c r="P2477">
        <v>9999</v>
      </c>
      <c r="Q2477">
        <v>41</v>
      </c>
      <c r="R2477">
        <v>152</v>
      </c>
      <c r="S2477">
        <v>152</v>
      </c>
      <c r="T2477">
        <v>1.0777848684677018</v>
      </c>
      <c r="U2477">
        <v>0.93205470122169221</v>
      </c>
      <c r="V2477">
        <v>7.1710526315789505</v>
      </c>
      <c r="W2477">
        <v>57.947368421052623</v>
      </c>
      <c r="X2477">
        <v>143.58356617437411</v>
      </c>
      <c r="Y2477">
        <v>132.52763157894736</v>
      </c>
      <c r="Z2477">
        <v>132.52763157894736</v>
      </c>
      <c r="AA2477">
        <v>13.43844738333954</v>
      </c>
      <c r="AB2477">
        <v>4.3766567895758097</v>
      </c>
      <c r="AC2477">
        <v>-40.274031131180315</v>
      </c>
      <c r="AD2477">
        <v>5</v>
      </c>
      <c r="AE2477">
        <v>0</v>
      </c>
      <c r="AF2477">
        <v>0</v>
      </c>
      <c r="AG2477">
        <v>1</v>
      </c>
      <c r="AH2477">
        <v>0</v>
      </c>
      <c r="AI2477">
        <v>0</v>
      </c>
      <c r="AJ2477">
        <v>2</v>
      </c>
      <c r="AK2477">
        <v>0</v>
      </c>
      <c r="AL2477">
        <v>7</v>
      </c>
      <c r="AM2477">
        <v>2</v>
      </c>
    </row>
    <row r="2478" spans="1:39">
      <c r="A2478">
        <v>8</v>
      </c>
      <c r="B2478">
        <v>9</v>
      </c>
      <c r="C2478">
        <v>2024</v>
      </c>
      <c r="D2478">
        <v>99</v>
      </c>
      <c r="E2478">
        <v>99</v>
      </c>
      <c r="F2478">
        <v>99</v>
      </c>
      <c r="G2478">
        <v>99</v>
      </c>
      <c r="H2478">
        <v>1</v>
      </c>
      <c r="I2478">
        <v>99</v>
      </c>
      <c r="J2478">
        <v>134</v>
      </c>
      <c r="K2478">
        <v>99</v>
      </c>
      <c r="L2478">
        <v>99</v>
      </c>
      <c r="M2478">
        <v>99</v>
      </c>
      <c r="N2478">
        <v>99</v>
      </c>
      <c r="O2478">
        <v>99</v>
      </c>
      <c r="P2478">
        <v>9999</v>
      </c>
      <c r="Q2478">
        <v>33</v>
      </c>
      <c r="R2478">
        <v>640</v>
      </c>
      <c r="S2478">
        <v>632</v>
      </c>
      <c r="T2478">
        <v>4.538041551442956</v>
      </c>
      <c r="U2478">
        <v>4.7516596738581294</v>
      </c>
      <c r="V2478">
        <v>5.5859375</v>
      </c>
      <c r="W2478">
        <v>59.433544303797483</v>
      </c>
      <c r="X2478">
        <v>175.91464653304439</v>
      </c>
      <c r="Y2478">
        <v>160.46265624999995</v>
      </c>
      <c r="Z2478">
        <v>162.49382911392399</v>
      </c>
      <c r="AA2478">
        <v>31.198724158775413</v>
      </c>
      <c r="AB2478">
        <v>4.0501619089295318</v>
      </c>
      <c r="AC2478">
        <v>-20.992768979261164</v>
      </c>
      <c r="AD2478">
        <v>33</v>
      </c>
      <c r="AE2478">
        <v>0</v>
      </c>
      <c r="AF2478">
        <v>0</v>
      </c>
      <c r="AG2478">
        <v>1</v>
      </c>
      <c r="AH2478">
        <v>37</v>
      </c>
      <c r="AI2478">
        <v>16</v>
      </c>
      <c r="AJ2478">
        <v>15</v>
      </c>
      <c r="AK2478">
        <v>10</v>
      </c>
      <c r="AL2478">
        <v>3</v>
      </c>
      <c r="AM2478">
        <v>0</v>
      </c>
    </row>
    <row r="2479" spans="1:39">
      <c r="A2479">
        <v>8</v>
      </c>
      <c r="B2479">
        <v>10</v>
      </c>
      <c r="C2479">
        <v>2024</v>
      </c>
      <c r="D2479">
        <v>99</v>
      </c>
      <c r="E2479">
        <v>99</v>
      </c>
      <c r="F2479">
        <v>99</v>
      </c>
      <c r="G2479">
        <v>99</v>
      </c>
      <c r="H2479">
        <v>2</v>
      </c>
      <c r="I2479">
        <v>99</v>
      </c>
      <c r="J2479">
        <v>141</v>
      </c>
      <c r="K2479">
        <v>99</v>
      </c>
      <c r="L2479">
        <v>99</v>
      </c>
      <c r="M2479">
        <v>99</v>
      </c>
      <c r="N2479">
        <v>99</v>
      </c>
      <c r="O2479">
        <v>99</v>
      </c>
      <c r="P2479">
        <v>9999</v>
      </c>
      <c r="Q2479">
        <v>11</v>
      </c>
      <c r="R2479">
        <v>80</v>
      </c>
      <c r="S2479">
        <v>80</v>
      </c>
      <c r="T2479">
        <v>0.56725519393036949</v>
      </c>
      <c r="U2479">
        <v>0.4727132405606348</v>
      </c>
      <c r="V2479">
        <v>9.0250000000000004</v>
      </c>
      <c r="W2479">
        <v>56.65</v>
      </c>
      <c r="X2479">
        <v>138.36132177681472</v>
      </c>
      <c r="Y2479">
        <v>127.70749999999998</v>
      </c>
      <c r="Z2479">
        <v>127.70749999999998</v>
      </c>
      <c r="AA2479">
        <v>23.138494846251504</v>
      </c>
      <c r="AB2479">
        <v>4.5030545188793951</v>
      </c>
      <c r="AC2479">
        <v>-46.39774809017716</v>
      </c>
      <c r="AD2479">
        <v>1</v>
      </c>
      <c r="AE2479">
        <v>0</v>
      </c>
      <c r="AF2479">
        <v>0</v>
      </c>
      <c r="AG2479">
        <v>0</v>
      </c>
      <c r="AH2479">
        <v>10</v>
      </c>
      <c r="AI2479">
        <v>4</v>
      </c>
      <c r="AJ2479">
        <v>28</v>
      </c>
      <c r="AK2479">
        <v>0</v>
      </c>
      <c r="AL2479">
        <v>2</v>
      </c>
      <c r="AM2479">
        <v>1</v>
      </c>
    </row>
    <row r="2480" spans="1:39">
      <c r="A2480">
        <v>8</v>
      </c>
      <c r="B2480">
        <v>11</v>
      </c>
      <c r="C2480">
        <v>2024</v>
      </c>
      <c r="D2480">
        <v>99</v>
      </c>
      <c r="E2480">
        <v>99</v>
      </c>
      <c r="F2480">
        <v>99</v>
      </c>
      <c r="G2480">
        <v>99</v>
      </c>
      <c r="H2480">
        <v>2</v>
      </c>
      <c r="I2480">
        <v>99</v>
      </c>
      <c r="J2480">
        <v>143</v>
      </c>
      <c r="K2480">
        <v>99</v>
      </c>
      <c r="L2480">
        <v>99</v>
      </c>
      <c r="M2480">
        <v>99</v>
      </c>
      <c r="N2480">
        <v>99</v>
      </c>
      <c r="O2480">
        <v>99</v>
      </c>
      <c r="P2480">
        <v>9999</v>
      </c>
      <c r="Q2480">
        <v>4</v>
      </c>
      <c r="R2480">
        <v>6</v>
      </c>
      <c r="S2480">
        <v>6</v>
      </c>
      <c r="T2480">
        <v>4.2544139544777697E-2</v>
      </c>
      <c r="U2480">
        <v>4.1753267063594245E-2</v>
      </c>
      <c r="V2480">
        <v>2.3333333333333339</v>
      </c>
      <c r="W2480">
        <v>62.66666666666665</v>
      </c>
      <c r="X2480">
        <v>162.94691224268678</v>
      </c>
      <c r="Y2480">
        <v>150.4</v>
      </c>
      <c r="Z2480">
        <v>150.4</v>
      </c>
      <c r="AA2480">
        <v>15.038838607640772</v>
      </c>
      <c r="AB2480">
        <v>2.2110831935703574</v>
      </c>
      <c r="AC2480">
        <v>9.8740561740635382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</row>
    <row r="2481" spans="1:39">
      <c r="A2481">
        <v>8</v>
      </c>
      <c r="B2481">
        <v>12</v>
      </c>
      <c r="C2481">
        <v>2024</v>
      </c>
      <c r="D2481">
        <v>99</v>
      </c>
      <c r="E2481">
        <v>99</v>
      </c>
      <c r="F2481">
        <v>99</v>
      </c>
      <c r="G2481">
        <v>99</v>
      </c>
      <c r="H2481">
        <v>2</v>
      </c>
      <c r="I2481">
        <v>99</v>
      </c>
      <c r="J2481">
        <v>147</v>
      </c>
      <c r="K2481">
        <v>99</v>
      </c>
      <c r="L2481">
        <v>99</v>
      </c>
      <c r="M2481">
        <v>99</v>
      </c>
      <c r="N2481">
        <v>99</v>
      </c>
      <c r="O2481">
        <v>99</v>
      </c>
      <c r="P2481">
        <v>9999</v>
      </c>
      <c r="Q2481">
        <v>13</v>
      </c>
      <c r="R2481">
        <v>38</v>
      </c>
      <c r="S2481">
        <v>38</v>
      </c>
      <c r="T2481">
        <v>0.26944621711692546</v>
      </c>
      <c r="U2481">
        <v>0.2343763013194112</v>
      </c>
      <c r="V2481">
        <v>8.1578947368421026</v>
      </c>
      <c r="W2481">
        <v>58.631578947368403</v>
      </c>
      <c r="X2481">
        <v>144.42321947881626</v>
      </c>
      <c r="Y2481">
        <v>133.30263157894743</v>
      </c>
      <c r="Z2481">
        <v>133.30263157894743</v>
      </c>
      <c r="AA2481">
        <v>11.077965014579975</v>
      </c>
      <c r="AB2481">
        <v>3.3671872740470796</v>
      </c>
      <c r="AC2481">
        <v>-8.0399549944918736</v>
      </c>
      <c r="AD2481">
        <v>0</v>
      </c>
      <c r="AE2481">
        <v>0</v>
      </c>
      <c r="AF2481">
        <v>0</v>
      </c>
      <c r="AG2481">
        <v>1</v>
      </c>
      <c r="AH2481">
        <v>0</v>
      </c>
      <c r="AI2481">
        <v>0</v>
      </c>
      <c r="AJ2481">
        <v>1</v>
      </c>
      <c r="AK2481">
        <v>0</v>
      </c>
      <c r="AL2481">
        <v>1</v>
      </c>
      <c r="AM2481">
        <v>0</v>
      </c>
    </row>
    <row r="2482" spans="1:39">
      <c r="A2482">
        <v>8</v>
      </c>
      <c r="B2482">
        <v>13</v>
      </c>
      <c r="C2482">
        <v>2024</v>
      </c>
      <c r="D2482">
        <v>99</v>
      </c>
      <c r="E2482">
        <v>99</v>
      </c>
      <c r="F2482">
        <v>99</v>
      </c>
      <c r="G2482">
        <v>99</v>
      </c>
      <c r="H2482">
        <v>1</v>
      </c>
      <c r="I2482">
        <v>99</v>
      </c>
      <c r="J2482">
        <v>155</v>
      </c>
      <c r="K2482">
        <v>99</v>
      </c>
      <c r="L2482">
        <v>99</v>
      </c>
      <c r="M2482">
        <v>99</v>
      </c>
      <c r="N2482">
        <v>99</v>
      </c>
      <c r="O2482">
        <v>99</v>
      </c>
      <c r="P2482">
        <v>9999</v>
      </c>
      <c r="Q2482">
        <v>8</v>
      </c>
      <c r="R2482">
        <v>197</v>
      </c>
      <c r="S2482">
        <v>197</v>
      </c>
      <c r="T2482">
        <v>1.3968659150535347</v>
      </c>
      <c r="U2482">
        <v>1.3298304513831716</v>
      </c>
      <c r="V2482">
        <v>5.4771573604060899</v>
      </c>
      <c r="W2482">
        <v>59.101522842639604</v>
      </c>
      <c r="X2482">
        <v>158.06545638532481</v>
      </c>
      <c r="Y2482">
        <v>145.89441624365477</v>
      </c>
      <c r="Z2482">
        <v>145.89441624365477</v>
      </c>
      <c r="AA2482">
        <v>29.745936365207839</v>
      </c>
      <c r="AB2482">
        <v>4.4218938125051963</v>
      </c>
      <c r="AC2482">
        <v>-47.898088715596487</v>
      </c>
      <c r="AD2482">
        <v>11</v>
      </c>
      <c r="AE2482">
        <v>0</v>
      </c>
      <c r="AF2482">
        <v>0</v>
      </c>
      <c r="AG2482">
        <v>2</v>
      </c>
      <c r="AH2482">
        <v>7</v>
      </c>
      <c r="AI2482">
        <v>3</v>
      </c>
      <c r="AJ2482">
        <v>0</v>
      </c>
      <c r="AK2482">
        <v>2</v>
      </c>
      <c r="AL2482">
        <v>0</v>
      </c>
      <c r="AM2482">
        <v>1</v>
      </c>
    </row>
    <row r="2483" spans="1:39">
      <c r="A2483">
        <v>8</v>
      </c>
      <c r="B2483">
        <v>14</v>
      </c>
      <c r="C2483">
        <v>2024</v>
      </c>
      <c r="D2483">
        <v>99</v>
      </c>
      <c r="E2483">
        <v>99</v>
      </c>
      <c r="F2483">
        <v>99</v>
      </c>
      <c r="G2483">
        <v>99</v>
      </c>
      <c r="H2483">
        <v>2</v>
      </c>
      <c r="I2483">
        <v>99</v>
      </c>
      <c r="J2483">
        <v>160</v>
      </c>
      <c r="K2483">
        <v>99</v>
      </c>
      <c r="L2483">
        <v>99</v>
      </c>
      <c r="M2483">
        <v>99</v>
      </c>
      <c r="N2483">
        <v>99</v>
      </c>
      <c r="O2483">
        <v>99</v>
      </c>
      <c r="P2483">
        <v>9999</v>
      </c>
      <c r="Q2483">
        <v>33</v>
      </c>
      <c r="R2483">
        <v>145</v>
      </c>
      <c r="S2483">
        <v>145</v>
      </c>
      <c r="T2483">
        <v>1.0281500389987943</v>
      </c>
      <c r="U2483">
        <v>0.92834854354018315</v>
      </c>
      <c r="V2483">
        <v>9.8758620689655192</v>
      </c>
      <c r="W2483">
        <v>55.358620689655162</v>
      </c>
      <c r="X2483">
        <v>149.91668845967044</v>
      </c>
      <c r="Y2483">
        <v>138.37310344827597</v>
      </c>
      <c r="Z2483">
        <v>138.37310344827597</v>
      </c>
      <c r="AA2483">
        <v>11.953012923727744</v>
      </c>
      <c r="AB2483">
        <v>4.4592806936095553</v>
      </c>
      <c r="AC2483">
        <v>-34.674372518457446</v>
      </c>
      <c r="AD2483">
        <v>4</v>
      </c>
      <c r="AE2483">
        <v>0</v>
      </c>
      <c r="AF2483">
        <v>0</v>
      </c>
      <c r="AG2483">
        <v>1</v>
      </c>
      <c r="AH2483">
        <v>7</v>
      </c>
      <c r="AI2483">
        <v>0</v>
      </c>
      <c r="AJ2483">
        <v>10</v>
      </c>
      <c r="AK2483">
        <v>0</v>
      </c>
      <c r="AL2483">
        <v>13</v>
      </c>
      <c r="AM2483">
        <v>7</v>
      </c>
    </row>
    <row r="2484" spans="1:39">
      <c r="A2484">
        <v>8</v>
      </c>
      <c r="B2484">
        <v>15</v>
      </c>
      <c r="C2484">
        <v>2024</v>
      </c>
      <c r="D2484">
        <v>99</v>
      </c>
      <c r="E2484">
        <v>99</v>
      </c>
      <c r="F2484">
        <v>99</v>
      </c>
      <c r="G2484">
        <v>99</v>
      </c>
      <c r="H2484">
        <v>1</v>
      </c>
      <c r="I2484">
        <v>99</v>
      </c>
      <c r="J2484">
        <v>171</v>
      </c>
      <c r="K2484">
        <v>99</v>
      </c>
      <c r="L2484">
        <v>99</v>
      </c>
      <c r="M2484">
        <v>99</v>
      </c>
      <c r="N2484">
        <v>99</v>
      </c>
      <c r="O2484">
        <v>99</v>
      </c>
      <c r="P2484">
        <v>9999</v>
      </c>
      <c r="Q2484">
        <v>30</v>
      </c>
      <c r="R2484">
        <v>1151</v>
      </c>
      <c r="S2484">
        <v>1150</v>
      </c>
      <c r="T2484">
        <v>8.1613841026731908</v>
      </c>
      <c r="U2484">
        <v>8.2151403713005635</v>
      </c>
      <c r="V2484">
        <v>5.2059079061685489</v>
      </c>
      <c r="W2484">
        <v>59.87826086956521</v>
      </c>
      <c r="X2484">
        <v>167.25971010181939</v>
      </c>
      <c r="Y2484">
        <v>154.25821025195484</v>
      </c>
      <c r="Z2484">
        <v>154.39234782608699</v>
      </c>
      <c r="AA2484">
        <v>29.57049605766516</v>
      </c>
      <c r="AB2484">
        <v>3.7055723634335935</v>
      </c>
      <c r="AC2484">
        <v>-39.277837836980098</v>
      </c>
      <c r="AD2484">
        <v>26</v>
      </c>
      <c r="AE2484">
        <v>0</v>
      </c>
      <c r="AF2484">
        <v>0</v>
      </c>
      <c r="AG2484">
        <v>4</v>
      </c>
      <c r="AH2484">
        <v>128</v>
      </c>
      <c r="AI2484">
        <v>10</v>
      </c>
      <c r="AJ2484">
        <v>27</v>
      </c>
      <c r="AK2484">
        <v>6</v>
      </c>
      <c r="AL2484">
        <v>10</v>
      </c>
      <c r="AM2484">
        <v>5</v>
      </c>
    </row>
    <row r="2485" spans="1:39">
      <c r="A2485">
        <v>8</v>
      </c>
      <c r="B2485">
        <v>16</v>
      </c>
      <c r="C2485">
        <v>2024</v>
      </c>
      <c r="D2485">
        <v>99</v>
      </c>
      <c r="E2485">
        <v>99</v>
      </c>
      <c r="F2485">
        <v>99</v>
      </c>
      <c r="G2485">
        <v>99</v>
      </c>
      <c r="H2485">
        <v>2</v>
      </c>
      <c r="I2485">
        <v>99</v>
      </c>
      <c r="J2485">
        <v>181</v>
      </c>
      <c r="K2485">
        <v>99</v>
      </c>
      <c r="L2485">
        <v>99</v>
      </c>
      <c r="M2485">
        <v>99</v>
      </c>
      <c r="N2485">
        <v>99</v>
      </c>
      <c r="O2485">
        <v>99</v>
      </c>
      <c r="P2485">
        <v>9999</v>
      </c>
      <c r="Q2485">
        <v>4</v>
      </c>
      <c r="R2485">
        <v>16</v>
      </c>
      <c r="S2485">
        <v>16</v>
      </c>
      <c r="T2485">
        <v>0.1134510387860739</v>
      </c>
      <c r="U2485">
        <v>0.10222239907313688</v>
      </c>
      <c r="V2485">
        <v>3.625</v>
      </c>
      <c r="W2485">
        <v>59.6875</v>
      </c>
      <c r="X2485">
        <v>149.60048754062828</v>
      </c>
      <c r="Y2485">
        <v>138.08124999999998</v>
      </c>
      <c r="Z2485">
        <v>138.08124999999998</v>
      </c>
      <c r="AA2485">
        <v>20.511893463001101</v>
      </c>
      <c r="AB2485">
        <v>4.6059574194731763</v>
      </c>
      <c r="AC2485">
        <v>-25.561388402776647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</row>
    <row r="2486" spans="1:39">
      <c r="A2486">
        <v>8</v>
      </c>
      <c r="B2486">
        <v>17</v>
      </c>
      <c r="C2486">
        <v>2024</v>
      </c>
      <c r="D2486">
        <v>99</v>
      </c>
      <c r="E2486">
        <v>99</v>
      </c>
      <c r="F2486">
        <v>99</v>
      </c>
      <c r="G2486">
        <v>99</v>
      </c>
      <c r="H2486">
        <v>2</v>
      </c>
      <c r="I2486">
        <v>99</v>
      </c>
      <c r="J2486">
        <v>470</v>
      </c>
      <c r="K2486">
        <v>99</v>
      </c>
      <c r="L2486">
        <v>99</v>
      </c>
      <c r="M2486">
        <v>99</v>
      </c>
      <c r="N2486">
        <v>99</v>
      </c>
      <c r="O2486">
        <v>99</v>
      </c>
      <c r="P2486">
        <v>9999</v>
      </c>
      <c r="Q2486">
        <v>7</v>
      </c>
      <c r="R2486">
        <v>51</v>
      </c>
      <c r="S2486">
        <v>51</v>
      </c>
      <c r="T2486">
        <v>0.36162518613061057</v>
      </c>
      <c r="U2486">
        <v>0.33869931910341594</v>
      </c>
      <c r="V2486">
        <v>8.2352941176470615</v>
      </c>
      <c r="W2486">
        <v>57.274509803921582</v>
      </c>
      <c r="X2486">
        <v>155.50740339472731</v>
      </c>
      <c r="Y2486">
        <v>143.5333333333333</v>
      </c>
      <c r="Z2486">
        <v>143.5333333333333</v>
      </c>
      <c r="AA2486">
        <v>26.817090443768912</v>
      </c>
      <c r="AB2486">
        <v>4.6781864735468046</v>
      </c>
      <c r="AC2486">
        <v>-61.985441376327742</v>
      </c>
      <c r="AD2486">
        <v>0</v>
      </c>
      <c r="AE2486">
        <v>0</v>
      </c>
      <c r="AF2486">
        <v>0</v>
      </c>
      <c r="AG2486">
        <v>0</v>
      </c>
      <c r="AH2486">
        <v>1</v>
      </c>
      <c r="AI2486">
        <v>0</v>
      </c>
      <c r="AJ2486">
        <v>1</v>
      </c>
      <c r="AK2486">
        <v>0</v>
      </c>
      <c r="AL2486">
        <v>0</v>
      </c>
      <c r="AM2486">
        <v>0</v>
      </c>
    </row>
    <row r="2487" spans="1:39">
      <c r="A2487">
        <v>8</v>
      </c>
      <c r="B2487">
        <v>18</v>
      </c>
      <c r="C2487">
        <v>2024</v>
      </c>
      <c r="D2487">
        <v>99</v>
      </c>
      <c r="E2487">
        <v>99</v>
      </c>
      <c r="F2487">
        <v>99</v>
      </c>
      <c r="G2487">
        <v>99</v>
      </c>
      <c r="H2487">
        <v>1</v>
      </c>
      <c r="I2487">
        <v>99</v>
      </c>
      <c r="J2487">
        <v>643</v>
      </c>
      <c r="K2487">
        <v>99</v>
      </c>
      <c r="L2487">
        <v>99</v>
      </c>
      <c r="M2487">
        <v>99</v>
      </c>
      <c r="N2487">
        <v>99</v>
      </c>
      <c r="O2487">
        <v>99</v>
      </c>
      <c r="P2487">
        <v>9999</v>
      </c>
      <c r="Q2487">
        <v>35</v>
      </c>
      <c r="R2487">
        <v>1082</v>
      </c>
      <c r="S2487">
        <v>1081</v>
      </c>
      <c r="T2487">
        <v>7.6721264979082484</v>
      </c>
      <c r="U2487">
        <v>7.5736882237649565</v>
      </c>
      <c r="V2487">
        <v>6.5249537892791123</v>
      </c>
      <c r="W2487">
        <v>58.593894542090673</v>
      </c>
      <c r="X2487">
        <v>164.028233098291</v>
      </c>
      <c r="Y2487">
        <v>151.28253234750471</v>
      </c>
      <c r="Z2487">
        <v>151.42247918593904</v>
      </c>
      <c r="AA2487">
        <v>29.28056447258572</v>
      </c>
      <c r="AB2487">
        <v>4.5074426789635318</v>
      </c>
      <c r="AC2487">
        <v>-34.117354831755129</v>
      </c>
      <c r="AD2487">
        <v>39</v>
      </c>
      <c r="AE2487">
        <v>0</v>
      </c>
      <c r="AF2487">
        <v>0</v>
      </c>
      <c r="AG2487">
        <v>1</v>
      </c>
      <c r="AH2487">
        <v>66</v>
      </c>
      <c r="AI2487">
        <v>15</v>
      </c>
      <c r="AJ2487">
        <v>8</v>
      </c>
      <c r="AK2487">
        <v>3</v>
      </c>
      <c r="AL2487">
        <v>27</v>
      </c>
      <c r="AM2487">
        <v>1</v>
      </c>
    </row>
    <row r="2488" spans="1:39">
      <c r="A2488">
        <v>8</v>
      </c>
      <c r="B2488">
        <v>19</v>
      </c>
      <c r="C2488">
        <v>2023</v>
      </c>
      <c r="D2488">
        <v>99</v>
      </c>
      <c r="E2488">
        <v>99</v>
      </c>
      <c r="F2488">
        <v>99</v>
      </c>
      <c r="G2488">
        <v>99</v>
      </c>
      <c r="H2488">
        <v>1</v>
      </c>
      <c r="I2488">
        <v>99</v>
      </c>
      <c r="J2488">
        <v>103</v>
      </c>
      <c r="K2488">
        <v>99</v>
      </c>
      <c r="L2488">
        <v>99</v>
      </c>
      <c r="M2488">
        <v>99</v>
      </c>
      <c r="N2488">
        <v>99</v>
      </c>
      <c r="O2488">
        <v>99</v>
      </c>
      <c r="P2488">
        <v>9999</v>
      </c>
      <c r="Q2488">
        <v>2</v>
      </c>
      <c r="R2488">
        <v>2</v>
      </c>
      <c r="S2488">
        <v>1</v>
      </c>
      <c r="T2488">
        <v>1.3708019191226864E-2</v>
      </c>
      <c r="U2488">
        <v>9.9715756911066371E-3</v>
      </c>
      <c r="V2488">
        <v>0</v>
      </c>
      <c r="W2488">
        <v>59</v>
      </c>
      <c r="X2488">
        <v>203.14192849404125</v>
      </c>
      <c r="Y2488">
        <v>112.5</v>
      </c>
      <c r="Z2488">
        <v>225</v>
      </c>
      <c r="AA2488">
        <v>0</v>
      </c>
      <c r="AB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</row>
    <row r="2489" spans="1:39">
      <c r="A2489">
        <v>8</v>
      </c>
      <c r="B2489">
        <v>20</v>
      </c>
      <c r="C2489">
        <v>2023</v>
      </c>
      <c r="D2489">
        <v>99</v>
      </c>
      <c r="E2489">
        <v>99</v>
      </c>
      <c r="F2489">
        <v>99</v>
      </c>
      <c r="G2489">
        <v>99</v>
      </c>
      <c r="H2489">
        <v>2</v>
      </c>
      <c r="I2489">
        <v>99</v>
      </c>
      <c r="J2489">
        <v>106</v>
      </c>
      <c r="K2489">
        <v>99</v>
      </c>
      <c r="L2489">
        <v>99</v>
      </c>
      <c r="M2489">
        <v>99</v>
      </c>
      <c r="N2489">
        <v>99</v>
      </c>
      <c r="O2489">
        <v>99</v>
      </c>
      <c r="P2489">
        <v>9999</v>
      </c>
      <c r="Q2489">
        <v>9</v>
      </c>
      <c r="R2489">
        <v>15</v>
      </c>
      <c r="S2489">
        <v>15</v>
      </c>
      <c r="T2489">
        <v>0.10281014393420151</v>
      </c>
      <c r="U2489">
        <v>9.2372245390993604E-2</v>
      </c>
      <c r="V2489">
        <v>11.53333333333333</v>
      </c>
      <c r="W2489">
        <v>56.733333333333348</v>
      </c>
      <c r="X2489">
        <v>150.54532322137948</v>
      </c>
      <c r="Y2489">
        <v>138.95333333333338</v>
      </c>
      <c r="Z2489">
        <v>138.95333333333338</v>
      </c>
      <c r="AA2489">
        <v>4.9776656733404527</v>
      </c>
      <c r="AB2489">
        <v>2.4073960113690522</v>
      </c>
      <c r="AC2489">
        <v>-13.511494624185044</v>
      </c>
      <c r="AD2489">
        <v>1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2</v>
      </c>
      <c r="AK2489">
        <v>0</v>
      </c>
      <c r="AL2489">
        <v>2</v>
      </c>
      <c r="AM2489">
        <v>0</v>
      </c>
    </row>
    <row r="2490" spans="1:39">
      <c r="A2490">
        <v>8</v>
      </c>
      <c r="B2490">
        <v>21</v>
      </c>
      <c r="C2490">
        <v>2023</v>
      </c>
      <c r="D2490">
        <v>99</v>
      </c>
      <c r="E2490">
        <v>99</v>
      </c>
      <c r="F2490">
        <v>99</v>
      </c>
      <c r="G2490">
        <v>99</v>
      </c>
      <c r="H2490">
        <v>1</v>
      </c>
      <c r="I2490">
        <v>99</v>
      </c>
      <c r="J2490">
        <v>109</v>
      </c>
      <c r="K2490">
        <v>99</v>
      </c>
      <c r="L2490">
        <v>99</v>
      </c>
      <c r="M2490">
        <v>99</v>
      </c>
      <c r="N2490">
        <v>99</v>
      </c>
      <c r="O2490">
        <v>99</v>
      </c>
      <c r="P2490">
        <v>9999</v>
      </c>
      <c r="Q2490">
        <v>178</v>
      </c>
      <c r="R2490">
        <v>5139</v>
      </c>
      <c r="S2490">
        <v>5138</v>
      </c>
      <c r="T2490">
        <v>35.222755311857433</v>
      </c>
      <c r="U2490">
        <v>36.112189887873839</v>
      </c>
      <c r="V2490">
        <v>6.3679704222611431</v>
      </c>
      <c r="W2490">
        <v>58.409887115609195</v>
      </c>
      <c r="X2490">
        <v>171.82929932492081</v>
      </c>
      <c r="Y2490">
        <v>158.56010897061699</v>
      </c>
      <c r="Z2490">
        <v>158.59096924873504</v>
      </c>
      <c r="AA2490">
        <v>32.259355935031898</v>
      </c>
      <c r="AB2490">
        <v>5.371137667137134</v>
      </c>
      <c r="AC2490">
        <v>-41.583689030056952</v>
      </c>
      <c r="AD2490">
        <v>207</v>
      </c>
      <c r="AE2490">
        <v>0</v>
      </c>
      <c r="AF2490">
        <v>0</v>
      </c>
      <c r="AG2490">
        <v>42</v>
      </c>
      <c r="AH2490">
        <v>285</v>
      </c>
      <c r="AI2490">
        <v>55</v>
      </c>
      <c r="AJ2490">
        <v>37</v>
      </c>
      <c r="AK2490">
        <v>62</v>
      </c>
      <c r="AL2490">
        <v>60</v>
      </c>
      <c r="AM2490">
        <v>10</v>
      </c>
    </row>
    <row r="2491" spans="1:39">
      <c r="A2491">
        <v>8</v>
      </c>
      <c r="B2491">
        <v>22</v>
      </c>
      <c r="C2491">
        <v>2023</v>
      </c>
      <c r="D2491">
        <v>99</v>
      </c>
      <c r="E2491">
        <v>99</v>
      </c>
      <c r="F2491">
        <v>99</v>
      </c>
      <c r="G2491">
        <v>99</v>
      </c>
      <c r="H2491">
        <v>1</v>
      </c>
      <c r="I2491">
        <v>99</v>
      </c>
      <c r="J2491">
        <v>111</v>
      </c>
      <c r="K2491">
        <v>99</v>
      </c>
      <c r="L2491">
        <v>99</v>
      </c>
      <c r="M2491">
        <v>99</v>
      </c>
      <c r="N2491">
        <v>99</v>
      </c>
      <c r="O2491">
        <v>99</v>
      </c>
      <c r="P2491">
        <v>9999</v>
      </c>
      <c r="Q2491">
        <v>100</v>
      </c>
      <c r="R2491">
        <v>3103</v>
      </c>
      <c r="S2491">
        <v>3101</v>
      </c>
      <c r="T2491">
        <v>21.267991775188481</v>
      </c>
      <c r="U2491">
        <v>20.930944533797181</v>
      </c>
      <c r="V2491">
        <v>4.604898485336772</v>
      </c>
      <c r="W2491">
        <v>60.275072557239596</v>
      </c>
      <c r="X2491">
        <v>164.99557098659275</v>
      </c>
      <c r="Y2491">
        <v>152.20389945214347</v>
      </c>
      <c r="Z2491">
        <v>152.30206385037127</v>
      </c>
      <c r="AA2491">
        <v>29.255705208715433</v>
      </c>
      <c r="AB2491">
        <v>3.8305095384695744</v>
      </c>
      <c r="AC2491">
        <v>-36.004030247390872</v>
      </c>
      <c r="AD2491">
        <v>84</v>
      </c>
      <c r="AE2491">
        <v>0</v>
      </c>
      <c r="AF2491">
        <v>0</v>
      </c>
      <c r="AG2491">
        <v>8</v>
      </c>
      <c r="AH2491">
        <v>333</v>
      </c>
      <c r="AI2491">
        <v>17</v>
      </c>
      <c r="AJ2491">
        <v>49</v>
      </c>
      <c r="AK2491">
        <v>12</v>
      </c>
      <c r="AL2491">
        <v>11</v>
      </c>
      <c r="AM2491">
        <v>12</v>
      </c>
    </row>
    <row r="2492" spans="1:39">
      <c r="A2492">
        <v>8</v>
      </c>
      <c r="B2492">
        <v>23</v>
      </c>
      <c r="C2492">
        <v>2023</v>
      </c>
      <c r="D2492">
        <v>99</v>
      </c>
      <c r="E2492">
        <v>99</v>
      </c>
      <c r="F2492">
        <v>99</v>
      </c>
      <c r="G2492">
        <v>99</v>
      </c>
      <c r="H2492">
        <v>1</v>
      </c>
      <c r="I2492">
        <v>99</v>
      </c>
      <c r="J2492">
        <v>113</v>
      </c>
      <c r="K2492">
        <v>99</v>
      </c>
      <c r="L2492">
        <v>99</v>
      </c>
      <c r="M2492">
        <v>99</v>
      </c>
      <c r="N2492">
        <v>99</v>
      </c>
      <c r="O2492">
        <v>99</v>
      </c>
      <c r="P2492">
        <v>9999</v>
      </c>
    </row>
    <row r="2493" spans="1:39">
      <c r="A2493">
        <v>8</v>
      </c>
      <c r="B2493">
        <v>24</v>
      </c>
      <c r="C2493">
        <v>2023</v>
      </c>
      <c r="D2493">
        <v>99</v>
      </c>
      <c r="E2493">
        <v>99</v>
      </c>
      <c r="F2493">
        <v>99</v>
      </c>
      <c r="G2493">
        <v>99</v>
      </c>
      <c r="H2493">
        <v>1</v>
      </c>
      <c r="I2493">
        <v>99</v>
      </c>
      <c r="J2493">
        <v>116</v>
      </c>
      <c r="K2493">
        <v>99</v>
      </c>
      <c r="L2493">
        <v>99</v>
      </c>
      <c r="M2493">
        <v>99</v>
      </c>
      <c r="N2493">
        <v>99</v>
      </c>
      <c r="O2493">
        <v>99</v>
      </c>
      <c r="P2493">
        <v>9999</v>
      </c>
      <c r="Q2493">
        <v>25</v>
      </c>
      <c r="R2493">
        <v>827</v>
      </c>
      <c r="S2493">
        <v>824</v>
      </c>
      <c r="T2493">
        <v>5.6682659355723102</v>
      </c>
      <c r="U2493">
        <v>5.4244263806765538</v>
      </c>
      <c r="V2493">
        <v>5.310761789600968</v>
      </c>
      <c r="W2493">
        <v>59.952669902912618</v>
      </c>
      <c r="X2493">
        <v>160.99740476156177</v>
      </c>
      <c r="Y2493">
        <v>148.00181378476427</v>
      </c>
      <c r="Z2493">
        <v>148.54065533980588</v>
      </c>
      <c r="AA2493">
        <v>26.797353243047439</v>
      </c>
      <c r="AB2493">
        <v>3.966356408957695</v>
      </c>
      <c r="AC2493">
        <v>-32.04753664190801</v>
      </c>
      <c r="AD2493">
        <v>25</v>
      </c>
      <c r="AE2493">
        <v>0</v>
      </c>
      <c r="AF2493">
        <v>0</v>
      </c>
      <c r="AG2493">
        <v>2</v>
      </c>
      <c r="AH2493">
        <v>68</v>
      </c>
      <c r="AI2493">
        <v>2</v>
      </c>
      <c r="AJ2493">
        <v>4</v>
      </c>
      <c r="AK2493">
        <v>3</v>
      </c>
      <c r="AL2493">
        <v>14</v>
      </c>
      <c r="AM2493">
        <v>0</v>
      </c>
    </row>
    <row r="2494" spans="1:39">
      <c r="A2494">
        <v>8</v>
      </c>
      <c r="B2494">
        <v>25</v>
      </c>
      <c r="C2494">
        <v>2023</v>
      </c>
      <c r="D2494">
        <v>99</v>
      </c>
      <c r="E2494">
        <v>99</v>
      </c>
      <c r="F2494">
        <v>99</v>
      </c>
      <c r="G2494">
        <v>99</v>
      </c>
      <c r="H2494">
        <v>2</v>
      </c>
      <c r="I2494">
        <v>99</v>
      </c>
      <c r="J2494">
        <v>117</v>
      </c>
      <c r="K2494">
        <v>99</v>
      </c>
      <c r="L2494">
        <v>99</v>
      </c>
      <c r="M2494">
        <v>99</v>
      </c>
      <c r="N2494">
        <v>99</v>
      </c>
      <c r="O2494">
        <v>99</v>
      </c>
      <c r="P2494">
        <v>9999</v>
      </c>
      <c r="Q2494">
        <v>61</v>
      </c>
      <c r="R2494">
        <v>2062</v>
      </c>
      <c r="S2494">
        <v>2055</v>
      </c>
      <c r="T2494">
        <v>14.132967786154902</v>
      </c>
      <c r="U2494">
        <v>14.292990686947164</v>
      </c>
      <c r="V2494">
        <v>5.6862269641125112</v>
      </c>
      <c r="W2494">
        <v>58.966909975669104</v>
      </c>
      <c r="X2494">
        <v>169.99011152642939</v>
      </c>
      <c r="Y2494">
        <v>156.40591658583909</v>
      </c>
      <c r="Z2494">
        <v>156.93868613138699</v>
      </c>
      <c r="AA2494">
        <v>32.550016272565273</v>
      </c>
      <c r="AB2494">
        <v>5.0412290374908437</v>
      </c>
      <c r="AC2494">
        <v>-57.175767128438011</v>
      </c>
      <c r="AD2494">
        <v>36</v>
      </c>
      <c r="AE2494">
        <v>0</v>
      </c>
      <c r="AF2494">
        <v>0</v>
      </c>
      <c r="AG2494">
        <v>3</v>
      </c>
      <c r="AH2494">
        <v>126</v>
      </c>
      <c r="AI2494">
        <v>30</v>
      </c>
      <c r="AJ2494">
        <v>23</v>
      </c>
      <c r="AK2494">
        <v>3</v>
      </c>
      <c r="AL2494">
        <v>22</v>
      </c>
      <c r="AM2494">
        <v>1</v>
      </c>
    </row>
    <row r="2495" spans="1:39">
      <c r="A2495">
        <v>8</v>
      </c>
      <c r="B2495">
        <v>26</v>
      </c>
      <c r="C2495">
        <v>2023</v>
      </c>
      <c r="D2495">
        <v>99</v>
      </c>
      <c r="E2495">
        <v>99</v>
      </c>
      <c r="F2495">
        <v>99</v>
      </c>
      <c r="G2495">
        <v>99</v>
      </c>
      <c r="H2495">
        <v>1</v>
      </c>
      <c r="I2495">
        <v>99</v>
      </c>
      <c r="J2495">
        <v>121</v>
      </c>
      <c r="K2495">
        <v>99</v>
      </c>
      <c r="L2495">
        <v>99</v>
      </c>
      <c r="M2495">
        <v>99</v>
      </c>
      <c r="N2495">
        <v>99</v>
      </c>
      <c r="O2495">
        <v>99</v>
      </c>
      <c r="P2495">
        <v>9999</v>
      </c>
      <c r="Q2495">
        <v>72</v>
      </c>
      <c r="R2495">
        <v>305</v>
      </c>
      <c r="S2495">
        <v>303</v>
      </c>
      <c r="T2495">
        <v>2.0904729266620974</v>
      </c>
      <c r="U2495">
        <v>1.8275150518719112</v>
      </c>
      <c r="V2495">
        <v>8.078688524590163</v>
      </c>
      <c r="W2495">
        <v>57.917491749174893</v>
      </c>
      <c r="X2495">
        <v>147.30440651475067</v>
      </c>
      <c r="Y2495">
        <v>135.20098360655723</v>
      </c>
      <c r="Z2495">
        <v>136.09339933993388</v>
      </c>
      <c r="AA2495">
        <v>19.850521170860038</v>
      </c>
      <c r="AB2495">
        <v>4.1517968171610331</v>
      </c>
      <c r="AC2495">
        <v>-31.921409732022457</v>
      </c>
      <c r="AD2495">
        <v>10</v>
      </c>
      <c r="AE2495">
        <v>0</v>
      </c>
      <c r="AF2495">
        <v>0</v>
      </c>
      <c r="AG2495">
        <v>4</v>
      </c>
      <c r="AH2495">
        <v>6</v>
      </c>
      <c r="AI2495">
        <v>1</v>
      </c>
      <c r="AJ2495">
        <v>0</v>
      </c>
      <c r="AK2495">
        <v>4</v>
      </c>
      <c r="AL2495">
        <v>5</v>
      </c>
      <c r="AM2495">
        <v>5</v>
      </c>
    </row>
    <row r="2496" spans="1:39">
      <c r="A2496">
        <v>8</v>
      </c>
      <c r="B2496">
        <v>27</v>
      </c>
      <c r="C2496">
        <v>2023</v>
      </c>
      <c r="D2496">
        <v>99</v>
      </c>
      <c r="E2496">
        <v>99</v>
      </c>
      <c r="F2496">
        <v>99</v>
      </c>
      <c r="G2496">
        <v>99</v>
      </c>
      <c r="H2496">
        <v>1</v>
      </c>
      <c r="I2496">
        <v>99</v>
      </c>
      <c r="J2496">
        <v>134</v>
      </c>
      <c r="K2496">
        <v>99</v>
      </c>
      <c r="L2496">
        <v>99</v>
      </c>
      <c r="M2496">
        <v>99</v>
      </c>
      <c r="N2496">
        <v>99</v>
      </c>
      <c r="O2496">
        <v>99</v>
      </c>
      <c r="P2496">
        <v>9999</v>
      </c>
      <c r="Q2496">
        <v>25</v>
      </c>
      <c r="R2496">
        <v>504</v>
      </c>
      <c r="S2496">
        <v>503</v>
      </c>
      <c r="T2496">
        <v>3.4544208361891711</v>
      </c>
      <c r="U2496">
        <v>3.6685604240038039</v>
      </c>
      <c r="V2496">
        <v>6.9563492063492083</v>
      </c>
      <c r="W2496">
        <v>58.602385685884691</v>
      </c>
      <c r="X2496">
        <v>178.18083715971036</v>
      </c>
      <c r="Y2496">
        <v>164.24186507936511</v>
      </c>
      <c r="Z2496">
        <v>164.56838966202784</v>
      </c>
      <c r="AA2496">
        <v>30.185371866895991</v>
      </c>
      <c r="AB2496">
        <v>4.6045351352210497</v>
      </c>
      <c r="AC2496">
        <v>-31.349258648699571</v>
      </c>
      <c r="AD2496">
        <v>28</v>
      </c>
      <c r="AE2496">
        <v>1</v>
      </c>
      <c r="AF2496">
        <v>0</v>
      </c>
      <c r="AG2496">
        <v>1</v>
      </c>
      <c r="AH2496">
        <v>29</v>
      </c>
      <c r="AI2496">
        <v>12</v>
      </c>
      <c r="AJ2496">
        <v>34</v>
      </c>
      <c r="AK2496">
        <v>0</v>
      </c>
      <c r="AL2496">
        <v>2</v>
      </c>
      <c r="AM2496">
        <v>1</v>
      </c>
    </row>
    <row r="2497" spans="1:39">
      <c r="A2497">
        <v>8</v>
      </c>
      <c r="B2497">
        <v>28</v>
      </c>
      <c r="C2497">
        <v>2023</v>
      </c>
      <c r="D2497">
        <v>99</v>
      </c>
      <c r="E2497">
        <v>99</v>
      </c>
      <c r="F2497">
        <v>99</v>
      </c>
      <c r="G2497">
        <v>99</v>
      </c>
      <c r="H2497">
        <v>2</v>
      </c>
      <c r="I2497">
        <v>99</v>
      </c>
      <c r="J2497">
        <v>141</v>
      </c>
      <c r="K2497">
        <v>99</v>
      </c>
      <c r="L2497">
        <v>99</v>
      </c>
      <c r="M2497">
        <v>99</v>
      </c>
      <c r="N2497">
        <v>99</v>
      </c>
      <c r="O2497">
        <v>99</v>
      </c>
      <c r="P2497">
        <v>9999</v>
      </c>
      <c r="Q2497">
        <v>7</v>
      </c>
      <c r="R2497">
        <v>12</v>
      </c>
      <c r="S2497">
        <v>12</v>
      </c>
      <c r="T2497">
        <v>8.2248115147361189E-2</v>
      </c>
      <c r="U2497">
        <v>7.3031820361664987E-2</v>
      </c>
      <c r="V2497">
        <v>8.3333333333333357</v>
      </c>
      <c r="W2497">
        <v>57.33333333333335</v>
      </c>
      <c r="X2497">
        <v>148.78114842903577</v>
      </c>
      <c r="Y2497">
        <v>137.32499999999999</v>
      </c>
      <c r="Z2497">
        <v>137.32499999999999</v>
      </c>
      <c r="AA2497">
        <v>6.6530851239610644</v>
      </c>
      <c r="AB2497">
        <v>3.374742788552735</v>
      </c>
      <c r="AC2497">
        <v>-14.28945698215964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1</v>
      </c>
      <c r="AK2497">
        <v>0</v>
      </c>
      <c r="AL2497">
        <v>2</v>
      </c>
      <c r="AM2497">
        <v>1</v>
      </c>
    </row>
    <row r="2498" spans="1:39">
      <c r="A2498">
        <v>8</v>
      </c>
      <c r="B2498">
        <v>29</v>
      </c>
      <c r="C2498">
        <v>2023</v>
      </c>
      <c r="D2498">
        <v>99</v>
      </c>
      <c r="E2498">
        <v>99</v>
      </c>
      <c r="F2498">
        <v>99</v>
      </c>
      <c r="G2498">
        <v>99</v>
      </c>
      <c r="H2498">
        <v>2</v>
      </c>
      <c r="I2498">
        <v>99</v>
      </c>
      <c r="J2498">
        <v>143</v>
      </c>
      <c r="K2498">
        <v>99</v>
      </c>
      <c r="L2498">
        <v>99</v>
      </c>
      <c r="M2498">
        <v>99</v>
      </c>
      <c r="N2498">
        <v>99</v>
      </c>
      <c r="O2498">
        <v>99</v>
      </c>
      <c r="P2498">
        <v>9999</v>
      </c>
      <c r="Q2498">
        <v>9</v>
      </c>
      <c r="R2498">
        <v>34</v>
      </c>
      <c r="S2498">
        <v>34</v>
      </c>
      <c r="T2498">
        <v>0.2330363262508568</v>
      </c>
      <c r="U2498">
        <v>0.20767911487153248</v>
      </c>
      <c r="V2498">
        <v>5.7058823529411757</v>
      </c>
      <c r="W2498">
        <v>58.882352941176485</v>
      </c>
      <c r="X2498">
        <v>149.3244535083806</v>
      </c>
      <c r="Y2498">
        <v>137.82647058823531</v>
      </c>
      <c r="Z2498">
        <v>137.82647058823531</v>
      </c>
      <c r="AA2498">
        <v>27.17035916131811</v>
      </c>
      <c r="AB2498">
        <v>6.0135372084809839</v>
      </c>
      <c r="AC2498">
        <v>-45.605329870934163</v>
      </c>
      <c r="AD2498">
        <v>4</v>
      </c>
      <c r="AE2498">
        <v>0</v>
      </c>
      <c r="AF2498">
        <v>0</v>
      </c>
      <c r="AG2498">
        <v>1</v>
      </c>
      <c r="AH2498">
        <v>3</v>
      </c>
      <c r="AI2498">
        <v>1</v>
      </c>
      <c r="AJ2498">
        <v>0</v>
      </c>
      <c r="AK2498">
        <v>0</v>
      </c>
      <c r="AL2498">
        <v>1</v>
      </c>
      <c r="AM2498">
        <v>0</v>
      </c>
    </row>
    <row r="2499" spans="1:39">
      <c r="A2499">
        <v>8</v>
      </c>
      <c r="B2499">
        <v>30</v>
      </c>
      <c r="C2499">
        <v>2023</v>
      </c>
      <c r="D2499">
        <v>99</v>
      </c>
      <c r="E2499">
        <v>99</v>
      </c>
      <c r="F2499">
        <v>99</v>
      </c>
      <c r="G2499">
        <v>99</v>
      </c>
      <c r="H2499">
        <v>2</v>
      </c>
      <c r="I2499">
        <v>99</v>
      </c>
      <c r="J2499">
        <v>147</v>
      </c>
      <c r="K2499">
        <v>99</v>
      </c>
      <c r="L2499">
        <v>99</v>
      </c>
      <c r="M2499">
        <v>99</v>
      </c>
      <c r="N2499">
        <v>99</v>
      </c>
      <c r="O2499">
        <v>99</v>
      </c>
      <c r="P2499">
        <v>9999</v>
      </c>
      <c r="Q2499">
        <v>19</v>
      </c>
      <c r="R2499">
        <v>128</v>
      </c>
      <c r="S2499">
        <v>126</v>
      </c>
      <c r="T2499">
        <v>0.87731322823851932</v>
      </c>
      <c r="U2499">
        <v>0.76544030910643646</v>
      </c>
      <c r="V2499">
        <v>8.1875</v>
      </c>
      <c r="W2499">
        <v>57.809523809523824</v>
      </c>
      <c r="X2499">
        <v>149.07147210184181</v>
      </c>
      <c r="Y2499">
        <v>134.93359374999997</v>
      </c>
      <c r="Z2499">
        <v>137.07539682539681</v>
      </c>
      <c r="AA2499">
        <v>22.794191986876648</v>
      </c>
      <c r="AB2499">
        <v>4.2904735479089249</v>
      </c>
      <c r="AC2499">
        <v>-40.687175595799182</v>
      </c>
      <c r="AD2499">
        <v>2</v>
      </c>
      <c r="AE2499">
        <v>0</v>
      </c>
      <c r="AF2499">
        <v>0</v>
      </c>
      <c r="AG2499">
        <v>0</v>
      </c>
      <c r="AH2499">
        <v>3</v>
      </c>
      <c r="AI2499">
        <v>0</v>
      </c>
      <c r="AJ2499">
        <v>2</v>
      </c>
      <c r="AK2499">
        <v>0</v>
      </c>
      <c r="AL2499">
        <v>2</v>
      </c>
      <c r="AM2499">
        <v>1</v>
      </c>
    </row>
    <row r="2500" spans="1:39">
      <c r="A2500">
        <v>8</v>
      </c>
      <c r="B2500">
        <v>31</v>
      </c>
      <c r="C2500">
        <v>2023</v>
      </c>
      <c r="D2500">
        <v>99</v>
      </c>
      <c r="E2500">
        <v>99</v>
      </c>
      <c r="F2500">
        <v>99</v>
      </c>
      <c r="G2500">
        <v>99</v>
      </c>
      <c r="H2500">
        <v>1</v>
      </c>
      <c r="I2500">
        <v>99</v>
      </c>
      <c r="J2500">
        <v>155</v>
      </c>
      <c r="K2500">
        <v>99</v>
      </c>
      <c r="L2500">
        <v>99</v>
      </c>
      <c r="M2500">
        <v>99</v>
      </c>
      <c r="N2500">
        <v>99</v>
      </c>
      <c r="O2500">
        <v>99</v>
      </c>
      <c r="P2500">
        <v>9999</v>
      </c>
      <c r="Q2500">
        <v>9</v>
      </c>
      <c r="R2500">
        <v>142</v>
      </c>
      <c r="S2500">
        <v>141</v>
      </c>
      <c r="T2500">
        <v>0.9732693625771075</v>
      </c>
      <c r="U2500">
        <v>0.978902937878811</v>
      </c>
      <c r="V2500">
        <v>5.197183098591549</v>
      </c>
      <c r="W2500">
        <v>58.482269503546135</v>
      </c>
      <c r="X2500">
        <v>169.04231455907703</v>
      </c>
      <c r="Y2500">
        <v>155.55000000000004</v>
      </c>
      <c r="Z2500">
        <v>156.6531914893618</v>
      </c>
      <c r="AA2500">
        <v>41.014644596469118</v>
      </c>
      <c r="AB2500">
        <v>5.3721145471322309</v>
      </c>
      <c r="AC2500">
        <v>-68.820676271975316</v>
      </c>
      <c r="AD2500">
        <v>5</v>
      </c>
      <c r="AE2500">
        <v>0</v>
      </c>
      <c r="AF2500">
        <v>0</v>
      </c>
      <c r="AG2500">
        <v>0</v>
      </c>
      <c r="AH2500">
        <v>7</v>
      </c>
      <c r="AI2500">
        <v>1</v>
      </c>
      <c r="AJ2500">
        <v>0</v>
      </c>
      <c r="AK2500">
        <v>0</v>
      </c>
      <c r="AL2500">
        <v>7</v>
      </c>
      <c r="AM2500">
        <v>0</v>
      </c>
    </row>
    <row r="2501" spans="1:39">
      <c r="A2501">
        <v>8</v>
      </c>
      <c r="B2501">
        <v>32</v>
      </c>
      <c r="C2501">
        <v>2023</v>
      </c>
      <c r="D2501">
        <v>99</v>
      </c>
      <c r="E2501">
        <v>99</v>
      </c>
      <c r="F2501">
        <v>99</v>
      </c>
      <c r="G2501">
        <v>99</v>
      </c>
      <c r="H2501">
        <v>2</v>
      </c>
      <c r="I2501">
        <v>99</v>
      </c>
      <c r="J2501">
        <v>160</v>
      </c>
      <c r="K2501">
        <v>99</v>
      </c>
      <c r="L2501">
        <v>99</v>
      </c>
      <c r="M2501">
        <v>99</v>
      </c>
      <c r="N2501">
        <v>99</v>
      </c>
      <c r="O2501">
        <v>99</v>
      </c>
      <c r="P2501">
        <v>9999</v>
      </c>
      <c r="Q2501">
        <v>30</v>
      </c>
      <c r="R2501">
        <v>117</v>
      </c>
      <c r="S2501">
        <v>117</v>
      </c>
      <c r="T2501">
        <v>0.80191912268677179</v>
      </c>
      <c r="U2501">
        <v>0.71352163834140803</v>
      </c>
      <c r="V2501">
        <v>8.4871794871794872</v>
      </c>
      <c r="W2501">
        <v>56.017094017094017</v>
      </c>
      <c r="X2501">
        <v>149.08649794890309</v>
      </c>
      <c r="Y2501">
        <v>137.60683760683764</v>
      </c>
      <c r="Z2501">
        <v>137.60683760683764</v>
      </c>
      <c r="AA2501">
        <v>10.603899673698661</v>
      </c>
      <c r="AB2501">
        <v>4.8109257882323195</v>
      </c>
      <c r="AC2501">
        <v>-44.911142089359885</v>
      </c>
      <c r="AD2501">
        <v>6</v>
      </c>
      <c r="AE2501">
        <v>0</v>
      </c>
      <c r="AF2501">
        <v>0</v>
      </c>
      <c r="AG2501">
        <v>3</v>
      </c>
      <c r="AH2501">
        <v>7</v>
      </c>
      <c r="AI2501">
        <v>3</v>
      </c>
      <c r="AJ2501">
        <v>4</v>
      </c>
      <c r="AK2501">
        <v>0</v>
      </c>
      <c r="AL2501">
        <v>17</v>
      </c>
      <c r="AM2501">
        <v>2</v>
      </c>
    </row>
    <row r="2502" spans="1:39">
      <c r="A2502">
        <v>8</v>
      </c>
      <c r="B2502">
        <v>33</v>
      </c>
      <c r="C2502">
        <v>2023</v>
      </c>
      <c r="D2502">
        <v>99</v>
      </c>
      <c r="E2502">
        <v>99</v>
      </c>
      <c r="F2502">
        <v>99</v>
      </c>
      <c r="G2502">
        <v>99</v>
      </c>
      <c r="H2502">
        <v>1</v>
      </c>
      <c r="I2502">
        <v>99</v>
      </c>
      <c r="J2502">
        <v>171</v>
      </c>
      <c r="K2502">
        <v>99</v>
      </c>
      <c r="L2502">
        <v>99</v>
      </c>
      <c r="M2502">
        <v>99</v>
      </c>
      <c r="N2502">
        <v>99</v>
      </c>
      <c r="O2502">
        <v>99</v>
      </c>
      <c r="P2502">
        <v>9999</v>
      </c>
      <c r="Q2502">
        <v>32</v>
      </c>
      <c r="R2502">
        <v>1041</v>
      </c>
      <c r="S2502">
        <v>1041</v>
      </c>
      <c r="T2502">
        <v>7.1350239890335825</v>
      </c>
      <c r="U2502">
        <v>7.3372272114816512</v>
      </c>
      <c r="V2502">
        <v>5.5110470701248788</v>
      </c>
      <c r="W2502">
        <v>59.462055715658011</v>
      </c>
      <c r="X2502">
        <v>172.30515287096861</v>
      </c>
      <c r="Y2502">
        <v>159.0376560999041</v>
      </c>
      <c r="Z2502">
        <v>159.0376560999041</v>
      </c>
      <c r="AA2502">
        <v>30.358935747364981</v>
      </c>
      <c r="AB2502">
        <v>4.0629947360933993</v>
      </c>
      <c r="AC2502">
        <v>-45.408510708898525</v>
      </c>
      <c r="AD2502">
        <v>27</v>
      </c>
      <c r="AE2502">
        <v>0</v>
      </c>
      <c r="AF2502">
        <v>0</v>
      </c>
      <c r="AG2502">
        <v>1</v>
      </c>
      <c r="AH2502">
        <v>127</v>
      </c>
      <c r="AI2502">
        <v>11</v>
      </c>
      <c r="AJ2502">
        <v>9</v>
      </c>
      <c r="AK2502">
        <v>2</v>
      </c>
      <c r="AL2502">
        <v>8</v>
      </c>
      <c r="AM2502">
        <v>1</v>
      </c>
    </row>
    <row r="2503" spans="1:39">
      <c r="A2503">
        <v>8</v>
      </c>
      <c r="B2503">
        <v>34</v>
      </c>
      <c r="C2503">
        <v>2023</v>
      </c>
      <c r="D2503">
        <v>99</v>
      </c>
      <c r="E2503">
        <v>99</v>
      </c>
      <c r="F2503">
        <v>99</v>
      </c>
      <c r="G2503">
        <v>99</v>
      </c>
      <c r="H2503">
        <v>2</v>
      </c>
      <c r="I2503">
        <v>99</v>
      </c>
      <c r="J2503">
        <v>181</v>
      </c>
      <c r="K2503">
        <v>99</v>
      </c>
      <c r="L2503">
        <v>99</v>
      </c>
      <c r="M2503">
        <v>99</v>
      </c>
      <c r="N2503">
        <v>99</v>
      </c>
      <c r="O2503">
        <v>99</v>
      </c>
      <c r="P2503">
        <v>9999</v>
      </c>
      <c r="Q2503">
        <v>7</v>
      </c>
      <c r="R2503">
        <v>29</v>
      </c>
      <c r="S2503">
        <v>29</v>
      </c>
      <c r="T2503">
        <v>0.19876627827278956</v>
      </c>
      <c r="U2503">
        <v>0.17660325320662595</v>
      </c>
      <c r="V2503">
        <v>10.517241379310349</v>
      </c>
      <c r="W2503">
        <v>55.310344827586221</v>
      </c>
      <c r="X2503">
        <v>148.87361303097103</v>
      </c>
      <c r="Y2503">
        <v>137.41034482758621</v>
      </c>
      <c r="Z2503">
        <v>137.41034482758621</v>
      </c>
      <c r="AA2503">
        <v>14.113220625811062</v>
      </c>
      <c r="AB2503">
        <v>6.1144455765572197</v>
      </c>
      <c r="AC2503">
        <v>41.266331716535838</v>
      </c>
      <c r="AD2503">
        <v>0</v>
      </c>
      <c r="AE2503">
        <v>0</v>
      </c>
      <c r="AF2503">
        <v>0</v>
      </c>
      <c r="AG2503">
        <v>0</v>
      </c>
      <c r="AH2503">
        <v>2</v>
      </c>
      <c r="AI2503">
        <v>0</v>
      </c>
      <c r="AJ2503">
        <v>1</v>
      </c>
      <c r="AK2503">
        <v>0</v>
      </c>
      <c r="AL2503">
        <v>0</v>
      </c>
      <c r="AM2503">
        <v>1</v>
      </c>
    </row>
    <row r="2504" spans="1:39">
      <c r="A2504">
        <v>8</v>
      </c>
      <c r="B2504">
        <v>35</v>
      </c>
      <c r="C2504">
        <v>2023</v>
      </c>
      <c r="D2504">
        <v>99</v>
      </c>
      <c r="E2504">
        <v>99</v>
      </c>
      <c r="F2504">
        <v>99</v>
      </c>
      <c r="G2504">
        <v>99</v>
      </c>
      <c r="H2504">
        <v>2</v>
      </c>
      <c r="I2504">
        <v>99</v>
      </c>
      <c r="J2504">
        <v>470</v>
      </c>
      <c r="K2504">
        <v>99</v>
      </c>
      <c r="L2504">
        <v>99</v>
      </c>
      <c r="M2504">
        <v>99</v>
      </c>
      <c r="N2504">
        <v>99</v>
      </c>
      <c r="O2504">
        <v>99</v>
      </c>
      <c r="P2504">
        <v>9999</v>
      </c>
      <c r="Q2504">
        <v>11</v>
      </c>
      <c r="R2504">
        <v>73</v>
      </c>
      <c r="S2504">
        <v>73</v>
      </c>
      <c r="T2504">
        <v>0.50034270047978069</v>
      </c>
      <c r="U2504">
        <v>0.47704904468537779</v>
      </c>
      <c r="V2504">
        <v>7.4794520547945185</v>
      </c>
      <c r="W2504">
        <v>58</v>
      </c>
      <c r="X2504">
        <v>159.75600706451564</v>
      </c>
      <c r="Y2504">
        <v>147.45479452054789</v>
      </c>
      <c r="Z2504">
        <v>147.45479452054789</v>
      </c>
      <c r="AA2504">
        <v>26.711867154424059</v>
      </c>
      <c r="AB2504">
        <v>4.0746459632742811</v>
      </c>
      <c r="AC2504">
        <v>-50.989108391919679</v>
      </c>
      <c r="AD2504">
        <v>0</v>
      </c>
      <c r="AE2504">
        <v>0</v>
      </c>
      <c r="AF2504">
        <v>0</v>
      </c>
      <c r="AG2504">
        <v>0</v>
      </c>
      <c r="AH2504">
        <v>2</v>
      </c>
      <c r="AI2504">
        <v>0</v>
      </c>
      <c r="AJ2504">
        <v>1</v>
      </c>
      <c r="AK2504">
        <v>0</v>
      </c>
      <c r="AL2504">
        <v>1</v>
      </c>
      <c r="AM2504">
        <v>0</v>
      </c>
    </row>
    <row r="2505" spans="1:39">
      <c r="A2505">
        <v>8</v>
      </c>
      <c r="B2505">
        <v>36</v>
      </c>
      <c r="C2505">
        <v>2023</v>
      </c>
      <c r="D2505">
        <v>99</v>
      </c>
      <c r="E2505">
        <v>99</v>
      </c>
      <c r="F2505">
        <v>99</v>
      </c>
      <c r="G2505">
        <v>99</v>
      </c>
      <c r="H2505">
        <v>1</v>
      </c>
      <c r="I2505">
        <v>99</v>
      </c>
      <c r="J2505">
        <v>643</v>
      </c>
      <c r="K2505">
        <v>99</v>
      </c>
      <c r="L2505">
        <v>99</v>
      </c>
      <c r="M2505">
        <v>99</v>
      </c>
      <c r="N2505">
        <v>99</v>
      </c>
      <c r="O2505">
        <v>99</v>
      </c>
      <c r="P2505">
        <v>9999</v>
      </c>
      <c r="Q2505">
        <v>32</v>
      </c>
      <c r="R2505">
        <v>1057</v>
      </c>
      <c r="S2505">
        <v>1057</v>
      </c>
      <c r="T2505">
        <v>7.244688142563402</v>
      </c>
      <c r="U2505">
        <v>6.9115738838139364</v>
      </c>
      <c r="V2505">
        <v>5.8495742667928114</v>
      </c>
      <c r="W2505">
        <v>59.622516556291409</v>
      </c>
      <c r="X2505">
        <v>159.85233868826828</v>
      </c>
      <c r="Y2505">
        <v>147.54370860927142</v>
      </c>
      <c r="Z2505">
        <v>147.54370860927142</v>
      </c>
      <c r="AA2505">
        <v>29.939128731444242</v>
      </c>
      <c r="AB2505">
        <v>3.9195292645408446</v>
      </c>
      <c r="AC2505">
        <v>-36.881573289494654</v>
      </c>
      <c r="AD2505">
        <v>55</v>
      </c>
      <c r="AE2505">
        <v>0</v>
      </c>
      <c r="AF2505">
        <v>0</v>
      </c>
      <c r="AG2505">
        <v>2</v>
      </c>
      <c r="AH2505">
        <v>61</v>
      </c>
      <c r="AI2505">
        <v>9</v>
      </c>
      <c r="AJ2505">
        <v>3</v>
      </c>
      <c r="AK2505">
        <v>7</v>
      </c>
      <c r="AL2505">
        <v>28</v>
      </c>
      <c r="AM2505">
        <v>2</v>
      </c>
    </row>
    <row r="2506" spans="1:39">
      <c r="A2506">
        <v>8</v>
      </c>
      <c r="B2506">
        <v>37</v>
      </c>
      <c r="C2506">
        <v>2022</v>
      </c>
      <c r="D2506">
        <v>99</v>
      </c>
      <c r="E2506">
        <v>99</v>
      </c>
      <c r="F2506">
        <v>99</v>
      </c>
      <c r="G2506">
        <v>99</v>
      </c>
      <c r="H2506">
        <v>1</v>
      </c>
      <c r="I2506">
        <v>99</v>
      </c>
      <c r="J2506">
        <v>103</v>
      </c>
      <c r="K2506">
        <v>99</v>
      </c>
      <c r="L2506">
        <v>99</v>
      </c>
      <c r="M2506">
        <v>99</v>
      </c>
      <c r="N2506">
        <v>99</v>
      </c>
      <c r="O2506">
        <v>99</v>
      </c>
      <c r="P2506">
        <v>9999</v>
      </c>
      <c r="Q2506">
        <v>161</v>
      </c>
      <c r="R2506">
        <v>3353</v>
      </c>
      <c r="S2506">
        <v>3353</v>
      </c>
      <c r="T2506">
        <v>22.701421800947859</v>
      </c>
      <c r="U2506">
        <v>23.221033445561439</v>
      </c>
      <c r="V2506">
        <v>5.4834476588129997</v>
      </c>
      <c r="W2506">
        <v>59.459290187891433</v>
      </c>
      <c r="X2506">
        <v>170.54382824972987</v>
      </c>
      <c r="Y2506">
        <v>157.41195347450076</v>
      </c>
      <c r="Z2506">
        <v>157.41195347450076</v>
      </c>
      <c r="AA2506">
        <v>31.151432084862346</v>
      </c>
      <c r="AB2506">
        <v>4.5728582789587797</v>
      </c>
      <c r="AC2506">
        <v>-42.513701202486381</v>
      </c>
      <c r="AD2506">
        <v>69</v>
      </c>
      <c r="AE2506">
        <v>0</v>
      </c>
      <c r="AF2506">
        <v>0</v>
      </c>
      <c r="AG2506">
        <v>7</v>
      </c>
      <c r="AH2506">
        <v>125</v>
      </c>
      <c r="AI2506">
        <v>25</v>
      </c>
      <c r="AJ2506">
        <v>19</v>
      </c>
      <c r="AK2506">
        <v>17</v>
      </c>
      <c r="AL2506">
        <v>23</v>
      </c>
      <c r="AM2506">
        <v>11</v>
      </c>
    </row>
    <row r="2507" spans="1:39">
      <c r="A2507">
        <v>8</v>
      </c>
      <c r="B2507">
        <v>38</v>
      </c>
      <c r="C2507">
        <v>2022</v>
      </c>
      <c r="D2507">
        <v>99</v>
      </c>
      <c r="E2507">
        <v>99</v>
      </c>
      <c r="F2507">
        <v>99</v>
      </c>
      <c r="G2507">
        <v>99</v>
      </c>
      <c r="H2507">
        <v>2</v>
      </c>
      <c r="I2507">
        <v>99</v>
      </c>
      <c r="J2507">
        <v>106</v>
      </c>
      <c r="K2507">
        <v>99</v>
      </c>
      <c r="L2507">
        <v>99</v>
      </c>
      <c r="M2507">
        <v>99</v>
      </c>
      <c r="N2507">
        <v>99</v>
      </c>
      <c r="O2507">
        <v>99</v>
      </c>
      <c r="P2507">
        <v>9999</v>
      </c>
      <c r="Q2507">
        <v>14</v>
      </c>
      <c r="R2507">
        <v>38</v>
      </c>
      <c r="S2507">
        <v>38</v>
      </c>
      <c r="T2507">
        <v>0.25727826675693977</v>
      </c>
      <c r="U2507">
        <v>0.2327240811028442</v>
      </c>
      <c r="V2507">
        <v>9.8947368421052619</v>
      </c>
      <c r="W2507">
        <v>57.052631578947377</v>
      </c>
      <c r="X2507">
        <v>150.81541882876212</v>
      </c>
      <c r="Y2507">
        <v>139.20263157894735</v>
      </c>
      <c r="Z2507">
        <v>139.20263157894735</v>
      </c>
      <c r="AA2507">
        <v>9.9970650125059102</v>
      </c>
      <c r="AB2507">
        <v>3.7971413653531672</v>
      </c>
      <c r="AC2507">
        <v>-33.900074643569546</v>
      </c>
      <c r="AD2507">
        <v>0</v>
      </c>
      <c r="AE2507">
        <v>0</v>
      </c>
      <c r="AF2507">
        <v>0</v>
      </c>
      <c r="AG2507">
        <v>0</v>
      </c>
      <c r="AH2507">
        <v>2</v>
      </c>
      <c r="AI2507">
        <v>1</v>
      </c>
      <c r="AJ2507">
        <v>0</v>
      </c>
      <c r="AK2507">
        <v>0</v>
      </c>
      <c r="AL2507">
        <v>2</v>
      </c>
      <c r="AM2507">
        <v>1</v>
      </c>
    </row>
    <row r="2508" spans="1:39">
      <c r="A2508">
        <v>8</v>
      </c>
      <c r="B2508">
        <v>39</v>
      </c>
      <c r="C2508">
        <v>2022</v>
      </c>
      <c r="D2508">
        <v>99</v>
      </c>
      <c r="E2508">
        <v>99</v>
      </c>
      <c r="F2508">
        <v>99</v>
      </c>
      <c r="G2508">
        <v>99</v>
      </c>
      <c r="H2508">
        <v>1</v>
      </c>
      <c r="I2508">
        <v>99</v>
      </c>
      <c r="J2508">
        <v>109</v>
      </c>
      <c r="K2508">
        <v>99</v>
      </c>
      <c r="L2508">
        <v>99</v>
      </c>
      <c r="M2508">
        <v>99</v>
      </c>
      <c r="N2508">
        <v>99</v>
      </c>
      <c r="O2508">
        <v>99</v>
      </c>
      <c r="P2508">
        <v>9999</v>
      </c>
      <c r="Q2508">
        <v>113</v>
      </c>
      <c r="R2508">
        <v>1941</v>
      </c>
      <c r="S2508">
        <v>1925</v>
      </c>
      <c r="T2508">
        <v>13.14150304671632</v>
      </c>
      <c r="U2508">
        <v>13.487376580718376</v>
      </c>
      <c r="V2508">
        <v>6.0654301906233901</v>
      </c>
      <c r="W2508">
        <v>58.575064935064944</v>
      </c>
      <c r="X2508">
        <v>172.49142778041031</v>
      </c>
      <c r="Y2508">
        <v>157.93982998454379</v>
      </c>
      <c r="Z2508">
        <v>159.25257662337643</v>
      </c>
      <c r="AA2508">
        <v>32.500403526926121</v>
      </c>
      <c r="AB2508">
        <v>5.0114882625995314</v>
      </c>
      <c r="AC2508">
        <v>-45.846382049804227</v>
      </c>
      <c r="AD2508">
        <v>120</v>
      </c>
      <c r="AE2508">
        <v>0</v>
      </c>
      <c r="AF2508">
        <v>0</v>
      </c>
      <c r="AG2508">
        <v>7</v>
      </c>
      <c r="AH2508">
        <v>103</v>
      </c>
      <c r="AI2508">
        <v>9</v>
      </c>
      <c r="AJ2508">
        <v>17</v>
      </c>
      <c r="AK2508">
        <v>16</v>
      </c>
      <c r="AL2508">
        <v>8</v>
      </c>
      <c r="AM2508">
        <v>6</v>
      </c>
    </row>
    <row r="2509" spans="1:39">
      <c r="A2509">
        <v>8</v>
      </c>
      <c r="B2509">
        <v>40</v>
      </c>
      <c r="C2509">
        <v>2022</v>
      </c>
      <c r="D2509">
        <v>99</v>
      </c>
      <c r="E2509">
        <v>99</v>
      </c>
      <c r="F2509">
        <v>99</v>
      </c>
      <c r="G2509">
        <v>99</v>
      </c>
      <c r="H2509">
        <v>1</v>
      </c>
      <c r="I2509">
        <v>99</v>
      </c>
      <c r="J2509">
        <v>111</v>
      </c>
      <c r="K2509">
        <v>99</v>
      </c>
      <c r="L2509">
        <v>99</v>
      </c>
      <c r="M2509">
        <v>99</v>
      </c>
      <c r="N2509">
        <v>99</v>
      </c>
      <c r="O2509">
        <v>99</v>
      </c>
      <c r="P2509">
        <v>9999</v>
      </c>
      <c r="Q2509">
        <v>113</v>
      </c>
      <c r="R2509">
        <v>2919</v>
      </c>
      <c r="S2509">
        <v>2914</v>
      </c>
      <c r="T2509">
        <v>19.763033175355449</v>
      </c>
      <c r="U2509">
        <v>19.82256584940566</v>
      </c>
      <c r="V2509">
        <v>5.8139773895169586</v>
      </c>
      <c r="W2509">
        <v>59.076183939601904</v>
      </c>
      <c r="X2509">
        <v>167.4730805047958</v>
      </c>
      <c r="Y2509">
        <v>154.3531483384719</v>
      </c>
      <c r="Z2509">
        <v>154.61799588194907</v>
      </c>
      <c r="AA2509">
        <v>28.673126322889424</v>
      </c>
      <c r="AB2509">
        <v>4.3778740796077109</v>
      </c>
      <c r="AC2509">
        <v>-43.364868936658198</v>
      </c>
      <c r="AD2509">
        <v>79</v>
      </c>
      <c r="AE2509">
        <v>0</v>
      </c>
      <c r="AF2509">
        <v>0</v>
      </c>
      <c r="AG2509">
        <v>7</v>
      </c>
      <c r="AH2509">
        <v>397</v>
      </c>
      <c r="AI2509">
        <v>27</v>
      </c>
      <c r="AJ2509">
        <v>62</v>
      </c>
      <c r="AK2509">
        <v>8</v>
      </c>
      <c r="AL2509">
        <v>20</v>
      </c>
      <c r="AM2509">
        <v>8</v>
      </c>
    </row>
    <row r="2510" spans="1:39">
      <c r="A2510">
        <v>8</v>
      </c>
      <c r="B2510">
        <v>41</v>
      </c>
      <c r="C2510">
        <v>2022</v>
      </c>
      <c r="D2510">
        <v>99</v>
      </c>
      <c r="E2510">
        <v>99</v>
      </c>
      <c r="F2510">
        <v>99</v>
      </c>
      <c r="G2510">
        <v>99</v>
      </c>
      <c r="H2510">
        <v>1</v>
      </c>
      <c r="I2510">
        <v>99</v>
      </c>
      <c r="J2510">
        <v>113</v>
      </c>
      <c r="K2510">
        <v>99</v>
      </c>
      <c r="L2510">
        <v>99</v>
      </c>
      <c r="M2510">
        <v>99</v>
      </c>
      <c r="N2510">
        <v>99</v>
      </c>
      <c r="O2510">
        <v>99</v>
      </c>
      <c r="P2510">
        <v>9999</v>
      </c>
    </row>
    <row r="2511" spans="1:39">
      <c r="A2511">
        <v>8</v>
      </c>
      <c r="B2511">
        <v>42</v>
      </c>
      <c r="C2511">
        <v>2022</v>
      </c>
      <c r="D2511">
        <v>99</v>
      </c>
      <c r="E2511">
        <v>99</v>
      </c>
      <c r="F2511">
        <v>99</v>
      </c>
      <c r="G2511">
        <v>99</v>
      </c>
      <c r="H2511">
        <v>1</v>
      </c>
      <c r="I2511">
        <v>99</v>
      </c>
      <c r="J2511">
        <v>116</v>
      </c>
      <c r="K2511">
        <v>99</v>
      </c>
      <c r="L2511">
        <v>99</v>
      </c>
      <c r="M2511">
        <v>99</v>
      </c>
      <c r="N2511">
        <v>99</v>
      </c>
      <c r="O2511">
        <v>99</v>
      </c>
      <c r="P2511">
        <v>9999</v>
      </c>
      <c r="Q2511">
        <v>35</v>
      </c>
      <c r="R2511">
        <v>1101</v>
      </c>
      <c r="S2511">
        <v>1100</v>
      </c>
      <c r="T2511">
        <v>7.4542992552471228</v>
      </c>
      <c r="U2511">
        <v>7.3790076094707517</v>
      </c>
      <c r="V2511">
        <v>5.6139872842870124</v>
      </c>
      <c r="W2511">
        <v>59.440909090909081</v>
      </c>
      <c r="X2511">
        <v>165.19591664428003</v>
      </c>
      <c r="Y2511">
        <v>152.3352316076294</v>
      </c>
      <c r="Z2511">
        <v>152.47371818181821</v>
      </c>
      <c r="AA2511">
        <v>28.222882922334861</v>
      </c>
      <c r="AB2511">
        <v>4.1855985876802118</v>
      </c>
      <c r="AC2511">
        <v>-38.149570549529777</v>
      </c>
      <c r="AD2511">
        <v>22</v>
      </c>
      <c r="AE2511">
        <v>0</v>
      </c>
      <c r="AF2511">
        <v>0</v>
      </c>
      <c r="AG2511">
        <v>1</v>
      </c>
      <c r="AH2511">
        <v>83</v>
      </c>
      <c r="AI2511">
        <v>5</v>
      </c>
      <c r="AJ2511">
        <v>5</v>
      </c>
      <c r="AK2511">
        <v>7</v>
      </c>
      <c r="AL2511">
        <v>11</v>
      </c>
      <c r="AM2511">
        <v>2</v>
      </c>
    </row>
    <row r="2512" spans="1:39">
      <c r="A2512">
        <v>8</v>
      </c>
      <c r="B2512">
        <v>43</v>
      </c>
      <c r="C2512">
        <v>2022</v>
      </c>
      <c r="D2512">
        <v>99</v>
      </c>
      <c r="E2512">
        <v>99</v>
      </c>
      <c r="F2512">
        <v>99</v>
      </c>
      <c r="G2512">
        <v>99</v>
      </c>
      <c r="H2512">
        <v>2</v>
      </c>
      <c r="I2512">
        <v>99</v>
      </c>
      <c r="J2512">
        <v>117</v>
      </c>
      <c r="K2512">
        <v>99</v>
      </c>
      <c r="L2512">
        <v>99</v>
      </c>
      <c r="M2512">
        <v>99</v>
      </c>
      <c r="N2512">
        <v>99</v>
      </c>
      <c r="O2512">
        <v>99</v>
      </c>
      <c r="P2512">
        <v>9999</v>
      </c>
      <c r="Q2512">
        <v>57</v>
      </c>
      <c r="R2512">
        <v>1869</v>
      </c>
      <c r="S2512">
        <v>1861</v>
      </c>
      <c r="T2512">
        <v>12.65402843601896</v>
      </c>
      <c r="U2512">
        <v>12.692488138999879</v>
      </c>
      <c r="V2512">
        <v>6.1781701444622801</v>
      </c>
      <c r="W2512">
        <v>58.739387426114995</v>
      </c>
      <c r="X2512">
        <v>167.9417327937665</v>
      </c>
      <c r="Y2512">
        <v>154.3573033707863</v>
      </c>
      <c r="Z2512">
        <v>155.02084900591061</v>
      </c>
      <c r="AA2512">
        <v>31.803341936556127</v>
      </c>
      <c r="AB2512">
        <v>4.9070129826022386</v>
      </c>
      <c r="AC2512">
        <v>-54.469393343438334</v>
      </c>
      <c r="AD2512">
        <v>33</v>
      </c>
      <c r="AE2512">
        <v>0</v>
      </c>
      <c r="AF2512">
        <v>0</v>
      </c>
      <c r="AG2512">
        <v>2</v>
      </c>
      <c r="AH2512">
        <v>105</v>
      </c>
      <c r="AI2512">
        <v>13</v>
      </c>
      <c r="AJ2512">
        <v>40</v>
      </c>
      <c r="AK2512">
        <v>7</v>
      </c>
      <c r="AL2512">
        <v>30</v>
      </c>
      <c r="AM2512">
        <v>5</v>
      </c>
    </row>
    <row r="2513" spans="1:39">
      <c r="A2513">
        <v>8</v>
      </c>
      <c r="B2513">
        <v>44</v>
      </c>
      <c r="C2513">
        <v>2022</v>
      </c>
      <c r="D2513">
        <v>99</v>
      </c>
      <c r="E2513">
        <v>99</v>
      </c>
      <c r="F2513">
        <v>99</v>
      </c>
      <c r="G2513">
        <v>99</v>
      </c>
      <c r="H2513">
        <v>1</v>
      </c>
      <c r="I2513">
        <v>99</v>
      </c>
      <c r="J2513">
        <v>121</v>
      </c>
      <c r="K2513">
        <v>99</v>
      </c>
      <c r="L2513">
        <v>99</v>
      </c>
      <c r="M2513">
        <v>99</v>
      </c>
      <c r="N2513">
        <v>99</v>
      </c>
      <c r="O2513">
        <v>99</v>
      </c>
      <c r="P2513">
        <v>9999</v>
      </c>
      <c r="Q2513">
        <v>86</v>
      </c>
      <c r="R2513">
        <v>432</v>
      </c>
      <c r="S2513">
        <v>430</v>
      </c>
      <c r="T2513">
        <v>2.9248476641841559</v>
      </c>
      <c r="U2513">
        <v>2.5352291868704153</v>
      </c>
      <c r="V2513">
        <v>7.4884259259259247</v>
      </c>
      <c r="W2513">
        <v>58.213953488372077</v>
      </c>
      <c r="X2513">
        <v>145.04125536695963</v>
      </c>
      <c r="Y2513">
        <v>133.38997685185203</v>
      </c>
      <c r="Z2513">
        <v>134.01039534883739</v>
      </c>
      <c r="AA2513">
        <v>19.065473507789111</v>
      </c>
      <c r="AB2513">
        <v>4.1090700240995472</v>
      </c>
      <c r="AC2513">
        <v>-25.218571038850996</v>
      </c>
      <c r="AD2513">
        <v>12</v>
      </c>
      <c r="AE2513">
        <v>0</v>
      </c>
      <c r="AF2513">
        <v>0</v>
      </c>
      <c r="AG2513">
        <v>3</v>
      </c>
      <c r="AH2513">
        <v>10</v>
      </c>
      <c r="AI2513">
        <v>2</v>
      </c>
      <c r="AJ2513">
        <v>2</v>
      </c>
      <c r="AK2513">
        <v>2</v>
      </c>
      <c r="AL2513">
        <v>2</v>
      </c>
      <c r="AM2513">
        <v>12</v>
      </c>
    </row>
    <row r="2514" spans="1:39">
      <c r="A2514">
        <v>8</v>
      </c>
      <c r="B2514">
        <v>45</v>
      </c>
      <c r="C2514">
        <v>2022</v>
      </c>
      <c r="D2514">
        <v>99</v>
      </c>
      <c r="E2514">
        <v>99</v>
      </c>
      <c r="F2514">
        <v>99</v>
      </c>
      <c r="G2514">
        <v>99</v>
      </c>
      <c r="H2514">
        <v>1</v>
      </c>
      <c r="I2514">
        <v>99</v>
      </c>
      <c r="J2514">
        <v>134</v>
      </c>
      <c r="K2514">
        <v>99</v>
      </c>
      <c r="L2514">
        <v>99</v>
      </c>
      <c r="M2514">
        <v>99</v>
      </c>
      <c r="N2514">
        <v>99</v>
      </c>
      <c r="O2514">
        <v>99</v>
      </c>
      <c r="P2514">
        <v>9999</v>
      </c>
      <c r="Q2514">
        <v>24</v>
      </c>
      <c r="R2514">
        <v>312</v>
      </c>
      <c r="S2514">
        <v>307</v>
      </c>
      <c r="T2514">
        <v>2.1123899796885581</v>
      </c>
      <c r="U2514">
        <v>2.1319302375591214</v>
      </c>
      <c r="V2514">
        <v>5.4262820512820511</v>
      </c>
      <c r="W2514">
        <v>59.172638436482075</v>
      </c>
      <c r="X2514">
        <v>170.89233130538651</v>
      </c>
      <c r="Y2514">
        <v>155.31310897435901</v>
      </c>
      <c r="Z2514">
        <v>157.84263843648205</v>
      </c>
      <c r="AA2514">
        <v>30.171658701571541</v>
      </c>
      <c r="AB2514">
        <v>4.6281429721758514</v>
      </c>
      <c r="AC2514">
        <v>-46.055274169410687</v>
      </c>
      <c r="AD2514">
        <v>16</v>
      </c>
      <c r="AE2514">
        <v>0</v>
      </c>
      <c r="AF2514">
        <v>0</v>
      </c>
      <c r="AG2514">
        <v>1</v>
      </c>
      <c r="AH2514">
        <v>39</v>
      </c>
      <c r="AI2514">
        <v>13</v>
      </c>
      <c r="AJ2514">
        <v>33</v>
      </c>
      <c r="AK2514">
        <v>4</v>
      </c>
      <c r="AL2514">
        <v>6</v>
      </c>
      <c r="AM2514">
        <v>0</v>
      </c>
    </row>
    <row r="2515" spans="1:39">
      <c r="A2515">
        <v>8</v>
      </c>
      <c r="B2515">
        <v>46</v>
      </c>
      <c r="C2515">
        <v>2022</v>
      </c>
      <c r="D2515">
        <v>99</v>
      </c>
      <c r="E2515">
        <v>99</v>
      </c>
      <c r="F2515">
        <v>99</v>
      </c>
      <c r="G2515">
        <v>99</v>
      </c>
      <c r="H2515">
        <v>2</v>
      </c>
      <c r="I2515">
        <v>99</v>
      </c>
      <c r="J2515">
        <v>141</v>
      </c>
      <c r="K2515">
        <v>99</v>
      </c>
      <c r="L2515">
        <v>99</v>
      </c>
      <c r="M2515">
        <v>99</v>
      </c>
      <c r="N2515">
        <v>99</v>
      </c>
      <c r="O2515">
        <v>99</v>
      </c>
      <c r="P2515">
        <v>9999</v>
      </c>
      <c r="Q2515">
        <v>8</v>
      </c>
      <c r="R2515">
        <v>15</v>
      </c>
      <c r="S2515">
        <v>15</v>
      </c>
      <c r="T2515">
        <v>0.1015572105619499</v>
      </c>
      <c r="U2515">
        <v>9.3284093457542169E-2</v>
      </c>
      <c r="V2515">
        <v>8.8666666666666689</v>
      </c>
      <c r="W2515">
        <v>50.666666666666657</v>
      </c>
      <c r="X2515">
        <v>153.14553990610329</v>
      </c>
      <c r="Y2515">
        <v>141.35333333333338</v>
      </c>
      <c r="Z2515">
        <v>141.35333333333338</v>
      </c>
      <c r="AA2515">
        <v>22.065776417087296</v>
      </c>
      <c r="AB2515">
        <v>6.528569691917391</v>
      </c>
      <c r="AC2515">
        <v>-43.136958617869837</v>
      </c>
      <c r="AD2515">
        <v>0</v>
      </c>
      <c r="AE2515">
        <v>0</v>
      </c>
      <c r="AF2515">
        <v>0</v>
      </c>
      <c r="AG2515">
        <v>0</v>
      </c>
      <c r="AH2515">
        <v>1</v>
      </c>
      <c r="AI2515">
        <v>0</v>
      </c>
      <c r="AJ2515">
        <v>1</v>
      </c>
      <c r="AK2515">
        <v>0</v>
      </c>
      <c r="AL2515">
        <v>0</v>
      </c>
      <c r="AM2515">
        <v>0</v>
      </c>
    </row>
    <row r="2516" spans="1:39">
      <c r="A2516">
        <v>8</v>
      </c>
      <c r="B2516">
        <v>47</v>
      </c>
      <c r="C2516">
        <v>2022</v>
      </c>
      <c r="D2516">
        <v>99</v>
      </c>
      <c r="E2516">
        <v>99</v>
      </c>
      <c r="F2516">
        <v>99</v>
      </c>
      <c r="G2516">
        <v>99</v>
      </c>
      <c r="H2516">
        <v>2</v>
      </c>
      <c r="I2516">
        <v>99</v>
      </c>
      <c r="J2516">
        <v>143</v>
      </c>
      <c r="K2516">
        <v>99</v>
      </c>
      <c r="L2516">
        <v>99</v>
      </c>
      <c r="M2516">
        <v>99</v>
      </c>
      <c r="N2516">
        <v>99</v>
      </c>
      <c r="O2516">
        <v>99</v>
      </c>
      <c r="P2516">
        <v>9999</v>
      </c>
      <c r="Q2516">
        <v>10</v>
      </c>
      <c r="R2516">
        <v>41</v>
      </c>
      <c r="S2516">
        <v>41</v>
      </c>
      <c r="T2516">
        <v>0.27758970886932965</v>
      </c>
      <c r="U2516">
        <v>0.26375425188792406</v>
      </c>
      <c r="V2516">
        <v>8.2926829268292686</v>
      </c>
      <c r="W2516">
        <v>58.439024390243901</v>
      </c>
      <c r="X2516">
        <v>158.41767301746691</v>
      </c>
      <c r="Y2516">
        <v>146.21951219512201</v>
      </c>
      <c r="Z2516">
        <v>146.21951219512201</v>
      </c>
      <c r="AA2516">
        <v>17.620708707988481</v>
      </c>
      <c r="AB2516">
        <v>3.9512195121951343</v>
      </c>
      <c r="AC2516">
        <v>-24.177192777199178</v>
      </c>
      <c r="AD2516">
        <v>1</v>
      </c>
      <c r="AE2516">
        <v>0</v>
      </c>
      <c r="AF2516">
        <v>0</v>
      </c>
      <c r="AG2516">
        <v>0</v>
      </c>
      <c r="AH2516">
        <v>3</v>
      </c>
      <c r="AI2516">
        <v>0</v>
      </c>
      <c r="AJ2516">
        <v>2</v>
      </c>
      <c r="AK2516">
        <v>0</v>
      </c>
      <c r="AL2516">
        <v>0</v>
      </c>
      <c r="AM2516">
        <v>0</v>
      </c>
    </row>
    <row r="2517" spans="1:39">
      <c r="A2517">
        <v>8</v>
      </c>
      <c r="B2517">
        <v>48</v>
      </c>
      <c r="C2517">
        <v>2022</v>
      </c>
      <c r="D2517">
        <v>99</v>
      </c>
      <c r="E2517">
        <v>99</v>
      </c>
      <c r="F2517">
        <v>99</v>
      </c>
      <c r="G2517">
        <v>99</v>
      </c>
      <c r="H2517">
        <v>2</v>
      </c>
      <c r="I2517">
        <v>99</v>
      </c>
      <c r="J2517">
        <v>147</v>
      </c>
      <c r="K2517">
        <v>99</v>
      </c>
      <c r="L2517">
        <v>99</v>
      </c>
      <c r="M2517">
        <v>99</v>
      </c>
      <c r="N2517">
        <v>99</v>
      </c>
      <c r="O2517">
        <v>99</v>
      </c>
      <c r="P2517">
        <v>9999</v>
      </c>
      <c r="Q2517">
        <v>25</v>
      </c>
      <c r="R2517">
        <v>180</v>
      </c>
      <c r="S2517">
        <v>180</v>
      </c>
      <c r="T2517">
        <v>1.2186865267433988</v>
      </c>
      <c r="U2517">
        <v>1.0512641739093211</v>
      </c>
      <c r="V2517">
        <v>7.3</v>
      </c>
      <c r="W2517">
        <v>58.45</v>
      </c>
      <c r="X2517">
        <v>143.82267966775021</v>
      </c>
      <c r="Y2517">
        <v>132.74833333333339</v>
      </c>
      <c r="Z2517">
        <v>132.74833333333339</v>
      </c>
      <c r="AA2517">
        <v>19.062180343403472</v>
      </c>
      <c r="AB2517">
        <v>4.2665039031454279</v>
      </c>
      <c r="AC2517">
        <v>-40.873931788502027</v>
      </c>
      <c r="AD2517">
        <v>9</v>
      </c>
      <c r="AE2517">
        <v>0</v>
      </c>
      <c r="AF2517">
        <v>0</v>
      </c>
      <c r="AG2517">
        <v>0</v>
      </c>
      <c r="AH2517">
        <v>4</v>
      </c>
      <c r="AI2517">
        <v>0</v>
      </c>
      <c r="AJ2517">
        <v>7</v>
      </c>
      <c r="AK2517">
        <v>1</v>
      </c>
      <c r="AL2517">
        <v>7</v>
      </c>
      <c r="AM2517">
        <v>3</v>
      </c>
    </row>
    <row r="2518" spans="1:39">
      <c r="A2518">
        <v>8</v>
      </c>
      <c r="B2518">
        <v>49</v>
      </c>
      <c r="C2518">
        <v>2022</v>
      </c>
      <c r="D2518">
        <v>99</v>
      </c>
      <c r="E2518">
        <v>99</v>
      </c>
      <c r="F2518">
        <v>99</v>
      </c>
      <c r="G2518">
        <v>99</v>
      </c>
      <c r="H2518">
        <v>1</v>
      </c>
      <c r="I2518">
        <v>99</v>
      </c>
      <c r="J2518">
        <v>155</v>
      </c>
      <c r="K2518">
        <v>99</v>
      </c>
      <c r="L2518">
        <v>99</v>
      </c>
      <c r="M2518">
        <v>99</v>
      </c>
      <c r="N2518">
        <v>99</v>
      </c>
      <c r="O2518">
        <v>99</v>
      </c>
      <c r="P2518">
        <v>9999</v>
      </c>
      <c r="Q2518">
        <v>8</v>
      </c>
      <c r="R2518">
        <v>168</v>
      </c>
      <c r="S2518">
        <v>168</v>
      </c>
      <c r="T2518">
        <v>1.1374407582938388</v>
      </c>
      <c r="U2518">
        <v>1.0956149243181048</v>
      </c>
      <c r="V2518">
        <v>5.9464285714285694</v>
      </c>
      <c r="W2518">
        <v>58.970238095238123</v>
      </c>
      <c r="X2518">
        <v>160.59672135376371</v>
      </c>
      <c r="Y2518">
        <v>148.23077380952387</v>
      </c>
      <c r="Z2518">
        <v>148.23077380952387</v>
      </c>
      <c r="AA2518">
        <v>36.922146357749966</v>
      </c>
      <c r="AB2518">
        <v>5.7367088574146194</v>
      </c>
      <c r="AC2518">
        <v>-59.100128113923262</v>
      </c>
      <c r="AD2518">
        <v>6</v>
      </c>
      <c r="AE2518">
        <v>0</v>
      </c>
      <c r="AF2518">
        <v>0</v>
      </c>
      <c r="AG2518">
        <v>1</v>
      </c>
      <c r="AH2518">
        <v>8</v>
      </c>
      <c r="AI2518">
        <v>1</v>
      </c>
      <c r="AJ2518">
        <v>0</v>
      </c>
      <c r="AK2518">
        <v>0</v>
      </c>
      <c r="AL2518">
        <v>1</v>
      </c>
      <c r="AM2518">
        <v>0</v>
      </c>
    </row>
    <row r="2519" spans="1:39">
      <c r="A2519">
        <v>8</v>
      </c>
      <c r="B2519">
        <v>50</v>
      </c>
      <c r="C2519">
        <v>2022</v>
      </c>
      <c r="D2519">
        <v>99</v>
      </c>
      <c r="E2519">
        <v>99</v>
      </c>
      <c r="F2519">
        <v>99</v>
      </c>
      <c r="G2519">
        <v>99</v>
      </c>
      <c r="H2519">
        <v>2</v>
      </c>
      <c r="I2519">
        <v>99</v>
      </c>
      <c r="J2519">
        <v>160</v>
      </c>
      <c r="K2519">
        <v>99</v>
      </c>
      <c r="L2519">
        <v>99</v>
      </c>
      <c r="M2519">
        <v>99</v>
      </c>
      <c r="N2519">
        <v>99</v>
      </c>
      <c r="O2519">
        <v>99</v>
      </c>
      <c r="P2519">
        <v>9999</v>
      </c>
      <c r="Q2519">
        <v>33</v>
      </c>
      <c r="R2519">
        <v>126</v>
      </c>
      <c r="S2519">
        <v>126</v>
      </c>
      <c r="T2519">
        <v>0.85308056872037941</v>
      </c>
      <c r="U2519">
        <v>0.77352368738000021</v>
      </c>
      <c r="V2519">
        <v>9.1428571428571388</v>
      </c>
      <c r="W2519">
        <v>57.039682539682545</v>
      </c>
      <c r="X2519">
        <v>151.17886808027652</v>
      </c>
      <c r="Y2519">
        <v>139.53809523809528</v>
      </c>
      <c r="Z2519">
        <v>139.53809523809528</v>
      </c>
      <c r="AA2519">
        <v>9.7287730440853739</v>
      </c>
      <c r="AB2519">
        <v>3.7657622042004406</v>
      </c>
      <c r="AC2519">
        <v>-29.602275740652104</v>
      </c>
      <c r="AD2519">
        <v>5</v>
      </c>
      <c r="AE2519">
        <v>0</v>
      </c>
      <c r="AF2519">
        <v>0</v>
      </c>
      <c r="AG2519">
        <v>0</v>
      </c>
      <c r="AH2519">
        <v>3</v>
      </c>
      <c r="AI2519">
        <v>3</v>
      </c>
      <c r="AJ2519">
        <v>0</v>
      </c>
      <c r="AK2519">
        <v>0</v>
      </c>
      <c r="AL2519">
        <v>17</v>
      </c>
      <c r="AM2519">
        <v>9</v>
      </c>
    </row>
    <row r="2520" spans="1:39">
      <c r="A2520">
        <v>8</v>
      </c>
      <c r="B2520">
        <v>51</v>
      </c>
      <c r="C2520">
        <v>2022</v>
      </c>
      <c r="D2520">
        <v>99</v>
      </c>
      <c r="E2520">
        <v>99</v>
      </c>
      <c r="F2520">
        <v>99</v>
      </c>
      <c r="G2520">
        <v>99</v>
      </c>
      <c r="H2520">
        <v>1</v>
      </c>
      <c r="I2520">
        <v>99</v>
      </c>
      <c r="J2520">
        <v>171</v>
      </c>
      <c r="K2520">
        <v>99</v>
      </c>
      <c r="L2520">
        <v>99</v>
      </c>
      <c r="M2520">
        <v>99</v>
      </c>
      <c r="N2520">
        <v>99</v>
      </c>
      <c r="O2520">
        <v>99</v>
      </c>
      <c r="P2520">
        <v>9999</v>
      </c>
      <c r="Q2520">
        <v>36</v>
      </c>
      <c r="R2520">
        <v>1075</v>
      </c>
      <c r="S2520">
        <v>1075</v>
      </c>
      <c r="T2520">
        <v>7.2782667569397441</v>
      </c>
      <c r="U2520">
        <v>7.4155570414567267</v>
      </c>
      <c r="V2520">
        <v>5.5125581395348817</v>
      </c>
      <c r="W2520">
        <v>59.366511627906959</v>
      </c>
      <c r="X2520">
        <v>169.87259946080752</v>
      </c>
      <c r="Y2520">
        <v>156.79240930232564</v>
      </c>
      <c r="Z2520">
        <v>156.79240930232564</v>
      </c>
      <c r="AA2520">
        <v>29.748108987543699</v>
      </c>
      <c r="AB2520">
        <v>4.1023639717657572</v>
      </c>
      <c r="AC2520">
        <v>-42.83893048944433</v>
      </c>
      <c r="AD2520">
        <v>28</v>
      </c>
      <c r="AE2520">
        <v>0</v>
      </c>
      <c r="AF2520">
        <v>0</v>
      </c>
      <c r="AG2520">
        <v>3</v>
      </c>
      <c r="AH2520">
        <v>153</v>
      </c>
      <c r="AI2520">
        <v>14</v>
      </c>
      <c r="AJ2520">
        <v>15</v>
      </c>
      <c r="AK2520">
        <v>8</v>
      </c>
      <c r="AL2520">
        <v>8</v>
      </c>
      <c r="AM2520">
        <v>2</v>
      </c>
    </row>
    <row r="2521" spans="1:39">
      <c r="A2521">
        <v>8</v>
      </c>
      <c r="B2521">
        <v>52</v>
      </c>
      <c r="C2521">
        <v>2022</v>
      </c>
      <c r="D2521">
        <v>99</v>
      </c>
      <c r="E2521">
        <v>99</v>
      </c>
      <c r="F2521">
        <v>99</v>
      </c>
      <c r="G2521">
        <v>99</v>
      </c>
      <c r="H2521">
        <v>2</v>
      </c>
      <c r="I2521">
        <v>99</v>
      </c>
      <c r="J2521">
        <v>181</v>
      </c>
      <c r="K2521">
        <v>99</v>
      </c>
      <c r="L2521">
        <v>99</v>
      </c>
      <c r="M2521">
        <v>99</v>
      </c>
      <c r="N2521">
        <v>99</v>
      </c>
      <c r="O2521">
        <v>99</v>
      </c>
      <c r="P2521">
        <v>9999</v>
      </c>
      <c r="Q2521">
        <v>4</v>
      </c>
      <c r="R2521">
        <v>10</v>
      </c>
      <c r="S2521">
        <v>10</v>
      </c>
      <c r="T2521">
        <v>6.7704807041299941E-2</v>
      </c>
      <c r="U2521">
        <v>5.8857454241145066E-2</v>
      </c>
      <c r="V2521">
        <v>10.6</v>
      </c>
      <c r="W2521">
        <v>57.4</v>
      </c>
      <c r="X2521">
        <v>144.94041170097503</v>
      </c>
      <c r="Y2521">
        <v>133.78000000000003</v>
      </c>
      <c r="Z2521">
        <v>133.78000000000003</v>
      </c>
      <c r="AA2521">
        <v>19.333742524405171</v>
      </c>
      <c r="AB2521">
        <v>3.4409301068170728</v>
      </c>
      <c r="AC2521">
        <v>-63.902780489073677</v>
      </c>
      <c r="AD2521">
        <v>0</v>
      </c>
      <c r="AE2521">
        <v>0</v>
      </c>
      <c r="AF2521">
        <v>0</v>
      </c>
      <c r="AG2521">
        <v>0</v>
      </c>
      <c r="AH2521">
        <v>3</v>
      </c>
      <c r="AI2521">
        <v>0</v>
      </c>
      <c r="AJ2521">
        <v>1</v>
      </c>
      <c r="AK2521">
        <v>0</v>
      </c>
      <c r="AL2521">
        <v>0</v>
      </c>
      <c r="AM2521">
        <v>0</v>
      </c>
    </row>
    <row r="2522" spans="1:39">
      <c r="A2522">
        <v>8</v>
      </c>
      <c r="B2522">
        <v>53</v>
      </c>
      <c r="C2522">
        <v>2022</v>
      </c>
      <c r="D2522">
        <v>99</v>
      </c>
      <c r="E2522">
        <v>99</v>
      </c>
      <c r="F2522">
        <v>99</v>
      </c>
      <c r="G2522">
        <v>99</v>
      </c>
      <c r="H2522">
        <v>2</v>
      </c>
      <c r="I2522">
        <v>99</v>
      </c>
      <c r="J2522">
        <v>470</v>
      </c>
      <c r="K2522">
        <v>99</v>
      </c>
      <c r="L2522">
        <v>99</v>
      </c>
      <c r="M2522">
        <v>99</v>
      </c>
      <c r="N2522">
        <v>99</v>
      </c>
      <c r="O2522">
        <v>99</v>
      </c>
      <c r="P2522">
        <v>9999</v>
      </c>
      <c r="Q2522">
        <v>15</v>
      </c>
      <c r="R2522">
        <v>78</v>
      </c>
      <c r="S2522">
        <v>76</v>
      </c>
      <c r="T2522">
        <v>0.52809749492213953</v>
      </c>
      <c r="U2522">
        <v>0.48622293413921286</v>
      </c>
      <c r="V2522">
        <v>6.6282051282051277</v>
      </c>
      <c r="W2522">
        <v>56.723684210526322</v>
      </c>
      <c r="X2522">
        <v>156.30608106231077</v>
      </c>
      <c r="Y2522">
        <v>141.68717948717949</v>
      </c>
      <c r="Z2522">
        <v>145.41578947368427</v>
      </c>
      <c r="AA2522">
        <v>25.225806818412927</v>
      </c>
      <c r="AB2522">
        <v>5.4401013056804652</v>
      </c>
      <c r="AC2522">
        <v>-35.666618238567821</v>
      </c>
      <c r="AD2522">
        <v>1</v>
      </c>
      <c r="AE2522">
        <v>0</v>
      </c>
      <c r="AF2522">
        <v>0</v>
      </c>
      <c r="AG2522">
        <v>0</v>
      </c>
      <c r="AH2522">
        <v>2</v>
      </c>
      <c r="AI2522">
        <v>0</v>
      </c>
      <c r="AJ2522">
        <v>1</v>
      </c>
      <c r="AK2522">
        <v>0</v>
      </c>
      <c r="AL2522">
        <v>1</v>
      </c>
      <c r="AM2522">
        <v>0</v>
      </c>
    </row>
    <row r="2523" spans="1:39">
      <c r="A2523">
        <v>8</v>
      </c>
      <c r="B2523">
        <v>54</v>
      </c>
      <c r="C2523">
        <v>2022</v>
      </c>
      <c r="D2523">
        <v>99</v>
      </c>
      <c r="E2523">
        <v>99</v>
      </c>
      <c r="F2523">
        <v>99</v>
      </c>
      <c r="G2523">
        <v>99</v>
      </c>
      <c r="H2523">
        <v>1</v>
      </c>
      <c r="I2523">
        <v>99</v>
      </c>
      <c r="J2523">
        <v>643</v>
      </c>
      <c r="K2523">
        <v>99</v>
      </c>
      <c r="L2523">
        <v>99</v>
      </c>
      <c r="M2523">
        <v>99</v>
      </c>
      <c r="N2523">
        <v>99</v>
      </c>
      <c r="O2523">
        <v>99</v>
      </c>
      <c r="P2523">
        <v>9999</v>
      </c>
      <c r="Q2523">
        <v>34</v>
      </c>
      <c r="R2523">
        <v>1112</v>
      </c>
      <c r="S2523">
        <v>1111</v>
      </c>
      <c r="T2523">
        <v>7.5287745429925517</v>
      </c>
      <c r="U2523">
        <v>7.2595663095215617</v>
      </c>
      <c r="V2523">
        <v>5.350719424460431</v>
      </c>
      <c r="W2523">
        <v>59.586858685868592</v>
      </c>
      <c r="X2523">
        <v>160.88475373547337</v>
      </c>
      <c r="Y2523">
        <v>148.38691546762598</v>
      </c>
      <c r="Z2523">
        <v>148.5204770477049</v>
      </c>
      <c r="AA2523">
        <v>29.936173065844532</v>
      </c>
      <c r="AB2523">
        <v>4.2417249493793321</v>
      </c>
      <c r="AC2523">
        <v>-47.380147060294306</v>
      </c>
      <c r="AD2523">
        <v>43</v>
      </c>
      <c r="AE2523">
        <v>0</v>
      </c>
      <c r="AF2523">
        <v>0</v>
      </c>
      <c r="AG2523">
        <v>5</v>
      </c>
      <c r="AH2523">
        <v>60</v>
      </c>
      <c r="AI2523">
        <v>10</v>
      </c>
      <c r="AJ2523">
        <v>0</v>
      </c>
      <c r="AK2523">
        <v>9</v>
      </c>
      <c r="AL2523">
        <v>26</v>
      </c>
      <c r="AM2523">
        <v>6</v>
      </c>
    </row>
    <row r="2524" spans="1:39">
      <c r="A2524">
        <v>8</v>
      </c>
      <c r="B2524">
        <v>55</v>
      </c>
      <c r="C2524">
        <v>2021</v>
      </c>
      <c r="D2524">
        <v>99</v>
      </c>
      <c r="E2524">
        <v>99</v>
      </c>
      <c r="F2524">
        <v>99</v>
      </c>
      <c r="G2524">
        <v>99</v>
      </c>
      <c r="H2524">
        <v>1</v>
      </c>
      <c r="I2524">
        <v>99</v>
      </c>
      <c r="J2524">
        <v>103</v>
      </c>
      <c r="K2524">
        <v>99</v>
      </c>
      <c r="L2524">
        <v>99</v>
      </c>
      <c r="M2524">
        <v>99</v>
      </c>
      <c r="N2524">
        <v>99</v>
      </c>
      <c r="O2524">
        <v>99</v>
      </c>
      <c r="P2524">
        <v>9999</v>
      </c>
      <c r="Q2524">
        <v>109</v>
      </c>
      <c r="R2524">
        <v>2014</v>
      </c>
      <c r="S2524">
        <v>2014</v>
      </c>
      <c r="T2524">
        <v>13.704409363091997</v>
      </c>
      <c r="U2524">
        <v>13.971577578706798</v>
      </c>
      <c r="V2524">
        <v>15.64746772591857</v>
      </c>
      <c r="W2524">
        <v>60.357000993048658</v>
      </c>
      <c r="X2524">
        <v>169.18104148533376</v>
      </c>
      <c r="Y2524">
        <v>156.1541012909633</v>
      </c>
      <c r="Z2524">
        <v>156.1541012909633</v>
      </c>
      <c r="AA2524">
        <v>29.85907958271634</v>
      </c>
      <c r="AB2524">
        <v>3.9783622983535007</v>
      </c>
      <c r="AC2524">
        <v>-40.77689217968959</v>
      </c>
      <c r="AD2524">
        <v>50</v>
      </c>
      <c r="AE2524">
        <v>0</v>
      </c>
      <c r="AF2524">
        <v>0</v>
      </c>
      <c r="AG2524">
        <v>2</v>
      </c>
      <c r="AH2524">
        <v>71</v>
      </c>
      <c r="AI2524">
        <v>9</v>
      </c>
      <c r="AJ2524">
        <v>8</v>
      </c>
      <c r="AK2524">
        <v>12</v>
      </c>
      <c r="AL2524">
        <v>11</v>
      </c>
      <c r="AM2524">
        <v>2</v>
      </c>
    </row>
    <row r="2525" spans="1:39">
      <c r="A2525">
        <v>8</v>
      </c>
      <c r="B2525">
        <v>56</v>
      </c>
      <c r="C2525">
        <v>2021</v>
      </c>
      <c r="D2525">
        <v>99</v>
      </c>
      <c r="E2525">
        <v>99</v>
      </c>
      <c r="F2525">
        <v>99</v>
      </c>
      <c r="G2525">
        <v>99</v>
      </c>
      <c r="H2525">
        <v>2</v>
      </c>
      <c r="I2525">
        <v>99</v>
      </c>
      <c r="J2525">
        <v>106</v>
      </c>
      <c r="K2525">
        <v>99</v>
      </c>
      <c r="L2525">
        <v>99</v>
      </c>
      <c r="M2525">
        <v>99</v>
      </c>
      <c r="N2525">
        <v>99</v>
      </c>
      <c r="O2525">
        <v>99</v>
      </c>
      <c r="P2525">
        <v>9999</v>
      </c>
      <c r="Q2525">
        <v>20</v>
      </c>
      <c r="R2525">
        <v>46</v>
      </c>
      <c r="S2525">
        <v>46</v>
      </c>
      <c r="T2525">
        <v>0.31301034295046282</v>
      </c>
      <c r="U2525">
        <v>0.28407014520554474</v>
      </c>
      <c r="V2525">
        <v>14.782608695652176</v>
      </c>
      <c r="W2525">
        <v>58.695652173913047</v>
      </c>
      <c r="X2525">
        <v>150.60294879645764</v>
      </c>
      <c r="Y2525">
        <v>139.00652173913039</v>
      </c>
      <c r="Z2525">
        <v>139.00652173913039</v>
      </c>
      <c r="AA2525">
        <v>10.620967821574869</v>
      </c>
      <c r="AB2525">
        <v>4.0101478082776989</v>
      </c>
      <c r="AC2525">
        <v>-53.05738256609019</v>
      </c>
      <c r="AD2525">
        <v>0</v>
      </c>
      <c r="AE2525">
        <v>0</v>
      </c>
      <c r="AF2525">
        <v>0</v>
      </c>
      <c r="AG2525">
        <v>1</v>
      </c>
      <c r="AH2525">
        <v>5</v>
      </c>
      <c r="AI2525">
        <v>0</v>
      </c>
      <c r="AJ2525">
        <v>0</v>
      </c>
      <c r="AK2525">
        <v>0</v>
      </c>
      <c r="AL2525">
        <v>2</v>
      </c>
      <c r="AM2525">
        <v>0</v>
      </c>
    </row>
    <row r="2526" spans="1:39">
      <c r="A2526">
        <v>8</v>
      </c>
      <c r="B2526">
        <v>57</v>
      </c>
      <c r="C2526">
        <v>2021</v>
      </c>
      <c r="D2526">
        <v>99</v>
      </c>
      <c r="E2526">
        <v>99</v>
      </c>
      <c r="F2526">
        <v>99</v>
      </c>
      <c r="G2526">
        <v>99</v>
      </c>
      <c r="H2526">
        <v>1</v>
      </c>
      <c r="I2526">
        <v>99</v>
      </c>
      <c r="J2526">
        <v>109</v>
      </c>
      <c r="K2526">
        <v>99</v>
      </c>
      <c r="L2526">
        <v>99</v>
      </c>
      <c r="M2526">
        <v>99</v>
      </c>
      <c r="N2526">
        <v>99</v>
      </c>
      <c r="O2526">
        <v>99</v>
      </c>
      <c r="P2526">
        <v>9999</v>
      </c>
      <c r="Q2526">
        <v>152</v>
      </c>
      <c r="R2526">
        <v>3452</v>
      </c>
      <c r="S2526">
        <v>3452</v>
      </c>
      <c r="T2526">
        <v>23.489384866630367</v>
      </c>
      <c r="U2526">
        <v>24.143679314655603</v>
      </c>
      <c r="V2526">
        <v>14.918597914252604</v>
      </c>
      <c r="W2526">
        <v>58.892815758980305</v>
      </c>
      <c r="X2526">
        <v>170.56832348041343</v>
      </c>
      <c r="Y2526">
        <v>157.43456257242201</v>
      </c>
      <c r="Z2526">
        <v>157.43456257242201</v>
      </c>
      <c r="AA2526">
        <v>31.221291133740358</v>
      </c>
      <c r="AB2526">
        <v>4.6954880166610007</v>
      </c>
      <c r="AC2526">
        <v>-40.19395286750779</v>
      </c>
      <c r="AD2526">
        <v>126</v>
      </c>
      <c r="AE2526">
        <v>0</v>
      </c>
      <c r="AF2526">
        <v>0</v>
      </c>
      <c r="AG2526">
        <v>15</v>
      </c>
      <c r="AH2526">
        <v>163</v>
      </c>
      <c r="AI2526">
        <v>15</v>
      </c>
      <c r="AJ2526">
        <v>10</v>
      </c>
      <c r="AK2526">
        <v>16</v>
      </c>
      <c r="AL2526">
        <v>12</v>
      </c>
      <c r="AM2526">
        <v>6</v>
      </c>
    </row>
    <row r="2527" spans="1:39">
      <c r="A2527">
        <v>8</v>
      </c>
      <c r="B2527">
        <v>58</v>
      </c>
      <c r="C2527">
        <v>2021</v>
      </c>
      <c r="D2527">
        <v>99</v>
      </c>
      <c r="E2527">
        <v>99</v>
      </c>
      <c r="F2527">
        <v>99</v>
      </c>
      <c r="G2527">
        <v>99</v>
      </c>
      <c r="H2527">
        <v>1</v>
      </c>
      <c r="I2527">
        <v>99</v>
      </c>
      <c r="J2527">
        <v>111</v>
      </c>
      <c r="K2527">
        <v>99</v>
      </c>
      <c r="L2527">
        <v>99</v>
      </c>
      <c r="M2527">
        <v>99</v>
      </c>
      <c r="N2527">
        <v>99</v>
      </c>
      <c r="O2527">
        <v>99</v>
      </c>
      <c r="P2527">
        <v>9999</v>
      </c>
      <c r="Q2527">
        <v>95</v>
      </c>
      <c r="R2527">
        <v>2755</v>
      </c>
      <c r="S2527">
        <v>2755</v>
      </c>
      <c r="T2527">
        <v>18.746597713663576</v>
      </c>
      <c r="U2527">
        <v>18.743658811386489</v>
      </c>
      <c r="V2527">
        <v>15.269691470054443</v>
      </c>
      <c r="W2527">
        <v>59.445735027223215</v>
      </c>
      <c r="X2527">
        <v>165.91990137109124</v>
      </c>
      <c r="Y2527">
        <v>153.14406896551708</v>
      </c>
      <c r="Z2527">
        <v>153.14406896551708</v>
      </c>
      <c r="AA2527">
        <v>28.78047123415308</v>
      </c>
      <c r="AB2527">
        <v>3.903399671688772</v>
      </c>
      <c r="AC2527">
        <v>-38.76747321560471</v>
      </c>
      <c r="AD2527">
        <v>91</v>
      </c>
      <c r="AE2527">
        <v>0</v>
      </c>
      <c r="AF2527">
        <v>0</v>
      </c>
      <c r="AG2527">
        <v>15</v>
      </c>
      <c r="AH2527">
        <v>350</v>
      </c>
      <c r="AI2527">
        <v>14</v>
      </c>
      <c r="AJ2527">
        <v>42</v>
      </c>
      <c r="AK2527">
        <v>14</v>
      </c>
      <c r="AL2527">
        <v>28</v>
      </c>
      <c r="AM2527">
        <v>5</v>
      </c>
    </row>
    <row r="2528" spans="1:39">
      <c r="A2528">
        <v>8</v>
      </c>
      <c r="B2528">
        <v>59</v>
      </c>
      <c r="C2528">
        <v>2021</v>
      </c>
      <c r="D2528">
        <v>99</v>
      </c>
      <c r="E2528">
        <v>99</v>
      </c>
      <c r="F2528">
        <v>99</v>
      </c>
      <c r="G2528">
        <v>99</v>
      </c>
      <c r="H2528">
        <v>1</v>
      </c>
      <c r="I2528">
        <v>99</v>
      </c>
      <c r="J2528">
        <v>113</v>
      </c>
      <c r="K2528">
        <v>99</v>
      </c>
      <c r="L2528">
        <v>99</v>
      </c>
      <c r="M2528">
        <v>99</v>
      </c>
      <c r="N2528">
        <v>99</v>
      </c>
      <c r="O2528">
        <v>99</v>
      </c>
      <c r="P2528">
        <v>9999</v>
      </c>
    </row>
    <row r="2529" spans="1:39">
      <c r="A2529">
        <v>8</v>
      </c>
      <c r="B2529">
        <v>60</v>
      </c>
      <c r="C2529">
        <v>2021</v>
      </c>
      <c r="D2529">
        <v>99</v>
      </c>
      <c r="E2529">
        <v>99</v>
      </c>
      <c r="F2529">
        <v>99</v>
      </c>
      <c r="G2529">
        <v>99</v>
      </c>
      <c r="H2529">
        <v>1</v>
      </c>
      <c r="I2529">
        <v>99</v>
      </c>
      <c r="J2529">
        <v>116</v>
      </c>
      <c r="K2529">
        <v>99</v>
      </c>
      <c r="L2529">
        <v>99</v>
      </c>
      <c r="M2529">
        <v>99</v>
      </c>
      <c r="N2529">
        <v>99</v>
      </c>
      <c r="O2529">
        <v>99</v>
      </c>
      <c r="P2529">
        <v>9999</v>
      </c>
      <c r="Q2529">
        <v>27</v>
      </c>
      <c r="R2529">
        <v>792</v>
      </c>
      <c r="S2529">
        <v>792</v>
      </c>
      <c r="T2529">
        <v>5.3892215568862252</v>
      </c>
      <c r="U2529">
        <v>5.2281323652525389</v>
      </c>
      <c r="V2529">
        <v>15.481060606060604</v>
      </c>
      <c r="W2529">
        <v>59.785353535353522</v>
      </c>
      <c r="X2529">
        <v>160.98562822154375</v>
      </c>
      <c r="Y2529">
        <v>148.58973484848499</v>
      </c>
      <c r="Z2529">
        <v>148.58973484848499</v>
      </c>
      <c r="AA2529">
        <v>27.103115154277237</v>
      </c>
      <c r="AB2529">
        <v>3.6645155709810049</v>
      </c>
      <c r="AC2529">
        <v>-40.186834500653653</v>
      </c>
      <c r="AD2529">
        <v>28</v>
      </c>
      <c r="AE2529">
        <v>0</v>
      </c>
      <c r="AF2529">
        <v>0</v>
      </c>
      <c r="AG2529">
        <v>4</v>
      </c>
      <c r="AH2529">
        <v>63</v>
      </c>
      <c r="AI2529">
        <v>7</v>
      </c>
      <c r="AJ2529">
        <v>6</v>
      </c>
      <c r="AK2529">
        <v>3</v>
      </c>
      <c r="AL2529">
        <v>12</v>
      </c>
      <c r="AM2529">
        <v>0</v>
      </c>
    </row>
    <row r="2530" spans="1:39">
      <c r="A2530">
        <v>8</v>
      </c>
      <c r="B2530">
        <v>61</v>
      </c>
      <c r="C2530">
        <v>2021</v>
      </c>
      <c r="D2530">
        <v>99</v>
      </c>
      <c r="E2530">
        <v>99</v>
      </c>
      <c r="F2530">
        <v>99</v>
      </c>
      <c r="G2530">
        <v>99</v>
      </c>
      <c r="H2530">
        <v>2</v>
      </c>
      <c r="I2530">
        <v>99</v>
      </c>
      <c r="J2530">
        <v>117</v>
      </c>
      <c r="K2530">
        <v>99</v>
      </c>
      <c r="L2530">
        <v>99</v>
      </c>
      <c r="M2530">
        <v>99</v>
      </c>
      <c r="N2530">
        <v>99</v>
      </c>
      <c r="O2530">
        <v>99</v>
      </c>
      <c r="P2530">
        <v>9999</v>
      </c>
      <c r="Q2530">
        <v>66</v>
      </c>
      <c r="R2530">
        <v>2106</v>
      </c>
      <c r="S2530">
        <v>2106</v>
      </c>
      <c r="T2530">
        <v>14.330430048992921</v>
      </c>
      <c r="U2530">
        <v>14.32196792715094</v>
      </c>
      <c r="V2530">
        <v>14.675213675213676</v>
      </c>
      <c r="W2530">
        <v>58.347103513770179</v>
      </c>
      <c r="X2530">
        <v>165.84792559873787</v>
      </c>
      <c r="Y2530">
        <v>153.07763532763525</v>
      </c>
      <c r="Z2530">
        <v>153.07763532763525</v>
      </c>
      <c r="AA2530">
        <v>31.684172224110355</v>
      </c>
      <c r="AB2530">
        <v>4.9349648555068315</v>
      </c>
      <c r="AC2530">
        <v>-59.519854514917611</v>
      </c>
      <c r="AD2530">
        <v>62</v>
      </c>
      <c r="AE2530">
        <v>0</v>
      </c>
      <c r="AF2530">
        <v>0</v>
      </c>
      <c r="AG2530">
        <v>9</v>
      </c>
      <c r="AH2530">
        <v>226</v>
      </c>
      <c r="AI2530">
        <v>55</v>
      </c>
      <c r="AJ2530">
        <v>34</v>
      </c>
      <c r="AK2530">
        <v>28</v>
      </c>
      <c r="AL2530">
        <v>16</v>
      </c>
      <c r="AM2530">
        <v>13</v>
      </c>
    </row>
    <row r="2531" spans="1:39">
      <c r="A2531">
        <v>8</v>
      </c>
      <c r="B2531">
        <v>62</v>
      </c>
      <c r="C2531">
        <v>2021</v>
      </c>
      <c r="D2531">
        <v>99</v>
      </c>
      <c r="E2531">
        <v>99</v>
      </c>
      <c r="F2531">
        <v>99</v>
      </c>
      <c r="G2531">
        <v>99</v>
      </c>
      <c r="H2531">
        <v>1</v>
      </c>
      <c r="I2531">
        <v>99</v>
      </c>
      <c r="J2531">
        <v>121</v>
      </c>
      <c r="K2531">
        <v>99</v>
      </c>
      <c r="L2531">
        <v>99</v>
      </c>
      <c r="M2531">
        <v>99</v>
      </c>
      <c r="N2531">
        <v>99</v>
      </c>
      <c r="O2531">
        <v>99</v>
      </c>
      <c r="P2531">
        <v>9999</v>
      </c>
      <c r="Q2531">
        <v>57</v>
      </c>
      <c r="R2531">
        <v>177</v>
      </c>
      <c r="S2531">
        <v>177</v>
      </c>
      <c r="T2531">
        <v>1.2044093630919979</v>
      </c>
      <c r="U2531">
        <v>1.0794976496497413</v>
      </c>
      <c r="V2531">
        <v>14.491525423728811</v>
      </c>
      <c r="W2531">
        <v>58.112994350282477</v>
      </c>
      <c r="X2531">
        <v>148.73533246414598</v>
      </c>
      <c r="Y2531">
        <v>137.28271186440679</v>
      </c>
      <c r="Z2531">
        <v>137.28271186440679</v>
      </c>
      <c r="AA2531">
        <v>16.149259152569361</v>
      </c>
      <c r="AB2531">
        <v>4.4618534525022655</v>
      </c>
      <c r="AC2531">
        <v>-36.087892231243273</v>
      </c>
      <c r="AD2531">
        <v>6</v>
      </c>
      <c r="AE2531">
        <v>0</v>
      </c>
      <c r="AF2531">
        <v>0</v>
      </c>
      <c r="AG2531">
        <v>1</v>
      </c>
      <c r="AH2531">
        <v>2</v>
      </c>
      <c r="AI2531">
        <v>3</v>
      </c>
      <c r="AJ2531">
        <v>1</v>
      </c>
      <c r="AK2531">
        <v>0</v>
      </c>
      <c r="AL2531">
        <v>3</v>
      </c>
      <c r="AM2531">
        <v>5</v>
      </c>
    </row>
    <row r="2532" spans="1:39">
      <c r="A2532">
        <v>8</v>
      </c>
      <c r="B2532">
        <v>63</v>
      </c>
      <c r="C2532">
        <v>2021</v>
      </c>
      <c r="D2532">
        <v>99</v>
      </c>
      <c r="E2532">
        <v>99</v>
      </c>
      <c r="F2532">
        <v>99</v>
      </c>
      <c r="G2532">
        <v>99</v>
      </c>
      <c r="H2532">
        <v>1</v>
      </c>
      <c r="I2532">
        <v>99</v>
      </c>
      <c r="J2532">
        <v>134</v>
      </c>
      <c r="K2532">
        <v>99</v>
      </c>
      <c r="L2532">
        <v>99</v>
      </c>
      <c r="M2532">
        <v>99</v>
      </c>
      <c r="N2532">
        <v>99</v>
      </c>
      <c r="O2532">
        <v>99</v>
      </c>
      <c r="P2532">
        <v>9999</v>
      </c>
      <c r="Q2532">
        <v>26</v>
      </c>
      <c r="R2532">
        <v>348</v>
      </c>
      <c r="S2532">
        <v>348</v>
      </c>
      <c r="T2532">
        <v>2.3679912901469797</v>
      </c>
      <c r="U2532">
        <v>2.4511833209939939</v>
      </c>
      <c r="V2532">
        <v>15.086206896551722</v>
      </c>
      <c r="W2532">
        <v>59.336206896551701</v>
      </c>
      <c r="X2532">
        <v>171.7759118815458</v>
      </c>
      <c r="Y2532">
        <v>158.54916666666662</v>
      </c>
      <c r="Z2532">
        <v>158.54916666666662</v>
      </c>
      <c r="AA2532">
        <v>30.132819663239243</v>
      </c>
      <c r="AB2532">
        <v>4.7427088000204867</v>
      </c>
      <c r="AC2532">
        <v>-51.277028168329913</v>
      </c>
      <c r="AD2532">
        <v>28</v>
      </c>
      <c r="AE2532">
        <v>0</v>
      </c>
      <c r="AF2532">
        <v>0</v>
      </c>
      <c r="AG2532">
        <v>1</v>
      </c>
      <c r="AH2532">
        <v>49</v>
      </c>
      <c r="AI2532">
        <v>7</v>
      </c>
      <c r="AJ2532">
        <v>1</v>
      </c>
      <c r="AK2532">
        <v>5</v>
      </c>
      <c r="AL2532">
        <v>3</v>
      </c>
      <c r="AM2532">
        <v>0</v>
      </c>
    </row>
    <row r="2533" spans="1:39">
      <c r="A2533">
        <v>8</v>
      </c>
      <c r="B2533">
        <v>64</v>
      </c>
      <c r="C2533">
        <v>2021</v>
      </c>
      <c r="D2533">
        <v>99</v>
      </c>
      <c r="E2533">
        <v>99</v>
      </c>
      <c r="F2533">
        <v>99</v>
      </c>
      <c r="G2533">
        <v>99</v>
      </c>
      <c r="H2533">
        <v>2</v>
      </c>
      <c r="I2533">
        <v>99</v>
      </c>
      <c r="J2533">
        <v>141</v>
      </c>
      <c r="K2533">
        <v>99</v>
      </c>
      <c r="L2533">
        <v>99</v>
      </c>
      <c r="M2533">
        <v>99</v>
      </c>
      <c r="N2533">
        <v>99</v>
      </c>
      <c r="O2533">
        <v>99</v>
      </c>
      <c r="P2533">
        <v>9999</v>
      </c>
      <c r="Q2533">
        <v>19</v>
      </c>
      <c r="R2533">
        <v>153</v>
      </c>
      <c r="S2533">
        <v>153</v>
      </c>
      <c r="T2533">
        <v>1.0410996189439301</v>
      </c>
      <c r="U2533">
        <v>0.91837781504348948</v>
      </c>
      <c r="V2533">
        <v>15.392156862745104</v>
      </c>
      <c r="W2533">
        <v>59.732026143790861</v>
      </c>
      <c r="X2533">
        <v>146.38469327781675</v>
      </c>
      <c r="Y2533">
        <v>135.11307189542481</v>
      </c>
      <c r="Z2533">
        <v>135.11307189542481</v>
      </c>
      <c r="AA2533">
        <v>21.361989616310805</v>
      </c>
      <c r="AB2533">
        <v>4.7098929895670612</v>
      </c>
      <c r="AC2533">
        <v>-24.532464817880985</v>
      </c>
      <c r="AD2533">
        <v>3</v>
      </c>
      <c r="AE2533">
        <v>0</v>
      </c>
      <c r="AF2533">
        <v>0</v>
      </c>
      <c r="AG2533">
        <v>1</v>
      </c>
      <c r="AH2533">
        <v>8</v>
      </c>
      <c r="AI2533">
        <v>0</v>
      </c>
      <c r="AJ2533">
        <v>2</v>
      </c>
      <c r="AK2533">
        <v>1</v>
      </c>
      <c r="AL2533">
        <v>7</v>
      </c>
      <c r="AM2533">
        <v>0</v>
      </c>
    </row>
    <row r="2534" spans="1:39">
      <c r="A2534">
        <v>8</v>
      </c>
      <c r="B2534">
        <v>65</v>
      </c>
      <c r="C2534">
        <v>2021</v>
      </c>
      <c r="D2534">
        <v>99</v>
      </c>
      <c r="E2534">
        <v>99</v>
      </c>
      <c r="F2534">
        <v>99</v>
      </c>
      <c r="G2534">
        <v>99</v>
      </c>
      <c r="H2534">
        <v>2</v>
      </c>
      <c r="I2534">
        <v>99</v>
      </c>
      <c r="J2534">
        <v>143</v>
      </c>
      <c r="K2534">
        <v>99</v>
      </c>
      <c r="L2534">
        <v>99</v>
      </c>
      <c r="M2534">
        <v>99</v>
      </c>
      <c r="N2534">
        <v>99</v>
      </c>
      <c r="O2534">
        <v>99</v>
      </c>
      <c r="P2534">
        <v>9999</v>
      </c>
    </row>
    <row r="2535" spans="1:39">
      <c r="A2535">
        <v>8</v>
      </c>
      <c r="B2535">
        <v>66</v>
      </c>
      <c r="C2535">
        <v>2021</v>
      </c>
      <c r="D2535">
        <v>99</v>
      </c>
      <c r="E2535">
        <v>99</v>
      </c>
      <c r="F2535">
        <v>99</v>
      </c>
      <c r="G2535">
        <v>99</v>
      </c>
      <c r="H2535">
        <v>2</v>
      </c>
      <c r="I2535">
        <v>99</v>
      </c>
      <c r="J2535">
        <v>147</v>
      </c>
      <c r="K2535">
        <v>99</v>
      </c>
      <c r="L2535">
        <v>99</v>
      </c>
      <c r="M2535">
        <v>99</v>
      </c>
      <c r="N2535">
        <v>99</v>
      </c>
      <c r="O2535">
        <v>99</v>
      </c>
      <c r="P2535">
        <v>9999</v>
      </c>
      <c r="Q2535">
        <v>22</v>
      </c>
      <c r="R2535">
        <v>61</v>
      </c>
      <c r="S2535">
        <v>61</v>
      </c>
      <c r="T2535">
        <v>0.41507893304300486</v>
      </c>
      <c r="U2535">
        <v>0.36688376947679513</v>
      </c>
      <c r="V2535">
        <v>14.639344262295078</v>
      </c>
      <c r="W2535">
        <v>58.44262295081969</v>
      </c>
      <c r="X2535">
        <v>146.67779692023515</v>
      </c>
      <c r="Y2535">
        <v>135.38360655737705</v>
      </c>
      <c r="Z2535">
        <v>135.38360655737705</v>
      </c>
      <c r="AA2535">
        <v>12.205537312675419</v>
      </c>
      <c r="AB2535">
        <v>3.3755368251336306</v>
      </c>
      <c r="AC2535">
        <v>-25.722330128739319</v>
      </c>
      <c r="AD2535">
        <v>3</v>
      </c>
      <c r="AE2535">
        <v>0</v>
      </c>
      <c r="AF2535">
        <v>0</v>
      </c>
      <c r="AG2535">
        <v>0</v>
      </c>
      <c r="AH2535">
        <v>3</v>
      </c>
      <c r="AI2535">
        <v>0</v>
      </c>
      <c r="AJ2535">
        <v>1</v>
      </c>
      <c r="AK2535">
        <v>0</v>
      </c>
      <c r="AL2535">
        <v>1</v>
      </c>
      <c r="AM2535">
        <v>2</v>
      </c>
    </row>
    <row r="2536" spans="1:39">
      <c r="A2536">
        <v>8</v>
      </c>
      <c r="B2536">
        <v>67</v>
      </c>
      <c r="C2536">
        <v>2021</v>
      </c>
      <c r="D2536">
        <v>99</v>
      </c>
      <c r="E2536">
        <v>99</v>
      </c>
      <c r="F2536">
        <v>99</v>
      </c>
      <c r="G2536">
        <v>99</v>
      </c>
      <c r="H2536">
        <v>1</v>
      </c>
      <c r="I2536">
        <v>99</v>
      </c>
      <c r="J2536">
        <v>155</v>
      </c>
      <c r="K2536">
        <v>99</v>
      </c>
      <c r="L2536">
        <v>99</v>
      </c>
      <c r="M2536">
        <v>99</v>
      </c>
      <c r="N2536">
        <v>99</v>
      </c>
      <c r="O2536">
        <v>99</v>
      </c>
      <c r="P2536">
        <v>9999</v>
      </c>
      <c r="Q2536">
        <v>9</v>
      </c>
      <c r="R2536">
        <v>190</v>
      </c>
      <c r="S2536">
        <v>190</v>
      </c>
      <c r="T2536">
        <v>1.2928688078388673</v>
      </c>
      <c r="U2536">
        <v>1.3226789843606681</v>
      </c>
      <c r="V2536">
        <v>13.96842105263158</v>
      </c>
      <c r="W2536">
        <v>57.163157894736841</v>
      </c>
      <c r="X2536">
        <v>169.77219592860811</v>
      </c>
      <c r="Y2536">
        <v>156.69973684210512</v>
      </c>
      <c r="Z2536">
        <v>156.69973684210512</v>
      </c>
      <c r="AA2536">
        <v>26.263578231264145</v>
      </c>
      <c r="AB2536">
        <v>5.4608376575794173</v>
      </c>
      <c r="AC2536">
        <v>-51.588967228042151</v>
      </c>
      <c r="AD2536">
        <v>9</v>
      </c>
      <c r="AE2536">
        <v>0</v>
      </c>
      <c r="AF2536">
        <v>0</v>
      </c>
      <c r="AG2536">
        <v>0</v>
      </c>
      <c r="AH2536">
        <v>5</v>
      </c>
      <c r="AI2536">
        <v>0</v>
      </c>
      <c r="AJ2536">
        <v>3</v>
      </c>
      <c r="AK2536">
        <v>0</v>
      </c>
      <c r="AL2536">
        <v>4</v>
      </c>
      <c r="AM2536">
        <v>0</v>
      </c>
    </row>
    <row r="2537" spans="1:39">
      <c r="A2537">
        <v>8</v>
      </c>
      <c r="B2537">
        <v>68</v>
      </c>
      <c r="C2537">
        <v>2021</v>
      </c>
      <c r="D2537">
        <v>99</v>
      </c>
      <c r="E2537">
        <v>99</v>
      </c>
      <c r="F2537">
        <v>99</v>
      </c>
      <c r="G2537">
        <v>99</v>
      </c>
      <c r="H2537">
        <v>2</v>
      </c>
      <c r="I2537">
        <v>99</v>
      </c>
      <c r="J2537">
        <v>160</v>
      </c>
      <c r="K2537">
        <v>99</v>
      </c>
      <c r="L2537">
        <v>99</v>
      </c>
      <c r="M2537">
        <v>99</v>
      </c>
      <c r="N2537">
        <v>99</v>
      </c>
      <c r="O2537">
        <v>99</v>
      </c>
      <c r="P2537">
        <v>9999</v>
      </c>
      <c r="Q2537">
        <v>36</v>
      </c>
      <c r="R2537">
        <v>195</v>
      </c>
      <c r="S2537">
        <v>195</v>
      </c>
      <c r="T2537">
        <v>1.3268916712030487</v>
      </c>
      <c r="U2537">
        <v>1.2122526739857775</v>
      </c>
      <c r="V2537">
        <v>13.876923076923076</v>
      </c>
      <c r="W2537">
        <v>57.046153846153821</v>
      </c>
      <c r="X2537">
        <v>151.60874517320889</v>
      </c>
      <c r="Y2537">
        <v>139.93487179487178</v>
      </c>
      <c r="Z2537">
        <v>139.93487179487178</v>
      </c>
      <c r="AA2537">
        <v>15.201366819753243</v>
      </c>
      <c r="AB2537">
        <v>4.7060161252594916</v>
      </c>
      <c r="AC2537">
        <v>-31.315767155849759</v>
      </c>
      <c r="AD2537">
        <v>4</v>
      </c>
      <c r="AE2537">
        <v>0</v>
      </c>
      <c r="AF2537">
        <v>0</v>
      </c>
      <c r="AG2537">
        <v>9</v>
      </c>
      <c r="AH2537">
        <v>19</v>
      </c>
      <c r="AI2537">
        <v>8</v>
      </c>
      <c r="AJ2537">
        <v>4</v>
      </c>
      <c r="AK2537">
        <v>0</v>
      </c>
      <c r="AL2537">
        <v>15</v>
      </c>
      <c r="AM2537">
        <v>6</v>
      </c>
    </row>
    <row r="2538" spans="1:39">
      <c r="A2538">
        <v>8</v>
      </c>
      <c r="B2538">
        <v>69</v>
      </c>
      <c r="C2538">
        <v>2021</v>
      </c>
      <c r="D2538">
        <v>99</v>
      </c>
      <c r="E2538">
        <v>99</v>
      </c>
      <c r="F2538">
        <v>99</v>
      </c>
      <c r="G2538">
        <v>99</v>
      </c>
      <c r="H2538">
        <v>1</v>
      </c>
      <c r="I2538">
        <v>99</v>
      </c>
      <c r="J2538">
        <v>171</v>
      </c>
      <c r="K2538">
        <v>99</v>
      </c>
      <c r="L2538">
        <v>99</v>
      </c>
      <c r="M2538">
        <v>99</v>
      </c>
      <c r="N2538">
        <v>99</v>
      </c>
      <c r="O2538">
        <v>99</v>
      </c>
      <c r="P2538">
        <v>9999</v>
      </c>
      <c r="Q2538">
        <v>33</v>
      </c>
      <c r="R2538">
        <v>1106</v>
      </c>
      <c r="S2538">
        <v>1106</v>
      </c>
      <c r="T2538">
        <v>7.525857376156778</v>
      </c>
      <c r="U2538">
        <v>7.4225254799498526</v>
      </c>
      <c r="V2538">
        <v>15.445750452079563</v>
      </c>
      <c r="W2538">
        <v>59.721518987341774</v>
      </c>
      <c r="X2538">
        <v>163.6674379284473</v>
      </c>
      <c r="Y2538">
        <v>151.06504520795681</v>
      </c>
      <c r="Z2538">
        <v>151.06504520795681</v>
      </c>
      <c r="AA2538">
        <v>28.22505938769946</v>
      </c>
      <c r="AB2538">
        <v>3.7882739808730808</v>
      </c>
      <c r="AC2538">
        <v>-34.824473755026617</v>
      </c>
      <c r="AD2538">
        <v>33</v>
      </c>
      <c r="AE2538">
        <v>0</v>
      </c>
      <c r="AF2538">
        <v>0</v>
      </c>
      <c r="AG2538">
        <v>0</v>
      </c>
      <c r="AH2538">
        <v>131</v>
      </c>
      <c r="AI2538">
        <v>16</v>
      </c>
      <c r="AJ2538">
        <v>22</v>
      </c>
      <c r="AK2538">
        <v>5</v>
      </c>
      <c r="AL2538">
        <v>7</v>
      </c>
      <c r="AM2538">
        <v>5</v>
      </c>
    </row>
    <row r="2539" spans="1:39">
      <c r="A2539">
        <v>8</v>
      </c>
      <c r="B2539">
        <v>70</v>
      </c>
      <c r="C2539">
        <v>2021</v>
      </c>
      <c r="D2539">
        <v>99</v>
      </c>
      <c r="E2539">
        <v>99</v>
      </c>
      <c r="F2539">
        <v>99</v>
      </c>
      <c r="G2539">
        <v>99</v>
      </c>
      <c r="H2539">
        <v>2</v>
      </c>
      <c r="I2539">
        <v>99</v>
      </c>
      <c r="J2539">
        <v>181</v>
      </c>
      <c r="K2539">
        <v>99</v>
      </c>
      <c r="L2539">
        <v>99</v>
      </c>
      <c r="M2539">
        <v>99</v>
      </c>
      <c r="N2539">
        <v>99</v>
      </c>
      <c r="O2539">
        <v>99</v>
      </c>
      <c r="P2539">
        <v>9999</v>
      </c>
      <c r="Q2539">
        <v>4</v>
      </c>
      <c r="R2539">
        <v>17</v>
      </c>
      <c r="S2539">
        <v>17</v>
      </c>
      <c r="T2539">
        <v>0.1156777354382145</v>
      </c>
      <c r="U2539">
        <v>0.10071266896782606</v>
      </c>
      <c r="V2539">
        <v>14.529411764705879</v>
      </c>
      <c r="W2539">
        <v>58.058823529411761</v>
      </c>
      <c r="X2539">
        <v>144.47772608501683</v>
      </c>
      <c r="Y2539">
        <v>133.35294117647061</v>
      </c>
      <c r="Z2539">
        <v>133.35294117647061</v>
      </c>
      <c r="AA2539">
        <v>7.4060482156823602</v>
      </c>
      <c r="AB2539">
        <v>2.6227643305421022</v>
      </c>
      <c r="AC2539">
        <v>7.04001021647721</v>
      </c>
      <c r="AD2539">
        <v>0</v>
      </c>
      <c r="AE2539">
        <v>0</v>
      </c>
      <c r="AF2539">
        <v>0</v>
      </c>
      <c r="AG2539">
        <v>0</v>
      </c>
      <c r="AH2539">
        <v>3</v>
      </c>
      <c r="AI2539">
        <v>0</v>
      </c>
      <c r="AJ2539">
        <v>0</v>
      </c>
      <c r="AK2539">
        <v>0</v>
      </c>
      <c r="AL2539">
        <v>0</v>
      </c>
      <c r="AM2539">
        <v>0</v>
      </c>
    </row>
    <row r="2540" spans="1:39">
      <c r="A2540">
        <v>8</v>
      </c>
      <c r="B2540">
        <v>71</v>
      </c>
      <c r="C2540">
        <v>2021</v>
      </c>
      <c r="D2540">
        <v>99</v>
      </c>
      <c r="E2540">
        <v>99</v>
      </c>
      <c r="F2540">
        <v>99</v>
      </c>
      <c r="G2540">
        <v>99</v>
      </c>
      <c r="H2540">
        <v>2</v>
      </c>
      <c r="I2540">
        <v>99</v>
      </c>
      <c r="J2540">
        <v>470</v>
      </c>
      <c r="K2540">
        <v>99</v>
      </c>
      <c r="L2540">
        <v>99</v>
      </c>
      <c r="M2540">
        <v>99</v>
      </c>
      <c r="N2540">
        <v>99</v>
      </c>
      <c r="O2540">
        <v>99</v>
      </c>
      <c r="P2540">
        <v>9999</v>
      </c>
      <c r="Q2540">
        <v>7</v>
      </c>
      <c r="R2540">
        <v>35</v>
      </c>
      <c r="S2540">
        <v>35</v>
      </c>
      <c r="T2540">
        <v>0.23816004354926504</v>
      </c>
      <c r="U2540">
        <v>0.21534829799498881</v>
      </c>
      <c r="V2540">
        <v>14.514285714285712</v>
      </c>
      <c r="W2540">
        <v>57.914285714285697</v>
      </c>
      <c r="X2540">
        <v>150.0510756848785</v>
      </c>
      <c r="Y2540">
        <v>138.49714285714288</v>
      </c>
      <c r="Z2540">
        <v>138.49714285714288</v>
      </c>
      <c r="AA2540">
        <v>22.898677263286839</v>
      </c>
      <c r="AB2540">
        <v>5.9874699096002049</v>
      </c>
      <c r="AC2540">
        <v>-42.416010189431837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</row>
    <row r="2541" spans="1:39">
      <c r="A2541">
        <v>8</v>
      </c>
      <c r="B2541">
        <v>72</v>
      </c>
      <c r="C2541">
        <v>2021</v>
      </c>
      <c r="D2541">
        <v>99</v>
      </c>
      <c r="E2541">
        <v>99</v>
      </c>
      <c r="F2541">
        <v>99</v>
      </c>
      <c r="G2541">
        <v>99</v>
      </c>
      <c r="H2541">
        <v>1</v>
      </c>
      <c r="I2541">
        <v>99</v>
      </c>
      <c r="J2541">
        <v>643</v>
      </c>
      <c r="K2541">
        <v>99</v>
      </c>
      <c r="L2541">
        <v>99</v>
      </c>
      <c r="M2541">
        <v>99</v>
      </c>
      <c r="N2541">
        <v>99</v>
      </c>
      <c r="O2541">
        <v>99</v>
      </c>
      <c r="P2541">
        <v>9999</v>
      </c>
      <c r="Q2541">
        <v>43</v>
      </c>
      <c r="R2541">
        <v>1223</v>
      </c>
      <c r="S2541">
        <v>1223</v>
      </c>
      <c r="T2541">
        <v>8.3219923788786012</v>
      </c>
      <c r="U2541">
        <v>8.0390758225212995</v>
      </c>
      <c r="V2541">
        <v>15.067048242027798</v>
      </c>
      <c r="W2541">
        <v>59.115290269828307</v>
      </c>
      <c r="X2541">
        <v>160.30437736805129</v>
      </c>
      <c r="Y2541">
        <v>147.96094031071141</v>
      </c>
      <c r="Z2541">
        <v>147.96094031071141</v>
      </c>
      <c r="AA2541">
        <v>30.903093892305421</v>
      </c>
      <c r="AB2541">
        <v>4.2849013353593639</v>
      </c>
      <c r="AC2541">
        <v>-50.824434368551159</v>
      </c>
      <c r="AD2541">
        <v>58</v>
      </c>
      <c r="AE2541">
        <v>0</v>
      </c>
      <c r="AF2541">
        <v>0</v>
      </c>
      <c r="AG2541">
        <v>4</v>
      </c>
      <c r="AH2541">
        <v>139</v>
      </c>
      <c r="AI2541">
        <v>12</v>
      </c>
      <c r="AJ2541">
        <v>7</v>
      </c>
      <c r="AK2541">
        <v>8</v>
      </c>
      <c r="AL2541">
        <v>13</v>
      </c>
      <c r="AM2541">
        <v>2</v>
      </c>
    </row>
    <row r="2542" spans="1:39">
      <c r="A2542">
        <v>8</v>
      </c>
      <c r="B2542">
        <v>73</v>
      </c>
      <c r="C2542">
        <v>2021</v>
      </c>
      <c r="D2542">
        <v>99</v>
      </c>
      <c r="E2542">
        <v>99</v>
      </c>
      <c r="F2542">
        <v>99</v>
      </c>
      <c r="G2542">
        <v>99</v>
      </c>
      <c r="H2542">
        <v>1</v>
      </c>
      <c r="I2542">
        <v>99</v>
      </c>
      <c r="J2542">
        <v>802</v>
      </c>
      <c r="K2542">
        <v>99</v>
      </c>
      <c r="L2542">
        <v>99</v>
      </c>
      <c r="M2542">
        <v>99</v>
      </c>
      <c r="N2542">
        <v>99</v>
      </c>
      <c r="O2542">
        <v>99</v>
      </c>
      <c r="P2542">
        <v>9999</v>
      </c>
    </row>
    <row r="2543" spans="1:39">
      <c r="A2543">
        <v>8</v>
      </c>
      <c r="B2543">
        <v>74</v>
      </c>
      <c r="C2543">
        <v>2020</v>
      </c>
      <c r="D2543">
        <v>99</v>
      </c>
      <c r="E2543">
        <v>99</v>
      </c>
      <c r="F2543">
        <v>99</v>
      </c>
      <c r="G2543">
        <v>99</v>
      </c>
      <c r="H2543">
        <v>1</v>
      </c>
      <c r="I2543">
        <v>99</v>
      </c>
      <c r="J2543">
        <v>103</v>
      </c>
      <c r="K2543">
        <v>99</v>
      </c>
      <c r="L2543">
        <v>99</v>
      </c>
      <c r="M2543">
        <v>99</v>
      </c>
      <c r="N2543">
        <v>99</v>
      </c>
      <c r="O2543">
        <v>99</v>
      </c>
      <c r="P2543">
        <v>9999</v>
      </c>
      <c r="Q2543">
        <v>95</v>
      </c>
      <c r="R2543">
        <v>2479</v>
      </c>
      <c r="S2543">
        <v>2479</v>
      </c>
      <c r="T2543">
        <v>17.636596471257828</v>
      </c>
      <c r="U2543">
        <v>17.903919873295251</v>
      </c>
      <c r="V2543">
        <v>15.809197256958448</v>
      </c>
      <c r="W2543">
        <v>60.640984267849923</v>
      </c>
      <c r="X2543">
        <v>167.01995571030713</v>
      </c>
      <c r="Y2543">
        <v>154.15941912061348</v>
      </c>
      <c r="Z2543">
        <v>154.15941912061348</v>
      </c>
      <c r="AA2543">
        <v>29.299225618586249</v>
      </c>
      <c r="AB2543">
        <v>3.9469288921724406</v>
      </c>
      <c r="AC2543">
        <v>-40.36823724065755</v>
      </c>
      <c r="AD2543">
        <v>73</v>
      </c>
      <c r="AE2543">
        <v>0</v>
      </c>
      <c r="AF2543">
        <v>0</v>
      </c>
      <c r="AG2543">
        <v>1</v>
      </c>
      <c r="AH2543">
        <v>137</v>
      </c>
      <c r="AI2543">
        <v>26</v>
      </c>
      <c r="AJ2543">
        <v>16</v>
      </c>
      <c r="AK2543">
        <v>16</v>
      </c>
      <c r="AL2543">
        <v>27</v>
      </c>
      <c r="AM2543">
        <v>4</v>
      </c>
    </row>
    <row r="2544" spans="1:39">
      <c r="A2544">
        <v>8</v>
      </c>
      <c r="B2544">
        <v>75</v>
      </c>
      <c r="C2544">
        <v>2020</v>
      </c>
      <c r="D2544">
        <v>99</v>
      </c>
      <c r="E2544">
        <v>99</v>
      </c>
      <c r="F2544">
        <v>99</v>
      </c>
      <c r="G2544">
        <v>99</v>
      </c>
      <c r="H2544">
        <v>2</v>
      </c>
      <c r="I2544">
        <v>99</v>
      </c>
      <c r="J2544">
        <v>106</v>
      </c>
      <c r="K2544">
        <v>99</v>
      </c>
      <c r="L2544">
        <v>99</v>
      </c>
      <c r="M2544">
        <v>99</v>
      </c>
      <c r="N2544">
        <v>99</v>
      </c>
      <c r="O2544">
        <v>99</v>
      </c>
      <c r="P2544">
        <v>9999</v>
      </c>
      <c r="Q2544">
        <v>12</v>
      </c>
      <c r="R2544">
        <v>22</v>
      </c>
      <c r="S2544">
        <v>22</v>
      </c>
      <c r="T2544">
        <v>0.15651678998292545</v>
      </c>
      <c r="U2544">
        <v>0.14387367930310452</v>
      </c>
      <c r="V2544">
        <v>14.136363636363638</v>
      </c>
      <c r="W2544">
        <v>57.454545454545446</v>
      </c>
      <c r="X2544">
        <v>151.23608785580615</v>
      </c>
      <c r="Y2544">
        <v>139.59090909090904</v>
      </c>
      <c r="Z2544">
        <v>139.59090909090904</v>
      </c>
      <c r="AA2544">
        <v>11.110351810603436</v>
      </c>
      <c r="AB2544">
        <v>5.7975486412736403</v>
      </c>
      <c r="AC2544">
        <v>-58.162425252861489</v>
      </c>
      <c r="AD2544">
        <v>0</v>
      </c>
      <c r="AE2544">
        <v>0</v>
      </c>
      <c r="AF2544">
        <v>0</v>
      </c>
      <c r="AG2544">
        <v>0</v>
      </c>
      <c r="AH2544">
        <v>2</v>
      </c>
      <c r="AI2544">
        <v>0</v>
      </c>
      <c r="AJ2544">
        <v>1</v>
      </c>
      <c r="AK2544">
        <v>0</v>
      </c>
      <c r="AL2544">
        <v>2</v>
      </c>
      <c r="AM2544">
        <v>1</v>
      </c>
    </row>
    <row r="2545" spans="1:39">
      <c r="A2545">
        <v>8</v>
      </c>
      <c r="B2545">
        <v>76</v>
      </c>
      <c r="C2545">
        <v>2020</v>
      </c>
      <c r="D2545">
        <v>99</v>
      </c>
      <c r="E2545">
        <v>99</v>
      </c>
      <c r="F2545">
        <v>99</v>
      </c>
      <c r="G2545">
        <v>99</v>
      </c>
      <c r="H2545">
        <v>1</v>
      </c>
      <c r="I2545">
        <v>99</v>
      </c>
      <c r="J2545">
        <v>109</v>
      </c>
      <c r="K2545">
        <v>99</v>
      </c>
      <c r="L2545">
        <v>99</v>
      </c>
      <c r="M2545">
        <v>99</v>
      </c>
      <c r="N2545">
        <v>99</v>
      </c>
      <c r="O2545">
        <v>99</v>
      </c>
      <c r="P2545">
        <v>9999</v>
      </c>
      <c r="Q2545">
        <v>118</v>
      </c>
      <c r="R2545">
        <v>2222</v>
      </c>
      <c r="S2545">
        <v>2222</v>
      </c>
      <c r="T2545">
        <v>15.808195788275468</v>
      </c>
      <c r="U2545">
        <v>16.301766286235811</v>
      </c>
      <c r="V2545">
        <v>14.627812781278127</v>
      </c>
      <c r="W2545">
        <v>58.463996399639981</v>
      </c>
      <c r="X2545">
        <v>169.66309036104028</v>
      </c>
      <c r="Y2545">
        <v>156.59903240324044</v>
      </c>
      <c r="Z2545">
        <v>156.59903240324044</v>
      </c>
      <c r="AA2545">
        <v>33.125627764168513</v>
      </c>
      <c r="AB2545">
        <v>5.4515548988768368</v>
      </c>
      <c r="AC2545">
        <v>-51.12354591592841</v>
      </c>
      <c r="AD2545">
        <v>86</v>
      </c>
      <c r="AE2545">
        <v>0</v>
      </c>
      <c r="AF2545">
        <v>0</v>
      </c>
      <c r="AG2545">
        <v>6</v>
      </c>
      <c r="AH2545">
        <v>136</v>
      </c>
      <c r="AI2545">
        <v>8</v>
      </c>
      <c r="AJ2545">
        <v>11</v>
      </c>
      <c r="AK2545">
        <v>3</v>
      </c>
      <c r="AL2545">
        <v>6</v>
      </c>
      <c r="AM2545">
        <v>7</v>
      </c>
    </row>
    <row r="2546" spans="1:39">
      <c r="A2546">
        <v>8</v>
      </c>
      <c r="B2546">
        <v>77</v>
      </c>
      <c r="C2546">
        <v>2020</v>
      </c>
      <c r="D2546">
        <v>99</v>
      </c>
      <c r="E2546">
        <v>99</v>
      </c>
      <c r="F2546">
        <v>99</v>
      </c>
      <c r="G2546">
        <v>99</v>
      </c>
      <c r="H2546">
        <v>1</v>
      </c>
      <c r="I2546">
        <v>99</v>
      </c>
      <c r="J2546">
        <v>111</v>
      </c>
      <c r="K2546">
        <v>99</v>
      </c>
      <c r="L2546">
        <v>99</v>
      </c>
      <c r="M2546">
        <v>99</v>
      </c>
      <c r="N2546">
        <v>99</v>
      </c>
      <c r="O2546">
        <v>99</v>
      </c>
      <c r="P2546">
        <v>9999</v>
      </c>
      <c r="Q2546">
        <v>84</v>
      </c>
      <c r="R2546">
        <v>2616</v>
      </c>
      <c r="S2546">
        <v>2616</v>
      </c>
      <c r="T2546">
        <v>18.611269208878767</v>
      </c>
      <c r="U2546">
        <v>18.722627165803647</v>
      </c>
      <c r="V2546">
        <v>15.127293577981652</v>
      </c>
      <c r="W2546">
        <v>59.181574923547409</v>
      </c>
      <c r="X2546">
        <v>165.51060065402999</v>
      </c>
      <c r="Y2546">
        <v>152.76628440366949</v>
      </c>
      <c r="Z2546">
        <v>152.76628440366949</v>
      </c>
      <c r="AA2546">
        <v>29.569203325030738</v>
      </c>
      <c r="AB2546">
        <v>4.1957434338911375</v>
      </c>
      <c r="AC2546">
        <v>-42.24052067714112</v>
      </c>
      <c r="AD2546">
        <v>111</v>
      </c>
      <c r="AE2546">
        <v>0</v>
      </c>
      <c r="AF2546">
        <v>0</v>
      </c>
      <c r="AG2546">
        <v>3</v>
      </c>
      <c r="AH2546">
        <v>394</v>
      </c>
      <c r="AI2546">
        <v>21</v>
      </c>
      <c r="AJ2546">
        <v>60</v>
      </c>
      <c r="AK2546">
        <v>32</v>
      </c>
      <c r="AL2546">
        <v>19</v>
      </c>
      <c r="AM2546">
        <v>3</v>
      </c>
    </row>
    <row r="2547" spans="1:39">
      <c r="A2547">
        <v>8</v>
      </c>
      <c r="B2547">
        <v>78</v>
      </c>
      <c r="C2547">
        <v>2020</v>
      </c>
      <c r="D2547">
        <v>99</v>
      </c>
      <c r="E2547">
        <v>99</v>
      </c>
      <c r="F2547">
        <v>99</v>
      </c>
      <c r="G2547">
        <v>99</v>
      </c>
      <c r="H2547">
        <v>1</v>
      </c>
      <c r="I2547">
        <v>99</v>
      </c>
      <c r="J2547">
        <v>113</v>
      </c>
      <c r="K2547">
        <v>99</v>
      </c>
      <c r="L2547">
        <v>99</v>
      </c>
      <c r="M2547">
        <v>99</v>
      </c>
      <c r="N2547">
        <v>99</v>
      </c>
      <c r="O2547">
        <v>99</v>
      </c>
      <c r="P2547">
        <v>9999</v>
      </c>
    </row>
    <row r="2548" spans="1:39">
      <c r="A2548">
        <v>8</v>
      </c>
      <c r="B2548">
        <v>79</v>
      </c>
      <c r="C2548">
        <v>2020</v>
      </c>
      <c r="D2548">
        <v>99</v>
      </c>
      <c r="E2548">
        <v>99</v>
      </c>
      <c r="F2548">
        <v>99</v>
      </c>
      <c r="G2548">
        <v>99</v>
      </c>
      <c r="H2548">
        <v>1</v>
      </c>
      <c r="I2548">
        <v>99</v>
      </c>
      <c r="J2548">
        <v>116</v>
      </c>
      <c r="K2548">
        <v>99</v>
      </c>
      <c r="L2548">
        <v>99</v>
      </c>
      <c r="M2548">
        <v>99</v>
      </c>
      <c r="N2548">
        <v>99</v>
      </c>
      <c r="O2548">
        <v>99</v>
      </c>
      <c r="P2548">
        <v>9999</v>
      </c>
      <c r="Q2548">
        <v>36</v>
      </c>
      <c r="R2548">
        <v>833</v>
      </c>
      <c r="S2548">
        <v>833</v>
      </c>
      <c r="T2548">
        <v>5.9262948207171311</v>
      </c>
      <c r="U2548">
        <v>6.0302087690009616</v>
      </c>
      <c r="V2548">
        <v>15.116446578631455</v>
      </c>
      <c r="W2548">
        <v>59.070828331332542</v>
      </c>
      <c r="X2548">
        <v>167.41104675889844</v>
      </c>
      <c r="Y2548">
        <v>154.52039615846331</v>
      </c>
      <c r="Z2548">
        <v>154.52039615846331</v>
      </c>
      <c r="AA2548">
        <v>29.648142174795463</v>
      </c>
      <c r="AB2548">
        <v>4.1422516405456307</v>
      </c>
      <c r="AC2548">
        <v>-38.172134769829775</v>
      </c>
      <c r="AD2548">
        <v>19</v>
      </c>
      <c r="AE2548">
        <v>0</v>
      </c>
      <c r="AF2548">
        <v>0</v>
      </c>
      <c r="AG2548">
        <v>2</v>
      </c>
      <c r="AH2548">
        <v>15</v>
      </c>
      <c r="AI2548">
        <v>9</v>
      </c>
      <c r="AJ2548">
        <v>0</v>
      </c>
      <c r="AK2548">
        <v>0</v>
      </c>
      <c r="AL2548">
        <v>2</v>
      </c>
      <c r="AM2548">
        <v>1</v>
      </c>
    </row>
    <row r="2549" spans="1:39">
      <c r="A2549">
        <v>8</v>
      </c>
      <c r="B2549">
        <v>80</v>
      </c>
      <c r="C2549">
        <v>2020</v>
      </c>
      <c r="D2549">
        <v>99</v>
      </c>
      <c r="E2549">
        <v>99</v>
      </c>
      <c r="F2549">
        <v>99</v>
      </c>
      <c r="G2549">
        <v>99</v>
      </c>
      <c r="H2549">
        <v>2</v>
      </c>
      <c r="I2549">
        <v>99</v>
      </c>
      <c r="J2549">
        <v>117</v>
      </c>
      <c r="K2549">
        <v>99</v>
      </c>
      <c r="L2549">
        <v>99</v>
      </c>
      <c r="M2549">
        <v>99</v>
      </c>
      <c r="N2549">
        <v>99</v>
      </c>
      <c r="O2549">
        <v>99</v>
      </c>
      <c r="P2549">
        <v>9999</v>
      </c>
      <c r="Q2549">
        <v>69</v>
      </c>
      <c r="R2549">
        <v>2421</v>
      </c>
      <c r="S2549">
        <v>2421</v>
      </c>
      <c r="T2549">
        <v>17.223961297666477</v>
      </c>
      <c r="U2549">
        <v>17.151101197710155</v>
      </c>
      <c r="V2549">
        <v>15.018587360594797</v>
      </c>
      <c r="W2549">
        <v>59.014043783560496</v>
      </c>
      <c r="X2549">
        <v>163.83020903676444</v>
      </c>
      <c r="Y2549">
        <v>151.21528294093309</v>
      </c>
      <c r="Z2549">
        <v>151.21528294093309</v>
      </c>
      <c r="AA2549">
        <v>30.920795637614024</v>
      </c>
      <c r="AB2549">
        <v>4.6204796394820251</v>
      </c>
      <c r="AC2549">
        <v>-55.071042828484515</v>
      </c>
      <c r="AD2549">
        <v>66</v>
      </c>
      <c r="AE2549">
        <v>0</v>
      </c>
      <c r="AF2549">
        <v>0</v>
      </c>
      <c r="AG2549">
        <v>10</v>
      </c>
      <c r="AH2549">
        <v>303</v>
      </c>
      <c r="AI2549">
        <v>95</v>
      </c>
      <c r="AJ2549">
        <v>53</v>
      </c>
      <c r="AK2549">
        <v>41</v>
      </c>
      <c r="AL2549">
        <v>43</v>
      </c>
      <c r="AM2549">
        <v>12</v>
      </c>
    </row>
    <row r="2550" spans="1:39">
      <c r="A2550">
        <v>8</v>
      </c>
      <c r="B2550">
        <v>81</v>
      </c>
      <c r="C2550">
        <v>2020</v>
      </c>
      <c r="D2550">
        <v>99</v>
      </c>
      <c r="E2550">
        <v>99</v>
      </c>
      <c r="F2550">
        <v>99</v>
      </c>
      <c r="G2550">
        <v>99</v>
      </c>
      <c r="H2550">
        <v>1</v>
      </c>
      <c r="I2550">
        <v>99</v>
      </c>
      <c r="J2550">
        <v>121</v>
      </c>
      <c r="K2550">
        <v>99</v>
      </c>
      <c r="L2550">
        <v>99</v>
      </c>
      <c r="M2550">
        <v>99</v>
      </c>
      <c r="N2550">
        <v>99</v>
      </c>
      <c r="O2550">
        <v>99</v>
      </c>
      <c r="P2550">
        <v>9999</v>
      </c>
      <c r="Q2550">
        <v>31</v>
      </c>
      <c r="R2550">
        <v>108</v>
      </c>
      <c r="S2550">
        <v>108</v>
      </c>
      <c r="T2550">
        <v>0.76835515082527051</v>
      </c>
      <c r="U2550">
        <v>0.6841064615754161</v>
      </c>
      <c r="V2550">
        <v>14.694444444444445</v>
      </c>
      <c r="W2550">
        <v>57.962962962962969</v>
      </c>
      <c r="X2550">
        <v>146.4861963805626</v>
      </c>
      <c r="Y2550">
        <v>135.20675925925923</v>
      </c>
      <c r="Z2550">
        <v>135.20675925925923</v>
      </c>
      <c r="AA2550">
        <v>16.199794513368921</v>
      </c>
      <c r="AB2550">
        <v>4.0664069268734755</v>
      </c>
      <c r="AC2550">
        <v>-37.927117010853323</v>
      </c>
      <c r="AD2550">
        <v>3</v>
      </c>
      <c r="AE2550">
        <v>0</v>
      </c>
      <c r="AF2550">
        <v>0</v>
      </c>
      <c r="AG2550">
        <v>1</v>
      </c>
      <c r="AH2550">
        <v>0</v>
      </c>
      <c r="AI2550">
        <v>0</v>
      </c>
      <c r="AJ2550">
        <v>2</v>
      </c>
      <c r="AK2550">
        <v>0</v>
      </c>
      <c r="AL2550">
        <v>9</v>
      </c>
      <c r="AM2550">
        <v>3</v>
      </c>
    </row>
    <row r="2551" spans="1:39">
      <c r="A2551">
        <v>8</v>
      </c>
      <c r="B2551">
        <v>82</v>
      </c>
      <c r="C2551">
        <v>2020</v>
      </c>
      <c r="D2551">
        <v>99</v>
      </c>
      <c r="E2551">
        <v>99</v>
      </c>
      <c r="F2551">
        <v>99</v>
      </c>
      <c r="G2551">
        <v>99</v>
      </c>
      <c r="H2551">
        <v>1</v>
      </c>
      <c r="I2551">
        <v>99</v>
      </c>
      <c r="J2551">
        <v>134</v>
      </c>
      <c r="K2551">
        <v>99</v>
      </c>
      <c r="L2551">
        <v>99</v>
      </c>
      <c r="M2551">
        <v>99</v>
      </c>
      <c r="N2551">
        <v>99</v>
      </c>
      <c r="O2551">
        <v>99</v>
      </c>
      <c r="P2551">
        <v>9999</v>
      </c>
      <c r="Q2551">
        <v>19</v>
      </c>
      <c r="R2551">
        <v>732</v>
      </c>
      <c r="S2551">
        <v>732</v>
      </c>
      <c r="T2551">
        <v>5.2077404667046086</v>
      </c>
      <c r="U2551">
        <v>5.091571450728388</v>
      </c>
      <c r="V2551">
        <v>15.75</v>
      </c>
      <c r="W2551">
        <v>60.464480874316955</v>
      </c>
      <c r="X2551">
        <v>160.85609707002004</v>
      </c>
      <c r="Y2551">
        <v>148.47017759562843</v>
      </c>
      <c r="Z2551">
        <v>148.47017759562843</v>
      </c>
      <c r="AA2551">
        <v>27.686973231414928</v>
      </c>
      <c r="AB2551">
        <v>3.7372874690988191</v>
      </c>
      <c r="AC2551">
        <v>-37.217120748106126</v>
      </c>
      <c r="AD2551">
        <v>45</v>
      </c>
      <c r="AE2551">
        <v>0</v>
      </c>
      <c r="AF2551">
        <v>0</v>
      </c>
      <c r="AG2551">
        <v>4</v>
      </c>
      <c r="AH2551">
        <v>136</v>
      </c>
      <c r="AI2551">
        <v>43</v>
      </c>
      <c r="AJ2551">
        <v>0</v>
      </c>
      <c r="AK2551">
        <v>13</v>
      </c>
      <c r="AL2551">
        <v>8</v>
      </c>
      <c r="AM2551">
        <v>0</v>
      </c>
    </row>
    <row r="2552" spans="1:39">
      <c r="A2552">
        <v>8</v>
      </c>
      <c r="B2552">
        <v>83</v>
      </c>
      <c r="C2552">
        <v>2020</v>
      </c>
      <c r="D2552">
        <v>99</v>
      </c>
      <c r="E2552">
        <v>99</v>
      </c>
      <c r="F2552">
        <v>99</v>
      </c>
      <c r="G2552">
        <v>99</v>
      </c>
      <c r="H2552">
        <v>2</v>
      </c>
      <c r="I2552">
        <v>99</v>
      </c>
      <c r="J2552">
        <v>141</v>
      </c>
      <c r="K2552">
        <v>99</v>
      </c>
      <c r="L2552">
        <v>99</v>
      </c>
      <c r="M2552">
        <v>99</v>
      </c>
      <c r="N2552">
        <v>99</v>
      </c>
      <c r="O2552">
        <v>99</v>
      </c>
      <c r="P2552">
        <v>9999</v>
      </c>
      <c r="Q2552">
        <v>15</v>
      </c>
      <c r="R2552">
        <v>54</v>
      </c>
      <c r="S2552">
        <v>54</v>
      </c>
      <c r="T2552">
        <v>0.38417757541263525</v>
      </c>
      <c r="U2552">
        <v>0.33226340226423923</v>
      </c>
      <c r="V2552">
        <v>15.666666666666663</v>
      </c>
      <c r="W2552">
        <v>59.518518518518512</v>
      </c>
      <c r="X2552">
        <v>142.29364792745071</v>
      </c>
      <c r="Y2552">
        <v>131.33703703703705</v>
      </c>
      <c r="Z2552">
        <v>131.33703703703705</v>
      </c>
      <c r="AA2552">
        <v>30.111486034748594</v>
      </c>
      <c r="AB2552">
        <v>4.0310863380076611</v>
      </c>
      <c r="AC2552">
        <v>-56.263102008142738</v>
      </c>
      <c r="AD2552">
        <v>1</v>
      </c>
      <c r="AE2552">
        <v>0</v>
      </c>
      <c r="AF2552">
        <v>0</v>
      </c>
      <c r="AG2552">
        <v>0</v>
      </c>
      <c r="AH2552">
        <v>1</v>
      </c>
      <c r="AI2552">
        <v>0</v>
      </c>
      <c r="AJ2552">
        <v>0</v>
      </c>
      <c r="AK2552">
        <v>0</v>
      </c>
      <c r="AL2552">
        <v>0</v>
      </c>
      <c r="AM2552">
        <v>0</v>
      </c>
    </row>
    <row r="2553" spans="1:39">
      <c r="A2553">
        <v>8</v>
      </c>
      <c r="B2553">
        <v>84</v>
      </c>
      <c r="C2553">
        <v>2020</v>
      </c>
      <c r="D2553">
        <v>99</v>
      </c>
      <c r="E2553">
        <v>99</v>
      </c>
      <c r="F2553">
        <v>99</v>
      </c>
      <c r="G2553">
        <v>99</v>
      </c>
      <c r="H2553">
        <v>2</v>
      </c>
      <c r="I2553">
        <v>99</v>
      </c>
      <c r="J2553">
        <v>143</v>
      </c>
      <c r="K2553">
        <v>99</v>
      </c>
      <c r="L2553">
        <v>99</v>
      </c>
      <c r="M2553">
        <v>99</v>
      </c>
      <c r="N2553">
        <v>99</v>
      </c>
      <c r="O2553">
        <v>99</v>
      </c>
      <c r="P2553">
        <v>9999</v>
      </c>
    </row>
    <row r="2554" spans="1:39">
      <c r="A2554">
        <v>8</v>
      </c>
      <c r="B2554">
        <v>85</v>
      </c>
      <c r="C2554">
        <v>2020</v>
      </c>
      <c r="D2554">
        <v>99</v>
      </c>
      <c r="E2554">
        <v>99</v>
      </c>
      <c r="F2554">
        <v>99</v>
      </c>
      <c r="G2554">
        <v>99</v>
      </c>
      <c r="H2554">
        <v>2</v>
      </c>
      <c r="I2554">
        <v>99</v>
      </c>
      <c r="J2554">
        <v>147</v>
      </c>
      <c r="K2554">
        <v>99</v>
      </c>
      <c r="L2554">
        <v>99</v>
      </c>
      <c r="M2554">
        <v>99</v>
      </c>
      <c r="N2554">
        <v>99</v>
      </c>
      <c r="O2554">
        <v>99</v>
      </c>
      <c r="P2554">
        <v>9999</v>
      </c>
      <c r="Q2554">
        <v>16</v>
      </c>
      <c r="R2554">
        <v>53</v>
      </c>
      <c r="S2554">
        <v>53</v>
      </c>
      <c r="T2554">
        <v>0.37706317586795662</v>
      </c>
      <c r="U2554">
        <v>0.33408114852179699</v>
      </c>
      <c r="V2554">
        <v>15.245283018867925</v>
      </c>
      <c r="W2554">
        <v>59.245283018867923</v>
      </c>
      <c r="X2554">
        <v>145.77158159406372</v>
      </c>
      <c r="Y2554">
        <v>134.54716981132077</v>
      </c>
      <c r="Z2554">
        <v>134.54716981132077</v>
      </c>
      <c r="AA2554">
        <v>20.439155945479328</v>
      </c>
      <c r="AB2554">
        <v>3.8554331199674632</v>
      </c>
      <c r="AC2554">
        <v>-36.284326593016658</v>
      </c>
      <c r="AD2554">
        <v>2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1</v>
      </c>
      <c r="AK2554">
        <v>0</v>
      </c>
      <c r="AL2554">
        <v>2</v>
      </c>
      <c r="AM2554">
        <v>0</v>
      </c>
    </row>
    <row r="2555" spans="1:39">
      <c r="A2555">
        <v>8</v>
      </c>
      <c r="B2555">
        <v>86</v>
      </c>
      <c r="C2555">
        <v>2020</v>
      </c>
      <c r="D2555">
        <v>99</v>
      </c>
      <c r="E2555">
        <v>99</v>
      </c>
      <c r="F2555">
        <v>99</v>
      </c>
      <c r="G2555">
        <v>99</v>
      </c>
      <c r="H2555">
        <v>1</v>
      </c>
      <c r="I2555">
        <v>99</v>
      </c>
      <c r="J2555">
        <v>155</v>
      </c>
      <c r="K2555">
        <v>99</v>
      </c>
      <c r="L2555">
        <v>99</v>
      </c>
      <c r="M2555">
        <v>99</v>
      </c>
      <c r="N2555">
        <v>99</v>
      </c>
      <c r="O2555">
        <v>99</v>
      </c>
      <c r="P2555">
        <v>9999</v>
      </c>
      <c r="Q2555">
        <v>9</v>
      </c>
      <c r="R2555">
        <v>160</v>
      </c>
      <c r="S2555">
        <v>160</v>
      </c>
      <c r="T2555">
        <v>1.1383039271485484</v>
      </c>
      <c r="U2555">
        <v>1.1540023019976084</v>
      </c>
      <c r="V2555">
        <v>14.487500000000001</v>
      </c>
      <c r="W2555">
        <v>58.268749999999997</v>
      </c>
      <c r="X2555">
        <v>166.7951652221017</v>
      </c>
      <c r="Y2555">
        <v>153.95193750000001</v>
      </c>
      <c r="Z2555">
        <v>153.95193750000001</v>
      </c>
      <c r="AA2555">
        <v>28.445881962440623</v>
      </c>
      <c r="AB2555">
        <v>4.9278822467161882</v>
      </c>
      <c r="AC2555">
        <v>-46.07840791580405</v>
      </c>
      <c r="AD2555">
        <v>5</v>
      </c>
      <c r="AE2555">
        <v>0</v>
      </c>
      <c r="AF2555">
        <v>0</v>
      </c>
      <c r="AG2555">
        <v>1</v>
      </c>
      <c r="AH2555">
        <v>14</v>
      </c>
      <c r="AI2555">
        <v>0</v>
      </c>
      <c r="AJ2555">
        <v>1</v>
      </c>
      <c r="AK2555">
        <v>0</v>
      </c>
      <c r="AL2555">
        <v>4</v>
      </c>
      <c r="AM2555">
        <v>0</v>
      </c>
    </row>
    <row r="2556" spans="1:39">
      <c r="A2556">
        <v>8</v>
      </c>
      <c r="B2556">
        <v>87</v>
      </c>
      <c r="C2556">
        <v>2020</v>
      </c>
      <c r="D2556">
        <v>99</v>
      </c>
      <c r="E2556">
        <v>99</v>
      </c>
      <c r="F2556">
        <v>99</v>
      </c>
      <c r="G2556">
        <v>99</v>
      </c>
      <c r="H2556">
        <v>2</v>
      </c>
      <c r="I2556">
        <v>99</v>
      </c>
      <c r="J2556">
        <v>160</v>
      </c>
      <c r="K2556">
        <v>99</v>
      </c>
      <c r="L2556">
        <v>99</v>
      </c>
      <c r="M2556">
        <v>99</v>
      </c>
      <c r="N2556">
        <v>99</v>
      </c>
      <c r="O2556">
        <v>99</v>
      </c>
      <c r="P2556">
        <v>9999</v>
      </c>
      <c r="Q2556">
        <v>30</v>
      </c>
      <c r="R2556">
        <v>92</v>
      </c>
      <c r="S2556">
        <v>92</v>
      </c>
      <c r="T2556">
        <v>0.65452475811041555</v>
      </c>
      <c r="U2556">
        <v>0.58917934818748752</v>
      </c>
      <c r="V2556">
        <v>14.586956521739131</v>
      </c>
      <c r="W2556">
        <v>57.934782608695656</v>
      </c>
      <c r="X2556">
        <v>148.10047576428471</v>
      </c>
      <c r="Y2556">
        <v>136.69673913043479</v>
      </c>
      <c r="Z2556">
        <v>136.69673913043479</v>
      </c>
      <c r="AA2556">
        <v>10.187017004682016</v>
      </c>
      <c r="AB2556">
        <v>4.1067398151408696</v>
      </c>
      <c r="AC2556">
        <v>-45.161939724747995</v>
      </c>
      <c r="AD2556">
        <v>5</v>
      </c>
      <c r="AE2556">
        <v>0</v>
      </c>
      <c r="AF2556">
        <v>0</v>
      </c>
      <c r="AG2556">
        <v>2</v>
      </c>
      <c r="AH2556">
        <v>6</v>
      </c>
      <c r="AI2556">
        <v>2</v>
      </c>
      <c r="AJ2556">
        <v>7</v>
      </c>
      <c r="AK2556">
        <v>0</v>
      </c>
      <c r="AL2556">
        <v>9</v>
      </c>
      <c r="AM2556">
        <v>8</v>
      </c>
    </row>
    <row r="2557" spans="1:39">
      <c r="A2557">
        <v>8</v>
      </c>
      <c r="B2557">
        <v>88</v>
      </c>
      <c r="C2557">
        <v>2020</v>
      </c>
      <c r="D2557">
        <v>99</v>
      </c>
      <c r="E2557">
        <v>99</v>
      </c>
      <c r="F2557">
        <v>99</v>
      </c>
      <c r="G2557">
        <v>99</v>
      </c>
      <c r="H2557">
        <v>1</v>
      </c>
      <c r="I2557">
        <v>99</v>
      </c>
      <c r="J2557">
        <v>171</v>
      </c>
      <c r="K2557">
        <v>99</v>
      </c>
      <c r="L2557">
        <v>99</v>
      </c>
      <c r="M2557">
        <v>99</v>
      </c>
      <c r="N2557">
        <v>99</v>
      </c>
      <c r="O2557">
        <v>99</v>
      </c>
      <c r="P2557">
        <v>9999</v>
      </c>
      <c r="Q2557">
        <v>28</v>
      </c>
      <c r="R2557">
        <v>849</v>
      </c>
      <c r="S2557">
        <v>849</v>
      </c>
      <c r="T2557">
        <v>6.0401252134319847</v>
      </c>
      <c r="U2557">
        <v>5.9669629115205325</v>
      </c>
      <c r="V2557">
        <v>14.93286219081272</v>
      </c>
      <c r="W2557">
        <v>58.870435806831566</v>
      </c>
      <c r="X2557">
        <v>162.53332261394803</v>
      </c>
      <c r="Y2557">
        <v>150.01825677267365</v>
      </c>
      <c r="Z2557">
        <v>150.01825677267365</v>
      </c>
      <c r="AA2557">
        <v>30.282146466283571</v>
      </c>
      <c r="AB2557">
        <v>4.6490177716554388</v>
      </c>
      <c r="AC2557">
        <v>-46.221040644484717</v>
      </c>
      <c r="AD2557">
        <v>43</v>
      </c>
      <c r="AE2557">
        <v>0</v>
      </c>
      <c r="AF2557">
        <v>0</v>
      </c>
      <c r="AG2557">
        <v>3</v>
      </c>
      <c r="AH2557">
        <v>90</v>
      </c>
      <c r="AI2557">
        <v>14</v>
      </c>
      <c r="AJ2557">
        <v>24</v>
      </c>
      <c r="AK2557">
        <v>11</v>
      </c>
      <c r="AL2557">
        <v>5</v>
      </c>
      <c r="AM2557">
        <v>1</v>
      </c>
    </row>
    <row r="2558" spans="1:39">
      <c r="A2558">
        <v>8</v>
      </c>
      <c r="B2558">
        <v>89</v>
      </c>
      <c r="C2558">
        <v>2020</v>
      </c>
      <c r="D2558">
        <v>99</v>
      </c>
      <c r="E2558">
        <v>99</v>
      </c>
      <c r="F2558">
        <v>99</v>
      </c>
      <c r="G2558">
        <v>99</v>
      </c>
      <c r="H2558">
        <v>2</v>
      </c>
      <c r="I2558">
        <v>99</v>
      </c>
      <c r="J2558">
        <v>181</v>
      </c>
      <c r="K2558">
        <v>99</v>
      </c>
      <c r="L2558">
        <v>99</v>
      </c>
      <c r="M2558">
        <v>99</v>
      </c>
      <c r="N2558">
        <v>99</v>
      </c>
      <c r="O2558">
        <v>99</v>
      </c>
      <c r="P2558">
        <v>9999</v>
      </c>
      <c r="Q2558">
        <v>9</v>
      </c>
      <c r="R2558">
        <v>55</v>
      </c>
      <c r="S2558">
        <v>55</v>
      </c>
      <c r="T2558">
        <v>0.3912919749573136</v>
      </c>
      <c r="U2558">
        <v>0.36659444498430249</v>
      </c>
      <c r="V2558">
        <v>16.236363636363638</v>
      </c>
      <c r="W2558">
        <v>61.490909090909078</v>
      </c>
      <c r="X2558">
        <v>154.14163301487253</v>
      </c>
      <c r="Y2558">
        <v>142.27272727272725</v>
      </c>
      <c r="Z2558">
        <v>142.27272727272725</v>
      </c>
      <c r="AA2558">
        <v>29.451954431492535</v>
      </c>
      <c r="AB2558">
        <v>4.0670414856847676</v>
      </c>
      <c r="AC2558">
        <v>8.1000929834610407</v>
      </c>
      <c r="AD2558">
        <v>3</v>
      </c>
      <c r="AE2558">
        <v>0</v>
      </c>
      <c r="AF2558">
        <v>0</v>
      </c>
      <c r="AG2558">
        <v>0</v>
      </c>
      <c r="AH2558">
        <v>3</v>
      </c>
      <c r="AI2558">
        <v>3</v>
      </c>
      <c r="AJ2558">
        <v>1</v>
      </c>
      <c r="AK2558">
        <v>0</v>
      </c>
      <c r="AL2558">
        <v>0</v>
      </c>
      <c r="AM2558">
        <v>0</v>
      </c>
    </row>
    <row r="2559" spans="1:39">
      <c r="A2559">
        <v>8</v>
      </c>
      <c r="B2559">
        <v>90</v>
      </c>
      <c r="C2559">
        <v>2020</v>
      </c>
      <c r="D2559">
        <v>99</v>
      </c>
      <c r="E2559">
        <v>99</v>
      </c>
      <c r="F2559">
        <v>99</v>
      </c>
      <c r="G2559">
        <v>99</v>
      </c>
      <c r="H2559">
        <v>2</v>
      </c>
      <c r="I2559">
        <v>99</v>
      </c>
      <c r="J2559">
        <v>470</v>
      </c>
      <c r="K2559">
        <v>99</v>
      </c>
      <c r="L2559">
        <v>99</v>
      </c>
      <c r="M2559">
        <v>99</v>
      </c>
      <c r="N2559">
        <v>99</v>
      </c>
      <c r="O2559">
        <v>99</v>
      </c>
      <c r="P2559">
        <v>9999</v>
      </c>
      <c r="Q2559">
        <v>3</v>
      </c>
      <c r="R2559">
        <v>56</v>
      </c>
      <c r="S2559">
        <v>56</v>
      </c>
      <c r="T2559">
        <v>0.3984063745019919</v>
      </c>
      <c r="U2559">
        <v>0.32440680310463943</v>
      </c>
      <c r="V2559">
        <v>13.732142857142859</v>
      </c>
      <c r="W2559">
        <v>55.785714285714306</v>
      </c>
      <c r="X2559">
        <v>133.96726512923695</v>
      </c>
      <c r="Y2559">
        <v>123.65178571428569</v>
      </c>
      <c r="Z2559">
        <v>123.65178571428569</v>
      </c>
      <c r="AA2559">
        <v>20.512940089049597</v>
      </c>
      <c r="AB2559">
        <v>6.950627632796631</v>
      </c>
      <c r="AC2559">
        <v>66.762060552199941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</row>
    <row r="2560" spans="1:39">
      <c r="A2560">
        <v>8</v>
      </c>
      <c r="B2560">
        <v>91</v>
      </c>
      <c r="C2560">
        <v>2020</v>
      </c>
      <c r="D2560">
        <v>99</v>
      </c>
      <c r="E2560">
        <v>99</v>
      </c>
      <c r="F2560">
        <v>99</v>
      </c>
      <c r="G2560">
        <v>99</v>
      </c>
      <c r="H2560">
        <v>1</v>
      </c>
      <c r="I2560">
        <v>99</v>
      </c>
      <c r="J2560">
        <v>643</v>
      </c>
      <c r="K2560">
        <v>99</v>
      </c>
      <c r="L2560">
        <v>99</v>
      </c>
      <c r="M2560">
        <v>99</v>
      </c>
      <c r="N2560">
        <v>99</v>
      </c>
      <c r="O2560">
        <v>99</v>
      </c>
      <c r="P2560">
        <v>9999</v>
      </c>
      <c r="Q2560">
        <v>39</v>
      </c>
      <c r="R2560">
        <v>1254</v>
      </c>
      <c r="S2560">
        <v>1254</v>
      </c>
      <c r="T2560">
        <v>8.9214570290267492</v>
      </c>
      <c r="U2560">
        <v>8.5829007589156259</v>
      </c>
      <c r="V2560">
        <v>15.117224880382778</v>
      </c>
      <c r="W2560">
        <v>59.212918660287102</v>
      </c>
      <c r="X2560">
        <v>158.28265260807837</v>
      </c>
      <c r="Y2560">
        <v>146.09488835725691</v>
      </c>
      <c r="Z2560">
        <v>146.09488835725691</v>
      </c>
      <c r="AA2560">
        <v>31.442184459480742</v>
      </c>
      <c r="AB2560">
        <v>4.29774529345553</v>
      </c>
      <c r="AC2560">
        <v>-48.054766873605914</v>
      </c>
      <c r="AD2560">
        <v>80</v>
      </c>
      <c r="AE2560">
        <v>0</v>
      </c>
      <c r="AF2560">
        <v>0</v>
      </c>
      <c r="AG2560">
        <v>18</v>
      </c>
      <c r="AH2560">
        <v>176</v>
      </c>
      <c r="AI2560">
        <v>18</v>
      </c>
      <c r="AJ2560">
        <v>1</v>
      </c>
      <c r="AK2560">
        <v>12</v>
      </c>
      <c r="AL2560">
        <v>19</v>
      </c>
      <c r="AM2560">
        <v>7</v>
      </c>
    </row>
    <row r="2561" spans="1:39">
      <c r="A2561">
        <v>8</v>
      </c>
      <c r="B2561">
        <v>92</v>
      </c>
      <c r="C2561">
        <v>2020</v>
      </c>
      <c r="D2561">
        <v>99</v>
      </c>
      <c r="E2561">
        <v>99</v>
      </c>
      <c r="F2561">
        <v>99</v>
      </c>
      <c r="G2561">
        <v>99</v>
      </c>
      <c r="H2561">
        <v>1</v>
      </c>
      <c r="I2561">
        <v>99</v>
      </c>
      <c r="J2561">
        <v>802</v>
      </c>
      <c r="K2561">
        <v>99</v>
      </c>
      <c r="L2561">
        <v>99</v>
      </c>
      <c r="M2561">
        <v>99</v>
      </c>
      <c r="N2561">
        <v>99</v>
      </c>
      <c r="O2561">
        <v>99</v>
      </c>
      <c r="P2561">
        <v>9999</v>
      </c>
    </row>
    <row r="2562" spans="1:39">
      <c r="A2562">
        <v>8</v>
      </c>
      <c r="B2562">
        <v>93</v>
      </c>
      <c r="C2562">
        <v>2019</v>
      </c>
      <c r="D2562">
        <v>99</v>
      </c>
      <c r="E2562">
        <v>99</v>
      </c>
      <c r="F2562">
        <v>99</v>
      </c>
      <c r="G2562">
        <v>99</v>
      </c>
      <c r="H2562">
        <v>1</v>
      </c>
      <c r="I2562">
        <v>99</v>
      </c>
      <c r="J2562">
        <v>103</v>
      </c>
      <c r="K2562">
        <v>99</v>
      </c>
      <c r="L2562">
        <v>99</v>
      </c>
      <c r="M2562">
        <v>99</v>
      </c>
      <c r="N2562">
        <v>99</v>
      </c>
      <c r="O2562">
        <v>99</v>
      </c>
      <c r="P2562">
        <v>9999</v>
      </c>
      <c r="Q2562">
        <v>113</v>
      </c>
      <c r="R2562">
        <v>3259</v>
      </c>
      <c r="S2562">
        <v>3259</v>
      </c>
      <c r="T2562">
        <v>22.597420607405361</v>
      </c>
      <c r="U2562">
        <v>23.054257126744378</v>
      </c>
      <c r="V2562">
        <v>15.515188708192699</v>
      </c>
      <c r="W2562">
        <v>60.080699601104627</v>
      </c>
      <c r="X2562">
        <v>168.11071066804931</v>
      </c>
      <c r="Y2562">
        <v>155.16618594660977</v>
      </c>
      <c r="Z2562">
        <v>155.16618594660977</v>
      </c>
      <c r="AA2562">
        <v>29.611994045908073</v>
      </c>
      <c r="AB2562">
        <v>4.2777809243069074</v>
      </c>
      <c r="AC2562">
        <v>-46.588526808734251</v>
      </c>
      <c r="AD2562">
        <v>54</v>
      </c>
      <c r="AE2562">
        <v>0</v>
      </c>
      <c r="AF2562">
        <v>0</v>
      </c>
      <c r="AG2562">
        <v>2</v>
      </c>
      <c r="AH2562">
        <v>116</v>
      </c>
      <c r="AI2562">
        <v>15</v>
      </c>
      <c r="AJ2562">
        <v>16</v>
      </c>
      <c r="AK2562">
        <v>25</v>
      </c>
      <c r="AL2562">
        <v>19</v>
      </c>
      <c r="AM2562">
        <v>4</v>
      </c>
    </row>
    <row r="2563" spans="1:39">
      <c r="A2563">
        <v>8</v>
      </c>
      <c r="B2563">
        <v>94</v>
      </c>
      <c r="C2563">
        <v>2019</v>
      </c>
      <c r="D2563">
        <v>99</v>
      </c>
      <c r="E2563">
        <v>99</v>
      </c>
      <c r="F2563">
        <v>99</v>
      </c>
      <c r="G2563">
        <v>99</v>
      </c>
      <c r="H2563">
        <v>2</v>
      </c>
      <c r="I2563">
        <v>99</v>
      </c>
      <c r="J2563">
        <v>106</v>
      </c>
      <c r="K2563">
        <v>99</v>
      </c>
      <c r="L2563">
        <v>99</v>
      </c>
      <c r="M2563">
        <v>99</v>
      </c>
      <c r="N2563">
        <v>99</v>
      </c>
      <c r="O2563">
        <v>99</v>
      </c>
      <c r="P2563">
        <v>9999</v>
      </c>
      <c r="Q2563">
        <v>14</v>
      </c>
      <c r="R2563">
        <v>24</v>
      </c>
      <c r="S2563">
        <v>24</v>
      </c>
      <c r="T2563">
        <v>0.16641242546110105</v>
      </c>
      <c r="U2563">
        <v>0.15199709318096544</v>
      </c>
      <c r="V2563">
        <v>15.375</v>
      </c>
      <c r="W2563">
        <v>59.45833333333335</v>
      </c>
      <c r="X2563">
        <v>150.50559768869627</v>
      </c>
      <c r="Y2563">
        <v>138.91666666666663</v>
      </c>
      <c r="Z2563">
        <v>138.91666666666663</v>
      </c>
      <c r="AA2563">
        <v>13.033024293011415</v>
      </c>
      <c r="AB2563">
        <v>3.774687257096685</v>
      </c>
      <c r="AC2563">
        <v>-37.98471627632707</v>
      </c>
      <c r="AD2563">
        <v>1</v>
      </c>
      <c r="AE2563">
        <v>0</v>
      </c>
      <c r="AF2563">
        <v>0</v>
      </c>
      <c r="AG2563">
        <v>0</v>
      </c>
      <c r="AH2563">
        <v>2</v>
      </c>
      <c r="AI2563">
        <v>0</v>
      </c>
      <c r="AJ2563">
        <v>3</v>
      </c>
      <c r="AK2563">
        <v>0</v>
      </c>
      <c r="AL2563">
        <v>0</v>
      </c>
      <c r="AM2563">
        <v>0</v>
      </c>
    </row>
    <row r="2564" spans="1:39">
      <c r="A2564">
        <v>8</v>
      </c>
      <c r="B2564">
        <v>95</v>
      </c>
      <c r="C2564">
        <v>2019</v>
      </c>
      <c r="D2564">
        <v>99</v>
      </c>
      <c r="E2564">
        <v>99</v>
      </c>
      <c r="F2564">
        <v>99</v>
      </c>
      <c r="G2564">
        <v>99</v>
      </c>
      <c r="H2564">
        <v>1</v>
      </c>
      <c r="I2564">
        <v>99</v>
      </c>
      <c r="J2564">
        <v>109</v>
      </c>
      <c r="K2564">
        <v>99</v>
      </c>
      <c r="L2564">
        <v>99</v>
      </c>
      <c r="M2564">
        <v>99</v>
      </c>
      <c r="N2564">
        <v>99</v>
      </c>
      <c r="O2564">
        <v>99</v>
      </c>
      <c r="P2564">
        <v>9999</v>
      </c>
      <c r="Q2564">
        <v>125</v>
      </c>
      <c r="R2564">
        <v>2410</v>
      </c>
      <c r="S2564">
        <v>2410</v>
      </c>
      <c r="T2564">
        <v>16.710581056718901</v>
      </c>
      <c r="U2564">
        <v>17.195922611869921</v>
      </c>
      <c r="V2564">
        <v>14.619917012448132</v>
      </c>
      <c r="W2564">
        <v>58.388381742738581</v>
      </c>
      <c r="X2564">
        <v>169.56532684777653</v>
      </c>
      <c r="Y2564">
        <v>156.50879668049805</v>
      </c>
      <c r="Z2564">
        <v>156.50879668049805</v>
      </c>
      <c r="AA2564">
        <v>32.93110067243412</v>
      </c>
      <c r="AB2564">
        <v>5.5309193029369448</v>
      </c>
      <c r="AC2564">
        <v>-49.661611561381001</v>
      </c>
      <c r="AD2564">
        <v>75</v>
      </c>
      <c r="AE2564">
        <v>0</v>
      </c>
      <c r="AF2564">
        <v>0</v>
      </c>
      <c r="AG2564">
        <v>12</v>
      </c>
      <c r="AH2564">
        <v>134</v>
      </c>
      <c r="AI2564">
        <v>13</v>
      </c>
      <c r="AJ2564">
        <v>14</v>
      </c>
      <c r="AK2564">
        <v>9</v>
      </c>
      <c r="AL2564">
        <v>7</v>
      </c>
      <c r="AM2564">
        <v>12</v>
      </c>
    </row>
    <row r="2565" spans="1:39">
      <c r="A2565">
        <v>8</v>
      </c>
      <c r="B2565">
        <v>96</v>
      </c>
      <c r="C2565">
        <v>2019</v>
      </c>
      <c r="D2565">
        <v>99</v>
      </c>
      <c r="E2565">
        <v>99</v>
      </c>
      <c r="F2565">
        <v>99</v>
      </c>
      <c r="G2565">
        <v>99</v>
      </c>
      <c r="H2565">
        <v>1</v>
      </c>
      <c r="I2565">
        <v>99</v>
      </c>
      <c r="J2565">
        <v>111</v>
      </c>
      <c r="K2565">
        <v>99</v>
      </c>
      <c r="L2565">
        <v>99</v>
      </c>
      <c r="M2565">
        <v>99</v>
      </c>
      <c r="N2565">
        <v>99</v>
      </c>
      <c r="O2565">
        <v>99</v>
      </c>
      <c r="P2565">
        <v>9999</v>
      </c>
      <c r="Q2565">
        <v>104</v>
      </c>
      <c r="R2565">
        <v>3459</v>
      </c>
      <c r="S2565">
        <v>3459</v>
      </c>
      <c r="T2565">
        <v>23.98419081958118</v>
      </c>
      <c r="U2565">
        <v>24.64497007699692</v>
      </c>
      <c r="V2565">
        <v>14.991326973113623</v>
      </c>
      <c r="W2565">
        <v>58.952876553917299</v>
      </c>
      <c r="X2565">
        <v>169.31925352457199</v>
      </c>
      <c r="Y2565">
        <v>156.28167100317989</v>
      </c>
      <c r="Z2565">
        <v>156.28167100317989</v>
      </c>
      <c r="AA2565">
        <v>30.116328081257421</v>
      </c>
      <c r="AB2565">
        <v>4.4207492205605643</v>
      </c>
      <c r="AC2565">
        <v>-46.291345646595879</v>
      </c>
      <c r="AD2565">
        <v>137</v>
      </c>
      <c r="AE2565">
        <v>0</v>
      </c>
      <c r="AF2565">
        <v>0</v>
      </c>
      <c r="AG2565">
        <v>9</v>
      </c>
      <c r="AH2565">
        <v>369</v>
      </c>
      <c r="AI2565">
        <v>27</v>
      </c>
      <c r="AJ2565">
        <v>17</v>
      </c>
      <c r="AK2565">
        <v>29</v>
      </c>
      <c r="AL2565">
        <v>21</v>
      </c>
      <c r="AM2565">
        <v>10</v>
      </c>
    </row>
    <row r="2566" spans="1:39">
      <c r="A2566">
        <v>8</v>
      </c>
      <c r="B2566">
        <v>97</v>
      </c>
      <c r="C2566">
        <v>2019</v>
      </c>
      <c r="D2566">
        <v>99</v>
      </c>
      <c r="E2566">
        <v>99</v>
      </c>
      <c r="F2566">
        <v>99</v>
      </c>
      <c r="G2566">
        <v>99</v>
      </c>
      <c r="H2566">
        <v>1</v>
      </c>
      <c r="I2566">
        <v>99</v>
      </c>
      <c r="J2566">
        <v>113</v>
      </c>
      <c r="K2566">
        <v>99</v>
      </c>
      <c r="L2566">
        <v>99</v>
      </c>
      <c r="M2566">
        <v>99</v>
      </c>
      <c r="N2566">
        <v>99</v>
      </c>
      <c r="O2566">
        <v>99</v>
      </c>
      <c r="P2566">
        <v>9999</v>
      </c>
    </row>
    <row r="2567" spans="1:39">
      <c r="A2567">
        <v>8</v>
      </c>
      <c r="B2567">
        <v>98</v>
      </c>
      <c r="C2567">
        <v>2019</v>
      </c>
      <c r="D2567">
        <v>99</v>
      </c>
      <c r="E2567">
        <v>99</v>
      </c>
      <c r="F2567">
        <v>99</v>
      </c>
      <c r="G2567">
        <v>99</v>
      </c>
      <c r="H2567">
        <v>1</v>
      </c>
      <c r="I2567">
        <v>99</v>
      </c>
      <c r="J2567">
        <v>116</v>
      </c>
      <c r="K2567">
        <v>99</v>
      </c>
      <c r="L2567">
        <v>99</v>
      </c>
      <c r="M2567">
        <v>99</v>
      </c>
      <c r="N2567">
        <v>99</v>
      </c>
      <c r="O2567">
        <v>99</v>
      </c>
      <c r="P2567">
        <v>9999</v>
      </c>
      <c r="Q2567">
        <v>38</v>
      </c>
      <c r="R2567">
        <v>950</v>
      </c>
      <c r="S2567">
        <v>916</v>
      </c>
      <c r="T2567">
        <v>6.5871585078352526</v>
      </c>
      <c r="U2567">
        <v>6.2970471806453912</v>
      </c>
      <c r="V2567">
        <v>14.956842105263156</v>
      </c>
      <c r="W2567">
        <v>58.901746724890813</v>
      </c>
      <c r="X2567">
        <v>163.40496093972743</v>
      </c>
      <c r="Y2567">
        <v>145.39305263157883</v>
      </c>
      <c r="Z2567">
        <v>150.78973799126621</v>
      </c>
      <c r="AA2567">
        <v>31.33283322527156</v>
      </c>
      <c r="AB2567">
        <v>4.303846812519418</v>
      </c>
      <c r="AC2567">
        <v>-41.46530465856015</v>
      </c>
      <c r="AD2567">
        <v>9</v>
      </c>
      <c r="AE2567">
        <v>0</v>
      </c>
      <c r="AF2567">
        <v>0</v>
      </c>
      <c r="AG2567">
        <v>1</v>
      </c>
      <c r="AH2567">
        <v>17</v>
      </c>
      <c r="AI2567">
        <v>2</v>
      </c>
      <c r="AJ2567">
        <v>1</v>
      </c>
      <c r="AK2567">
        <v>0</v>
      </c>
      <c r="AL2567">
        <v>5</v>
      </c>
      <c r="AM2567">
        <v>0</v>
      </c>
    </row>
    <row r="2568" spans="1:39">
      <c r="A2568">
        <v>8</v>
      </c>
      <c r="B2568">
        <v>99</v>
      </c>
      <c r="C2568">
        <v>2019</v>
      </c>
      <c r="D2568">
        <v>99</v>
      </c>
      <c r="E2568">
        <v>99</v>
      </c>
      <c r="F2568">
        <v>99</v>
      </c>
      <c r="G2568">
        <v>99</v>
      </c>
      <c r="H2568">
        <v>2</v>
      </c>
      <c r="I2568">
        <v>99</v>
      </c>
      <c r="J2568">
        <v>117</v>
      </c>
      <c r="K2568">
        <v>99</v>
      </c>
      <c r="L2568">
        <v>99</v>
      </c>
      <c r="M2568">
        <v>99</v>
      </c>
      <c r="N2568">
        <v>99</v>
      </c>
      <c r="O2568">
        <v>99</v>
      </c>
      <c r="P2568">
        <v>9999</v>
      </c>
      <c r="Q2568">
        <v>37</v>
      </c>
      <c r="R2568">
        <v>109</v>
      </c>
      <c r="S2568">
        <v>109</v>
      </c>
      <c r="T2568">
        <v>0.75578976563583389</v>
      </c>
      <c r="U2568">
        <v>0.69150471195547858</v>
      </c>
      <c r="V2568">
        <v>14.77064220183486</v>
      </c>
      <c r="W2568">
        <v>58.431192660550479</v>
      </c>
      <c r="X2568">
        <v>150.76386334946864</v>
      </c>
      <c r="Y2568">
        <v>139.15504587155959</v>
      </c>
      <c r="Z2568">
        <v>139.15504587155959</v>
      </c>
      <c r="AA2568">
        <v>13.916213804382171</v>
      </c>
      <c r="AB2568">
        <v>3.7961036820293361</v>
      </c>
      <c r="AC2568">
        <v>-42.495802371777472</v>
      </c>
      <c r="AD2568">
        <v>6</v>
      </c>
      <c r="AE2568">
        <v>0</v>
      </c>
      <c r="AF2568">
        <v>0</v>
      </c>
      <c r="AG2568">
        <v>1</v>
      </c>
      <c r="AH2568">
        <v>5</v>
      </c>
      <c r="AI2568">
        <v>3</v>
      </c>
      <c r="AJ2568">
        <v>2</v>
      </c>
      <c r="AK2568">
        <v>0</v>
      </c>
      <c r="AL2568">
        <v>3</v>
      </c>
      <c r="AM2568">
        <v>2</v>
      </c>
    </row>
    <row r="2569" spans="1:39">
      <c r="A2569">
        <v>8</v>
      </c>
      <c r="B2569">
        <v>100</v>
      </c>
      <c r="C2569">
        <v>2019</v>
      </c>
      <c r="D2569">
        <v>99</v>
      </c>
      <c r="E2569">
        <v>99</v>
      </c>
      <c r="F2569">
        <v>99</v>
      </c>
      <c r="G2569">
        <v>99</v>
      </c>
      <c r="H2569">
        <v>1</v>
      </c>
      <c r="I2569">
        <v>99</v>
      </c>
      <c r="J2569">
        <v>121</v>
      </c>
      <c r="K2569">
        <v>99</v>
      </c>
      <c r="L2569">
        <v>99</v>
      </c>
      <c r="M2569">
        <v>99</v>
      </c>
      <c r="N2569">
        <v>99</v>
      </c>
      <c r="O2569">
        <v>99</v>
      </c>
      <c r="P2569">
        <v>9999</v>
      </c>
      <c r="Q2569">
        <v>48</v>
      </c>
      <c r="R2569">
        <v>121</v>
      </c>
      <c r="S2569">
        <v>121</v>
      </c>
      <c r="T2569">
        <v>0.83899597836638451</v>
      </c>
      <c r="U2569">
        <v>0.75266371030648782</v>
      </c>
      <c r="V2569">
        <v>14.768595041322316</v>
      </c>
      <c r="W2569">
        <v>58.421487603305806</v>
      </c>
      <c r="X2569">
        <v>147.82375115281644</v>
      </c>
      <c r="Y2569">
        <v>136.44132231404959</v>
      </c>
      <c r="Z2569">
        <v>136.44132231404959</v>
      </c>
      <c r="AA2569">
        <v>15.516057634994201</v>
      </c>
      <c r="AB2569">
        <v>3.7784776901293209</v>
      </c>
      <c r="AC2569">
        <v>-25.687048061574345</v>
      </c>
      <c r="AD2569">
        <v>5</v>
      </c>
      <c r="AE2569">
        <v>0</v>
      </c>
      <c r="AF2569">
        <v>0</v>
      </c>
      <c r="AG2569">
        <v>1</v>
      </c>
      <c r="AH2569">
        <v>1</v>
      </c>
      <c r="AI2569">
        <v>2</v>
      </c>
      <c r="AJ2569">
        <v>3</v>
      </c>
      <c r="AK2569">
        <v>1</v>
      </c>
      <c r="AL2569">
        <v>2</v>
      </c>
      <c r="AM2569">
        <v>1</v>
      </c>
    </row>
    <row r="2570" spans="1:39">
      <c r="A2570">
        <v>8</v>
      </c>
      <c r="B2570">
        <v>101</v>
      </c>
      <c r="C2570">
        <v>2019</v>
      </c>
      <c r="D2570">
        <v>99</v>
      </c>
      <c r="E2570">
        <v>99</v>
      </c>
      <c r="F2570">
        <v>99</v>
      </c>
      <c r="G2570">
        <v>99</v>
      </c>
      <c r="H2570">
        <v>1</v>
      </c>
      <c r="I2570">
        <v>99</v>
      </c>
      <c r="J2570">
        <v>134</v>
      </c>
      <c r="K2570">
        <v>99</v>
      </c>
      <c r="L2570">
        <v>99</v>
      </c>
      <c r="M2570">
        <v>99</v>
      </c>
      <c r="N2570">
        <v>99</v>
      </c>
      <c r="O2570">
        <v>99</v>
      </c>
      <c r="P2570">
        <v>9999</v>
      </c>
      <c r="Q2570">
        <v>25</v>
      </c>
      <c r="R2570">
        <v>431</v>
      </c>
      <c r="S2570">
        <v>431</v>
      </c>
      <c r="T2570">
        <v>2.988489807238941</v>
      </c>
      <c r="U2570">
        <v>3.0745218861681272</v>
      </c>
      <c r="V2570">
        <v>15.218097447795824</v>
      </c>
      <c r="W2570">
        <v>59.470997679814381</v>
      </c>
      <c r="X2570">
        <v>169.52311764572804</v>
      </c>
      <c r="Y2570">
        <v>156.46983758700699</v>
      </c>
      <c r="Z2570">
        <v>156.46983758700699</v>
      </c>
      <c r="AA2570">
        <v>28.246694482037238</v>
      </c>
      <c r="AB2570">
        <v>4.5745658881427991</v>
      </c>
      <c r="AC2570">
        <v>-39.259458405041791</v>
      </c>
      <c r="AD2570">
        <v>26</v>
      </c>
      <c r="AE2570">
        <v>1</v>
      </c>
      <c r="AF2570">
        <v>0</v>
      </c>
      <c r="AG2570">
        <v>1</v>
      </c>
      <c r="AH2570">
        <v>67</v>
      </c>
      <c r="AI2570">
        <v>11</v>
      </c>
      <c r="AJ2570">
        <v>2</v>
      </c>
      <c r="AK2570">
        <v>2</v>
      </c>
      <c r="AL2570">
        <v>2</v>
      </c>
      <c r="AM2570">
        <v>0</v>
      </c>
    </row>
    <row r="2571" spans="1:39">
      <c r="A2571">
        <v>8</v>
      </c>
      <c r="B2571">
        <v>102</v>
      </c>
      <c r="C2571">
        <v>2019</v>
      </c>
      <c r="D2571">
        <v>99</v>
      </c>
      <c r="E2571">
        <v>99</v>
      </c>
      <c r="F2571">
        <v>99</v>
      </c>
      <c r="G2571">
        <v>99</v>
      </c>
      <c r="H2571">
        <v>2</v>
      </c>
      <c r="I2571">
        <v>99</v>
      </c>
      <c r="J2571">
        <v>141</v>
      </c>
      <c r="K2571">
        <v>99</v>
      </c>
      <c r="L2571">
        <v>99</v>
      </c>
      <c r="M2571">
        <v>99</v>
      </c>
      <c r="N2571">
        <v>99</v>
      </c>
      <c r="O2571">
        <v>99</v>
      </c>
      <c r="P2571">
        <v>9999</v>
      </c>
      <c r="Q2571">
        <v>25</v>
      </c>
      <c r="R2571">
        <v>221</v>
      </c>
      <c r="S2571">
        <v>221</v>
      </c>
      <c r="T2571">
        <v>1.5323810844543055</v>
      </c>
      <c r="U2571">
        <v>1.3471984710934262</v>
      </c>
      <c r="V2571">
        <v>16.104072398190041</v>
      </c>
      <c r="W2571">
        <v>62.339366515837106</v>
      </c>
      <c r="X2571">
        <v>144.86648397170347</v>
      </c>
      <c r="Y2571">
        <v>133.71176470588242</v>
      </c>
      <c r="Z2571">
        <v>133.71176470588242</v>
      </c>
      <c r="AA2571">
        <v>29.549857355602761</v>
      </c>
      <c r="AB2571">
        <v>5.1517898797614956</v>
      </c>
      <c r="AC2571">
        <v>-40.632920130059823</v>
      </c>
      <c r="AD2571">
        <v>2</v>
      </c>
      <c r="AE2571">
        <v>0</v>
      </c>
      <c r="AF2571">
        <v>0</v>
      </c>
      <c r="AG2571">
        <v>0</v>
      </c>
      <c r="AH2571">
        <v>3</v>
      </c>
      <c r="AI2571">
        <v>0</v>
      </c>
      <c r="AJ2571">
        <v>2</v>
      </c>
      <c r="AK2571">
        <v>1</v>
      </c>
      <c r="AL2571">
        <v>2</v>
      </c>
      <c r="AM2571">
        <v>1</v>
      </c>
    </row>
    <row r="2572" spans="1:39">
      <c r="A2572">
        <v>8</v>
      </c>
      <c r="B2572">
        <v>103</v>
      </c>
      <c r="C2572">
        <v>2019</v>
      </c>
      <c r="D2572">
        <v>99</v>
      </c>
      <c r="E2572">
        <v>99</v>
      </c>
      <c r="F2572">
        <v>99</v>
      </c>
      <c r="G2572">
        <v>99</v>
      </c>
      <c r="H2572">
        <v>2</v>
      </c>
      <c r="I2572">
        <v>99</v>
      </c>
      <c r="J2572">
        <v>143</v>
      </c>
      <c r="K2572">
        <v>99</v>
      </c>
      <c r="L2572">
        <v>99</v>
      </c>
      <c r="M2572">
        <v>99</v>
      </c>
      <c r="N2572">
        <v>99</v>
      </c>
      <c r="O2572">
        <v>99</v>
      </c>
      <c r="P2572">
        <v>9999</v>
      </c>
    </row>
    <row r="2573" spans="1:39">
      <c r="A2573">
        <v>8</v>
      </c>
      <c r="B2573">
        <v>104</v>
      </c>
      <c r="C2573">
        <v>2019</v>
      </c>
      <c r="D2573">
        <v>99</v>
      </c>
      <c r="E2573">
        <v>99</v>
      </c>
      <c r="F2573">
        <v>99</v>
      </c>
      <c r="G2573">
        <v>99</v>
      </c>
      <c r="H2573">
        <v>2</v>
      </c>
      <c r="I2573">
        <v>99</v>
      </c>
      <c r="J2573">
        <v>147</v>
      </c>
      <c r="K2573">
        <v>99</v>
      </c>
      <c r="L2573">
        <v>99</v>
      </c>
      <c r="M2573">
        <v>99</v>
      </c>
      <c r="N2573">
        <v>99</v>
      </c>
      <c r="O2573">
        <v>99</v>
      </c>
      <c r="P2573">
        <v>9999</v>
      </c>
      <c r="Q2573">
        <v>16</v>
      </c>
      <c r="R2573">
        <v>91</v>
      </c>
      <c r="S2573">
        <v>91</v>
      </c>
      <c r="T2573">
        <v>0.63098044654000851</v>
      </c>
      <c r="U2573">
        <v>0.56728561183844883</v>
      </c>
      <c r="V2573">
        <v>14.69230769230769</v>
      </c>
      <c r="W2573">
        <v>58.406593406593394</v>
      </c>
      <c r="X2573">
        <v>148.14567880656719</v>
      </c>
      <c r="Y2573">
        <v>136.73846153846148</v>
      </c>
      <c r="Z2573">
        <v>136.73846153846148</v>
      </c>
      <c r="AA2573">
        <v>13.929333182455752</v>
      </c>
      <c r="AB2573">
        <v>4.1350233452123399</v>
      </c>
      <c r="AC2573">
        <v>-44.391008588727118</v>
      </c>
      <c r="AD2573">
        <v>4</v>
      </c>
      <c r="AE2573">
        <v>0</v>
      </c>
      <c r="AF2573">
        <v>0</v>
      </c>
      <c r="AG2573">
        <v>2</v>
      </c>
      <c r="AH2573">
        <v>3</v>
      </c>
      <c r="AI2573">
        <v>1</v>
      </c>
      <c r="AJ2573">
        <v>5</v>
      </c>
      <c r="AK2573">
        <v>0</v>
      </c>
      <c r="AL2573">
        <v>6</v>
      </c>
      <c r="AM2573">
        <v>4</v>
      </c>
    </row>
    <row r="2574" spans="1:39">
      <c r="A2574">
        <v>8</v>
      </c>
      <c r="B2574">
        <v>105</v>
      </c>
      <c r="C2574">
        <v>2019</v>
      </c>
      <c r="D2574">
        <v>99</v>
      </c>
      <c r="E2574">
        <v>99</v>
      </c>
      <c r="F2574">
        <v>99</v>
      </c>
      <c r="G2574">
        <v>99</v>
      </c>
      <c r="H2574">
        <v>1</v>
      </c>
      <c r="I2574">
        <v>99</v>
      </c>
      <c r="J2574">
        <v>155</v>
      </c>
      <c r="K2574">
        <v>99</v>
      </c>
      <c r="L2574">
        <v>99</v>
      </c>
      <c r="M2574">
        <v>99</v>
      </c>
      <c r="N2574">
        <v>99</v>
      </c>
      <c r="O2574">
        <v>99</v>
      </c>
      <c r="P2574">
        <v>9999</v>
      </c>
      <c r="Q2574">
        <v>9</v>
      </c>
      <c r="R2574">
        <v>124</v>
      </c>
      <c r="S2574">
        <v>124</v>
      </c>
      <c r="T2574">
        <v>0.85979753154902228</v>
      </c>
      <c r="U2574">
        <v>0.89079232245996309</v>
      </c>
      <c r="V2574">
        <v>14.58064516129032</v>
      </c>
      <c r="W2574">
        <v>58.612903225806448</v>
      </c>
      <c r="X2574">
        <v>170.71960297766748</v>
      </c>
      <c r="Y2574">
        <v>157.574193548387</v>
      </c>
      <c r="Z2574">
        <v>157.574193548387</v>
      </c>
      <c r="AA2574">
        <v>33.471087357087576</v>
      </c>
      <c r="AB2574">
        <v>5.9496674851779536</v>
      </c>
      <c r="AC2574">
        <v>-64.527838542820206</v>
      </c>
      <c r="AD2574">
        <v>6</v>
      </c>
      <c r="AE2574">
        <v>0</v>
      </c>
      <c r="AF2574">
        <v>0</v>
      </c>
      <c r="AG2574">
        <v>0</v>
      </c>
      <c r="AH2574">
        <v>6</v>
      </c>
      <c r="AI2574">
        <v>1</v>
      </c>
      <c r="AJ2574">
        <v>0</v>
      </c>
      <c r="AK2574">
        <v>5</v>
      </c>
      <c r="AL2574">
        <v>3</v>
      </c>
      <c r="AM2574">
        <v>0</v>
      </c>
    </row>
    <row r="2575" spans="1:39">
      <c r="A2575">
        <v>8</v>
      </c>
      <c r="B2575">
        <v>106</v>
      </c>
      <c r="C2575">
        <v>2019</v>
      </c>
      <c r="D2575">
        <v>99</v>
      </c>
      <c r="E2575">
        <v>99</v>
      </c>
      <c r="F2575">
        <v>99</v>
      </c>
      <c r="G2575">
        <v>99</v>
      </c>
      <c r="H2575">
        <v>2</v>
      </c>
      <c r="I2575">
        <v>99</v>
      </c>
      <c r="J2575">
        <v>160</v>
      </c>
      <c r="K2575">
        <v>99</v>
      </c>
      <c r="L2575">
        <v>99</v>
      </c>
      <c r="M2575">
        <v>99</v>
      </c>
      <c r="N2575">
        <v>99</v>
      </c>
      <c r="O2575">
        <v>99</v>
      </c>
      <c r="P2575">
        <v>9999</v>
      </c>
      <c r="Q2575">
        <v>38</v>
      </c>
      <c r="R2575">
        <v>179</v>
      </c>
      <c r="S2575">
        <v>179</v>
      </c>
      <c r="T2575">
        <v>1.241159339897379</v>
      </c>
      <c r="U2575">
        <v>1.1239305153540313</v>
      </c>
      <c r="V2575">
        <v>14.25139664804469</v>
      </c>
      <c r="W2575">
        <v>57.486033519553082</v>
      </c>
      <c r="X2575">
        <v>149.21587972182036</v>
      </c>
      <c r="Y2575">
        <v>137.72625698324023</v>
      </c>
      <c r="Z2575">
        <v>137.72625698324023</v>
      </c>
      <c r="AA2575">
        <v>10.957446026332336</v>
      </c>
      <c r="AB2575">
        <v>4.1052596620349187</v>
      </c>
      <c r="AC2575">
        <v>-39.345379099352407</v>
      </c>
      <c r="AD2575">
        <v>5</v>
      </c>
      <c r="AE2575">
        <v>0</v>
      </c>
      <c r="AF2575">
        <v>0</v>
      </c>
      <c r="AG2575">
        <v>2</v>
      </c>
      <c r="AH2575">
        <v>11</v>
      </c>
      <c r="AI2575">
        <v>9</v>
      </c>
      <c r="AJ2575">
        <v>6</v>
      </c>
      <c r="AK2575">
        <v>0</v>
      </c>
      <c r="AL2575">
        <v>18</v>
      </c>
      <c r="AM2575">
        <v>9</v>
      </c>
    </row>
    <row r="2576" spans="1:39">
      <c r="A2576">
        <v>8</v>
      </c>
      <c r="B2576">
        <v>107</v>
      </c>
      <c r="C2576">
        <v>2019</v>
      </c>
      <c r="D2576">
        <v>99</v>
      </c>
      <c r="E2576">
        <v>99</v>
      </c>
      <c r="F2576">
        <v>99</v>
      </c>
      <c r="G2576">
        <v>99</v>
      </c>
      <c r="H2576">
        <v>1</v>
      </c>
      <c r="I2576">
        <v>99</v>
      </c>
      <c r="J2576">
        <v>171</v>
      </c>
      <c r="K2576">
        <v>99</v>
      </c>
      <c r="L2576">
        <v>99</v>
      </c>
      <c r="M2576">
        <v>99</v>
      </c>
      <c r="N2576">
        <v>99</v>
      </c>
      <c r="O2576">
        <v>99</v>
      </c>
      <c r="P2576">
        <v>9999</v>
      </c>
      <c r="Q2576">
        <v>32</v>
      </c>
      <c r="R2576">
        <v>1057</v>
      </c>
      <c r="S2576">
        <v>1057</v>
      </c>
      <c r="T2576">
        <v>7.3290805713493263</v>
      </c>
      <c r="U2576">
        <v>7.278194343829826</v>
      </c>
      <c r="V2576">
        <v>14.720908230842005</v>
      </c>
      <c r="W2576">
        <v>58.585619678334893</v>
      </c>
      <c r="X2576">
        <v>163.63540386485997</v>
      </c>
      <c r="Y2576">
        <v>151.03547776726589</v>
      </c>
      <c r="Z2576">
        <v>151.03547776726589</v>
      </c>
      <c r="AA2576">
        <v>29.369335071769996</v>
      </c>
      <c r="AB2576">
        <v>4.7176174393219759</v>
      </c>
      <c r="AC2576">
        <v>-44.298255659536437</v>
      </c>
      <c r="AD2576">
        <v>28</v>
      </c>
      <c r="AE2576">
        <v>0</v>
      </c>
      <c r="AF2576">
        <v>0</v>
      </c>
      <c r="AG2576">
        <v>1</v>
      </c>
      <c r="AH2576">
        <v>64</v>
      </c>
      <c r="AI2576">
        <v>5</v>
      </c>
      <c r="AJ2576">
        <v>13</v>
      </c>
      <c r="AK2576">
        <v>8</v>
      </c>
      <c r="AL2576">
        <v>3</v>
      </c>
      <c r="AM2576">
        <v>1</v>
      </c>
    </row>
    <row r="2577" spans="1:39">
      <c r="A2577">
        <v>8</v>
      </c>
      <c r="B2577">
        <v>108</v>
      </c>
      <c r="C2577">
        <v>2019</v>
      </c>
      <c r="D2577">
        <v>99</v>
      </c>
      <c r="E2577">
        <v>99</v>
      </c>
      <c r="F2577">
        <v>99</v>
      </c>
      <c r="G2577">
        <v>99</v>
      </c>
      <c r="H2577">
        <v>2</v>
      </c>
      <c r="I2577">
        <v>99</v>
      </c>
      <c r="J2577">
        <v>181</v>
      </c>
      <c r="K2577">
        <v>99</v>
      </c>
      <c r="L2577">
        <v>99</v>
      </c>
      <c r="M2577">
        <v>99</v>
      </c>
      <c r="N2577">
        <v>99</v>
      </c>
      <c r="O2577">
        <v>99</v>
      </c>
      <c r="P2577">
        <v>9999</v>
      </c>
      <c r="Q2577">
        <v>6</v>
      </c>
      <c r="R2577">
        <v>142</v>
      </c>
      <c r="S2577">
        <v>142</v>
      </c>
      <c r="T2577">
        <v>0.98460685064484821</v>
      </c>
      <c r="U2577">
        <v>0.85711954110919553</v>
      </c>
      <c r="V2577">
        <v>16.80985915492958</v>
      </c>
      <c r="W2577">
        <v>62.41549295774648</v>
      </c>
      <c r="X2577">
        <v>143.44376115850028</v>
      </c>
      <c r="Y2577">
        <v>132.39859154929579</v>
      </c>
      <c r="Z2577">
        <v>132.39859154929579</v>
      </c>
      <c r="AA2577">
        <v>30.684262117219539</v>
      </c>
      <c r="AB2577">
        <v>1.8047002706410904</v>
      </c>
      <c r="AC2577">
        <v>-13.475341031286362</v>
      </c>
      <c r="AD2577">
        <v>1</v>
      </c>
      <c r="AE2577">
        <v>0</v>
      </c>
      <c r="AF2577">
        <v>0</v>
      </c>
      <c r="AG2577">
        <v>0</v>
      </c>
      <c r="AH2577">
        <v>5</v>
      </c>
      <c r="AI2577">
        <v>4</v>
      </c>
      <c r="AJ2577">
        <v>1</v>
      </c>
      <c r="AK2577">
        <v>1</v>
      </c>
      <c r="AL2577">
        <v>0</v>
      </c>
      <c r="AM2577">
        <v>2</v>
      </c>
    </row>
    <row r="2578" spans="1:39">
      <c r="A2578">
        <v>8</v>
      </c>
      <c r="B2578">
        <v>109</v>
      </c>
      <c r="C2578">
        <v>2019</v>
      </c>
      <c r="D2578">
        <v>99</v>
      </c>
      <c r="E2578">
        <v>99</v>
      </c>
      <c r="F2578">
        <v>99</v>
      </c>
      <c r="G2578">
        <v>99</v>
      </c>
      <c r="H2578">
        <v>2</v>
      </c>
      <c r="I2578">
        <v>99</v>
      </c>
      <c r="J2578">
        <v>470</v>
      </c>
      <c r="K2578">
        <v>99</v>
      </c>
      <c r="L2578">
        <v>99</v>
      </c>
      <c r="M2578">
        <v>99</v>
      </c>
      <c r="N2578">
        <v>99</v>
      </c>
      <c r="O2578">
        <v>99</v>
      </c>
      <c r="P2578">
        <v>9999</v>
      </c>
      <c r="Q2578">
        <v>6</v>
      </c>
      <c r="R2578">
        <v>64</v>
      </c>
      <c r="S2578">
        <v>64</v>
      </c>
      <c r="T2578">
        <v>0.44376646789626961</v>
      </c>
      <c r="U2578">
        <v>0.39062888227428472</v>
      </c>
      <c r="V2578">
        <v>14.5625</v>
      </c>
      <c r="W2578">
        <v>58.5</v>
      </c>
      <c r="X2578">
        <v>145.04841549295773</v>
      </c>
      <c r="Y2578">
        <v>133.87968749999999</v>
      </c>
      <c r="Z2578">
        <v>133.87968749999999</v>
      </c>
      <c r="AA2578">
        <v>27.016101562815287</v>
      </c>
      <c r="AB2578">
        <v>5.7363969527918819</v>
      </c>
      <c r="AC2578">
        <v>-32.49363083326903</v>
      </c>
      <c r="AD2578">
        <v>1</v>
      </c>
      <c r="AE2578">
        <v>0</v>
      </c>
      <c r="AF2578">
        <v>0</v>
      </c>
      <c r="AG2578">
        <v>0</v>
      </c>
      <c r="AH2578">
        <v>1</v>
      </c>
      <c r="AI2578">
        <v>0</v>
      </c>
      <c r="AJ2578">
        <v>0</v>
      </c>
      <c r="AK2578">
        <v>0</v>
      </c>
      <c r="AL2578">
        <v>0</v>
      </c>
      <c r="AM2578">
        <v>0</v>
      </c>
    </row>
    <row r="2579" spans="1:39">
      <c r="A2579">
        <v>8</v>
      </c>
      <c r="B2579">
        <v>110</v>
      </c>
      <c r="C2579">
        <v>2019</v>
      </c>
      <c r="D2579">
        <v>99</v>
      </c>
      <c r="E2579">
        <v>99</v>
      </c>
      <c r="F2579">
        <v>99</v>
      </c>
      <c r="G2579">
        <v>99</v>
      </c>
      <c r="H2579">
        <v>1</v>
      </c>
      <c r="I2579">
        <v>99</v>
      </c>
      <c r="J2579">
        <v>643</v>
      </c>
      <c r="K2579">
        <v>99</v>
      </c>
      <c r="L2579">
        <v>99</v>
      </c>
      <c r="M2579">
        <v>99</v>
      </c>
      <c r="N2579">
        <v>99</v>
      </c>
      <c r="O2579">
        <v>99</v>
      </c>
      <c r="P2579">
        <v>9999</v>
      </c>
      <c r="Q2579">
        <v>40</v>
      </c>
      <c r="R2579">
        <v>1718</v>
      </c>
      <c r="S2579">
        <v>1718</v>
      </c>
      <c r="T2579">
        <v>11.912356122590484</v>
      </c>
      <c r="U2579">
        <v>11.27186097964727</v>
      </c>
      <c r="V2579">
        <v>15.217112922002324</v>
      </c>
      <c r="W2579">
        <v>59.364377182770646</v>
      </c>
      <c r="X2579">
        <v>155.91973079634801</v>
      </c>
      <c r="Y2579">
        <v>143.91391152502936</v>
      </c>
      <c r="Z2579">
        <v>143.91391152502936</v>
      </c>
      <c r="AA2579">
        <v>29.388392273410297</v>
      </c>
      <c r="AB2579">
        <v>4.21620991046131</v>
      </c>
      <c r="AC2579">
        <v>-49.943043021854486</v>
      </c>
      <c r="AD2579">
        <v>67</v>
      </c>
      <c r="AE2579">
        <v>0</v>
      </c>
      <c r="AF2579">
        <v>0</v>
      </c>
      <c r="AG2579">
        <v>10</v>
      </c>
      <c r="AH2579">
        <v>194</v>
      </c>
      <c r="AI2579">
        <v>24</v>
      </c>
      <c r="AJ2579">
        <v>14</v>
      </c>
      <c r="AK2579">
        <v>4</v>
      </c>
      <c r="AL2579">
        <v>23</v>
      </c>
      <c r="AM2579">
        <v>13</v>
      </c>
    </row>
    <row r="2580" spans="1:39">
      <c r="A2580">
        <v>8</v>
      </c>
      <c r="B2580">
        <v>111</v>
      </c>
      <c r="C2580">
        <v>2019</v>
      </c>
      <c r="D2580">
        <v>99</v>
      </c>
      <c r="E2580">
        <v>99</v>
      </c>
      <c r="F2580">
        <v>99</v>
      </c>
      <c r="G2580">
        <v>99</v>
      </c>
      <c r="H2580">
        <v>1</v>
      </c>
      <c r="I2580">
        <v>99</v>
      </c>
      <c r="J2580">
        <v>802</v>
      </c>
      <c r="K2580">
        <v>99</v>
      </c>
      <c r="L2580">
        <v>99</v>
      </c>
      <c r="M2580">
        <v>99</v>
      </c>
      <c r="N2580">
        <v>99</v>
      </c>
      <c r="O2580">
        <v>99</v>
      </c>
      <c r="P2580">
        <v>9999</v>
      </c>
    </row>
    <row r="2581" spans="1:39">
      <c r="A2581">
        <v>8</v>
      </c>
      <c r="B2581">
        <v>112</v>
      </c>
      <c r="C2581">
        <v>2018</v>
      </c>
      <c r="D2581">
        <v>99</v>
      </c>
      <c r="E2581">
        <v>99</v>
      </c>
      <c r="F2581">
        <v>99</v>
      </c>
      <c r="G2581">
        <v>99</v>
      </c>
      <c r="H2581">
        <v>1</v>
      </c>
      <c r="I2581">
        <v>99</v>
      </c>
      <c r="J2581">
        <v>103</v>
      </c>
      <c r="K2581">
        <v>99</v>
      </c>
      <c r="L2581">
        <v>99</v>
      </c>
      <c r="M2581">
        <v>99</v>
      </c>
      <c r="N2581">
        <v>99</v>
      </c>
      <c r="O2581">
        <v>99</v>
      </c>
      <c r="P2581">
        <v>9999</v>
      </c>
      <c r="Q2581">
        <v>127</v>
      </c>
      <c r="R2581">
        <v>3462</v>
      </c>
      <c r="S2581">
        <v>3462</v>
      </c>
      <c r="T2581">
        <v>22.325401431611528</v>
      </c>
      <c r="U2581">
        <v>22.814020322511524</v>
      </c>
      <c r="V2581">
        <v>15.21837088388215</v>
      </c>
      <c r="W2581">
        <v>59.492201039861349</v>
      </c>
      <c r="X2581">
        <v>169.70090998821431</v>
      </c>
      <c r="Y2581">
        <v>156.63393991912196</v>
      </c>
      <c r="Z2581">
        <v>156.63393991912196</v>
      </c>
      <c r="AA2581">
        <v>30.522142723528301</v>
      </c>
      <c r="AB2581">
        <v>4.9190820696425828</v>
      </c>
      <c r="AC2581">
        <v>-52.788174357708471</v>
      </c>
      <c r="AD2581">
        <v>64</v>
      </c>
      <c r="AE2581">
        <v>0</v>
      </c>
      <c r="AF2581">
        <v>0</v>
      </c>
      <c r="AG2581">
        <v>7</v>
      </c>
      <c r="AH2581">
        <v>176</v>
      </c>
      <c r="AI2581">
        <v>34</v>
      </c>
      <c r="AJ2581">
        <v>23</v>
      </c>
      <c r="AK2581">
        <v>40</v>
      </c>
      <c r="AL2581">
        <v>69</v>
      </c>
      <c r="AM2581">
        <v>12</v>
      </c>
    </row>
    <row r="2582" spans="1:39">
      <c r="A2582">
        <v>8</v>
      </c>
      <c r="B2582">
        <v>113</v>
      </c>
      <c r="C2582">
        <v>2018</v>
      </c>
      <c r="D2582">
        <v>99</v>
      </c>
      <c r="E2582">
        <v>99</v>
      </c>
      <c r="F2582">
        <v>99</v>
      </c>
      <c r="G2582">
        <v>99</v>
      </c>
      <c r="H2582">
        <v>2</v>
      </c>
      <c r="I2582">
        <v>99</v>
      </c>
      <c r="J2582">
        <v>106</v>
      </c>
      <c r="K2582">
        <v>99</v>
      </c>
      <c r="L2582">
        <v>99</v>
      </c>
      <c r="M2582">
        <v>99</v>
      </c>
      <c r="N2582">
        <v>99</v>
      </c>
      <c r="O2582">
        <v>99</v>
      </c>
      <c r="P2582">
        <v>9999</v>
      </c>
      <c r="Q2582">
        <v>12</v>
      </c>
      <c r="R2582">
        <v>28</v>
      </c>
      <c r="S2582">
        <v>28</v>
      </c>
      <c r="T2582">
        <v>0.18056361643128904</v>
      </c>
      <c r="U2582">
        <v>0.16179890698859956</v>
      </c>
      <c r="V2582">
        <v>14.321428571428577</v>
      </c>
      <c r="W2582">
        <v>57.785714285714306</v>
      </c>
      <c r="X2582">
        <v>148.80823401950161</v>
      </c>
      <c r="Y2582">
        <v>137.35</v>
      </c>
      <c r="Z2582">
        <v>137.35</v>
      </c>
      <c r="AA2582">
        <v>6.81880278557548</v>
      </c>
      <c r="AB2582">
        <v>3.4054278403029401</v>
      </c>
      <c r="AC2582">
        <v>-18.425486966271684</v>
      </c>
      <c r="AD2582">
        <v>2</v>
      </c>
      <c r="AE2582">
        <v>0</v>
      </c>
      <c r="AF2582">
        <v>0</v>
      </c>
      <c r="AG2582">
        <v>0</v>
      </c>
      <c r="AH2582">
        <v>2</v>
      </c>
      <c r="AI2582">
        <v>0</v>
      </c>
      <c r="AJ2582">
        <v>1</v>
      </c>
      <c r="AK2582">
        <v>0</v>
      </c>
      <c r="AL2582">
        <v>6</v>
      </c>
      <c r="AM2582">
        <v>2</v>
      </c>
    </row>
    <row r="2583" spans="1:39">
      <c r="A2583">
        <v>8</v>
      </c>
      <c r="B2583">
        <v>114</v>
      </c>
      <c r="C2583">
        <v>2018</v>
      </c>
      <c r="D2583">
        <v>99</v>
      </c>
      <c r="E2583">
        <v>99</v>
      </c>
      <c r="F2583">
        <v>99</v>
      </c>
      <c r="G2583">
        <v>99</v>
      </c>
      <c r="H2583">
        <v>1</v>
      </c>
      <c r="I2583">
        <v>99</v>
      </c>
      <c r="J2583">
        <v>109</v>
      </c>
      <c r="K2583">
        <v>99</v>
      </c>
      <c r="L2583">
        <v>99</v>
      </c>
      <c r="M2583">
        <v>99</v>
      </c>
      <c r="N2583">
        <v>99</v>
      </c>
      <c r="O2583">
        <v>99</v>
      </c>
      <c r="P2583">
        <v>9999</v>
      </c>
      <c r="Q2583">
        <v>143</v>
      </c>
      <c r="R2583">
        <v>2779</v>
      </c>
      <c r="S2583">
        <v>2779</v>
      </c>
      <c r="T2583">
        <v>17.920938930805445</v>
      </c>
      <c r="U2583">
        <v>18.430813128909723</v>
      </c>
      <c r="V2583">
        <v>14.519251529327098</v>
      </c>
      <c r="W2583">
        <v>58.209068010075583</v>
      </c>
      <c r="X2583">
        <v>170.79114875262016</v>
      </c>
      <c r="Y2583">
        <v>157.64023029866843</v>
      </c>
      <c r="Z2583">
        <v>157.64023029866843</v>
      </c>
      <c r="AA2583">
        <v>31.545203275255155</v>
      </c>
      <c r="AB2583">
        <v>5.3279471699475218</v>
      </c>
      <c r="AC2583">
        <v>-54.607549889996321</v>
      </c>
      <c r="AD2583">
        <v>90</v>
      </c>
      <c r="AE2583">
        <v>0</v>
      </c>
      <c r="AF2583">
        <v>0</v>
      </c>
      <c r="AG2583">
        <v>6</v>
      </c>
      <c r="AH2583">
        <v>202</v>
      </c>
      <c r="AI2583">
        <v>27</v>
      </c>
      <c r="AJ2583">
        <v>12</v>
      </c>
      <c r="AK2583">
        <v>3</v>
      </c>
      <c r="AL2583">
        <v>7</v>
      </c>
      <c r="AM2583">
        <v>8</v>
      </c>
    </row>
    <row r="2584" spans="1:39">
      <c r="A2584">
        <v>8</v>
      </c>
      <c r="B2584">
        <v>115</v>
      </c>
      <c r="C2584">
        <v>2018</v>
      </c>
      <c r="D2584">
        <v>99</v>
      </c>
      <c r="E2584">
        <v>99</v>
      </c>
      <c r="F2584">
        <v>99</v>
      </c>
      <c r="G2584">
        <v>99</v>
      </c>
      <c r="H2584">
        <v>1</v>
      </c>
      <c r="I2584">
        <v>99</v>
      </c>
      <c r="J2584">
        <v>111</v>
      </c>
      <c r="K2584">
        <v>99</v>
      </c>
      <c r="L2584">
        <v>99</v>
      </c>
      <c r="M2584">
        <v>99</v>
      </c>
      <c r="N2584">
        <v>99</v>
      </c>
      <c r="O2584">
        <v>99</v>
      </c>
      <c r="P2584">
        <v>9999</v>
      </c>
      <c r="Q2584">
        <v>106</v>
      </c>
      <c r="R2584">
        <v>3340</v>
      </c>
      <c r="S2584">
        <v>3340</v>
      </c>
      <c r="T2584">
        <v>21.538659960018048</v>
      </c>
      <c r="U2584">
        <v>21.685681410976688</v>
      </c>
      <c r="V2584">
        <v>14.774251497005988</v>
      </c>
      <c r="W2584">
        <v>58.490419161676648</v>
      </c>
      <c r="X2584">
        <v>167.19990138898777</v>
      </c>
      <c r="Y2584">
        <v>154.32550898203613</v>
      </c>
      <c r="Z2584">
        <v>154.32550898203613</v>
      </c>
      <c r="AA2584">
        <v>30.337536415451851</v>
      </c>
      <c r="AB2584">
        <v>4.600530215900851</v>
      </c>
      <c r="AC2584">
        <v>-46.859094475900577</v>
      </c>
      <c r="AD2584">
        <v>124</v>
      </c>
      <c r="AE2584">
        <v>0</v>
      </c>
      <c r="AF2584">
        <v>0</v>
      </c>
      <c r="AG2584">
        <v>7</v>
      </c>
      <c r="AH2584">
        <v>311</v>
      </c>
      <c r="AI2584">
        <v>32</v>
      </c>
      <c r="AJ2584">
        <v>19</v>
      </c>
      <c r="AK2584">
        <v>38</v>
      </c>
      <c r="AL2584">
        <v>45</v>
      </c>
      <c r="AM2584">
        <v>5</v>
      </c>
    </row>
    <row r="2585" spans="1:39">
      <c r="A2585">
        <v>8</v>
      </c>
      <c r="B2585">
        <v>116</v>
      </c>
      <c r="C2585">
        <v>2018</v>
      </c>
      <c r="D2585">
        <v>99</v>
      </c>
      <c r="E2585">
        <v>99</v>
      </c>
      <c r="F2585">
        <v>99</v>
      </c>
      <c r="G2585">
        <v>99</v>
      </c>
      <c r="H2585">
        <v>1</v>
      </c>
      <c r="I2585">
        <v>99</v>
      </c>
      <c r="J2585">
        <v>113</v>
      </c>
      <c r="K2585">
        <v>99</v>
      </c>
      <c r="L2585">
        <v>99</v>
      </c>
      <c r="M2585">
        <v>99</v>
      </c>
      <c r="N2585">
        <v>99</v>
      </c>
      <c r="O2585">
        <v>99</v>
      </c>
      <c r="P2585">
        <v>9999</v>
      </c>
    </row>
    <row r="2586" spans="1:39">
      <c r="A2586">
        <v>8</v>
      </c>
      <c r="B2586">
        <v>117</v>
      </c>
      <c r="C2586">
        <v>2018</v>
      </c>
      <c r="D2586">
        <v>99</v>
      </c>
      <c r="E2586">
        <v>99</v>
      </c>
      <c r="F2586">
        <v>99</v>
      </c>
      <c r="G2586">
        <v>99</v>
      </c>
      <c r="H2586">
        <v>1</v>
      </c>
      <c r="I2586">
        <v>99</v>
      </c>
      <c r="J2586">
        <v>116</v>
      </c>
      <c r="K2586">
        <v>99</v>
      </c>
      <c r="L2586">
        <v>99</v>
      </c>
      <c r="M2586">
        <v>99</v>
      </c>
      <c r="N2586">
        <v>99</v>
      </c>
      <c r="O2586">
        <v>99</v>
      </c>
      <c r="P2586">
        <v>9999</v>
      </c>
      <c r="Q2586">
        <v>45</v>
      </c>
      <c r="R2586">
        <v>1141</v>
      </c>
      <c r="S2586">
        <v>1141</v>
      </c>
      <c r="T2586">
        <v>7.3579673695750305</v>
      </c>
      <c r="U2586">
        <v>7.2279784800469651</v>
      </c>
      <c r="V2586">
        <v>14.801928133216476</v>
      </c>
      <c r="W2586">
        <v>58.604732690622257</v>
      </c>
      <c r="X2586">
        <v>163.13254705201487</v>
      </c>
      <c r="Y2586">
        <v>150.57134092900935</v>
      </c>
      <c r="Z2586">
        <v>150.57134092900935</v>
      </c>
      <c r="AA2586">
        <v>30.893039200325241</v>
      </c>
      <c r="AB2586">
        <v>4.5034541659265903</v>
      </c>
      <c r="AC2586">
        <v>-40.621699754646471</v>
      </c>
      <c r="AD2586">
        <v>10</v>
      </c>
      <c r="AE2586">
        <v>0</v>
      </c>
      <c r="AF2586">
        <v>0</v>
      </c>
      <c r="AG2586">
        <v>2</v>
      </c>
      <c r="AH2586">
        <v>15</v>
      </c>
      <c r="AI2586">
        <v>5</v>
      </c>
      <c r="AJ2586">
        <v>0</v>
      </c>
      <c r="AK2586">
        <v>1</v>
      </c>
      <c r="AL2586">
        <v>4</v>
      </c>
      <c r="AM2586">
        <v>4</v>
      </c>
    </row>
    <row r="2587" spans="1:39">
      <c r="A2587">
        <v>8</v>
      </c>
      <c r="B2587">
        <v>118</v>
      </c>
      <c r="C2587">
        <v>2018</v>
      </c>
      <c r="D2587">
        <v>99</v>
      </c>
      <c r="E2587">
        <v>99</v>
      </c>
      <c r="F2587">
        <v>99</v>
      </c>
      <c r="G2587">
        <v>99</v>
      </c>
      <c r="H2587">
        <v>2</v>
      </c>
      <c r="I2587">
        <v>99</v>
      </c>
      <c r="J2587">
        <v>117</v>
      </c>
      <c r="K2587">
        <v>99</v>
      </c>
      <c r="L2587">
        <v>99</v>
      </c>
      <c r="M2587">
        <v>99</v>
      </c>
      <c r="N2587">
        <v>99</v>
      </c>
      <c r="O2587">
        <v>99</v>
      </c>
      <c r="P2587">
        <v>9999</v>
      </c>
      <c r="Q2587">
        <v>38</v>
      </c>
      <c r="R2587">
        <v>186</v>
      </c>
      <c r="S2587">
        <v>186</v>
      </c>
      <c r="T2587">
        <v>1.1994583091507063</v>
      </c>
      <c r="U2587">
        <v>1.1107025025147239</v>
      </c>
      <c r="V2587">
        <v>14.403225806451612</v>
      </c>
      <c r="W2587">
        <v>57.6505376344086</v>
      </c>
      <c r="X2587">
        <v>153.77800300562683</v>
      </c>
      <c r="Y2587">
        <v>141.93709677419355</v>
      </c>
      <c r="Z2587">
        <v>141.93709677419355</v>
      </c>
      <c r="AA2587">
        <v>11.815921014492936</v>
      </c>
      <c r="AB2587">
        <v>3.7960682448490326</v>
      </c>
      <c r="AC2587">
        <v>-36.176942140403369</v>
      </c>
      <c r="AD2587">
        <v>5</v>
      </c>
      <c r="AE2587">
        <v>0</v>
      </c>
      <c r="AF2587">
        <v>0</v>
      </c>
      <c r="AG2587">
        <v>1</v>
      </c>
      <c r="AH2587">
        <v>28</v>
      </c>
      <c r="AI2587">
        <v>17</v>
      </c>
      <c r="AJ2587">
        <v>7</v>
      </c>
      <c r="AK2587">
        <v>0</v>
      </c>
      <c r="AL2587">
        <v>2</v>
      </c>
      <c r="AM2587">
        <v>0</v>
      </c>
    </row>
    <row r="2588" spans="1:39">
      <c r="A2588">
        <v>8</v>
      </c>
      <c r="B2588">
        <v>119</v>
      </c>
      <c r="C2588">
        <v>2018</v>
      </c>
      <c r="D2588">
        <v>99</v>
      </c>
      <c r="E2588">
        <v>99</v>
      </c>
      <c r="F2588">
        <v>99</v>
      </c>
      <c r="G2588">
        <v>99</v>
      </c>
      <c r="H2588">
        <v>1</v>
      </c>
      <c r="I2588">
        <v>99</v>
      </c>
      <c r="J2588">
        <v>121</v>
      </c>
      <c r="K2588">
        <v>99</v>
      </c>
      <c r="L2588">
        <v>99</v>
      </c>
      <c r="M2588">
        <v>99</v>
      </c>
      <c r="N2588">
        <v>99</v>
      </c>
      <c r="O2588">
        <v>99</v>
      </c>
      <c r="P2588">
        <v>9999</v>
      </c>
      <c r="Q2588">
        <v>29</v>
      </c>
      <c r="R2588">
        <v>74</v>
      </c>
      <c r="S2588">
        <v>74</v>
      </c>
      <c r="T2588">
        <v>0.47720384342554967</v>
      </c>
      <c r="U2588">
        <v>0.42376184688542551</v>
      </c>
      <c r="V2588">
        <v>14.648648648648649</v>
      </c>
      <c r="W2588">
        <v>58.02702702702701</v>
      </c>
      <c r="X2588">
        <v>147.46859535591935</v>
      </c>
      <c r="Y2588">
        <v>136.11351351351348</v>
      </c>
      <c r="Z2588">
        <v>136.11351351351348</v>
      </c>
      <c r="AA2588">
        <v>18.456320416889831</v>
      </c>
      <c r="AB2588">
        <v>4.2137900157182528</v>
      </c>
      <c r="AC2588">
        <v>-53.720168282468386</v>
      </c>
      <c r="AD2588">
        <v>3</v>
      </c>
      <c r="AE2588">
        <v>0</v>
      </c>
      <c r="AF2588">
        <v>0</v>
      </c>
      <c r="AG2588">
        <v>0</v>
      </c>
      <c r="AH2588">
        <v>1</v>
      </c>
      <c r="AI2588">
        <v>0</v>
      </c>
      <c r="AJ2588">
        <v>0</v>
      </c>
      <c r="AK2588">
        <v>0</v>
      </c>
      <c r="AL2588">
        <v>9</v>
      </c>
      <c r="AM2588">
        <v>3</v>
      </c>
    </row>
    <row r="2589" spans="1:39">
      <c r="A2589">
        <v>8</v>
      </c>
      <c r="B2589">
        <v>120</v>
      </c>
      <c r="C2589">
        <v>2018</v>
      </c>
      <c r="D2589">
        <v>99</v>
      </c>
      <c r="E2589">
        <v>99</v>
      </c>
      <c r="F2589">
        <v>99</v>
      </c>
      <c r="G2589">
        <v>99</v>
      </c>
      <c r="H2589">
        <v>1</v>
      </c>
      <c r="I2589">
        <v>99</v>
      </c>
      <c r="J2589">
        <v>134</v>
      </c>
      <c r="K2589">
        <v>99</v>
      </c>
      <c r="L2589">
        <v>99</v>
      </c>
      <c r="M2589">
        <v>99</v>
      </c>
      <c r="N2589">
        <v>99</v>
      </c>
      <c r="O2589">
        <v>99</v>
      </c>
      <c r="P2589">
        <v>9999</v>
      </c>
      <c r="Q2589">
        <v>26</v>
      </c>
      <c r="R2589">
        <v>556</v>
      </c>
      <c r="S2589">
        <v>556</v>
      </c>
      <c r="T2589">
        <v>3.5854775262784551</v>
      </c>
      <c r="U2589">
        <v>3.5840616170357249</v>
      </c>
      <c r="V2589">
        <v>15.348920863309351</v>
      </c>
      <c r="W2589">
        <v>59.762589928057587</v>
      </c>
      <c r="X2589">
        <v>166.00076385262321</v>
      </c>
      <c r="Y2589">
        <v>153.2187050359712</v>
      </c>
      <c r="Z2589">
        <v>153.2187050359712</v>
      </c>
      <c r="AA2589">
        <v>30.865052804977129</v>
      </c>
      <c r="AB2589">
        <v>4.7669919233526068</v>
      </c>
      <c r="AC2589">
        <v>-53.307731799142005</v>
      </c>
      <c r="AD2589">
        <v>28</v>
      </c>
      <c r="AE2589">
        <v>0</v>
      </c>
      <c r="AF2589">
        <v>0</v>
      </c>
      <c r="AG2589">
        <v>0</v>
      </c>
      <c r="AH2589">
        <v>98</v>
      </c>
      <c r="AI2589">
        <v>25</v>
      </c>
      <c r="AJ2589">
        <v>0</v>
      </c>
      <c r="AK2589">
        <v>13</v>
      </c>
      <c r="AL2589">
        <v>32</v>
      </c>
      <c r="AM2589">
        <v>0</v>
      </c>
    </row>
    <row r="2590" spans="1:39">
      <c r="A2590">
        <v>8</v>
      </c>
      <c r="B2590">
        <v>121</v>
      </c>
      <c r="C2590">
        <v>2018</v>
      </c>
      <c r="D2590">
        <v>99</v>
      </c>
      <c r="E2590">
        <v>99</v>
      </c>
      <c r="F2590">
        <v>99</v>
      </c>
      <c r="G2590">
        <v>99</v>
      </c>
      <c r="H2590">
        <v>2</v>
      </c>
      <c r="I2590">
        <v>99</v>
      </c>
      <c r="J2590">
        <v>141</v>
      </c>
      <c r="K2590">
        <v>99</v>
      </c>
      <c r="L2590">
        <v>99</v>
      </c>
      <c r="M2590">
        <v>99</v>
      </c>
      <c r="N2590">
        <v>99</v>
      </c>
      <c r="O2590">
        <v>99</v>
      </c>
      <c r="P2590">
        <v>9999</v>
      </c>
      <c r="Q2590">
        <v>10</v>
      </c>
      <c r="R2590">
        <v>24</v>
      </c>
      <c r="S2590">
        <v>24</v>
      </c>
      <c r="T2590">
        <v>0.15476881408396204</v>
      </c>
      <c r="U2590">
        <v>0.1407336636766249</v>
      </c>
      <c r="V2590">
        <v>13</v>
      </c>
      <c r="W2590">
        <v>55.5</v>
      </c>
      <c r="X2590">
        <v>151.00668111231494</v>
      </c>
      <c r="Y2590">
        <v>139.37916666666661</v>
      </c>
      <c r="Z2590">
        <v>139.37916666666661</v>
      </c>
      <c r="AA2590">
        <v>8.9927739123635391</v>
      </c>
      <c r="AB2590">
        <v>6.4807406984078604</v>
      </c>
      <c r="AC2590">
        <v>-22.745860208080526</v>
      </c>
      <c r="AD2590">
        <v>1</v>
      </c>
      <c r="AE2590">
        <v>0</v>
      </c>
      <c r="AF2590">
        <v>0</v>
      </c>
      <c r="AG2590">
        <v>0</v>
      </c>
      <c r="AH2590">
        <v>2</v>
      </c>
      <c r="AI2590">
        <v>0</v>
      </c>
      <c r="AJ2590">
        <v>3</v>
      </c>
      <c r="AK2590">
        <v>0</v>
      </c>
      <c r="AL2590">
        <v>2</v>
      </c>
      <c r="AM2590">
        <v>1</v>
      </c>
    </row>
    <row r="2591" spans="1:39">
      <c r="A2591">
        <v>8</v>
      </c>
      <c r="B2591">
        <v>122</v>
      </c>
      <c r="C2591">
        <v>2018</v>
      </c>
      <c r="D2591">
        <v>99</v>
      </c>
      <c r="E2591">
        <v>99</v>
      </c>
      <c r="F2591">
        <v>99</v>
      </c>
      <c r="G2591">
        <v>99</v>
      </c>
      <c r="H2591">
        <v>2</v>
      </c>
      <c r="I2591">
        <v>99</v>
      </c>
      <c r="J2591">
        <v>143</v>
      </c>
      <c r="K2591">
        <v>99</v>
      </c>
      <c r="L2591">
        <v>99</v>
      </c>
      <c r="M2591">
        <v>99</v>
      </c>
      <c r="N2591">
        <v>99</v>
      </c>
      <c r="O2591">
        <v>99</v>
      </c>
      <c r="P2591">
        <v>9999</v>
      </c>
    </row>
    <row r="2592" spans="1:39">
      <c r="A2592">
        <v>8</v>
      </c>
      <c r="B2592">
        <v>123</v>
      </c>
      <c r="C2592">
        <v>2018</v>
      </c>
      <c r="D2592">
        <v>99</v>
      </c>
      <c r="E2592">
        <v>99</v>
      </c>
      <c r="F2592">
        <v>99</v>
      </c>
      <c r="G2592">
        <v>99</v>
      </c>
      <c r="H2592">
        <v>2</v>
      </c>
      <c r="I2592">
        <v>99</v>
      </c>
      <c r="J2592">
        <v>147</v>
      </c>
      <c r="K2592">
        <v>99</v>
      </c>
      <c r="L2592">
        <v>99</v>
      </c>
      <c r="M2592">
        <v>99</v>
      </c>
      <c r="N2592">
        <v>99</v>
      </c>
      <c r="O2592">
        <v>99</v>
      </c>
      <c r="P2592">
        <v>9999</v>
      </c>
      <c r="Q2592">
        <v>13</v>
      </c>
      <c r="R2592">
        <v>45</v>
      </c>
      <c r="S2592">
        <v>44</v>
      </c>
      <c r="T2592">
        <v>0.29019152640742901</v>
      </c>
      <c r="U2592">
        <v>0.26017069031605894</v>
      </c>
      <c r="V2592">
        <v>13.8</v>
      </c>
      <c r="W2592">
        <v>56.52272727272728</v>
      </c>
      <c r="X2592">
        <v>152.12471409654503</v>
      </c>
      <c r="Y2592">
        <v>137.42222222222222</v>
      </c>
      <c r="Z2592">
        <v>140.54545454545453</v>
      </c>
      <c r="AA2592">
        <v>16.635961246996796</v>
      </c>
      <c r="AB2592">
        <v>4.4235353835202931</v>
      </c>
      <c r="AC2592">
        <v>-47.247352562434969</v>
      </c>
      <c r="AD2592">
        <v>1</v>
      </c>
      <c r="AE2592">
        <v>0</v>
      </c>
      <c r="AF2592">
        <v>0</v>
      </c>
      <c r="AG2592">
        <v>1</v>
      </c>
      <c r="AH2592">
        <v>2</v>
      </c>
      <c r="AI2592">
        <v>0</v>
      </c>
      <c r="AJ2592">
        <v>1</v>
      </c>
      <c r="AK2592">
        <v>0</v>
      </c>
      <c r="AL2592">
        <v>4</v>
      </c>
      <c r="AM2592">
        <v>4</v>
      </c>
    </row>
    <row r="2593" spans="1:39">
      <c r="A2593">
        <v>8</v>
      </c>
      <c r="B2593">
        <v>124</v>
      </c>
      <c r="C2593">
        <v>2018</v>
      </c>
      <c r="D2593">
        <v>99</v>
      </c>
      <c r="E2593">
        <v>99</v>
      </c>
      <c r="F2593">
        <v>99</v>
      </c>
      <c r="G2593">
        <v>99</v>
      </c>
      <c r="H2593">
        <v>1</v>
      </c>
      <c r="I2593">
        <v>99</v>
      </c>
      <c r="J2593">
        <v>155</v>
      </c>
      <c r="K2593">
        <v>99</v>
      </c>
      <c r="L2593">
        <v>99</v>
      </c>
      <c r="M2593">
        <v>99</v>
      </c>
      <c r="N2593">
        <v>99</v>
      </c>
      <c r="O2593">
        <v>99</v>
      </c>
      <c r="P2593">
        <v>9999</v>
      </c>
      <c r="Q2593">
        <v>10</v>
      </c>
      <c r="R2593">
        <v>214</v>
      </c>
      <c r="S2593">
        <v>214</v>
      </c>
      <c r="T2593">
        <v>1.3800219255819952</v>
      </c>
      <c r="U2593">
        <v>1.4176315539590598</v>
      </c>
      <c r="V2593">
        <v>14.308411214953273</v>
      </c>
      <c r="W2593">
        <v>58.051401869158887</v>
      </c>
      <c r="X2593">
        <v>170.59213657212857</v>
      </c>
      <c r="Y2593">
        <v>157.45654205607471</v>
      </c>
      <c r="Z2593">
        <v>157.45654205607471</v>
      </c>
      <c r="AA2593">
        <v>30.567697647099848</v>
      </c>
      <c r="AB2593">
        <v>5.2393347741754113</v>
      </c>
      <c r="AC2593">
        <v>-52.909578416885687</v>
      </c>
      <c r="AD2593">
        <v>13</v>
      </c>
      <c r="AE2593">
        <v>0</v>
      </c>
      <c r="AF2593">
        <v>0</v>
      </c>
      <c r="AG2593">
        <v>0</v>
      </c>
      <c r="AH2593">
        <v>44</v>
      </c>
      <c r="AI2593">
        <v>1</v>
      </c>
      <c r="AJ2593">
        <v>0</v>
      </c>
      <c r="AK2593">
        <v>3</v>
      </c>
      <c r="AL2593">
        <v>7</v>
      </c>
      <c r="AM2593">
        <v>1</v>
      </c>
    </row>
    <row r="2594" spans="1:39">
      <c r="A2594">
        <v>8</v>
      </c>
      <c r="B2594">
        <v>125</v>
      </c>
      <c r="C2594">
        <v>2018</v>
      </c>
      <c r="D2594">
        <v>99</v>
      </c>
      <c r="E2594">
        <v>99</v>
      </c>
      <c r="F2594">
        <v>99</v>
      </c>
      <c r="G2594">
        <v>99</v>
      </c>
      <c r="H2594">
        <v>2</v>
      </c>
      <c r="I2594">
        <v>99</v>
      </c>
      <c r="J2594">
        <v>160</v>
      </c>
      <c r="K2594">
        <v>99</v>
      </c>
      <c r="L2594">
        <v>99</v>
      </c>
      <c r="M2594">
        <v>99</v>
      </c>
      <c r="N2594">
        <v>99</v>
      </c>
      <c r="O2594">
        <v>99</v>
      </c>
      <c r="P2594">
        <v>9999</v>
      </c>
      <c r="Q2594">
        <v>30</v>
      </c>
      <c r="R2594">
        <v>113</v>
      </c>
      <c r="S2594">
        <v>113</v>
      </c>
      <c r="T2594">
        <v>0.72870316631198817</v>
      </c>
      <c r="U2594">
        <v>0.65692257873076798</v>
      </c>
      <c r="V2594">
        <v>14.292035398230089</v>
      </c>
      <c r="W2594">
        <v>57.646017699115049</v>
      </c>
      <c r="X2594">
        <v>149.70805089214662</v>
      </c>
      <c r="Y2594">
        <v>138.18053097345128</v>
      </c>
      <c r="Z2594">
        <v>138.18053097345128</v>
      </c>
      <c r="AA2594">
        <v>11.71100275633097</v>
      </c>
      <c r="AB2594">
        <v>4.4858091958173798</v>
      </c>
      <c r="AC2594">
        <v>-35.087357993835745</v>
      </c>
      <c r="AD2594">
        <v>1</v>
      </c>
      <c r="AE2594">
        <v>0</v>
      </c>
      <c r="AF2594">
        <v>0</v>
      </c>
      <c r="AG2594">
        <v>3</v>
      </c>
      <c r="AH2594">
        <v>8</v>
      </c>
      <c r="AI2594">
        <v>2</v>
      </c>
      <c r="AJ2594">
        <v>4</v>
      </c>
      <c r="AK2594">
        <v>0</v>
      </c>
      <c r="AL2594">
        <v>9</v>
      </c>
      <c r="AM2594">
        <v>8</v>
      </c>
    </row>
    <row r="2595" spans="1:39">
      <c r="A2595">
        <v>8</v>
      </c>
      <c r="B2595">
        <v>126</v>
      </c>
      <c r="C2595">
        <v>2018</v>
      </c>
      <c r="D2595">
        <v>99</v>
      </c>
      <c r="E2595">
        <v>99</v>
      </c>
      <c r="F2595">
        <v>99</v>
      </c>
      <c r="G2595">
        <v>99</v>
      </c>
      <c r="H2595">
        <v>1</v>
      </c>
      <c r="I2595">
        <v>99</v>
      </c>
      <c r="J2595">
        <v>171</v>
      </c>
      <c r="K2595">
        <v>99</v>
      </c>
      <c r="L2595">
        <v>99</v>
      </c>
      <c r="M2595">
        <v>99</v>
      </c>
      <c r="N2595">
        <v>99</v>
      </c>
      <c r="O2595">
        <v>99</v>
      </c>
      <c r="P2595">
        <v>9999</v>
      </c>
      <c r="Q2595">
        <v>33</v>
      </c>
      <c r="R2595">
        <v>1492</v>
      </c>
      <c r="S2595">
        <v>1492</v>
      </c>
      <c r="T2595">
        <v>9.621461275552976</v>
      </c>
      <c r="U2595">
        <v>9.6400392931788303</v>
      </c>
      <c r="V2595">
        <v>14.563002680965148</v>
      </c>
      <c r="W2595">
        <v>58.219839142091161</v>
      </c>
      <c r="X2595">
        <v>166.38700007842479</v>
      </c>
      <c r="Y2595">
        <v>153.57520107238599</v>
      </c>
      <c r="Z2595">
        <v>153.57520107238599</v>
      </c>
      <c r="AA2595">
        <v>30.445181942499541</v>
      </c>
      <c r="AB2595">
        <v>4.9210858863875435</v>
      </c>
      <c r="AC2595">
        <v>-47.562474888683994</v>
      </c>
      <c r="AD2595">
        <v>55</v>
      </c>
      <c r="AE2595">
        <v>0</v>
      </c>
      <c r="AF2595">
        <v>0</v>
      </c>
      <c r="AG2595">
        <v>4</v>
      </c>
      <c r="AH2595">
        <v>125</v>
      </c>
      <c r="AI2595">
        <v>24</v>
      </c>
      <c r="AJ2595">
        <v>8</v>
      </c>
      <c r="AK2595">
        <v>16</v>
      </c>
      <c r="AL2595">
        <v>14</v>
      </c>
      <c r="AM2595">
        <v>1</v>
      </c>
    </row>
    <row r="2596" spans="1:39">
      <c r="A2596">
        <v>8</v>
      </c>
      <c r="B2596">
        <v>127</v>
      </c>
      <c r="C2596">
        <v>2018</v>
      </c>
      <c r="D2596">
        <v>99</v>
      </c>
      <c r="E2596">
        <v>99</v>
      </c>
      <c r="F2596">
        <v>99</v>
      </c>
      <c r="G2596">
        <v>99</v>
      </c>
      <c r="H2596">
        <v>2</v>
      </c>
      <c r="I2596">
        <v>99</v>
      </c>
      <c r="J2596">
        <v>181</v>
      </c>
      <c r="K2596">
        <v>99</v>
      </c>
      <c r="L2596">
        <v>99</v>
      </c>
      <c r="M2596">
        <v>99</v>
      </c>
      <c r="N2596">
        <v>99</v>
      </c>
      <c r="O2596">
        <v>99</v>
      </c>
      <c r="P2596">
        <v>9999</v>
      </c>
      <c r="Q2596">
        <v>5</v>
      </c>
      <c r="R2596">
        <v>163</v>
      </c>
      <c r="S2596">
        <v>163</v>
      </c>
      <c r="T2596">
        <v>1.0511381956535759</v>
      </c>
      <c r="U2596">
        <v>0.97711259420932484</v>
      </c>
      <c r="V2596">
        <v>16.595092024539873</v>
      </c>
      <c r="W2596">
        <v>62.220858895705518</v>
      </c>
      <c r="X2596">
        <v>154.37124872880511</v>
      </c>
      <c r="Y2596">
        <v>142.48466257668699</v>
      </c>
      <c r="Z2596">
        <v>142.48466257668699</v>
      </c>
      <c r="AA2596">
        <v>32.196199872591727</v>
      </c>
      <c r="AB2596">
        <v>2.0959339540164219</v>
      </c>
      <c r="AC2596">
        <v>-31.524822549633143</v>
      </c>
      <c r="AD2596">
        <v>1</v>
      </c>
      <c r="AE2596">
        <v>0</v>
      </c>
      <c r="AF2596">
        <v>0</v>
      </c>
      <c r="AG2596">
        <v>0</v>
      </c>
      <c r="AH2596">
        <v>4</v>
      </c>
      <c r="AI2596">
        <v>0</v>
      </c>
      <c r="AJ2596">
        <v>1</v>
      </c>
      <c r="AK2596">
        <v>0</v>
      </c>
      <c r="AL2596">
        <v>0</v>
      </c>
      <c r="AM2596">
        <v>0</v>
      </c>
    </row>
    <row r="2597" spans="1:39">
      <c r="A2597">
        <v>8</v>
      </c>
      <c r="B2597">
        <v>128</v>
      </c>
      <c r="C2597">
        <v>2018</v>
      </c>
      <c r="D2597">
        <v>99</v>
      </c>
      <c r="E2597">
        <v>99</v>
      </c>
      <c r="F2597">
        <v>99</v>
      </c>
      <c r="G2597">
        <v>99</v>
      </c>
      <c r="H2597">
        <v>2</v>
      </c>
      <c r="I2597">
        <v>99</v>
      </c>
      <c r="J2597">
        <v>470</v>
      </c>
      <c r="K2597">
        <v>99</v>
      </c>
      <c r="L2597">
        <v>99</v>
      </c>
      <c r="M2597">
        <v>99</v>
      </c>
      <c r="N2597">
        <v>99</v>
      </c>
      <c r="O2597">
        <v>99</v>
      </c>
      <c r="P2597">
        <v>9999</v>
      </c>
      <c r="Q2597">
        <v>7</v>
      </c>
      <c r="R2597">
        <v>94</v>
      </c>
      <c r="S2597">
        <v>94</v>
      </c>
      <c r="T2597">
        <v>0.60617785516218481</v>
      </c>
      <c r="U2597">
        <v>0.59794242175242318</v>
      </c>
      <c r="V2597">
        <v>15.0531914893617</v>
      </c>
      <c r="W2597">
        <v>59.276595744680854</v>
      </c>
      <c r="X2597">
        <v>163.81019340264172</v>
      </c>
      <c r="Y2597">
        <v>151.19680851063825</v>
      </c>
      <c r="Z2597">
        <v>151.19680851063825</v>
      </c>
      <c r="AA2597">
        <v>27.868377763625297</v>
      </c>
      <c r="AB2597">
        <v>5.421400178958101</v>
      </c>
      <c r="AC2597">
        <v>-55.960354686226864</v>
      </c>
      <c r="AD2597">
        <v>3</v>
      </c>
      <c r="AE2597">
        <v>0</v>
      </c>
      <c r="AF2597">
        <v>0</v>
      </c>
      <c r="AG2597">
        <v>0</v>
      </c>
      <c r="AH2597">
        <v>5</v>
      </c>
      <c r="AI2597">
        <v>1</v>
      </c>
      <c r="AJ2597">
        <v>0</v>
      </c>
      <c r="AK2597">
        <v>0</v>
      </c>
      <c r="AL2597">
        <v>1</v>
      </c>
      <c r="AM2597">
        <v>0</v>
      </c>
    </row>
    <row r="2598" spans="1:39">
      <c r="A2598">
        <v>8</v>
      </c>
      <c r="B2598">
        <v>129</v>
      </c>
      <c r="C2598">
        <v>2018</v>
      </c>
      <c r="D2598">
        <v>99</v>
      </c>
      <c r="E2598">
        <v>99</v>
      </c>
      <c r="F2598">
        <v>99</v>
      </c>
      <c r="G2598">
        <v>99</v>
      </c>
      <c r="H2598">
        <v>1</v>
      </c>
      <c r="I2598">
        <v>99</v>
      </c>
      <c r="J2598">
        <v>643</v>
      </c>
      <c r="K2598">
        <v>99</v>
      </c>
      <c r="L2598">
        <v>99</v>
      </c>
      <c r="M2598">
        <v>99</v>
      </c>
      <c r="N2598">
        <v>99</v>
      </c>
      <c r="O2598">
        <v>99</v>
      </c>
      <c r="P2598">
        <v>9999</v>
      </c>
      <c r="Q2598">
        <v>37</v>
      </c>
      <c r="R2598">
        <v>1729</v>
      </c>
      <c r="S2598">
        <v>1729</v>
      </c>
      <c r="T2598">
        <v>11.149803314632102</v>
      </c>
      <c r="U2598">
        <v>10.464461478855837</v>
      </c>
      <c r="V2598">
        <v>14.761711972238292</v>
      </c>
      <c r="W2598">
        <v>58.524002313476011</v>
      </c>
      <c r="X2598">
        <v>155.85879023753239</v>
      </c>
      <c r="Y2598">
        <v>143.8576633892427</v>
      </c>
      <c r="Z2598">
        <v>143.8576633892427</v>
      </c>
      <c r="AA2598">
        <v>33.106732080608992</v>
      </c>
      <c r="AB2598">
        <v>4.8039200967668085</v>
      </c>
      <c r="AC2598">
        <v>-51.301622720837855</v>
      </c>
      <c r="AD2598">
        <v>50</v>
      </c>
      <c r="AE2598">
        <v>0</v>
      </c>
      <c r="AF2598">
        <v>0</v>
      </c>
      <c r="AG2598">
        <v>11</v>
      </c>
      <c r="AH2598">
        <v>193</v>
      </c>
      <c r="AI2598">
        <v>13</v>
      </c>
      <c r="AJ2598">
        <v>26</v>
      </c>
      <c r="AK2598">
        <v>17</v>
      </c>
      <c r="AL2598">
        <v>125</v>
      </c>
      <c r="AM2598">
        <v>15</v>
      </c>
    </row>
    <row r="2599" spans="1:39">
      <c r="A2599">
        <v>8</v>
      </c>
      <c r="B2599">
        <v>130</v>
      </c>
      <c r="C2599">
        <v>2018</v>
      </c>
      <c r="D2599">
        <v>99</v>
      </c>
      <c r="E2599">
        <v>99</v>
      </c>
      <c r="F2599">
        <v>99</v>
      </c>
      <c r="G2599">
        <v>99</v>
      </c>
      <c r="H2599">
        <v>1</v>
      </c>
      <c r="I2599">
        <v>99</v>
      </c>
      <c r="J2599">
        <v>802</v>
      </c>
      <c r="K2599">
        <v>99</v>
      </c>
      <c r="L2599">
        <v>99</v>
      </c>
      <c r="M2599">
        <v>99</v>
      </c>
      <c r="N2599">
        <v>99</v>
      </c>
      <c r="O2599">
        <v>99</v>
      </c>
      <c r="P2599">
        <v>9999</v>
      </c>
      <c r="Q2599">
        <v>1</v>
      </c>
      <c r="R2599">
        <v>1</v>
      </c>
      <c r="S2599">
        <v>1</v>
      </c>
      <c r="T2599">
        <v>6.4487005868317506E-3</v>
      </c>
      <c r="U2599">
        <v>4.8803040227462548E-3</v>
      </c>
      <c r="V2599">
        <v>17</v>
      </c>
      <c r="W2599">
        <v>65</v>
      </c>
      <c r="X2599">
        <v>125.6771397616468</v>
      </c>
      <c r="Y2599">
        <v>116</v>
      </c>
      <c r="Z2599">
        <v>116</v>
      </c>
      <c r="AA2599">
        <v>0</v>
      </c>
      <c r="AB2599">
        <v>0</v>
      </c>
      <c r="AD2599">
        <v>0</v>
      </c>
      <c r="AE2599">
        <v>0</v>
      </c>
      <c r="AF2599">
        <v>0</v>
      </c>
      <c r="AG2599">
        <v>0</v>
      </c>
      <c r="AH2599">
        <v>1</v>
      </c>
      <c r="AI2599">
        <v>0</v>
      </c>
      <c r="AJ2599">
        <v>0</v>
      </c>
      <c r="AK2599">
        <v>0</v>
      </c>
      <c r="AL2599">
        <v>0</v>
      </c>
      <c r="AM2599">
        <v>0</v>
      </c>
    </row>
    <row r="2600" spans="1:39">
      <c r="A2600">
        <v>8</v>
      </c>
      <c r="B2600">
        <v>131</v>
      </c>
      <c r="C2600">
        <v>2017</v>
      </c>
      <c r="D2600">
        <v>99</v>
      </c>
      <c r="E2600">
        <v>99</v>
      </c>
      <c r="F2600">
        <v>99</v>
      </c>
      <c r="G2600">
        <v>99</v>
      </c>
      <c r="H2600">
        <v>1</v>
      </c>
      <c r="I2600">
        <v>99</v>
      </c>
      <c r="J2600">
        <v>103</v>
      </c>
      <c r="K2600">
        <v>99</v>
      </c>
      <c r="L2600">
        <v>99</v>
      </c>
      <c r="M2600">
        <v>99</v>
      </c>
      <c r="N2600">
        <v>99</v>
      </c>
      <c r="O2600">
        <v>99</v>
      </c>
      <c r="P2600">
        <v>9999</v>
      </c>
      <c r="Q2600">
        <v>116</v>
      </c>
      <c r="R2600">
        <v>3140</v>
      </c>
      <c r="S2600">
        <v>3140</v>
      </c>
      <c r="T2600">
        <v>22.066057624736477</v>
      </c>
      <c r="U2600">
        <v>22.282899816879059</v>
      </c>
      <c r="V2600">
        <v>15.297452229299363</v>
      </c>
      <c r="W2600">
        <v>59.675796178343951</v>
      </c>
      <c r="X2600">
        <v>166.51144495586956</v>
      </c>
      <c r="Y2600">
        <v>153.69006369426756</v>
      </c>
      <c r="Z2600">
        <v>153.69006369426756</v>
      </c>
      <c r="AA2600">
        <v>27.219185405445899</v>
      </c>
      <c r="AB2600">
        <v>4.3867911356720271</v>
      </c>
      <c r="AC2600">
        <v>-38.738804853852798</v>
      </c>
      <c r="AD2600">
        <v>30</v>
      </c>
      <c r="AE2600">
        <v>1</v>
      </c>
      <c r="AF2600">
        <v>0</v>
      </c>
      <c r="AG2600">
        <v>1</v>
      </c>
      <c r="AH2600">
        <v>161</v>
      </c>
      <c r="AI2600">
        <v>21</v>
      </c>
      <c r="AJ2600">
        <v>22</v>
      </c>
      <c r="AK2600">
        <v>26</v>
      </c>
      <c r="AL2600">
        <v>24</v>
      </c>
      <c r="AM2600">
        <v>5</v>
      </c>
    </row>
    <row r="2601" spans="1:39">
      <c r="A2601">
        <v>8</v>
      </c>
      <c r="B2601">
        <v>132</v>
      </c>
      <c r="C2601">
        <v>2017</v>
      </c>
      <c r="D2601">
        <v>99</v>
      </c>
      <c r="E2601">
        <v>99</v>
      </c>
      <c r="F2601">
        <v>99</v>
      </c>
      <c r="G2601">
        <v>99</v>
      </c>
      <c r="H2601">
        <v>2</v>
      </c>
      <c r="I2601">
        <v>99</v>
      </c>
      <c r="J2601">
        <v>106</v>
      </c>
      <c r="K2601">
        <v>99</v>
      </c>
      <c r="L2601">
        <v>99</v>
      </c>
      <c r="M2601">
        <v>99</v>
      </c>
      <c r="N2601">
        <v>99</v>
      </c>
      <c r="O2601">
        <v>99</v>
      </c>
      <c r="P2601">
        <v>9999</v>
      </c>
      <c r="Q2601">
        <v>12</v>
      </c>
      <c r="R2601">
        <v>27</v>
      </c>
      <c r="S2601">
        <v>27</v>
      </c>
      <c r="T2601">
        <v>0.18973998594518621</v>
      </c>
      <c r="U2601">
        <v>0.16739874566837171</v>
      </c>
      <c r="V2601">
        <v>14.555555555555555</v>
      </c>
      <c r="W2601">
        <v>57.814814814814824</v>
      </c>
      <c r="X2601">
        <v>145.47570322218212</v>
      </c>
      <c r="Y2601">
        <v>134.27407407407404</v>
      </c>
      <c r="Z2601">
        <v>134.27407407407404</v>
      </c>
      <c r="AA2601">
        <v>7.3360900168457759</v>
      </c>
      <c r="AB2601">
        <v>3.2092117070273241</v>
      </c>
      <c r="AC2601">
        <v>-41.473189476704746</v>
      </c>
      <c r="AD2601">
        <v>1</v>
      </c>
      <c r="AE2601">
        <v>0</v>
      </c>
      <c r="AF2601">
        <v>0</v>
      </c>
      <c r="AG2601">
        <v>0</v>
      </c>
      <c r="AH2601">
        <v>1</v>
      </c>
      <c r="AI2601">
        <v>2</v>
      </c>
      <c r="AJ2601">
        <v>1</v>
      </c>
      <c r="AK2601">
        <v>0</v>
      </c>
      <c r="AL2601">
        <v>2</v>
      </c>
      <c r="AM2601">
        <v>0</v>
      </c>
    </row>
    <row r="2602" spans="1:39">
      <c r="A2602">
        <v>8</v>
      </c>
      <c r="B2602">
        <v>133</v>
      </c>
      <c r="C2602">
        <v>2017</v>
      </c>
      <c r="D2602">
        <v>99</v>
      </c>
      <c r="E2602">
        <v>99</v>
      </c>
      <c r="F2602">
        <v>99</v>
      </c>
      <c r="G2602">
        <v>99</v>
      </c>
      <c r="H2602">
        <v>1</v>
      </c>
      <c r="I2602">
        <v>99</v>
      </c>
      <c r="J2602">
        <v>109</v>
      </c>
      <c r="K2602">
        <v>99</v>
      </c>
      <c r="L2602">
        <v>99</v>
      </c>
      <c r="M2602">
        <v>99</v>
      </c>
      <c r="N2602">
        <v>99</v>
      </c>
      <c r="O2602">
        <v>99</v>
      </c>
      <c r="P2602">
        <v>9999</v>
      </c>
      <c r="Q2602">
        <v>157</v>
      </c>
      <c r="R2602">
        <v>2840</v>
      </c>
      <c r="S2602">
        <v>2840</v>
      </c>
      <c r="T2602">
        <v>19.957835558678848</v>
      </c>
      <c r="U2602">
        <v>20.649286791489125</v>
      </c>
      <c r="V2602">
        <v>14.34119718309859</v>
      </c>
      <c r="W2602">
        <v>57.921478873239451</v>
      </c>
      <c r="X2602">
        <v>170.60381792379431</v>
      </c>
      <c r="Y2602">
        <v>157.46732394366205</v>
      </c>
      <c r="Z2602">
        <v>157.46732394366205</v>
      </c>
      <c r="AA2602">
        <v>31.547826913743048</v>
      </c>
      <c r="AB2602">
        <v>5.6499248963203401</v>
      </c>
      <c r="AC2602">
        <v>-52.234851659744251</v>
      </c>
      <c r="AD2602">
        <v>104</v>
      </c>
      <c r="AE2602">
        <v>0</v>
      </c>
      <c r="AF2602">
        <v>0</v>
      </c>
      <c r="AG2602">
        <v>13</v>
      </c>
      <c r="AH2602">
        <v>256</v>
      </c>
      <c r="AI2602">
        <v>9</v>
      </c>
      <c r="AJ2602">
        <v>14</v>
      </c>
      <c r="AK2602">
        <v>6</v>
      </c>
      <c r="AL2602">
        <v>2</v>
      </c>
      <c r="AM2602">
        <v>7</v>
      </c>
    </row>
    <row r="2603" spans="1:39">
      <c r="A2603">
        <v>8</v>
      </c>
      <c r="B2603">
        <v>134</v>
      </c>
      <c r="C2603">
        <v>2017</v>
      </c>
      <c r="D2603">
        <v>99</v>
      </c>
      <c r="E2603">
        <v>99</v>
      </c>
      <c r="F2603">
        <v>99</v>
      </c>
      <c r="G2603">
        <v>99</v>
      </c>
      <c r="H2603">
        <v>1</v>
      </c>
      <c r="I2603">
        <v>99</v>
      </c>
      <c r="J2603">
        <v>111</v>
      </c>
      <c r="K2603">
        <v>99</v>
      </c>
      <c r="L2603">
        <v>99</v>
      </c>
      <c r="M2603">
        <v>99</v>
      </c>
      <c r="N2603">
        <v>99</v>
      </c>
      <c r="O2603">
        <v>99</v>
      </c>
      <c r="P2603">
        <v>9999</v>
      </c>
      <c r="Q2603">
        <v>103</v>
      </c>
      <c r="R2603">
        <v>3063</v>
      </c>
      <c r="S2603">
        <v>3063</v>
      </c>
      <c r="T2603">
        <v>21.524947294448353</v>
      </c>
      <c r="U2603">
        <v>21.728933437643171</v>
      </c>
      <c r="V2603">
        <v>14.846229187071501</v>
      </c>
      <c r="W2603">
        <v>58.749918380672533</v>
      </c>
      <c r="X2603">
        <v>166.45369593183813</v>
      </c>
      <c r="Y2603">
        <v>153.63676134508643</v>
      </c>
      <c r="Z2603">
        <v>153.63676134508643</v>
      </c>
      <c r="AA2603">
        <v>30.125367501737806</v>
      </c>
      <c r="AB2603">
        <v>4.5644239369782333</v>
      </c>
      <c r="AC2603">
        <v>-50.408096701683696</v>
      </c>
      <c r="AD2603">
        <v>147</v>
      </c>
      <c r="AE2603">
        <v>0</v>
      </c>
      <c r="AF2603">
        <v>0</v>
      </c>
      <c r="AG2603">
        <v>6</v>
      </c>
      <c r="AH2603">
        <v>217</v>
      </c>
      <c r="AI2603">
        <v>33</v>
      </c>
      <c r="AJ2603">
        <v>28</v>
      </c>
      <c r="AK2603">
        <v>24</v>
      </c>
      <c r="AL2603">
        <v>171</v>
      </c>
      <c r="AM2603">
        <v>7</v>
      </c>
    </row>
    <row r="2604" spans="1:39">
      <c r="A2604">
        <v>8</v>
      </c>
      <c r="B2604">
        <v>135</v>
      </c>
      <c r="C2604">
        <v>2017</v>
      </c>
      <c r="D2604">
        <v>99</v>
      </c>
      <c r="E2604">
        <v>99</v>
      </c>
      <c r="F2604">
        <v>99</v>
      </c>
      <c r="G2604">
        <v>99</v>
      </c>
      <c r="H2604">
        <v>1</v>
      </c>
      <c r="I2604">
        <v>99</v>
      </c>
      <c r="J2604">
        <v>113</v>
      </c>
      <c r="K2604">
        <v>99</v>
      </c>
      <c r="L2604">
        <v>99</v>
      </c>
      <c r="M2604">
        <v>99</v>
      </c>
      <c r="N2604">
        <v>99</v>
      </c>
      <c r="O2604">
        <v>99</v>
      </c>
      <c r="P2604">
        <v>9999</v>
      </c>
    </row>
    <row r="2605" spans="1:39">
      <c r="A2605">
        <v>8</v>
      </c>
      <c r="B2605">
        <v>136</v>
      </c>
      <c r="C2605">
        <v>2017</v>
      </c>
      <c r="D2605">
        <v>99</v>
      </c>
      <c r="E2605">
        <v>99</v>
      </c>
      <c r="F2605">
        <v>99</v>
      </c>
      <c r="G2605">
        <v>99</v>
      </c>
      <c r="H2605">
        <v>1</v>
      </c>
      <c r="I2605">
        <v>99</v>
      </c>
      <c r="J2605">
        <v>116</v>
      </c>
      <c r="K2605">
        <v>99</v>
      </c>
      <c r="L2605">
        <v>99</v>
      </c>
      <c r="M2605">
        <v>99</v>
      </c>
      <c r="N2605">
        <v>99</v>
      </c>
      <c r="O2605">
        <v>99</v>
      </c>
      <c r="P2605">
        <v>9999</v>
      </c>
      <c r="Q2605">
        <v>41</v>
      </c>
      <c r="R2605">
        <v>1060</v>
      </c>
      <c r="S2605">
        <v>1060</v>
      </c>
      <c r="T2605">
        <v>7.4490513000702752</v>
      </c>
      <c r="U2605">
        <v>7.3191723924958012</v>
      </c>
      <c r="V2605">
        <v>14.744339622641505</v>
      </c>
      <c r="W2605">
        <v>58.548113207547182</v>
      </c>
      <c r="X2605">
        <v>162.01608781863911</v>
      </c>
      <c r="Y2605">
        <v>149.54084905660363</v>
      </c>
      <c r="Z2605">
        <v>149.54084905660363</v>
      </c>
      <c r="AA2605">
        <v>30.187535870299847</v>
      </c>
      <c r="AB2605">
        <v>4.7149447491126244</v>
      </c>
      <c r="AC2605">
        <v>-45.175711522571518</v>
      </c>
      <c r="AD2605">
        <v>15</v>
      </c>
      <c r="AE2605">
        <v>0</v>
      </c>
      <c r="AF2605">
        <v>0</v>
      </c>
      <c r="AG2605">
        <v>6</v>
      </c>
      <c r="AH2605">
        <v>51</v>
      </c>
      <c r="AI2605">
        <v>18</v>
      </c>
      <c r="AJ2605">
        <v>9</v>
      </c>
      <c r="AK2605">
        <v>3</v>
      </c>
      <c r="AL2605">
        <v>9</v>
      </c>
      <c r="AM2605">
        <v>3</v>
      </c>
    </row>
    <row r="2606" spans="1:39">
      <c r="A2606">
        <v>8</v>
      </c>
      <c r="B2606">
        <v>137</v>
      </c>
      <c r="C2606">
        <v>2017</v>
      </c>
      <c r="D2606">
        <v>99</v>
      </c>
      <c r="E2606">
        <v>99</v>
      </c>
      <c r="F2606">
        <v>99</v>
      </c>
      <c r="G2606">
        <v>99</v>
      </c>
      <c r="H2606">
        <v>2</v>
      </c>
      <c r="I2606">
        <v>99</v>
      </c>
      <c r="J2606">
        <v>117</v>
      </c>
      <c r="K2606">
        <v>99</v>
      </c>
      <c r="L2606">
        <v>99</v>
      </c>
      <c r="M2606">
        <v>99</v>
      </c>
      <c r="N2606">
        <v>99</v>
      </c>
      <c r="O2606">
        <v>99</v>
      </c>
      <c r="P2606">
        <v>9999</v>
      </c>
      <c r="Q2606">
        <v>40</v>
      </c>
      <c r="R2606">
        <v>211</v>
      </c>
      <c r="S2606">
        <v>211</v>
      </c>
      <c r="T2606">
        <v>1.4827828531271963</v>
      </c>
      <c r="U2606">
        <v>1.3766692950372199</v>
      </c>
      <c r="V2606">
        <v>14.526066350710902</v>
      </c>
      <c r="W2606">
        <v>57.952606635071106</v>
      </c>
      <c r="X2606">
        <v>153.09083813856537</v>
      </c>
      <c r="Y2606">
        <v>141.30284360189577</v>
      </c>
      <c r="Z2606">
        <v>141.30284360189577</v>
      </c>
      <c r="AA2606">
        <v>12.08213563044975</v>
      </c>
      <c r="AB2606">
        <v>3.6503106836226737</v>
      </c>
      <c r="AC2606">
        <v>-30.680399263777868</v>
      </c>
      <c r="AD2606">
        <v>1</v>
      </c>
      <c r="AE2606">
        <v>0</v>
      </c>
      <c r="AF2606">
        <v>0</v>
      </c>
      <c r="AG2606">
        <v>1</v>
      </c>
      <c r="AH2606">
        <v>25</v>
      </c>
      <c r="AI2606">
        <v>32</v>
      </c>
      <c r="AJ2606">
        <v>10</v>
      </c>
      <c r="AK2606">
        <v>1</v>
      </c>
      <c r="AL2606">
        <v>1</v>
      </c>
      <c r="AM2606">
        <v>0</v>
      </c>
    </row>
    <row r="2607" spans="1:39">
      <c r="A2607">
        <v>8</v>
      </c>
      <c r="B2607">
        <v>138</v>
      </c>
      <c r="C2607">
        <v>2017</v>
      </c>
      <c r="D2607">
        <v>99</v>
      </c>
      <c r="E2607">
        <v>99</v>
      </c>
      <c r="F2607">
        <v>99</v>
      </c>
      <c r="G2607">
        <v>99</v>
      </c>
      <c r="H2607">
        <v>1</v>
      </c>
      <c r="I2607">
        <v>99</v>
      </c>
      <c r="J2607">
        <v>121</v>
      </c>
      <c r="K2607">
        <v>99</v>
      </c>
      <c r="L2607">
        <v>99</v>
      </c>
      <c r="M2607">
        <v>99</v>
      </c>
      <c r="N2607">
        <v>99</v>
      </c>
      <c r="O2607">
        <v>99</v>
      </c>
      <c r="P2607">
        <v>9999</v>
      </c>
      <c r="Q2607">
        <v>48</v>
      </c>
      <c r="R2607">
        <v>135</v>
      </c>
      <c r="S2607">
        <v>135</v>
      </c>
      <c r="T2607">
        <v>0.94869992972593109</v>
      </c>
      <c r="U2607">
        <v>0.83288887136334078</v>
      </c>
      <c r="V2607">
        <v>14.68888888888889</v>
      </c>
      <c r="W2607">
        <v>58.207407407407402</v>
      </c>
      <c r="X2607">
        <v>144.76224870591065</v>
      </c>
      <c r="Y2607">
        <v>133.61555555555563</v>
      </c>
      <c r="Z2607">
        <v>133.61555555555563</v>
      </c>
      <c r="AA2607">
        <v>10.528091991792282</v>
      </c>
      <c r="AB2607">
        <v>3.698040114151119</v>
      </c>
      <c r="AC2607">
        <v>-37.401767691643975</v>
      </c>
      <c r="AD2607">
        <v>5</v>
      </c>
      <c r="AE2607">
        <v>0</v>
      </c>
      <c r="AF2607">
        <v>0</v>
      </c>
      <c r="AG2607">
        <v>0</v>
      </c>
      <c r="AH2607">
        <v>4</v>
      </c>
      <c r="AI2607">
        <v>2</v>
      </c>
      <c r="AJ2607">
        <v>2</v>
      </c>
      <c r="AK2607">
        <v>1</v>
      </c>
      <c r="AL2607">
        <v>1</v>
      </c>
      <c r="AM2607">
        <v>2</v>
      </c>
    </row>
    <row r="2608" spans="1:39">
      <c r="A2608">
        <v>8</v>
      </c>
      <c r="B2608">
        <v>139</v>
      </c>
      <c r="C2608">
        <v>2017</v>
      </c>
      <c r="D2608">
        <v>99</v>
      </c>
      <c r="E2608">
        <v>99</v>
      </c>
      <c r="F2608">
        <v>99</v>
      </c>
      <c r="G2608">
        <v>99</v>
      </c>
      <c r="H2608">
        <v>1</v>
      </c>
      <c r="I2608">
        <v>99</v>
      </c>
      <c r="J2608">
        <v>134</v>
      </c>
      <c r="K2608">
        <v>99</v>
      </c>
      <c r="L2608">
        <v>99</v>
      </c>
      <c r="M2608">
        <v>99</v>
      </c>
      <c r="N2608">
        <v>99</v>
      </c>
      <c r="O2608">
        <v>99</v>
      </c>
      <c r="P2608">
        <v>9999</v>
      </c>
      <c r="Q2608">
        <v>26</v>
      </c>
      <c r="R2608">
        <v>508</v>
      </c>
      <c r="S2608">
        <v>508</v>
      </c>
      <c r="T2608">
        <v>3.5699226985242443</v>
      </c>
      <c r="U2608">
        <v>3.4711252401098931</v>
      </c>
      <c r="V2608">
        <v>15.683070866141728</v>
      </c>
      <c r="W2608">
        <v>60.480314960629912</v>
      </c>
      <c r="X2608">
        <v>160.32771431740039</v>
      </c>
      <c r="Y2608">
        <v>147.98248031496061</v>
      </c>
      <c r="Z2608">
        <v>147.98248031496061</v>
      </c>
      <c r="AA2608">
        <v>27.878170490745244</v>
      </c>
      <c r="AB2608">
        <v>4.1617879139808842</v>
      </c>
      <c r="AC2608">
        <v>-48.482643826515904</v>
      </c>
      <c r="AD2608">
        <v>33</v>
      </c>
      <c r="AE2608">
        <v>0</v>
      </c>
      <c r="AF2608">
        <v>0</v>
      </c>
      <c r="AG2608">
        <v>0</v>
      </c>
      <c r="AH2608">
        <v>83</v>
      </c>
      <c r="AI2608">
        <v>18</v>
      </c>
      <c r="AJ2608">
        <v>16</v>
      </c>
      <c r="AK2608">
        <v>14</v>
      </c>
      <c r="AL2608">
        <v>28</v>
      </c>
      <c r="AM2608">
        <v>2</v>
      </c>
    </row>
    <row r="2609" spans="1:39">
      <c r="A2609">
        <v>8</v>
      </c>
      <c r="B2609">
        <v>140</v>
      </c>
      <c r="C2609">
        <v>2017</v>
      </c>
      <c r="D2609">
        <v>99</v>
      </c>
      <c r="E2609">
        <v>99</v>
      </c>
      <c r="F2609">
        <v>99</v>
      </c>
      <c r="G2609">
        <v>99</v>
      </c>
      <c r="H2609">
        <v>2</v>
      </c>
      <c r="I2609">
        <v>99</v>
      </c>
      <c r="J2609">
        <v>141</v>
      </c>
      <c r="K2609">
        <v>99</v>
      </c>
      <c r="L2609">
        <v>99</v>
      </c>
      <c r="M2609">
        <v>99</v>
      </c>
      <c r="N2609">
        <v>99</v>
      </c>
      <c r="O2609">
        <v>99</v>
      </c>
      <c r="P2609">
        <v>9999</v>
      </c>
      <c r="Q2609">
        <v>7</v>
      </c>
      <c r="R2609">
        <v>17</v>
      </c>
      <c r="S2609">
        <v>17</v>
      </c>
      <c r="T2609">
        <v>0.11946591707659872</v>
      </c>
      <c r="U2609">
        <v>0.11465895218284897</v>
      </c>
      <c r="V2609">
        <v>14.705882352941178</v>
      </c>
      <c r="W2609">
        <v>58.352941176470594</v>
      </c>
      <c r="X2609">
        <v>158.25632528200876</v>
      </c>
      <c r="Y2609">
        <v>146.07058823529414</v>
      </c>
      <c r="Z2609">
        <v>146.07058823529414</v>
      </c>
      <c r="AA2609">
        <v>10.085677947167143</v>
      </c>
      <c r="AB2609">
        <v>4.3648485786092497</v>
      </c>
      <c r="AC2609">
        <v>-61.495823112185619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1</v>
      </c>
      <c r="AJ2609">
        <v>0</v>
      </c>
      <c r="AK2609">
        <v>0</v>
      </c>
      <c r="AL2609">
        <v>1</v>
      </c>
      <c r="AM2609">
        <v>4</v>
      </c>
    </row>
    <row r="2610" spans="1:39">
      <c r="A2610">
        <v>8</v>
      </c>
      <c r="B2610">
        <v>141</v>
      </c>
      <c r="C2610">
        <v>2017</v>
      </c>
      <c r="D2610">
        <v>99</v>
      </c>
      <c r="E2610">
        <v>99</v>
      </c>
      <c r="F2610">
        <v>99</v>
      </c>
      <c r="G2610">
        <v>99</v>
      </c>
      <c r="H2610">
        <v>2</v>
      </c>
      <c r="I2610">
        <v>99</v>
      </c>
      <c r="J2610">
        <v>143</v>
      </c>
      <c r="K2610">
        <v>99</v>
      </c>
      <c r="L2610">
        <v>99</v>
      </c>
      <c r="M2610">
        <v>99</v>
      </c>
      <c r="N2610">
        <v>99</v>
      </c>
      <c r="O2610">
        <v>99</v>
      </c>
      <c r="P2610">
        <v>9999</v>
      </c>
    </row>
    <row r="2611" spans="1:39">
      <c r="A2611">
        <v>8</v>
      </c>
      <c r="B2611">
        <v>142</v>
      </c>
      <c r="C2611">
        <v>2017</v>
      </c>
      <c r="D2611">
        <v>99</v>
      </c>
      <c r="E2611">
        <v>99</v>
      </c>
      <c r="F2611">
        <v>99</v>
      </c>
      <c r="G2611">
        <v>99</v>
      </c>
      <c r="H2611">
        <v>2</v>
      </c>
      <c r="I2611">
        <v>99</v>
      </c>
      <c r="J2611">
        <v>147</v>
      </c>
      <c r="K2611">
        <v>99</v>
      </c>
      <c r="L2611">
        <v>99</v>
      </c>
      <c r="M2611">
        <v>99</v>
      </c>
      <c r="N2611">
        <v>99</v>
      </c>
      <c r="O2611">
        <v>99</v>
      </c>
      <c r="P2611">
        <v>9999</v>
      </c>
      <c r="Q2611">
        <v>17</v>
      </c>
      <c r="R2611">
        <v>51</v>
      </c>
      <c r="S2611">
        <v>51</v>
      </c>
      <c r="T2611">
        <v>0.35839775122979622</v>
      </c>
      <c r="U2611">
        <v>0.3252164134622505</v>
      </c>
      <c r="V2611">
        <v>14.23529411764706</v>
      </c>
      <c r="W2611">
        <v>57.372549019607824</v>
      </c>
      <c r="X2611">
        <v>149.62505045355093</v>
      </c>
      <c r="Y2611">
        <v>138.1039215686275</v>
      </c>
      <c r="Z2611">
        <v>138.1039215686275</v>
      </c>
      <c r="AA2611">
        <v>14.648174091985716</v>
      </c>
      <c r="AB2611">
        <v>4.5888218160396654</v>
      </c>
      <c r="AC2611">
        <v>-42.93544029216428</v>
      </c>
      <c r="AD2611">
        <v>3</v>
      </c>
      <c r="AE2611">
        <v>0</v>
      </c>
      <c r="AF2611">
        <v>0</v>
      </c>
      <c r="AG2611">
        <v>0</v>
      </c>
      <c r="AH2611">
        <v>1</v>
      </c>
      <c r="AI2611">
        <v>0</v>
      </c>
      <c r="AJ2611">
        <v>0</v>
      </c>
      <c r="AK2611">
        <v>0</v>
      </c>
      <c r="AL2611">
        <v>2</v>
      </c>
      <c r="AM2611">
        <v>1</v>
      </c>
    </row>
    <row r="2612" spans="1:39">
      <c r="A2612">
        <v>8</v>
      </c>
      <c r="B2612">
        <v>143</v>
      </c>
      <c r="C2612">
        <v>2017</v>
      </c>
      <c r="D2612">
        <v>99</v>
      </c>
      <c r="E2612">
        <v>99</v>
      </c>
      <c r="F2612">
        <v>99</v>
      </c>
      <c r="G2612">
        <v>99</v>
      </c>
      <c r="H2612">
        <v>1</v>
      </c>
      <c r="I2612">
        <v>99</v>
      </c>
      <c r="J2612">
        <v>155</v>
      </c>
      <c r="K2612">
        <v>99</v>
      </c>
      <c r="L2612">
        <v>99</v>
      </c>
      <c r="M2612">
        <v>99</v>
      </c>
      <c r="N2612">
        <v>99</v>
      </c>
      <c r="O2612">
        <v>99</v>
      </c>
      <c r="P2612">
        <v>9999</v>
      </c>
      <c r="Q2612">
        <v>14</v>
      </c>
      <c r="R2612">
        <v>206</v>
      </c>
      <c r="S2612">
        <v>206</v>
      </c>
      <c r="T2612">
        <v>1.447645818692902</v>
      </c>
      <c r="U2612">
        <v>1.4781640770898612</v>
      </c>
      <c r="V2612">
        <v>13.694174757281552</v>
      </c>
      <c r="W2612">
        <v>56.825242718446624</v>
      </c>
      <c r="X2612">
        <v>168.36718593863412</v>
      </c>
      <c r="Y2612">
        <v>155.40291262135923</v>
      </c>
      <c r="Z2612">
        <v>155.40291262135923</v>
      </c>
      <c r="AA2612">
        <v>31.509796461894759</v>
      </c>
      <c r="AB2612">
        <v>6.4881178692111403</v>
      </c>
      <c r="AC2612">
        <v>-58.641087540478566</v>
      </c>
      <c r="AD2612">
        <v>5</v>
      </c>
      <c r="AE2612">
        <v>0</v>
      </c>
      <c r="AF2612">
        <v>0</v>
      </c>
      <c r="AG2612">
        <v>1</v>
      </c>
      <c r="AH2612">
        <v>32</v>
      </c>
      <c r="AI2612">
        <v>6</v>
      </c>
      <c r="AJ2612">
        <v>4</v>
      </c>
      <c r="AK2612">
        <v>7</v>
      </c>
      <c r="AL2612">
        <v>7</v>
      </c>
      <c r="AM2612">
        <v>1</v>
      </c>
    </row>
    <row r="2613" spans="1:39">
      <c r="A2613">
        <v>8</v>
      </c>
      <c r="B2613">
        <v>144</v>
      </c>
      <c r="C2613">
        <v>2017</v>
      </c>
      <c r="D2613">
        <v>99</v>
      </c>
      <c r="E2613">
        <v>99</v>
      </c>
      <c r="F2613">
        <v>99</v>
      </c>
      <c r="G2613">
        <v>99</v>
      </c>
      <c r="H2613">
        <v>2</v>
      </c>
      <c r="I2613">
        <v>99</v>
      </c>
      <c r="J2613">
        <v>160</v>
      </c>
      <c r="K2613">
        <v>99</v>
      </c>
      <c r="L2613">
        <v>99</v>
      </c>
      <c r="M2613">
        <v>99</v>
      </c>
      <c r="N2613">
        <v>99</v>
      </c>
      <c r="O2613">
        <v>99</v>
      </c>
      <c r="P2613">
        <v>9999</v>
      </c>
      <c r="Q2613">
        <v>27</v>
      </c>
      <c r="R2613">
        <v>95</v>
      </c>
      <c r="S2613">
        <v>95</v>
      </c>
      <c r="T2613">
        <v>0.66760365425158119</v>
      </c>
      <c r="U2613">
        <v>0.58876762450818498</v>
      </c>
      <c r="V2613">
        <v>14.37894736842105</v>
      </c>
      <c r="W2613">
        <v>57.873684210526321</v>
      </c>
      <c r="X2613">
        <v>145.41939898500314</v>
      </c>
      <c r="Y2613">
        <v>134.22210526315783</v>
      </c>
      <c r="Z2613">
        <v>134.22210526315783</v>
      </c>
      <c r="AA2613">
        <v>9.3580944860576487</v>
      </c>
      <c r="AB2613">
        <v>4.4491089711445992</v>
      </c>
      <c r="AC2613">
        <v>-39.067029316189455</v>
      </c>
      <c r="AD2613">
        <v>1</v>
      </c>
      <c r="AE2613">
        <v>0</v>
      </c>
      <c r="AF2613">
        <v>0</v>
      </c>
      <c r="AG2613">
        <v>0</v>
      </c>
      <c r="AH2613">
        <v>1</v>
      </c>
      <c r="AI2613">
        <v>4</v>
      </c>
      <c r="AJ2613">
        <v>4</v>
      </c>
      <c r="AK2613">
        <v>0</v>
      </c>
      <c r="AL2613">
        <v>15</v>
      </c>
      <c r="AM2613">
        <v>2</v>
      </c>
    </row>
    <row r="2614" spans="1:39">
      <c r="A2614">
        <v>8</v>
      </c>
      <c r="B2614">
        <v>145</v>
      </c>
      <c r="C2614">
        <v>2017</v>
      </c>
      <c r="D2614">
        <v>99</v>
      </c>
      <c r="E2614">
        <v>99</v>
      </c>
      <c r="F2614">
        <v>99</v>
      </c>
      <c r="G2614">
        <v>99</v>
      </c>
      <c r="H2614">
        <v>1</v>
      </c>
      <c r="I2614">
        <v>99</v>
      </c>
      <c r="J2614">
        <v>171</v>
      </c>
      <c r="K2614">
        <v>99</v>
      </c>
      <c r="L2614">
        <v>99</v>
      </c>
      <c r="M2614">
        <v>99</v>
      </c>
      <c r="N2614">
        <v>99</v>
      </c>
      <c r="O2614">
        <v>99</v>
      </c>
      <c r="P2614">
        <v>9999</v>
      </c>
      <c r="Q2614">
        <v>34</v>
      </c>
      <c r="R2614">
        <v>1142</v>
      </c>
      <c r="S2614">
        <v>1142</v>
      </c>
      <c r="T2614">
        <v>8.0252986647926896</v>
      </c>
      <c r="U2614">
        <v>7.9944606132508671</v>
      </c>
      <c r="V2614">
        <v>14.693520140105077</v>
      </c>
      <c r="W2614">
        <v>58.427320490367769</v>
      </c>
      <c r="X2614">
        <v>164.2574563642126</v>
      </c>
      <c r="Y2614">
        <v>151.60963222416825</v>
      </c>
      <c r="Z2614">
        <v>151.60963222416825</v>
      </c>
      <c r="AA2614">
        <v>28.401893606943656</v>
      </c>
      <c r="AB2614">
        <v>4.6810221241421113</v>
      </c>
      <c r="AC2614">
        <v>-39.492908846934384</v>
      </c>
      <c r="AD2614">
        <v>45</v>
      </c>
      <c r="AE2614">
        <v>0</v>
      </c>
      <c r="AF2614">
        <v>0</v>
      </c>
      <c r="AG2614">
        <v>0</v>
      </c>
      <c r="AH2614">
        <v>86</v>
      </c>
      <c r="AI2614">
        <v>11</v>
      </c>
      <c r="AJ2614">
        <v>21</v>
      </c>
      <c r="AK2614">
        <v>5</v>
      </c>
      <c r="AL2614">
        <v>65</v>
      </c>
      <c r="AM2614">
        <v>0</v>
      </c>
    </row>
    <row r="2615" spans="1:39">
      <c r="A2615">
        <v>8</v>
      </c>
      <c r="B2615">
        <v>146</v>
      </c>
      <c r="C2615">
        <v>2017</v>
      </c>
      <c r="D2615">
        <v>99</v>
      </c>
      <c r="E2615">
        <v>99</v>
      </c>
      <c r="F2615">
        <v>99</v>
      </c>
      <c r="G2615">
        <v>99</v>
      </c>
      <c r="H2615">
        <v>2</v>
      </c>
      <c r="I2615">
        <v>99</v>
      </c>
      <c r="J2615">
        <v>181</v>
      </c>
      <c r="K2615">
        <v>99</v>
      </c>
      <c r="L2615">
        <v>99</v>
      </c>
      <c r="M2615">
        <v>99</v>
      </c>
      <c r="N2615">
        <v>99</v>
      </c>
      <c r="O2615">
        <v>99</v>
      </c>
      <c r="P2615">
        <v>9999</v>
      </c>
      <c r="Q2615">
        <v>5</v>
      </c>
      <c r="R2615">
        <v>31</v>
      </c>
      <c r="S2615">
        <v>31</v>
      </c>
      <c r="T2615">
        <v>0.21784961349262125</v>
      </c>
      <c r="U2615">
        <v>0.18711037046172624</v>
      </c>
      <c r="V2615">
        <v>15.935483870967744</v>
      </c>
      <c r="W2615">
        <v>60.387096774193552</v>
      </c>
      <c r="X2615">
        <v>141.62443644497253</v>
      </c>
      <c r="Y2615">
        <v>130.71935483870971</v>
      </c>
      <c r="Z2615">
        <v>130.71935483870971</v>
      </c>
      <c r="AA2615">
        <v>20.906079056562735</v>
      </c>
      <c r="AB2615">
        <v>3.2693830862760587</v>
      </c>
      <c r="AC2615">
        <v>-26.279935373953887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</row>
    <row r="2616" spans="1:39">
      <c r="A2616">
        <v>8</v>
      </c>
      <c r="B2616">
        <v>147</v>
      </c>
      <c r="C2616">
        <v>2017</v>
      </c>
      <c r="D2616">
        <v>99</v>
      </c>
      <c r="E2616">
        <v>99</v>
      </c>
      <c r="F2616">
        <v>99</v>
      </c>
      <c r="G2616">
        <v>99</v>
      </c>
      <c r="H2616">
        <v>2</v>
      </c>
      <c r="I2616">
        <v>99</v>
      </c>
      <c r="J2616">
        <v>470</v>
      </c>
      <c r="K2616">
        <v>99</v>
      </c>
      <c r="L2616">
        <v>99</v>
      </c>
      <c r="M2616">
        <v>99</v>
      </c>
      <c r="N2616">
        <v>99</v>
      </c>
      <c r="O2616">
        <v>99</v>
      </c>
      <c r="P2616">
        <v>9999</v>
      </c>
      <c r="Q2616">
        <v>8</v>
      </c>
      <c r="R2616">
        <v>61</v>
      </c>
      <c r="S2616">
        <v>61</v>
      </c>
      <c r="T2616">
        <v>0.4286718200983835</v>
      </c>
      <c r="U2616">
        <v>0.45274864039887608</v>
      </c>
      <c r="V2616">
        <v>13.901639344262296</v>
      </c>
      <c r="W2616">
        <v>57.704918032786878</v>
      </c>
      <c r="X2616">
        <v>174.15235422624022</v>
      </c>
      <c r="Y2616">
        <v>160.74262295081971</v>
      </c>
      <c r="Z2616">
        <v>160.74262295081971</v>
      </c>
      <c r="AA2616">
        <v>30.087950090710841</v>
      </c>
      <c r="AB2616">
        <v>5.8037417616485891</v>
      </c>
      <c r="AC2616">
        <v>-35.414366955359256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</row>
    <row r="2617" spans="1:39">
      <c r="A2617">
        <v>8</v>
      </c>
      <c r="B2617">
        <v>148</v>
      </c>
      <c r="C2617">
        <v>2017</v>
      </c>
      <c r="D2617">
        <v>99</v>
      </c>
      <c r="E2617">
        <v>99</v>
      </c>
      <c r="F2617">
        <v>99</v>
      </c>
      <c r="G2617">
        <v>99</v>
      </c>
      <c r="H2617">
        <v>1</v>
      </c>
      <c r="I2617">
        <v>99</v>
      </c>
      <c r="J2617">
        <v>643</v>
      </c>
      <c r="K2617">
        <v>99</v>
      </c>
      <c r="L2617">
        <v>99</v>
      </c>
      <c r="M2617">
        <v>99</v>
      </c>
      <c r="N2617">
        <v>99</v>
      </c>
      <c r="O2617">
        <v>99</v>
      </c>
      <c r="P2617">
        <v>9999</v>
      </c>
      <c r="Q2617">
        <v>41</v>
      </c>
      <c r="R2617">
        <v>1582</v>
      </c>
      <c r="S2617">
        <v>1582</v>
      </c>
      <c r="T2617">
        <v>11.117357695010543</v>
      </c>
      <c r="U2617">
        <v>10.597627928283298</v>
      </c>
      <c r="V2617">
        <v>15.065739570164348</v>
      </c>
      <c r="W2617">
        <v>59.187737041719345</v>
      </c>
      <c r="X2617">
        <v>157.18250962548612</v>
      </c>
      <c r="Y2617">
        <v>145.07945638432349</v>
      </c>
      <c r="Z2617">
        <v>145.07945638432349</v>
      </c>
      <c r="AA2617">
        <v>30.436298343383207</v>
      </c>
      <c r="AB2617">
        <v>4.464301589759514</v>
      </c>
      <c r="AC2617">
        <v>-53.685403751006575</v>
      </c>
      <c r="AD2617">
        <v>73</v>
      </c>
      <c r="AE2617">
        <v>0</v>
      </c>
      <c r="AF2617">
        <v>0</v>
      </c>
      <c r="AG2617">
        <v>15</v>
      </c>
      <c r="AH2617">
        <v>151</v>
      </c>
      <c r="AI2617">
        <v>25</v>
      </c>
      <c r="AJ2617">
        <v>37</v>
      </c>
      <c r="AK2617">
        <v>40</v>
      </c>
      <c r="AL2617">
        <v>156</v>
      </c>
      <c r="AM2617">
        <v>22</v>
      </c>
    </row>
    <row r="2618" spans="1:39">
      <c r="A2618">
        <v>8</v>
      </c>
      <c r="B2618">
        <v>149</v>
      </c>
      <c r="C2618">
        <v>2017</v>
      </c>
      <c r="D2618">
        <v>99</v>
      </c>
      <c r="E2618">
        <v>99</v>
      </c>
      <c r="F2618">
        <v>99</v>
      </c>
      <c r="G2618">
        <v>99</v>
      </c>
      <c r="H2618">
        <v>1</v>
      </c>
      <c r="I2618">
        <v>99</v>
      </c>
      <c r="J2618">
        <v>802</v>
      </c>
      <c r="K2618">
        <v>99</v>
      </c>
      <c r="L2618">
        <v>99</v>
      </c>
      <c r="M2618">
        <v>99</v>
      </c>
      <c r="N2618">
        <v>99</v>
      </c>
      <c r="O2618">
        <v>99</v>
      </c>
      <c r="P2618">
        <v>9999</v>
      </c>
      <c r="Q2618">
        <v>1</v>
      </c>
      <c r="R2618">
        <v>2</v>
      </c>
      <c r="S2618">
        <v>2</v>
      </c>
      <c r="T2618">
        <v>1.4054813773717501E-2</v>
      </c>
      <c r="U2618">
        <v>1.2236075357786312E-2</v>
      </c>
      <c r="V2618">
        <v>17</v>
      </c>
      <c r="W2618">
        <v>62</v>
      </c>
      <c r="X2618">
        <v>143.55362946912243</v>
      </c>
      <c r="Y2618">
        <v>132.5</v>
      </c>
      <c r="Z2618">
        <v>132.5</v>
      </c>
      <c r="AA2618">
        <v>1.5</v>
      </c>
      <c r="AB2618">
        <v>0</v>
      </c>
      <c r="AD2618">
        <v>0</v>
      </c>
      <c r="AE2618">
        <v>0</v>
      </c>
      <c r="AF2618">
        <v>0</v>
      </c>
      <c r="AG2618">
        <v>0</v>
      </c>
      <c r="AH2618">
        <v>1</v>
      </c>
      <c r="AI2618">
        <v>0</v>
      </c>
      <c r="AJ2618">
        <v>0</v>
      </c>
      <c r="AK2618">
        <v>0</v>
      </c>
      <c r="AL2618">
        <v>0</v>
      </c>
      <c r="AM2618">
        <v>0</v>
      </c>
    </row>
    <row r="2619" spans="1:39">
      <c r="A2619">
        <v>8</v>
      </c>
      <c r="B2619">
        <v>150</v>
      </c>
      <c r="C2619">
        <v>2016</v>
      </c>
      <c r="D2619">
        <v>99</v>
      </c>
      <c r="E2619">
        <v>99</v>
      </c>
      <c r="F2619">
        <v>99</v>
      </c>
      <c r="G2619">
        <v>99</v>
      </c>
      <c r="H2619">
        <v>1</v>
      </c>
      <c r="I2619">
        <v>99</v>
      </c>
      <c r="J2619">
        <v>103</v>
      </c>
      <c r="K2619">
        <v>99</v>
      </c>
      <c r="L2619">
        <v>99</v>
      </c>
      <c r="M2619">
        <v>99</v>
      </c>
      <c r="N2619">
        <v>99</v>
      </c>
      <c r="O2619">
        <v>99</v>
      </c>
      <c r="P2619">
        <v>9999</v>
      </c>
      <c r="Q2619">
        <v>120</v>
      </c>
      <c r="R2619">
        <v>3236</v>
      </c>
      <c r="S2619">
        <v>3236</v>
      </c>
      <c r="T2619">
        <v>21.610792039535191</v>
      </c>
      <c r="U2619">
        <v>21.746170821335426</v>
      </c>
      <c r="V2619">
        <v>15.474969097651419</v>
      </c>
      <c r="W2619">
        <v>60.000618046971582</v>
      </c>
      <c r="X2619">
        <v>163.55026134748937</v>
      </c>
      <c r="Y2619">
        <v>150.95689122373338</v>
      </c>
      <c r="Z2619">
        <v>150.95689122373338</v>
      </c>
      <c r="AA2619">
        <v>28.35851603129726</v>
      </c>
      <c r="AB2619">
        <v>4.1435907722926251</v>
      </c>
      <c r="AC2619">
        <v>-37.460836054697026</v>
      </c>
      <c r="AD2619">
        <v>35</v>
      </c>
      <c r="AE2619">
        <v>0</v>
      </c>
      <c r="AF2619">
        <v>0</v>
      </c>
      <c r="AG2619">
        <v>4</v>
      </c>
      <c r="AH2619">
        <v>125</v>
      </c>
      <c r="AI2619">
        <v>20</v>
      </c>
      <c r="AJ2619">
        <v>25</v>
      </c>
      <c r="AK2619">
        <v>45</v>
      </c>
      <c r="AL2619">
        <v>30</v>
      </c>
      <c r="AM2619">
        <v>1</v>
      </c>
    </row>
    <row r="2620" spans="1:39">
      <c r="A2620">
        <v>8</v>
      </c>
      <c r="B2620">
        <v>151</v>
      </c>
      <c r="C2620">
        <v>2016</v>
      </c>
      <c r="D2620">
        <v>99</v>
      </c>
      <c r="E2620">
        <v>99</v>
      </c>
      <c r="F2620">
        <v>99</v>
      </c>
      <c r="G2620">
        <v>99</v>
      </c>
      <c r="H2620">
        <v>2</v>
      </c>
      <c r="I2620">
        <v>99</v>
      </c>
      <c r="J2620">
        <v>106</v>
      </c>
      <c r="K2620">
        <v>99</v>
      </c>
      <c r="L2620">
        <v>99</v>
      </c>
      <c r="M2620">
        <v>99</v>
      </c>
      <c r="N2620">
        <v>99</v>
      </c>
      <c r="O2620">
        <v>99</v>
      </c>
      <c r="P2620">
        <v>9999</v>
      </c>
      <c r="Q2620">
        <v>14</v>
      </c>
      <c r="R2620">
        <v>71</v>
      </c>
      <c r="S2620">
        <v>71</v>
      </c>
      <c r="T2620">
        <v>0.47415520235074127</v>
      </c>
      <c r="U2620">
        <v>0.41872251437928526</v>
      </c>
      <c r="V2620">
        <v>14.67605633802817</v>
      </c>
      <c r="W2620">
        <v>57.971830985915496</v>
      </c>
      <c r="X2620">
        <v>143.53074023774278</v>
      </c>
      <c r="Y2620">
        <v>132.47887323943661</v>
      </c>
      <c r="Z2620">
        <v>132.47887323943661</v>
      </c>
      <c r="AA2620">
        <v>6.6483486352243633</v>
      </c>
      <c r="AB2620">
        <v>4.2458656974437652</v>
      </c>
      <c r="AC2620">
        <v>12.17240029901637</v>
      </c>
      <c r="AD2620">
        <v>0</v>
      </c>
      <c r="AE2620">
        <v>0</v>
      </c>
      <c r="AF2620">
        <v>0</v>
      </c>
      <c r="AG2620">
        <v>0</v>
      </c>
      <c r="AH2620">
        <v>3</v>
      </c>
      <c r="AI2620">
        <v>1</v>
      </c>
      <c r="AJ2620">
        <v>3</v>
      </c>
      <c r="AK2620">
        <v>1</v>
      </c>
      <c r="AL2620">
        <v>2</v>
      </c>
      <c r="AM2620">
        <v>0</v>
      </c>
    </row>
    <row r="2621" spans="1:39">
      <c r="A2621">
        <v>8</v>
      </c>
      <c r="B2621">
        <v>152</v>
      </c>
      <c r="C2621">
        <v>2016</v>
      </c>
      <c r="D2621">
        <v>99</v>
      </c>
      <c r="E2621">
        <v>99</v>
      </c>
      <c r="F2621">
        <v>99</v>
      </c>
      <c r="G2621">
        <v>99</v>
      </c>
      <c r="H2621">
        <v>1</v>
      </c>
      <c r="I2621">
        <v>99</v>
      </c>
      <c r="J2621">
        <v>109</v>
      </c>
      <c r="K2621">
        <v>99</v>
      </c>
      <c r="L2621">
        <v>99</v>
      </c>
      <c r="M2621">
        <v>99</v>
      </c>
      <c r="N2621">
        <v>99</v>
      </c>
      <c r="O2621">
        <v>99</v>
      </c>
      <c r="P2621">
        <v>9999</v>
      </c>
      <c r="Q2621">
        <v>148</v>
      </c>
      <c r="R2621">
        <v>3123</v>
      </c>
      <c r="S2621">
        <v>3123</v>
      </c>
      <c r="T2621">
        <v>20.856150661145985</v>
      </c>
      <c r="U2621">
        <v>21.508986730689735</v>
      </c>
      <c r="V2621">
        <v>14.579250720461099</v>
      </c>
      <c r="W2621">
        <v>58.369836695485105</v>
      </c>
      <c r="X2621">
        <v>167.61964927325965</v>
      </c>
      <c r="Y2621">
        <v>154.71293627921872</v>
      </c>
      <c r="Z2621">
        <v>154.71293627921872</v>
      </c>
      <c r="AA2621">
        <v>31.77086621799215</v>
      </c>
      <c r="AB2621">
        <v>5.3817399377146637</v>
      </c>
      <c r="AC2621">
        <v>-48.469489952188688</v>
      </c>
      <c r="AD2621">
        <v>110</v>
      </c>
      <c r="AE2621">
        <v>0</v>
      </c>
      <c r="AF2621">
        <v>0</v>
      </c>
      <c r="AG2621">
        <v>13</v>
      </c>
      <c r="AH2621">
        <v>298</v>
      </c>
      <c r="AI2621">
        <v>31</v>
      </c>
      <c r="AJ2621">
        <v>11</v>
      </c>
      <c r="AK2621">
        <v>15</v>
      </c>
      <c r="AL2621">
        <v>3</v>
      </c>
      <c r="AM2621">
        <v>7</v>
      </c>
    </row>
    <row r="2622" spans="1:39">
      <c r="A2622">
        <v>8</v>
      </c>
      <c r="B2622">
        <v>153</v>
      </c>
      <c r="C2622">
        <v>2016</v>
      </c>
      <c r="D2622">
        <v>99</v>
      </c>
      <c r="E2622">
        <v>99</v>
      </c>
      <c r="F2622">
        <v>99</v>
      </c>
      <c r="G2622">
        <v>99</v>
      </c>
      <c r="H2622">
        <v>1</v>
      </c>
      <c r="I2622">
        <v>99</v>
      </c>
      <c r="J2622">
        <v>111</v>
      </c>
      <c r="K2622">
        <v>99</v>
      </c>
      <c r="L2622">
        <v>99</v>
      </c>
      <c r="M2622">
        <v>99</v>
      </c>
      <c r="N2622">
        <v>99</v>
      </c>
      <c r="O2622">
        <v>99</v>
      </c>
      <c r="P2622">
        <v>9999</v>
      </c>
      <c r="Q2622">
        <v>110</v>
      </c>
      <c r="R2622">
        <v>3296</v>
      </c>
      <c r="S2622">
        <v>3296</v>
      </c>
      <c r="T2622">
        <v>22.011486576732999</v>
      </c>
      <c r="U2622">
        <v>22.046492711486017</v>
      </c>
      <c r="V2622">
        <v>15.179611650485439</v>
      </c>
      <c r="W2622">
        <v>59.314623786407758</v>
      </c>
      <c r="X2622">
        <v>162.79057842198799</v>
      </c>
      <c r="Y2622">
        <v>150.25570388349516</v>
      </c>
      <c r="Z2622">
        <v>150.25570388349516</v>
      </c>
      <c r="AA2622">
        <v>29.66405526879236</v>
      </c>
      <c r="AB2622">
        <v>4.2496692880144256</v>
      </c>
      <c r="AC2622">
        <v>-43.729145359955901</v>
      </c>
      <c r="AD2622">
        <v>179</v>
      </c>
      <c r="AE2622">
        <v>0</v>
      </c>
      <c r="AF2622">
        <v>0</v>
      </c>
      <c r="AG2622">
        <v>14</v>
      </c>
      <c r="AH2622">
        <v>410</v>
      </c>
      <c r="AI2622">
        <v>25</v>
      </c>
      <c r="AJ2622">
        <v>74</v>
      </c>
      <c r="AK2622">
        <v>29</v>
      </c>
      <c r="AL2622">
        <v>81</v>
      </c>
      <c r="AM2622">
        <v>8</v>
      </c>
    </row>
    <row r="2623" spans="1:39">
      <c r="A2623">
        <v>8</v>
      </c>
      <c r="B2623">
        <v>154</v>
      </c>
      <c r="C2623">
        <v>2016</v>
      </c>
      <c r="D2623">
        <v>99</v>
      </c>
      <c r="E2623">
        <v>99</v>
      </c>
      <c r="F2623">
        <v>99</v>
      </c>
      <c r="G2623">
        <v>99</v>
      </c>
      <c r="H2623">
        <v>1</v>
      </c>
      <c r="I2623">
        <v>99</v>
      </c>
      <c r="J2623">
        <v>113</v>
      </c>
      <c r="K2623">
        <v>99</v>
      </c>
      <c r="L2623">
        <v>99</v>
      </c>
      <c r="M2623">
        <v>99</v>
      </c>
      <c r="N2623">
        <v>99</v>
      </c>
      <c r="O2623">
        <v>99</v>
      </c>
      <c r="P2623">
        <v>9999</v>
      </c>
    </row>
    <row r="2624" spans="1:39">
      <c r="A2624">
        <v>8</v>
      </c>
      <c r="B2624">
        <v>155</v>
      </c>
      <c r="C2624">
        <v>2016</v>
      </c>
      <c r="D2624">
        <v>99</v>
      </c>
      <c r="E2624">
        <v>99</v>
      </c>
      <c r="F2624">
        <v>99</v>
      </c>
      <c r="G2624">
        <v>99</v>
      </c>
      <c r="H2624">
        <v>1</v>
      </c>
      <c r="I2624">
        <v>99</v>
      </c>
      <c r="J2624">
        <v>116</v>
      </c>
      <c r="K2624">
        <v>99</v>
      </c>
      <c r="L2624">
        <v>99</v>
      </c>
      <c r="M2624">
        <v>99</v>
      </c>
      <c r="N2624">
        <v>99</v>
      </c>
      <c r="O2624">
        <v>99</v>
      </c>
      <c r="P2624">
        <v>9999</v>
      </c>
      <c r="Q2624">
        <v>41</v>
      </c>
      <c r="R2624">
        <v>1078</v>
      </c>
      <c r="S2624">
        <v>1078</v>
      </c>
      <c r="T2624">
        <v>7.1991451849873052</v>
      </c>
      <c r="U2624">
        <v>7.0131658538244332</v>
      </c>
      <c r="V2624">
        <v>14.823747680890538</v>
      </c>
      <c r="W2624">
        <v>58.688311688311678</v>
      </c>
      <c r="X2624">
        <v>158.33331658281375</v>
      </c>
      <c r="Y2624">
        <v>146.1416512059368</v>
      </c>
      <c r="Z2624">
        <v>146.1416512059368</v>
      </c>
      <c r="AA2624">
        <v>29.019096135161401</v>
      </c>
      <c r="AB2624">
        <v>4.8196868164438254</v>
      </c>
      <c r="AC2624">
        <v>-39.820191711388993</v>
      </c>
      <c r="AD2624">
        <v>7</v>
      </c>
      <c r="AE2624">
        <v>0</v>
      </c>
      <c r="AF2624">
        <v>0</v>
      </c>
      <c r="AG2624">
        <v>2</v>
      </c>
      <c r="AH2624">
        <v>12</v>
      </c>
      <c r="AI2624">
        <v>2</v>
      </c>
      <c r="AJ2624">
        <v>0</v>
      </c>
      <c r="AK2624">
        <v>1</v>
      </c>
      <c r="AL2624">
        <v>6</v>
      </c>
      <c r="AM2624">
        <v>0</v>
      </c>
    </row>
    <row r="2625" spans="1:39">
      <c r="A2625">
        <v>8</v>
      </c>
      <c r="B2625">
        <v>156</v>
      </c>
      <c r="C2625">
        <v>2016</v>
      </c>
      <c r="D2625">
        <v>99</v>
      </c>
      <c r="E2625">
        <v>99</v>
      </c>
      <c r="F2625">
        <v>99</v>
      </c>
      <c r="G2625">
        <v>99</v>
      </c>
      <c r="H2625">
        <v>2</v>
      </c>
      <c r="I2625">
        <v>99</v>
      </c>
      <c r="J2625">
        <v>117</v>
      </c>
      <c r="K2625">
        <v>99</v>
      </c>
      <c r="L2625">
        <v>99</v>
      </c>
      <c r="M2625">
        <v>99</v>
      </c>
      <c r="N2625">
        <v>99</v>
      </c>
      <c r="O2625">
        <v>99</v>
      </c>
      <c r="P2625">
        <v>9999</v>
      </c>
      <c r="Q2625">
        <v>30</v>
      </c>
      <c r="R2625">
        <v>80</v>
      </c>
      <c r="S2625">
        <v>80</v>
      </c>
      <c r="T2625">
        <v>0.53425938293041286</v>
      </c>
      <c r="U2625">
        <v>0.48260373999424128</v>
      </c>
      <c r="V2625">
        <v>14.975</v>
      </c>
      <c r="W2625">
        <v>59</v>
      </c>
      <c r="X2625">
        <v>146.81744312026001</v>
      </c>
      <c r="Y2625">
        <v>135.51250000000002</v>
      </c>
      <c r="Z2625">
        <v>135.51250000000002</v>
      </c>
      <c r="AA2625">
        <v>12.76581739451083</v>
      </c>
      <c r="AB2625">
        <v>4.0957294832544777</v>
      </c>
      <c r="AC2625">
        <v>-25.167190915775265</v>
      </c>
      <c r="AD2625">
        <v>0</v>
      </c>
      <c r="AE2625">
        <v>0</v>
      </c>
      <c r="AF2625">
        <v>0</v>
      </c>
      <c r="AG2625">
        <v>0</v>
      </c>
      <c r="AH2625">
        <v>3</v>
      </c>
      <c r="AI2625">
        <v>0</v>
      </c>
      <c r="AJ2625">
        <v>2</v>
      </c>
      <c r="AK2625">
        <v>0</v>
      </c>
      <c r="AL2625">
        <v>2</v>
      </c>
      <c r="AM2625">
        <v>0</v>
      </c>
    </row>
    <row r="2626" spans="1:39">
      <c r="A2626">
        <v>8</v>
      </c>
      <c r="B2626">
        <v>157</v>
      </c>
      <c r="C2626">
        <v>2016</v>
      </c>
      <c r="D2626">
        <v>99</v>
      </c>
      <c r="E2626">
        <v>99</v>
      </c>
      <c r="F2626">
        <v>99</v>
      </c>
      <c r="G2626">
        <v>99</v>
      </c>
      <c r="H2626">
        <v>1</v>
      </c>
      <c r="I2626">
        <v>99</v>
      </c>
      <c r="J2626">
        <v>121</v>
      </c>
      <c r="K2626">
        <v>99</v>
      </c>
      <c r="L2626">
        <v>99</v>
      </c>
      <c r="M2626">
        <v>99</v>
      </c>
      <c r="N2626">
        <v>99</v>
      </c>
      <c r="O2626">
        <v>99</v>
      </c>
      <c r="P2626">
        <v>9999</v>
      </c>
      <c r="Q2626">
        <v>41</v>
      </c>
      <c r="R2626">
        <v>123</v>
      </c>
      <c r="S2626">
        <v>122</v>
      </c>
      <c r="T2626">
        <v>0.82142380125550973</v>
      </c>
      <c r="U2626">
        <v>0.72456000303424661</v>
      </c>
      <c r="V2626">
        <v>13.967479674796747</v>
      </c>
      <c r="W2626">
        <v>57.565573770491802</v>
      </c>
      <c r="X2626">
        <v>144.01342388288455</v>
      </c>
      <c r="Y2626">
        <v>132.3268292682927</v>
      </c>
      <c r="Z2626">
        <v>133.4114754098361</v>
      </c>
      <c r="AA2626">
        <v>12.238023229968457</v>
      </c>
      <c r="AB2626">
        <v>5.334680387307345</v>
      </c>
      <c r="AC2626">
        <v>-32.228862161140121</v>
      </c>
      <c r="AD2626">
        <v>3</v>
      </c>
      <c r="AE2626">
        <v>0</v>
      </c>
      <c r="AF2626">
        <v>0</v>
      </c>
      <c r="AG2626">
        <v>2</v>
      </c>
      <c r="AH2626">
        <v>2</v>
      </c>
      <c r="AI2626">
        <v>1</v>
      </c>
      <c r="AJ2626">
        <v>0</v>
      </c>
      <c r="AK2626">
        <v>0</v>
      </c>
      <c r="AL2626">
        <v>1</v>
      </c>
      <c r="AM2626">
        <v>3</v>
      </c>
    </row>
    <row r="2627" spans="1:39">
      <c r="A2627">
        <v>8</v>
      </c>
      <c r="B2627">
        <v>158</v>
      </c>
      <c r="C2627">
        <v>2016</v>
      </c>
      <c r="D2627">
        <v>99</v>
      </c>
      <c r="E2627">
        <v>99</v>
      </c>
      <c r="F2627">
        <v>99</v>
      </c>
      <c r="G2627">
        <v>99</v>
      </c>
      <c r="H2627">
        <v>1</v>
      </c>
      <c r="I2627">
        <v>99</v>
      </c>
      <c r="J2627">
        <v>134</v>
      </c>
      <c r="K2627">
        <v>99</v>
      </c>
      <c r="L2627">
        <v>99</v>
      </c>
      <c r="M2627">
        <v>99</v>
      </c>
      <c r="N2627">
        <v>99</v>
      </c>
      <c r="O2627">
        <v>99</v>
      </c>
      <c r="P2627">
        <v>9999</v>
      </c>
      <c r="Q2627">
        <v>26</v>
      </c>
      <c r="R2627">
        <v>533</v>
      </c>
      <c r="S2627">
        <v>533</v>
      </c>
      <c r="T2627">
        <v>3.5595031387738758</v>
      </c>
      <c r="U2627">
        <v>3.5230384635314325</v>
      </c>
      <c r="V2627">
        <v>15.581613508442778</v>
      </c>
      <c r="W2627">
        <v>60.403377110694194</v>
      </c>
      <c r="X2627">
        <v>160.86706412526246</v>
      </c>
      <c r="Y2627">
        <v>148.48030018761733</v>
      </c>
      <c r="Z2627">
        <v>148.48030018761733</v>
      </c>
      <c r="AA2627">
        <v>27.243467749064205</v>
      </c>
      <c r="AB2627">
        <v>4.5844737404552847</v>
      </c>
      <c r="AC2627">
        <v>-45.364920820799647</v>
      </c>
      <c r="AD2627">
        <v>22</v>
      </c>
      <c r="AE2627">
        <v>0</v>
      </c>
      <c r="AF2627">
        <v>0</v>
      </c>
      <c r="AG2627">
        <v>1</v>
      </c>
      <c r="AH2627">
        <v>98</v>
      </c>
      <c r="AI2627">
        <v>32</v>
      </c>
      <c r="AJ2627">
        <v>9</v>
      </c>
      <c r="AK2627">
        <v>14</v>
      </c>
      <c r="AL2627">
        <v>43</v>
      </c>
      <c r="AM2627">
        <v>2</v>
      </c>
    </row>
    <row r="2628" spans="1:39">
      <c r="A2628">
        <v>8</v>
      </c>
      <c r="B2628">
        <v>159</v>
      </c>
      <c r="C2628">
        <v>2016</v>
      </c>
      <c r="D2628">
        <v>99</v>
      </c>
      <c r="E2628">
        <v>99</v>
      </c>
      <c r="F2628">
        <v>99</v>
      </c>
      <c r="G2628">
        <v>99</v>
      </c>
      <c r="H2628">
        <v>2</v>
      </c>
      <c r="I2628">
        <v>99</v>
      </c>
      <c r="J2628">
        <v>141</v>
      </c>
      <c r="K2628">
        <v>99</v>
      </c>
      <c r="L2628">
        <v>99</v>
      </c>
      <c r="M2628">
        <v>99</v>
      </c>
      <c r="N2628">
        <v>99</v>
      </c>
      <c r="O2628">
        <v>99</v>
      </c>
      <c r="P2628">
        <v>9999</v>
      </c>
      <c r="Q2628">
        <v>9</v>
      </c>
      <c r="R2628">
        <v>34</v>
      </c>
      <c r="S2628">
        <v>34</v>
      </c>
      <c r="T2628">
        <v>0.22706023774542544</v>
      </c>
      <c r="U2628">
        <v>0.21729855511796781</v>
      </c>
      <c r="V2628">
        <v>15.147058823529411</v>
      </c>
      <c r="W2628">
        <v>59</v>
      </c>
      <c r="X2628">
        <v>155.54457969536676</v>
      </c>
      <c r="Y2628">
        <v>143.56764705882361</v>
      </c>
      <c r="Z2628">
        <v>143.56764705882361</v>
      </c>
      <c r="AA2628">
        <v>15.187063391704902</v>
      </c>
      <c r="AB2628">
        <v>3.4978985287808242</v>
      </c>
      <c r="AC2628">
        <v>-26.702832550371049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2</v>
      </c>
      <c r="AM2628">
        <v>1</v>
      </c>
    </row>
    <row r="2629" spans="1:39">
      <c r="A2629">
        <v>8</v>
      </c>
      <c r="B2629">
        <v>160</v>
      </c>
      <c r="C2629">
        <v>2016</v>
      </c>
      <c r="D2629">
        <v>99</v>
      </c>
      <c r="E2629">
        <v>99</v>
      </c>
      <c r="F2629">
        <v>99</v>
      </c>
      <c r="G2629">
        <v>99</v>
      </c>
      <c r="H2629">
        <v>2</v>
      </c>
      <c r="I2629">
        <v>99</v>
      </c>
      <c r="J2629">
        <v>143</v>
      </c>
      <c r="K2629">
        <v>99</v>
      </c>
      <c r="L2629">
        <v>99</v>
      </c>
      <c r="M2629">
        <v>99</v>
      </c>
      <c r="N2629">
        <v>99</v>
      </c>
      <c r="O2629">
        <v>99</v>
      </c>
      <c r="P2629">
        <v>9999</v>
      </c>
    </row>
    <row r="2630" spans="1:39">
      <c r="A2630">
        <v>8</v>
      </c>
      <c r="B2630">
        <v>161</v>
      </c>
      <c r="C2630">
        <v>2016</v>
      </c>
      <c r="D2630">
        <v>99</v>
      </c>
      <c r="E2630">
        <v>99</v>
      </c>
      <c r="F2630">
        <v>99</v>
      </c>
      <c r="G2630">
        <v>99</v>
      </c>
      <c r="H2630">
        <v>2</v>
      </c>
      <c r="I2630">
        <v>99</v>
      </c>
      <c r="J2630">
        <v>147</v>
      </c>
      <c r="K2630">
        <v>99</v>
      </c>
      <c r="L2630">
        <v>99</v>
      </c>
      <c r="M2630">
        <v>99</v>
      </c>
      <c r="N2630">
        <v>99</v>
      </c>
      <c r="O2630">
        <v>99</v>
      </c>
      <c r="P2630">
        <v>9999</v>
      </c>
      <c r="Q2630">
        <v>16</v>
      </c>
      <c r="R2630">
        <v>68</v>
      </c>
      <c r="S2630">
        <v>54</v>
      </c>
      <c r="T2630">
        <v>0.45412047549085088</v>
      </c>
      <c r="U2630">
        <v>0.31860928212459955</v>
      </c>
      <c r="V2630">
        <v>14.397058823529411</v>
      </c>
      <c r="W2630">
        <v>59.203703703703702</v>
      </c>
      <c r="X2630">
        <v>146.63023389204</v>
      </c>
      <c r="Y2630">
        <v>105.25147058823532</v>
      </c>
      <c r="Z2630">
        <v>132.53888888888889</v>
      </c>
      <c r="AA2630">
        <v>11.386906331504592</v>
      </c>
      <c r="AB2630">
        <v>3.6381702240103295</v>
      </c>
      <c r="AC2630">
        <v>-35.864873657153559</v>
      </c>
      <c r="AD2630">
        <v>4</v>
      </c>
      <c r="AE2630">
        <v>0</v>
      </c>
      <c r="AF2630">
        <v>0</v>
      </c>
      <c r="AG2630">
        <v>0</v>
      </c>
      <c r="AH2630">
        <v>0</v>
      </c>
      <c r="AI2630">
        <v>1</v>
      </c>
      <c r="AJ2630">
        <v>0</v>
      </c>
      <c r="AK2630">
        <v>0</v>
      </c>
      <c r="AL2630">
        <v>0</v>
      </c>
      <c r="AM2630">
        <v>1</v>
      </c>
    </row>
    <row r="2631" spans="1:39">
      <c r="A2631">
        <v>8</v>
      </c>
      <c r="B2631">
        <v>162</v>
      </c>
      <c r="C2631">
        <v>2016</v>
      </c>
      <c r="D2631">
        <v>99</v>
      </c>
      <c r="E2631">
        <v>99</v>
      </c>
      <c r="F2631">
        <v>99</v>
      </c>
      <c r="G2631">
        <v>99</v>
      </c>
      <c r="H2631">
        <v>1</v>
      </c>
      <c r="I2631">
        <v>99</v>
      </c>
      <c r="J2631">
        <v>155</v>
      </c>
      <c r="K2631">
        <v>99</v>
      </c>
      <c r="L2631">
        <v>99</v>
      </c>
      <c r="M2631">
        <v>99</v>
      </c>
      <c r="N2631">
        <v>99</v>
      </c>
      <c r="O2631">
        <v>99</v>
      </c>
      <c r="P2631">
        <v>9999</v>
      </c>
      <c r="Q2631">
        <v>14</v>
      </c>
      <c r="R2631">
        <v>222</v>
      </c>
      <c r="S2631">
        <v>222</v>
      </c>
      <c r="T2631">
        <v>1.4825697876318951</v>
      </c>
      <c r="U2631">
        <v>1.5260935441944998</v>
      </c>
      <c r="V2631">
        <v>14.513513513513516</v>
      </c>
      <c r="W2631">
        <v>58.31531531531531</v>
      </c>
      <c r="X2631">
        <v>167.30354406410746</v>
      </c>
      <c r="Y2631">
        <v>154.42117117117115</v>
      </c>
      <c r="Z2631">
        <v>154.42117117117115</v>
      </c>
      <c r="AA2631">
        <v>30.773111178451607</v>
      </c>
      <c r="AB2631">
        <v>5.0936844520418276</v>
      </c>
      <c r="AC2631">
        <v>-56.84172880949648</v>
      </c>
      <c r="AD2631">
        <v>8</v>
      </c>
      <c r="AE2631">
        <v>0</v>
      </c>
      <c r="AF2631">
        <v>0</v>
      </c>
      <c r="AG2631">
        <v>3</v>
      </c>
      <c r="AH2631">
        <v>24</v>
      </c>
      <c r="AI2631">
        <v>5</v>
      </c>
      <c r="AJ2631">
        <v>1</v>
      </c>
      <c r="AK2631">
        <v>8</v>
      </c>
      <c r="AL2631">
        <v>4</v>
      </c>
      <c r="AM2631">
        <v>3</v>
      </c>
    </row>
    <row r="2632" spans="1:39">
      <c r="A2632">
        <v>8</v>
      </c>
      <c r="B2632">
        <v>163</v>
      </c>
      <c r="C2632">
        <v>2016</v>
      </c>
      <c r="D2632">
        <v>99</v>
      </c>
      <c r="E2632">
        <v>99</v>
      </c>
      <c r="F2632">
        <v>99</v>
      </c>
      <c r="G2632">
        <v>99</v>
      </c>
      <c r="H2632">
        <v>2</v>
      </c>
      <c r="I2632">
        <v>99</v>
      </c>
      <c r="J2632">
        <v>160</v>
      </c>
      <c r="K2632">
        <v>99</v>
      </c>
      <c r="L2632">
        <v>99</v>
      </c>
      <c r="M2632">
        <v>99</v>
      </c>
      <c r="N2632">
        <v>99</v>
      </c>
      <c r="O2632">
        <v>99</v>
      </c>
      <c r="P2632">
        <v>9999</v>
      </c>
      <c r="Q2632">
        <v>33</v>
      </c>
      <c r="R2632">
        <v>281</v>
      </c>
      <c r="S2632">
        <v>281</v>
      </c>
      <c r="T2632">
        <v>1.8765860825430751</v>
      </c>
      <c r="U2632">
        <v>1.5732410048556849</v>
      </c>
      <c r="V2632">
        <v>14.875444839857652</v>
      </c>
      <c r="W2632">
        <v>58.608540925266894</v>
      </c>
      <c r="X2632">
        <v>136.25921970365863</v>
      </c>
      <c r="Y2632">
        <v>125.7672597864769</v>
      </c>
      <c r="Z2632">
        <v>125.7672597864769</v>
      </c>
      <c r="AA2632">
        <v>19.985382450889343</v>
      </c>
      <c r="AB2632">
        <v>3.6271708442992976</v>
      </c>
      <c r="AC2632">
        <v>-32.076411971139848</v>
      </c>
      <c r="AD2632">
        <v>3</v>
      </c>
      <c r="AE2632">
        <v>0</v>
      </c>
      <c r="AF2632">
        <v>0</v>
      </c>
      <c r="AG2632">
        <v>1</v>
      </c>
      <c r="AH2632">
        <v>4</v>
      </c>
      <c r="AI2632">
        <v>18</v>
      </c>
      <c r="AJ2632">
        <v>12</v>
      </c>
      <c r="AK2632">
        <v>0</v>
      </c>
      <c r="AL2632">
        <v>24</v>
      </c>
      <c r="AM2632">
        <v>10</v>
      </c>
    </row>
    <row r="2633" spans="1:39">
      <c r="A2633">
        <v>8</v>
      </c>
      <c r="B2633">
        <v>164</v>
      </c>
      <c r="C2633">
        <v>2016</v>
      </c>
      <c r="D2633">
        <v>99</v>
      </c>
      <c r="E2633">
        <v>99</v>
      </c>
      <c r="F2633">
        <v>99</v>
      </c>
      <c r="G2633">
        <v>99</v>
      </c>
      <c r="H2633">
        <v>1</v>
      </c>
      <c r="I2633">
        <v>99</v>
      </c>
      <c r="J2633">
        <v>171</v>
      </c>
      <c r="K2633">
        <v>99</v>
      </c>
      <c r="L2633">
        <v>99</v>
      </c>
      <c r="M2633">
        <v>99</v>
      </c>
      <c r="N2633">
        <v>99</v>
      </c>
      <c r="O2633">
        <v>99</v>
      </c>
      <c r="P2633">
        <v>9999</v>
      </c>
      <c r="Q2633">
        <v>45</v>
      </c>
      <c r="R2633">
        <v>1253</v>
      </c>
      <c r="S2633">
        <v>1253</v>
      </c>
      <c r="T2633">
        <v>8.3678375851475888</v>
      </c>
      <c r="U2633">
        <v>8.6120483819931639</v>
      </c>
      <c r="V2633">
        <v>15.115722266560256</v>
      </c>
      <c r="W2633">
        <v>59.27214684756585</v>
      </c>
      <c r="X2633">
        <v>167.2755052013847</v>
      </c>
      <c r="Y2633">
        <v>154.39529130087797</v>
      </c>
      <c r="Z2633">
        <v>154.39529130087797</v>
      </c>
      <c r="AA2633">
        <v>27.885424887638127</v>
      </c>
      <c r="AB2633">
        <v>4.5018571963429626</v>
      </c>
      <c r="AC2633">
        <v>-40.899922951857327</v>
      </c>
      <c r="AD2633">
        <v>63</v>
      </c>
      <c r="AE2633">
        <v>0</v>
      </c>
      <c r="AF2633">
        <v>0</v>
      </c>
      <c r="AG2633">
        <v>4</v>
      </c>
      <c r="AH2633">
        <v>159</v>
      </c>
      <c r="AI2633">
        <v>11</v>
      </c>
      <c r="AJ2633">
        <v>45</v>
      </c>
      <c r="AK2633">
        <v>12</v>
      </c>
      <c r="AL2633">
        <v>23</v>
      </c>
      <c r="AM2633">
        <v>3</v>
      </c>
    </row>
    <row r="2634" spans="1:39">
      <c r="A2634">
        <v>8</v>
      </c>
      <c r="B2634">
        <v>165</v>
      </c>
      <c r="C2634">
        <v>2016</v>
      </c>
      <c r="D2634">
        <v>99</v>
      </c>
      <c r="E2634">
        <v>99</v>
      </c>
      <c r="F2634">
        <v>99</v>
      </c>
      <c r="G2634">
        <v>99</v>
      </c>
      <c r="H2634">
        <v>2</v>
      </c>
      <c r="I2634">
        <v>99</v>
      </c>
      <c r="J2634">
        <v>181</v>
      </c>
      <c r="K2634">
        <v>99</v>
      </c>
      <c r="L2634">
        <v>99</v>
      </c>
      <c r="M2634">
        <v>99</v>
      </c>
      <c r="N2634">
        <v>99</v>
      </c>
      <c r="O2634">
        <v>99</v>
      </c>
      <c r="P2634">
        <v>9999</v>
      </c>
      <c r="Q2634">
        <v>4</v>
      </c>
      <c r="R2634">
        <v>22</v>
      </c>
      <c r="S2634">
        <v>22</v>
      </c>
      <c r="T2634">
        <v>0.14692133030586349</v>
      </c>
      <c r="U2634">
        <v>0.13346947082840455</v>
      </c>
      <c r="V2634">
        <v>13.18181818181818</v>
      </c>
      <c r="W2634">
        <v>56.045454545454554</v>
      </c>
      <c r="X2634">
        <v>147.65094060868699</v>
      </c>
      <c r="Y2634">
        <v>136.28181818181815</v>
      </c>
      <c r="Z2634">
        <v>136.28181818181815</v>
      </c>
      <c r="AA2634">
        <v>19.231830536512238</v>
      </c>
      <c r="AB2634">
        <v>3.8902824474144673</v>
      </c>
      <c r="AC2634">
        <v>-42.399178869716529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</row>
    <row r="2635" spans="1:39">
      <c r="A2635">
        <v>8</v>
      </c>
      <c r="B2635">
        <v>166</v>
      </c>
      <c r="C2635">
        <v>2016</v>
      </c>
      <c r="D2635">
        <v>99</v>
      </c>
      <c r="E2635">
        <v>99</v>
      </c>
      <c r="F2635">
        <v>99</v>
      </c>
      <c r="G2635">
        <v>99</v>
      </c>
      <c r="H2635">
        <v>2</v>
      </c>
      <c r="I2635">
        <v>99</v>
      </c>
      <c r="J2635">
        <v>470</v>
      </c>
      <c r="K2635">
        <v>99</v>
      </c>
      <c r="L2635">
        <v>99</v>
      </c>
      <c r="M2635">
        <v>99</v>
      </c>
      <c r="N2635">
        <v>99</v>
      </c>
      <c r="O2635">
        <v>99</v>
      </c>
      <c r="P2635">
        <v>9999</v>
      </c>
      <c r="Q2635">
        <v>7</v>
      </c>
      <c r="R2635">
        <v>34</v>
      </c>
      <c r="S2635">
        <v>34</v>
      </c>
      <c r="T2635">
        <v>0.22706023774542544</v>
      </c>
      <c r="U2635">
        <v>0.22219092215286945</v>
      </c>
      <c r="V2635">
        <v>14.705882352941178</v>
      </c>
      <c r="W2635">
        <v>58.705882352941181</v>
      </c>
      <c r="X2635">
        <v>159.04658721560128</v>
      </c>
      <c r="Y2635">
        <v>146.80000000000001</v>
      </c>
      <c r="Z2635">
        <v>146.80000000000001</v>
      </c>
      <c r="AA2635">
        <v>23.024105015498765</v>
      </c>
      <c r="AB2635">
        <v>4.0112299108781961</v>
      </c>
      <c r="AC2635">
        <v>0.52865075704808007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</row>
    <row r="2636" spans="1:39">
      <c r="A2636">
        <v>8</v>
      </c>
      <c r="B2636">
        <v>167</v>
      </c>
      <c r="C2636">
        <v>2016</v>
      </c>
      <c r="D2636">
        <v>99</v>
      </c>
      <c r="E2636">
        <v>99</v>
      </c>
      <c r="F2636">
        <v>99</v>
      </c>
      <c r="G2636">
        <v>99</v>
      </c>
      <c r="H2636">
        <v>1</v>
      </c>
      <c r="I2636">
        <v>99</v>
      </c>
      <c r="J2636">
        <v>643</v>
      </c>
      <c r="K2636">
        <v>99</v>
      </c>
      <c r="L2636">
        <v>99</v>
      </c>
      <c r="M2636">
        <v>99</v>
      </c>
      <c r="N2636">
        <v>99</v>
      </c>
      <c r="O2636">
        <v>99</v>
      </c>
      <c r="P2636">
        <v>9999</v>
      </c>
      <c r="Q2636">
        <v>39</v>
      </c>
      <c r="R2636">
        <v>1462</v>
      </c>
      <c r="S2636">
        <v>1461</v>
      </c>
      <c r="T2636">
        <v>9.7635902230532938</v>
      </c>
      <c r="U2636">
        <v>9.5720607825187489</v>
      </c>
      <c r="V2636">
        <v>14.95006839945281</v>
      </c>
      <c r="W2636">
        <v>59.04585900068448</v>
      </c>
      <c r="X2636">
        <v>159.35820119072827</v>
      </c>
      <c r="Y2636">
        <v>147.0742818057457</v>
      </c>
      <c r="Z2636">
        <v>147.17494866529788</v>
      </c>
      <c r="AA2636">
        <v>30.560174402222259</v>
      </c>
      <c r="AB2636">
        <v>4.2066671965790379</v>
      </c>
      <c r="AC2636">
        <v>-63.687078440098283</v>
      </c>
      <c r="AD2636">
        <v>56</v>
      </c>
      <c r="AE2636">
        <v>0</v>
      </c>
      <c r="AF2636">
        <v>0</v>
      </c>
      <c r="AG2636">
        <v>8</v>
      </c>
      <c r="AH2636">
        <v>121</v>
      </c>
      <c r="AI2636">
        <v>18</v>
      </c>
      <c r="AJ2636">
        <v>12</v>
      </c>
      <c r="AK2636">
        <v>49</v>
      </c>
      <c r="AL2636">
        <v>46</v>
      </c>
      <c r="AM2636">
        <v>14</v>
      </c>
    </row>
    <row r="2637" spans="1:39">
      <c r="A2637">
        <v>8</v>
      </c>
      <c r="B2637">
        <v>168</v>
      </c>
      <c r="C2637">
        <v>2016</v>
      </c>
      <c r="D2637">
        <v>99</v>
      </c>
      <c r="E2637">
        <v>99</v>
      </c>
      <c r="F2637">
        <v>99</v>
      </c>
      <c r="G2637">
        <v>99</v>
      </c>
      <c r="H2637">
        <v>1</v>
      </c>
      <c r="I2637">
        <v>99</v>
      </c>
      <c r="J2637">
        <v>802</v>
      </c>
      <c r="K2637">
        <v>99</v>
      </c>
      <c r="L2637">
        <v>99</v>
      </c>
      <c r="M2637">
        <v>99</v>
      </c>
      <c r="N2637">
        <v>99</v>
      </c>
      <c r="O2637">
        <v>99</v>
      </c>
      <c r="P2637">
        <v>9999</v>
      </c>
    </row>
    <row r="2638" spans="1:39">
      <c r="A2638">
        <v>8</v>
      </c>
      <c r="B2638">
        <v>169</v>
      </c>
      <c r="C2638">
        <v>2015</v>
      </c>
      <c r="D2638">
        <v>99</v>
      </c>
      <c r="E2638">
        <v>99</v>
      </c>
      <c r="F2638">
        <v>99</v>
      </c>
      <c r="G2638">
        <v>99</v>
      </c>
      <c r="H2638">
        <v>1</v>
      </c>
      <c r="I2638">
        <v>99</v>
      </c>
      <c r="J2638">
        <v>103</v>
      </c>
      <c r="K2638">
        <v>99</v>
      </c>
      <c r="L2638">
        <v>99</v>
      </c>
      <c r="M2638">
        <v>99</v>
      </c>
      <c r="N2638">
        <v>99</v>
      </c>
      <c r="O2638">
        <v>99</v>
      </c>
      <c r="P2638">
        <v>9999</v>
      </c>
      <c r="Q2638">
        <v>145</v>
      </c>
      <c r="R2638">
        <v>4872</v>
      </c>
      <c r="S2638">
        <v>4872</v>
      </c>
      <c r="T2638">
        <v>24.002364765001481</v>
      </c>
      <c r="U2638">
        <v>23.788760865554703</v>
      </c>
      <c r="V2638">
        <v>15.419950738916256</v>
      </c>
      <c r="W2638">
        <v>59.794745484400643</v>
      </c>
      <c r="X2638">
        <v>150.42872175582215</v>
      </c>
      <c r="Y2638">
        <v>138.84571018062417</v>
      </c>
      <c r="Z2638">
        <v>138.84571018062417</v>
      </c>
      <c r="AA2638">
        <v>30.105896876747821</v>
      </c>
      <c r="AB2638">
        <v>3.8370639059025846</v>
      </c>
      <c r="AC2638">
        <v>-10.603690230911781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44</v>
      </c>
      <c r="AM2638">
        <v>128</v>
      </c>
    </row>
    <row r="2639" spans="1:39">
      <c r="A2639">
        <v>8</v>
      </c>
      <c r="B2639">
        <v>170</v>
      </c>
      <c r="C2639">
        <v>2015</v>
      </c>
      <c r="D2639">
        <v>99</v>
      </c>
      <c r="E2639">
        <v>99</v>
      </c>
      <c r="F2639">
        <v>99</v>
      </c>
      <c r="G2639">
        <v>99</v>
      </c>
      <c r="H2639">
        <v>2</v>
      </c>
      <c r="I2639">
        <v>99</v>
      </c>
      <c r="J2639">
        <v>106</v>
      </c>
      <c r="K2639">
        <v>99</v>
      </c>
      <c r="L2639">
        <v>99</v>
      </c>
      <c r="M2639">
        <v>99</v>
      </c>
      <c r="N2639">
        <v>99</v>
      </c>
      <c r="O2639">
        <v>99</v>
      </c>
      <c r="P2639">
        <v>9999</v>
      </c>
      <c r="Q2639">
        <v>59</v>
      </c>
      <c r="R2639">
        <v>265</v>
      </c>
      <c r="S2639">
        <v>265</v>
      </c>
      <c r="T2639">
        <v>1.3055473445659671</v>
      </c>
      <c r="U2639">
        <v>1.0691039747485938</v>
      </c>
      <c r="V2639">
        <v>15.8</v>
      </c>
      <c r="W2639">
        <v>60.120754716981139</v>
      </c>
      <c r="X2639">
        <v>124.29117520799696</v>
      </c>
      <c r="Y2639">
        <v>114.72075471698118</v>
      </c>
      <c r="Z2639">
        <v>114.72075471698118</v>
      </c>
      <c r="AA2639">
        <v>9.5781070822714103</v>
      </c>
      <c r="AB2639">
        <v>2.8722063368990742</v>
      </c>
      <c r="AC2639">
        <v>-25.610499102056032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1</v>
      </c>
      <c r="AM2639">
        <v>11</v>
      </c>
    </row>
    <row r="2640" spans="1:39">
      <c r="A2640">
        <v>8</v>
      </c>
      <c r="B2640">
        <v>171</v>
      </c>
      <c r="C2640">
        <v>2015</v>
      </c>
      <c r="D2640">
        <v>99</v>
      </c>
      <c r="E2640">
        <v>99</v>
      </c>
      <c r="F2640">
        <v>99</v>
      </c>
      <c r="G2640">
        <v>99</v>
      </c>
      <c r="H2640">
        <v>1</v>
      </c>
      <c r="I2640">
        <v>99</v>
      </c>
      <c r="J2640">
        <v>109</v>
      </c>
      <c r="K2640">
        <v>99</v>
      </c>
      <c r="L2640">
        <v>99</v>
      </c>
      <c r="M2640">
        <v>99</v>
      </c>
      <c r="N2640">
        <v>99</v>
      </c>
      <c r="O2640">
        <v>99</v>
      </c>
      <c r="P2640">
        <v>9999</v>
      </c>
      <c r="Q2640">
        <v>170</v>
      </c>
      <c r="R2640">
        <v>3405</v>
      </c>
      <c r="S2640">
        <v>3405</v>
      </c>
      <c r="T2640">
        <v>16.775051729234406</v>
      </c>
      <c r="U2640">
        <v>17.971373713328212</v>
      </c>
      <c r="V2640">
        <v>14.668722466960352</v>
      </c>
      <c r="W2640">
        <v>58.473127753303949</v>
      </c>
      <c r="X2640">
        <v>162.6036849130478</v>
      </c>
      <c r="Y2640">
        <v>150.0832011747431</v>
      </c>
      <c r="Z2640">
        <v>150.0832011747431</v>
      </c>
      <c r="AA2640">
        <v>33.406845953575683</v>
      </c>
      <c r="AB2640">
        <v>5.0815028703397562</v>
      </c>
      <c r="AC2640">
        <v>-42.309533755688143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79</v>
      </c>
      <c r="AM2640">
        <v>0</v>
      </c>
    </row>
    <row r="2641" spans="1:39">
      <c r="A2641">
        <v>8</v>
      </c>
      <c r="B2641">
        <v>172</v>
      </c>
      <c r="C2641">
        <v>2015</v>
      </c>
      <c r="D2641">
        <v>99</v>
      </c>
      <c r="E2641">
        <v>99</v>
      </c>
      <c r="F2641">
        <v>99</v>
      </c>
      <c r="G2641">
        <v>99</v>
      </c>
      <c r="H2641">
        <v>1</v>
      </c>
      <c r="I2641">
        <v>99</v>
      </c>
      <c r="J2641">
        <v>111</v>
      </c>
      <c r="K2641">
        <v>99</v>
      </c>
      <c r="L2641">
        <v>99</v>
      </c>
      <c r="M2641">
        <v>99</v>
      </c>
      <c r="N2641">
        <v>99</v>
      </c>
      <c r="O2641">
        <v>99</v>
      </c>
      <c r="P2641">
        <v>9999</v>
      </c>
      <c r="Q2641">
        <v>162</v>
      </c>
      <c r="R2641">
        <v>3635</v>
      </c>
      <c r="S2641">
        <v>3635</v>
      </c>
      <c r="T2641">
        <v>17.90816829244261</v>
      </c>
      <c r="U2641">
        <v>18.621103798070937</v>
      </c>
      <c r="V2641">
        <v>15.333700137551578</v>
      </c>
      <c r="W2641">
        <v>59.671526822558448</v>
      </c>
      <c r="X2641">
        <v>157.82188634930949</v>
      </c>
      <c r="Y2641">
        <v>145.66960110041296</v>
      </c>
      <c r="Z2641">
        <v>145.66960110041296</v>
      </c>
      <c r="AA2641">
        <v>31.18060647800084</v>
      </c>
      <c r="AB2641">
        <v>4.1774202442593449</v>
      </c>
      <c r="AC2641">
        <v>-41.514410812305847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209</v>
      </c>
      <c r="AM2641">
        <v>0</v>
      </c>
    </row>
    <row r="2642" spans="1:39">
      <c r="A2642">
        <v>8</v>
      </c>
      <c r="B2642">
        <v>173</v>
      </c>
      <c r="C2642">
        <v>2015</v>
      </c>
      <c r="D2642">
        <v>99</v>
      </c>
      <c r="E2642">
        <v>99</v>
      </c>
      <c r="F2642">
        <v>99</v>
      </c>
      <c r="G2642">
        <v>99</v>
      </c>
      <c r="H2642">
        <v>1</v>
      </c>
      <c r="I2642">
        <v>99</v>
      </c>
      <c r="J2642">
        <v>113</v>
      </c>
      <c r="K2642">
        <v>99</v>
      </c>
      <c r="L2642">
        <v>99</v>
      </c>
      <c r="M2642">
        <v>99</v>
      </c>
      <c r="N2642">
        <v>99</v>
      </c>
      <c r="O2642">
        <v>99</v>
      </c>
      <c r="P2642">
        <v>9999</v>
      </c>
    </row>
    <row r="2643" spans="1:39">
      <c r="A2643">
        <v>8</v>
      </c>
      <c r="B2643">
        <v>174</v>
      </c>
      <c r="C2643">
        <v>2015</v>
      </c>
      <c r="D2643">
        <v>99</v>
      </c>
      <c r="E2643">
        <v>99</v>
      </c>
      <c r="F2643">
        <v>99</v>
      </c>
      <c r="G2643">
        <v>99</v>
      </c>
      <c r="H2643">
        <v>1</v>
      </c>
      <c r="I2643">
        <v>99</v>
      </c>
      <c r="J2643">
        <v>116</v>
      </c>
      <c r="K2643">
        <v>99</v>
      </c>
      <c r="L2643">
        <v>99</v>
      </c>
      <c r="M2643">
        <v>99</v>
      </c>
      <c r="N2643">
        <v>99</v>
      </c>
      <c r="O2643">
        <v>99</v>
      </c>
      <c r="P2643">
        <v>9999</v>
      </c>
      <c r="Q2643">
        <v>77</v>
      </c>
      <c r="R2643">
        <v>1130</v>
      </c>
      <c r="S2643">
        <v>1130</v>
      </c>
      <c r="T2643">
        <v>5.5670509409794064</v>
      </c>
      <c r="U2643">
        <v>5.7112996563998752</v>
      </c>
      <c r="V2643">
        <v>15.231858407079644</v>
      </c>
      <c r="W2643">
        <v>59.616814159292048</v>
      </c>
      <c r="X2643">
        <v>155.71223118150724</v>
      </c>
      <c r="Y2643">
        <v>143.72238938053098</v>
      </c>
      <c r="Z2643">
        <v>143.72238938053098</v>
      </c>
      <c r="AA2643">
        <v>32.277629497413621</v>
      </c>
      <c r="AB2643">
        <v>4.6257341470399798</v>
      </c>
      <c r="AC2643">
        <v>-40.147945383021778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25</v>
      </c>
      <c r="AM2643">
        <v>0</v>
      </c>
    </row>
    <row r="2644" spans="1:39">
      <c r="A2644">
        <v>8</v>
      </c>
      <c r="B2644">
        <v>175</v>
      </c>
      <c r="C2644">
        <v>2015</v>
      </c>
      <c r="D2644">
        <v>99</v>
      </c>
      <c r="E2644">
        <v>99</v>
      </c>
      <c r="F2644">
        <v>99</v>
      </c>
      <c r="G2644">
        <v>99</v>
      </c>
      <c r="H2644">
        <v>2</v>
      </c>
      <c r="I2644">
        <v>99</v>
      </c>
      <c r="J2644">
        <v>117</v>
      </c>
      <c r="K2644">
        <v>99</v>
      </c>
      <c r="L2644">
        <v>99</v>
      </c>
      <c r="M2644">
        <v>99</v>
      </c>
      <c r="N2644">
        <v>99</v>
      </c>
      <c r="O2644">
        <v>99</v>
      </c>
      <c r="P2644">
        <v>9999</v>
      </c>
      <c r="Q2644">
        <v>65</v>
      </c>
      <c r="R2644">
        <v>367</v>
      </c>
      <c r="S2644">
        <v>367</v>
      </c>
      <c r="T2644">
        <v>1.8080599073800372</v>
      </c>
      <c r="U2644">
        <v>1.5498614043723924</v>
      </c>
      <c r="V2644">
        <v>15.732970027247951</v>
      </c>
      <c r="W2644">
        <v>59.975476839237054</v>
      </c>
      <c r="X2644">
        <v>130.10471126908169</v>
      </c>
      <c r="Y2644">
        <v>120.08664850136238</v>
      </c>
      <c r="Z2644">
        <v>120.08664850136238</v>
      </c>
      <c r="AA2644">
        <v>11.122881217904649</v>
      </c>
      <c r="AB2644">
        <v>2.9752747184097239</v>
      </c>
      <c r="AC2644">
        <v>-26.631732945212065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</row>
    <row r="2645" spans="1:39">
      <c r="A2645">
        <v>8</v>
      </c>
      <c r="B2645">
        <v>176</v>
      </c>
      <c r="C2645">
        <v>2015</v>
      </c>
      <c r="D2645">
        <v>99</v>
      </c>
      <c r="E2645">
        <v>99</v>
      </c>
      <c r="F2645">
        <v>99</v>
      </c>
      <c r="G2645">
        <v>99</v>
      </c>
      <c r="H2645">
        <v>1</v>
      </c>
      <c r="I2645">
        <v>99</v>
      </c>
      <c r="J2645">
        <v>121</v>
      </c>
      <c r="K2645">
        <v>99</v>
      </c>
      <c r="L2645">
        <v>99</v>
      </c>
      <c r="M2645">
        <v>99</v>
      </c>
      <c r="N2645">
        <v>99</v>
      </c>
      <c r="O2645">
        <v>99</v>
      </c>
      <c r="P2645">
        <v>9999</v>
      </c>
      <c r="Q2645">
        <v>117</v>
      </c>
      <c r="R2645">
        <v>590</v>
      </c>
      <c r="S2645">
        <v>590</v>
      </c>
      <c r="T2645">
        <v>2.9066903143166822</v>
      </c>
      <c r="U2645">
        <v>2.396465433453594</v>
      </c>
      <c r="V2645">
        <v>15.159322033898304</v>
      </c>
      <c r="W2645">
        <v>59.2</v>
      </c>
      <c r="X2645">
        <v>125.13689700130382</v>
      </c>
      <c r="Y2645">
        <v>115.5013559322034</v>
      </c>
      <c r="Z2645">
        <v>115.5013559322034</v>
      </c>
      <c r="AA2645">
        <v>11.221750891759628</v>
      </c>
      <c r="AB2645">
        <v>3.3320223410649223</v>
      </c>
      <c r="AC2645">
        <v>-24.865231818413157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12</v>
      </c>
      <c r="AM2645">
        <v>0</v>
      </c>
    </row>
    <row r="2646" spans="1:39">
      <c r="A2646">
        <v>8</v>
      </c>
      <c r="B2646">
        <v>177</v>
      </c>
      <c r="C2646">
        <v>2015</v>
      </c>
      <c r="D2646">
        <v>99</v>
      </c>
      <c r="E2646">
        <v>99</v>
      </c>
      <c r="F2646">
        <v>99</v>
      </c>
      <c r="G2646">
        <v>99</v>
      </c>
      <c r="H2646">
        <v>1</v>
      </c>
      <c r="I2646">
        <v>99</v>
      </c>
      <c r="J2646">
        <v>134</v>
      </c>
      <c r="K2646">
        <v>99</v>
      </c>
      <c r="L2646">
        <v>99</v>
      </c>
      <c r="M2646">
        <v>99</v>
      </c>
      <c r="N2646">
        <v>99</v>
      </c>
      <c r="O2646">
        <v>99</v>
      </c>
      <c r="P2646">
        <v>9999</v>
      </c>
      <c r="Q2646">
        <v>38</v>
      </c>
      <c r="R2646">
        <v>669</v>
      </c>
      <c r="S2646">
        <v>669</v>
      </c>
      <c r="T2646">
        <v>3.2958912208099318</v>
      </c>
      <c r="U2646">
        <v>3.5104421647489881</v>
      </c>
      <c r="V2646">
        <v>15.443946188340805</v>
      </c>
      <c r="W2646">
        <v>59.902840059790734</v>
      </c>
      <c r="X2646">
        <v>161.65975963866438</v>
      </c>
      <c r="Y2646">
        <v>149.21195814648735</v>
      </c>
      <c r="Z2646">
        <v>149.21195814648735</v>
      </c>
      <c r="AA2646">
        <v>31.986008813898316</v>
      </c>
      <c r="AB2646">
        <v>4.202050286786787</v>
      </c>
      <c r="AC2646">
        <v>-40.500075124252305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20</v>
      </c>
      <c r="AM2646">
        <v>12</v>
      </c>
    </row>
    <row r="2647" spans="1:39">
      <c r="A2647">
        <v>8</v>
      </c>
      <c r="B2647">
        <v>178</v>
      </c>
      <c r="C2647">
        <v>2015</v>
      </c>
      <c r="D2647">
        <v>99</v>
      </c>
      <c r="E2647">
        <v>99</v>
      </c>
      <c r="F2647">
        <v>99</v>
      </c>
      <c r="G2647">
        <v>99</v>
      </c>
      <c r="H2647">
        <v>2</v>
      </c>
      <c r="I2647">
        <v>99</v>
      </c>
      <c r="J2647">
        <v>141</v>
      </c>
      <c r="K2647">
        <v>99</v>
      </c>
      <c r="L2647">
        <v>99</v>
      </c>
      <c r="M2647">
        <v>99</v>
      </c>
      <c r="N2647">
        <v>99</v>
      </c>
      <c r="O2647">
        <v>99</v>
      </c>
      <c r="P2647">
        <v>9999</v>
      </c>
      <c r="Q2647">
        <v>28</v>
      </c>
      <c r="R2647">
        <v>200</v>
      </c>
      <c r="S2647">
        <v>200</v>
      </c>
      <c r="T2647">
        <v>0.98531875061582397</v>
      </c>
      <c r="U2647">
        <v>0.88123974845654851</v>
      </c>
      <c r="V2647">
        <v>15.14</v>
      </c>
      <c r="W2647">
        <v>58.99</v>
      </c>
      <c r="X2647">
        <v>135.74702058504869</v>
      </c>
      <c r="Y2647">
        <v>125.29449999999999</v>
      </c>
      <c r="Z2647">
        <v>125.29449999999999</v>
      </c>
      <c r="AA2647">
        <v>22.197878721851502</v>
      </c>
      <c r="AB2647">
        <v>3.9268180502793744</v>
      </c>
      <c r="AC2647">
        <v>-42.956097779090591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</row>
    <row r="2648" spans="1:39">
      <c r="A2648">
        <v>8</v>
      </c>
      <c r="B2648">
        <v>179</v>
      </c>
      <c r="C2648">
        <v>2015</v>
      </c>
      <c r="D2648">
        <v>99</v>
      </c>
      <c r="E2648">
        <v>99</v>
      </c>
      <c r="F2648">
        <v>99</v>
      </c>
      <c r="G2648">
        <v>99</v>
      </c>
      <c r="H2648">
        <v>2</v>
      </c>
      <c r="I2648">
        <v>99</v>
      </c>
      <c r="J2648">
        <v>143</v>
      </c>
      <c r="K2648">
        <v>99</v>
      </c>
      <c r="L2648">
        <v>99</v>
      </c>
      <c r="M2648">
        <v>99</v>
      </c>
      <c r="N2648">
        <v>99</v>
      </c>
      <c r="O2648">
        <v>99</v>
      </c>
      <c r="P2648">
        <v>9999</v>
      </c>
    </row>
    <row r="2649" spans="1:39">
      <c r="A2649">
        <v>8</v>
      </c>
      <c r="B2649">
        <v>180</v>
      </c>
      <c r="C2649">
        <v>2015</v>
      </c>
      <c r="D2649">
        <v>99</v>
      </c>
      <c r="E2649">
        <v>99</v>
      </c>
      <c r="F2649">
        <v>99</v>
      </c>
      <c r="G2649">
        <v>99</v>
      </c>
      <c r="H2649">
        <v>2</v>
      </c>
      <c r="I2649">
        <v>99</v>
      </c>
      <c r="J2649">
        <v>147</v>
      </c>
      <c r="K2649">
        <v>99</v>
      </c>
      <c r="L2649">
        <v>99</v>
      </c>
      <c r="M2649">
        <v>99</v>
      </c>
      <c r="N2649">
        <v>99</v>
      </c>
      <c r="O2649">
        <v>99</v>
      </c>
      <c r="P2649">
        <v>9999</v>
      </c>
      <c r="Q2649">
        <v>41</v>
      </c>
      <c r="R2649">
        <v>595</v>
      </c>
      <c r="S2649">
        <v>590</v>
      </c>
      <c r="T2649">
        <v>2.9313232830820777</v>
      </c>
      <c r="U2649">
        <v>2.6742193564613688</v>
      </c>
      <c r="V2649">
        <v>15.405042016806725</v>
      </c>
      <c r="W2649">
        <v>59.837288135593219</v>
      </c>
      <c r="X2649">
        <v>139.47886413503636</v>
      </c>
      <c r="Y2649">
        <v>127.80504201680677</v>
      </c>
      <c r="Z2649">
        <v>128.88813559322037</v>
      </c>
      <c r="AA2649">
        <v>25.413269486933441</v>
      </c>
      <c r="AB2649">
        <v>3.7952645920617689</v>
      </c>
      <c r="AC2649">
        <v>-41.337162524112493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7</v>
      </c>
      <c r="AM2649">
        <v>4</v>
      </c>
    </row>
    <row r="2650" spans="1:39">
      <c r="A2650">
        <v>8</v>
      </c>
      <c r="B2650">
        <v>181</v>
      </c>
      <c r="C2650">
        <v>2015</v>
      </c>
      <c r="D2650">
        <v>99</v>
      </c>
      <c r="E2650">
        <v>99</v>
      </c>
      <c r="F2650">
        <v>99</v>
      </c>
      <c r="G2650">
        <v>99</v>
      </c>
      <c r="H2650">
        <v>1</v>
      </c>
      <c r="I2650">
        <v>99</v>
      </c>
      <c r="J2650">
        <v>155</v>
      </c>
      <c r="K2650">
        <v>99</v>
      </c>
      <c r="L2650">
        <v>99</v>
      </c>
      <c r="M2650">
        <v>99</v>
      </c>
      <c r="N2650">
        <v>99</v>
      </c>
      <c r="O2650">
        <v>99</v>
      </c>
      <c r="P2650">
        <v>9999</v>
      </c>
      <c r="Q2650">
        <v>21</v>
      </c>
      <c r="R2650">
        <v>251</v>
      </c>
      <c r="S2650">
        <v>251</v>
      </c>
      <c r="T2650">
        <v>1.2365750320228597</v>
      </c>
      <c r="U2650">
        <v>1.2844299060464353</v>
      </c>
      <c r="V2650">
        <v>15.099601593625499</v>
      </c>
      <c r="W2650">
        <v>59.402390438247018</v>
      </c>
      <c r="X2650">
        <v>157.65324401203429</v>
      </c>
      <c r="Y2650">
        <v>145.51394422310773</v>
      </c>
      <c r="Z2650">
        <v>145.51394422310773</v>
      </c>
      <c r="AA2650">
        <v>30.885062674297025</v>
      </c>
      <c r="AB2650">
        <v>4.566619996254051</v>
      </c>
      <c r="AC2650">
        <v>-48.168264774518967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10</v>
      </c>
      <c r="AM2650">
        <v>0</v>
      </c>
    </row>
    <row r="2651" spans="1:39">
      <c r="A2651">
        <v>8</v>
      </c>
      <c r="B2651">
        <v>182</v>
      </c>
      <c r="C2651">
        <v>2015</v>
      </c>
      <c r="D2651">
        <v>99</v>
      </c>
      <c r="E2651">
        <v>99</v>
      </c>
      <c r="F2651">
        <v>99</v>
      </c>
      <c r="G2651">
        <v>99</v>
      </c>
      <c r="H2651">
        <v>2</v>
      </c>
      <c r="I2651">
        <v>99</v>
      </c>
      <c r="J2651">
        <v>160</v>
      </c>
      <c r="K2651">
        <v>99</v>
      </c>
      <c r="L2651">
        <v>99</v>
      </c>
      <c r="M2651">
        <v>99</v>
      </c>
      <c r="N2651">
        <v>99</v>
      </c>
      <c r="O2651">
        <v>99</v>
      </c>
      <c r="P2651">
        <v>9999</v>
      </c>
      <c r="Q2651">
        <v>70</v>
      </c>
      <c r="R2651">
        <v>744</v>
      </c>
      <c r="S2651">
        <v>744</v>
      </c>
      <c r="T2651">
        <v>3.6653857522908657</v>
      </c>
      <c r="U2651">
        <v>3.1141200709158285</v>
      </c>
      <c r="V2651">
        <v>15.495967741935488</v>
      </c>
      <c r="W2651">
        <v>59.818548387096783</v>
      </c>
      <c r="X2651">
        <v>128.95216626475141</v>
      </c>
      <c r="Y2651">
        <v>119.0228494623654</v>
      </c>
      <c r="Z2651">
        <v>119.0228494623654</v>
      </c>
      <c r="AA2651">
        <v>11.44224931121334</v>
      </c>
      <c r="AB2651">
        <v>3.4595403449296782</v>
      </c>
      <c r="AC2651">
        <v>-25.073068782123087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4</v>
      </c>
      <c r="AM2651">
        <v>18</v>
      </c>
    </row>
    <row r="2652" spans="1:39">
      <c r="A2652">
        <v>8</v>
      </c>
      <c r="B2652">
        <v>183</v>
      </c>
      <c r="C2652">
        <v>2015</v>
      </c>
      <c r="D2652">
        <v>99</v>
      </c>
      <c r="E2652">
        <v>99</v>
      </c>
      <c r="F2652">
        <v>99</v>
      </c>
      <c r="G2652">
        <v>99</v>
      </c>
      <c r="H2652">
        <v>1</v>
      </c>
      <c r="I2652">
        <v>99</v>
      </c>
      <c r="J2652">
        <v>171</v>
      </c>
      <c r="K2652">
        <v>99</v>
      </c>
      <c r="L2652">
        <v>99</v>
      </c>
      <c r="M2652">
        <v>99</v>
      </c>
      <c r="N2652">
        <v>99</v>
      </c>
      <c r="O2652">
        <v>99</v>
      </c>
      <c r="P2652">
        <v>9999</v>
      </c>
      <c r="Q2652">
        <v>70</v>
      </c>
      <c r="R2652">
        <v>1754</v>
      </c>
      <c r="S2652">
        <v>1754</v>
      </c>
      <c r="T2652">
        <v>8.6412454429007806</v>
      </c>
      <c r="U2652">
        <v>8.5187587464070855</v>
      </c>
      <c r="V2652">
        <v>15.486316989737748</v>
      </c>
      <c r="W2652">
        <v>59.846636259977203</v>
      </c>
      <c r="X2652">
        <v>149.62802867551795</v>
      </c>
      <c r="Y2652">
        <v>138.10667046750265</v>
      </c>
      <c r="Z2652">
        <v>138.10667046750265</v>
      </c>
      <c r="AA2652">
        <v>30.539753817911155</v>
      </c>
      <c r="AB2652">
        <v>3.9892776152629952</v>
      </c>
      <c r="AC2652">
        <v>-37.361061838477191</v>
      </c>
      <c r="AD2652">
        <v>1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88</v>
      </c>
      <c r="AM2652">
        <v>0</v>
      </c>
    </row>
    <row r="2653" spans="1:39">
      <c r="A2653">
        <v>8</v>
      </c>
      <c r="B2653">
        <v>184</v>
      </c>
      <c r="C2653">
        <v>2015</v>
      </c>
      <c r="D2653">
        <v>99</v>
      </c>
      <c r="E2653">
        <v>99</v>
      </c>
      <c r="F2653">
        <v>99</v>
      </c>
      <c r="G2653">
        <v>99</v>
      </c>
      <c r="H2653">
        <v>2</v>
      </c>
      <c r="I2653">
        <v>99</v>
      </c>
      <c r="J2653">
        <v>181</v>
      </c>
      <c r="K2653">
        <v>99</v>
      </c>
      <c r="L2653">
        <v>99</v>
      </c>
      <c r="M2653">
        <v>99</v>
      </c>
      <c r="N2653">
        <v>99</v>
      </c>
      <c r="O2653">
        <v>99</v>
      </c>
      <c r="P2653">
        <v>9999</v>
      </c>
      <c r="Q2653">
        <v>6</v>
      </c>
      <c r="R2653">
        <v>29</v>
      </c>
      <c r="S2653">
        <v>29</v>
      </c>
      <c r="T2653">
        <v>0.14287121883929443</v>
      </c>
      <c r="U2653">
        <v>0.12868212441696181</v>
      </c>
      <c r="V2653">
        <v>14.62068965517242</v>
      </c>
      <c r="W2653">
        <v>58.793103448275858</v>
      </c>
      <c r="X2653">
        <v>136.70564501064743</v>
      </c>
      <c r="Y2653">
        <v>126.17931034482756</v>
      </c>
      <c r="Z2653">
        <v>126.17931034482756</v>
      </c>
      <c r="AA2653">
        <v>12.202045597593727</v>
      </c>
      <c r="AB2653">
        <v>2.9870907348562197</v>
      </c>
      <c r="AC2653">
        <v>-15.347456768734816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1</v>
      </c>
    </row>
    <row r="2654" spans="1:39">
      <c r="A2654">
        <v>8</v>
      </c>
      <c r="B2654">
        <v>185</v>
      </c>
      <c r="C2654">
        <v>2015</v>
      </c>
      <c r="D2654">
        <v>99</v>
      </c>
      <c r="E2654">
        <v>99</v>
      </c>
      <c r="F2654">
        <v>99</v>
      </c>
      <c r="G2654">
        <v>99</v>
      </c>
      <c r="H2654">
        <v>2</v>
      </c>
      <c r="I2654">
        <v>99</v>
      </c>
      <c r="J2654">
        <v>470</v>
      </c>
      <c r="K2654">
        <v>99</v>
      </c>
      <c r="L2654">
        <v>99</v>
      </c>
      <c r="M2654">
        <v>99</v>
      </c>
      <c r="N2654">
        <v>99</v>
      </c>
      <c r="O2654">
        <v>99</v>
      </c>
      <c r="P2654">
        <v>9999</v>
      </c>
      <c r="Q2654">
        <v>2</v>
      </c>
      <c r="R2654">
        <v>19</v>
      </c>
      <c r="S2654">
        <v>19</v>
      </c>
      <c r="T2654">
        <v>9.3605281308503291E-2</v>
      </c>
      <c r="U2654">
        <v>8.9225045384432503E-2</v>
      </c>
      <c r="V2654">
        <v>15.263157894736844</v>
      </c>
      <c r="W2654">
        <v>59.84210526315789</v>
      </c>
      <c r="X2654">
        <v>144.67696869475964</v>
      </c>
      <c r="Y2654">
        <v>133.53684210526319</v>
      </c>
      <c r="Z2654">
        <v>133.53684210526319</v>
      </c>
      <c r="AA2654">
        <v>14.259925833065962</v>
      </c>
      <c r="AB2654">
        <v>2.888510049265665</v>
      </c>
      <c r="AC2654">
        <v>1.1257892626710257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</row>
    <row r="2655" spans="1:39">
      <c r="A2655">
        <v>8</v>
      </c>
      <c r="B2655">
        <v>186</v>
      </c>
      <c r="C2655">
        <v>2015</v>
      </c>
      <c r="D2655">
        <v>99</v>
      </c>
      <c r="E2655">
        <v>99</v>
      </c>
      <c r="F2655">
        <v>99</v>
      </c>
      <c r="G2655">
        <v>99</v>
      </c>
      <c r="H2655">
        <v>1</v>
      </c>
      <c r="I2655">
        <v>99</v>
      </c>
      <c r="J2655">
        <v>643</v>
      </c>
      <c r="K2655">
        <v>99</v>
      </c>
      <c r="L2655">
        <v>99</v>
      </c>
      <c r="M2655">
        <v>99</v>
      </c>
      <c r="N2655">
        <v>99</v>
      </c>
      <c r="O2655">
        <v>99</v>
      </c>
      <c r="P2655">
        <v>9999</v>
      </c>
      <c r="Q2655">
        <v>57</v>
      </c>
      <c r="R2655">
        <v>1651</v>
      </c>
      <c r="S2655">
        <v>1651</v>
      </c>
      <c r="T2655">
        <v>8.1338062863336305</v>
      </c>
      <c r="U2655">
        <v>8.1013471603316791</v>
      </c>
      <c r="V2655">
        <v>15.208358570563297</v>
      </c>
      <c r="W2655">
        <v>59.421562689279206</v>
      </c>
      <c r="X2655">
        <v>151.17375266836538</v>
      </c>
      <c r="Y2655">
        <v>139.53337371290107</v>
      </c>
      <c r="Z2655">
        <v>139.53337371290107</v>
      </c>
      <c r="AA2655">
        <v>30.904333649919806</v>
      </c>
      <c r="AB2655">
        <v>4.6022005354811668</v>
      </c>
      <c r="AC2655">
        <v>-45.284807166450683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25</v>
      </c>
      <c r="AM2655">
        <v>4</v>
      </c>
    </row>
    <row r="2656" spans="1:39">
      <c r="A2656">
        <v>8</v>
      </c>
      <c r="B2656">
        <v>187</v>
      </c>
      <c r="C2656">
        <v>2015</v>
      </c>
      <c r="D2656">
        <v>99</v>
      </c>
      <c r="E2656">
        <v>99</v>
      </c>
      <c r="F2656">
        <v>99</v>
      </c>
      <c r="G2656">
        <v>99</v>
      </c>
      <c r="H2656">
        <v>1</v>
      </c>
      <c r="I2656">
        <v>99</v>
      </c>
      <c r="J2656">
        <v>802</v>
      </c>
      <c r="K2656">
        <v>99</v>
      </c>
      <c r="L2656">
        <v>99</v>
      </c>
      <c r="M2656">
        <v>99</v>
      </c>
      <c r="N2656">
        <v>99</v>
      </c>
      <c r="O2656">
        <v>99</v>
      </c>
      <c r="P2656">
        <v>9999</v>
      </c>
      <c r="Q2656">
        <v>1</v>
      </c>
      <c r="R2656">
        <v>3</v>
      </c>
      <c r="S2656">
        <v>3</v>
      </c>
      <c r="T2656">
        <v>1.477978125923736E-2</v>
      </c>
      <c r="U2656">
        <v>1.1496006359834061E-2</v>
      </c>
      <c r="V2656">
        <v>17</v>
      </c>
      <c r="W2656">
        <v>63.66666666666665</v>
      </c>
      <c r="X2656">
        <v>118.05706031058143</v>
      </c>
      <c r="Y2656">
        <v>108.96666666666664</v>
      </c>
      <c r="Z2656">
        <v>108.96666666666664</v>
      </c>
      <c r="AA2656">
        <v>1.8263503375744847</v>
      </c>
      <c r="AB2656">
        <v>0.47140452079146061</v>
      </c>
      <c r="AC2656">
        <v>-94.211196257609686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</row>
    <row r="2657" spans="1:29">
      <c r="A2657">
        <v>8</v>
      </c>
      <c r="B2657">
        <v>188</v>
      </c>
      <c r="C2657">
        <v>2014</v>
      </c>
      <c r="D2657">
        <v>99</v>
      </c>
      <c r="E2657">
        <v>99</v>
      </c>
      <c r="F2657">
        <v>99</v>
      </c>
      <c r="G2657">
        <v>99</v>
      </c>
      <c r="H2657">
        <v>1</v>
      </c>
      <c r="I2657">
        <v>99</v>
      </c>
      <c r="J2657">
        <v>101</v>
      </c>
      <c r="K2657">
        <v>99</v>
      </c>
      <c r="L2657">
        <v>99</v>
      </c>
      <c r="M2657">
        <v>99</v>
      </c>
      <c r="N2657">
        <v>99</v>
      </c>
      <c r="O2657">
        <v>99</v>
      </c>
      <c r="P2657">
        <v>9999</v>
      </c>
      <c r="Q2657">
        <v>69</v>
      </c>
      <c r="R2657">
        <v>1809</v>
      </c>
      <c r="S2657">
        <v>1809</v>
      </c>
      <c r="T2657">
        <v>9.0973095297963287</v>
      </c>
      <c r="U2657">
        <v>9.7230095840710167</v>
      </c>
      <c r="V2657">
        <v>16.27197346600332</v>
      </c>
      <c r="W2657">
        <v>60.149253731343279</v>
      </c>
      <c r="X2657">
        <v>165.82035051658784</v>
      </c>
      <c r="Y2657">
        <v>153.05218352681035</v>
      </c>
      <c r="Z2657">
        <v>153.05218352681035</v>
      </c>
      <c r="AA2657">
        <v>32.279242627881814</v>
      </c>
      <c r="AB2657">
        <v>3.4334630618825175</v>
      </c>
      <c r="AC2657">
        <v>-42.212820703536309</v>
      </c>
    </row>
    <row r="2658" spans="1:29">
      <c r="A2658">
        <v>8</v>
      </c>
      <c r="B2658">
        <v>189</v>
      </c>
      <c r="C2658">
        <v>2014</v>
      </c>
      <c r="D2658">
        <v>99</v>
      </c>
      <c r="E2658">
        <v>99</v>
      </c>
      <c r="F2658">
        <v>99</v>
      </c>
      <c r="G2658">
        <v>99</v>
      </c>
      <c r="H2658">
        <v>1</v>
      </c>
      <c r="I2658">
        <v>99</v>
      </c>
      <c r="J2658">
        <v>103</v>
      </c>
      <c r="K2658">
        <v>99</v>
      </c>
      <c r="L2658">
        <v>99</v>
      </c>
      <c r="M2658">
        <v>99</v>
      </c>
      <c r="N2658">
        <v>99</v>
      </c>
      <c r="O2658">
        <v>99</v>
      </c>
      <c r="P2658">
        <v>9999</v>
      </c>
      <c r="Q2658">
        <v>137</v>
      </c>
      <c r="R2658">
        <v>4420</v>
      </c>
      <c r="S2658">
        <v>4419</v>
      </c>
      <c r="T2658">
        <v>22.227809906965042</v>
      </c>
      <c r="U2658">
        <v>21.588311798452704</v>
      </c>
      <c r="V2658">
        <v>16.515610859728511</v>
      </c>
      <c r="W2658">
        <v>59.778456664403713</v>
      </c>
      <c r="X2658">
        <v>150.72738904712628</v>
      </c>
      <c r="Y2658">
        <v>139.08291855203629</v>
      </c>
      <c r="Z2658">
        <v>139.11439239646984</v>
      </c>
      <c r="AA2658">
        <v>31.628798541537023</v>
      </c>
      <c r="AB2658">
        <v>4.1121995760050822</v>
      </c>
      <c r="AC2658">
        <v>-30.187846982186567</v>
      </c>
    </row>
    <row r="2659" spans="1:29">
      <c r="A2659">
        <v>8</v>
      </c>
      <c r="B2659">
        <v>190</v>
      </c>
      <c r="C2659">
        <v>2014</v>
      </c>
      <c r="D2659">
        <v>99</v>
      </c>
      <c r="E2659">
        <v>99</v>
      </c>
      <c r="F2659">
        <v>99</v>
      </c>
      <c r="G2659">
        <v>99</v>
      </c>
      <c r="H2659">
        <v>2</v>
      </c>
      <c r="I2659">
        <v>99</v>
      </c>
      <c r="J2659">
        <v>106</v>
      </c>
      <c r="K2659">
        <v>99</v>
      </c>
      <c r="L2659">
        <v>99</v>
      </c>
      <c r="M2659">
        <v>99</v>
      </c>
      <c r="N2659">
        <v>99</v>
      </c>
      <c r="O2659">
        <v>99</v>
      </c>
      <c r="P2659">
        <v>9999</v>
      </c>
      <c r="Q2659">
        <v>60</v>
      </c>
      <c r="R2659">
        <v>231</v>
      </c>
      <c r="S2659">
        <v>231</v>
      </c>
      <c r="T2659">
        <v>1.1616796580336937</v>
      </c>
      <c r="U2659">
        <v>0.95766612427809572</v>
      </c>
      <c r="V2659">
        <v>16.593073593073598</v>
      </c>
      <c r="W2659">
        <v>60.108225108225113</v>
      </c>
      <c r="X2659">
        <v>127.90214480355324</v>
      </c>
      <c r="Y2659">
        <v>118.05367965367968</v>
      </c>
      <c r="Z2659">
        <v>118.05367965367968</v>
      </c>
      <c r="AA2659">
        <v>10.376612558622641</v>
      </c>
      <c r="AB2659">
        <v>3.0679846398234156</v>
      </c>
      <c r="AC2659">
        <v>-9.3248097971919943</v>
      </c>
    </row>
    <row r="2660" spans="1:29">
      <c r="A2660">
        <v>8</v>
      </c>
      <c r="B2660">
        <v>191</v>
      </c>
      <c r="C2660">
        <v>2014</v>
      </c>
      <c r="D2660">
        <v>99</v>
      </c>
      <c r="E2660">
        <v>99</v>
      </c>
      <c r="F2660">
        <v>99</v>
      </c>
      <c r="G2660">
        <v>99</v>
      </c>
      <c r="H2660">
        <v>1</v>
      </c>
      <c r="I2660">
        <v>99</v>
      </c>
      <c r="J2660">
        <v>109</v>
      </c>
      <c r="K2660">
        <v>99</v>
      </c>
      <c r="L2660">
        <v>99</v>
      </c>
      <c r="M2660">
        <v>99</v>
      </c>
      <c r="N2660">
        <v>99</v>
      </c>
      <c r="O2660">
        <v>99</v>
      </c>
      <c r="P2660">
        <v>9999</v>
      </c>
      <c r="Q2660">
        <v>137</v>
      </c>
      <c r="R2660">
        <v>3011</v>
      </c>
      <c r="S2660">
        <v>3008</v>
      </c>
      <c r="T2660">
        <v>15.142066884586372</v>
      </c>
      <c r="U2660">
        <v>15.815439690306491</v>
      </c>
      <c r="V2660">
        <v>14.574892062437732</v>
      </c>
      <c r="W2660">
        <v>57.937832446808514</v>
      </c>
      <c r="X2660">
        <v>162.2249656639986</v>
      </c>
      <c r="Y2660">
        <v>149.5711723679841</v>
      </c>
      <c r="Z2660">
        <v>149.7203457446808</v>
      </c>
      <c r="AA2660">
        <v>34.127561350958118</v>
      </c>
      <c r="AB2660">
        <v>5.1949166626135996</v>
      </c>
      <c r="AC2660">
        <v>-44.948559078293954</v>
      </c>
    </row>
    <row r="2661" spans="1:29">
      <c r="A2661">
        <v>8</v>
      </c>
      <c r="B2661">
        <v>192</v>
      </c>
      <c r="C2661">
        <v>2014</v>
      </c>
      <c r="D2661">
        <v>99</v>
      </c>
      <c r="E2661">
        <v>99</v>
      </c>
      <c r="F2661">
        <v>99</v>
      </c>
      <c r="G2661">
        <v>99</v>
      </c>
      <c r="H2661">
        <v>1</v>
      </c>
      <c r="I2661">
        <v>99</v>
      </c>
      <c r="J2661">
        <v>111</v>
      </c>
      <c r="K2661">
        <v>99</v>
      </c>
      <c r="L2661">
        <v>99</v>
      </c>
      <c r="M2661">
        <v>99</v>
      </c>
      <c r="N2661">
        <v>99</v>
      </c>
      <c r="O2661">
        <v>99</v>
      </c>
      <c r="P2661">
        <v>9999</v>
      </c>
      <c r="Q2661">
        <v>128</v>
      </c>
      <c r="R2661">
        <v>3382</v>
      </c>
      <c r="S2661">
        <v>3379</v>
      </c>
      <c r="T2661">
        <v>17.007794820216251</v>
      </c>
      <c r="U2661">
        <v>17.530125040845977</v>
      </c>
      <c r="V2661">
        <v>16.917800118273203</v>
      </c>
      <c r="W2661">
        <v>59.876886652855859</v>
      </c>
      <c r="X2661">
        <v>159.98108013042096</v>
      </c>
      <c r="Y2661">
        <v>147.60082791247802</v>
      </c>
      <c r="Z2661">
        <v>147.73187333530652</v>
      </c>
      <c r="AA2661">
        <v>30.838789683917515</v>
      </c>
      <c r="AB2661">
        <v>4.1785676488730816</v>
      </c>
      <c r="AC2661">
        <v>-48.366294443250659</v>
      </c>
    </row>
    <row r="2662" spans="1:29" s="301" customFormat="1">
      <c r="A2662" s="301">
        <v>8</v>
      </c>
      <c r="B2662" s="301">
        <v>193</v>
      </c>
      <c r="C2662" s="301">
        <v>2014</v>
      </c>
      <c r="D2662" s="301">
        <v>99</v>
      </c>
      <c r="E2662" s="301">
        <v>99</v>
      </c>
      <c r="F2662" s="301">
        <v>99</v>
      </c>
      <c r="G2662" s="301">
        <v>99</v>
      </c>
      <c r="H2662" s="301">
        <v>1</v>
      </c>
      <c r="I2662" s="301">
        <v>99</v>
      </c>
      <c r="J2662" s="301">
        <v>113</v>
      </c>
      <c r="K2662" s="301">
        <v>99</v>
      </c>
      <c r="L2662" s="301">
        <v>99</v>
      </c>
      <c r="M2662" s="301">
        <v>99</v>
      </c>
      <c r="N2662" s="301">
        <v>99</v>
      </c>
      <c r="O2662" s="301">
        <v>99</v>
      </c>
      <c r="P2662" s="301">
        <v>9999</v>
      </c>
    </row>
    <row r="2663" spans="1:29" s="301" customFormat="1">
      <c r="A2663" s="301">
        <v>8</v>
      </c>
      <c r="B2663" s="301">
        <v>194</v>
      </c>
      <c r="C2663" s="301">
        <v>2014</v>
      </c>
      <c r="D2663" s="301">
        <v>99</v>
      </c>
      <c r="E2663" s="301">
        <v>99</v>
      </c>
      <c r="F2663" s="301">
        <v>99</v>
      </c>
      <c r="G2663" s="301">
        <v>99</v>
      </c>
      <c r="H2663" s="301">
        <v>1</v>
      </c>
      <c r="I2663" s="301">
        <v>99</v>
      </c>
      <c r="J2663" s="301">
        <v>116</v>
      </c>
      <c r="K2663" s="301">
        <v>99</v>
      </c>
      <c r="L2663" s="301">
        <v>99</v>
      </c>
      <c r="M2663" s="301">
        <v>99</v>
      </c>
      <c r="N2663" s="301">
        <v>99</v>
      </c>
      <c r="O2663" s="301">
        <v>99</v>
      </c>
      <c r="P2663" s="301">
        <v>9999</v>
      </c>
      <c r="Q2663" s="301">
        <v>50</v>
      </c>
      <c r="R2663" s="301">
        <v>1131</v>
      </c>
      <c r="S2663" s="301">
        <v>1126</v>
      </c>
      <c r="T2663" s="301">
        <v>5.6877042997234097</v>
      </c>
      <c r="U2663" s="301">
        <v>5.6725346121693425</v>
      </c>
      <c r="V2663" s="301">
        <v>16.49336870026525</v>
      </c>
      <c r="W2663" s="301">
        <v>59.873889875666066</v>
      </c>
      <c r="X2663" s="301">
        <v>155.3865120943984</v>
      </c>
      <c r="Y2663" s="301">
        <v>142.82095490716176</v>
      </c>
      <c r="Z2663" s="301">
        <v>143.45515097690938</v>
      </c>
      <c r="AA2663" s="301">
        <v>31.233582332114153</v>
      </c>
      <c r="AB2663" s="301">
        <v>4.4933434447988931</v>
      </c>
      <c r="AC2663" s="301">
        <v>-48.079081129546239</v>
      </c>
    </row>
    <row r="2664" spans="1:29" s="301" customFormat="1">
      <c r="A2664" s="301">
        <v>8</v>
      </c>
      <c r="B2664" s="301">
        <v>195</v>
      </c>
      <c r="C2664" s="301">
        <v>2014</v>
      </c>
      <c r="D2664" s="301">
        <v>99</v>
      </c>
      <c r="E2664" s="301">
        <v>99</v>
      </c>
      <c r="F2664" s="301">
        <v>99</v>
      </c>
      <c r="G2664" s="301">
        <v>99</v>
      </c>
      <c r="H2664" s="301">
        <v>2</v>
      </c>
      <c r="I2664" s="301">
        <v>99</v>
      </c>
      <c r="J2664" s="301">
        <v>117</v>
      </c>
      <c r="K2664" s="301">
        <v>99</v>
      </c>
      <c r="L2664" s="301">
        <v>99</v>
      </c>
      <c r="M2664" s="301">
        <v>99</v>
      </c>
      <c r="N2664" s="301">
        <v>99</v>
      </c>
      <c r="O2664" s="301">
        <v>99</v>
      </c>
      <c r="P2664" s="301">
        <v>9999</v>
      </c>
      <c r="Q2664" s="301">
        <v>66</v>
      </c>
      <c r="R2664" s="301">
        <v>502</v>
      </c>
      <c r="S2664" s="301">
        <v>502</v>
      </c>
      <c r="T2664" s="301">
        <v>2.5245159668091528</v>
      </c>
      <c r="U2664" s="301">
        <v>2.2463104320338299</v>
      </c>
      <c r="V2664" s="301">
        <v>16.561752988047804</v>
      </c>
      <c r="W2664" s="301">
        <v>59.39043824701195</v>
      </c>
      <c r="X2664" s="301">
        <v>138.05169355082379</v>
      </c>
      <c r="Y2664" s="301">
        <v>127.42171314741039</v>
      </c>
      <c r="Z2664" s="301">
        <v>127.42171314741039</v>
      </c>
      <c r="AA2664" s="301">
        <v>17.258394419575197</v>
      </c>
      <c r="AB2664" s="301">
        <v>3.4999926304947508</v>
      </c>
      <c r="AC2664" s="301">
        <v>-42.32128490957971</v>
      </c>
    </row>
    <row r="2665" spans="1:29" s="301" customFormat="1">
      <c r="A2665" s="301">
        <v>8</v>
      </c>
      <c r="B2665" s="301">
        <v>196</v>
      </c>
      <c r="C2665" s="301">
        <v>2014</v>
      </c>
      <c r="D2665" s="301">
        <v>99</v>
      </c>
      <c r="E2665" s="301">
        <v>99</v>
      </c>
      <c r="F2665" s="301">
        <v>99</v>
      </c>
      <c r="G2665" s="301">
        <v>99</v>
      </c>
      <c r="H2665" s="301">
        <v>1</v>
      </c>
      <c r="I2665" s="301">
        <v>99</v>
      </c>
      <c r="J2665" s="301">
        <v>121</v>
      </c>
      <c r="K2665" s="301">
        <v>99</v>
      </c>
      <c r="L2665" s="301">
        <v>99</v>
      </c>
      <c r="M2665" s="301">
        <v>99</v>
      </c>
      <c r="N2665" s="301">
        <v>99</v>
      </c>
      <c r="O2665" s="301">
        <v>99</v>
      </c>
      <c r="P2665" s="301">
        <v>9999</v>
      </c>
      <c r="Q2665" s="301">
        <v>89</v>
      </c>
      <c r="R2665" s="301">
        <v>290</v>
      </c>
      <c r="S2665" s="301">
        <v>290</v>
      </c>
      <c r="T2665" s="301">
        <v>1.4583857178777977</v>
      </c>
      <c r="U2665" s="301">
        <v>1.2256190718500684</v>
      </c>
      <c r="V2665" s="301">
        <v>15.427586206896557</v>
      </c>
      <c r="W2665" s="301">
        <v>59.455172413793115</v>
      </c>
      <c r="X2665" s="301">
        <v>130.38667015354724</v>
      </c>
      <c r="Y2665" s="301">
        <v>120.34689655172416</v>
      </c>
      <c r="Z2665" s="301">
        <v>120.34689655172416</v>
      </c>
      <c r="AA2665" s="301">
        <v>18.405348005299874</v>
      </c>
      <c r="AB2665" s="301">
        <v>3.6952519588303687</v>
      </c>
      <c r="AC2665" s="301">
        <v>-24.31803240576712</v>
      </c>
    </row>
    <row r="2666" spans="1:29" s="301" customFormat="1">
      <c r="A2666" s="301">
        <v>8</v>
      </c>
      <c r="B2666" s="301">
        <v>197</v>
      </c>
      <c r="C2666" s="301">
        <v>2014</v>
      </c>
      <c r="D2666" s="301">
        <v>99</v>
      </c>
      <c r="E2666" s="301">
        <v>99</v>
      </c>
      <c r="F2666" s="301">
        <v>99</v>
      </c>
      <c r="G2666" s="301">
        <v>99</v>
      </c>
      <c r="H2666" s="301">
        <v>1</v>
      </c>
      <c r="I2666" s="301">
        <v>99</v>
      </c>
      <c r="J2666" s="301">
        <v>134</v>
      </c>
      <c r="K2666" s="301">
        <v>99</v>
      </c>
      <c r="L2666" s="301">
        <v>99</v>
      </c>
      <c r="M2666" s="301">
        <v>99</v>
      </c>
      <c r="N2666" s="301">
        <v>99</v>
      </c>
      <c r="O2666" s="301">
        <v>99</v>
      </c>
      <c r="P2666" s="301">
        <v>9999</v>
      </c>
      <c r="Q2666" s="301">
        <v>31</v>
      </c>
      <c r="R2666" s="301">
        <v>573</v>
      </c>
      <c r="S2666" s="301">
        <v>570</v>
      </c>
      <c r="T2666" s="301">
        <v>2.8815690218757846</v>
      </c>
      <c r="U2666" s="301">
        <v>2.9428153180084422</v>
      </c>
      <c r="V2666" s="301">
        <v>16.052356020942405</v>
      </c>
      <c r="W2666" s="301">
        <v>60.428070175438606</v>
      </c>
      <c r="X2666" s="301">
        <v>159.19728331054944</v>
      </c>
      <c r="Y2666" s="301">
        <v>146.24659685863878</v>
      </c>
      <c r="Z2666" s="301">
        <v>147.01631578947371</v>
      </c>
      <c r="AA2666" s="301">
        <v>29.897158178133321</v>
      </c>
      <c r="AB2666" s="301">
        <v>4.3459097279506924</v>
      </c>
      <c r="AC2666" s="301">
        <v>-38.673055768853089</v>
      </c>
    </row>
    <row r="2667" spans="1:29" s="301" customFormat="1">
      <c r="A2667" s="301">
        <v>8</v>
      </c>
      <c r="B2667" s="301">
        <v>198</v>
      </c>
      <c r="C2667" s="301">
        <v>2014</v>
      </c>
      <c r="D2667" s="301">
        <v>99</v>
      </c>
      <c r="E2667" s="301">
        <v>99</v>
      </c>
      <c r="F2667" s="301">
        <v>99</v>
      </c>
      <c r="G2667" s="301">
        <v>99</v>
      </c>
      <c r="H2667" s="301">
        <v>2</v>
      </c>
      <c r="I2667" s="301">
        <v>99</v>
      </c>
      <c r="J2667" s="301">
        <v>141</v>
      </c>
      <c r="K2667" s="301">
        <v>99</v>
      </c>
      <c r="L2667" s="301">
        <v>99</v>
      </c>
      <c r="M2667" s="301">
        <v>99</v>
      </c>
      <c r="N2667" s="301">
        <v>99</v>
      </c>
      <c r="O2667" s="301">
        <v>99</v>
      </c>
      <c r="P2667" s="301">
        <v>9999</v>
      </c>
      <c r="Q2667" s="301">
        <v>27</v>
      </c>
      <c r="R2667" s="301">
        <v>76</v>
      </c>
      <c r="S2667" s="301">
        <v>76</v>
      </c>
      <c r="T2667" s="301">
        <v>0.38219763640935378</v>
      </c>
      <c r="U2667" s="301">
        <v>0.31620077261838486</v>
      </c>
      <c r="V2667" s="301">
        <v>15.342105263157899</v>
      </c>
      <c r="W2667" s="301">
        <v>59.51315789473685</v>
      </c>
      <c r="X2667" s="301">
        <v>128.35861321776812</v>
      </c>
      <c r="Y2667" s="301">
        <v>118.47500000000002</v>
      </c>
      <c r="Z2667" s="301">
        <v>118.47500000000002</v>
      </c>
      <c r="AA2667" s="301">
        <v>10.168658310814893</v>
      </c>
      <c r="AB2667" s="301">
        <v>3.369731447415516</v>
      </c>
      <c r="AC2667" s="301">
        <v>-20.072466129774952</v>
      </c>
    </row>
    <row r="2668" spans="1:29" s="301" customFormat="1">
      <c r="A2668" s="301">
        <v>8</v>
      </c>
      <c r="B2668" s="301">
        <v>199</v>
      </c>
      <c r="C2668" s="301">
        <v>2014</v>
      </c>
      <c r="D2668" s="301">
        <v>99</v>
      </c>
      <c r="E2668" s="301">
        <v>99</v>
      </c>
      <c r="F2668" s="301">
        <v>99</v>
      </c>
      <c r="G2668" s="301">
        <v>99</v>
      </c>
      <c r="H2668" s="301">
        <v>2</v>
      </c>
      <c r="I2668" s="301">
        <v>99</v>
      </c>
      <c r="J2668" s="301">
        <v>143</v>
      </c>
      <c r="K2668" s="301">
        <v>99</v>
      </c>
      <c r="L2668" s="301">
        <v>99</v>
      </c>
      <c r="M2668" s="301">
        <v>99</v>
      </c>
      <c r="N2668" s="301">
        <v>99</v>
      </c>
      <c r="O2668" s="301">
        <v>99</v>
      </c>
      <c r="P2668" s="301">
        <v>9999</v>
      </c>
    </row>
    <row r="2669" spans="1:29" s="301" customFormat="1">
      <c r="A2669" s="301">
        <v>8</v>
      </c>
      <c r="B2669" s="301">
        <v>200</v>
      </c>
      <c r="C2669" s="301">
        <v>2014</v>
      </c>
      <c r="D2669" s="301">
        <v>99</v>
      </c>
      <c r="E2669" s="301">
        <v>99</v>
      </c>
      <c r="F2669" s="301">
        <v>99</v>
      </c>
      <c r="G2669" s="301">
        <v>99</v>
      </c>
      <c r="H2669" s="301">
        <v>2</v>
      </c>
      <c r="I2669" s="301">
        <v>99</v>
      </c>
      <c r="J2669" s="301">
        <v>147</v>
      </c>
      <c r="K2669" s="301">
        <v>99</v>
      </c>
      <c r="L2669" s="301">
        <v>99</v>
      </c>
      <c r="M2669" s="301">
        <v>99</v>
      </c>
      <c r="N2669" s="301">
        <v>99</v>
      </c>
      <c r="O2669" s="301">
        <v>99</v>
      </c>
      <c r="P2669" s="301">
        <v>9999</v>
      </c>
      <c r="Q2669" s="301">
        <v>30</v>
      </c>
      <c r="R2669" s="301">
        <v>113</v>
      </c>
      <c r="S2669" s="301">
        <v>93</v>
      </c>
      <c r="T2669" s="301">
        <v>0.56826753834548649</v>
      </c>
      <c r="U2669" s="301">
        <v>0.38692023551849741</v>
      </c>
      <c r="V2669" s="301">
        <v>16.398230088495577</v>
      </c>
      <c r="W2669" s="301">
        <v>60.612903225806448</v>
      </c>
      <c r="X2669" s="301">
        <v>128.95905042234344</v>
      </c>
      <c r="Y2669" s="301">
        <v>97.503539823008836</v>
      </c>
      <c r="Z2669" s="301">
        <v>118.47204301075264</v>
      </c>
      <c r="AA2669" s="301">
        <v>11.75722487181077</v>
      </c>
      <c r="AB2669" s="301">
        <v>2.7825580327621431</v>
      </c>
      <c r="AC2669" s="301">
        <v>-12.779135019634012</v>
      </c>
    </row>
    <row r="2670" spans="1:29" s="301" customFormat="1">
      <c r="A2670" s="301">
        <v>8</v>
      </c>
      <c r="B2670" s="301">
        <v>201</v>
      </c>
      <c r="C2670" s="301">
        <v>2014</v>
      </c>
      <c r="D2670" s="301">
        <v>99</v>
      </c>
      <c r="E2670" s="301">
        <v>99</v>
      </c>
      <c r="F2670" s="301">
        <v>99</v>
      </c>
      <c r="G2670" s="301">
        <v>99</v>
      </c>
      <c r="H2670" s="301">
        <v>1</v>
      </c>
      <c r="I2670" s="301">
        <v>99</v>
      </c>
      <c r="J2670" s="301">
        <v>155</v>
      </c>
      <c r="K2670" s="301">
        <v>99</v>
      </c>
      <c r="L2670" s="301">
        <v>99</v>
      </c>
      <c r="M2670" s="301">
        <v>99</v>
      </c>
      <c r="N2670" s="301">
        <v>99</v>
      </c>
      <c r="O2670" s="301">
        <v>99</v>
      </c>
      <c r="P2670" s="301">
        <v>9999</v>
      </c>
      <c r="Q2670" s="301">
        <v>19</v>
      </c>
      <c r="R2670" s="301">
        <v>295</v>
      </c>
      <c r="S2670" s="301">
        <v>293</v>
      </c>
      <c r="T2670" s="301">
        <v>1.4835302992205177</v>
      </c>
      <c r="U2670" s="301">
        <v>1.5709567688741659</v>
      </c>
      <c r="V2670" s="301">
        <v>15.722033898305089</v>
      </c>
      <c r="W2670" s="301">
        <v>58.25938566552901</v>
      </c>
      <c r="X2670" s="301">
        <v>165.39765319426331</v>
      </c>
      <c r="Y2670" s="301">
        <v>151.64203389830513</v>
      </c>
      <c r="Z2670" s="301">
        <v>152.67713310580203</v>
      </c>
      <c r="AA2670" s="301">
        <v>33.324604608711915</v>
      </c>
      <c r="AB2670" s="301">
        <v>5.1051358365162898</v>
      </c>
      <c r="AC2670" s="301">
        <v>-51.995121637865914</v>
      </c>
    </row>
    <row r="2671" spans="1:29" s="301" customFormat="1">
      <c r="A2671" s="301">
        <v>8</v>
      </c>
      <c r="B2671" s="301">
        <v>202</v>
      </c>
      <c r="C2671" s="301">
        <v>2014</v>
      </c>
      <c r="D2671" s="301">
        <v>99</v>
      </c>
      <c r="E2671" s="301">
        <v>99</v>
      </c>
      <c r="F2671" s="301">
        <v>99</v>
      </c>
      <c r="G2671" s="301">
        <v>99</v>
      </c>
      <c r="H2671" s="301">
        <v>2</v>
      </c>
      <c r="I2671" s="301">
        <v>99</v>
      </c>
      <c r="J2671" s="301">
        <v>160</v>
      </c>
      <c r="K2671" s="301">
        <v>99</v>
      </c>
      <c r="L2671" s="301">
        <v>99</v>
      </c>
      <c r="M2671" s="301">
        <v>99</v>
      </c>
      <c r="N2671" s="301">
        <v>99</v>
      </c>
      <c r="O2671" s="301">
        <v>99</v>
      </c>
      <c r="P2671" s="301">
        <v>9999</v>
      </c>
      <c r="Q2671" s="301">
        <v>54</v>
      </c>
      <c r="R2671" s="301">
        <v>299</v>
      </c>
      <c r="S2671" s="301">
        <v>299</v>
      </c>
      <c r="T2671" s="301">
        <v>1.5036459642946938</v>
      </c>
      <c r="U2671" s="301">
        <v>1.2377416056633173</v>
      </c>
      <c r="V2671" s="301">
        <v>16.344481605351174</v>
      </c>
      <c r="W2671" s="301">
        <v>60.337792642140478</v>
      </c>
      <c r="X2671" s="301">
        <v>127.71281664776416</v>
      </c>
      <c r="Y2671" s="301">
        <v>117.87892976588635</v>
      </c>
      <c r="Z2671" s="301">
        <v>117.87892976588635</v>
      </c>
      <c r="AA2671" s="301">
        <v>16.726523232775723</v>
      </c>
      <c r="AB2671" s="301">
        <v>3.5541124811840694</v>
      </c>
      <c r="AC2671" s="301">
        <v>-31.311910472018162</v>
      </c>
    </row>
    <row r="2672" spans="1:29" s="301" customFormat="1">
      <c r="A2672" s="301">
        <v>8</v>
      </c>
      <c r="B2672" s="301">
        <v>203</v>
      </c>
      <c r="C2672" s="301">
        <v>2014</v>
      </c>
      <c r="D2672" s="301">
        <v>99</v>
      </c>
      <c r="E2672" s="301">
        <v>99</v>
      </c>
      <c r="F2672" s="301">
        <v>99</v>
      </c>
      <c r="G2672" s="301">
        <v>99</v>
      </c>
      <c r="H2672" s="301">
        <v>2</v>
      </c>
      <c r="I2672" s="301">
        <v>99</v>
      </c>
      <c r="J2672" s="301">
        <v>171</v>
      </c>
      <c r="K2672" s="301">
        <v>99</v>
      </c>
      <c r="L2672" s="301">
        <v>99</v>
      </c>
      <c r="M2672" s="301">
        <v>99</v>
      </c>
      <c r="N2672" s="301">
        <v>99</v>
      </c>
      <c r="O2672" s="301">
        <v>99</v>
      </c>
      <c r="P2672" s="301">
        <v>9999</v>
      </c>
    </row>
    <row r="2673" spans="1:39" s="301" customFormat="1">
      <c r="A2673" s="301">
        <v>8</v>
      </c>
      <c r="B2673" s="301">
        <v>204</v>
      </c>
      <c r="C2673" s="301">
        <v>2014</v>
      </c>
      <c r="D2673" s="301">
        <v>99</v>
      </c>
      <c r="E2673" s="301">
        <v>99</v>
      </c>
      <c r="F2673" s="301">
        <v>99</v>
      </c>
      <c r="G2673" s="301">
        <v>99</v>
      </c>
      <c r="H2673" s="301">
        <v>2</v>
      </c>
      <c r="I2673" s="301">
        <v>99</v>
      </c>
      <c r="J2673" s="301">
        <v>175</v>
      </c>
      <c r="K2673" s="301">
        <v>99</v>
      </c>
      <c r="L2673" s="301">
        <v>99</v>
      </c>
      <c r="M2673" s="301">
        <v>99</v>
      </c>
      <c r="N2673" s="301">
        <v>99</v>
      </c>
      <c r="O2673" s="301">
        <v>99</v>
      </c>
      <c r="P2673" s="301">
        <v>9999</v>
      </c>
    </row>
    <row r="2674" spans="1:39" s="301" customFormat="1">
      <c r="A2674" s="301">
        <v>8</v>
      </c>
      <c r="B2674" s="301">
        <v>205</v>
      </c>
      <c r="C2674" s="301">
        <v>2014</v>
      </c>
      <c r="D2674" s="301">
        <v>99</v>
      </c>
      <c r="E2674" s="301">
        <v>99</v>
      </c>
      <c r="F2674" s="301">
        <v>99</v>
      </c>
      <c r="G2674" s="301">
        <v>99</v>
      </c>
      <c r="H2674" s="301">
        <v>2</v>
      </c>
      <c r="I2674" s="301">
        <v>99</v>
      </c>
      <c r="J2674" s="301">
        <v>181</v>
      </c>
      <c r="K2674" s="301">
        <v>99</v>
      </c>
      <c r="L2674" s="301">
        <v>99</v>
      </c>
      <c r="M2674" s="301">
        <v>99</v>
      </c>
      <c r="N2674" s="301">
        <v>99</v>
      </c>
      <c r="O2674" s="301">
        <v>99</v>
      </c>
      <c r="P2674" s="301">
        <v>9999</v>
      </c>
      <c r="Q2674" s="301">
        <v>5</v>
      </c>
      <c r="R2674" s="301">
        <v>21</v>
      </c>
      <c r="S2674" s="301">
        <v>20</v>
      </c>
      <c r="T2674" s="301">
        <v>0.1056072416394267</v>
      </c>
      <c r="U2674" s="301">
        <v>8.6596049044288151E-2</v>
      </c>
      <c r="V2674" s="301">
        <v>18.619047619047624</v>
      </c>
      <c r="W2674" s="301">
        <v>58.15</v>
      </c>
      <c r="X2674" s="301">
        <v>133.1579218903162</v>
      </c>
      <c r="Y2674" s="301">
        <v>117.42380952380952</v>
      </c>
      <c r="Z2674" s="301">
        <v>123.29499999999997</v>
      </c>
      <c r="AA2674" s="301">
        <v>11.919835359601363</v>
      </c>
      <c r="AB2674" s="301">
        <v>3.3507461855533225</v>
      </c>
      <c r="AC2674" s="301">
        <v>-32.97230082618993</v>
      </c>
    </row>
    <row r="2675" spans="1:39" s="301" customFormat="1">
      <c r="A2675" s="301">
        <v>8</v>
      </c>
      <c r="B2675" s="301">
        <v>206</v>
      </c>
      <c r="C2675" s="301">
        <v>2014</v>
      </c>
      <c r="D2675" s="301">
        <v>99</v>
      </c>
      <c r="E2675" s="301">
        <v>99</v>
      </c>
      <c r="F2675" s="301">
        <v>99</v>
      </c>
      <c r="G2675" s="301">
        <v>99</v>
      </c>
      <c r="H2675" s="301">
        <v>2</v>
      </c>
      <c r="I2675" s="301">
        <v>99</v>
      </c>
      <c r="J2675" s="301">
        <v>182</v>
      </c>
      <c r="K2675" s="301">
        <v>99</v>
      </c>
      <c r="L2675" s="301">
        <v>99</v>
      </c>
      <c r="M2675" s="301">
        <v>99</v>
      </c>
      <c r="N2675" s="301">
        <v>99</v>
      </c>
      <c r="O2675" s="301">
        <v>99</v>
      </c>
      <c r="P2675" s="301">
        <v>9999</v>
      </c>
      <c r="Q2675" s="301">
        <v>3</v>
      </c>
      <c r="R2675" s="301">
        <v>53</v>
      </c>
      <c r="S2675" s="301">
        <v>53</v>
      </c>
      <c r="T2675" s="301">
        <v>0.26653256223283878</v>
      </c>
      <c r="U2675" s="301">
        <v>0.24552345062376441</v>
      </c>
      <c r="V2675" s="301">
        <v>15.471698113207548</v>
      </c>
      <c r="W2675" s="301">
        <v>59.981132075471699</v>
      </c>
      <c r="X2675" s="301">
        <v>142.91992886199637</v>
      </c>
      <c r="Y2675" s="301">
        <v>131.91509433962264</v>
      </c>
      <c r="Z2675" s="301">
        <v>131.91509433962264</v>
      </c>
      <c r="AA2675" s="301">
        <v>25.132339507933633</v>
      </c>
      <c r="AB2675" s="301">
        <v>3.683161921131521</v>
      </c>
      <c r="AC2675" s="301">
        <v>-48.217972055663346</v>
      </c>
    </row>
    <row r="2676" spans="1:39" s="301" customFormat="1">
      <c r="A2676" s="301">
        <v>8</v>
      </c>
      <c r="B2676" s="301">
        <v>207</v>
      </c>
      <c r="C2676" s="301">
        <v>2014</v>
      </c>
      <c r="D2676" s="301">
        <v>99</v>
      </c>
      <c r="E2676" s="301">
        <v>99</v>
      </c>
      <c r="F2676" s="301">
        <v>99</v>
      </c>
      <c r="G2676" s="301">
        <v>99</v>
      </c>
      <c r="H2676" s="301">
        <v>2</v>
      </c>
      <c r="I2676" s="301">
        <v>99</v>
      </c>
      <c r="J2676" s="301">
        <v>288</v>
      </c>
      <c r="K2676" s="301">
        <v>99</v>
      </c>
      <c r="L2676" s="301">
        <v>99</v>
      </c>
      <c r="M2676" s="301">
        <v>99</v>
      </c>
      <c r="N2676" s="301">
        <v>99</v>
      </c>
      <c r="O2676" s="301">
        <v>99</v>
      </c>
      <c r="P2676" s="301">
        <v>9999</v>
      </c>
      <c r="Q2676" s="301">
        <v>3</v>
      </c>
      <c r="R2676" s="301">
        <v>5</v>
      </c>
      <c r="S2676" s="301">
        <v>5</v>
      </c>
      <c r="T2676" s="301">
        <v>2.5144581342720632E-2</v>
      </c>
      <c r="U2676" s="301">
        <v>2.2046717056654411E-2</v>
      </c>
      <c r="V2676" s="301">
        <v>15.2</v>
      </c>
      <c r="W2676" s="301">
        <v>57</v>
      </c>
      <c r="X2676" s="301">
        <v>136.03466955579631</v>
      </c>
      <c r="Y2676" s="301">
        <v>125.56</v>
      </c>
      <c r="Z2676" s="301">
        <v>125.56</v>
      </c>
      <c r="AA2676" s="301">
        <v>17.813545407919356</v>
      </c>
      <c r="AB2676" s="301">
        <v>2.4494897427831779</v>
      </c>
      <c r="AC2676" s="301">
        <v>37.997807291533263</v>
      </c>
    </row>
    <row r="2677" spans="1:39" s="301" customFormat="1">
      <c r="A2677" s="301">
        <v>8</v>
      </c>
      <c r="B2677" s="301">
        <v>208</v>
      </c>
      <c r="C2677" s="301">
        <v>2014</v>
      </c>
      <c r="D2677" s="301">
        <v>99</v>
      </c>
      <c r="E2677" s="301">
        <v>99</v>
      </c>
      <c r="F2677" s="301">
        <v>99</v>
      </c>
      <c r="G2677" s="301">
        <v>99</v>
      </c>
      <c r="H2677" s="301">
        <v>2</v>
      </c>
      <c r="I2677" s="301">
        <v>99</v>
      </c>
      <c r="J2677" s="301">
        <v>470</v>
      </c>
      <c r="K2677" s="301">
        <v>99</v>
      </c>
      <c r="L2677" s="301">
        <v>99</v>
      </c>
      <c r="M2677" s="301">
        <v>99</v>
      </c>
      <c r="N2677" s="301">
        <v>99</v>
      </c>
      <c r="O2677" s="301">
        <v>99</v>
      </c>
      <c r="P2677" s="301">
        <v>9999</v>
      </c>
      <c r="Q2677" s="301">
        <v>4</v>
      </c>
      <c r="R2677" s="301">
        <v>17</v>
      </c>
      <c r="S2677" s="301">
        <v>16</v>
      </c>
      <c r="T2677" s="301">
        <v>8.549157656525018E-2</v>
      </c>
      <c r="U2677" s="301">
        <v>6.9859086079647359E-2</v>
      </c>
      <c r="V2677" s="301">
        <v>19.52941176470588</v>
      </c>
      <c r="W2677" s="301">
        <v>59.3125</v>
      </c>
      <c r="X2677" s="301">
        <v>133.22923969154297</v>
      </c>
      <c r="Y2677" s="301">
        <v>117.01764705882351</v>
      </c>
      <c r="Z2677" s="301">
        <v>124.33125</v>
      </c>
      <c r="AA2677" s="301">
        <v>18.388030031449745</v>
      </c>
      <c r="AB2677" s="301">
        <v>3.1368525228324007</v>
      </c>
      <c r="AC2677" s="301">
        <v>-7.2117316183498259</v>
      </c>
    </row>
    <row r="2678" spans="1:39" s="301" customFormat="1">
      <c r="A2678" s="301">
        <v>8</v>
      </c>
      <c r="B2678" s="301">
        <v>209</v>
      </c>
      <c r="C2678" s="301">
        <v>2014</v>
      </c>
      <c r="D2678" s="301">
        <v>99</v>
      </c>
      <c r="E2678" s="301">
        <v>99</v>
      </c>
      <c r="F2678" s="301">
        <v>99</v>
      </c>
      <c r="G2678" s="301">
        <v>99</v>
      </c>
      <c r="H2678" s="301">
        <v>1</v>
      </c>
      <c r="I2678" s="301">
        <v>99</v>
      </c>
      <c r="J2678" s="301">
        <v>643</v>
      </c>
      <c r="K2678" s="301">
        <v>99</v>
      </c>
      <c r="L2678" s="301">
        <v>99</v>
      </c>
      <c r="M2678" s="301">
        <v>99</v>
      </c>
      <c r="N2678" s="301">
        <v>99</v>
      </c>
      <c r="O2678" s="301">
        <v>99</v>
      </c>
      <c r="P2678" s="301">
        <v>9999</v>
      </c>
      <c r="Q2678" s="301">
        <v>53</v>
      </c>
      <c r="R2678" s="301">
        <v>1519</v>
      </c>
      <c r="S2678" s="301">
        <v>1519</v>
      </c>
      <c r="T2678" s="301">
        <v>7.6389238119185308</v>
      </c>
      <c r="U2678" s="301">
        <v>7.6272405134237058</v>
      </c>
      <c r="V2678" s="301">
        <v>17.672152732060564</v>
      </c>
      <c r="W2678" s="301">
        <v>59.632653061224474</v>
      </c>
      <c r="X2678" s="301">
        <v>154.91210289029431</v>
      </c>
      <c r="Y2678" s="301">
        <v>142.98387096774161</v>
      </c>
      <c r="Z2678" s="301">
        <v>142.98387096774161</v>
      </c>
      <c r="AA2678" s="301">
        <v>31.837148928599209</v>
      </c>
      <c r="AB2678" s="301">
        <v>4.4310993534368901</v>
      </c>
      <c r="AC2678" s="301">
        <v>-53.76111589126387</v>
      </c>
    </row>
    <row r="2679" spans="1:39" s="301" customFormat="1">
      <c r="A2679" s="301">
        <v>8</v>
      </c>
      <c r="B2679" s="301">
        <v>210</v>
      </c>
      <c r="C2679" s="301">
        <v>2014</v>
      </c>
      <c r="D2679" s="301">
        <v>99</v>
      </c>
      <c r="E2679" s="301">
        <v>99</v>
      </c>
      <c r="F2679" s="301">
        <v>99</v>
      </c>
      <c r="G2679" s="301">
        <v>99</v>
      </c>
      <c r="H2679" s="301">
        <v>1</v>
      </c>
      <c r="I2679" s="301">
        <v>99</v>
      </c>
      <c r="J2679" s="301">
        <v>802</v>
      </c>
      <c r="K2679" s="301">
        <v>99</v>
      </c>
      <c r="L2679" s="301">
        <v>99</v>
      </c>
      <c r="M2679" s="301">
        <v>99</v>
      </c>
      <c r="N2679" s="301">
        <v>99</v>
      </c>
      <c r="O2679" s="301">
        <v>99</v>
      </c>
      <c r="P2679" s="301">
        <v>9999</v>
      </c>
      <c r="Q2679" s="301">
        <v>1</v>
      </c>
      <c r="R2679" s="301">
        <v>3</v>
      </c>
      <c r="S2679" s="301">
        <v>3</v>
      </c>
      <c r="T2679" s="301">
        <v>1.5086748805632384E-2</v>
      </c>
      <c r="U2679" s="301">
        <v>1.6821244775625136E-2</v>
      </c>
      <c r="V2679" s="301">
        <v>14</v>
      </c>
      <c r="W2679" s="301">
        <v>57</v>
      </c>
      <c r="X2679" s="301">
        <v>172.98663777537013</v>
      </c>
      <c r="Y2679" s="301">
        <v>159.66666666666663</v>
      </c>
      <c r="Z2679" s="301">
        <v>159.66666666666663</v>
      </c>
      <c r="AA2679" s="301">
        <v>22.127107558126337</v>
      </c>
      <c r="AB2679" s="301">
        <v>2.9439202887759497</v>
      </c>
      <c r="AC2679" s="301">
        <v>69.183852708362281</v>
      </c>
    </row>
    <row r="2680" spans="1:39">
      <c r="A2680">
        <v>9</v>
      </c>
      <c r="B2680">
        <v>1</v>
      </c>
      <c r="C2680">
        <v>2024</v>
      </c>
      <c r="D2680">
        <v>99</v>
      </c>
      <c r="E2680">
        <v>99</v>
      </c>
      <c r="F2680">
        <v>99</v>
      </c>
      <c r="G2680">
        <v>99</v>
      </c>
      <c r="H2680">
        <v>99</v>
      </c>
      <c r="I2680">
        <v>99</v>
      </c>
      <c r="J2680">
        <v>999</v>
      </c>
      <c r="K2680">
        <v>99</v>
      </c>
      <c r="L2680">
        <v>1</v>
      </c>
      <c r="M2680">
        <v>99</v>
      </c>
      <c r="N2680">
        <v>99</v>
      </c>
      <c r="O2680">
        <v>99</v>
      </c>
      <c r="P2680">
        <v>9999</v>
      </c>
    </row>
    <row r="2681" spans="1:39">
      <c r="A2681">
        <v>9</v>
      </c>
      <c r="B2681">
        <v>2</v>
      </c>
      <c r="C2681">
        <v>2024</v>
      </c>
      <c r="D2681">
        <v>99</v>
      </c>
      <c r="E2681">
        <v>99</v>
      </c>
      <c r="F2681">
        <v>99</v>
      </c>
      <c r="G2681">
        <v>99</v>
      </c>
      <c r="H2681">
        <v>99</v>
      </c>
      <c r="I2681">
        <v>99</v>
      </c>
      <c r="J2681">
        <v>999</v>
      </c>
      <c r="K2681">
        <v>99</v>
      </c>
      <c r="L2681">
        <v>2</v>
      </c>
      <c r="M2681">
        <v>99</v>
      </c>
      <c r="N2681">
        <v>99</v>
      </c>
      <c r="O2681">
        <v>99</v>
      </c>
      <c r="P2681">
        <v>9999</v>
      </c>
      <c r="Q2681">
        <v>11</v>
      </c>
      <c r="R2681">
        <v>13</v>
      </c>
      <c r="S2681">
        <v>13</v>
      </c>
      <c r="T2681">
        <v>9.2178969013684997E-2</v>
      </c>
      <c r="U2681">
        <v>0.12271037187428878</v>
      </c>
      <c r="V2681">
        <v>2</v>
      </c>
      <c r="W2681">
        <v>36.384615384615373</v>
      </c>
      <c r="X2681">
        <v>221.02675222935244</v>
      </c>
      <c r="Y2681">
        <v>204.00769230769225</v>
      </c>
      <c r="Z2681">
        <v>204.00769230769225</v>
      </c>
      <c r="AA2681">
        <v>50.533545013165615</v>
      </c>
      <c r="AB2681">
        <v>1.7775723089678748</v>
      </c>
      <c r="AC2681">
        <v>-23.415811190562874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</row>
    <row r="2682" spans="1:39">
      <c r="A2682">
        <v>9</v>
      </c>
      <c r="B2682">
        <v>3</v>
      </c>
      <c r="C2682">
        <v>2024</v>
      </c>
      <c r="D2682">
        <v>99</v>
      </c>
      <c r="E2682">
        <v>99</v>
      </c>
      <c r="F2682">
        <v>99</v>
      </c>
      <c r="G2682">
        <v>99</v>
      </c>
      <c r="H2682">
        <v>99</v>
      </c>
      <c r="I2682">
        <v>99</v>
      </c>
      <c r="J2682">
        <v>999</v>
      </c>
      <c r="K2682">
        <v>99</v>
      </c>
      <c r="L2682">
        <v>5</v>
      </c>
      <c r="M2682">
        <v>99</v>
      </c>
      <c r="N2682">
        <v>99</v>
      </c>
      <c r="O2682">
        <v>99</v>
      </c>
      <c r="P2682">
        <v>9999</v>
      </c>
      <c r="Q2682">
        <v>24</v>
      </c>
      <c r="R2682">
        <v>33</v>
      </c>
      <c r="S2682">
        <v>33</v>
      </c>
      <c r="T2682">
        <v>0.2339927674962774</v>
      </c>
      <c r="U2682">
        <v>0.30150356179798182</v>
      </c>
      <c r="V2682">
        <v>5</v>
      </c>
      <c r="W2682">
        <v>42.303030303030312</v>
      </c>
      <c r="X2682">
        <v>213.93676745789423</v>
      </c>
      <c r="Y2682">
        <v>197.46363636363628</v>
      </c>
      <c r="Z2682">
        <v>197.46363636363628</v>
      </c>
      <c r="AA2682">
        <v>36.067519327135045</v>
      </c>
      <c r="AB2682">
        <v>1.3813662206109998</v>
      </c>
      <c r="AC2682">
        <v>1.0135162937737749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3</v>
      </c>
      <c r="AJ2682">
        <v>0</v>
      </c>
      <c r="AK2682">
        <v>0</v>
      </c>
      <c r="AL2682">
        <v>0</v>
      </c>
      <c r="AM2682">
        <v>0</v>
      </c>
    </row>
    <row r="2683" spans="1:39">
      <c r="A2683">
        <v>9</v>
      </c>
      <c r="B2683">
        <v>4</v>
      </c>
      <c r="C2683">
        <v>2024</v>
      </c>
      <c r="D2683">
        <v>99</v>
      </c>
      <c r="E2683">
        <v>99</v>
      </c>
      <c r="F2683">
        <v>99</v>
      </c>
      <c r="G2683">
        <v>99</v>
      </c>
      <c r="H2683">
        <v>99</v>
      </c>
      <c r="I2683">
        <v>99</v>
      </c>
      <c r="J2683">
        <v>999</v>
      </c>
      <c r="K2683">
        <v>99</v>
      </c>
      <c r="L2683">
        <v>8</v>
      </c>
      <c r="M2683">
        <v>99</v>
      </c>
      <c r="N2683">
        <v>99</v>
      </c>
      <c r="O2683">
        <v>99</v>
      </c>
      <c r="P2683">
        <v>9999</v>
      </c>
      <c r="Q2683">
        <v>199</v>
      </c>
      <c r="R2683">
        <v>602</v>
      </c>
      <c r="S2683">
        <v>602</v>
      </c>
      <c r="T2683">
        <v>4.2685953343260303</v>
      </c>
      <c r="U2683">
        <v>5.2191352483819804</v>
      </c>
      <c r="V2683">
        <v>8</v>
      </c>
      <c r="W2683">
        <v>48.157807308970085</v>
      </c>
      <c r="X2683">
        <v>203.00605061495995</v>
      </c>
      <c r="Y2683">
        <v>187.37458471760817</v>
      </c>
      <c r="Z2683">
        <v>187.37458471760817</v>
      </c>
      <c r="AA2683">
        <v>35.011170527484047</v>
      </c>
      <c r="AB2683">
        <v>1.4501737240688997</v>
      </c>
      <c r="AC2683">
        <v>0.39036412307262736</v>
      </c>
      <c r="AD2683">
        <v>21</v>
      </c>
      <c r="AE2683">
        <v>0</v>
      </c>
      <c r="AF2683">
        <v>0</v>
      </c>
      <c r="AG2683">
        <v>3</v>
      </c>
      <c r="AH2683">
        <v>24</v>
      </c>
      <c r="AI2683">
        <v>16</v>
      </c>
      <c r="AJ2683">
        <v>10</v>
      </c>
      <c r="AK2683">
        <v>0</v>
      </c>
      <c r="AL2683">
        <v>7</v>
      </c>
      <c r="AM2683">
        <v>6</v>
      </c>
    </row>
    <row r="2684" spans="1:39">
      <c r="A2684">
        <v>9</v>
      </c>
      <c r="B2684">
        <v>5</v>
      </c>
      <c r="C2684">
        <v>2024</v>
      </c>
      <c r="D2684">
        <v>99</v>
      </c>
      <c r="E2684">
        <v>99</v>
      </c>
      <c r="F2684">
        <v>99</v>
      </c>
      <c r="G2684">
        <v>99</v>
      </c>
      <c r="H2684">
        <v>99</v>
      </c>
      <c r="I2684">
        <v>99</v>
      </c>
      <c r="J2684">
        <v>999</v>
      </c>
      <c r="K2684">
        <v>99</v>
      </c>
      <c r="L2684">
        <v>11</v>
      </c>
      <c r="M2684">
        <v>99</v>
      </c>
      <c r="N2684">
        <v>99</v>
      </c>
      <c r="O2684">
        <v>99</v>
      </c>
      <c r="P2684">
        <v>9999</v>
      </c>
      <c r="Q2684">
        <v>345</v>
      </c>
      <c r="R2684">
        <v>1675</v>
      </c>
      <c r="S2684">
        <v>1675</v>
      </c>
      <c r="T2684">
        <v>11.876905622917112</v>
      </c>
      <c r="U2684">
        <v>13.189127863828103</v>
      </c>
      <c r="V2684">
        <v>11</v>
      </c>
      <c r="W2684">
        <v>52.49552238805969</v>
      </c>
      <c r="X2684">
        <v>184.37761355734835</v>
      </c>
      <c r="Y2684">
        <v>170.18053731343284</v>
      </c>
      <c r="Z2684">
        <v>170.18053731343284</v>
      </c>
      <c r="AA2684">
        <v>30.921404319409866</v>
      </c>
      <c r="AB2684">
        <v>1.3948126537463963</v>
      </c>
      <c r="AC2684">
        <v>-12.917752815628738</v>
      </c>
      <c r="AD2684">
        <v>30</v>
      </c>
      <c r="AE2684">
        <v>0</v>
      </c>
      <c r="AF2684">
        <v>0</v>
      </c>
      <c r="AG2684">
        <v>3</v>
      </c>
      <c r="AH2684">
        <v>115</v>
      </c>
      <c r="AI2684">
        <v>59</v>
      </c>
      <c r="AJ2684">
        <v>29</v>
      </c>
      <c r="AK2684">
        <v>4</v>
      </c>
      <c r="AL2684">
        <v>26</v>
      </c>
      <c r="AM2684">
        <v>5</v>
      </c>
    </row>
    <row r="2685" spans="1:39">
      <c r="A2685">
        <v>9</v>
      </c>
      <c r="B2685">
        <v>6</v>
      </c>
      <c r="C2685">
        <v>2024</v>
      </c>
      <c r="D2685">
        <v>99</v>
      </c>
      <c r="E2685">
        <v>99</v>
      </c>
      <c r="F2685">
        <v>99</v>
      </c>
      <c r="G2685">
        <v>99</v>
      </c>
      <c r="H2685">
        <v>99</v>
      </c>
      <c r="I2685">
        <v>99</v>
      </c>
      <c r="J2685">
        <v>999</v>
      </c>
      <c r="K2685">
        <v>99</v>
      </c>
      <c r="L2685">
        <v>14</v>
      </c>
      <c r="M2685">
        <v>99</v>
      </c>
      <c r="N2685">
        <v>99</v>
      </c>
      <c r="O2685">
        <v>99</v>
      </c>
      <c r="P2685">
        <v>9999</v>
      </c>
      <c r="Q2685">
        <v>426</v>
      </c>
      <c r="R2685">
        <v>4237</v>
      </c>
      <c r="S2685">
        <v>4237</v>
      </c>
      <c r="T2685">
        <v>30.043253208537195</v>
      </c>
      <c r="U2685">
        <v>30.749138931405067</v>
      </c>
      <c r="V2685">
        <v>14</v>
      </c>
      <c r="W2685">
        <v>57.321453858862405</v>
      </c>
      <c r="X2685">
        <v>169.93444481635311</v>
      </c>
      <c r="Y2685">
        <v>156.84949256549413</v>
      </c>
      <c r="Z2685">
        <v>156.84949256549413</v>
      </c>
      <c r="AA2685">
        <v>28.299697603485647</v>
      </c>
      <c r="AB2685">
        <v>1.3910075544636935</v>
      </c>
      <c r="AC2685">
        <v>-14.3985990262717</v>
      </c>
      <c r="AD2685">
        <v>120</v>
      </c>
      <c r="AE2685">
        <v>0</v>
      </c>
      <c r="AF2685">
        <v>0</v>
      </c>
      <c r="AG2685">
        <v>15</v>
      </c>
      <c r="AH2685">
        <v>293</v>
      </c>
      <c r="AI2685">
        <v>124</v>
      </c>
      <c r="AJ2685">
        <v>84</v>
      </c>
      <c r="AK2685">
        <v>14</v>
      </c>
      <c r="AL2685">
        <v>41</v>
      </c>
      <c r="AM2685">
        <v>8</v>
      </c>
    </row>
    <row r="2686" spans="1:39">
      <c r="A2686">
        <v>9</v>
      </c>
      <c r="B2686">
        <v>7</v>
      </c>
      <c r="C2686">
        <v>2024</v>
      </c>
      <c r="D2686">
        <v>99</v>
      </c>
      <c r="E2686">
        <v>99</v>
      </c>
      <c r="F2686">
        <v>99</v>
      </c>
      <c r="G2686">
        <v>99</v>
      </c>
      <c r="H2686">
        <v>99</v>
      </c>
      <c r="I2686">
        <v>99</v>
      </c>
      <c r="J2686">
        <v>999</v>
      </c>
      <c r="K2686">
        <v>99</v>
      </c>
      <c r="L2686">
        <v>17</v>
      </c>
      <c r="M2686">
        <v>99</v>
      </c>
      <c r="N2686">
        <v>99</v>
      </c>
      <c r="O2686">
        <v>99</v>
      </c>
      <c r="P2686">
        <v>9999</v>
      </c>
      <c r="Q2686">
        <v>410</v>
      </c>
      <c r="R2686">
        <v>7379</v>
      </c>
      <c r="S2686">
        <v>7379</v>
      </c>
      <c r="T2686">
        <v>52.322200950152464</v>
      </c>
      <c r="U2686">
        <v>49.500117523601858</v>
      </c>
      <c r="V2686">
        <v>0</v>
      </c>
      <c r="W2686">
        <v>62.503455752812016</v>
      </c>
      <c r="X2686">
        <v>157.0781009091863</v>
      </c>
      <c r="Y2686">
        <v>144.98308713917851</v>
      </c>
      <c r="Z2686">
        <v>144.98308713917851</v>
      </c>
      <c r="AA2686">
        <v>26.954891948011632</v>
      </c>
      <c r="AB2686">
        <v>1.8754648654722048</v>
      </c>
      <c r="AC2686">
        <v>-11.116784758349043</v>
      </c>
      <c r="AD2686">
        <v>257</v>
      </c>
      <c r="AE2686">
        <v>0</v>
      </c>
      <c r="AF2686">
        <v>0</v>
      </c>
      <c r="AG2686">
        <v>31</v>
      </c>
      <c r="AH2686">
        <v>503</v>
      </c>
      <c r="AI2686">
        <v>130</v>
      </c>
      <c r="AJ2686">
        <v>108</v>
      </c>
      <c r="AK2686">
        <v>74</v>
      </c>
      <c r="AL2686">
        <v>65</v>
      </c>
      <c r="AM2686">
        <v>19</v>
      </c>
    </row>
    <row r="2687" spans="1:39" s="306" customFormat="1">
      <c r="A2687" s="306">
        <v>9</v>
      </c>
      <c r="B2687" s="306">
        <v>8</v>
      </c>
      <c r="C2687" s="306">
        <v>2024</v>
      </c>
      <c r="D2687" s="306">
        <v>99</v>
      </c>
      <c r="E2687" s="306">
        <v>99</v>
      </c>
      <c r="F2687" s="306">
        <v>99</v>
      </c>
      <c r="G2687" s="306">
        <v>99</v>
      </c>
      <c r="H2687" s="306">
        <v>99</v>
      </c>
      <c r="I2687" s="306">
        <v>99</v>
      </c>
      <c r="J2687" s="306">
        <v>999</v>
      </c>
      <c r="K2687" s="306">
        <v>99</v>
      </c>
      <c r="L2687" s="306">
        <v>75</v>
      </c>
      <c r="M2687" s="306">
        <v>99</v>
      </c>
      <c r="N2687" s="306">
        <v>99</v>
      </c>
      <c r="O2687" s="306">
        <v>99</v>
      </c>
      <c r="P2687" s="306">
        <v>9999</v>
      </c>
    </row>
    <row r="2688" spans="1:39" s="306" customFormat="1">
      <c r="A2688" s="306">
        <v>9</v>
      </c>
      <c r="B2688" s="306">
        <v>9</v>
      </c>
      <c r="C2688" s="306">
        <v>2024</v>
      </c>
      <c r="D2688" s="306">
        <v>99</v>
      </c>
      <c r="E2688" s="306">
        <v>99</v>
      </c>
      <c r="F2688" s="306">
        <v>99</v>
      </c>
      <c r="G2688" s="306">
        <v>99</v>
      </c>
      <c r="H2688" s="306">
        <v>99</v>
      </c>
      <c r="I2688" s="306">
        <v>99</v>
      </c>
      <c r="J2688" s="306">
        <v>999</v>
      </c>
      <c r="K2688" s="306">
        <v>99</v>
      </c>
      <c r="L2688" s="306">
        <v>76</v>
      </c>
      <c r="M2688" s="306">
        <v>99</v>
      </c>
      <c r="N2688" s="306">
        <v>99</v>
      </c>
      <c r="O2688" s="306">
        <v>99</v>
      </c>
      <c r="P2688" s="306">
        <v>9999</v>
      </c>
    </row>
    <row r="2689" spans="1:39" s="305" customFormat="1">
      <c r="A2689" s="305">
        <v>9</v>
      </c>
      <c r="B2689" s="305">
        <v>10</v>
      </c>
      <c r="C2689" s="305">
        <v>2024</v>
      </c>
      <c r="D2689" s="305">
        <v>99</v>
      </c>
      <c r="E2689" s="305">
        <v>99</v>
      </c>
      <c r="F2689" s="305">
        <v>99</v>
      </c>
      <c r="G2689" s="305">
        <v>99</v>
      </c>
      <c r="H2689" s="305">
        <v>99</v>
      </c>
      <c r="I2689" s="305">
        <v>99</v>
      </c>
      <c r="J2689" s="305">
        <v>999</v>
      </c>
      <c r="K2689" s="305">
        <v>99</v>
      </c>
      <c r="L2689" s="305">
        <v>99</v>
      </c>
      <c r="M2689" s="305">
        <v>99</v>
      </c>
      <c r="N2689" s="305">
        <v>99</v>
      </c>
      <c r="O2689" s="305">
        <v>99</v>
      </c>
      <c r="P2689" s="305">
        <v>9999</v>
      </c>
      <c r="Q2689" s="305">
        <v>100</v>
      </c>
      <c r="R2689" s="305">
        <v>164</v>
      </c>
      <c r="S2689" s="305">
        <v>134</v>
      </c>
      <c r="T2689" s="305">
        <v>1.1628731475572569</v>
      </c>
      <c r="U2689" s="305">
        <v>0.91826649911070879</v>
      </c>
      <c r="V2689" s="305">
        <v>0</v>
      </c>
      <c r="W2689" s="305">
        <v>62.022388059701491</v>
      </c>
      <c r="X2689" s="305">
        <v>159.32087836588011</v>
      </c>
      <c r="Y2689" s="305">
        <v>121.0134146341464</v>
      </c>
      <c r="Z2689" s="305">
        <v>148.10597014925381</v>
      </c>
      <c r="AA2689" s="305">
        <v>39.25775474528411</v>
      </c>
      <c r="AD2689" s="305">
        <v>9</v>
      </c>
      <c r="AE2689" s="305">
        <v>0</v>
      </c>
      <c r="AF2689" s="305">
        <v>0</v>
      </c>
      <c r="AG2689" s="305">
        <v>1</v>
      </c>
      <c r="AH2689" s="305">
        <v>4</v>
      </c>
      <c r="AI2689" s="305">
        <v>1</v>
      </c>
      <c r="AJ2689" s="305">
        <v>1</v>
      </c>
      <c r="AK2689" s="305">
        <v>0</v>
      </c>
      <c r="AL2689" s="305">
        <v>2</v>
      </c>
      <c r="AM2689" s="305">
        <v>0</v>
      </c>
    </row>
    <row r="2690" spans="1:39" s="303" customFormat="1">
      <c r="A2690" s="303">
        <v>9</v>
      </c>
      <c r="B2690" s="303">
        <v>11</v>
      </c>
      <c r="C2690" s="303">
        <v>2023</v>
      </c>
      <c r="D2690" s="303">
        <v>99</v>
      </c>
      <c r="E2690" s="303">
        <v>99</v>
      </c>
      <c r="F2690" s="303">
        <v>99</v>
      </c>
      <c r="G2690" s="303">
        <v>99</v>
      </c>
      <c r="H2690" s="303">
        <v>99</v>
      </c>
      <c r="I2690" s="303">
        <v>99</v>
      </c>
      <c r="J2690" s="303">
        <v>999</v>
      </c>
      <c r="K2690" s="303">
        <v>99</v>
      </c>
      <c r="L2690" s="303">
        <v>1</v>
      </c>
      <c r="M2690" s="303">
        <v>99</v>
      </c>
      <c r="N2690" s="303">
        <v>99</v>
      </c>
      <c r="O2690" s="303">
        <v>99</v>
      </c>
      <c r="P2690" s="303">
        <v>9999</v>
      </c>
    </row>
    <row r="2691" spans="1:39">
      <c r="A2691">
        <v>9</v>
      </c>
      <c r="B2691">
        <v>12</v>
      </c>
      <c r="C2691">
        <v>2023</v>
      </c>
      <c r="D2691">
        <v>99</v>
      </c>
      <c r="E2691">
        <v>99</v>
      </c>
      <c r="F2691">
        <v>99</v>
      </c>
      <c r="G2691">
        <v>99</v>
      </c>
      <c r="H2691">
        <v>99</v>
      </c>
      <c r="I2691">
        <v>99</v>
      </c>
      <c r="J2691">
        <v>999</v>
      </c>
      <c r="K2691">
        <v>99</v>
      </c>
      <c r="L2691">
        <v>2</v>
      </c>
      <c r="M2691">
        <v>99</v>
      </c>
      <c r="N2691">
        <v>99</v>
      </c>
      <c r="O2691">
        <v>99</v>
      </c>
      <c r="P2691">
        <v>9999</v>
      </c>
      <c r="Q2691">
        <v>11</v>
      </c>
      <c r="R2691">
        <v>32</v>
      </c>
      <c r="S2691">
        <v>31</v>
      </c>
      <c r="T2691">
        <v>0.21932830705962983</v>
      </c>
      <c r="U2691">
        <v>0.31134361575627734</v>
      </c>
      <c r="V2691">
        <v>2</v>
      </c>
      <c r="W2691">
        <v>36.193548387096783</v>
      </c>
      <c r="X2691">
        <v>243.25230227518963</v>
      </c>
      <c r="Y2691">
        <v>219.53750000000005</v>
      </c>
      <c r="Z2691">
        <v>226.61935483870977</v>
      </c>
      <c r="AA2691">
        <v>46.865107863607918</v>
      </c>
      <c r="AB2691">
        <v>1.4462265659005284</v>
      </c>
      <c r="AC2691">
        <v>-3.9082363418959303</v>
      </c>
      <c r="AD2691">
        <v>0</v>
      </c>
      <c r="AE2691">
        <v>0</v>
      </c>
      <c r="AF2691">
        <v>0</v>
      </c>
      <c r="AG2691">
        <v>0</v>
      </c>
      <c r="AH2691">
        <v>4</v>
      </c>
      <c r="AI2691">
        <v>0</v>
      </c>
      <c r="AJ2691">
        <v>0</v>
      </c>
      <c r="AK2691">
        <v>0</v>
      </c>
      <c r="AL2691">
        <v>1</v>
      </c>
      <c r="AM2691">
        <v>0</v>
      </c>
    </row>
    <row r="2692" spans="1:39">
      <c r="A2692">
        <v>9</v>
      </c>
      <c r="B2692">
        <v>13</v>
      </c>
      <c r="C2692">
        <v>2023</v>
      </c>
      <c r="D2692">
        <v>99</v>
      </c>
      <c r="E2692">
        <v>99</v>
      </c>
      <c r="F2692">
        <v>99</v>
      </c>
      <c r="G2692">
        <v>99</v>
      </c>
      <c r="H2692">
        <v>99</v>
      </c>
      <c r="I2692">
        <v>99</v>
      </c>
      <c r="J2692">
        <v>999</v>
      </c>
      <c r="K2692">
        <v>99</v>
      </c>
      <c r="L2692">
        <v>5</v>
      </c>
      <c r="M2692">
        <v>99</v>
      </c>
      <c r="N2692">
        <v>99</v>
      </c>
      <c r="O2692">
        <v>99</v>
      </c>
      <c r="P2692">
        <v>9999</v>
      </c>
      <c r="Q2692">
        <v>34</v>
      </c>
      <c r="R2692">
        <v>50</v>
      </c>
      <c r="S2692">
        <v>49</v>
      </c>
      <c r="T2692">
        <v>0.34270047978067159</v>
      </c>
      <c r="U2692">
        <v>0.47425700349186872</v>
      </c>
      <c r="V2692">
        <v>5</v>
      </c>
      <c r="W2692">
        <v>42.673469387755098</v>
      </c>
      <c r="X2692">
        <v>235.79848320693392</v>
      </c>
      <c r="Y2692">
        <v>214.02399999999997</v>
      </c>
      <c r="Z2692">
        <v>218.39183673469392</v>
      </c>
      <c r="AA2692">
        <v>35.632505434858039</v>
      </c>
      <c r="AB2692">
        <v>1.251737651036271</v>
      </c>
      <c r="AC2692">
        <v>-9.1753982629445243</v>
      </c>
      <c r="AD2692">
        <v>3</v>
      </c>
      <c r="AE2692">
        <v>0</v>
      </c>
      <c r="AF2692">
        <v>0</v>
      </c>
      <c r="AG2692">
        <v>0</v>
      </c>
      <c r="AH2692">
        <v>3</v>
      </c>
      <c r="AI2692">
        <v>0</v>
      </c>
      <c r="AJ2692">
        <v>0</v>
      </c>
      <c r="AK2692">
        <v>0</v>
      </c>
      <c r="AL2692">
        <v>2</v>
      </c>
      <c r="AM2692">
        <v>0</v>
      </c>
    </row>
    <row r="2693" spans="1:39">
      <c r="A2693">
        <v>9</v>
      </c>
      <c r="B2693">
        <v>14</v>
      </c>
      <c r="C2693">
        <v>2023</v>
      </c>
      <c r="D2693">
        <v>99</v>
      </c>
      <c r="E2693">
        <v>99</v>
      </c>
      <c r="F2693">
        <v>99</v>
      </c>
      <c r="G2693">
        <v>99</v>
      </c>
      <c r="H2693">
        <v>99</v>
      </c>
      <c r="I2693">
        <v>99</v>
      </c>
      <c r="J2693">
        <v>999</v>
      </c>
      <c r="K2693">
        <v>99</v>
      </c>
      <c r="L2693">
        <v>8</v>
      </c>
      <c r="M2693">
        <v>99</v>
      </c>
      <c r="N2693">
        <v>99</v>
      </c>
      <c r="O2693">
        <v>99</v>
      </c>
      <c r="P2693">
        <v>9999</v>
      </c>
      <c r="Q2693">
        <v>198</v>
      </c>
      <c r="R2693">
        <v>624</v>
      </c>
      <c r="S2693">
        <v>624</v>
      </c>
      <c r="T2693">
        <v>4.2769019876627823</v>
      </c>
      <c r="U2693">
        <v>5.2488601713418124</v>
      </c>
      <c r="V2693">
        <v>8</v>
      </c>
      <c r="W2693">
        <v>48.139423076923087</v>
      </c>
      <c r="X2693">
        <v>205.63519182154064</v>
      </c>
      <c r="Y2693">
        <v>189.80128205128219</v>
      </c>
      <c r="Z2693">
        <v>189.80128205128219</v>
      </c>
      <c r="AA2693">
        <v>36.303001018809667</v>
      </c>
      <c r="AB2693">
        <v>1.3038836173801316</v>
      </c>
      <c r="AC2693">
        <v>-9.3787937996906372</v>
      </c>
      <c r="AD2693">
        <v>12</v>
      </c>
      <c r="AE2693">
        <v>0</v>
      </c>
      <c r="AF2693">
        <v>0</v>
      </c>
      <c r="AG2693">
        <v>1</v>
      </c>
      <c r="AH2693">
        <v>33</v>
      </c>
      <c r="AI2693">
        <v>4</v>
      </c>
      <c r="AJ2693">
        <v>2</v>
      </c>
      <c r="AK2693">
        <v>1</v>
      </c>
      <c r="AL2693">
        <v>8</v>
      </c>
      <c r="AM2693">
        <v>0</v>
      </c>
    </row>
    <row r="2694" spans="1:39">
      <c r="A2694">
        <v>9</v>
      </c>
      <c r="B2694">
        <v>15</v>
      </c>
      <c r="C2694">
        <v>2023</v>
      </c>
      <c r="D2694">
        <v>99</v>
      </c>
      <c r="E2694">
        <v>99</v>
      </c>
      <c r="F2694">
        <v>99</v>
      </c>
      <c r="G2694">
        <v>99</v>
      </c>
      <c r="H2694">
        <v>99</v>
      </c>
      <c r="I2694">
        <v>99</v>
      </c>
      <c r="J2694">
        <v>999</v>
      </c>
      <c r="K2694">
        <v>99</v>
      </c>
      <c r="L2694">
        <v>11</v>
      </c>
      <c r="M2694">
        <v>99</v>
      </c>
      <c r="N2694">
        <v>99</v>
      </c>
      <c r="O2694">
        <v>99</v>
      </c>
      <c r="P2694">
        <v>9999</v>
      </c>
      <c r="Q2694">
        <v>373</v>
      </c>
      <c r="R2694">
        <v>1676</v>
      </c>
      <c r="S2694">
        <v>1676</v>
      </c>
      <c r="T2694">
        <v>11.487320082248116</v>
      </c>
      <c r="U2694">
        <v>12.79321252126771</v>
      </c>
      <c r="V2694">
        <v>11</v>
      </c>
      <c r="W2694">
        <v>52.38484486873508</v>
      </c>
      <c r="X2694">
        <v>186.60472103781129</v>
      </c>
      <c r="Y2694">
        <v>172.23615751789978</v>
      </c>
      <c r="Z2694">
        <v>172.23615751789978</v>
      </c>
      <c r="AA2694">
        <v>32.675004942675301</v>
      </c>
      <c r="AB2694">
        <v>1.4177478568069288</v>
      </c>
      <c r="AC2694">
        <v>-11.70924224849516</v>
      </c>
      <c r="AD2694">
        <v>55</v>
      </c>
      <c r="AE2694">
        <v>0</v>
      </c>
      <c r="AF2694">
        <v>0</v>
      </c>
      <c r="AG2694">
        <v>11</v>
      </c>
      <c r="AH2694">
        <v>85</v>
      </c>
      <c r="AI2694">
        <v>14</v>
      </c>
      <c r="AJ2694">
        <v>28</v>
      </c>
      <c r="AK2694">
        <v>3</v>
      </c>
      <c r="AL2694">
        <v>23</v>
      </c>
      <c r="AM2694">
        <v>9</v>
      </c>
    </row>
    <row r="2695" spans="1:39">
      <c r="A2695">
        <v>9</v>
      </c>
      <c r="B2695">
        <v>16</v>
      </c>
      <c r="C2695">
        <v>2023</v>
      </c>
      <c r="D2695">
        <v>99</v>
      </c>
      <c r="E2695">
        <v>99</v>
      </c>
      <c r="F2695">
        <v>99</v>
      </c>
      <c r="G2695">
        <v>99</v>
      </c>
      <c r="H2695">
        <v>99</v>
      </c>
      <c r="I2695">
        <v>99</v>
      </c>
      <c r="J2695">
        <v>999</v>
      </c>
      <c r="K2695">
        <v>99</v>
      </c>
      <c r="L2695">
        <v>14</v>
      </c>
      <c r="M2695">
        <v>99</v>
      </c>
      <c r="N2695">
        <v>99</v>
      </c>
      <c r="O2695">
        <v>99</v>
      </c>
      <c r="P2695">
        <v>9999</v>
      </c>
      <c r="Q2695">
        <v>474</v>
      </c>
      <c r="R2695">
        <v>4384</v>
      </c>
      <c r="S2695">
        <v>4384</v>
      </c>
      <c r="T2695">
        <v>30.0479780671693</v>
      </c>
      <c r="U2695">
        <v>30.699888943237696</v>
      </c>
      <c r="V2695">
        <v>14</v>
      </c>
      <c r="W2695">
        <v>57.331432481751811</v>
      </c>
      <c r="X2695">
        <v>171.19192908715621</v>
      </c>
      <c r="Y2695">
        <v>158.01015054744539</v>
      </c>
      <c r="Z2695">
        <v>158.01015054744539</v>
      </c>
      <c r="AA2695">
        <v>29.410380999933992</v>
      </c>
      <c r="AB2695">
        <v>1.3787216227213701</v>
      </c>
      <c r="AC2695">
        <v>-12.984146293752612</v>
      </c>
      <c r="AD2695">
        <v>132</v>
      </c>
      <c r="AE2695">
        <v>1</v>
      </c>
      <c r="AF2695">
        <v>0</v>
      </c>
      <c r="AG2695">
        <v>19</v>
      </c>
      <c r="AH2695">
        <v>284</v>
      </c>
      <c r="AI2695">
        <v>35</v>
      </c>
      <c r="AJ2695">
        <v>45</v>
      </c>
      <c r="AK2695">
        <v>21</v>
      </c>
      <c r="AL2695">
        <v>64</v>
      </c>
      <c r="AM2695">
        <v>11</v>
      </c>
    </row>
    <row r="2696" spans="1:39">
      <c r="A2696">
        <v>9</v>
      </c>
      <c r="B2696">
        <v>17</v>
      </c>
      <c r="C2696">
        <v>2023</v>
      </c>
      <c r="D2696">
        <v>99</v>
      </c>
      <c r="E2696">
        <v>99</v>
      </c>
      <c r="F2696">
        <v>99</v>
      </c>
      <c r="G2696">
        <v>99</v>
      </c>
      <c r="H2696">
        <v>99</v>
      </c>
      <c r="I2696">
        <v>99</v>
      </c>
      <c r="J2696">
        <v>999</v>
      </c>
      <c r="K2696">
        <v>99</v>
      </c>
      <c r="L2696">
        <v>17</v>
      </c>
      <c r="M2696">
        <v>99</v>
      </c>
      <c r="N2696">
        <v>99</v>
      </c>
      <c r="O2696">
        <v>99</v>
      </c>
      <c r="P2696">
        <v>9999</v>
      </c>
      <c r="Q2696">
        <v>454</v>
      </c>
      <c r="R2696">
        <v>7711</v>
      </c>
      <c r="S2696">
        <v>7711</v>
      </c>
      <c r="T2696">
        <v>52.851267991775195</v>
      </c>
      <c r="U2696">
        <v>49.852440622922977</v>
      </c>
      <c r="V2696">
        <v>0</v>
      </c>
      <c r="W2696">
        <v>62.617559330826097</v>
      </c>
      <c r="X2696">
        <v>158.04936258413221</v>
      </c>
      <c r="Y2696">
        <v>145.8795616651536</v>
      </c>
      <c r="Z2696">
        <v>145.8795616651536</v>
      </c>
      <c r="AA2696">
        <v>25.863362569424861</v>
      </c>
      <c r="AB2696">
        <v>1.8974206760679295</v>
      </c>
      <c r="AC2696">
        <v>-13.878906443497304</v>
      </c>
      <c r="AD2696">
        <v>279</v>
      </c>
      <c r="AE2696">
        <v>0</v>
      </c>
      <c r="AF2696">
        <v>0</v>
      </c>
      <c r="AG2696">
        <v>36</v>
      </c>
      <c r="AH2696">
        <v>641</v>
      </c>
      <c r="AI2696">
        <v>86</v>
      </c>
      <c r="AJ2696">
        <v>94</v>
      </c>
      <c r="AK2696">
        <v>67</v>
      </c>
      <c r="AL2696">
        <v>84</v>
      </c>
      <c r="AM2696">
        <v>17</v>
      </c>
    </row>
    <row r="2697" spans="1:39" s="306" customFormat="1">
      <c r="A2697" s="306">
        <v>9</v>
      </c>
      <c r="B2697" s="306">
        <v>18</v>
      </c>
      <c r="C2697" s="306">
        <v>2023</v>
      </c>
      <c r="D2697" s="306">
        <v>99</v>
      </c>
      <c r="E2697" s="306">
        <v>99</v>
      </c>
      <c r="F2697" s="306">
        <v>99</v>
      </c>
      <c r="G2697" s="306">
        <v>99</v>
      </c>
      <c r="H2697" s="306">
        <v>99</v>
      </c>
      <c r="I2697" s="306">
        <v>99</v>
      </c>
      <c r="J2697" s="306">
        <v>999</v>
      </c>
      <c r="K2697" s="306">
        <v>99</v>
      </c>
      <c r="L2697" s="306">
        <v>75</v>
      </c>
      <c r="M2697" s="306">
        <v>99</v>
      </c>
      <c r="N2697" s="306">
        <v>99</v>
      </c>
      <c r="O2697" s="306">
        <v>99</v>
      </c>
      <c r="P2697" s="306">
        <v>9999</v>
      </c>
    </row>
    <row r="2698" spans="1:39" s="306" customFormat="1">
      <c r="A2698" s="306">
        <v>9</v>
      </c>
      <c r="B2698" s="306">
        <v>19</v>
      </c>
      <c r="C2698" s="306">
        <v>2023</v>
      </c>
      <c r="D2698" s="306">
        <v>99</v>
      </c>
      <c r="E2698" s="306">
        <v>99</v>
      </c>
      <c r="F2698" s="306">
        <v>99</v>
      </c>
      <c r="G2698" s="306">
        <v>99</v>
      </c>
      <c r="H2698" s="306">
        <v>99</v>
      </c>
      <c r="I2698" s="306">
        <v>99</v>
      </c>
      <c r="J2698" s="306">
        <v>999</v>
      </c>
      <c r="K2698" s="306">
        <v>99</v>
      </c>
      <c r="L2698" s="306">
        <v>76</v>
      </c>
      <c r="M2698" s="306">
        <v>99</v>
      </c>
      <c r="N2698" s="306">
        <v>99</v>
      </c>
      <c r="O2698" s="306">
        <v>99</v>
      </c>
      <c r="P2698" s="306">
        <v>9999</v>
      </c>
      <c r="Q2698" s="306">
        <v>1</v>
      </c>
      <c r="R2698" s="306">
        <v>1</v>
      </c>
      <c r="S2698" s="306">
        <v>1</v>
      </c>
      <c r="T2698" s="306">
        <v>6.8540095956134322E-3</v>
      </c>
      <c r="U2698" s="306">
        <v>8.1456693867795645E-3</v>
      </c>
      <c r="V2698" s="306">
        <v>0</v>
      </c>
      <c r="W2698" s="306">
        <v>60</v>
      </c>
      <c r="X2698" s="306">
        <v>199.13326110509212</v>
      </c>
      <c r="Y2698" s="306">
        <v>183.8</v>
      </c>
      <c r="Z2698" s="306">
        <v>183.8</v>
      </c>
      <c r="AA2698" s="306">
        <v>0</v>
      </c>
      <c r="AB2698" s="306">
        <v>0</v>
      </c>
      <c r="AD2698" s="306">
        <v>0</v>
      </c>
      <c r="AE2698" s="306">
        <v>0</v>
      </c>
      <c r="AF2698" s="306">
        <v>0</v>
      </c>
      <c r="AG2698" s="306">
        <v>0</v>
      </c>
      <c r="AH2698" s="306">
        <v>0</v>
      </c>
      <c r="AI2698" s="306">
        <v>0</v>
      </c>
      <c r="AJ2698" s="306">
        <v>0</v>
      </c>
      <c r="AK2698" s="306">
        <v>0</v>
      </c>
      <c r="AL2698" s="306">
        <v>0</v>
      </c>
      <c r="AM2698" s="306">
        <v>0</v>
      </c>
    </row>
    <row r="2699" spans="1:39" s="306" customFormat="1">
      <c r="A2699" s="306">
        <v>9</v>
      </c>
      <c r="B2699" s="306">
        <v>20</v>
      </c>
      <c r="C2699" s="306">
        <v>2023</v>
      </c>
      <c r="D2699" s="306">
        <v>99</v>
      </c>
      <c r="E2699" s="306">
        <v>99</v>
      </c>
      <c r="F2699" s="306">
        <v>99</v>
      </c>
      <c r="G2699" s="306">
        <v>99</v>
      </c>
      <c r="H2699" s="306">
        <v>99</v>
      </c>
      <c r="I2699" s="306">
        <v>99</v>
      </c>
      <c r="J2699" s="306">
        <v>999</v>
      </c>
      <c r="K2699" s="306">
        <v>99</v>
      </c>
      <c r="L2699" s="306">
        <v>99</v>
      </c>
      <c r="M2699" s="306">
        <v>99</v>
      </c>
      <c r="N2699" s="306">
        <v>99</v>
      </c>
      <c r="O2699" s="306">
        <v>99</v>
      </c>
      <c r="P2699" s="306">
        <v>9999</v>
      </c>
      <c r="Q2699" s="306">
        <v>74</v>
      </c>
      <c r="R2699" s="306">
        <v>112</v>
      </c>
      <c r="S2699" s="306">
        <v>94</v>
      </c>
      <c r="T2699" s="306">
        <v>0.76764907470870491</v>
      </c>
      <c r="U2699" s="306">
        <v>0.6118514525948856</v>
      </c>
      <c r="V2699" s="306">
        <v>0</v>
      </c>
      <c r="W2699" s="306">
        <v>61.446808510638292</v>
      </c>
      <c r="X2699" s="306">
        <v>158.14889336016103</v>
      </c>
      <c r="Y2699" s="306">
        <v>123.26696428571437</v>
      </c>
      <c r="Z2699" s="306">
        <v>146.87127659574469</v>
      </c>
      <c r="AA2699" s="306">
        <v>38.24073694635171</v>
      </c>
      <c r="AB2699" s="306">
        <v>3.3883938995712106</v>
      </c>
      <c r="AC2699" s="306">
        <v>-32.05408241668686</v>
      </c>
      <c r="AD2699" s="306">
        <v>9</v>
      </c>
      <c r="AE2699" s="306">
        <v>0</v>
      </c>
      <c r="AF2699" s="306">
        <v>0</v>
      </c>
      <c r="AG2699" s="306">
        <v>0</v>
      </c>
      <c r="AH2699" s="306">
        <v>9</v>
      </c>
      <c r="AI2699" s="306">
        <v>3</v>
      </c>
      <c r="AJ2699" s="306">
        <v>1</v>
      </c>
      <c r="AK2699" s="306">
        <v>1</v>
      </c>
      <c r="AL2699" s="306">
        <v>0</v>
      </c>
      <c r="AM2699" s="306">
        <v>0</v>
      </c>
    </row>
    <row r="2700" spans="1:39">
      <c r="A2700">
        <v>9</v>
      </c>
      <c r="B2700">
        <v>21</v>
      </c>
      <c r="C2700">
        <v>2022</v>
      </c>
      <c r="D2700">
        <v>99</v>
      </c>
      <c r="E2700">
        <v>99</v>
      </c>
      <c r="F2700">
        <v>99</v>
      </c>
      <c r="G2700">
        <v>99</v>
      </c>
      <c r="H2700">
        <v>99</v>
      </c>
      <c r="I2700">
        <v>99</v>
      </c>
      <c r="J2700">
        <v>999</v>
      </c>
      <c r="K2700">
        <v>99</v>
      </c>
      <c r="L2700">
        <v>1</v>
      </c>
      <c r="M2700">
        <v>99</v>
      </c>
      <c r="N2700">
        <v>99</v>
      </c>
      <c r="O2700">
        <v>99</v>
      </c>
      <c r="P2700">
        <v>9999</v>
      </c>
    </row>
    <row r="2701" spans="1:39">
      <c r="A2701">
        <v>9</v>
      </c>
      <c r="B2701">
        <v>22</v>
      </c>
      <c r="C2701">
        <v>2022</v>
      </c>
      <c r="D2701">
        <v>99</v>
      </c>
      <c r="E2701">
        <v>99</v>
      </c>
      <c r="F2701">
        <v>99</v>
      </c>
      <c r="G2701">
        <v>99</v>
      </c>
      <c r="H2701">
        <v>99</v>
      </c>
      <c r="I2701">
        <v>99</v>
      </c>
      <c r="J2701">
        <v>999</v>
      </c>
      <c r="K2701">
        <v>99</v>
      </c>
      <c r="L2701">
        <v>2</v>
      </c>
      <c r="M2701">
        <v>99</v>
      </c>
      <c r="N2701">
        <v>99</v>
      </c>
      <c r="O2701">
        <v>99</v>
      </c>
      <c r="P2701">
        <v>9999</v>
      </c>
      <c r="Q2701">
        <v>30</v>
      </c>
      <c r="R2701">
        <v>49</v>
      </c>
      <c r="S2701">
        <v>49</v>
      </c>
      <c r="T2701">
        <v>0.3317535545023696</v>
      </c>
      <c r="U2701">
        <v>0.47438193007697538</v>
      </c>
      <c r="V2701">
        <v>2</v>
      </c>
      <c r="W2701">
        <v>36.877551020408163</v>
      </c>
      <c r="X2701">
        <v>238.40758838746763</v>
      </c>
      <c r="Y2701">
        <v>220.05020408163256</v>
      </c>
      <c r="Z2701">
        <v>220.05020408163256</v>
      </c>
      <c r="AA2701">
        <v>37.842279642350007</v>
      </c>
      <c r="AB2701">
        <v>1.7336131087016955</v>
      </c>
      <c r="AC2701">
        <v>26.282396676391073</v>
      </c>
      <c r="AD2701">
        <v>1</v>
      </c>
      <c r="AE2701">
        <v>0</v>
      </c>
      <c r="AF2701">
        <v>0</v>
      </c>
      <c r="AG2701">
        <v>0</v>
      </c>
      <c r="AH2701">
        <v>4</v>
      </c>
      <c r="AI2701">
        <v>1</v>
      </c>
      <c r="AJ2701">
        <v>1</v>
      </c>
      <c r="AK2701">
        <v>0</v>
      </c>
      <c r="AL2701">
        <v>0</v>
      </c>
      <c r="AM2701">
        <v>0</v>
      </c>
    </row>
    <row r="2702" spans="1:39">
      <c r="A2702">
        <v>9</v>
      </c>
      <c r="B2702">
        <v>23</v>
      </c>
      <c r="C2702">
        <v>2022</v>
      </c>
      <c r="D2702">
        <v>99</v>
      </c>
      <c r="E2702">
        <v>99</v>
      </c>
      <c r="F2702">
        <v>99</v>
      </c>
      <c r="G2702">
        <v>99</v>
      </c>
      <c r="H2702">
        <v>99</v>
      </c>
      <c r="I2702">
        <v>99</v>
      </c>
      <c r="J2702">
        <v>999</v>
      </c>
      <c r="K2702">
        <v>99</v>
      </c>
      <c r="L2702">
        <v>5</v>
      </c>
      <c r="M2702">
        <v>99</v>
      </c>
      <c r="N2702">
        <v>99</v>
      </c>
      <c r="O2702">
        <v>99</v>
      </c>
      <c r="P2702">
        <v>9999</v>
      </c>
      <c r="Q2702">
        <v>63</v>
      </c>
      <c r="R2702">
        <v>98</v>
      </c>
      <c r="S2702">
        <v>98</v>
      </c>
      <c r="T2702">
        <v>0.66350710900473919</v>
      </c>
      <c r="U2702">
        <v>0.89293946982025441</v>
      </c>
      <c r="V2702">
        <v>5</v>
      </c>
      <c r="W2702">
        <v>42.285714285714278</v>
      </c>
      <c r="X2702">
        <v>224.37990580847725</v>
      </c>
      <c r="Y2702">
        <v>207.10265306122437</v>
      </c>
      <c r="Z2702">
        <v>207.10265306122437</v>
      </c>
      <c r="AA2702">
        <v>35.827588120222686</v>
      </c>
      <c r="AB2702">
        <v>1.3702375780893483</v>
      </c>
      <c r="AC2702">
        <v>-23.563571252061287</v>
      </c>
      <c r="AD2702">
        <v>3</v>
      </c>
      <c r="AE2702">
        <v>0</v>
      </c>
      <c r="AF2702">
        <v>0</v>
      </c>
      <c r="AG2702">
        <v>0</v>
      </c>
      <c r="AH2702">
        <v>8</v>
      </c>
      <c r="AI2702">
        <v>0</v>
      </c>
      <c r="AJ2702">
        <v>2</v>
      </c>
      <c r="AK2702">
        <v>0</v>
      </c>
      <c r="AL2702">
        <v>2</v>
      </c>
      <c r="AM2702">
        <v>0</v>
      </c>
    </row>
    <row r="2703" spans="1:39">
      <c r="A2703">
        <v>9</v>
      </c>
      <c r="B2703">
        <v>24</v>
      </c>
      <c r="C2703">
        <v>2022</v>
      </c>
      <c r="D2703">
        <v>99</v>
      </c>
      <c r="E2703">
        <v>99</v>
      </c>
      <c r="F2703">
        <v>99</v>
      </c>
      <c r="G2703">
        <v>99</v>
      </c>
      <c r="H2703">
        <v>99</v>
      </c>
      <c r="I2703">
        <v>99</v>
      </c>
      <c r="J2703">
        <v>999</v>
      </c>
      <c r="K2703">
        <v>99</v>
      </c>
      <c r="L2703">
        <v>8</v>
      </c>
      <c r="M2703">
        <v>99</v>
      </c>
      <c r="N2703">
        <v>99</v>
      </c>
      <c r="O2703">
        <v>99</v>
      </c>
      <c r="P2703">
        <v>9999</v>
      </c>
      <c r="Q2703">
        <v>193</v>
      </c>
      <c r="R2703">
        <v>425</v>
      </c>
      <c r="S2703">
        <v>425</v>
      </c>
      <c r="T2703">
        <v>2.8774542992552461</v>
      </c>
      <c r="U2703">
        <v>3.5781790524358197</v>
      </c>
      <c r="V2703">
        <v>8</v>
      </c>
      <c r="W2703">
        <v>47.534117647058807</v>
      </c>
      <c r="X2703">
        <v>207.32952648014796</v>
      </c>
      <c r="Y2703">
        <v>191.3651529411764</v>
      </c>
      <c r="Z2703">
        <v>191.3651529411764</v>
      </c>
      <c r="AA2703">
        <v>36.403168860612944</v>
      </c>
      <c r="AB2703">
        <v>1.3103706652230147</v>
      </c>
      <c r="AC2703">
        <v>-25.686127431754489</v>
      </c>
      <c r="AD2703">
        <v>11</v>
      </c>
      <c r="AE2703">
        <v>0</v>
      </c>
      <c r="AF2703">
        <v>0</v>
      </c>
      <c r="AG2703">
        <v>1</v>
      </c>
      <c r="AH2703">
        <v>28</v>
      </c>
      <c r="AI2703">
        <v>3</v>
      </c>
      <c r="AJ2703">
        <v>6</v>
      </c>
      <c r="AK2703">
        <v>0</v>
      </c>
      <c r="AL2703">
        <v>5</v>
      </c>
      <c r="AM2703">
        <v>1</v>
      </c>
    </row>
    <row r="2704" spans="1:39">
      <c r="A2704">
        <v>9</v>
      </c>
      <c r="B2704">
        <v>25</v>
      </c>
      <c r="C2704">
        <v>2022</v>
      </c>
      <c r="D2704">
        <v>99</v>
      </c>
      <c r="E2704">
        <v>99</v>
      </c>
      <c r="F2704">
        <v>99</v>
      </c>
      <c r="G2704">
        <v>99</v>
      </c>
      <c r="H2704">
        <v>99</v>
      </c>
      <c r="I2704">
        <v>99</v>
      </c>
      <c r="J2704">
        <v>999</v>
      </c>
      <c r="K2704">
        <v>99</v>
      </c>
      <c r="L2704">
        <v>11</v>
      </c>
      <c r="M2704">
        <v>99</v>
      </c>
      <c r="N2704">
        <v>99</v>
      </c>
      <c r="O2704">
        <v>99</v>
      </c>
      <c r="P2704">
        <v>9999</v>
      </c>
      <c r="Q2704">
        <v>388</v>
      </c>
      <c r="R2704">
        <v>1555</v>
      </c>
      <c r="S2704">
        <v>1555</v>
      </c>
      <c r="T2704">
        <v>10.52809749492214</v>
      </c>
      <c r="U2704">
        <v>11.765429119984631</v>
      </c>
      <c r="V2704">
        <v>11</v>
      </c>
      <c r="W2704">
        <v>52.499035369774923</v>
      </c>
      <c r="X2704">
        <v>186.32253974004789</v>
      </c>
      <c r="Y2704">
        <v>171.97570418006421</v>
      </c>
      <c r="Z2704">
        <v>171.97570418006421</v>
      </c>
      <c r="AA2704">
        <v>31.956245185709193</v>
      </c>
      <c r="AB2704">
        <v>1.361091994229356</v>
      </c>
      <c r="AC2704">
        <v>-16.320459051567259</v>
      </c>
      <c r="AD2704">
        <v>38</v>
      </c>
      <c r="AE2704">
        <v>0</v>
      </c>
      <c r="AF2704">
        <v>0</v>
      </c>
      <c r="AG2704">
        <v>2</v>
      </c>
      <c r="AH2704">
        <v>102</v>
      </c>
      <c r="AI2704">
        <v>8</v>
      </c>
      <c r="AJ2704">
        <v>30</v>
      </c>
      <c r="AK2704">
        <v>3</v>
      </c>
      <c r="AL2704">
        <v>24</v>
      </c>
      <c r="AM2704">
        <v>13</v>
      </c>
    </row>
    <row r="2705" spans="1:39">
      <c r="A2705">
        <v>9</v>
      </c>
      <c r="B2705">
        <v>26</v>
      </c>
      <c r="C2705">
        <v>2022</v>
      </c>
      <c r="D2705">
        <v>99</v>
      </c>
      <c r="E2705">
        <v>99</v>
      </c>
      <c r="F2705">
        <v>99</v>
      </c>
      <c r="G2705">
        <v>99</v>
      </c>
      <c r="H2705">
        <v>99</v>
      </c>
      <c r="I2705">
        <v>99</v>
      </c>
      <c r="J2705">
        <v>999</v>
      </c>
      <c r="K2705">
        <v>99</v>
      </c>
      <c r="L2705">
        <v>14</v>
      </c>
      <c r="M2705">
        <v>99</v>
      </c>
      <c r="N2705">
        <v>99</v>
      </c>
      <c r="O2705">
        <v>99</v>
      </c>
      <c r="P2705">
        <v>9999</v>
      </c>
      <c r="Q2705">
        <v>502</v>
      </c>
      <c r="R2705">
        <v>4679</v>
      </c>
      <c r="S2705">
        <v>4676</v>
      </c>
      <c r="T2705">
        <v>31.679079214624245</v>
      </c>
      <c r="U2705">
        <v>32.553604345058048</v>
      </c>
      <c r="V2705">
        <v>14</v>
      </c>
      <c r="W2705">
        <v>57.352437981180479</v>
      </c>
      <c r="X2705">
        <v>171.42063256286548</v>
      </c>
      <c r="Y2705">
        <v>158.13782218422699</v>
      </c>
      <c r="Z2705">
        <v>158.2392792985454</v>
      </c>
      <c r="AA2705">
        <v>27.912084441784497</v>
      </c>
      <c r="AB2705">
        <v>1.3627061185642129</v>
      </c>
      <c r="AC2705">
        <v>-12.808782533223837</v>
      </c>
      <c r="AD2705">
        <v>107</v>
      </c>
      <c r="AE2705">
        <v>0</v>
      </c>
      <c r="AF2705">
        <v>0</v>
      </c>
      <c r="AG2705">
        <v>7</v>
      </c>
      <c r="AH2705">
        <v>303</v>
      </c>
      <c r="AI2705">
        <v>35</v>
      </c>
      <c r="AJ2705">
        <v>69</v>
      </c>
      <c r="AK2705">
        <v>14</v>
      </c>
      <c r="AL2705">
        <v>59</v>
      </c>
      <c r="AM2705">
        <v>24</v>
      </c>
    </row>
    <row r="2706" spans="1:39">
      <c r="A2706">
        <v>9</v>
      </c>
      <c r="B2706">
        <v>27</v>
      </c>
      <c r="C2706">
        <v>2022</v>
      </c>
      <c r="D2706">
        <v>99</v>
      </c>
      <c r="E2706">
        <v>99</v>
      </c>
      <c r="F2706">
        <v>99</v>
      </c>
      <c r="G2706">
        <v>99</v>
      </c>
      <c r="H2706">
        <v>99</v>
      </c>
      <c r="I2706">
        <v>99</v>
      </c>
      <c r="J2706">
        <v>999</v>
      </c>
      <c r="K2706">
        <v>99</v>
      </c>
      <c r="L2706">
        <v>17</v>
      </c>
      <c r="M2706">
        <v>99</v>
      </c>
      <c r="N2706">
        <v>99</v>
      </c>
      <c r="O2706">
        <v>99</v>
      </c>
      <c r="P2706">
        <v>9999</v>
      </c>
      <c r="Q2706">
        <v>494</v>
      </c>
      <c r="R2706">
        <v>7823</v>
      </c>
      <c r="S2706">
        <v>7823</v>
      </c>
      <c r="T2706">
        <v>52.965470548408923</v>
      </c>
      <c r="U2706">
        <v>50.093405521603522</v>
      </c>
      <c r="V2706">
        <v>0</v>
      </c>
      <c r="W2706">
        <v>62.339639524479104</v>
      </c>
      <c r="X2706">
        <v>157.68676523887237</v>
      </c>
      <c r="Y2706">
        <v>145.54488431547975</v>
      </c>
      <c r="Z2706">
        <v>145.54488431547975</v>
      </c>
      <c r="AA2706">
        <v>26.026370032949</v>
      </c>
      <c r="AB2706">
        <v>1.6923925317691044</v>
      </c>
      <c r="AC2706">
        <v>-17.839995306792748</v>
      </c>
      <c r="AD2706">
        <v>271</v>
      </c>
      <c r="AE2706">
        <v>0</v>
      </c>
      <c r="AF2706">
        <v>0</v>
      </c>
      <c r="AG2706">
        <v>25</v>
      </c>
      <c r="AH2706">
        <v>652</v>
      </c>
      <c r="AI2706">
        <v>74</v>
      </c>
      <c r="AJ2706">
        <v>94</v>
      </c>
      <c r="AK2706">
        <v>61</v>
      </c>
      <c r="AL2706">
        <v>72</v>
      </c>
      <c r="AM2706">
        <v>26</v>
      </c>
    </row>
    <row r="2707" spans="1:39" s="306" customFormat="1">
      <c r="A2707" s="306">
        <v>9</v>
      </c>
      <c r="B2707" s="306">
        <v>28</v>
      </c>
      <c r="C2707" s="306">
        <v>2022</v>
      </c>
      <c r="D2707" s="306">
        <v>99</v>
      </c>
      <c r="E2707" s="306">
        <v>99</v>
      </c>
      <c r="F2707" s="306">
        <v>99</v>
      </c>
      <c r="G2707" s="306">
        <v>99</v>
      </c>
      <c r="H2707" s="306">
        <v>99</v>
      </c>
      <c r="I2707" s="306">
        <v>99</v>
      </c>
      <c r="J2707" s="306">
        <v>999</v>
      </c>
      <c r="K2707" s="306">
        <v>99</v>
      </c>
      <c r="L2707" s="306">
        <v>75</v>
      </c>
      <c r="M2707" s="306">
        <v>99</v>
      </c>
      <c r="N2707" s="306">
        <v>99</v>
      </c>
      <c r="O2707" s="306">
        <v>99</v>
      </c>
      <c r="P2707" s="306">
        <v>9999</v>
      </c>
    </row>
    <row r="2708" spans="1:39" s="306" customFormat="1">
      <c r="A2708" s="306">
        <v>9</v>
      </c>
      <c r="B2708" s="306">
        <v>29</v>
      </c>
      <c r="C2708" s="306">
        <v>2022</v>
      </c>
      <c r="D2708" s="306">
        <v>99</v>
      </c>
      <c r="E2708" s="306">
        <v>99</v>
      </c>
      <c r="F2708" s="306">
        <v>99</v>
      </c>
      <c r="G2708" s="306">
        <v>99</v>
      </c>
      <c r="H2708" s="306">
        <v>99</v>
      </c>
      <c r="I2708" s="306">
        <v>99</v>
      </c>
      <c r="J2708" s="306">
        <v>999</v>
      </c>
      <c r="K2708" s="306">
        <v>99</v>
      </c>
      <c r="L2708" s="306">
        <v>76</v>
      </c>
      <c r="M2708" s="306">
        <v>99</v>
      </c>
      <c r="N2708" s="306">
        <v>99</v>
      </c>
      <c r="O2708" s="306">
        <v>99</v>
      </c>
      <c r="P2708" s="306">
        <v>9999</v>
      </c>
    </row>
    <row r="2709" spans="1:39" s="306" customFormat="1">
      <c r="A2709" s="306">
        <v>9</v>
      </c>
      <c r="B2709" s="306">
        <v>30</v>
      </c>
      <c r="C2709" s="306">
        <v>2022</v>
      </c>
      <c r="D2709" s="306">
        <v>99</v>
      </c>
      <c r="E2709" s="306">
        <v>99</v>
      </c>
      <c r="F2709" s="306">
        <v>99</v>
      </c>
      <c r="G2709" s="306">
        <v>99</v>
      </c>
      <c r="H2709" s="306">
        <v>99</v>
      </c>
      <c r="I2709" s="306">
        <v>99</v>
      </c>
      <c r="J2709" s="306">
        <v>999</v>
      </c>
      <c r="K2709" s="306">
        <v>99</v>
      </c>
      <c r="L2709" s="306">
        <v>99</v>
      </c>
      <c r="M2709" s="306">
        <v>99</v>
      </c>
      <c r="N2709" s="306">
        <v>99</v>
      </c>
      <c r="O2709" s="306">
        <v>99</v>
      </c>
      <c r="P2709" s="306">
        <v>9999</v>
      </c>
      <c r="Q2709" s="306">
        <v>89</v>
      </c>
      <c r="R2709" s="306">
        <v>141</v>
      </c>
      <c r="S2709" s="306">
        <v>104</v>
      </c>
      <c r="T2709" s="306">
        <v>0.95463777928232896</v>
      </c>
      <c r="U2709" s="306">
        <v>0.64206056102073739</v>
      </c>
      <c r="V2709" s="306">
        <v>0</v>
      </c>
      <c r="W2709" s="306">
        <v>61.163461538461519</v>
      </c>
      <c r="X2709" s="306">
        <v>153.56807511737088</v>
      </c>
      <c r="Y2709" s="306">
        <v>103.50148936170211</v>
      </c>
      <c r="Z2709" s="306">
        <v>140.32413461538457</v>
      </c>
      <c r="AA2709" s="306">
        <v>34.034181054057257</v>
      </c>
      <c r="AB2709" s="306">
        <v>3.1838250366351897</v>
      </c>
      <c r="AC2709" s="306">
        <v>-40.793578923611392</v>
      </c>
      <c r="AD2709" s="306">
        <v>13</v>
      </c>
      <c r="AE2709" s="306">
        <v>0</v>
      </c>
      <c r="AF2709" s="306">
        <v>0</v>
      </c>
      <c r="AG2709" s="306">
        <v>2</v>
      </c>
      <c r="AH2709" s="306">
        <v>4</v>
      </c>
      <c r="AI2709" s="306">
        <v>2</v>
      </c>
      <c r="AJ2709" s="306">
        <v>3</v>
      </c>
      <c r="AK2709" s="306">
        <v>1</v>
      </c>
      <c r="AL2709" s="306">
        <v>0</v>
      </c>
      <c r="AM2709" s="306">
        <v>1</v>
      </c>
    </row>
    <row r="2710" spans="1:39">
      <c r="A2710" s="306">
        <v>9</v>
      </c>
      <c r="B2710">
        <v>31</v>
      </c>
      <c r="C2710">
        <v>2021</v>
      </c>
      <c r="D2710">
        <v>99</v>
      </c>
      <c r="E2710">
        <v>99</v>
      </c>
      <c r="F2710">
        <v>99</v>
      </c>
      <c r="G2710">
        <v>99</v>
      </c>
      <c r="H2710">
        <v>99</v>
      </c>
      <c r="I2710">
        <v>99</v>
      </c>
      <c r="J2710">
        <v>999</v>
      </c>
      <c r="K2710">
        <v>99</v>
      </c>
      <c r="L2710">
        <v>1</v>
      </c>
      <c r="M2710">
        <v>99</v>
      </c>
      <c r="N2710">
        <v>99</v>
      </c>
      <c r="O2710">
        <v>99</v>
      </c>
      <c r="P2710">
        <v>9999</v>
      </c>
    </row>
    <row r="2711" spans="1:39">
      <c r="A2711">
        <v>9</v>
      </c>
      <c r="B2711">
        <v>32</v>
      </c>
      <c r="C2711">
        <v>2021</v>
      </c>
      <c r="D2711">
        <v>99</v>
      </c>
      <c r="E2711">
        <v>99</v>
      </c>
      <c r="F2711">
        <v>99</v>
      </c>
      <c r="G2711">
        <v>99</v>
      </c>
      <c r="H2711">
        <v>99</v>
      </c>
      <c r="I2711">
        <v>99</v>
      </c>
      <c r="J2711">
        <v>999</v>
      </c>
      <c r="K2711">
        <v>99</v>
      </c>
      <c r="L2711">
        <v>2</v>
      </c>
      <c r="M2711">
        <v>99</v>
      </c>
      <c r="N2711">
        <v>99</v>
      </c>
      <c r="O2711">
        <v>99</v>
      </c>
      <c r="P2711">
        <v>9999</v>
      </c>
      <c r="Q2711">
        <v>27</v>
      </c>
      <c r="R2711">
        <v>39</v>
      </c>
      <c r="S2711">
        <v>39</v>
      </c>
      <c r="T2711">
        <v>0.26537833424060975</v>
      </c>
      <c r="U2711">
        <v>0.37725490867862094</v>
      </c>
      <c r="V2711">
        <v>2</v>
      </c>
      <c r="W2711">
        <v>36.846153846153854</v>
      </c>
      <c r="X2711">
        <v>235.90438092063224</v>
      </c>
      <c r="Y2711">
        <v>217.7397435897436</v>
      </c>
      <c r="Z2711">
        <v>217.7397435897436</v>
      </c>
      <c r="AA2711">
        <v>38.368306665065823</v>
      </c>
      <c r="AB2711">
        <v>1.717757356353246</v>
      </c>
      <c r="AC2711">
        <v>-8.1175044343173983</v>
      </c>
      <c r="AD2711">
        <v>2</v>
      </c>
      <c r="AE2711">
        <v>0</v>
      </c>
      <c r="AF2711">
        <v>0</v>
      </c>
      <c r="AG2711">
        <v>0</v>
      </c>
      <c r="AH2711">
        <v>2</v>
      </c>
      <c r="AI2711">
        <v>0</v>
      </c>
      <c r="AJ2711">
        <v>0</v>
      </c>
      <c r="AK2711">
        <v>0</v>
      </c>
      <c r="AL2711">
        <v>0</v>
      </c>
      <c r="AM2711">
        <v>0</v>
      </c>
    </row>
    <row r="2712" spans="1:39">
      <c r="A2712">
        <v>9</v>
      </c>
      <c r="B2712">
        <v>33</v>
      </c>
      <c r="C2712">
        <v>2021</v>
      </c>
      <c r="D2712">
        <v>99</v>
      </c>
      <c r="E2712">
        <v>99</v>
      </c>
      <c r="F2712">
        <v>99</v>
      </c>
      <c r="G2712">
        <v>99</v>
      </c>
      <c r="H2712">
        <v>99</v>
      </c>
      <c r="I2712">
        <v>99</v>
      </c>
      <c r="J2712">
        <v>999</v>
      </c>
      <c r="K2712">
        <v>99</v>
      </c>
      <c r="L2712">
        <v>5</v>
      </c>
      <c r="M2712">
        <v>99</v>
      </c>
      <c r="N2712">
        <v>99</v>
      </c>
      <c r="O2712">
        <v>99</v>
      </c>
      <c r="P2712">
        <v>9999</v>
      </c>
      <c r="Q2712">
        <v>64</v>
      </c>
      <c r="R2712">
        <v>95</v>
      </c>
      <c r="S2712">
        <v>95</v>
      </c>
      <c r="T2712">
        <v>0.64643440391943363</v>
      </c>
      <c r="U2712">
        <v>0.85689421889377515</v>
      </c>
      <c r="V2712">
        <v>5</v>
      </c>
      <c r="W2712">
        <v>42.526315789473678</v>
      </c>
      <c r="X2712">
        <v>219.97297143182988</v>
      </c>
      <c r="Y2712">
        <v>203.03505263157888</v>
      </c>
      <c r="Z2712">
        <v>203.03505263157888</v>
      </c>
      <c r="AA2712">
        <v>35.584879753941777</v>
      </c>
      <c r="AB2712">
        <v>1.35212974512255</v>
      </c>
      <c r="AC2712">
        <v>-7.1762297388948371</v>
      </c>
      <c r="AD2712">
        <v>4</v>
      </c>
      <c r="AE2712">
        <v>0</v>
      </c>
      <c r="AF2712">
        <v>0</v>
      </c>
      <c r="AG2712">
        <v>0</v>
      </c>
      <c r="AH2712">
        <v>5</v>
      </c>
      <c r="AI2712">
        <v>2</v>
      </c>
      <c r="AJ2712">
        <v>1</v>
      </c>
      <c r="AK2712">
        <v>0</v>
      </c>
      <c r="AL2712">
        <v>0</v>
      </c>
      <c r="AM2712">
        <v>1</v>
      </c>
    </row>
    <row r="2713" spans="1:39">
      <c r="A2713">
        <v>9</v>
      </c>
      <c r="B2713">
        <v>34</v>
      </c>
      <c r="C2713">
        <v>2021</v>
      </c>
      <c r="D2713">
        <v>99</v>
      </c>
      <c r="E2713">
        <v>99</v>
      </c>
      <c r="F2713">
        <v>99</v>
      </c>
      <c r="G2713">
        <v>99</v>
      </c>
      <c r="H2713">
        <v>99</v>
      </c>
      <c r="I2713">
        <v>99</v>
      </c>
      <c r="J2713">
        <v>999</v>
      </c>
      <c r="K2713">
        <v>99</v>
      </c>
      <c r="L2713">
        <v>8</v>
      </c>
      <c r="M2713">
        <v>99</v>
      </c>
      <c r="N2713">
        <v>99</v>
      </c>
      <c r="O2713">
        <v>99</v>
      </c>
      <c r="P2713">
        <v>9999</v>
      </c>
      <c r="Q2713">
        <v>187</v>
      </c>
      <c r="R2713">
        <v>401</v>
      </c>
      <c r="S2713">
        <v>401</v>
      </c>
      <c r="T2713">
        <v>2.7286336418072934</v>
      </c>
      <c r="U2713">
        <v>3.3251005131983526</v>
      </c>
      <c r="V2713">
        <v>8</v>
      </c>
      <c r="W2713">
        <v>47.526184538653368</v>
      </c>
      <c r="X2713">
        <v>202.22093736406549</v>
      </c>
      <c r="Y2713">
        <v>186.64992518703235</v>
      </c>
      <c r="Z2713">
        <v>186.64992518703235</v>
      </c>
      <c r="AA2713">
        <v>34.05296824988735</v>
      </c>
      <c r="AB2713">
        <v>1.2945069660482322</v>
      </c>
      <c r="AC2713">
        <v>-16.409721303997149</v>
      </c>
      <c r="AD2713">
        <v>14</v>
      </c>
      <c r="AE2713">
        <v>0</v>
      </c>
      <c r="AF2713">
        <v>0</v>
      </c>
      <c r="AG2713">
        <v>2</v>
      </c>
      <c r="AH2713">
        <v>31</v>
      </c>
      <c r="AI2713">
        <v>0</v>
      </c>
      <c r="AJ2713">
        <v>4</v>
      </c>
      <c r="AK2713">
        <v>1</v>
      </c>
      <c r="AL2713">
        <v>3</v>
      </c>
      <c r="AM2713">
        <v>0</v>
      </c>
    </row>
    <row r="2714" spans="1:39">
      <c r="A2714">
        <v>9</v>
      </c>
      <c r="B2714">
        <v>35</v>
      </c>
      <c r="C2714">
        <v>2021</v>
      </c>
      <c r="D2714">
        <v>99</v>
      </c>
      <c r="E2714">
        <v>99</v>
      </c>
      <c r="F2714">
        <v>99</v>
      </c>
      <c r="G2714">
        <v>99</v>
      </c>
      <c r="H2714">
        <v>99</v>
      </c>
      <c r="I2714">
        <v>99</v>
      </c>
      <c r="J2714">
        <v>999</v>
      </c>
      <c r="K2714">
        <v>99</v>
      </c>
      <c r="L2714">
        <v>11</v>
      </c>
      <c r="M2714">
        <v>99</v>
      </c>
      <c r="N2714">
        <v>99</v>
      </c>
      <c r="O2714">
        <v>99</v>
      </c>
      <c r="P2714">
        <v>9999</v>
      </c>
      <c r="Q2714">
        <v>370</v>
      </c>
      <c r="R2714">
        <v>1374</v>
      </c>
      <c r="S2714">
        <v>1374</v>
      </c>
      <c r="T2714">
        <v>9.3494828524768678</v>
      </c>
      <c r="U2714">
        <v>10.587571482671576</v>
      </c>
      <c r="V2714">
        <v>11</v>
      </c>
      <c r="W2714">
        <v>52.590247452692878</v>
      </c>
      <c r="X2714">
        <v>187.92100942909727</v>
      </c>
      <c r="Y2714">
        <v>173.4510917030569</v>
      </c>
      <c r="Z2714">
        <v>173.4510917030569</v>
      </c>
      <c r="AA2714">
        <v>30.237408610009194</v>
      </c>
      <c r="AB2714">
        <v>1.3239231200678947</v>
      </c>
      <c r="AC2714">
        <v>-16.639898373674729</v>
      </c>
      <c r="AD2714">
        <v>34</v>
      </c>
      <c r="AE2714">
        <v>0</v>
      </c>
      <c r="AF2714">
        <v>0</v>
      </c>
      <c r="AG2714">
        <v>2</v>
      </c>
      <c r="AH2714">
        <v>99</v>
      </c>
      <c r="AI2714">
        <v>11</v>
      </c>
      <c r="AJ2714">
        <v>11</v>
      </c>
      <c r="AK2714">
        <v>3</v>
      </c>
      <c r="AL2714">
        <v>20</v>
      </c>
      <c r="AM2714">
        <v>5</v>
      </c>
    </row>
    <row r="2715" spans="1:39">
      <c r="A2715">
        <v>9</v>
      </c>
      <c r="B2715">
        <v>36</v>
      </c>
      <c r="C2715">
        <v>2021</v>
      </c>
      <c r="D2715">
        <v>99</v>
      </c>
      <c r="E2715">
        <v>99</v>
      </c>
      <c r="F2715">
        <v>99</v>
      </c>
      <c r="G2715">
        <v>99</v>
      </c>
      <c r="H2715">
        <v>99</v>
      </c>
      <c r="I2715">
        <v>99</v>
      </c>
      <c r="J2715">
        <v>999</v>
      </c>
      <c r="K2715">
        <v>99</v>
      </c>
      <c r="L2715">
        <v>14</v>
      </c>
      <c r="M2715">
        <v>99</v>
      </c>
      <c r="N2715">
        <v>99</v>
      </c>
      <c r="O2715">
        <v>99</v>
      </c>
      <c r="P2715">
        <v>9999</v>
      </c>
      <c r="Q2715">
        <v>509</v>
      </c>
      <c r="R2715">
        <v>4754</v>
      </c>
      <c r="S2715">
        <v>4754</v>
      </c>
      <c r="T2715">
        <v>32.348938486663037</v>
      </c>
      <c r="U2715">
        <v>33.283474416663083</v>
      </c>
      <c r="V2715">
        <v>14</v>
      </c>
      <c r="W2715">
        <v>57.44005048380312</v>
      </c>
      <c r="X2715">
        <v>170.73996648086919</v>
      </c>
      <c r="Y2715">
        <v>157.59298906184267</v>
      </c>
      <c r="Z2715">
        <v>157.59298906184267</v>
      </c>
      <c r="AA2715">
        <v>27.78510277972407</v>
      </c>
      <c r="AB2715">
        <v>1.3555394683635862</v>
      </c>
      <c r="AC2715">
        <v>-13.514202832869218</v>
      </c>
      <c r="AD2715">
        <v>140</v>
      </c>
      <c r="AE2715">
        <v>0</v>
      </c>
      <c r="AF2715">
        <v>0</v>
      </c>
      <c r="AG2715">
        <v>20</v>
      </c>
      <c r="AH2715">
        <v>425</v>
      </c>
      <c r="AI2715">
        <v>47</v>
      </c>
      <c r="AJ2715">
        <v>48</v>
      </c>
      <c r="AK2715">
        <v>20</v>
      </c>
      <c r="AL2715">
        <v>51</v>
      </c>
      <c r="AM2715">
        <v>27</v>
      </c>
    </row>
    <row r="2716" spans="1:39">
      <c r="A2716">
        <v>9</v>
      </c>
      <c r="B2716">
        <v>37</v>
      </c>
      <c r="C2716">
        <v>2021</v>
      </c>
      <c r="D2716">
        <v>99</v>
      </c>
      <c r="E2716">
        <v>99</v>
      </c>
      <c r="F2716">
        <v>99</v>
      </c>
      <c r="G2716">
        <v>99</v>
      </c>
      <c r="H2716">
        <v>99</v>
      </c>
      <c r="I2716">
        <v>99</v>
      </c>
      <c r="J2716">
        <v>999</v>
      </c>
      <c r="K2716">
        <v>99</v>
      </c>
      <c r="L2716">
        <v>17</v>
      </c>
      <c r="M2716">
        <v>99</v>
      </c>
      <c r="N2716">
        <v>99</v>
      </c>
      <c r="O2716">
        <v>99</v>
      </c>
      <c r="P2716">
        <v>9999</v>
      </c>
      <c r="Q2716">
        <v>486</v>
      </c>
      <c r="R2716">
        <v>8033</v>
      </c>
      <c r="S2716">
        <v>8033</v>
      </c>
      <c r="T2716">
        <v>54.661132280892751</v>
      </c>
      <c r="U2716">
        <v>51.569704459894602</v>
      </c>
      <c r="V2716">
        <v>17</v>
      </c>
      <c r="W2716">
        <v>62.269762230797966</v>
      </c>
      <c r="X2716">
        <v>156.56064049986685</v>
      </c>
      <c r="Y2716">
        <v>144.50547118137669</v>
      </c>
      <c r="Z2716">
        <v>144.50547118137669</v>
      </c>
      <c r="AA2716">
        <v>26.143026159210123</v>
      </c>
      <c r="AB2716">
        <v>1.669671664260302</v>
      </c>
      <c r="AC2716">
        <v>-16.691267090427178</v>
      </c>
      <c r="AD2716">
        <v>308</v>
      </c>
      <c r="AE2716">
        <v>0</v>
      </c>
      <c r="AF2716">
        <v>0</v>
      </c>
      <c r="AG2716">
        <v>38</v>
      </c>
      <c r="AH2716">
        <v>679</v>
      </c>
      <c r="AI2716">
        <v>87</v>
      </c>
      <c r="AJ2716">
        <v>77</v>
      </c>
      <c r="AK2716">
        <v>68</v>
      </c>
      <c r="AL2716">
        <v>62</v>
      </c>
      <c r="AM2716">
        <v>13</v>
      </c>
    </row>
    <row r="2717" spans="1:39">
      <c r="A2717">
        <v>9</v>
      </c>
      <c r="B2717">
        <v>38</v>
      </c>
      <c r="C2717">
        <v>2020</v>
      </c>
      <c r="D2717">
        <v>99</v>
      </c>
      <c r="E2717">
        <v>99</v>
      </c>
      <c r="F2717">
        <v>99</v>
      </c>
      <c r="G2717">
        <v>99</v>
      </c>
      <c r="H2717">
        <v>99</v>
      </c>
      <c r="I2717">
        <v>99</v>
      </c>
      <c r="J2717">
        <v>999</v>
      </c>
      <c r="K2717">
        <v>99</v>
      </c>
      <c r="L2717">
        <v>1</v>
      </c>
      <c r="M2717">
        <v>99</v>
      </c>
      <c r="N2717">
        <v>99</v>
      </c>
      <c r="O2717">
        <v>99</v>
      </c>
      <c r="P2717">
        <v>9999</v>
      </c>
    </row>
    <row r="2718" spans="1:39">
      <c r="A2718">
        <v>9</v>
      </c>
      <c r="B2718">
        <v>39</v>
      </c>
      <c r="C2718">
        <v>2020</v>
      </c>
      <c r="D2718">
        <v>99</v>
      </c>
      <c r="E2718">
        <v>99</v>
      </c>
      <c r="F2718">
        <v>99</v>
      </c>
      <c r="G2718">
        <v>99</v>
      </c>
      <c r="H2718">
        <v>99</v>
      </c>
      <c r="I2718">
        <v>99</v>
      </c>
      <c r="J2718">
        <v>999</v>
      </c>
      <c r="K2718">
        <v>99</v>
      </c>
      <c r="L2718">
        <v>2</v>
      </c>
      <c r="M2718">
        <v>99</v>
      </c>
      <c r="N2718">
        <v>99</v>
      </c>
      <c r="O2718">
        <v>99</v>
      </c>
      <c r="P2718">
        <v>9999</v>
      </c>
      <c r="Q2718">
        <v>34</v>
      </c>
      <c r="R2718">
        <v>63</v>
      </c>
      <c r="S2718">
        <v>63</v>
      </c>
      <c r="T2718">
        <v>0.44820717131474114</v>
      </c>
      <c r="U2718">
        <v>0.6386379750973824</v>
      </c>
      <c r="V2718">
        <v>2</v>
      </c>
      <c r="W2718">
        <v>36.55555555555555</v>
      </c>
      <c r="X2718">
        <v>234.42879499217523</v>
      </c>
      <c r="Y2718">
        <v>216.37777777777777</v>
      </c>
      <c r="Z2718">
        <v>216.37777777777777</v>
      </c>
      <c r="AA2718">
        <v>44.578700994570845</v>
      </c>
      <c r="AB2718">
        <v>1.5612141975792353</v>
      </c>
      <c r="AC2718">
        <v>-23.458037366207751</v>
      </c>
      <c r="AD2718">
        <v>0</v>
      </c>
      <c r="AE2718">
        <v>0</v>
      </c>
      <c r="AF2718">
        <v>0</v>
      </c>
      <c r="AG2718">
        <v>0</v>
      </c>
      <c r="AH2718">
        <v>2</v>
      </c>
      <c r="AI2718">
        <v>0</v>
      </c>
      <c r="AJ2718">
        <v>1</v>
      </c>
      <c r="AK2718">
        <v>0</v>
      </c>
      <c r="AL2718">
        <v>1</v>
      </c>
      <c r="AM2718">
        <v>0</v>
      </c>
    </row>
    <row r="2719" spans="1:39">
      <c r="A2719">
        <v>9</v>
      </c>
      <c r="B2719">
        <v>40</v>
      </c>
      <c r="C2719">
        <v>2020</v>
      </c>
      <c r="D2719">
        <v>99</v>
      </c>
      <c r="E2719">
        <v>99</v>
      </c>
      <c r="F2719">
        <v>99</v>
      </c>
      <c r="G2719">
        <v>99</v>
      </c>
      <c r="H2719">
        <v>99</v>
      </c>
      <c r="I2719">
        <v>99</v>
      </c>
      <c r="J2719">
        <v>999</v>
      </c>
      <c r="K2719">
        <v>99</v>
      </c>
      <c r="L2719">
        <v>5</v>
      </c>
      <c r="M2719">
        <v>99</v>
      </c>
      <c r="N2719">
        <v>99</v>
      </c>
      <c r="O2719">
        <v>99</v>
      </c>
      <c r="P2719">
        <v>9999</v>
      </c>
      <c r="Q2719">
        <v>67</v>
      </c>
      <c r="R2719">
        <v>92</v>
      </c>
      <c r="S2719">
        <v>92</v>
      </c>
      <c r="T2719">
        <v>0.65452475811041555</v>
      </c>
      <c r="U2719">
        <v>0.87428628980720291</v>
      </c>
      <c r="V2719">
        <v>5</v>
      </c>
      <c r="W2719">
        <v>42.423913043478258</v>
      </c>
      <c r="X2719">
        <v>219.76706392199355</v>
      </c>
      <c r="Y2719">
        <v>202.84500000000003</v>
      </c>
      <c r="Z2719">
        <v>202.84500000000003</v>
      </c>
      <c r="AA2719">
        <v>33.718704765855954</v>
      </c>
      <c r="AB2719">
        <v>1.3041213571512624</v>
      </c>
      <c r="AC2719">
        <v>0.23148937552727403</v>
      </c>
      <c r="AD2719">
        <v>1</v>
      </c>
      <c r="AE2719">
        <v>0</v>
      </c>
      <c r="AF2719">
        <v>0</v>
      </c>
      <c r="AG2719">
        <v>0</v>
      </c>
      <c r="AH2719">
        <v>5</v>
      </c>
      <c r="AI2719">
        <v>1</v>
      </c>
      <c r="AJ2719">
        <v>3</v>
      </c>
      <c r="AK2719">
        <v>0</v>
      </c>
      <c r="AL2719">
        <v>0</v>
      </c>
      <c r="AM2719">
        <v>0</v>
      </c>
    </row>
    <row r="2720" spans="1:39">
      <c r="A2720">
        <v>9</v>
      </c>
      <c r="B2720">
        <v>41</v>
      </c>
      <c r="C2720">
        <v>2020</v>
      </c>
      <c r="D2720">
        <v>99</v>
      </c>
      <c r="E2720">
        <v>99</v>
      </c>
      <c r="F2720">
        <v>99</v>
      </c>
      <c r="G2720">
        <v>99</v>
      </c>
      <c r="H2720">
        <v>99</v>
      </c>
      <c r="I2720">
        <v>99</v>
      </c>
      <c r="J2720">
        <v>999</v>
      </c>
      <c r="K2720">
        <v>99</v>
      </c>
      <c r="L2720">
        <v>8</v>
      </c>
      <c r="M2720">
        <v>99</v>
      </c>
      <c r="N2720">
        <v>99</v>
      </c>
      <c r="O2720">
        <v>99</v>
      </c>
      <c r="P2720">
        <v>9999</v>
      </c>
      <c r="Q2720">
        <v>166</v>
      </c>
      <c r="R2720">
        <v>362</v>
      </c>
      <c r="S2720">
        <v>362</v>
      </c>
      <c r="T2720">
        <v>2.5754126351735902</v>
      </c>
      <c r="U2720">
        <v>3.198945759641644</v>
      </c>
      <c r="V2720">
        <v>8</v>
      </c>
      <c r="W2720">
        <v>47.370165745856362</v>
      </c>
      <c r="X2720">
        <v>204.35961284066497</v>
      </c>
      <c r="Y2720">
        <v>188.62392265193373</v>
      </c>
      <c r="Z2720">
        <v>188.62392265193373</v>
      </c>
      <c r="AA2720">
        <v>38.069240764002679</v>
      </c>
      <c r="AB2720">
        <v>1.4282061828408412</v>
      </c>
      <c r="AC2720">
        <v>4.6244538250276683</v>
      </c>
      <c r="AD2720">
        <v>3</v>
      </c>
      <c r="AE2720">
        <v>0</v>
      </c>
      <c r="AF2720">
        <v>0</v>
      </c>
      <c r="AG2720">
        <v>1</v>
      </c>
      <c r="AH2720">
        <v>29</v>
      </c>
      <c r="AI2720">
        <v>2</v>
      </c>
      <c r="AJ2720">
        <v>3</v>
      </c>
      <c r="AK2720">
        <v>0</v>
      </c>
      <c r="AL2720">
        <v>3</v>
      </c>
      <c r="AM2720">
        <v>0</v>
      </c>
    </row>
    <row r="2721" spans="1:39">
      <c r="A2721">
        <v>9</v>
      </c>
      <c r="B2721">
        <v>42</v>
      </c>
      <c r="C2721">
        <v>2020</v>
      </c>
      <c r="D2721">
        <v>99</v>
      </c>
      <c r="E2721">
        <v>99</v>
      </c>
      <c r="F2721">
        <v>99</v>
      </c>
      <c r="G2721">
        <v>99</v>
      </c>
      <c r="H2721">
        <v>99</v>
      </c>
      <c r="I2721">
        <v>99</v>
      </c>
      <c r="J2721">
        <v>999</v>
      </c>
      <c r="K2721">
        <v>99</v>
      </c>
      <c r="L2721">
        <v>11</v>
      </c>
      <c r="M2721">
        <v>99</v>
      </c>
      <c r="N2721">
        <v>99</v>
      </c>
      <c r="O2721">
        <v>99</v>
      </c>
      <c r="P2721">
        <v>9999</v>
      </c>
      <c r="Q2721">
        <v>325</v>
      </c>
      <c r="R2721">
        <v>1291</v>
      </c>
      <c r="S2721">
        <v>1291</v>
      </c>
      <c r="T2721">
        <v>9.1846898121798528</v>
      </c>
      <c r="U2721">
        <v>10.411950774644284</v>
      </c>
      <c r="V2721">
        <v>11</v>
      </c>
      <c r="W2721">
        <v>52.467854376452358</v>
      </c>
      <c r="X2721">
        <v>186.51021783444523</v>
      </c>
      <c r="Y2721">
        <v>172.148931061193</v>
      </c>
      <c r="Z2721">
        <v>172.148931061193</v>
      </c>
      <c r="AA2721">
        <v>31.352370897625224</v>
      </c>
      <c r="AB2721">
        <v>1.3484408636206464</v>
      </c>
      <c r="AC2721">
        <v>-15.538350893945283</v>
      </c>
      <c r="AD2721">
        <v>28</v>
      </c>
      <c r="AE2721">
        <v>0</v>
      </c>
      <c r="AF2721">
        <v>0</v>
      </c>
      <c r="AG2721">
        <v>4</v>
      </c>
      <c r="AH2721">
        <v>103</v>
      </c>
      <c r="AI2721">
        <v>17</v>
      </c>
      <c r="AJ2721">
        <v>20</v>
      </c>
      <c r="AK2721">
        <v>1</v>
      </c>
      <c r="AL2721">
        <v>18</v>
      </c>
      <c r="AM2721">
        <v>6</v>
      </c>
    </row>
    <row r="2722" spans="1:39">
      <c r="A2722">
        <v>9</v>
      </c>
      <c r="B2722">
        <v>43</v>
      </c>
      <c r="C2722">
        <v>2020</v>
      </c>
      <c r="D2722">
        <v>99</v>
      </c>
      <c r="E2722">
        <v>99</v>
      </c>
      <c r="F2722">
        <v>99</v>
      </c>
      <c r="G2722">
        <v>99</v>
      </c>
      <c r="H2722">
        <v>99</v>
      </c>
      <c r="I2722">
        <v>99</v>
      </c>
      <c r="J2722">
        <v>999</v>
      </c>
      <c r="K2722">
        <v>99</v>
      </c>
      <c r="L2722">
        <v>14</v>
      </c>
      <c r="M2722">
        <v>99</v>
      </c>
      <c r="N2722">
        <v>99</v>
      </c>
      <c r="O2722">
        <v>99</v>
      </c>
      <c r="P2722">
        <v>9999</v>
      </c>
      <c r="Q2722">
        <v>480</v>
      </c>
      <c r="R2722">
        <v>4306</v>
      </c>
      <c r="S2722">
        <v>4306</v>
      </c>
      <c r="T2722">
        <v>30.634604439385321</v>
      </c>
      <c r="U2722">
        <v>31.7037003888674</v>
      </c>
      <c r="V2722">
        <v>14</v>
      </c>
      <c r="W2722">
        <v>57.434277751974001</v>
      </c>
      <c r="X2722">
        <v>170.26786680280347</v>
      </c>
      <c r="Y2722">
        <v>157.1572410589871</v>
      </c>
      <c r="Z2722">
        <v>157.1572410589871</v>
      </c>
      <c r="AA2722">
        <v>28.227436356606194</v>
      </c>
      <c r="AB2722">
        <v>1.3517376788395039</v>
      </c>
      <c r="AC2722">
        <v>-15.134779390588356</v>
      </c>
      <c r="AD2722">
        <v>129</v>
      </c>
      <c r="AE2722">
        <v>0</v>
      </c>
      <c r="AF2722">
        <v>0</v>
      </c>
      <c r="AG2722">
        <v>10</v>
      </c>
      <c r="AH2722">
        <v>403</v>
      </c>
      <c r="AI2722">
        <v>61</v>
      </c>
      <c r="AJ2722">
        <v>55</v>
      </c>
      <c r="AK2722">
        <v>20</v>
      </c>
      <c r="AL2722">
        <v>67</v>
      </c>
      <c r="AM2722">
        <v>10</v>
      </c>
    </row>
    <row r="2723" spans="1:39">
      <c r="A2723">
        <v>9</v>
      </c>
      <c r="B2723">
        <v>44</v>
      </c>
      <c r="C2723">
        <v>2020</v>
      </c>
      <c r="D2723">
        <v>99</v>
      </c>
      <c r="E2723">
        <v>99</v>
      </c>
      <c r="F2723">
        <v>99</v>
      </c>
      <c r="G2723">
        <v>99</v>
      </c>
      <c r="H2723">
        <v>99</v>
      </c>
      <c r="I2723">
        <v>99</v>
      </c>
      <c r="J2723">
        <v>999</v>
      </c>
      <c r="K2723">
        <v>99</v>
      </c>
      <c r="L2723">
        <v>17</v>
      </c>
      <c r="M2723">
        <v>99</v>
      </c>
      <c r="N2723">
        <v>99</v>
      </c>
      <c r="O2723">
        <v>99</v>
      </c>
      <c r="P2723">
        <v>9999</v>
      </c>
      <c r="Q2723">
        <v>470</v>
      </c>
      <c r="R2723">
        <v>7942</v>
      </c>
      <c r="S2723">
        <v>7942</v>
      </c>
      <c r="T2723">
        <v>56.502561183836086</v>
      </c>
      <c r="U2723">
        <v>53.172478811942085</v>
      </c>
      <c r="V2723">
        <v>17</v>
      </c>
      <c r="W2723">
        <v>62.352807856962968</v>
      </c>
      <c r="X2723">
        <v>154.82952789085957</v>
      </c>
      <c r="Y2723">
        <v>142.90765424326378</v>
      </c>
      <c r="Z2723">
        <v>142.90765424326378</v>
      </c>
      <c r="AA2723">
        <v>25.996380911066055</v>
      </c>
      <c r="AB2723">
        <v>1.6738403971837172</v>
      </c>
      <c r="AC2723">
        <v>-17.847467992571062</v>
      </c>
      <c r="AD2723">
        <v>382</v>
      </c>
      <c r="AE2723">
        <v>0</v>
      </c>
      <c r="AF2723">
        <v>0</v>
      </c>
      <c r="AG2723">
        <v>36</v>
      </c>
      <c r="AH2723">
        <v>874</v>
      </c>
      <c r="AI2723">
        <v>158</v>
      </c>
      <c r="AJ2723">
        <v>96</v>
      </c>
      <c r="AK2723">
        <v>107</v>
      </c>
      <c r="AL2723">
        <v>69</v>
      </c>
      <c r="AM2723">
        <v>31</v>
      </c>
    </row>
    <row r="2724" spans="1:39">
      <c r="A2724">
        <v>9</v>
      </c>
      <c r="B2724">
        <v>45</v>
      </c>
      <c r="C2724">
        <v>2019</v>
      </c>
      <c r="D2724">
        <v>99</v>
      </c>
      <c r="E2724">
        <v>99</v>
      </c>
      <c r="F2724">
        <v>99</v>
      </c>
      <c r="G2724">
        <v>99</v>
      </c>
      <c r="H2724">
        <v>99</v>
      </c>
      <c r="I2724">
        <v>99</v>
      </c>
      <c r="J2724">
        <v>999</v>
      </c>
      <c r="K2724">
        <v>99</v>
      </c>
      <c r="L2724">
        <v>1</v>
      </c>
      <c r="M2724">
        <v>99</v>
      </c>
      <c r="N2724">
        <v>99</v>
      </c>
      <c r="O2724">
        <v>99</v>
      </c>
      <c r="P2724">
        <v>9999</v>
      </c>
    </row>
    <row r="2725" spans="1:39">
      <c r="A2725">
        <v>9</v>
      </c>
      <c r="B2725">
        <v>46</v>
      </c>
      <c r="C2725">
        <v>2019</v>
      </c>
      <c r="D2725">
        <v>99</v>
      </c>
      <c r="E2725">
        <v>99</v>
      </c>
      <c r="F2725">
        <v>99</v>
      </c>
      <c r="G2725">
        <v>99</v>
      </c>
      <c r="H2725">
        <v>99</v>
      </c>
      <c r="I2725">
        <v>99</v>
      </c>
      <c r="J2725">
        <v>999</v>
      </c>
      <c r="K2725">
        <v>99</v>
      </c>
      <c r="L2725">
        <v>2</v>
      </c>
      <c r="M2725">
        <v>99</v>
      </c>
      <c r="N2725">
        <v>99</v>
      </c>
      <c r="O2725">
        <v>99</v>
      </c>
      <c r="P2725">
        <v>9999</v>
      </c>
      <c r="Q2725">
        <v>39</v>
      </c>
      <c r="R2725">
        <v>66</v>
      </c>
      <c r="S2725">
        <v>66</v>
      </c>
      <c r="T2725">
        <v>0.45763417001802809</v>
      </c>
      <c r="U2725">
        <v>0.66872794298330962</v>
      </c>
      <c r="V2725">
        <v>2</v>
      </c>
      <c r="W2725">
        <v>36.560606060606062</v>
      </c>
      <c r="X2725">
        <v>240.78761613972887</v>
      </c>
      <c r="Y2725">
        <v>222.24696969696967</v>
      </c>
      <c r="Z2725">
        <v>222.24696969696967</v>
      </c>
      <c r="AA2725">
        <v>41.986907121210471</v>
      </c>
      <c r="AB2725">
        <v>1.5679439140284703</v>
      </c>
      <c r="AC2725">
        <v>-6.3783382242892817</v>
      </c>
      <c r="AD2725">
        <v>1</v>
      </c>
      <c r="AE2725">
        <v>0</v>
      </c>
      <c r="AF2725">
        <v>0</v>
      </c>
      <c r="AG2725">
        <v>0</v>
      </c>
      <c r="AH2725">
        <v>5</v>
      </c>
      <c r="AI2725">
        <v>0</v>
      </c>
      <c r="AJ2725">
        <v>0</v>
      </c>
      <c r="AK2725">
        <v>0</v>
      </c>
      <c r="AL2725">
        <v>0</v>
      </c>
      <c r="AM2725">
        <v>0</v>
      </c>
    </row>
    <row r="2726" spans="1:39">
      <c r="A2726">
        <v>9</v>
      </c>
      <c r="B2726">
        <v>47</v>
      </c>
      <c r="C2726">
        <v>2019</v>
      </c>
      <c r="D2726">
        <v>99</v>
      </c>
      <c r="E2726">
        <v>99</v>
      </c>
      <c r="F2726">
        <v>99</v>
      </c>
      <c r="G2726">
        <v>99</v>
      </c>
      <c r="H2726">
        <v>99</v>
      </c>
      <c r="I2726">
        <v>99</v>
      </c>
      <c r="J2726">
        <v>999</v>
      </c>
      <c r="K2726">
        <v>99</v>
      </c>
      <c r="L2726">
        <v>5</v>
      </c>
      <c r="M2726">
        <v>99</v>
      </c>
      <c r="N2726">
        <v>99</v>
      </c>
      <c r="O2726">
        <v>99</v>
      </c>
      <c r="P2726">
        <v>9999</v>
      </c>
      <c r="Q2726">
        <v>72</v>
      </c>
      <c r="R2726">
        <v>117</v>
      </c>
      <c r="S2726">
        <v>116</v>
      </c>
      <c r="T2726">
        <v>0.81126057412286756</v>
      </c>
      <c r="U2726">
        <v>1.0868033789491764</v>
      </c>
      <c r="V2726">
        <v>5</v>
      </c>
      <c r="W2726">
        <v>42.603448275862064</v>
      </c>
      <c r="X2726">
        <v>222.6966136066894</v>
      </c>
      <c r="Y2726">
        <v>203.74897435897435</v>
      </c>
      <c r="Z2726">
        <v>205.50543103448277</v>
      </c>
      <c r="AA2726">
        <v>37.794336544172957</v>
      </c>
      <c r="AB2726">
        <v>1.4134776771764248</v>
      </c>
      <c r="AC2726">
        <v>-11.760421276894553</v>
      </c>
      <c r="AD2726">
        <v>0</v>
      </c>
      <c r="AE2726">
        <v>0</v>
      </c>
      <c r="AF2726">
        <v>0</v>
      </c>
      <c r="AG2726">
        <v>0</v>
      </c>
      <c r="AH2726">
        <v>3</v>
      </c>
      <c r="AI2726">
        <v>0</v>
      </c>
      <c r="AJ2726">
        <v>1</v>
      </c>
      <c r="AK2726">
        <v>0</v>
      </c>
      <c r="AL2726">
        <v>3</v>
      </c>
      <c r="AM2726">
        <v>1</v>
      </c>
    </row>
    <row r="2727" spans="1:39">
      <c r="A2727">
        <v>9</v>
      </c>
      <c r="B2727">
        <v>48</v>
      </c>
      <c r="C2727">
        <v>2019</v>
      </c>
      <c r="D2727">
        <v>99</v>
      </c>
      <c r="E2727">
        <v>99</v>
      </c>
      <c r="F2727">
        <v>99</v>
      </c>
      <c r="G2727">
        <v>99</v>
      </c>
      <c r="H2727">
        <v>99</v>
      </c>
      <c r="I2727">
        <v>99</v>
      </c>
      <c r="J2727">
        <v>999</v>
      </c>
      <c r="K2727">
        <v>99</v>
      </c>
      <c r="L2727">
        <v>8</v>
      </c>
      <c r="M2727">
        <v>99</v>
      </c>
      <c r="N2727">
        <v>99</v>
      </c>
      <c r="O2727">
        <v>99</v>
      </c>
      <c r="P2727">
        <v>9999</v>
      </c>
      <c r="Q2727">
        <v>184</v>
      </c>
      <c r="R2727">
        <v>387</v>
      </c>
      <c r="S2727">
        <v>387</v>
      </c>
      <c r="T2727">
        <v>2.6834003605602543</v>
      </c>
      <c r="U2727">
        <v>3.2657687866173206</v>
      </c>
      <c r="V2727">
        <v>8</v>
      </c>
      <c r="W2727">
        <v>47.423772609819117</v>
      </c>
      <c r="X2727">
        <v>200.54095593237432</v>
      </c>
      <c r="Y2727">
        <v>185.09930232558128</v>
      </c>
      <c r="Z2727">
        <v>185.09930232558128</v>
      </c>
      <c r="AA2727">
        <v>31.728229180076724</v>
      </c>
      <c r="AB2727">
        <v>1.387002504789913</v>
      </c>
      <c r="AC2727">
        <v>-11.76527360056836</v>
      </c>
      <c r="AD2727">
        <v>10</v>
      </c>
      <c r="AE2727">
        <v>0</v>
      </c>
      <c r="AF2727">
        <v>0</v>
      </c>
      <c r="AG2727">
        <v>1</v>
      </c>
      <c r="AH2727">
        <v>14</v>
      </c>
      <c r="AI2727">
        <v>1</v>
      </c>
      <c r="AJ2727">
        <v>2</v>
      </c>
      <c r="AK2727">
        <v>0</v>
      </c>
      <c r="AL2727">
        <v>3</v>
      </c>
      <c r="AM2727">
        <v>3</v>
      </c>
    </row>
    <row r="2728" spans="1:39">
      <c r="A2728">
        <v>9</v>
      </c>
      <c r="B2728">
        <v>49</v>
      </c>
      <c r="C2728">
        <v>2019</v>
      </c>
      <c r="D2728">
        <v>99</v>
      </c>
      <c r="E2728">
        <v>99</v>
      </c>
      <c r="F2728">
        <v>99</v>
      </c>
      <c r="G2728">
        <v>99</v>
      </c>
      <c r="H2728">
        <v>99</v>
      </c>
      <c r="I2728">
        <v>99</v>
      </c>
      <c r="J2728">
        <v>999</v>
      </c>
      <c r="K2728">
        <v>99</v>
      </c>
      <c r="L2728">
        <v>11</v>
      </c>
      <c r="M2728">
        <v>99</v>
      </c>
      <c r="N2728">
        <v>99</v>
      </c>
      <c r="O2728">
        <v>99</v>
      </c>
      <c r="P2728">
        <v>9999</v>
      </c>
      <c r="Q2728">
        <v>364</v>
      </c>
      <c r="R2728">
        <v>1393</v>
      </c>
      <c r="S2728">
        <v>1387</v>
      </c>
      <c r="T2728">
        <v>9.658854527804742</v>
      </c>
      <c r="U2728">
        <v>10.894183763300314</v>
      </c>
      <c r="V2728">
        <v>11</v>
      </c>
      <c r="W2728">
        <v>52.542177361211245</v>
      </c>
      <c r="X2728">
        <v>186.63980014606361</v>
      </c>
      <c r="Y2728">
        <v>171.54335247666918</v>
      </c>
      <c r="Z2728">
        <v>172.28542898341755</v>
      </c>
      <c r="AA2728">
        <v>31.065670386815945</v>
      </c>
      <c r="AB2728">
        <v>1.3453121964130139</v>
      </c>
      <c r="AC2728">
        <v>-16.280753941431989</v>
      </c>
      <c r="AD2728">
        <v>25</v>
      </c>
      <c r="AE2728">
        <v>0</v>
      </c>
      <c r="AF2728">
        <v>0</v>
      </c>
      <c r="AG2728">
        <v>3</v>
      </c>
      <c r="AH2728">
        <v>74</v>
      </c>
      <c r="AI2728">
        <v>6</v>
      </c>
      <c r="AJ2728">
        <v>9</v>
      </c>
      <c r="AK2728">
        <v>0</v>
      </c>
      <c r="AL2728">
        <v>15</v>
      </c>
      <c r="AM2728">
        <v>9</v>
      </c>
    </row>
    <row r="2729" spans="1:39">
      <c r="A2729">
        <v>9</v>
      </c>
      <c r="B2729">
        <v>50</v>
      </c>
      <c r="C2729">
        <v>2019</v>
      </c>
      <c r="D2729">
        <v>99</v>
      </c>
      <c r="E2729">
        <v>99</v>
      </c>
      <c r="F2729">
        <v>99</v>
      </c>
      <c r="G2729">
        <v>99</v>
      </c>
      <c r="H2729">
        <v>99</v>
      </c>
      <c r="I2729">
        <v>99</v>
      </c>
      <c r="J2729">
        <v>999</v>
      </c>
      <c r="K2729">
        <v>99</v>
      </c>
      <c r="L2729">
        <v>14</v>
      </c>
      <c r="M2729">
        <v>99</v>
      </c>
      <c r="N2729">
        <v>99</v>
      </c>
      <c r="O2729">
        <v>99</v>
      </c>
      <c r="P2729">
        <v>9999</v>
      </c>
      <c r="Q2729">
        <v>514</v>
      </c>
      <c r="R2729">
        <v>4493</v>
      </c>
      <c r="S2729">
        <v>4479</v>
      </c>
      <c r="T2729">
        <v>31.153792816530295</v>
      </c>
      <c r="U2729">
        <v>32.302565395450024</v>
      </c>
      <c r="V2729">
        <v>14</v>
      </c>
      <c r="W2729">
        <v>57.373074346952443</v>
      </c>
      <c r="X2729">
        <v>171.36130622354901</v>
      </c>
      <c r="Y2729">
        <v>157.69971511239709</v>
      </c>
      <c r="Z2729">
        <v>158.19263674927444</v>
      </c>
      <c r="AA2729">
        <v>28.236187730597361</v>
      </c>
      <c r="AB2729">
        <v>1.3697520783071595</v>
      </c>
      <c r="AC2729">
        <v>-13.513215589146618</v>
      </c>
      <c r="AD2729">
        <v>102</v>
      </c>
      <c r="AE2729">
        <v>1</v>
      </c>
      <c r="AF2729">
        <v>0</v>
      </c>
      <c r="AG2729">
        <v>9</v>
      </c>
      <c r="AH2729">
        <v>303</v>
      </c>
      <c r="AI2729">
        <v>33</v>
      </c>
      <c r="AJ2729">
        <v>34</v>
      </c>
      <c r="AK2729">
        <v>9</v>
      </c>
      <c r="AL2729">
        <v>51</v>
      </c>
      <c r="AM2729">
        <v>23</v>
      </c>
    </row>
    <row r="2730" spans="1:39">
      <c r="A2730">
        <v>9</v>
      </c>
      <c r="B2730">
        <v>51</v>
      </c>
      <c r="C2730">
        <v>2019</v>
      </c>
      <c r="D2730">
        <v>99</v>
      </c>
      <c r="E2730">
        <v>99</v>
      </c>
      <c r="F2730">
        <v>99</v>
      </c>
      <c r="G2730">
        <v>99</v>
      </c>
      <c r="H2730">
        <v>99</v>
      </c>
      <c r="I2730">
        <v>99</v>
      </c>
      <c r="J2730">
        <v>999</v>
      </c>
      <c r="K2730">
        <v>99</v>
      </c>
      <c r="L2730">
        <v>17</v>
      </c>
      <c r="M2730">
        <v>99</v>
      </c>
      <c r="N2730">
        <v>99</v>
      </c>
      <c r="O2730">
        <v>99</v>
      </c>
      <c r="P2730">
        <v>9999</v>
      </c>
      <c r="Q2730">
        <v>515</v>
      </c>
      <c r="R2730">
        <v>7966</v>
      </c>
      <c r="S2730">
        <v>7953</v>
      </c>
      <c r="T2730">
        <v>55.235057550963809</v>
      </c>
      <c r="U2730">
        <v>51.781950732699855</v>
      </c>
      <c r="V2730">
        <v>17</v>
      </c>
      <c r="W2730">
        <v>62.407770652583935</v>
      </c>
      <c r="X2730">
        <v>154.72831445887689</v>
      </c>
      <c r="Y2730">
        <v>142.58321993472271</v>
      </c>
      <c r="Z2730">
        <v>142.81628693574763</v>
      </c>
      <c r="AA2730">
        <v>25.961589386670038</v>
      </c>
      <c r="AB2730">
        <v>1.6819467957469141</v>
      </c>
      <c r="AC2730">
        <v>-19.012125134401686</v>
      </c>
      <c r="AD2730">
        <v>293</v>
      </c>
      <c r="AE2730">
        <v>0</v>
      </c>
      <c r="AF2730">
        <v>0</v>
      </c>
      <c r="AG2730">
        <v>30</v>
      </c>
      <c r="AH2730">
        <v>604</v>
      </c>
      <c r="AI2730">
        <v>77</v>
      </c>
      <c r="AJ2730">
        <v>53</v>
      </c>
      <c r="AK2730">
        <v>76</v>
      </c>
      <c r="AL2730">
        <v>43</v>
      </c>
      <c r="AM2730">
        <v>23</v>
      </c>
    </row>
    <row r="2731" spans="1:39">
      <c r="A2731">
        <v>9</v>
      </c>
      <c r="B2731">
        <v>52</v>
      </c>
      <c r="C2731">
        <v>2018</v>
      </c>
      <c r="D2731">
        <v>99</v>
      </c>
      <c r="E2731">
        <v>99</v>
      </c>
      <c r="F2731">
        <v>99</v>
      </c>
      <c r="G2731">
        <v>99</v>
      </c>
      <c r="H2731">
        <v>99</v>
      </c>
      <c r="I2731">
        <v>99</v>
      </c>
      <c r="J2731">
        <v>999</v>
      </c>
      <c r="K2731">
        <v>99</v>
      </c>
      <c r="L2731">
        <v>1</v>
      </c>
      <c r="M2731">
        <v>99</v>
      </c>
      <c r="N2731">
        <v>99</v>
      </c>
      <c r="O2731">
        <v>99</v>
      </c>
      <c r="P2731">
        <v>9999</v>
      </c>
    </row>
    <row r="2732" spans="1:39">
      <c r="A2732">
        <v>9</v>
      </c>
      <c r="B2732">
        <v>53</v>
      </c>
      <c r="C2732">
        <v>2018</v>
      </c>
      <c r="D2732">
        <v>99</v>
      </c>
      <c r="E2732">
        <v>99</v>
      </c>
      <c r="F2732">
        <v>99</v>
      </c>
      <c r="G2732">
        <v>99</v>
      </c>
      <c r="H2732">
        <v>99</v>
      </c>
      <c r="I2732">
        <v>99</v>
      </c>
      <c r="J2732">
        <v>999</v>
      </c>
      <c r="K2732">
        <v>99</v>
      </c>
      <c r="L2732">
        <v>2</v>
      </c>
      <c r="M2732">
        <v>99</v>
      </c>
      <c r="N2732">
        <v>99</v>
      </c>
      <c r="O2732">
        <v>99</v>
      </c>
      <c r="P2732">
        <v>9999</v>
      </c>
      <c r="Q2732">
        <v>49</v>
      </c>
      <c r="R2732">
        <v>99</v>
      </c>
      <c r="S2732">
        <v>99</v>
      </c>
      <c r="T2732">
        <v>0.63842135809634348</v>
      </c>
      <c r="U2732">
        <v>0.95089358156298209</v>
      </c>
      <c r="V2732">
        <v>2</v>
      </c>
      <c r="W2732">
        <v>36.454545454545446</v>
      </c>
      <c r="X2732">
        <v>247.34670650163596</v>
      </c>
      <c r="Y2732">
        <v>228.30101010101004</v>
      </c>
      <c r="Z2732">
        <v>228.30101010101004</v>
      </c>
      <c r="AA2732">
        <v>41.896511498541592</v>
      </c>
      <c r="AB2732">
        <v>1.5908369392008612</v>
      </c>
      <c r="AC2732">
        <v>-4.2123151076232004</v>
      </c>
      <c r="AD2732">
        <v>1</v>
      </c>
      <c r="AE2732">
        <v>0</v>
      </c>
      <c r="AF2732">
        <v>0</v>
      </c>
      <c r="AG2732">
        <v>0</v>
      </c>
      <c r="AH2732">
        <v>11</v>
      </c>
      <c r="AI2732">
        <v>0</v>
      </c>
      <c r="AJ2732">
        <v>0</v>
      </c>
      <c r="AK2732">
        <v>0</v>
      </c>
      <c r="AL2732">
        <v>1</v>
      </c>
      <c r="AM2732">
        <v>1</v>
      </c>
    </row>
    <row r="2733" spans="1:39">
      <c r="A2733">
        <v>9</v>
      </c>
      <c r="B2733">
        <v>54</v>
      </c>
      <c r="C2733">
        <v>2018</v>
      </c>
      <c r="D2733">
        <v>99</v>
      </c>
      <c r="E2733">
        <v>99</v>
      </c>
      <c r="F2733">
        <v>99</v>
      </c>
      <c r="G2733">
        <v>99</v>
      </c>
      <c r="H2733">
        <v>99</v>
      </c>
      <c r="I2733">
        <v>99</v>
      </c>
      <c r="J2733">
        <v>999</v>
      </c>
      <c r="K2733">
        <v>99</v>
      </c>
      <c r="L2733">
        <v>5</v>
      </c>
      <c r="M2733">
        <v>99</v>
      </c>
      <c r="N2733">
        <v>99</v>
      </c>
      <c r="O2733">
        <v>99</v>
      </c>
      <c r="P2733">
        <v>9999</v>
      </c>
      <c r="Q2733">
        <v>85</v>
      </c>
      <c r="R2733">
        <v>148</v>
      </c>
      <c r="S2733">
        <v>148</v>
      </c>
      <c r="T2733">
        <v>0.95440768685109934</v>
      </c>
      <c r="U2733">
        <v>1.3051742035038771</v>
      </c>
      <c r="V2733">
        <v>5</v>
      </c>
      <c r="W2733">
        <v>42.547297297297305</v>
      </c>
      <c r="X2733">
        <v>227.09949928259795</v>
      </c>
      <c r="Y2733">
        <v>209.61283783783787</v>
      </c>
      <c r="Z2733">
        <v>209.61283783783787</v>
      </c>
      <c r="AA2733">
        <v>34.110391696320526</v>
      </c>
      <c r="AB2733">
        <v>1.4719653136495423</v>
      </c>
      <c r="AC2733">
        <v>-22.569569954027024</v>
      </c>
      <c r="AD2733">
        <v>4</v>
      </c>
      <c r="AE2733">
        <v>0</v>
      </c>
      <c r="AF2733">
        <v>0</v>
      </c>
      <c r="AG2733">
        <v>0</v>
      </c>
      <c r="AH2733">
        <v>11</v>
      </c>
      <c r="AI2733">
        <v>1</v>
      </c>
      <c r="AJ2733">
        <v>0</v>
      </c>
      <c r="AK2733">
        <v>0</v>
      </c>
      <c r="AL2733">
        <v>4</v>
      </c>
      <c r="AM2733">
        <v>0</v>
      </c>
    </row>
    <row r="2734" spans="1:39">
      <c r="A2734">
        <v>9</v>
      </c>
      <c r="B2734">
        <v>55</v>
      </c>
      <c r="C2734">
        <v>2018</v>
      </c>
      <c r="D2734">
        <v>99</v>
      </c>
      <c r="E2734">
        <v>99</v>
      </c>
      <c r="F2734">
        <v>99</v>
      </c>
      <c r="G2734">
        <v>99</v>
      </c>
      <c r="H2734">
        <v>99</v>
      </c>
      <c r="I2734">
        <v>99</v>
      </c>
      <c r="J2734">
        <v>999</v>
      </c>
      <c r="K2734">
        <v>99</v>
      </c>
      <c r="L2734">
        <v>8</v>
      </c>
      <c r="M2734">
        <v>99</v>
      </c>
      <c r="N2734">
        <v>99</v>
      </c>
      <c r="O2734">
        <v>99</v>
      </c>
      <c r="P2734">
        <v>9999</v>
      </c>
      <c r="Q2734">
        <v>219</v>
      </c>
      <c r="R2734">
        <v>537</v>
      </c>
      <c r="S2734">
        <v>537</v>
      </c>
      <c r="T2734">
        <v>3.4629522151286518</v>
      </c>
      <c r="U2734">
        <v>4.2422000646135292</v>
      </c>
      <c r="V2734">
        <v>8</v>
      </c>
      <c r="W2734">
        <v>47.506517690875242</v>
      </c>
      <c r="X2734">
        <v>203.43528006601389</v>
      </c>
      <c r="Y2734">
        <v>187.77076350093111</v>
      </c>
      <c r="Z2734">
        <v>187.77076350093111</v>
      </c>
      <c r="AA2734">
        <v>34.025444279960539</v>
      </c>
      <c r="AB2734">
        <v>1.4024633742029931</v>
      </c>
      <c r="AC2734">
        <v>-17.675659550587064</v>
      </c>
      <c r="AD2734">
        <v>10</v>
      </c>
      <c r="AE2734">
        <v>0</v>
      </c>
      <c r="AF2734">
        <v>0</v>
      </c>
      <c r="AG2734">
        <v>1</v>
      </c>
      <c r="AH2734">
        <v>48</v>
      </c>
      <c r="AI2734">
        <v>3</v>
      </c>
      <c r="AJ2734">
        <v>4</v>
      </c>
      <c r="AK2734">
        <v>0</v>
      </c>
      <c r="AL2734">
        <v>12</v>
      </c>
      <c r="AM2734">
        <v>1</v>
      </c>
    </row>
    <row r="2735" spans="1:39">
      <c r="A2735">
        <v>9</v>
      </c>
      <c r="B2735">
        <v>56</v>
      </c>
      <c r="C2735">
        <v>2018</v>
      </c>
      <c r="D2735">
        <v>99</v>
      </c>
      <c r="E2735">
        <v>99</v>
      </c>
      <c r="F2735">
        <v>99</v>
      </c>
      <c r="G2735">
        <v>99</v>
      </c>
      <c r="H2735">
        <v>99</v>
      </c>
      <c r="I2735">
        <v>99</v>
      </c>
      <c r="J2735">
        <v>999</v>
      </c>
      <c r="K2735">
        <v>99</v>
      </c>
      <c r="L2735">
        <v>11</v>
      </c>
      <c r="M2735">
        <v>99</v>
      </c>
      <c r="N2735">
        <v>99</v>
      </c>
      <c r="O2735">
        <v>99</v>
      </c>
      <c r="P2735">
        <v>9999</v>
      </c>
      <c r="Q2735">
        <v>398</v>
      </c>
      <c r="R2735">
        <v>1793</v>
      </c>
      <c r="S2735">
        <v>1793</v>
      </c>
      <c r="T2735">
        <v>11.562520152189331</v>
      </c>
      <c r="U2735">
        <v>12.95739650253009</v>
      </c>
      <c r="V2735">
        <v>11</v>
      </c>
      <c r="W2735">
        <v>52.419408812046818</v>
      </c>
      <c r="X2735">
        <v>186.10021275708641</v>
      </c>
      <c r="Y2735">
        <v>171.77049637479101</v>
      </c>
      <c r="Z2735">
        <v>171.77049637479101</v>
      </c>
      <c r="AA2735">
        <v>30.526486988198197</v>
      </c>
      <c r="AB2735">
        <v>1.3443825771909133</v>
      </c>
      <c r="AC2735">
        <v>-12.653683063276331</v>
      </c>
      <c r="AD2735">
        <v>28</v>
      </c>
      <c r="AE2735">
        <v>0</v>
      </c>
      <c r="AF2735">
        <v>0</v>
      </c>
      <c r="AG2735">
        <v>2</v>
      </c>
      <c r="AH2735">
        <v>128</v>
      </c>
      <c r="AI2735">
        <v>15</v>
      </c>
      <c r="AJ2735">
        <v>11</v>
      </c>
      <c r="AK2735">
        <v>2</v>
      </c>
      <c r="AL2735">
        <v>42</v>
      </c>
      <c r="AM2735">
        <v>12</v>
      </c>
    </row>
    <row r="2736" spans="1:39">
      <c r="A2736">
        <v>9</v>
      </c>
      <c r="B2736">
        <v>57</v>
      </c>
      <c r="C2736">
        <v>2018</v>
      </c>
      <c r="D2736">
        <v>99</v>
      </c>
      <c r="E2736">
        <v>99</v>
      </c>
      <c r="F2736">
        <v>99</v>
      </c>
      <c r="G2736">
        <v>99</v>
      </c>
      <c r="H2736">
        <v>99</v>
      </c>
      <c r="I2736">
        <v>99</v>
      </c>
      <c r="J2736">
        <v>999</v>
      </c>
      <c r="K2736">
        <v>99</v>
      </c>
      <c r="L2736">
        <v>14</v>
      </c>
      <c r="M2736">
        <v>99</v>
      </c>
      <c r="N2736">
        <v>99</v>
      </c>
      <c r="O2736">
        <v>99</v>
      </c>
      <c r="P2736">
        <v>9999</v>
      </c>
      <c r="Q2736">
        <v>524</v>
      </c>
      <c r="R2736">
        <v>4980</v>
      </c>
      <c r="S2736">
        <v>4979</v>
      </c>
      <c r="T2736">
        <v>32.114528922422132</v>
      </c>
      <c r="U2736">
        <v>32.76040807924231</v>
      </c>
      <c r="V2736">
        <v>14</v>
      </c>
      <c r="W2736">
        <v>57.361116690098413</v>
      </c>
      <c r="X2736">
        <v>169.43548843260339</v>
      </c>
      <c r="Y2736">
        <v>156.36194779116502</v>
      </c>
      <c r="Z2736">
        <v>156.39335207873103</v>
      </c>
      <c r="AA2736">
        <v>28.065520741642455</v>
      </c>
      <c r="AB2736">
        <v>1.3632121983503496</v>
      </c>
      <c r="AC2736">
        <v>-15.292409146538173</v>
      </c>
      <c r="AD2736">
        <v>121</v>
      </c>
      <c r="AE2736">
        <v>0</v>
      </c>
      <c r="AF2736">
        <v>0</v>
      </c>
      <c r="AG2736">
        <v>14</v>
      </c>
      <c r="AH2736">
        <v>367</v>
      </c>
      <c r="AI2736">
        <v>54</v>
      </c>
      <c r="AJ2736">
        <v>42</v>
      </c>
      <c r="AK2736">
        <v>19</v>
      </c>
      <c r="AL2736">
        <v>116</v>
      </c>
      <c r="AM2736">
        <v>27</v>
      </c>
    </row>
    <row r="2737" spans="1:39">
      <c r="A2737">
        <v>9</v>
      </c>
      <c r="B2737">
        <v>58</v>
      </c>
      <c r="C2737">
        <v>2018</v>
      </c>
      <c r="D2737">
        <v>99</v>
      </c>
      <c r="E2737">
        <v>99</v>
      </c>
      <c r="F2737">
        <v>99</v>
      </c>
      <c r="G2737">
        <v>99</v>
      </c>
      <c r="H2737">
        <v>99</v>
      </c>
      <c r="I2737">
        <v>99</v>
      </c>
      <c r="J2737">
        <v>999</v>
      </c>
      <c r="K2737">
        <v>99</v>
      </c>
      <c r="L2737">
        <v>17</v>
      </c>
      <c r="M2737">
        <v>99</v>
      </c>
      <c r="N2737">
        <v>99</v>
      </c>
      <c r="O2737">
        <v>99</v>
      </c>
      <c r="P2737">
        <v>9999</v>
      </c>
      <c r="Q2737">
        <v>495</v>
      </c>
      <c r="R2737">
        <v>7950</v>
      </c>
      <c r="S2737">
        <v>7950</v>
      </c>
      <c r="T2737">
        <v>51.267169665312437</v>
      </c>
      <c r="U2737">
        <v>47.783927568547199</v>
      </c>
      <c r="V2737">
        <v>17</v>
      </c>
      <c r="W2737">
        <v>62.27383647798743</v>
      </c>
      <c r="X2737">
        <v>154.78330846228809</v>
      </c>
      <c r="Y2737">
        <v>142.86499371069249</v>
      </c>
      <c r="Z2737">
        <v>142.86499371069249</v>
      </c>
      <c r="AA2737">
        <v>25.468595849780968</v>
      </c>
      <c r="AB2737">
        <v>1.6627951759490989</v>
      </c>
      <c r="AC2737">
        <v>-18.268950418050721</v>
      </c>
      <c r="AD2737">
        <v>288</v>
      </c>
      <c r="AE2737">
        <v>0</v>
      </c>
      <c r="AF2737">
        <v>0</v>
      </c>
      <c r="AG2737">
        <v>25</v>
      </c>
      <c r="AH2737">
        <v>653</v>
      </c>
      <c r="AI2737">
        <v>108</v>
      </c>
      <c r="AJ2737">
        <v>50</v>
      </c>
      <c r="AK2737">
        <v>110</v>
      </c>
      <c r="AL2737">
        <v>166</v>
      </c>
      <c r="AM2737">
        <v>23</v>
      </c>
    </row>
    <row r="2738" spans="1:39">
      <c r="A2738">
        <v>9</v>
      </c>
      <c r="B2738">
        <v>59</v>
      </c>
      <c r="C2738">
        <v>2017</v>
      </c>
      <c r="D2738">
        <v>99</v>
      </c>
      <c r="E2738">
        <v>99</v>
      </c>
      <c r="F2738">
        <v>99</v>
      </c>
      <c r="G2738">
        <v>99</v>
      </c>
      <c r="H2738">
        <v>99</v>
      </c>
      <c r="I2738">
        <v>99</v>
      </c>
      <c r="J2738">
        <v>999</v>
      </c>
      <c r="K2738">
        <v>99</v>
      </c>
      <c r="L2738">
        <v>1</v>
      </c>
      <c r="M2738">
        <v>99</v>
      </c>
      <c r="N2738">
        <v>99</v>
      </c>
      <c r="O2738">
        <v>99</v>
      </c>
      <c r="P2738">
        <v>9999</v>
      </c>
    </row>
    <row r="2739" spans="1:39">
      <c r="A2739">
        <v>9</v>
      </c>
      <c r="B2739">
        <v>60</v>
      </c>
      <c r="C2739">
        <v>2017</v>
      </c>
      <c r="D2739">
        <v>99</v>
      </c>
      <c r="E2739">
        <v>99</v>
      </c>
      <c r="F2739">
        <v>99</v>
      </c>
      <c r="G2739">
        <v>99</v>
      </c>
      <c r="H2739">
        <v>99</v>
      </c>
      <c r="I2739">
        <v>99</v>
      </c>
      <c r="J2739">
        <v>999</v>
      </c>
      <c r="K2739">
        <v>99</v>
      </c>
      <c r="L2739">
        <v>2</v>
      </c>
      <c r="M2739">
        <v>99</v>
      </c>
      <c r="N2739">
        <v>99</v>
      </c>
      <c r="O2739">
        <v>99</v>
      </c>
      <c r="P2739">
        <v>9999</v>
      </c>
      <c r="Q2739">
        <v>40</v>
      </c>
      <c r="R2739">
        <v>63</v>
      </c>
      <c r="S2739">
        <v>63</v>
      </c>
      <c r="T2739">
        <v>0.44272663387210121</v>
      </c>
      <c r="U2739">
        <v>0.61411707873997612</v>
      </c>
      <c r="V2739">
        <v>2</v>
      </c>
      <c r="W2739">
        <v>37.07936507936509</v>
      </c>
      <c r="X2739">
        <v>228.724483654061</v>
      </c>
      <c r="Y2739">
        <v>211.11269841269845</v>
      </c>
      <c r="Z2739">
        <v>211.11269841269845</v>
      </c>
      <c r="AA2739">
        <v>42.199802497331973</v>
      </c>
      <c r="AB2739">
        <v>3.652794482773889</v>
      </c>
      <c r="AC2739">
        <v>-2.8138789323609639</v>
      </c>
      <c r="AD2739">
        <v>1</v>
      </c>
      <c r="AE2739">
        <v>0</v>
      </c>
      <c r="AF2739">
        <v>0</v>
      </c>
      <c r="AG2739">
        <v>0</v>
      </c>
      <c r="AH2739">
        <v>3</v>
      </c>
      <c r="AI2739">
        <v>1</v>
      </c>
      <c r="AJ2739">
        <v>0</v>
      </c>
      <c r="AK2739">
        <v>0</v>
      </c>
      <c r="AL2739">
        <v>2</v>
      </c>
      <c r="AM2739">
        <v>0</v>
      </c>
    </row>
    <row r="2740" spans="1:39">
      <c r="A2740">
        <v>9</v>
      </c>
      <c r="B2740">
        <v>61</v>
      </c>
      <c r="C2740">
        <v>2017</v>
      </c>
      <c r="D2740">
        <v>99</v>
      </c>
      <c r="E2740">
        <v>99</v>
      </c>
      <c r="F2740">
        <v>99</v>
      </c>
      <c r="G2740">
        <v>99</v>
      </c>
      <c r="H2740">
        <v>99</v>
      </c>
      <c r="I2740">
        <v>99</v>
      </c>
      <c r="J2740">
        <v>999</v>
      </c>
      <c r="K2740">
        <v>99</v>
      </c>
      <c r="L2740">
        <v>5</v>
      </c>
      <c r="M2740">
        <v>99</v>
      </c>
      <c r="N2740">
        <v>99</v>
      </c>
      <c r="O2740">
        <v>99</v>
      </c>
      <c r="P2740">
        <v>9999</v>
      </c>
      <c r="Q2740">
        <v>93</v>
      </c>
      <c r="R2740">
        <v>145</v>
      </c>
      <c r="S2740">
        <v>145</v>
      </c>
      <c r="T2740">
        <v>1.0189739985945183</v>
      </c>
      <c r="U2740">
        <v>1.3351774561070049</v>
      </c>
      <c r="V2740">
        <v>5</v>
      </c>
      <c r="W2740">
        <v>42.565517241379304</v>
      </c>
      <c r="X2740">
        <v>216.05932678297901</v>
      </c>
      <c r="Y2740">
        <v>199.42275862068956</v>
      </c>
      <c r="Z2740">
        <v>199.42275862068956</v>
      </c>
      <c r="AA2740">
        <v>33.181334064817975</v>
      </c>
      <c r="AB2740">
        <v>1.7765281643329456</v>
      </c>
      <c r="AC2740">
        <v>-20.067699506909378</v>
      </c>
      <c r="AD2740">
        <v>4</v>
      </c>
      <c r="AE2740">
        <v>0</v>
      </c>
      <c r="AF2740">
        <v>0</v>
      </c>
      <c r="AG2740">
        <v>0</v>
      </c>
      <c r="AH2740">
        <v>10</v>
      </c>
      <c r="AI2740">
        <v>0</v>
      </c>
      <c r="AJ2740">
        <v>0</v>
      </c>
      <c r="AK2740">
        <v>0</v>
      </c>
      <c r="AL2740">
        <v>4</v>
      </c>
      <c r="AM2740">
        <v>0</v>
      </c>
    </row>
    <row r="2741" spans="1:39">
      <c r="A2741">
        <v>9</v>
      </c>
      <c r="B2741">
        <v>62</v>
      </c>
      <c r="C2741">
        <v>2017</v>
      </c>
      <c r="D2741">
        <v>99</v>
      </c>
      <c r="E2741">
        <v>99</v>
      </c>
      <c r="F2741">
        <v>99</v>
      </c>
      <c r="G2741">
        <v>99</v>
      </c>
      <c r="H2741">
        <v>99</v>
      </c>
      <c r="I2741">
        <v>99</v>
      </c>
      <c r="J2741">
        <v>999</v>
      </c>
      <c r="K2741">
        <v>99</v>
      </c>
      <c r="L2741">
        <v>8</v>
      </c>
      <c r="M2741">
        <v>99</v>
      </c>
      <c r="N2741">
        <v>99</v>
      </c>
      <c r="O2741">
        <v>99</v>
      </c>
      <c r="P2741">
        <v>9999</v>
      </c>
      <c r="Q2741">
        <v>228</v>
      </c>
      <c r="R2741">
        <v>489</v>
      </c>
      <c r="S2741">
        <v>489</v>
      </c>
      <c r="T2741">
        <v>3.4364019676739277</v>
      </c>
      <c r="U2741">
        <v>4.1250996028077607</v>
      </c>
      <c r="V2741">
        <v>8</v>
      </c>
      <c r="W2741">
        <v>47.427402862985687</v>
      </c>
      <c r="X2741">
        <v>197.93728550317152</v>
      </c>
      <c r="Y2741">
        <v>182.69611451942751</v>
      </c>
      <c r="Z2741">
        <v>182.69611451942751</v>
      </c>
      <c r="AA2741">
        <v>32.07084892789991</v>
      </c>
      <c r="AB2741">
        <v>1.3488409033264663</v>
      </c>
      <c r="AC2741">
        <v>-18.927402773217697</v>
      </c>
      <c r="AD2741">
        <v>6</v>
      </c>
      <c r="AE2741">
        <v>0</v>
      </c>
      <c r="AF2741">
        <v>0</v>
      </c>
      <c r="AG2741">
        <v>0</v>
      </c>
      <c r="AH2741">
        <v>33</v>
      </c>
      <c r="AI2741">
        <v>4</v>
      </c>
      <c r="AJ2741">
        <v>5</v>
      </c>
      <c r="AK2741">
        <v>0</v>
      </c>
      <c r="AL2741">
        <v>12</v>
      </c>
      <c r="AM2741">
        <v>1</v>
      </c>
    </row>
    <row r="2742" spans="1:39">
      <c r="A2742">
        <v>9</v>
      </c>
      <c r="B2742">
        <v>63</v>
      </c>
      <c r="C2742">
        <v>2017</v>
      </c>
      <c r="D2742">
        <v>99</v>
      </c>
      <c r="E2742">
        <v>99</v>
      </c>
      <c r="F2742">
        <v>99</v>
      </c>
      <c r="G2742">
        <v>99</v>
      </c>
      <c r="H2742">
        <v>99</v>
      </c>
      <c r="I2742">
        <v>99</v>
      </c>
      <c r="J2742">
        <v>999</v>
      </c>
      <c r="K2742">
        <v>99</v>
      </c>
      <c r="L2742">
        <v>11</v>
      </c>
      <c r="M2742">
        <v>99</v>
      </c>
      <c r="N2742">
        <v>99</v>
      </c>
      <c r="O2742">
        <v>99</v>
      </c>
      <c r="P2742">
        <v>9999</v>
      </c>
      <c r="Q2742">
        <v>433</v>
      </c>
      <c r="R2742">
        <v>1639</v>
      </c>
      <c r="S2742">
        <v>1639</v>
      </c>
      <c r="T2742">
        <v>11.517919887561492</v>
      </c>
      <c r="U2742">
        <v>12.92386746234094</v>
      </c>
      <c r="V2742">
        <v>11</v>
      </c>
      <c r="W2742">
        <v>52.516778523489933</v>
      </c>
      <c r="X2742">
        <v>185.01867732418819</v>
      </c>
      <c r="Y2742">
        <v>170.77223917022576</v>
      </c>
      <c r="Z2742">
        <v>170.77223917022576</v>
      </c>
      <c r="AA2742">
        <v>29.342208964149364</v>
      </c>
      <c r="AB2742">
        <v>1.3630906879863538</v>
      </c>
      <c r="AC2742">
        <v>-12.928332376161389</v>
      </c>
      <c r="AD2742">
        <v>34</v>
      </c>
      <c r="AE2742">
        <v>0</v>
      </c>
      <c r="AF2742">
        <v>0</v>
      </c>
      <c r="AG2742">
        <v>2</v>
      </c>
      <c r="AH2742">
        <v>97</v>
      </c>
      <c r="AI2742">
        <v>19</v>
      </c>
      <c r="AJ2742">
        <v>25</v>
      </c>
      <c r="AK2742">
        <v>0</v>
      </c>
      <c r="AL2742">
        <v>58</v>
      </c>
      <c r="AM2742">
        <v>9</v>
      </c>
    </row>
    <row r="2743" spans="1:39">
      <c r="A2743">
        <v>9</v>
      </c>
      <c r="B2743">
        <v>64</v>
      </c>
      <c r="C2743">
        <v>2017</v>
      </c>
      <c r="D2743">
        <v>99</v>
      </c>
      <c r="E2743">
        <v>99</v>
      </c>
      <c r="F2743">
        <v>99</v>
      </c>
      <c r="G2743">
        <v>99</v>
      </c>
      <c r="H2743">
        <v>99</v>
      </c>
      <c r="I2743">
        <v>99</v>
      </c>
      <c r="J2743">
        <v>999</v>
      </c>
      <c r="K2743">
        <v>99</v>
      </c>
      <c r="L2743">
        <v>14</v>
      </c>
      <c r="M2743">
        <v>99</v>
      </c>
      <c r="N2743">
        <v>99</v>
      </c>
      <c r="O2743">
        <v>99</v>
      </c>
      <c r="P2743">
        <v>9999</v>
      </c>
      <c r="Q2743">
        <v>531</v>
      </c>
      <c r="R2743">
        <v>4596</v>
      </c>
      <c r="S2743">
        <v>4596</v>
      </c>
      <c r="T2743">
        <v>32.297962052002809</v>
      </c>
      <c r="U2743">
        <v>33.199718468684189</v>
      </c>
      <c r="V2743">
        <v>14</v>
      </c>
      <c r="W2743">
        <v>57.359225413402953</v>
      </c>
      <c r="X2743">
        <v>169.49481248473609</v>
      </c>
      <c r="Y2743">
        <v>156.44371192341131</v>
      </c>
      <c r="Z2743">
        <v>156.44371192341131</v>
      </c>
      <c r="AA2743">
        <v>26.83488511698425</v>
      </c>
      <c r="AB2743">
        <v>1.378840379641719</v>
      </c>
      <c r="AC2743">
        <v>-13.047453027863243</v>
      </c>
      <c r="AD2743">
        <v>115</v>
      </c>
      <c r="AE2743">
        <v>0</v>
      </c>
      <c r="AF2743">
        <v>0</v>
      </c>
      <c r="AG2743">
        <v>7</v>
      </c>
      <c r="AH2743">
        <v>344</v>
      </c>
      <c r="AI2743">
        <v>59</v>
      </c>
      <c r="AJ2743">
        <v>69</v>
      </c>
      <c r="AK2743">
        <v>13</v>
      </c>
      <c r="AL2743">
        <v>172</v>
      </c>
      <c r="AM2743">
        <v>21</v>
      </c>
    </row>
    <row r="2744" spans="1:39">
      <c r="A2744">
        <v>9</v>
      </c>
      <c r="B2744">
        <v>65</v>
      </c>
      <c r="C2744">
        <v>2017</v>
      </c>
      <c r="D2744">
        <v>99</v>
      </c>
      <c r="E2744">
        <v>99</v>
      </c>
      <c r="F2744">
        <v>99</v>
      </c>
      <c r="G2744">
        <v>99</v>
      </c>
      <c r="H2744">
        <v>99</v>
      </c>
      <c r="I2744">
        <v>99</v>
      </c>
      <c r="J2744">
        <v>999</v>
      </c>
      <c r="K2744">
        <v>99</v>
      </c>
      <c r="L2744">
        <v>17</v>
      </c>
      <c r="M2744">
        <v>99</v>
      </c>
      <c r="N2744">
        <v>99</v>
      </c>
      <c r="O2744">
        <v>99</v>
      </c>
      <c r="P2744">
        <v>9999</v>
      </c>
      <c r="Q2744">
        <v>543</v>
      </c>
      <c r="R2744">
        <v>7298</v>
      </c>
      <c r="S2744">
        <v>7298</v>
      </c>
      <c r="T2744">
        <v>51.286015460295133</v>
      </c>
      <c r="U2744">
        <v>47.802019931320118</v>
      </c>
      <c r="V2744">
        <v>17</v>
      </c>
      <c r="W2744">
        <v>62.367497944642381</v>
      </c>
      <c r="X2744">
        <v>153.68957849803488</v>
      </c>
      <c r="Y2744">
        <v>141.85548095368611</v>
      </c>
      <c r="Z2744">
        <v>141.85548095368611</v>
      </c>
      <c r="AA2744">
        <v>24.792223798764315</v>
      </c>
      <c r="AB2744">
        <v>1.6799386363595217</v>
      </c>
      <c r="AC2744">
        <v>-20.356798093419535</v>
      </c>
      <c r="AD2744">
        <v>305</v>
      </c>
      <c r="AE2744">
        <v>1</v>
      </c>
      <c r="AF2744">
        <v>0</v>
      </c>
      <c r="AG2744">
        <v>34</v>
      </c>
      <c r="AH2744">
        <v>587</v>
      </c>
      <c r="AI2744">
        <v>99</v>
      </c>
      <c r="AJ2744">
        <v>70</v>
      </c>
      <c r="AK2744">
        <v>114</v>
      </c>
      <c r="AL2744">
        <v>236</v>
      </c>
      <c r="AM2744">
        <v>25</v>
      </c>
    </row>
    <row r="2745" spans="1:39">
      <c r="A2745">
        <v>9</v>
      </c>
      <c r="B2745">
        <v>66</v>
      </c>
      <c r="C2745">
        <v>2016</v>
      </c>
      <c r="D2745">
        <v>99</v>
      </c>
      <c r="E2745">
        <v>99</v>
      </c>
      <c r="F2745">
        <v>99</v>
      </c>
      <c r="G2745">
        <v>99</v>
      </c>
      <c r="H2745">
        <v>99</v>
      </c>
      <c r="I2745">
        <v>99</v>
      </c>
      <c r="J2745">
        <v>999</v>
      </c>
      <c r="K2745">
        <v>99</v>
      </c>
      <c r="L2745">
        <v>1</v>
      </c>
      <c r="M2745">
        <v>99</v>
      </c>
      <c r="N2745">
        <v>99</v>
      </c>
      <c r="O2745">
        <v>99</v>
      </c>
      <c r="P2745">
        <v>9999</v>
      </c>
      <c r="Q2745">
        <v>1</v>
      </c>
      <c r="R2745">
        <v>1</v>
      </c>
      <c r="S2745">
        <v>0</v>
      </c>
      <c r="T2745">
        <v>6.6782422866301606E-3</v>
      </c>
      <c r="U2745">
        <v>0</v>
      </c>
      <c r="V2745">
        <v>1</v>
      </c>
      <c r="X2745">
        <v>79.631635969664146</v>
      </c>
      <c r="Y2745">
        <v>0</v>
      </c>
      <c r="AD2745">
        <v>0</v>
      </c>
      <c r="AE2745">
        <v>0</v>
      </c>
      <c r="AF2745">
        <v>0</v>
      </c>
      <c r="AG2745">
        <v>1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</row>
    <row r="2746" spans="1:39">
      <c r="A2746">
        <v>9</v>
      </c>
      <c r="B2746">
        <v>67</v>
      </c>
      <c r="C2746">
        <v>2016</v>
      </c>
      <c r="D2746">
        <v>99</v>
      </c>
      <c r="E2746">
        <v>99</v>
      </c>
      <c r="F2746">
        <v>99</v>
      </c>
      <c r="G2746">
        <v>99</v>
      </c>
      <c r="H2746">
        <v>99</v>
      </c>
      <c r="I2746">
        <v>99</v>
      </c>
      <c r="J2746">
        <v>999</v>
      </c>
      <c r="K2746">
        <v>99</v>
      </c>
      <c r="L2746">
        <v>2</v>
      </c>
      <c r="M2746">
        <v>99</v>
      </c>
      <c r="N2746">
        <v>99</v>
      </c>
      <c r="O2746">
        <v>99</v>
      </c>
      <c r="P2746">
        <v>9999</v>
      </c>
      <c r="Q2746">
        <v>33</v>
      </c>
      <c r="R2746">
        <v>43</v>
      </c>
      <c r="S2746">
        <v>43</v>
      </c>
      <c r="T2746">
        <v>0.28716441832509687</v>
      </c>
      <c r="U2746">
        <v>0.41793012008245928</v>
      </c>
      <c r="V2746">
        <v>2</v>
      </c>
      <c r="W2746">
        <v>36.232558139534881</v>
      </c>
      <c r="X2746">
        <v>236.54413061553592</v>
      </c>
      <c r="Y2746">
        <v>218.33023255813964</v>
      </c>
      <c r="Z2746">
        <v>218.33023255813964</v>
      </c>
      <c r="AA2746">
        <v>47.017406647462685</v>
      </c>
      <c r="AB2746">
        <v>1.5225011444961789</v>
      </c>
      <c r="AC2746">
        <v>-16.273025078403379</v>
      </c>
      <c r="AD2746">
        <v>2</v>
      </c>
      <c r="AE2746">
        <v>0</v>
      </c>
      <c r="AF2746">
        <v>0</v>
      </c>
      <c r="AG2746">
        <v>0</v>
      </c>
      <c r="AH2746">
        <v>4</v>
      </c>
      <c r="AI2746">
        <v>0</v>
      </c>
      <c r="AJ2746">
        <v>0</v>
      </c>
      <c r="AK2746">
        <v>0</v>
      </c>
      <c r="AL2746">
        <v>0</v>
      </c>
      <c r="AM2746">
        <v>0</v>
      </c>
    </row>
    <row r="2747" spans="1:39">
      <c r="A2747">
        <v>9</v>
      </c>
      <c r="B2747">
        <v>68</v>
      </c>
      <c r="C2747">
        <v>2016</v>
      </c>
      <c r="D2747">
        <v>99</v>
      </c>
      <c r="E2747">
        <v>99</v>
      </c>
      <c r="F2747">
        <v>99</v>
      </c>
      <c r="G2747">
        <v>99</v>
      </c>
      <c r="H2747">
        <v>99</v>
      </c>
      <c r="I2747">
        <v>99</v>
      </c>
      <c r="J2747">
        <v>999</v>
      </c>
      <c r="K2747">
        <v>99</v>
      </c>
      <c r="L2747">
        <v>5</v>
      </c>
      <c r="M2747">
        <v>99</v>
      </c>
      <c r="N2747">
        <v>99</v>
      </c>
      <c r="O2747">
        <v>99</v>
      </c>
      <c r="P2747">
        <v>9999</v>
      </c>
      <c r="Q2747">
        <v>88</v>
      </c>
      <c r="R2747">
        <v>126</v>
      </c>
      <c r="S2747">
        <v>125</v>
      </c>
      <c r="T2747">
        <v>0.84145852811540012</v>
      </c>
      <c r="U2747">
        <v>1.1023228549129609</v>
      </c>
      <c r="V2747">
        <v>5</v>
      </c>
      <c r="W2747">
        <v>42.472000000000008</v>
      </c>
      <c r="X2747">
        <v>214.19112968408743</v>
      </c>
      <c r="Y2747">
        <v>196.52460317460313</v>
      </c>
      <c r="Z2747">
        <v>198.0968</v>
      </c>
      <c r="AA2747">
        <v>32.427787925789751</v>
      </c>
      <c r="AB2747">
        <v>1.2935285076100109</v>
      </c>
      <c r="AC2747">
        <v>-9.8108599033269979</v>
      </c>
      <c r="AD2747">
        <v>1</v>
      </c>
      <c r="AE2747">
        <v>0</v>
      </c>
      <c r="AF2747">
        <v>0</v>
      </c>
      <c r="AG2747">
        <v>0</v>
      </c>
      <c r="AH2747">
        <v>6</v>
      </c>
      <c r="AI2747">
        <v>1</v>
      </c>
      <c r="AJ2747">
        <v>0</v>
      </c>
      <c r="AK2747">
        <v>0</v>
      </c>
      <c r="AL2747">
        <v>1</v>
      </c>
      <c r="AM2747">
        <v>0</v>
      </c>
    </row>
    <row r="2748" spans="1:39">
      <c r="A2748">
        <v>9</v>
      </c>
      <c r="B2748">
        <v>69</v>
      </c>
      <c r="C2748">
        <v>2016</v>
      </c>
      <c r="D2748">
        <v>99</v>
      </c>
      <c r="E2748">
        <v>99</v>
      </c>
      <c r="F2748">
        <v>99</v>
      </c>
      <c r="G2748">
        <v>99</v>
      </c>
      <c r="H2748">
        <v>99</v>
      </c>
      <c r="I2748">
        <v>99</v>
      </c>
      <c r="J2748">
        <v>999</v>
      </c>
      <c r="K2748">
        <v>99</v>
      </c>
      <c r="L2748">
        <v>8</v>
      </c>
      <c r="M2748">
        <v>99</v>
      </c>
      <c r="N2748">
        <v>99</v>
      </c>
      <c r="O2748">
        <v>99</v>
      </c>
      <c r="P2748">
        <v>9999</v>
      </c>
      <c r="Q2748">
        <v>218</v>
      </c>
      <c r="R2748">
        <v>447</v>
      </c>
      <c r="S2748">
        <v>444</v>
      </c>
      <c r="T2748">
        <v>2.985174302123681</v>
      </c>
      <c r="U2748">
        <v>3.5931431005338279</v>
      </c>
      <c r="V2748">
        <v>8</v>
      </c>
      <c r="W2748">
        <v>47.486486486486491</v>
      </c>
      <c r="X2748">
        <v>196.77517869218437</v>
      </c>
      <c r="Y2748">
        <v>180.57002237136476</v>
      </c>
      <c r="Z2748">
        <v>181.79009009009019</v>
      </c>
      <c r="AA2748">
        <v>34.242735022098408</v>
      </c>
      <c r="AB2748">
        <v>1.346432489215712</v>
      </c>
      <c r="AC2748">
        <v>-9.0751431340203688</v>
      </c>
      <c r="AD2748">
        <v>6</v>
      </c>
      <c r="AE2748">
        <v>0</v>
      </c>
      <c r="AF2748">
        <v>0</v>
      </c>
      <c r="AG2748">
        <v>1</v>
      </c>
      <c r="AH2748">
        <v>34</v>
      </c>
      <c r="AI2748">
        <v>4</v>
      </c>
      <c r="AJ2748">
        <v>8</v>
      </c>
      <c r="AK2748">
        <v>1</v>
      </c>
      <c r="AL2748">
        <v>4</v>
      </c>
      <c r="AM2748">
        <v>2</v>
      </c>
    </row>
    <row r="2749" spans="1:39">
      <c r="A2749">
        <v>9</v>
      </c>
      <c r="B2749">
        <v>70</v>
      </c>
      <c r="C2749">
        <v>2016</v>
      </c>
      <c r="D2749">
        <v>99</v>
      </c>
      <c r="E2749">
        <v>99</v>
      </c>
      <c r="F2749">
        <v>99</v>
      </c>
      <c r="G2749">
        <v>99</v>
      </c>
      <c r="H2749">
        <v>99</v>
      </c>
      <c r="I2749">
        <v>99</v>
      </c>
      <c r="J2749">
        <v>999</v>
      </c>
      <c r="K2749">
        <v>99</v>
      </c>
      <c r="L2749">
        <v>11</v>
      </c>
      <c r="M2749">
        <v>99</v>
      </c>
      <c r="N2749">
        <v>99</v>
      </c>
      <c r="O2749">
        <v>99</v>
      </c>
      <c r="P2749">
        <v>9999</v>
      </c>
      <c r="Q2749">
        <v>408</v>
      </c>
      <c r="R2749">
        <v>1583</v>
      </c>
      <c r="S2749">
        <v>1576</v>
      </c>
      <c r="T2749">
        <v>10.571657539735543</v>
      </c>
      <c r="U2749">
        <v>11.757079152711473</v>
      </c>
      <c r="V2749">
        <v>11</v>
      </c>
      <c r="W2749">
        <v>52.547588832487314</v>
      </c>
      <c r="X2749">
        <v>181.36566128878849</v>
      </c>
      <c r="Y2749">
        <v>166.83885028427028</v>
      </c>
      <c r="Z2749">
        <v>167.57988578680187</v>
      </c>
      <c r="AA2749">
        <v>29.982996792974362</v>
      </c>
      <c r="AD2749">
        <v>27</v>
      </c>
      <c r="AE2749">
        <v>0</v>
      </c>
      <c r="AF2749">
        <v>0</v>
      </c>
      <c r="AG2749">
        <v>5</v>
      </c>
      <c r="AH2749">
        <v>125</v>
      </c>
      <c r="AI2749">
        <v>11</v>
      </c>
      <c r="AJ2749">
        <v>19</v>
      </c>
      <c r="AK2749">
        <v>5</v>
      </c>
      <c r="AL2749">
        <v>27</v>
      </c>
      <c r="AM2749">
        <v>8</v>
      </c>
    </row>
    <row r="2750" spans="1:39">
      <c r="A2750">
        <v>9</v>
      </c>
      <c r="B2750">
        <v>71</v>
      </c>
      <c r="C2750">
        <v>2016</v>
      </c>
      <c r="D2750">
        <v>99</v>
      </c>
      <c r="E2750">
        <v>99</v>
      </c>
      <c r="F2750">
        <v>99</v>
      </c>
      <c r="G2750">
        <v>99</v>
      </c>
      <c r="H2750">
        <v>99</v>
      </c>
      <c r="I2750">
        <v>99</v>
      </c>
      <c r="J2750">
        <v>999</v>
      </c>
      <c r="K2750">
        <v>99</v>
      </c>
      <c r="L2750">
        <v>14</v>
      </c>
      <c r="M2750">
        <v>99</v>
      </c>
      <c r="N2750">
        <v>99</v>
      </c>
      <c r="O2750">
        <v>99</v>
      </c>
      <c r="P2750">
        <v>9999</v>
      </c>
      <c r="Q2750">
        <v>535</v>
      </c>
      <c r="R2750">
        <v>4584</v>
      </c>
      <c r="S2750">
        <v>4581</v>
      </c>
      <c r="T2750">
        <v>30.613062641912649</v>
      </c>
      <c r="U2750">
        <v>31.555771826768055</v>
      </c>
      <c r="V2750">
        <v>14</v>
      </c>
      <c r="W2750">
        <v>57.373062650076399</v>
      </c>
      <c r="X2750">
        <v>167.63893537085019</v>
      </c>
      <c r="Y2750">
        <v>154.63680191972091</v>
      </c>
      <c r="Z2750">
        <v>154.73807029032986</v>
      </c>
      <c r="AA2750">
        <v>27.88293699001396</v>
      </c>
      <c r="AB2750">
        <v>1.3774175770707953</v>
      </c>
      <c r="AC2750">
        <v>-9.8091215184676646</v>
      </c>
      <c r="AD2750">
        <v>110</v>
      </c>
      <c r="AE2750">
        <v>0</v>
      </c>
      <c r="AF2750">
        <v>0</v>
      </c>
      <c r="AG2750">
        <v>14</v>
      </c>
      <c r="AH2750">
        <v>353</v>
      </c>
      <c r="AI2750">
        <v>47</v>
      </c>
      <c r="AJ2750">
        <v>67</v>
      </c>
      <c r="AK2750">
        <v>20</v>
      </c>
      <c r="AL2750">
        <v>86</v>
      </c>
      <c r="AM2750">
        <v>23</v>
      </c>
    </row>
    <row r="2751" spans="1:39">
      <c r="A2751">
        <v>9</v>
      </c>
      <c r="B2751">
        <v>72</v>
      </c>
      <c r="C2751">
        <v>2016</v>
      </c>
      <c r="D2751">
        <v>99</v>
      </c>
      <c r="E2751">
        <v>99</v>
      </c>
      <c r="F2751">
        <v>99</v>
      </c>
      <c r="G2751">
        <v>99</v>
      </c>
      <c r="H2751">
        <v>99</v>
      </c>
      <c r="I2751">
        <v>99</v>
      </c>
      <c r="J2751">
        <v>999</v>
      </c>
      <c r="K2751">
        <v>99</v>
      </c>
      <c r="L2751">
        <v>17</v>
      </c>
      <c r="M2751">
        <v>99</v>
      </c>
      <c r="N2751">
        <v>99</v>
      </c>
      <c r="O2751">
        <v>99</v>
      </c>
      <c r="P2751">
        <v>9999</v>
      </c>
      <c r="Q2751">
        <v>545</v>
      </c>
      <c r="R2751">
        <v>8190</v>
      </c>
      <c r="S2751">
        <v>8189</v>
      </c>
      <c r="T2751">
        <v>54.694804327500997</v>
      </c>
      <c r="U2751">
        <v>51.573752944991213</v>
      </c>
      <c r="V2751">
        <v>17</v>
      </c>
      <c r="W2751">
        <v>62.431554524361957</v>
      </c>
      <c r="X2751">
        <v>153.27432047908749</v>
      </c>
      <c r="Y2751">
        <v>141.45669108669091</v>
      </c>
      <c r="Z2751">
        <v>141.47396507510055</v>
      </c>
      <c r="AA2751">
        <v>25.422520070312849</v>
      </c>
      <c r="AB2751">
        <v>1.6910937465742921</v>
      </c>
      <c r="AC2751">
        <v>-19.175345021629838</v>
      </c>
      <c r="AD2751">
        <v>345</v>
      </c>
      <c r="AE2751">
        <v>0</v>
      </c>
      <c r="AF2751">
        <v>0</v>
      </c>
      <c r="AG2751">
        <v>31</v>
      </c>
      <c r="AH2751">
        <v>739</v>
      </c>
      <c r="AI2751">
        <v>102</v>
      </c>
      <c r="AJ2751">
        <v>100</v>
      </c>
      <c r="AK2751">
        <v>148</v>
      </c>
      <c r="AL2751">
        <v>149</v>
      </c>
      <c r="AM2751">
        <v>20</v>
      </c>
    </row>
    <row r="2752" spans="1:39">
      <c r="A2752">
        <v>9</v>
      </c>
      <c r="B2752">
        <v>73</v>
      </c>
      <c r="C2752">
        <v>2015</v>
      </c>
      <c r="D2752">
        <v>99</v>
      </c>
      <c r="E2752">
        <v>99</v>
      </c>
      <c r="F2752">
        <v>99</v>
      </c>
      <c r="G2752">
        <v>99</v>
      </c>
      <c r="H2752">
        <v>99</v>
      </c>
      <c r="I2752">
        <v>99</v>
      </c>
      <c r="J2752">
        <v>999</v>
      </c>
      <c r="K2752">
        <v>99</v>
      </c>
      <c r="L2752">
        <v>1</v>
      </c>
      <c r="M2752">
        <v>99</v>
      </c>
      <c r="N2752">
        <v>99</v>
      </c>
      <c r="O2752">
        <v>99</v>
      </c>
      <c r="P2752">
        <v>9999</v>
      </c>
      <c r="Q2752">
        <v>2</v>
      </c>
      <c r="R2752">
        <v>1</v>
      </c>
      <c r="S2752">
        <v>0</v>
      </c>
      <c r="T2752">
        <v>4.9265937530791198E-3</v>
      </c>
      <c r="U2752">
        <v>0</v>
      </c>
      <c r="V2752">
        <v>1</v>
      </c>
      <c r="X2752">
        <v>116.35969664138676</v>
      </c>
      <c r="Y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</row>
    <row r="2753" spans="1:39">
      <c r="A2753">
        <v>9</v>
      </c>
      <c r="B2753">
        <v>74</v>
      </c>
      <c r="C2753">
        <v>2015</v>
      </c>
      <c r="D2753">
        <v>99</v>
      </c>
      <c r="E2753">
        <v>99</v>
      </c>
      <c r="F2753">
        <v>99</v>
      </c>
      <c r="G2753">
        <v>99</v>
      </c>
      <c r="H2753">
        <v>99</v>
      </c>
      <c r="I2753">
        <v>99</v>
      </c>
      <c r="J2753">
        <v>999</v>
      </c>
      <c r="K2753">
        <v>99</v>
      </c>
      <c r="L2753">
        <v>2</v>
      </c>
      <c r="M2753">
        <v>99</v>
      </c>
      <c r="N2753">
        <v>99</v>
      </c>
      <c r="O2753">
        <v>99</v>
      </c>
      <c r="P2753">
        <v>9999</v>
      </c>
      <c r="Q2753">
        <v>39</v>
      </c>
      <c r="R2753">
        <v>50</v>
      </c>
      <c r="S2753">
        <v>50</v>
      </c>
      <c r="T2753">
        <v>0.24632968765395599</v>
      </c>
      <c r="U2753">
        <v>0.35992100425510409</v>
      </c>
      <c r="V2753">
        <v>2</v>
      </c>
      <c r="W2753">
        <v>36.6</v>
      </c>
      <c r="X2753">
        <v>221.77031419284941</v>
      </c>
      <c r="Y2753">
        <v>204.69399999999996</v>
      </c>
      <c r="Z2753">
        <v>204.69399999999996</v>
      </c>
      <c r="AA2753">
        <v>36.352977374625681</v>
      </c>
      <c r="AB2753">
        <v>1.4832396974190343</v>
      </c>
      <c r="AC2753">
        <v>-5.1898937346231993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1</v>
      </c>
      <c r="AM2753">
        <v>0</v>
      </c>
    </row>
    <row r="2754" spans="1:39">
      <c r="A2754">
        <v>9</v>
      </c>
      <c r="B2754">
        <v>75</v>
      </c>
      <c r="C2754">
        <v>2015</v>
      </c>
      <c r="D2754">
        <v>99</v>
      </c>
      <c r="E2754">
        <v>99</v>
      </c>
      <c r="F2754">
        <v>99</v>
      </c>
      <c r="G2754">
        <v>99</v>
      </c>
      <c r="H2754">
        <v>99</v>
      </c>
      <c r="I2754">
        <v>99</v>
      </c>
      <c r="J2754">
        <v>999</v>
      </c>
      <c r="K2754">
        <v>99</v>
      </c>
      <c r="L2754">
        <v>5</v>
      </c>
      <c r="M2754">
        <v>99</v>
      </c>
      <c r="N2754">
        <v>99</v>
      </c>
      <c r="O2754">
        <v>99</v>
      </c>
      <c r="P2754">
        <v>9999</v>
      </c>
      <c r="Q2754">
        <v>84</v>
      </c>
      <c r="R2754">
        <v>124</v>
      </c>
      <c r="S2754">
        <v>124</v>
      </c>
      <c r="T2754">
        <v>0.61089762538181103</v>
      </c>
      <c r="U2754">
        <v>0.8512284550105933</v>
      </c>
      <c r="V2754">
        <v>5</v>
      </c>
      <c r="W2754">
        <v>42.564516129032256</v>
      </c>
      <c r="X2754">
        <v>211.49040645860279</v>
      </c>
      <c r="Y2754">
        <v>195.20564516129028</v>
      </c>
      <c r="Z2754">
        <v>195.20564516129028</v>
      </c>
      <c r="AA2754">
        <v>32.730210229703069</v>
      </c>
      <c r="AB2754">
        <v>1.3633564812262056</v>
      </c>
      <c r="AC2754">
        <v>-6.265675130053352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3</v>
      </c>
      <c r="AM2754">
        <v>0</v>
      </c>
    </row>
    <row r="2755" spans="1:39">
      <c r="A2755">
        <v>9</v>
      </c>
      <c r="B2755">
        <v>76</v>
      </c>
      <c r="C2755">
        <v>2015</v>
      </c>
      <c r="D2755">
        <v>99</v>
      </c>
      <c r="E2755">
        <v>99</v>
      </c>
      <c r="F2755">
        <v>99</v>
      </c>
      <c r="G2755">
        <v>99</v>
      </c>
      <c r="H2755">
        <v>99</v>
      </c>
      <c r="I2755">
        <v>99</v>
      </c>
      <c r="J2755">
        <v>999</v>
      </c>
      <c r="K2755">
        <v>99</v>
      </c>
      <c r="L2755">
        <v>8</v>
      </c>
      <c r="M2755">
        <v>99</v>
      </c>
      <c r="N2755">
        <v>99</v>
      </c>
      <c r="O2755">
        <v>99</v>
      </c>
      <c r="P2755">
        <v>9999</v>
      </c>
      <c r="Q2755">
        <v>222</v>
      </c>
      <c r="R2755">
        <v>418</v>
      </c>
      <c r="S2755">
        <v>418</v>
      </c>
      <c r="T2755">
        <v>2.0593161887870726</v>
      </c>
      <c r="U2755">
        <v>2.6712618338707808</v>
      </c>
      <c r="V2755">
        <v>8</v>
      </c>
      <c r="W2755">
        <v>47.629186602870817</v>
      </c>
      <c r="X2755">
        <v>196.88217638551237</v>
      </c>
      <c r="Y2755">
        <v>181.72224880382768</v>
      </c>
      <c r="Z2755">
        <v>181.72224880382768</v>
      </c>
      <c r="AA2755">
        <v>35.245332348541837</v>
      </c>
      <c r="AB2755">
        <v>1.3138241085268139</v>
      </c>
      <c r="AC2755">
        <v>-20.660549650559005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8</v>
      </c>
      <c r="AM2755">
        <v>1</v>
      </c>
    </row>
    <row r="2756" spans="1:39">
      <c r="A2756">
        <v>9</v>
      </c>
      <c r="B2756">
        <v>77</v>
      </c>
      <c r="C2756">
        <v>2015</v>
      </c>
      <c r="D2756">
        <v>99</v>
      </c>
      <c r="E2756">
        <v>99</v>
      </c>
      <c r="F2756">
        <v>99</v>
      </c>
      <c r="G2756">
        <v>99</v>
      </c>
      <c r="H2756">
        <v>99</v>
      </c>
      <c r="I2756">
        <v>99</v>
      </c>
      <c r="J2756">
        <v>999</v>
      </c>
      <c r="K2756">
        <v>99</v>
      </c>
      <c r="L2756">
        <v>11</v>
      </c>
      <c r="M2756">
        <v>99</v>
      </c>
      <c r="N2756">
        <v>99</v>
      </c>
      <c r="O2756">
        <v>99</v>
      </c>
      <c r="P2756">
        <v>9999</v>
      </c>
      <c r="Q2756">
        <v>484</v>
      </c>
      <c r="R2756">
        <v>1707</v>
      </c>
      <c r="S2756">
        <v>1706</v>
      </c>
      <c r="T2756">
        <v>8.4096955365060602</v>
      </c>
      <c r="U2756">
        <v>9.5955220364972824</v>
      </c>
      <c r="V2756">
        <v>11</v>
      </c>
      <c r="W2756">
        <v>52.560961313012889</v>
      </c>
      <c r="X2756">
        <v>173.25314602227419</v>
      </c>
      <c r="Y2756">
        <v>159.84645577035732</v>
      </c>
      <c r="Z2756">
        <v>159.94015240328244</v>
      </c>
      <c r="AA2756">
        <v>36.008920344940378</v>
      </c>
      <c r="AB2756">
        <v>1.3933689939319704</v>
      </c>
      <c r="AC2756">
        <v>-14.462562000308036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21</v>
      </c>
      <c r="AM2756">
        <v>19</v>
      </c>
    </row>
    <row r="2757" spans="1:39">
      <c r="A2757">
        <v>9</v>
      </c>
      <c r="B2757">
        <v>78</v>
      </c>
      <c r="C2757">
        <v>2015</v>
      </c>
      <c r="D2757">
        <v>99</v>
      </c>
      <c r="E2757">
        <v>99</v>
      </c>
      <c r="F2757">
        <v>99</v>
      </c>
      <c r="G2757">
        <v>99</v>
      </c>
      <c r="H2757">
        <v>99</v>
      </c>
      <c r="I2757">
        <v>99</v>
      </c>
      <c r="J2757">
        <v>999</v>
      </c>
      <c r="K2757">
        <v>99</v>
      </c>
      <c r="L2757">
        <v>14</v>
      </c>
      <c r="M2757">
        <v>99</v>
      </c>
      <c r="N2757">
        <v>99</v>
      </c>
      <c r="O2757">
        <v>99</v>
      </c>
      <c r="P2757">
        <v>9999</v>
      </c>
      <c r="Q2757">
        <v>869</v>
      </c>
      <c r="R2757">
        <v>6499</v>
      </c>
      <c r="S2757">
        <v>6496</v>
      </c>
      <c r="T2757">
        <v>32.01793280126121</v>
      </c>
      <c r="U2757">
        <v>32.199902363071054</v>
      </c>
      <c r="V2757">
        <v>14</v>
      </c>
      <c r="W2757">
        <v>57.420720443349751</v>
      </c>
      <c r="X2757">
        <v>152.69796486733412</v>
      </c>
      <c r="Y2757">
        <v>140.88862901984925</v>
      </c>
      <c r="Z2757">
        <v>140.95369458128087</v>
      </c>
      <c r="AA2757">
        <v>31.369948888172871</v>
      </c>
      <c r="AB2757">
        <v>1.3601227752377056</v>
      </c>
      <c r="AC2757">
        <v>-12.65620962258501</v>
      </c>
      <c r="AD2757">
        <v>1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100</v>
      </c>
      <c r="AM2757">
        <v>89</v>
      </c>
    </row>
    <row r="2758" spans="1:39">
      <c r="A2758">
        <v>9</v>
      </c>
      <c r="B2758">
        <v>79</v>
      </c>
      <c r="C2758">
        <v>2015</v>
      </c>
      <c r="D2758">
        <v>99</v>
      </c>
      <c r="E2758">
        <v>99</v>
      </c>
      <c r="F2758">
        <v>99</v>
      </c>
      <c r="G2758">
        <v>99</v>
      </c>
      <c r="H2758">
        <v>99</v>
      </c>
      <c r="I2758">
        <v>99</v>
      </c>
      <c r="J2758">
        <v>999</v>
      </c>
      <c r="K2758">
        <v>99</v>
      </c>
      <c r="L2758">
        <v>17</v>
      </c>
      <c r="M2758">
        <v>99</v>
      </c>
      <c r="N2758">
        <v>99</v>
      </c>
      <c r="O2758">
        <v>99</v>
      </c>
      <c r="P2758">
        <v>9999</v>
      </c>
      <c r="Q2758">
        <v>901</v>
      </c>
      <c r="R2758">
        <v>11499</v>
      </c>
      <c r="S2758">
        <v>11499</v>
      </c>
      <c r="T2758">
        <v>56.650901566656806</v>
      </c>
      <c r="U2758">
        <v>54.322164307295182</v>
      </c>
      <c r="V2758">
        <v>17</v>
      </c>
      <c r="W2758">
        <v>62.36324897817201</v>
      </c>
      <c r="X2758">
        <v>145.54028297905549</v>
      </c>
      <c r="Y2758">
        <v>134.33368118966905</v>
      </c>
      <c r="Z2758">
        <v>134.33368118966905</v>
      </c>
      <c r="AA2758">
        <v>26.198465877568779</v>
      </c>
      <c r="AB2758">
        <v>1.6864305774976971</v>
      </c>
      <c r="AC2758">
        <v>-6.318125787869902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392</v>
      </c>
      <c r="AM2758">
        <v>71</v>
      </c>
    </row>
    <row r="2759" spans="1:39">
      <c r="A2759">
        <v>9</v>
      </c>
      <c r="B2759">
        <v>80</v>
      </c>
      <c r="C2759">
        <v>2014</v>
      </c>
      <c r="D2759">
        <v>99</v>
      </c>
      <c r="E2759">
        <v>99</v>
      </c>
      <c r="F2759">
        <v>99</v>
      </c>
      <c r="G2759">
        <v>99</v>
      </c>
      <c r="H2759">
        <v>99</v>
      </c>
      <c r="I2759">
        <v>99</v>
      </c>
      <c r="J2759">
        <v>999</v>
      </c>
      <c r="K2759">
        <v>99</v>
      </c>
      <c r="L2759">
        <v>1</v>
      </c>
      <c r="M2759">
        <v>99</v>
      </c>
      <c r="N2759">
        <v>99</v>
      </c>
      <c r="O2759">
        <v>99</v>
      </c>
      <c r="P2759">
        <v>9999</v>
      </c>
      <c r="Q2759">
        <v>6</v>
      </c>
      <c r="R2759">
        <v>6</v>
      </c>
      <c r="S2759">
        <v>0</v>
      </c>
      <c r="T2759">
        <v>3.0173497611264768E-2</v>
      </c>
      <c r="U2759">
        <v>0</v>
      </c>
      <c r="V2759">
        <v>1</v>
      </c>
      <c r="X2759">
        <v>103.53918382087394</v>
      </c>
      <c r="Y2759">
        <v>0</v>
      </c>
    </row>
    <row r="2760" spans="1:39">
      <c r="A2760">
        <v>9</v>
      </c>
      <c r="B2760">
        <v>81</v>
      </c>
      <c r="C2760">
        <v>2014</v>
      </c>
      <c r="D2760">
        <v>99</v>
      </c>
      <c r="E2760">
        <v>99</v>
      </c>
      <c r="F2760">
        <v>99</v>
      </c>
      <c r="G2760">
        <v>99</v>
      </c>
      <c r="H2760">
        <v>99</v>
      </c>
      <c r="I2760">
        <v>99</v>
      </c>
      <c r="J2760">
        <v>999</v>
      </c>
      <c r="K2760">
        <v>99</v>
      </c>
      <c r="L2760">
        <v>2</v>
      </c>
      <c r="M2760">
        <v>99</v>
      </c>
      <c r="N2760">
        <v>99</v>
      </c>
      <c r="O2760">
        <v>99</v>
      </c>
      <c r="P2760">
        <v>9999</v>
      </c>
      <c r="Q2760">
        <v>34</v>
      </c>
      <c r="R2760">
        <v>48</v>
      </c>
      <c r="S2760">
        <v>48</v>
      </c>
      <c r="T2760">
        <v>0.24138798089011815</v>
      </c>
      <c r="U2760">
        <v>0.36005189652511305</v>
      </c>
      <c r="V2760">
        <v>2</v>
      </c>
      <c r="W2760">
        <v>36.979166666666657</v>
      </c>
      <c r="X2760">
        <v>231.41928494041167</v>
      </c>
      <c r="Y2760">
        <v>213.6</v>
      </c>
      <c r="Z2760">
        <v>213.6</v>
      </c>
      <c r="AA2760">
        <v>35.542990401296699</v>
      </c>
      <c r="AB2760">
        <v>1.6136085767277308</v>
      </c>
      <c r="AC2760">
        <v>-29.419684007585385</v>
      </c>
    </row>
    <row r="2761" spans="1:39">
      <c r="A2761">
        <v>9</v>
      </c>
      <c r="B2761">
        <v>82</v>
      </c>
      <c r="C2761">
        <v>2014</v>
      </c>
      <c r="D2761">
        <v>99</v>
      </c>
      <c r="E2761">
        <v>99</v>
      </c>
      <c r="F2761">
        <v>99</v>
      </c>
      <c r="G2761">
        <v>99</v>
      </c>
      <c r="H2761">
        <v>99</v>
      </c>
      <c r="I2761">
        <v>99</v>
      </c>
      <c r="J2761">
        <v>999</v>
      </c>
      <c r="K2761">
        <v>99</v>
      </c>
      <c r="L2761">
        <v>5</v>
      </c>
      <c r="M2761">
        <v>99</v>
      </c>
      <c r="N2761">
        <v>99</v>
      </c>
      <c r="O2761">
        <v>99</v>
      </c>
      <c r="P2761">
        <v>9999</v>
      </c>
      <c r="Q2761">
        <v>92</v>
      </c>
      <c r="R2761">
        <v>152</v>
      </c>
      <c r="S2761">
        <v>152</v>
      </c>
      <c r="T2761">
        <v>0.76439527281870756</v>
      </c>
      <c r="U2761">
        <v>1.0504323042348609</v>
      </c>
      <c r="V2761">
        <v>5</v>
      </c>
      <c r="W2761">
        <v>42.690789473684227</v>
      </c>
      <c r="X2761">
        <v>213.20636368820203</v>
      </c>
      <c r="Y2761">
        <v>196.78947368421049</v>
      </c>
      <c r="Z2761">
        <v>196.78947368421049</v>
      </c>
      <c r="AA2761">
        <v>32.597828790094006</v>
      </c>
      <c r="AB2761">
        <v>2.384802630671464</v>
      </c>
      <c r="AC2761">
        <v>-12.174573687263862</v>
      </c>
    </row>
    <row r="2762" spans="1:39">
      <c r="A2762">
        <v>9</v>
      </c>
      <c r="B2762">
        <v>83</v>
      </c>
      <c r="C2762">
        <v>2014</v>
      </c>
      <c r="D2762">
        <v>99</v>
      </c>
      <c r="E2762">
        <v>99</v>
      </c>
      <c r="F2762">
        <v>99</v>
      </c>
      <c r="G2762">
        <v>99</v>
      </c>
      <c r="H2762">
        <v>99</v>
      </c>
      <c r="I2762">
        <v>99</v>
      </c>
      <c r="J2762">
        <v>999</v>
      </c>
      <c r="K2762">
        <v>99</v>
      </c>
      <c r="L2762">
        <v>8</v>
      </c>
      <c r="M2762">
        <v>99</v>
      </c>
      <c r="N2762">
        <v>99</v>
      </c>
      <c r="O2762">
        <v>99</v>
      </c>
      <c r="P2762">
        <v>9999</v>
      </c>
      <c r="Q2762">
        <v>239</v>
      </c>
      <c r="R2762">
        <v>492</v>
      </c>
      <c r="S2762">
        <v>491</v>
      </c>
      <c r="T2762">
        <v>2.474226804123711</v>
      </c>
      <c r="U2762">
        <v>3.2221111926420511</v>
      </c>
      <c r="V2762">
        <v>8</v>
      </c>
      <c r="W2762">
        <v>47.386965376782079</v>
      </c>
      <c r="X2762">
        <v>202.31746954522623</v>
      </c>
      <c r="Y2762">
        <v>186.48882113821136</v>
      </c>
      <c r="Z2762">
        <v>186.86863543788181</v>
      </c>
      <c r="AA2762">
        <v>32.5649511398504</v>
      </c>
      <c r="AB2762">
        <v>1.3253571001026963</v>
      </c>
      <c r="AC2762">
        <v>-14.860760262128293</v>
      </c>
    </row>
    <row r="2763" spans="1:39">
      <c r="A2763">
        <v>9</v>
      </c>
      <c r="B2763">
        <v>84</v>
      </c>
      <c r="C2763">
        <v>2014</v>
      </c>
      <c r="D2763">
        <v>99</v>
      </c>
      <c r="E2763">
        <v>99</v>
      </c>
      <c r="F2763">
        <v>99</v>
      </c>
      <c r="G2763">
        <v>99</v>
      </c>
      <c r="H2763">
        <v>99</v>
      </c>
      <c r="I2763">
        <v>99</v>
      </c>
      <c r="J2763">
        <v>999</v>
      </c>
      <c r="K2763">
        <v>99</v>
      </c>
      <c r="L2763">
        <v>11</v>
      </c>
      <c r="M2763">
        <v>99</v>
      </c>
      <c r="N2763">
        <v>99</v>
      </c>
      <c r="O2763">
        <v>99</v>
      </c>
      <c r="P2763">
        <v>9999</v>
      </c>
      <c r="Q2763">
        <v>443</v>
      </c>
      <c r="R2763">
        <v>1658</v>
      </c>
      <c r="S2763">
        <v>1656</v>
      </c>
      <c r="T2763">
        <v>8.3379431732461686</v>
      </c>
      <c r="U2763">
        <v>9.598827359069837</v>
      </c>
      <c r="V2763">
        <v>11</v>
      </c>
      <c r="W2763">
        <v>52.600845410628011</v>
      </c>
      <c r="X2763">
        <v>178.78103734217501</v>
      </c>
      <c r="Y2763">
        <v>164.85838359469261</v>
      </c>
      <c r="Z2763">
        <v>165.05748792270543</v>
      </c>
      <c r="AA2763">
        <v>35.039754744147956</v>
      </c>
      <c r="AB2763">
        <v>1.3222270264351219</v>
      </c>
      <c r="AC2763">
        <v>-16.4822110596321</v>
      </c>
    </row>
    <row r="2764" spans="1:39">
      <c r="A2764">
        <v>9</v>
      </c>
      <c r="B2764">
        <v>85</v>
      </c>
      <c r="C2764">
        <v>2014</v>
      </c>
      <c r="D2764">
        <v>99</v>
      </c>
      <c r="E2764">
        <v>99</v>
      </c>
      <c r="F2764">
        <v>99</v>
      </c>
      <c r="G2764">
        <v>99</v>
      </c>
      <c r="H2764">
        <v>99</v>
      </c>
      <c r="I2764">
        <v>99</v>
      </c>
      <c r="J2764">
        <v>999</v>
      </c>
      <c r="K2764">
        <v>99</v>
      </c>
      <c r="L2764">
        <v>14</v>
      </c>
      <c r="M2764">
        <v>99</v>
      </c>
      <c r="N2764">
        <v>99</v>
      </c>
      <c r="O2764">
        <v>99</v>
      </c>
      <c r="P2764">
        <v>9999</v>
      </c>
      <c r="Q2764">
        <v>732</v>
      </c>
      <c r="R2764">
        <v>6085</v>
      </c>
      <c r="S2764">
        <v>6074</v>
      </c>
      <c r="T2764">
        <v>30.600955494091021</v>
      </c>
      <c r="U2764">
        <v>31.310345118213259</v>
      </c>
      <c r="V2764">
        <v>14</v>
      </c>
      <c r="W2764">
        <v>57.43612117220939</v>
      </c>
      <c r="X2764">
        <v>158.98419910780069</v>
      </c>
      <c r="Y2764">
        <v>146.52261298274516</v>
      </c>
      <c r="Z2764">
        <v>146.78796509713609</v>
      </c>
      <c r="AA2764">
        <v>31.125817653060121</v>
      </c>
      <c r="AB2764">
        <v>1.3491369096050387</v>
      </c>
      <c r="AC2764">
        <v>-16.183267763848605</v>
      </c>
    </row>
    <row r="2765" spans="1:39">
      <c r="A2765">
        <v>9</v>
      </c>
      <c r="B2765">
        <v>86</v>
      </c>
      <c r="C2765">
        <v>2014</v>
      </c>
      <c r="D2765">
        <v>99</v>
      </c>
      <c r="E2765">
        <v>99</v>
      </c>
      <c r="F2765">
        <v>99</v>
      </c>
      <c r="G2765">
        <v>99</v>
      </c>
      <c r="H2765">
        <v>99</v>
      </c>
      <c r="I2765">
        <v>99</v>
      </c>
      <c r="J2765">
        <v>999</v>
      </c>
      <c r="K2765">
        <v>99</v>
      </c>
      <c r="L2765">
        <v>17</v>
      </c>
      <c r="M2765">
        <v>99</v>
      </c>
      <c r="N2765">
        <v>99</v>
      </c>
      <c r="O2765">
        <v>99</v>
      </c>
      <c r="P2765">
        <v>9999</v>
      </c>
      <c r="Q2765">
        <v>827</v>
      </c>
      <c r="R2765">
        <v>11211</v>
      </c>
      <c r="S2765">
        <v>11206</v>
      </c>
      <c r="T2765">
        <v>56.379180286648221</v>
      </c>
      <c r="U2765">
        <v>53.463401238134843</v>
      </c>
      <c r="V2765">
        <v>17</v>
      </c>
      <c r="W2765">
        <v>62.312778868463319</v>
      </c>
      <c r="X2765">
        <v>147.18295846450891</v>
      </c>
      <c r="Y2765">
        <v>135.79682454731957</v>
      </c>
      <c r="Z2765">
        <v>135.85741567017661</v>
      </c>
      <c r="AA2765">
        <v>26.676917241444158</v>
      </c>
      <c r="AB2765">
        <v>1.6982503007699623</v>
      </c>
      <c r="AC2765">
        <v>-14.459245198199037</v>
      </c>
    </row>
    <row r="2766" spans="1:39">
      <c r="A2766">
        <v>9</v>
      </c>
      <c r="B2766">
        <v>87</v>
      </c>
      <c r="C2766">
        <v>2013</v>
      </c>
      <c r="D2766">
        <v>99</v>
      </c>
      <c r="E2766">
        <v>99</v>
      </c>
      <c r="F2766">
        <v>99</v>
      </c>
      <c r="G2766">
        <v>99</v>
      </c>
      <c r="H2766">
        <v>99</v>
      </c>
      <c r="I2766">
        <v>99</v>
      </c>
      <c r="J2766">
        <v>999</v>
      </c>
      <c r="K2766">
        <v>99</v>
      </c>
      <c r="L2766">
        <v>1</v>
      </c>
      <c r="M2766">
        <v>99</v>
      </c>
      <c r="N2766">
        <v>99</v>
      </c>
      <c r="O2766">
        <v>99</v>
      </c>
      <c r="P2766">
        <v>9999</v>
      </c>
      <c r="Q2766">
        <v>4</v>
      </c>
      <c r="R2766">
        <v>4</v>
      </c>
      <c r="S2766">
        <v>0</v>
      </c>
      <c r="T2766">
        <v>2.0514924607652071E-2</v>
      </c>
      <c r="U2766">
        <v>0</v>
      </c>
      <c r="V2766">
        <v>1</v>
      </c>
      <c r="X2766">
        <v>117.76814734561211</v>
      </c>
      <c r="Y2766">
        <v>0</v>
      </c>
    </row>
    <row r="2767" spans="1:39">
      <c r="A2767">
        <v>9</v>
      </c>
      <c r="B2767">
        <v>88</v>
      </c>
      <c r="C2767">
        <v>2013</v>
      </c>
      <c r="D2767">
        <v>99</v>
      </c>
      <c r="E2767">
        <v>99</v>
      </c>
      <c r="F2767">
        <v>99</v>
      </c>
      <c r="G2767">
        <v>99</v>
      </c>
      <c r="H2767">
        <v>99</v>
      </c>
      <c r="I2767">
        <v>99</v>
      </c>
      <c r="J2767">
        <v>999</v>
      </c>
      <c r="K2767">
        <v>99</v>
      </c>
      <c r="L2767">
        <v>2</v>
      </c>
      <c r="M2767">
        <v>99</v>
      </c>
      <c r="N2767">
        <v>99</v>
      </c>
      <c r="O2767">
        <v>99</v>
      </c>
      <c r="P2767">
        <v>9999</v>
      </c>
      <c r="Q2767">
        <v>49</v>
      </c>
      <c r="R2767">
        <v>72</v>
      </c>
      <c r="S2767">
        <v>71</v>
      </c>
      <c r="T2767">
        <v>0.36926864293773715</v>
      </c>
      <c r="U2767">
        <v>0.56759429397342331</v>
      </c>
      <c r="V2767">
        <v>2</v>
      </c>
      <c r="W2767">
        <v>36.718309859154942</v>
      </c>
      <c r="X2767">
        <v>240.77735644637056</v>
      </c>
      <c r="Y2767">
        <v>219.99166666666673</v>
      </c>
      <c r="Z2767">
        <v>223.09014084507049</v>
      </c>
      <c r="AA2767">
        <v>33.354760434488824</v>
      </c>
      <c r="AB2767">
        <v>1.5581055542137914</v>
      </c>
      <c r="AC2767">
        <v>-5.5475192263673776</v>
      </c>
    </row>
    <row r="2768" spans="1:39">
      <c r="A2768">
        <v>9</v>
      </c>
      <c r="B2768">
        <v>89</v>
      </c>
      <c r="C2768">
        <v>2013</v>
      </c>
      <c r="D2768">
        <v>99</v>
      </c>
      <c r="E2768">
        <v>99</v>
      </c>
      <c r="F2768">
        <v>99</v>
      </c>
      <c r="G2768">
        <v>99</v>
      </c>
      <c r="H2768">
        <v>99</v>
      </c>
      <c r="I2768">
        <v>99</v>
      </c>
      <c r="J2768">
        <v>999</v>
      </c>
      <c r="K2768">
        <v>99</v>
      </c>
      <c r="L2768">
        <v>5</v>
      </c>
      <c r="M2768">
        <v>99</v>
      </c>
      <c r="N2768">
        <v>99</v>
      </c>
      <c r="O2768">
        <v>99</v>
      </c>
      <c r="P2768">
        <v>9999</v>
      </c>
      <c r="Q2768">
        <v>74</v>
      </c>
      <c r="R2768">
        <v>125</v>
      </c>
      <c r="S2768">
        <v>123</v>
      </c>
      <c r="T2768">
        <v>0.64109139398912707</v>
      </c>
      <c r="U2768">
        <v>0.87640380362497339</v>
      </c>
      <c r="V2768">
        <v>5</v>
      </c>
      <c r="W2768">
        <v>42.666666666666657</v>
      </c>
      <c r="X2768">
        <v>214.68515709642472</v>
      </c>
      <c r="Y2768">
        <v>195.65679999999995</v>
      </c>
      <c r="Z2768">
        <v>198.83821138211377</v>
      </c>
      <c r="AA2768">
        <v>34.139273620053949</v>
      </c>
      <c r="AB2768">
        <v>1.9113127769063316</v>
      </c>
      <c r="AC2768">
        <v>-4.2878105675219</v>
      </c>
    </row>
    <row r="2769" spans="1:29">
      <c r="A2769">
        <v>9</v>
      </c>
      <c r="B2769">
        <v>90</v>
      </c>
      <c r="C2769">
        <v>2013</v>
      </c>
      <c r="D2769">
        <v>99</v>
      </c>
      <c r="E2769">
        <v>99</v>
      </c>
      <c r="F2769">
        <v>99</v>
      </c>
      <c r="G2769">
        <v>99</v>
      </c>
      <c r="H2769">
        <v>99</v>
      </c>
      <c r="I2769">
        <v>99</v>
      </c>
      <c r="J2769">
        <v>999</v>
      </c>
      <c r="K2769">
        <v>99</v>
      </c>
      <c r="L2769">
        <v>8</v>
      </c>
      <c r="M2769">
        <v>99</v>
      </c>
      <c r="N2769">
        <v>99</v>
      </c>
      <c r="O2769">
        <v>99</v>
      </c>
      <c r="P2769">
        <v>9999</v>
      </c>
      <c r="Q2769">
        <v>209</v>
      </c>
      <c r="R2769">
        <v>416</v>
      </c>
      <c r="S2769">
        <v>416</v>
      </c>
      <c r="T2769">
        <v>2.1335521591958155</v>
      </c>
      <c r="U2769">
        <v>2.7537787104386968</v>
      </c>
      <c r="V2769">
        <v>8</v>
      </c>
      <c r="W2769">
        <v>47.538461538461554</v>
      </c>
      <c r="X2769">
        <v>200.14037628135705</v>
      </c>
      <c r="Y2769">
        <v>184.72956730769263</v>
      </c>
      <c r="Z2769">
        <v>184.72956730769263</v>
      </c>
      <c r="AA2769">
        <v>34.110705174548578</v>
      </c>
      <c r="AB2769">
        <v>1.281698669457717</v>
      </c>
      <c r="AC2769">
        <v>-11.07869252007532</v>
      </c>
    </row>
    <row r="2770" spans="1:29">
      <c r="A2770">
        <v>9</v>
      </c>
      <c r="B2770">
        <v>91</v>
      </c>
      <c r="C2770">
        <v>2013</v>
      </c>
      <c r="D2770">
        <v>99</v>
      </c>
      <c r="E2770">
        <v>99</v>
      </c>
      <c r="F2770">
        <v>99</v>
      </c>
      <c r="G2770">
        <v>99</v>
      </c>
      <c r="H2770">
        <v>99</v>
      </c>
      <c r="I2770">
        <v>99</v>
      </c>
      <c r="J2770">
        <v>999</v>
      </c>
      <c r="K2770">
        <v>99</v>
      </c>
      <c r="L2770">
        <v>11</v>
      </c>
      <c r="M2770">
        <v>99</v>
      </c>
      <c r="N2770">
        <v>99</v>
      </c>
      <c r="O2770">
        <v>99</v>
      </c>
      <c r="P2770">
        <v>9999</v>
      </c>
      <c r="Q2770">
        <v>468</v>
      </c>
      <c r="R2770">
        <v>1755</v>
      </c>
      <c r="S2770">
        <v>1751</v>
      </c>
      <c r="T2770">
        <v>9.0009231716073419</v>
      </c>
      <c r="U2770">
        <v>10.447577882710085</v>
      </c>
      <c r="V2770">
        <v>11</v>
      </c>
      <c r="W2770">
        <v>52.570531125071376</v>
      </c>
      <c r="X2770">
        <v>180.31459411741076</v>
      </c>
      <c r="Y2770">
        <v>166.12660968660956</v>
      </c>
      <c r="Z2770">
        <v>166.50611079383199</v>
      </c>
      <c r="AA2770">
        <v>36.164222364378737</v>
      </c>
      <c r="AB2770">
        <v>1.3663658682521511</v>
      </c>
      <c r="AC2770">
        <v>-17.374663403556276</v>
      </c>
    </row>
    <row r="2771" spans="1:29">
      <c r="A2771">
        <v>9</v>
      </c>
      <c r="B2771">
        <v>92</v>
      </c>
      <c r="C2771">
        <v>2013</v>
      </c>
      <c r="D2771">
        <v>99</v>
      </c>
      <c r="E2771">
        <v>99</v>
      </c>
      <c r="F2771">
        <v>99</v>
      </c>
      <c r="G2771">
        <v>99</v>
      </c>
      <c r="H2771">
        <v>99</v>
      </c>
      <c r="I2771">
        <v>99</v>
      </c>
      <c r="J2771">
        <v>999</v>
      </c>
      <c r="K2771">
        <v>99</v>
      </c>
      <c r="L2771">
        <v>14</v>
      </c>
      <c r="M2771">
        <v>99</v>
      </c>
      <c r="N2771">
        <v>99</v>
      </c>
      <c r="O2771">
        <v>99</v>
      </c>
      <c r="P2771">
        <v>9999</v>
      </c>
      <c r="Q2771">
        <v>720</v>
      </c>
      <c r="R2771">
        <v>6278</v>
      </c>
      <c r="S2771">
        <v>6262</v>
      </c>
      <c r="T2771">
        <v>32.198174171709923</v>
      </c>
      <c r="U2771">
        <v>32.807357986344627</v>
      </c>
      <c r="V2771">
        <v>14</v>
      </c>
      <c r="W2771">
        <v>57.410891089108922</v>
      </c>
      <c r="X2771">
        <v>158.32976391443469</v>
      </c>
      <c r="Y2771">
        <v>145.83126791971995</v>
      </c>
      <c r="Z2771">
        <v>146.20388054934551</v>
      </c>
      <c r="AA2771">
        <v>31.986019571870568</v>
      </c>
      <c r="AB2771">
        <v>1.3685205469193515</v>
      </c>
      <c r="AC2771">
        <v>-18.316084347816599</v>
      </c>
    </row>
    <row r="2772" spans="1:29">
      <c r="A2772">
        <v>9</v>
      </c>
      <c r="B2772">
        <v>93</v>
      </c>
      <c r="C2772">
        <v>2013</v>
      </c>
      <c r="D2772">
        <v>99</v>
      </c>
      <c r="E2772">
        <v>99</v>
      </c>
      <c r="F2772">
        <v>99</v>
      </c>
      <c r="G2772">
        <v>99</v>
      </c>
      <c r="H2772">
        <v>99</v>
      </c>
      <c r="I2772">
        <v>99</v>
      </c>
      <c r="J2772">
        <v>999</v>
      </c>
      <c r="K2772">
        <v>99</v>
      </c>
      <c r="L2772">
        <v>17</v>
      </c>
      <c r="M2772">
        <v>99</v>
      </c>
      <c r="N2772">
        <v>99</v>
      </c>
      <c r="O2772">
        <v>99</v>
      </c>
      <c r="P2772">
        <v>9999</v>
      </c>
      <c r="Q2772">
        <v>768</v>
      </c>
      <c r="R2772">
        <v>10556</v>
      </c>
      <c r="S2772">
        <v>10552</v>
      </c>
      <c r="T2772">
        <v>54.138886039593807</v>
      </c>
      <c r="U2772">
        <v>51.333556332760715</v>
      </c>
      <c r="V2772">
        <v>17</v>
      </c>
      <c r="W2772">
        <v>62.169920394238062</v>
      </c>
      <c r="X2772">
        <v>147.07404804259161</v>
      </c>
      <c r="Y2772">
        <v>135.7071333838573</v>
      </c>
      <c r="Z2772">
        <v>135.75857657316132</v>
      </c>
      <c r="AA2772">
        <v>27.259470716216111</v>
      </c>
      <c r="AB2772">
        <v>1.7114189900622048</v>
      </c>
      <c r="AC2772">
        <v>-16.010479614402715</v>
      </c>
    </row>
    <row r="2773" spans="1:29">
      <c r="A2773">
        <v>9</v>
      </c>
      <c r="B2773">
        <v>94</v>
      </c>
      <c r="C2773">
        <v>2012</v>
      </c>
      <c r="D2773">
        <v>99</v>
      </c>
      <c r="E2773">
        <v>99</v>
      </c>
      <c r="F2773">
        <v>99</v>
      </c>
      <c r="G2773">
        <v>99</v>
      </c>
      <c r="H2773">
        <v>99</v>
      </c>
      <c r="I2773">
        <v>99</v>
      </c>
      <c r="J2773">
        <v>999</v>
      </c>
      <c r="K2773">
        <v>99</v>
      </c>
      <c r="L2773">
        <v>1</v>
      </c>
      <c r="M2773">
        <v>99</v>
      </c>
      <c r="N2773">
        <v>99</v>
      </c>
      <c r="O2773">
        <v>99</v>
      </c>
      <c r="P2773">
        <v>9999</v>
      </c>
      <c r="Q2773">
        <v>1</v>
      </c>
      <c r="R2773">
        <v>1</v>
      </c>
      <c r="S2773">
        <v>0</v>
      </c>
      <c r="T2773">
        <v>4.9616710908233887E-3</v>
      </c>
      <c r="U2773">
        <v>0</v>
      </c>
      <c r="V2773">
        <v>1</v>
      </c>
      <c r="X2773">
        <v>264.8970747562297</v>
      </c>
      <c r="Y2773">
        <v>0</v>
      </c>
    </row>
    <row r="2774" spans="1:29">
      <c r="A2774">
        <v>9</v>
      </c>
      <c r="B2774">
        <v>95</v>
      </c>
      <c r="C2774">
        <v>2012</v>
      </c>
      <c r="D2774">
        <v>99</v>
      </c>
      <c r="E2774">
        <v>99</v>
      </c>
      <c r="F2774">
        <v>99</v>
      </c>
      <c r="G2774">
        <v>99</v>
      </c>
      <c r="H2774">
        <v>99</v>
      </c>
      <c r="I2774">
        <v>99</v>
      </c>
      <c r="J2774">
        <v>999</v>
      </c>
      <c r="K2774">
        <v>99</v>
      </c>
      <c r="L2774">
        <v>2</v>
      </c>
      <c r="M2774">
        <v>99</v>
      </c>
      <c r="N2774">
        <v>99</v>
      </c>
      <c r="O2774">
        <v>99</v>
      </c>
      <c r="P2774">
        <v>9999</v>
      </c>
      <c r="Q2774">
        <v>40</v>
      </c>
      <c r="R2774">
        <v>55</v>
      </c>
      <c r="S2774">
        <v>55</v>
      </c>
      <c r="T2774">
        <v>0.2728919099952864</v>
      </c>
      <c r="U2774">
        <v>0.4013078975097501</v>
      </c>
      <c r="V2774">
        <v>2</v>
      </c>
      <c r="W2774">
        <v>36.509090909090901</v>
      </c>
      <c r="X2774">
        <v>229.23273909189408</v>
      </c>
      <c r="Y2774">
        <v>211.58181818181819</v>
      </c>
      <c r="Z2774">
        <v>211.58181818181819</v>
      </c>
      <c r="AA2774">
        <v>35.627630191437738</v>
      </c>
      <c r="AB2774">
        <v>1.5939970032220772</v>
      </c>
      <c r="AC2774">
        <v>-0.85132631799690495</v>
      </c>
    </row>
    <row r="2775" spans="1:29">
      <c r="A2775">
        <v>9</v>
      </c>
      <c r="B2775">
        <v>96</v>
      </c>
      <c r="C2775">
        <v>2012</v>
      </c>
      <c r="D2775">
        <v>99</v>
      </c>
      <c r="E2775">
        <v>99</v>
      </c>
      <c r="F2775">
        <v>99</v>
      </c>
      <c r="G2775">
        <v>99</v>
      </c>
      <c r="H2775">
        <v>99</v>
      </c>
      <c r="I2775">
        <v>99</v>
      </c>
      <c r="J2775">
        <v>999</v>
      </c>
      <c r="K2775">
        <v>99</v>
      </c>
      <c r="L2775">
        <v>5</v>
      </c>
      <c r="M2775">
        <v>99</v>
      </c>
      <c r="N2775">
        <v>99</v>
      </c>
      <c r="O2775">
        <v>99</v>
      </c>
      <c r="P2775">
        <v>9999</v>
      </c>
      <c r="Q2775">
        <v>96</v>
      </c>
      <c r="R2775">
        <v>133</v>
      </c>
      <c r="S2775">
        <v>133</v>
      </c>
      <c r="T2775">
        <v>0.65990225507951084</v>
      </c>
      <c r="U2775">
        <v>0.92453242388142476</v>
      </c>
      <c r="V2775">
        <v>5</v>
      </c>
      <c r="W2775">
        <v>42.533834586466178</v>
      </c>
      <c r="X2775">
        <v>218.38969036893431</v>
      </c>
      <c r="Y2775">
        <v>201.57368421052635</v>
      </c>
      <c r="Z2775">
        <v>201.57368421052635</v>
      </c>
      <c r="AA2775">
        <v>36.623023480218045</v>
      </c>
      <c r="AB2775">
        <v>2.0503030114604712</v>
      </c>
      <c r="AC2775">
        <v>-23.323234751236711</v>
      </c>
    </row>
    <row r="2776" spans="1:29">
      <c r="A2776">
        <v>9</v>
      </c>
      <c r="B2776">
        <v>97</v>
      </c>
      <c r="C2776">
        <v>2012</v>
      </c>
      <c r="D2776">
        <v>99</v>
      </c>
      <c r="E2776">
        <v>99</v>
      </c>
      <c r="F2776">
        <v>99</v>
      </c>
      <c r="G2776">
        <v>99</v>
      </c>
      <c r="H2776">
        <v>99</v>
      </c>
      <c r="I2776">
        <v>99</v>
      </c>
      <c r="J2776">
        <v>999</v>
      </c>
      <c r="K2776">
        <v>99</v>
      </c>
      <c r="L2776">
        <v>8</v>
      </c>
      <c r="M2776">
        <v>99</v>
      </c>
      <c r="N2776">
        <v>99</v>
      </c>
      <c r="O2776">
        <v>99</v>
      </c>
      <c r="P2776">
        <v>9999</v>
      </c>
      <c r="Q2776">
        <v>233</v>
      </c>
      <c r="R2776">
        <v>506</v>
      </c>
      <c r="S2776">
        <v>506</v>
      </c>
      <c r="T2776">
        <v>2.5106055719566345</v>
      </c>
      <c r="U2776">
        <v>3.2872313772633959</v>
      </c>
      <c r="V2776">
        <v>8</v>
      </c>
      <c r="W2776">
        <v>47.46640316205535</v>
      </c>
      <c r="X2776">
        <v>204.09923817762152</v>
      </c>
      <c r="Y2776">
        <v>188.38359683794465</v>
      </c>
      <c r="Z2776">
        <v>188.38359683794465</v>
      </c>
      <c r="AA2776">
        <v>34.029625370741819</v>
      </c>
      <c r="AB2776">
        <v>1.3629258617598845</v>
      </c>
      <c r="AC2776">
        <v>-13.274251429626336</v>
      </c>
    </row>
    <row r="2777" spans="1:29">
      <c r="A2777">
        <v>9</v>
      </c>
      <c r="B2777">
        <v>98</v>
      </c>
      <c r="C2777">
        <v>2012</v>
      </c>
      <c r="D2777">
        <v>99</v>
      </c>
      <c r="E2777">
        <v>99</v>
      </c>
      <c r="F2777">
        <v>99</v>
      </c>
      <c r="G2777">
        <v>99</v>
      </c>
      <c r="H2777">
        <v>99</v>
      </c>
      <c r="I2777">
        <v>99</v>
      </c>
      <c r="J2777">
        <v>999</v>
      </c>
      <c r="K2777">
        <v>99</v>
      </c>
      <c r="L2777">
        <v>11</v>
      </c>
      <c r="M2777">
        <v>99</v>
      </c>
      <c r="N2777">
        <v>99</v>
      </c>
      <c r="O2777">
        <v>99</v>
      </c>
      <c r="P2777">
        <v>9999</v>
      </c>
      <c r="Q2777">
        <v>530</v>
      </c>
      <c r="R2777">
        <v>1856</v>
      </c>
      <c r="S2777">
        <v>1856</v>
      </c>
      <c r="T2777">
        <v>9.2088615445682116</v>
      </c>
      <c r="U2777">
        <v>10.564119170202758</v>
      </c>
      <c r="V2777">
        <v>11</v>
      </c>
      <c r="W2777">
        <v>52.526400862068975</v>
      </c>
      <c r="X2777">
        <v>178.82035248627062</v>
      </c>
      <c r="Y2777">
        <v>165.05118534482784</v>
      </c>
      <c r="Z2777">
        <v>165.05118534482784</v>
      </c>
      <c r="AA2777">
        <v>36.932094004543359</v>
      </c>
      <c r="AB2777">
        <v>1.3854824485250978</v>
      </c>
      <c r="AC2777">
        <v>-16.832091298115451</v>
      </c>
    </row>
    <row r="2778" spans="1:29">
      <c r="A2778">
        <v>9</v>
      </c>
      <c r="B2778">
        <v>99</v>
      </c>
      <c r="C2778">
        <v>2012</v>
      </c>
      <c r="D2778">
        <v>99</v>
      </c>
      <c r="E2778">
        <v>99</v>
      </c>
      <c r="F2778">
        <v>99</v>
      </c>
      <c r="G2778">
        <v>99</v>
      </c>
      <c r="H2778">
        <v>99</v>
      </c>
      <c r="I2778">
        <v>99</v>
      </c>
      <c r="J2778">
        <v>999</v>
      </c>
      <c r="K2778">
        <v>99</v>
      </c>
      <c r="L2778">
        <v>14</v>
      </c>
      <c r="M2778">
        <v>99</v>
      </c>
      <c r="N2778">
        <v>99</v>
      </c>
      <c r="O2778">
        <v>99</v>
      </c>
      <c r="P2778">
        <v>9999</v>
      </c>
      <c r="Q2778">
        <v>830</v>
      </c>
      <c r="R2778">
        <v>6645</v>
      </c>
      <c r="S2778">
        <v>6642</v>
      </c>
      <c r="T2778">
        <v>32.970304398521407</v>
      </c>
      <c r="U2778">
        <v>33.61377985863367</v>
      </c>
      <c r="V2778">
        <v>14</v>
      </c>
      <c r="W2778">
        <v>57.444595001505583</v>
      </c>
      <c r="X2778">
        <v>158.97721223445316</v>
      </c>
      <c r="Y2778">
        <v>146.68499623777305</v>
      </c>
      <c r="Z2778">
        <v>146.75124962360763</v>
      </c>
      <c r="AA2778">
        <v>32.313189076455721</v>
      </c>
      <c r="AB2778">
        <v>1.3567340694563088</v>
      </c>
      <c r="AC2778">
        <v>-13.225113855221652</v>
      </c>
    </row>
    <row r="2779" spans="1:29">
      <c r="A2779">
        <v>9</v>
      </c>
      <c r="B2779">
        <v>100</v>
      </c>
      <c r="C2779">
        <v>2012</v>
      </c>
      <c r="D2779">
        <v>99</v>
      </c>
      <c r="E2779">
        <v>99</v>
      </c>
      <c r="F2779">
        <v>99</v>
      </c>
      <c r="G2779">
        <v>99</v>
      </c>
      <c r="H2779">
        <v>99</v>
      </c>
      <c r="I2779">
        <v>99</v>
      </c>
      <c r="J2779">
        <v>999</v>
      </c>
      <c r="K2779">
        <v>99</v>
      </c>
      <c r="L2779">
        <v>17</v>
      </c>
      <c r="M2779">
        <v>99</v>
      </c>
      <c r="N2779">
        <v>99</v>
      </c>
      <c r="O2779">
        <v>99</v>
      </c>
      <c r="P2779">
        <v>9999</v>
      </c>
      <c r="Q2779">
        <v>884</v>
      </c>
      <c r="R2779">
        <v>10667.5</v>
      </c>
      <c r="S2779">
        <v>10664.5</v>
      </c>
      <c r="T2779">
        <v>52.928626361358496</v>
      </c>
      <c r="U2779">
        <v>49.95993645699631</v>
      </c>
      <c r="V2779">
        <v>17.000796812749002</v>
      </c>
      <c r="W2779">
        <v>62.227389938581261</v>
      </c>
      <c r="X2779">
        <v>147.17233544948326</v>
      </c>
      <c r="Y2779">
        <v>135.80712444340224</v>
      </c>
      <c r="Z2779">
        <v>135.84532795724064</v>
      </c>
      <c r="AA2779">
        <v>26.670523520101799</v>
      </c>
      <c r="AB2779">
        <v>1.7580335928117785</v>
      </c>
      <c r="AC2779">
        <v>-10.088425637674952</v>
      </c>
    </row>
    <row r="2780" spans="1:29">
      <c r="A2780">
        <v>9</v>
      </c>
      <c r="B2780">
        <v>101</v>
      </c>
      <c r="C2780">
        <v>2011</v>
      </c>
      <c r="D2780">
        <v>99</v>
      </c>
      <c r="E2780">
        <v>99</v>
      </c>
      <c r="F2780">
        <v>99</v>
      </c>
      <c r="G2780">
        <v>99</v>
      </c>
      <c r="H2780">
        <v>99</v>
      </c>
      <c r="I2780">
        <v>99</v>
      </c>
      <c r="J2780">
        <v>999</v>
      </c>
      <c r="K2780">
        <v>99</v>
      </c>
      <c r="L2780">
        <v>1</v>
      </c>
      <c r="M2780">
        <v>99</v>
      </c>
      <c r="N2780">
        <v>99</v>
      </c>
      <c r="O2780">
        <v>99</v>
      </c>
      <c r="P2780">
        <v>9999</v>
      </c>
      <c r="Q2780">
        <v>7</v>
      </c>
      <c r="R2780">
        <v>11</v>
      </c>
      <c r="S2780">
        <v>0</v>
      </c>
      <c r="T2780">
        <v>5.6543641410506842E-2</v>
      </c>
      <c r="U2780">
        <v>0</v>
      </c>
      <c r="V2780">
        <v>1</v>
      </c>
      <c r="X2780">
        <v>117.99468137496304</v>
      </c>
      <c r="Y2780">
        <v>0</v>
      </c>
    </row>
    <row r="2781" spans="1:29">
      <c r="A2781">
        <v>9</v>
      </c>
      <c r="B2781">
        <v>102</v>
      </c>
      <c r="C2781">
        <v>2011</v>
      </c>
      <c r="D2781">
        <v>99</v>
      </c>
      <c r="E2781">
        <v>99</v>
      </c>
      <c r="F2781">
        <v>99</v>
      </c>
      <c r="G2781">
        <v>99</v>
      </c>
      <c r="H2781">
        <v>99</v>
      </c>
      <c r="I2781">
        <v>99</v>
      </c>
      <c r="J2781">
        <v>999</v>
      </c>
      <c r="K2781">
        <v>99</v>
      </c>
      <c r="L2781">
        <v>2</v>
      </c>
      <c r="M2781">
        <v>99</v>
      </c>
      <c r="N2781">
        <v>99</v>
      </c>
      <c r="O2781">
        <v>99</v>
      </c>
      <c r="P2781">
        <v>9999</v>
      </c>
      <c r="Q2781">
        <v>37</v>
      </c>
      <c r="R2781">
        <v>46</v>
      </c>
      <c r="S2781">
        <v>46</v>
      </c>
      <c r="T2781">
        <v>0.23645522771666497</v>
      </c>
      <c r="U2781">
        <v>0.34338420308206991</v>
      </c>
      <c r="V2781">
        <v>2</v>
      </c>
      <c r="W2781">
        <v>38.586956521739125</v>
      </c>
      <c r="X2781">
        <v>224.83866409157284</v>
      </c>
      <c r="Y2781">
        <v>207.52608695652177</v>
      </c>
      <c r="Z2781">
        <v>207.52608695652177</v>
      </c>
      <c r="AA2781">
        <v>45.127825383221442</v>
      </c>
      <c r="AB2781">
        <v>5.5426256803876077</v>
      </c>
      <c r="AC2781">
        <v>-38.313672518538127</v>
      </c>
    </row>
    <row r="2782" spans="1:29">
      <c r="A2782">
        <v>9</v>
      </c>
      <c r="B2782">
        <v>103</v>
      </c>
      <c r="C2782">
        <v>2011</v>
      </c>
      <c r="D2782">
        <v>99</v>
      </c>
      <c r="E2782">
        <v>99</v>
      </c>
      <c r="F2782">
        <v>99</v>
      </c>
      <c r="G2782">
        <v>99</v>
      </c>
      <c r="H2782">
        <v>99</v>
      </c>
      <c r="I2782">
        <v>99</v>
      </c>
      <c r="J2782">
        <v>999</v>
      </c>
      <c r="K2782">
        <v>99</v>
      </c>
      <c r="L2782">
        <v>5</v>
      </c>
      <c r="M2782">
        <v>99</v>
      </c>
      <c r="N2782">
        <v>99</v>
      </c>
      <c r="O2782">
        <v>99</v>
      </c>
      <c r="P2782">
        <v>9999</v>
      </c>
      <c r="Q2782">
        <v>95</v>
      </c>
      <c r="R2782">
        <v>126</v>
      </c>
      <c r="S2782">
        <v>126</v>
      </c>
      <c r="T2782">
        <v>0.64768171070216896</v>
      </c>
      <c r="U2782">
        <v>0.90789154538251104</v>
      </c>
      <c r="V2782">
        <v>5</v>
      </c>
      <c r="W2782">
        <v>42.452380952380949</v>
      </c>
      <c r="X2782">
        <v>217.02608815284887</v>
      </c>
      <c r="Y2782">
        <v>200.31507936507953</v>
      </c>
      <c r="Z2782">
        <v>200.31507936507953</v>
      </c>
      <c r="AA2782">
        <v>31.232619464983095</v>
      </c>
      <c r="AB2782">
        <v>1.3950430547896422</v>
      </c>
      <c r="AC2782">
        <v>-35.850377229347174</v>
      </c>
    </row>
    <row r="2783" spans="1:29">
      <c r="A2783">
        <v>9</v>
      </c>
      <c r="B2783">
        <v>104</v>
      </c>
      <c r="C2783">
        <v>2011</v>
      </c>
      <c r="D2783">
        <v>99</v>
      </c>
      <c r="E2783">
        <v>99</v>
      </c>
      <c r="F2783">
        <v>99</v>
      </c>
      <c r="G2783">
        <v>99</v>
      </c>
      <c r="H2783">
        <v>99</v>
      </c>
      <c r="I2783">
        <v>99</v>
      </c>
      <c r="J2783">
        <v>999</v>
      </c>
      <c r="K2783">
        <v>99</v>
      </c>
      <c r="L2783">
        <v>8</v>
      </c>
      <c r="M2783">
        <v>99</v>
      </c>
      <c r="N2783">
        <v>99</v>
      </c>
      <c r="O2783">
        <v>99</v>
      </c>
      <c r="P2783">
        <v>9999</v>
      </c>
      <c r="Q2783">
        <v>278</v>
      </c>
      <c r="R2783">
        <v>564</v>
      </c>
      <c r="S2783">
        <v>563</v>
      </c>
      <c r="T2783">
        <v>2.8991467050478046</v>
      </c>
      <c r="U2783">
        <v>3.6838245220464358</v>
      </c>
      <c r="V2783">
        <v>8.0141843971631204</v>
      </c>
      <c r="W2783">
        <v>47.730017761989345</v>
      </c>
      <c r="X2783">
        <v>197.09300538638271</v>
      </c>
      <c r="Y2783">
        <v>181.58085106382964</v>
      </c>
      <c r="Z2783">
        <v>181.90337477797496</v>
      </c>
      <c r="AA2783">
        <v>37.723862855665246</v>
      </c>
      <c r="AB2783">
        <v>2.2886555889118529</v>
      </c>
      <c r="AC2783">
        <v>-2.9439518607667834</v>
      </c>
    </row>
    <row r="2784" spans="1:29">
      <c r="A2784">
        <v>9</v>
      </c>
      <c r="B2784">
        <v>105</v>
      </c>
      <c r="C2784">
        <v>2011</v>
      </c>
      <c r="D2784">
        <v>99</v>
      </c>
      <c r="E2784">
        <v>99</v>
      </c>
      <c r="F2784">
        <v>99</v>
      </c>
      <c r="G2784">
        <v>99</v>
      </c>
      <c r="H2784">
        <v>99</v>
      </c>
      <c r="I2784">
        <v>99</v>
      </c>
      <c r="J2784">
        <v>999</v>
      </c>
      <c r="K2784">
        <v>99</v>
      </c>
      <c r="L2784">
        <v>11</v>
      </c>
      <c r="M2784">
        <v>99</v>
      </c>
      <c r="N2784">
        <v>99</v>
      </c>
      <c r="O2784">
        <v>99</v>
      </c>
      <c r="P2784">
        <v>9999</v>
      </c>
      <c r="Q2784">
        <v>571</v>
      </c>
      <c r="R2784">
        <v>2101</v>
      </c>
      <c r="S2784">
        <v>2101</v>
      </c>
      <c r="T2784">
        <v>10.799835509406799</v>
      </c>
      <c r="U2784">
        <v>12.060917800774227</v>
      </c>
      <c r="V2784">
        <v>11</v>
      </c>
      <c r="W2784">
        <v>52.551166111375551</v>
      </c>
      <c r="X2784">
        <v>172.90311635123942</v>
      </c>
      <c r="Y2784">
        <v>159.58957639219412</v>
      </c>
      <c r="Z2784">
        <v>159.58957639219412</v>
      </c>
      <c r="AA2784">
        <v>36.008349564039307</v>
      </c>
      <c r="AB2784">
        <v>1.3617033113537478</v>
      </c>
      <c r="AC2784">
        <v>-15.112094910107324</v>
      </c>
    </row>
    <row r="2785" spans="1:29">
      <c r="A2785">
        <v>9</v>
      </c>
      <c r="B2785">
        <v>106</v>
      </c>
      <c r="C2785">
        <v>2011</v>
      </c>
      <c r="D2785">
        <v>99</v>
      </c>
      <c r="E2785">
        <v>99</v>
      </c>
      <c r="F2785">
        <v>99</v>
      </c>
      <c r="G2785">
        <v>99</v>
      </c>
      <c r="H2785">
        <v>99</v>
      </c>
      <c r="I2785">
        <v>99</v>
      </c>
      <c r="J2785">
        <v>999</v>
      </c>
      <c r="K2785">
        <v>99</v>
      </c>
      <c r="L2785">
        <v>14</v>
      </c>
      <c r="M2785">
        <v>99</v>
      </c>
      <c r="N2785">
        <v>99</v>
      </c>
      <c r="O2785">
        <v>99</v>
      </c>
      <c r="P2785">
        <v>9999</v>
      </c>
      <c r="Q2785">
        <v>925</v>
      </c>
      <c r="R2785">
        <v>6842</v>
      </c>
      <c r="S2785">
        <v>6838</v>
      </c>
      <c r="T2785">
        <v>35.170144957335246</v>
      </c>
      <c r="U2785">
        <v>35.779628937725221</v>
      </c>
      <c r="V2785">
        <v>14</v>
      </c>
      <c r="W2785">
        <v>57.380228136882117</v>
      </c>
      <c r="X2785">
        <v>157.58923835097957</v>
      </c>
      <c r="Y2785">
        <v>145.37943583747457</v>
      </c>
      <c r="Z2785">
        <v>145.46447791751987</v>
      </c>
      <c r="AA2785">
        <v>31.754037730800139</v>
      </c>
      <c r="AB2785">
        <v>1.3626771370482811</v>
      </c>
      <c r="AC2785">
        <v>-10.473927393747145</v>
      </c>
    </row>
    <row r="2786" spans="1:29">
      <c r="A2786">
        <v>9</v>
      </c>
      <c r="B2786">
        <v>107</v>
      </c>
      <c r="C2786">
        <v>2011</v>
      </c>
      <c r="D2786">
        <v>99</v>
      </c>
      <c r="E2786">
        <v>99</v>
      </c>
      <c r="F2786">
        <v>99</v>
      </c>
      <c r="G2786">
        <v>99</v>
      </c>
      <c r="H2786">
        <v>99</v>
      </c>
      <c r="I2786">
        <v>99</v>
      </c>
      <c r="J2786">
        <v>999</v>
      </c>
      <c r="K2786">
        <v>99</v>
      </c>
      <c r="L2786">
        <v>17</v>
      </c>
      <c r="M2786">
        <v>99</v>
      </c>
      <c r="N2786">
        <v>99</v>
      </c>
      <c r="O2786">
        <v>99</v>
      </c>
      <c r="P2786">
        <v>9999</v>
      </c>
      <c r="Q2786">
        <v>933</v>
      </c>
      <c r="R2786">
        <v>9443</v>
      </c>
      <c r="S2786">
        <v>9442</v>
      </c>
      <c r="T2786">
        <v>48.540145985401445</v>
      </c>
      <c r="U2786">
        <v>45.866672095855392</v>
      </c>
      <c r="V2786">
        <v>17</v>
      </c>
      <c r="W2786">
        <v>62.151768693073514</v>
      </c>
      <c r="X2786">
        <v>146.3103075314518</v>
      </c>
      <c r="Y2786">
        <v>135.03223551837289</v>
      </c>
      <c r="Z2786">
        <v>135.04653675068789</v>
      </c>
      <c r="AA2786">
        <v>26.547790336663752</v>
      </c>
      <c r="AB2786">
        <v>1.6824698744710924</v>
      </c>
      <c r="AC2786">
        <v>-11.630854471795644</v>
      </c>
    </row>
    <row r="2787" spans="1:29">
      <c r="A2787">
        <v>9</v>
      </c>
      <c r="B2787">
        <v>108</v>
      </c>
      <c r="C2787">
        <v>2010</v>
      </c>
      <c r="D2787">
        <v>99</v>
      </c>
      <c r="E2787">
        <v>99</v>
      </c>
      <c r="F2787">
        <v>99</v>
      </c>
      <c r="G2787">
        <v>99</v>
      </c>
      <c r="H2787">
        <v>99</v>
      </c>
      <c r="I2787">
        <v>99</v>
      </c>
      <c r="J2787">
        <v>999</v>
      </c>
      <c r="K2787">
        <v>99</v>
      </c>
      <c r="L2787">
        <v>1</v>
      </c>
      <c r="M2787">
        <v>99</v>
      </c>
      <c r="N2787">
        <v>99</v>
      </c>
      <c r="O2787">
        <v>99</v>
      </c>
      <c r="P2787">
        <v>9999</v>
      </c>
      <c r="Q2787">
        <v>14</v>
      </c>
      <c r="R2787">
        <v>22</v>
      </c>
      <c r="S2787">
        <v>0</v>
      </c>
      <c r="T2787">
        <v>0.11030333416896464</v>
      </c>
      <c r="U2787">
        <v>0</v>
      </c>
      <c r="V2787">
        <v>1</v>
      </c>
      <c r="X2787">
        <v>109.97242194425299</v>
      </c>
      <c r="Y2787">
        <v>0</v>
      </c>
    </row>
    <row r="2788" spans="1:29">
      <c r="A2788">
        <v>9</v>
      </c>
      <c r="B2788">
        <v>109</v>
      </c>
      <c r="C2788">
        <v>2010</v>
      </c>
      <c r="D2788">
        <v>99</v>
      </c>
      <c r="E2788">
        <v>99</v>
      </c>
      <c r="F2788">
        <v>99</v>
      </c>
      <c r="G2788">
        <v>99</v>
      </c>
      <c r="H2788">
        <v>99</v>
      </c>
      <c r="I2788">
        <v>99</v>
      </c>
      <c r="J2788">
        <v>999</v>
      </c>
      <c r="K2788">
        <v>99</v>
      </c>
      <c r="L2788">
        <v>2</v>
      </c>
      <c r="M2788">
        <v>99</v>
      </c>
      <c r="N2788">
        <v>99</v>
      </c>
      <c r="O2788">
        <v>99</v>
      </c>
      <c r="P2788">
        <v>9999</v>
      </c>
      <c r="Q2788">
        <v>63</v>
      </c>
      <c r="R2788">
        <v>74</v>
      </c>
      <c r="S2788">
        <v>74</v>
      </c>
      <c r="T2788">
        <v>0.37102030584106305</v>
      </c>
      <c r="U2788">
        <v>0.5609103429932476</v>
      </c>
      <c r="V2788">
        <v>2</v>
      </c>
      <c r="W2788">
        <v>37.121621621621621</v>
      </c>
      <c r="X2788">
        <v>236.50551960411113</v>
      </c>
      <c r="Y2788">
        <v>218.29459459459457</v>
      </c>
      <c r="Z2788">
        <v>218.29459459459457</v>
      </c>
      <c r="AA2788">
        <v>27.389936462690688</v>
      </c>
      <c r="AB2788">
        <v>1.5329947964748321</v>
      </c>
      <c r="AC2788">
        <v>-5.3055338083985628</v>
      </c>
    </row>
    <row r="2789" spans="1:29">
      <c r="A2789">
        <v>9</v>
      </c>
      <c r="B2789">
        <v>110</v>
      </c>
      <c r="C2789">
        <v>2010</v>
      </c>
      <c r="D2789">
        <v>99</v>
      </c>
      <c r="E2789">
        <v>99</v>
      </c>
      <c r="F2789">
        <v>99</v>
      </c>
      <c r="G2789">
        <v>99</v>
      </c>
      <c r="H2789">
        <v>99</v>
      </c>
      <c r="I2789">
        <v>99</v>
      </c>
      <c r="J2789">
        <v>999</v>
      </c>
      <c r="K2789">
        <v>99</v>
      </c>
      <c r="L2789">
        <v>5</v>
      </c>
      <c r="M2789">
        <v>99</v>
      </c>
      <c r="N2789">
        <v>99</v>
      </c>
      <c r="O2789">
        <v>99</v>
      </c>
      <c r="P2789">
        <v>9999</v>
      </c>
      <c r="Q2789">
        <v>117</v>
      </c>
      <c r="R2789">
        <v>179</v>
      </c>
      <c r="S2789">
        <v>179</v>
      </c>
      <c r="T2789">
        <v>0.8974680371020306</v>
      </c>
      <c r="U2789">
        <v>1.2174759381796507</v>
      </c>
      <c r="V2789">
        <v>5</v>
      </c>
      <c r="W2789">
        <v>42.603351955307261</v>
      </c>
      <c r="X2789">
        <v>212.22029210069175</v>
      </c>
      <c r="Y2789">
        <v>195.8793296089386</v>
      </c>
      <c r="Z2789">
        <v>195.8793296089386</v>
      </c>
      <c r="AA2789">
        <v>33.11463865732739</v>
      </c>
      <c r="AB2789">
        <v>1.6389770430472947</v>
      </c>
      <c r="AC2789">
        <v>-19.850270272167474</v>
      </c>
    </row>
    <row r="2790" spans="1:29">
      <c r="A2790">
        <v>9</v>
      </c>
      <c r="B2790">
        <v>111</v>
      </c>
      <c r="C2790">
        <v>2010</v>
      </c>
      <c r="D2790">
        <v>99</v>
      </c>
      <c r="E2790">
        <v>99</v>
      </c>
      <c r="F2790">
        <v>99</v>
      </c>
      <c r="G2790">
        <v>99</v>
      </c>
      <c r="H2790">
        <v>99</v>
      </c>
      <c r="I2790">
        <v>99</v>
      </c>
      <c r="J2790">
        <v>999</v>
      </c>
      <c r="K2790">
        <v>99</v>
      </c>
      <c r="L2790">
        <v>8</v>
      </c>
      <c r="M2790">
        <v>99</v>
      </c>
      <c r="N2790">
        <v>99</v>
      </c>
      <c r="O2790">
        <v>99</v>
      </c>
      <c r="P2790">
        <v>9999</v>
      </c>
      <c r="Q2790">
        <v>346</v>
      </c>
      <c r="R2790">
        <v>731</v>
      </c>
      <c r="S2790">
        <v>731</v>
      </c>
      <c r="T2790">
        <v>3.6650789671596886</v>
      </c>
      <c r="U2790">
        <v>4.60781363962366</v>
      </c>
      <c r="V2790">
        <v>8</v>
      </c>
      <c r="W2790">
        <v>47.529411764705877</v>
      </c>
      <c r="X2790">
        <v>196.67858778473249</v>
      </c>
      <c r="Y2790">
        <v>181.53433652530765</v>
      </c>
      <c r="Z2790">
        <v>181.53433652530765</v>
      </c>
      <c r="AA2790">
        <v>34.079300940653376</v>
      </c>
      <c r="AB2790">
        <v>1.3336216527946487</v>
      </c>
      <c r="AC2790">
        <v>-20.280406911103775</v>
      </c>
    </row>
    <row r="2791" spans="1:29">
      <c r="A2791">
        <v>9</v>
      </c>
      <c r="B2791">
        <v>112</v>
      </c>
      <c r="C2791">
        <v>2010</v>
      </c>
      <c r="D2791">
        <v>99</v>
      </c>
      <c r="E2791">
        <v>99</v>
      </c>
      <c r="F2791">
        <v>99</v>
      </c>
      <c r="G2791">
        <v>99</v>
      </c>
      <c r="H2791">
        <v>99</v>
      </c>
      <c r="I2791">
        <v>99</v>
      </c>
      <c r="J2791">
        <v>999</v>
      </c>
      <c r="K2791">
        <v>99</v>
      </c>
      <c r="L2791">
        <v>11</v>
      </c>
      <c r="M2791">
        <v>99</v>
      </c>
      <c r="N2791">
        <v>99</v>
      </c>
      <c r="O2791">
        <v>99</v>
      </c>
      <c r="P2791">
        <v>9999</v>
      </c>
      <c r="Q2791">
        <v>689</v>
      </c>
      <c r="R2791">
        <v>2407</v>
      </c>
      <c r="S2791">
        <v>2407</v>
      </c>
      <c r="T2791">
        <v>12.068187515668088</v>
      </c>
      <c r="U2791">
        <v>13.5779588742834</v>
      </c>
      <c r="V2791">
        <v>11</v>
      </c>
      <c r="W2791">
        <v>52.459908599916915</v>
      </c>
      <c r="X2791">
        <v>176.01024638772532</v>
      </c>
      <c r="Y2791">
        <v>162.45745741587061</v>
      </c>
      <c r="Z2791">
        <v>162.45745741587061</v>
      </c>
      <c r="AA2791">
        <v>34.017110626684918</v>
      </c>
      <c r="AB2791">
        <v>1.4100772665898169</v>
      </c>
      <c r="AC2791">
        <v>-18.633167182228835</v>
      </c>
    </row>
    <row r="2792" spans="1:29">
      <c r="A2792">
        <v>9</v>
      </c>
      <c r="B2792">
        <v>113</v>
      </c>
      <c r="C2792">
        <v>2010</v>
      </c>
      <c r="D2792">
        <v>99</v>
      </c>
      <c r="E2792">
        <v>99</v>
      </c>
      <c r="F2792">
        <v>99</v>
      </c>
      <c r="G2792">
        <v>99</v>
      </c>
      <c r="H2792">
        <v>99</v>
      </c>
      <c r="I2792">
        <v>99</v>
      </c>
      <c r="J2792">
        <v>999</v>
      </c>
      <c r="K2792">
        <v>99</v>
      </c>
      <c r="L2792">
        <v>14</v>
      </c>
      <c r="M2792">
        <v>99</v>
      </c>
      <c r="N2792">
        <v>99</v>
      </c>
      <c r="O2792">
        <v>99</v>
      </c>
      <c r="P2792">
        <v>9999</v>
      </c>
      <c r="Q2792">
        <v>1038</v>
      </c>
      <c r="R2792">
        <v>7206</v>
      </c>
      <c r="S2792">
        <v>7204</v>
      </c>
      <c r="T2792">
        <v>36.129355728252698</v>
      </c>
      <c r="U2792">
        <v>36.400653419680445</v>
      </c>
      <c r="V2792">
        <v>14</v>
      </c>
      <c r="W2792">
        <v>57.334536368684077</v>
      </c>
      <c r="X2792">
        <v>157.64766871473745</v>
      </c>
      <c r="Y2792">
        <v>145.47761587565915</v>
      </c>
      <c r="Z2792">
        <v>145.5180038867295</v>
      </c>
      <c r="AA2792">
        <v>30.540849877324042</v>
      </c>
      <c r="AB2792">
        <v>1.3780104267329421</v>
      </c>
      <c r="AC2792">
        <v>-12.819705396350903</v>
      </c>
    </row>
    <row r="2793" spans="1:29">
      <c r="A2793">
        <v>9</v>
      </c>
      <c r="B2793">
        <v>114</v>
      </c>
      <c r="C2793">
        <v>2010</v>
      </c>
      <c r="D2793">
        <v>99</v>
      </c>
      <c r="E2793">
        <v>99</v>
      </c>
      <c r="F2793">
        <v>99</v>
      </c>
      <c r="G2793">
        <v>99</v>
      </c>
      <c r="H2793">
        <v>99</v>
      </c>
      <c r="I2793">
        <v>99</v>
      </c>
      <c r="J2793">
        <v>999</v>
      </c>
      <c r="K2793">
        <v>99</v>
      </c>
      <c r="L2793">
        <v>17</v>
      </c>
      <c r="M2793">
        <v>99</v>
      </c>
      <c r="N2793">
        <v>99</v>
      </c>
      <c r="O2793">
        <v>99</v>
      </c>
      <c r="P2793">
        <v>9999</v>
      </c>
      <c r="Q2793">
        <v>976</v>
      </c>
      <c r="R2793">
        <v>8930</v>
      </c>
      <c r="S2793">
        <v>8928</v>
      </c>
      <c r="T2793">
        <v>44.773126096766113</v>
      </c>
      <c r="U2793">
        <v>42.017972339909491</v>
      </c>
      <c r="V2793">
        <v>17</v>
      </c>
      <c r="W2793">
        <v>62.017921146953391</v>
      </c>
      <c r="X2793">
        <v>146.84118320050356</v>
      </c>
      <c r="Y2793">
        <v>135.50798432250841</v>
      </c>
      <c r="Z2793">
        <v>135.53834005376339</v>
      </c>
      <c r="AA2793">
        <v>26.291287010106281</v>
      </c>
      <c r="AB2793">
        <v>1.5963364130418396</v>
      </c>
      <c r="AC2793">
        <v>-10.790100229787202</v>
      </c>
    </row>
    <row r="2794" spans="1:29">
      <c r="A2794">
        <v>9</v>
      </c>
      <c r="B2794">
        <v>115</v>
      </c>
      <c r="C2794">
        <v>2009</v>
      </c>
      <c r="D2794">
        <v>99</v>
      </c>
      <c r="E2794">
        <v>99</v>
      </c>
      <c r="F2794">
        <v>99</v>
      </c>
      <c r="G2794">
        <v>99</v>
      </c>
      <c r="H2794">
        <v>99</v>
      </c>
      <c r="I2794">
        <v>99</v>
      </c>
      <c r="J2794">
        <v>999</v>
      </c>
      <c r="K2794">
        <v>99</v>
      </c>
      <c r="L2794">
        <v>1</v>
      </c>
      <c r="M2794">
        <v>99</v>
      </c>
      <c r="N2794">
        <v>99</v>
      </c>
      <c r="O2794">
        <v>99</v>
      </c>
      <c r="P2794">
        <v>9999</v>
      </c>
      <c r="Q2794">
        <v>8</v>
      </c>
      <c r="R2794">
        <v>8</v>
      </c>
      <c r="S2794">
        <v>0</v>
      </c>
      <c r="T2794">
        <v>3.9325566533942882E-2</v>
      </c>
      <c r="U2794">
        <v>0</v>
      </c>
      <c r="V2794">
        <v>1</v>
      </c>
      <c r="X2794">
        <v>113.6646803900325</v>
      </c>
      <c r="Y2794">
        <v>0</v>
      </c>
    </row>
    <row r="2795" spans="1:29">
      <c r="A2795">
        <v>9</v>
      </c>
      <c r="B2795">
        <v>116</v>
      </c>
      <c r="C2795">
        <v>2009</v>
      </c>
      <c r="D2795">
        <v>99</v>
      </c>
      <c r="E2795">
        <v>99</v>
      </c>
      <c r="F2795">
        <v>99</v>
      </c>
      <c r="G2795">
        <v>99</v>
      </c>
      <c r="H2795">
        <v>99</v>
      </c>
      <c r="I2795">
        <v>99</v>
      </c>
      <c r="J2795">
        <v>999</v>
      </c>
      <c r="K2795">
        <v>99</v>
      </c>
      <c r="L2795">
        <v>2</v>
      </c>
      <c r="M2795">
        <v>99</v>
      </c>
      <c r="N2795">
        <v>99</v>
      </c>
      <c r="O2795">
        <v>99</v>
      </c>
      <c r="P2795">
        <v>9999</v>
      </c>
      <c r="Q2795">
        <v>85</v>
      </c>
      <c r="R2795">
        <v>120</v>
      </c>
      <c r="S2795">
        <v>120</v>
      </c>
      <c r="T2795">
        <v>0.58988349800914308</v>
      </c>
      <c r="U2795">
        <v>0.8537785348927891</v>
      </c>
      <c r="V2795">
        <v>2</v>
      </c>
      <c r="W2795">
        <v>36.866666666666674</v>
      </c>
      <c r="X2795">
        <v>226.96912242686895</v>
      </c>
      <c r="Y2795">
        <v>209.49250000000012</v>
      </c>
      <c r="Z2795">
        <v>209.49250000000012</v>
      </c>
      <c r="AA2795">
        <v>38.528390316967929</v>
      </c>
      <c r="AB2795">
        <v>1.6478942792411084</v>
      </c>
      <c r="AC2795">
        <v>0.7268779495148211</v>
      </c>
    </row>
    <row r="2796" spans="1:29">
      <c r="A2796">
        <v>9</v>
      </c>
      <c r="B2796">
        <v>117</v>
      </c>
      <c r="C2796">
        <v>2009</v>
      </c>
      <c r="D2796">
        <v>99</v>
      </c>
      <c r="E2796">
        <v>99</v>
      </c>
      <c r="F2796">
        <v>99</v>
      </c>
      <c r="G2796">
        <v>99</v>
      </c>
      <c r="H2796">
        <v>99</v>
      </c>
      <c r="I2796">
        <v>99</v>
      </c>
      <c r="J2796">
        <v>999</v>
      </c>
      <c r="K2796">
        <v>99</v>
      </c>
      <c r="L2796">
        <v>5</v>
      </c>
      <c r="M2796">
        <v>99</v>
      </c>
      <c r="N2796">
        <v>99</v>
      </c>
      <c r="O2796">
        <v>99</v>
      </c>
      <c r="P2796">
        <v>9999</v>
      </c>
      <c r="Q2796">
        <v>180</v>
      </c>
      <c r="R2796">
        <v>284</v>
      </c>
      <c r="S2796">
        <v>284</v>
      </c>
      <c r="T2796">
        <v>1.3960576119549728</v>
      </c>
      <c r="U2796">
        <v>1.8937139442682689</v>
      </c>
      <c r="V2796">
        <v>5</v>
      </c>
      <c r="W2796">
        <v>42.507042253521121</v>
      </c>
      <c r="X2796">
        <v>212.71534951856304</v>
      </c>
      <c r="Y2796">
        <v>196.33626760563376</v>
      </c>
      <c r="Z2796">
        <v>196.33626760563376</v>
      </c>
      <c r="AA2796">
        <v>31.361039144296296</v>
      </c>
      <c r="AB2796">
        <v>1.4154404026401155</v>
      </c>
      <c r="AC2796">
        <v>-9.7600918336416811</v>
      </c>
    </row>
    <row r="2797" spans="1:29">
      <c r="A2797">
        <v>9</v>
      </c>
      <c r="B2797">
        <v>118</v>
      </c>
      <c r="C2797">
        <v>2009</v>
      </c>
      <c r="D2797">
        <v>99</v>
      </c>
      <c r="E2797">
        <v>99</v>
      </c>
      <c r="F2797">
        <v>99</v>
      </c>
      <c r="G2797">
        <v>99</v>
      </c>
      <c r="H2797">
        <v>99</v>
      </c>
      <c r="I2797">
        <v>99</v>
      </c>
      <c r="J2797">
        <v>999</v>
      </c>
      <c r="K2797">
        <v>99</v>
      </c>
      <c r="L2797">
        <v>8</v>
      </c>
      <c r="M2797">
        <v>99</v>
      </c>
      <c r="N2797">
        <v>99</v>
      </c>
      <c r="O2797">
        <v>99</v>
      </c>
      <c r="P2797">
        <v>9999</v>
      </c>
      <c r="Q2797">
        <v>436</v>
      </c>
      <c r="R2797">
        <v>1079</v>
      </c>
      <c r="S2797">
        <v>1079</v>
      </c>
      <c r="T2797">
        <v>5.3040357862655449</v>
      </c>
      <c r="U2797">
        <v>6.5400214865101516</v>
      </c>
      <c r="V2797">
        <v>8</v>
      </c>
      <c r="W2797">
        <v>47.46617238183503</v>
      </c>
      <c r="X2797">
        <v>193.35727776511487</v>
      </c>
      <c r="Y2797">
        <v>178.46876737720095</v>
      </c>
      <c r="Z2797">
        <v>178.46876737720095</v>
      </c>
      <c r="AA2797">
        <v>35.514401749988608</v>
      </c>
      <c r="AB2797">
        <v>1.3643533103474801</v>
      </c>
      <c r="AC2797">
        <v>-13.65590463066348</v>
      </c>
    </row>
    <row r="2798" spans="1:29">
      <c r="A2798">
        <v>9</v>
      </c>
      <c r="B2798">
        <v>119</v>
      </c>
      <c r="C2798">
        <v>2009</v>
      </c>
      <c r="D2798">
        <v>99</v>
      </c>
      <c r="E2798">
        <v>99</v>
      </c>
      <c r="F2798">
        <v>99</v>
      </c>
      <c r="G2798">
        <v>99</v>
      </c>
      <c r="H2798">
        <v>99</v>
      </c>
      <c r="I2798">
        <v>99</v>
      </c>
      <c r="J2798">
        <v>999</v>
      </c>
      <c r="K2798">
        <v>99</v>
      </c>
      <c r="L2798">
        <v>11</v>
      </c>
      <c r="M2798">
        <v>99</v>
      </c>
      <c r="N2798">
        <v>99</v>
      </c>
      <c r="O2798">
        <v>99</v>
      </c>
      <c r="P2798">
        <v>9999</v>
      </c>
      <c r="Q2798">
        <v>785</v>
      </c>
      <c r="R2798">
        <v>3626</v>
      </c>
      <c r="S2798">
        <v>3626</v>
      </c>
      <c r="T2798">
        <v>17.824313031509611</v>
      </c>
      <c r="U2798">
        <v>19.24567901783832</v>
      </c>
      <c r="V2798">
        <v>11</v>
      </c>
      <c r="W2798">
        <v>52.435466078323209</v>
      </c>
      <c r="X2798">
        <v>169.3199888370913</v>
      </c>
      <c r="Y2798">
        <v>156.28234969663561</v>
      </c>
      <c r="Z2798">
        <v>156.28234969663561</v>
      </c>
      <c r="AA2798">
        <v>33.59403170069703</v>
      </c>
      <c r="AB2798">
        <v>1.3719874044750215</v>
      </c>
      <c r="AC2798">
        <v>-17.67893688567781</v>
      </c>
    </row>
    <row r="2799" spans="1:29">
      <c r="A2799">
        <v>9</v>
      </c>
      <c r="B2799">
        <v>120</v>
      </c>
      <c r="C2799">
        <v>2009</v>
      </c>
      <c r="D2799">
        <v>99</v>
      </c>
      <c r="E2799">
        <v>99</v>
      </c>
      <c r="F2799">
        <v>99</v>
      </c>
      <c r="G2799">
        <v>99</v>
      </c>
      <c r="H2799">
        <v>99</v>
      </c>
      <c r="I2799">
        <v>99</v>
      </c>
      <c r="J2799">
        <v>999</v>
      </c>
      <c r="K2799">
        <v>99</v>
      </c>
      <c r="L2799">
        <v>14</v>
      </c>
      <c r="M2799">
        <v>99</v>
      </c>
      <c r="N2799">
        <v>99</v>
      </c>
      <c r="O2799">
        <v>99</v>
      </c>
      <c r="P2799">
        <v>9999</v>
      </c>
      <c r="Q2799">
        <v>1101</v>
      </c>
      <c r="R2799">
        <v>8794</v>
      </c>
      <c r="S2799">
        <v>8791</v>
      </c>
      <c r="T2799">
        <v>43.228629012436713</v>
      </c>
      <c r="U2799">
        <v>42.636788012275751</v>
      </c>
      <c r="V2799">
        <v>14</v>
      </c>
      <c r="W2799">
        <v>57.168353998407454</v>
      </c>
      <c r="X2799">
        <v>154.71364426301739</v>
      </c>
      <c r="Y2799">
        <v>142.75867637025283</v>
      </c>
      <c r="Z2799">
        <v>142.80739392560616</v>
      </c>
      <c r="AA2799">
        <v>28.774137057720743</v>
      </c>
      <c r="AB2799">
        <v>1.3799693227957439</v>
      </c>
      <c r="AC2799">
        <v>-10.925133374580584</v>
      </c>
    </row>
    <row r="2800" spans="1:29">
      <c r="A2800">
        <v>9</v>
      </c>
      <c r="B2800">
        <v>121</v>
      </c>
      <c r="C2800">
        <v>2009</v>
      </c>
      <c r="D2800">
        <v>99</v>
      </c>
      <c r="E2800">
        <v>99</v>
      </c>
      <c r="F2800">
        <v>99</v>
      </c>
      <c r="G2800">
        <v>99</v>
      </c>
      <c r="H2800">
        <v>99</v>
      </c>
      <c r="I2800">
        <v>99</v>
      </c>
      <c r="J2800">
        <v>999</v>
      </c>
      <c r="K2800">
        <v>99</v>
      </c>
      <c r="L2800">
        <v>17</v>
      </c>
      <c r="M2800">
        <v>99</v>
      </c>
      <c r="N2800">
        <v>99</v>
      </c>
      <c r="O2800">
        <v>99</v>
      </c>
      <c r="P2800">
        <v>9999</v>
      </c>
      <c r="Q2800">
        <v>858</v>
      </c>
      <c r="R2800">
        <v>6054</v>
      </c>
      <c r="S2800">
        <v>6054</v>
      </c>
      <c r="T2800">
        <v>29.759622474561279</v>
      </c>
      <c r="U2800">
        <v>27.396947635860656</v>
      </c>
      <c r="V2800">
        <v>17</v>
      </c>
      <c r="W2800">
        <v>61.540469111331355</v>
      </c>
      <c r="X2800">
        <v>144.36521290329955</v>
      </c>
      <c r="Y2800">
        <v>133.2490915097458</v>
      </c>
      <c r="Z2800">
        <v>133.2490915097458</v>
      </c>
      <c r="AA2800">
        <v>25.085177492536381</v>
      </c>
      <c r="AB2800">
        <v>1.3864691989833715</v>
      </c>
      <c r="AC2800">
        <v>-8.4175885113309903</v>
      </c>
    </row>
    <row r="2801" spans="1:29">
      <c r="A2801">
        <v>9</v>
      </c>
      <c r="B2801">
        <v>122</v>
      </c>
      <c r="C2801">
        <v>2008</v>
      </c>
      <c r="D2801">
        <v>99</v>
      </c>
      <c r="E2801">
        <v>99</v>
      </c>
      <c r="F2801">
        <v>99</v>
      </c>
      <c r="G2801">
        <v>99</v>
      </c>
      <c r="H2801">
        <v>99</v>
      </c>
      <c r="I2801">
        <v>99</v>
      </c>
      <c r="J2801">
        <v>999</v>
      </c>
      <c r="K2801">
        <v>99</v>
      </c>
      <c r="L2801">
        <v>1</v>
      </c>
      <c r="M2801">
        <v>99</v>
      </c>
      <c r="N2801">
        <v>99</v>
      </c>
      <c r="O2801">
        <v>99</v>
      </c>
      <c r="P2801">
        <v>9999</v>
      </c>
      <c r="Q2801">
        <v>6</v>
      </c>
      <c r="R2801">
        <v>6</v>
      </c>
      <c r="S2801">
        <v>0</v>
      </c>
      <c r="T2801">
        <v>3.0134096730450505E-2</v>
      </c>
      <c r="U2801">
        <v>0</v>
      </c>
      <c r="V2801">
        <v>1</v>
      </c>
      <c r="X2801">
        <v>107.06031058143736</v>
      </c>
      <c r="Y2801">
        <v>0</v>
      </c>
    </row>
    <row r="2802" spans="1:29">
      <c r="A2802">
        <v>9</v>
      </c>
      <c r="B2802">
        <v>123</v>
      </c>
      <c r="C2802">
        <v>2008</v>
      </c>
      <c r="D2802">
        <v>99</v>
      </c>
      <c r="E2802">
        <v>99</v>
      </c>
      <c r="F2802">
        <v>99</v>
      </c>
      <c r="G2802">
        <v>99</v>
      </c>
      <c r="H2802">
        <v>99</v>
      </c>
      <c r="I2802">
        <v>99</v>
      </c>
      <c r="J2802">
        <v>999</v>
      </c>
      <c r="K2802">
        <v>99</v>
      </c>
      <c r="L2802">
        <v>2</v>
      </c>
      <c r="M2802">
        <v>99</v>
      </c>
      <c r="N2802">
        <v>99</v>
      </c>
      <c r="O2802">
        <v>99</v>
      </c>
      <c r="P2802">
        <v>9999</v>
      </c>
      <c r="Q2802">
        <v>49</v>
      </c>
      <c r="R2802">
        <v>59</v>
      </c>
      <c r="S2802">
        <v>59</v>
      </c>
      <c r="T2802">
        <v>0.29631861784942998</v>
      </c>
      <c r="U2802">
        <v>0.41209919344550594</v>
      </c>
      <c r="V2802">
        <v>2</v>
      </c>
      <c r="W2802">
        <v>37.067796610169495</v>
      </c>
      <c r="X2802">
        <v>221.13961474190648</v>
      </c>
      <c r="Y2802">
        <v>204.11186440677963</v>
      </c>
      <c r="Z2802">
        <v>204.11186440677963</v>
      </c>
      <c r="AA2802">
        <v>38.111869607755473</v>
      </c>
      <c r="AB2802">
        <v>1.5278699782693579</v>
      </c>
      <c r="AC2802">
        <v>13.943907284100632</v>
      </c>
    </row>
    <row r="2803" spans="1:29">
      <c r="A2803">
        <v>9</v>
      </c>
      <c r="B2803">
        <v>124</v>
      </c>
      <c r="C2803">
        <v>2008</v>
      </c>
      <c r="D2803">
        <v>99</v>
      </c>
      <c r="E2803">
        <v>99</v>
      </c>
      <c r="F2803">
        <v>99</v>
      </c>
      <c r="G2803">
        <v>99</v>
      </c>
      <c r="H2803">
        <v>99</v>
      </c>
      <c r="I2803">
        <v>99</v>
      </c>
      <c r="J2803">
        <v>999</v>
      </c>
      <c r="K2803">
        <v>99</v>
      </c>
      <c r="L2803">
        <v>5</v>
      </c>
      <c r="M2803">
        <v>99</v>
      </c>
      <c r="N2803">
        <v>99</v>
      </c>
      <c r="O2803">
        <v>99</v>
      </c>
      <c r="P2803">
        <v>9999</v>
      </c>
      <c r="Q2803">
        <v>175</v>
      </c>
      <c r="R2803">
        <v>255</v>
      </c>
      <c r="S2803">
        <v>255</v>
      </c>
      <c r="T2803">
        <v>1.2806991110441464</v>
      </c>
      <c r="U2803">
        <v>1.7297037742326342</v>
      </c>
      <c r="V2803">
        <v>5</v>
      </c>
      <c r="W2803">
        <v>42.596078431372526</v>
      </c>
      <c r="X2803">
        <v>214.75750430182904</v>
      </c>
      <c r="Y2803">
        <v>198.22117647058832</v>
      </c>
      <c r="Z2803">
        <v>198.22117647058832</v>
      </c>
      <c r="AA2803">
        <v>30.574531606054453</v>
      </c>
      <c r="AB2803">
        <v>1.3451380546269138</v>
      </c>
      <c r="AC2803">
        <v>-0.72962789916729442</v>
      </c>
    </row>
    <row r="2804" spans="1:29">
      <c r="A2804">
        <v>9</v>
      </c>
      <c r="B2804">
        <v>125</v>
      </c>
      <c r="C2804">
        <v>2008</v>
      </c>
      <c r="D2804">
        <v>99</v>
      </c>
      <c r="E2804">
        <v>99</v>
      </c>
      <c r="F2804">
        <v>99</v>
      </c>
      <c r="G2804">
        <v>99</v>
      </c>
      <c r="H2804">
        <v>99</v>
      </c>
      <c r="I2804">
        <v>99</v>
      </c>
      <c r="J2804">
        <v>999</v>
      </c>
      <c r="K2804">
        <v>99</v>
      </c>
      <c r="L2804">
        <v>8</v>
      </c>
      <c r="M2804">
        <v>99</v>
      </c>
      <c r="N2804">
        <v>99</v>
      </c>
      <c r="O2804">
        <v>99</v>
      </c>
      <c r="P2804">
        <v>9999</v>
      </c>
      <c r="Q2804">
        <v>413</v>
      </c>
      <c r="R2804">
        <v>977</v>
      </c>
      <c r="S2804">
        <v>976</v>
      </c>
      <c r="T2804">
        <v>4.9068354176083586</v>
      </c>
      <c r="U2804">
        <v>6.0711348650440575</v>
      </c>
      <c r="V2804">
        <v>8</v>
      </c>
      <c r="W2804">
        <v>47.563524590163937</v>
      </c>
      <c r="X2804">
        <v>196.77845040481449</v>
      </c>
      <c r="Y2804">
        <v>181.59078812691897</v>
      </c>
      <c r="Z2804">
        <v>181.77684426229487</v>
      </c>
      <c r="AA2804">
        <v>35.435710325473593</v>
      </c>
    </row>
    <row r="2805" spans="1:29">
      <c r="A2805">
        <v>9</v>
      </c>
      <c r="B2805">
        <v>126</v>
      </c>
      <c r="C2805">
        <v>2008</v>
      </c>
      <c r="D2805">
        <v>99</v>
      </c>
      <c r="E2805">
        <v>99</v>
      </c>
      <c r="F2805">
        <v>99</v>
      </c>
      <c r="G2805">
        <v>99</v>
      </c>
      <c r="H2805">
        <v>99</v>
      </c>
      <c r="I2805">
        <v>99</v>
      </c>
      <c r="J2805">
        <v>999</v>
      </c>
      <c r="K2805">
        <v>99</v>
      </c>
      <c r="L2805">
        <v>11</v>
      </c>
      <c r="M2805">
        <v>99</v>
      </c>
      <c r="N2805">
        <v>99</v>
      </c>
      <c r="O2805">
        <v>99</v>
      </c>
      <c r="P2805">
        <v>9999</v>
      </c>
      <c r="Q2805">
        <v>812</v>
      </c>
      <c r="R2805">
        <v>3442</v>
      </c>
      <c r="S2805">
        <v>3442</v>
      </c>
      <c r="T2805">
        <v>17.286926824368443</v>
      </c>
      <c r="U2805">
        <v>19.216683703722712</v>
      </c>
      <c r="V2805">
        <v>11</v>
      </c>
      <c r="W2805">
        <v>52.454386984311448</v>
      </c>
      <c r="X2805">
        <v>176.7601541848415</v>
      </c>
      <c r="Y2805">
        <v>163.14962231260861</v>
      </c>
      <c r="Z2805">
        <v>163.14962231260861</v>
      </c>
      <c r="AA2805">
        <v>34.509178496403258</v>
      </c>
      <c r="AB2805">
        <v>1.3538996935399803</v>
      </c>
      <c r="AC2805">
        <v>-17.963031225968411</v>
      </c>
    </row>
    <row r="2806" spans="1:29">
      <c r="A2806">
        <v>9</v>
      </c>
      <c r="B2806">
        <v>127</v>
      </c>
      <c r="C2806">
        <v>2008</v>
      </c>
      <c r="D2806">
        <v>99</v>
      </c>
      <c r="E2806">
        <v>99</v>
      </c>
      <c r="F2806">
        <v>99</v>
      </c>
      <c r="G2806">
        <v>99</v>
      </c>
      <c r="H2806">
        <v>99</v>
      </c>
      <c r="I2806">
        <v>99</v>
      </c>
      <c r="J2806">
        <v>999</v>
      </c>
      <c r="K2806">
        <v>99</v>
      </c>
      <c r="L2806">
        <v>14</v>
      </c>
      <c r="M2806">
        <v>99</v>
      </c>
      <c r="N2806">
        <v>99</v>
      </c>
      <c r="O2806">
        <v>99</v>
      </c>
      <c r="P2806">
        <v>9999</v>
      </c>
      <c r="Q2806">
        <v>1159</v>
      </c>
      <c r="R2806">
        <v>8814</v>
      </c>
      <c r="S2806">
        <v>8812</v>
      </c>
      <c r="T2806">
        <v>44.266988097031792</v>
      </c>
      <c r="U2806">
        <v>43.745356329982819</v>
      </c>
      <c r="V2806">
        <v>14</v>
      </c>
      <c r="W2806">
        <v>57.18474807081251</v>
      </c>
      <c r="X2806">
        <v>157.16163416764559</v>
      </c>
      <c r="Y2806">
        <v>145.03653278874569</v>
      </c>
      <c r="Z2806">
        <v>145.06945074897914</v>
      </c>
      <c r="AA2806">
        <v>29.633929300549063</v>
      </c>
      <c r="AB2806">
        <v>1.378010884174631</v>
      </c>
      <c r="AC2806">
        <v>-13.673849402176025</v>
      </c>
    </row>
    <row r="2807" spans="1:29">
      <c r="A2807">
        <v>9</v>
      </c>
      <c r="B2807">
        <v>128</v>
      </c>
      <c r="C2807">
        <v>2008</v>
      </c>
      <c r="D2807">
        <v>99</v>
      </c>
      <c r="E2807">
        <v>99</v>
      </c>
      <c r="F2807">
        <v>99</v>
      </c>
      <c r="G2807">
        <v>99</v>
      </c>
      <c r="H2807">
        <v>99</v>
      </c>
      <c r="I2807">
        <v>99</v>
      </c>
      <c r="J2807">
        <v>999</v>
      </c>
      <c r="K2807">
        <v>99</v>
      </c>
      <c r="L2807">
        <v>17</v>
      </c>
      <c r="M2807">
        <v>99</v>
      </c>
      <c r="N2807">
        <v>99</v>
      </c>
      <c r="O2807">
        <v>99</v>
      </c>
      <c r="P2807">
        <v>9999</v>
      </c>
      <c r="Q2807">
        <v>896</v>
      </c>
      <c r="R2807">
        <v>6059</v>
      </c>
      <c r="S2807">
        <v>6059</v>
      </c>
      <c r="T2807">
        <v>30.430415348299945</v>
      </c>
      <c r="U2807">
        <v>27.685197909999367</v>
      </c>
      <c r="V2807">
        <v>17</v>
      </c>
      <c r="W2807">
        <v>61.51790724542002</v>
      </c>
      <c r="X2807">
        <v>144.66500144748588</v>
      </c>
      <c r="Y2807">
        <v>133.52579633602875</v>
      </c>
      <c r="Z2807">
        <v>133.52579633602875</v>
      </c>
      <c r="AA2807">
        <v>25.025762392043674</v>
      </c>
      <c r="AB2807">
        <v>1.4014826671281897</v>
      </c>
      <c r="AC2807">
        <v>-11.245369344533263</v>
      </c>
    </row>
    <row r="2808" spans="1:29">
      <c r="A2808">
        <v>9</v>
      </c>
      <c r="B2808">
        <v>129</v>
      </c>
      <c r="C2808">
        <v>2007</v>
      </c>
      <c r="D2808">
        <v>99</v>
      </c>
      <c r="E2808">
        <v>99</v>
      </c>
      <c r="F2808">
        <v>99</v>
      </c>
      <c r="G2808">
        <v>99</v>
      </c>
      <c r="H2808">
        <v>99</v>
      </c>
      <c r="I2808">
        <v>99</v>
      </c>
      <c r="J2808">
        <v>999</v>
      </c>
      <c r="K2808">
        <v>99</v>
      </c>
      <c r="L2808">
        <v>1</v>
      </c>
      <c r="M2808">
        <v>99</v>
      </c>
      <c r="N2808">
        <v>99</v>
      </c>
      <c r="O2808">
        <v>99</v>
      </c>
      <c r="P2808">
        <v>9999</v>
      </c>
      <c r="Q2808">
        <v>5</v>
      </c>
      <c r="R2808">
        <v>5</v>
      </c>
      <c r="S2808">
        <v>0</v>
      </c>
      <c r="T2808">
        <v>2.4464233290928655E-2</v>
      </c>
      <c r="U2808">
        <v>0</v>
      </c>
      <c r="V2808">
        <v>1</v>
      </c>
      <c r="X2808">
        <v>116.2296858071506</v>
      </c>
      <c r="Y2808">
        <v>0</v>
      </c>
    </row>
    <row r="2809" spans="1:29">
      <c r="A2809">
        <v>9</v>
      </c>
      <c r="B2809">
        <v>130</v>
      </c>
      <c r="C2809">
        <v>2007</v>
      </c>
      <c r="D2809">
        <v>99</v>
      </c>
      <c r="E2809">
        <v>99</v>
      </c>
      <c r="F2809">
        <v>99</v>
      </c>
      <c r="G2809">
        <v>99</v>
      </c>
      <c r="H2809">
        <v>99</v>
      </c>
      <c r="I2809">
        <v>99</v>
      </c>
      <c r="J2809">
        <v>999</v>
      </c>
      <c r="K2809">
        <v>99</v>
      </c>
      <c r="L2809">
        <v>2</v>
      </c>
      <c r="M2809">
        <v>99</v>
      </c>
      <c r="N2809">
        <v>99</v>
      </c>
      <c r="O2809">
        <v>99</v>
      </c>
      <c r="P2809">
        <v>9999</v>
      </c>
      <c r="Q2809">
        <v>63</v>
      </c>
      <c r="R2809">
        <v>74</v>
      </c>
      <c r="S2809">
        <v>74</v>
      </c>
      <c r="T2809">
        <v>0.36207065270574407</v>
      </c>
      <c r="U2809">
        <v>0.50784838790871134</v>
      </c>
      <c r="V2809">
        <v>2</v>
      </c>
      <c r="W2809">
        <v>37.162162162162154</v>
      </c>
      <c r="X2809">
        <v>225.83672513249996</v>
      </c>
      <c r="Y2809">
        <v>208.44729729729735</v>
      </c>
      <c r="Z2809">
        <v>208.44729729729735</v>
      </c>
      <c r="AA2809">
        <v>31.913638628856202</v>
      </c>
      <c r="AB2809">
        <v>1.5598598951900589</v>
      </c>
      <c r="AC2809">
        <v>6.6842336171265551</v>
      </c>
    </row>
    <row r="2810" spans="1:29">
      <c r="A2810">
        <v>9</v>
      </c>
      <c r="B2810">
        <v>131</v>
      </c>
      <c r="C2810">
        <v>2007</v>
      </c>
      <c r="D2810">
        <v>99</v>
      </c>
      <c r="E2810">
        <v>99</v>
      </c>
      <c r="F2810">
        <v>99</v>
      </c>
      <c r="G2810">
        <v>99</v>
      </c>
      <c r="H2810">
        <v>99</v>
      </c>
      <c r="I2810">
        <v>99</v>
      </c>
      <c r="J2810">
        <v>999</v>
      </c>
      <c r="K2810">
        <v>99</v>
      </c>
      <c r="L2810">
        <v>5</v>
      </c>
      <c r="M2810">
        <v>99</v>
      </c>
      <c r="N2810">
        <v>99</v>
      </c>
      <c r="O2810">
        <v>99</v>
      </c>
      <c r="P2810">
        <v>9999</v>
      </c>
      <c r="Q2810">
        <v>207</v>
      </c>
      <c r="R2810">
        <v>327</v>
      </c>
      <c r="S2810">
        <v>327</v>
      </c>
      <c r="T2810">
        <v>1.5999608572267348</v>
      </c>
      <c r="U2810">
        <v>2.143916221527141</v>
      </c>
      <c r="V2810">
        <v>5</v>
      </c>
      <c r="W2810">
        <v>42.495412844036693</v>
      </c>
      <c r="X2810">
        <v>215.75072642393988</v>
      </c>
      <c r="Y2810">
        <v>199.13792048929676</v>
      </c>
      <c r="Z2810">
        <v>199.13792048929676</v>
      </c>
      <c r="AA2810">
        <v>32.780144741192927</v>
      </c>
      <c r="AB2810">
        <v>1.3632834074877831</v>
      </c>
      <c r="AC2810">
        <v>-7.6214966924228511</v>
      </c>
    </row>
    <row r="2811" spans="1:29">
      <c r="A2811">
        <v>9</v>
      </c>
      <c r="B2811">
        <v>132</v>
      </c>
      <c r="C2811">
        <v>2007</v>
      </c>
      <c r="D2811">
        <v>99</v>
      </c>
      <c r="E2811">
        <v>99</v>
      </c>
      <c r="F2811">
        <v>99</v>
      </c>
      <c r="G2811">
        <v>99</v>
      </c>
      <c r="H2811">
        <v>99</v>
      </c>
      <c r="I2811">
        <v>99</v>
      </c>
      <c r="J2811">
        <v>999</v>
      </c>
      <c r="K2811">
        <v>99</v>
      </c>
      <c r="L2811">
        <v>8</v>
      </c>
      <c r="M2811">
        <v>99</v>
      </c>
      <c r="N2811">
        <v>99</v>
      </c>
      <c r="O2811">
        <v>99</v>
      </c>
      <c r="P2811">
        <v>9999</v>
      </c>
      <c r="Q2811">
        <v>458</v>
      </c>
      <c r="R2811">
        <v>1080</v>
      </c>
      <c r="S2811">
        <v>1080</v>
      </c>
      <c r="T2811">
        <v>5.2842743908405909</v>
      </c>
      <c r="U2811">
        <v>6.5409592296689691</v>
      </c>
      <c r="V2811">
        <v>8</v>
      </c>
      <c r="W2811">
        <v>47.473148148148141</v>
      </c>
      <c r="X2811">
        <v>199.30119176598049</v>
      </c>
      <c r="Y2811">
        <v>183.95500000000001</v>
      </c>
      <c r="Z2811">
        <v>183.95500000000001</v>
      </c>
      <c r="AA2811">
        <v>32.30583929845745</v>
      </c>
      <c r="AB2811">
        <v>1.3861822392003498</v>
      </c>
      <c r="AC2811">
        <v>-15.286485004845437</v>
      </c>
    </row>
    <row r="2812" spans="1:29">
      <c r="A2812">
        <v>9</v>
      </c>
      <c r="B2812">
        <v>133</v>
      </c>
      <c r="C2812">
        <v>2007</v>
      </c>
      <c r="D2812">
        <v>99</v>
      </c>
      <c r="E2812">
        <v>99</v>
      </c>
      <c r="F2812">
        <v>99</v>
      </c>
      <c r="G2812">
        <v>99</v>
      </c>
      <c r="H2812">
        <v>99</v>
      </c>
      <c r="I2812">
        <v>99</v>
      </c>
      <c r="J2812">
        <v>999</v>
      </c>
      <c r="K2812">
        <v>99</v>
      </c>
      <c r="L2812">
        <v>11</v>
      </c>
      <c r="M2812">
        <v>99</v>
      </c>
      <c r="N2812">
        <v>99</v>
      </c>
      <c r="O2812">
        <v>99</v>
      </c>
      <c r="P2812">
        <v>9999</v>
      </c>
      <c r="Q2812">
        <v>847</v>
      </c>
      <c r="R2812">
        <v>3790</v>
      </c>
      <c r="S2812">
        <v>3789</v>
      </c>
      <c r="T2812">
        <v>18.543888834523926</v>
      </c>
      <c r="U2812">
        <v>20.436480101773139</v>
      </c>
      <c r="V2812">
        <v>11</v>
      </c>
      <c r="W2812">
        <v>52.44048561625759</v>
      </c>
      <c r="X2812">
        <v>177.48551385438736</v>
      </c>
      <c r="Y2812">
        <v>163.77997361477529</v>
      </c>
      <c r="Z2812">
        <v>163.82319873317451</v>
      </c>
      <c r="AA2812">
        <v>31.965011597644295</v>
      </c>
      <c r="AB2812">
        <v>1.3838251905308789</v>
      </c>
      <c r="AC2812">
        <v>-16.993842472372581</v>
      </c>
    </row>
    <row r="2813" spans="1:29">
      <c r="A2813">
        <v>9</v>
      </c>
      <c r="B2813">
        <v>134</v>
      </c>
      <c r="C2813">
        <v>2007</v>
      </c>
      <c r="D2813">
        <v>99</v>
      </c>
      <c r="E2813">
        <v>99</v>
      </c>
      <c r="F2813">
        <v>99</v>
      </c>
      <c r="G2813">
        <v>99</v>
      </c>
      <c r="H2813">
        <v>99</v>
      </c>
      <c r="I2813">
        <v>99</v>
      </c>
      <c r="J2813">
        <v>999</v>
      </c>
      <c r="K2813">
        <v>99</v>
      </c>
      <c r="L2813">
        <v>14</v>
      </c>
      <c r="M2813">
        <v>99</v>
      </c>
      <c r="N2813">
        <v>99</v>
      </c>
      <c r="O2813">
        <v>99</v>
      </c>
      <c r="P2813">
        <v>9999</v>
      </c>
      <c r="Q2813">
        <v>1117</v>
      </c>
      <c r="R2813">
        <v>8779</v>
      </c>
      <c r="S2813">
        <v>8775</v>
      </c>
      <c r="T2813">
        <v>42.954300812212544</v>
      </c>
      <c r="U2813">
        <v>42.490755490776678</v>
      </c>
      <c r="V2813">
        <v>14</v>
      </c>
      <c r="W2813">
        <v>57.138689458689448</v>
      </c>
      <c r="X2813">
        <v>159.34190931599977</v>
      </c>
      <c r="Y2813">
        <v>147.00879371226748</v>
      </c>
      <c r="Z2813">
        <v>147.0758062678058</v>
      </c>
      <c r="AA2813">
        <v>28.329972759320043</v>
      </c>
      <c r="AB2813">
        <v>1.4007004730653712</v>
      </c>
      <c r="AC2813">
        <v>-15.326092234118292</v>
      </c>
    </row>
    <row r="2814" spans="1:29">
      <c r="A2814">
        <v>9</v>
      </c>
      <c r="B2814">
        <v>135</v>
      </c>
      <c r="C2814">
        <v>2007</v>
      </c>
      <c r="D2814">
        <v>99</v>
      </c>
      <c r="E2814">
        <v>99</v>
      </c>
      <c r="F2814">
        <v>99</v>
      </c>
      <c r="G2814">
        <v>99</v>
      </c>
      <c r="H2814">
        <v>99</v>
      </c>
      <c r="I2814">
        <v>99</v>
      </c>
      <c r="J2814">
        <v>999</v>
      </c>
      <c r="K2814">
        <v>99</v>
      </c>
      <c r="L2814">
        <v>17</v>
      </c>
      <c r="M2814">
        <v>99</v>
      </c>
      <c r="N2814">
        <v>99</v>
      </c>
      <c r="O2814">
        <v>99</v>
      </c>
      <c r="P2814">
        <v>9999</v>
      </c>
      <c r="Q2814">
        <v>902</v>
      </c>
      <c r="R2814">
        <v>6043</v>
      </c>
      <c r="S2814">
        <v>6042</v>
      </c>
      <c r="T2814">
        <v>29.567472355416378</v>
      </c>
      <c r="U2814">
        <v>26.6450468970665</v>
      </c>
      <c r="V2814">
        <v>17</v>
      </c>
      <c r="W2814">
        <v>61.508275405494885</v>
      </c>
      <c r="X2814">
        <v>145.11617625149103</v>
      </c>
      <c r="Y2814">
        <v>133.92381267582311</v>
      </c>
      <c r="Z2814">
        <v>133.94597815292937</v>
      </c>
      <c r="AA2814">
        <v>24.699594425644278</v>
      </c>
      <c r="AB2814">
        <v>1.3984484610688961</v>
      </c>
      <c r="AC2814">
        <v>-13.59849278435753</v>
      </c>
    </row>
    <row r="2815" spans="1:29">
      <c r="A2815">
        <v>9</v>
      </c>
      <c r="B2815">
        <v>136</v>
      </c>
      <c r="C2815">
        <v>2006</v>
      </c>
      <c r="D2815">
        <v>99</v>
      </c>
      <c r="E2815">
        <v>99</v>
      </c>
      <c r="F2815">
        <v>99</v>
      </c>
      <c r="G2815">
        <v>99</v>
      </c>
      <c r="H2815">
        <v>99</v>
      </c>
      <c r="I2815">
        <v>99</v>
      </c>
      <c r="J2815">
        <v>999</v>
      </c>
      <c r="K2815">
        <v>99</v>
      </c>
      <c r="L2815">
        <v>1</v>
      </c>
      <c r="M2815">
        <v>99</v>
      </c>
      <c r="N2815">
        <v>99</v>
      </c>
      <c r="O2815">
        <v>99</v>
      </c>
      <c r="P2815">
        <v>9999</v>
      </c>
      <c r="Q2815">
        <v>7</v>
      </c>
      <c r="R2815">
        <v>9</v>
      </c>
      <c r="S2815">
        <v>0</v>
      </c>
      <c r="T2815">
        <v>4.6253469010175775E-2</v>
      </c>
      <c r="U2815">
        <v>0</v>
      </c>
      <c r="V2815">
        <v>1</v>
      </c>
      <c r="X2815">
        <v>121.98146141808108</v>
      </c>
      <c r="Y2815">
        <v>0</v>
      </c>
    </row>
    <row r="2816" spans="1:29">
      <c r="A2816">
        <v>9</v>
      </c>
      <c r="B2816">
        <v>137</v>
      </c>
      <c r="C2816">
        <v>2006</v>
      </c>
      <c r="D2816">
        <v>99</v>
      </c>
      <c r="E2816">
        <v>99</v>
      </c>
      <c r="F2816">
        <v>99</v>
      </c>
      <c r="G2816">
        <v>99</v>
      </c>
      <c r="H2816">
        <v>99</v>
      </c>
      <c r="I2816">
        <v>99</v>
      </c>
      <c r="J2816">
        <v>999</v>
      </c>
      <c r="K2816">
        <v>99</v>
      </c>
      <c r="L2816">
        <v>2</v>
      </c>
      <c r="M2816">
        <v>99</v>
      </c>
      <c r="N2816">
        <v>99</v>
      </c>
      <c r="O2816">
        <v>99</v>
      </c>
      <c r="P2816">
        <v>9999</v>
      </c>
      <c r="Q2816">
        <v>34</v>
      </c>
      <c r="R2816">
        <v>39</v>
      </c>
      <c r="S2816">
        <v>39</v>
      </c>
      <c r="T2816">
        <v>0.200431699044095</v>
      </c>
      <c r="U2816">
        <v>0.28213189956483431</v>
      </c>
      <c r="V2816">
        <v>2</v>
      </c>
      <c r="W2816">
        <v>37.28205128205127</v>
      </c>
      <c r="X2816">
        <v>220.80451148706837</v>
      </c>
      <c r="Y2816">
        <v>203.80256410256408</v>
      </c>
      <c r="Z2816">
        <v>203.80256410256408</v>
      </c>
      <c r="AA2816">
        <v>35.821891939752724</v>
      </c>
      <c r="AB2816">
        <v>1.6321877397783695</v>
      </c>
      <c r="AC2816">
        <v>-1.0055109876941113</v>
      </c>
    </row>
    <row r="2817" spans="1:29">
      <c r="A2817">
        <v>9</v>
      </c>
      <c r="B2817">
        <v>138</v>
      </c>
      <c r="C2817">
        <v>2006</v>
      </c>
      <c r="D2817">
        <v>99</v>
      </c>
      <c r="E2817">
        <v>99</v>
      </c>
      <c r="F2817">
        <v>99</v>
      </c>
      <c r="G2817">
        <v>99</v>
      </c>
      <c r="H2817">
        <v>99</v>
      </c>
      <c r="I2817">
        <v>99</v>
      </c>
      <c r="J2817">
        <v>999</v>
      </c>
      <c r="K2817">
        <v>99</v>
      </c>
      <c r="L2817">
        <v>5</v>
      </c>
      <c r="M2817">
        <v>99</v>
      </c>
      <c r="N2817">
        <v>99</v>
      </c>
      <c r="O2817">
        <v>99</v>
      </c>
      <c r="P2817">
        <v>9999</v>
      </c>
      <c r="Q2817">
        <v>169</v>
      </c>
      <c r="R2817">
        <v>261</v>
      </c>
      <c r="S2817">
        <v>259</v>
      </c>
      <c r="T2817">
        <v>1.3413506012950971</v>
      </c>
      <c r="U2817">
        <v>1.8412919591467956</v>
      </c>
      <c r="V2817">
        <v>5</v>
      </c>
      <c r="W2817">
        <v>42.555984555984558</v>
      </c>
      <c r="X2817">
        <v>216.63491114681</v>
      </c>
      <c r="Y2817">
        <v>198.74865900383153</v>
      </c>
      <c r="Z2817">
        <v>200.28339768339777</v>
      </c>
      <c r="AA2817">
        <v>32.311776222674993</v>
      </c>
      <c r="AB2817">
        <v>1.3837699944154944</v>
      </c>
      <c r="AC2817">
        <v>-15.575501205734373</v>
      </c>
    </row>
    <row r="2818" spans="1:29">
      <c r="A2818">
        <v>9</v>
      </c>
      <c r="B2818">
        <v>139</v>
      </c>
      <c r="C2818">
        <v>2006</v>
      </c>
      <c r="D2818">
        <v>99</v>
      </c>
      <c r="E2818">
        <v>99</v>
      </c>
      <c r="F2818">
        <v>99</v>
      </c>
      <c r="G2818">
        <v>99</v>
      </c>
      <c r="H2818">
        <v>99</v>
      </c>
      <c r="I2818">
        <v>99</v>
      </c>
      <c r="J2818">
        <v>999</v>
      </c>
      <c r="K2818">
        <v>99</v>
      </c>
      <c r="L2818">
        <v>8</v>
      </c>
      <c r="M2818">
        <v>99</v>
      </c>
      <c r="N2818">
        <v>99</v>
      </c>
      <c r="O2818">
        <v>99</v>
      </c>
      <c r="P2818">
        <v>9999</v>
      </c>
      <c r="Q2818">
        <v>474</v>
      </c>
      <c r="R2818">
        <v>942</v>
      </c>
      <c r="S2818">
        <v>937</v>
      </c>
      <c r="T2818">
        <v>4.8411964230650621</v>
      </c>
      <c r="U2818">
        <v>6.0811789345868972</v>
      </c>
      <c r="V2818">
        <v>8</v>
      </c>
      <c r="W2818">
        <v>47.529348986125939</v>
      </c>
      <c r="X2818">
        <v>197.81797103049513</v>
      </c>
      <c r="Y2818">
        <v>181.86910828025464</v>
      </c>
      <c r="Z2818">
        <v>182.83959445037328</v>
      </c>
      <c r="AA2818">
        <v>33.807879908571714</v>
      </c>
      <c r="AB2818">
        <v>1.356215346878789</v>
      </c>
      <c r="AC2818">
        <v>-16.592828732205081</v>
      </c>
    </row>
    <row r="2819" spans="1:29">
      <c r="A2819">
        <v>9</v>
      </c>
      <c r="B2819">
        <v>140</v>
      </c>
      <c r="C2819">
        <v>2006</v>
      </c>
      <c r="D2819">
        <v>99</v>
      </c>
      <c r="E2819">
        <v>99</v>
      </c>
      <c r="F2819">
        <v>99</v>
      </c>
      <c r="G2819">
        <v>99</v>
      </c>
      <c r="H2819">
        <v>99</v>
      </c>
      <c r="I2819">
        <v>99</v>
      </c>
      <c r="J2819">
        <v>999</v>
      </c>
      <c r="K2819">
        <v>99</v>
      </c>
      <c r="L2819">
        <v>11</v>
      </c>
      <c r="M2819">
        <v>99</v>
      </c>
      <c r="N2819">
        <v>99</v>
      </c>
      <c r="O2819">
        <v>99</v>
      </c>
      <c r="P2819">
        <v>9999</v>
      </c>
      <c r="Q2819">
        <v>902</v>
      </c>
      <c r="R2819">
        <v>3486</v>
      </c>
      <c r="S2819">
        <v>3463</v>
      </c>
      <c r="T2819">
        <v>17.915510329941405</v>
      </c>
      <c r="U2819">
        <v>19.763349680842353</v>
      </c>
      <c r="V2819">
        <v>11</v>
      </c>
      <c r="W2819">
        <v>52.380306092982948</v>
      </c>
      <c r="X2819">
        <v>174.00380037406998</v>
      </c>
      <c r="Y2819">
        <v>159.71850258175587</v>
      </c>
      <c r="Z2819">
        <v>160.77929540860549</v>
      </c>
      <c r="AA2819">
        <v>32.067174230788169</v>
      </c>
      <c r="AB2819">
        <v>1.3990361018592481</v>
      </c>
      <c r="AC2819">
        <v>-16.883855163789423</v>
      </c>
    </row>
    <row r="2820" spans="1:29">
      <c r="A2820">
        <v>9</v>
      </c>
      <c r="B2820">
        <v>141</v>
      </c>
      <c r="C2820">
        <v>2006</v>
      </c>
      <c r="D2820">
        <v>99</v>
      </c>
      <c r="E2820">
        <v>99</v>
      </c>
      <c r="F2820">
        <v>99</v>
      </c>
      <c r="G2820">
        <v>99</v>
      </c>
      <c r="H2820">
        <v>99</v>
      </c>
      <c r="I2820">
        <v>99</v>
      </c>
      <c r="J2820">
        <v>999</v>
      </c>
      <c r="K2820">
        <v>99</v>
      </c>
      <c r="L2820">
        <v>14</v>
      </c>
      <c r="M2820">
        <v>99</v>
      </c>
      <c r="N2820">
        <v>99</v>
      </c>
      <c r="O2820">
        <v>99</v>
      </c>
      <c r="P2820">
        <v>9999</v>
      </c>
      <c r="Q2820">
        <v>1223</v>
      </c>
      <c r="R2820">
        <v>8362</v>
      </c>
      <c r="S2820">
        <v>8325</v>
      </c>
      <c r="T2820">
        <v>42.974611984787749</v>
      </c>
      <c r="U2820">
        <v>42.65407093013831</v>
      </c>
      <c r="V2820">
        <v>14</v>
      </c>
      <c r="W2820">
        <v>57.111231231231237</v>
      </c>
      <c r="X2820">
        <v>156.33740625638902</v>
      </c>
      <c r="Y2820">
        <v>143.70516622817539</v>
      </c>
      <c r="Z2820">
        <v>144.34385585585616</v>
      </c>
      <c r="AA2820">
        <v>28.122576181393121</v>
      </c>
      <c r="AB2820">
        <v>1.4048820873173216</v>
      </c>
      <c r="AC2820">
        <v>-15.625659632363179</v>
      </c>
    </row>
    <row r="2821" spans="1:29">
      <c r="A2821">
        <v>9</v>
      </c>
      <c r="B2821">
        <v>142</v>
      </c>
      <c r="C2821">
        <v>2006</v>
      </c>
      <c r="D2821">
        <v>99</v>
      </c>
      <c r="E2821">
        <v>99</v>
      </c>
      <c r="F2821">
        <v>99</v>
      </c>
      <c r="G2821">
        <v>99</v>
      </c>
      <c r="H2821">
        <v>99</v>
      </c>
      <c r="I2821">
        <v>99</v>
      </c>
      <c r="J2821">
        <v>999</v>
      </c>
      <c r="K2821">
        <v>99</v>
      </c>
      <c r="L2821">
        <v>17</v>
      </c>
      <c r="M2821">
        <v>99</v>
      </c>
      <c r="N2821">
        <v>99</v>
      </c>
      <c r="O2821">
        <v>99</v>
      </c>
      <c r="P2821">
        <v>9999</v>
      </c>
      <c r="Q2821">
        <v>1009</v>
      </c>
      <c r="R2821">
        <v>5966</v>
      </c>
      <c r="S2821">
        <v>5948</v>
      </c>
      <c r="T2821">
        <v>30.660910679412073</v>
      </c>
      <c r="U2821">
        <v>27.910541438528728</v>
      </c>
      <c r="V2821">
        <v>17</v>
      </c>
      <c r="W2821">
        <v>61.520174848688626</v>
      </c>
      <c r="X2821">
        <v>143.21694368485311</v>
      </c>
      <c r="Y2821">
        <v>131.79746899094889</v>
      </c>
      <c r="Z2821">
        <v>132.19631809011457</v>
      </c>
      <c r="AA2821">
        <v>24.731184656490314</v>
      </c>
      <c r="AB2821">
        <v>1.4085302509166284</v>
      </c>
      <c r="AC2821">
        <v>-12.015322938009483</v>
      </c>
    </row>
    <row r="2822" spans="1:29">
      <c r="A2822">
        <v>9</v>
      </c>
      <c r="B2822">
        <v>143</v>
      </c>
      <c r="C2822">
        <v>2005</v>
      </c>
      <c r="D2822">
        <v>99</v>
      </c>
      <c r="E2822">
        <v>99</v>
      </c>
      <c r="F2822">
        <v>99</v>
      </c>
      <c r="G2822">
        <v>99</v>
      </c>
      <c r="H2822">
        <v>99</v>
      </c>
      <c r="I2822">
        <v>99</v>
      </c>
      <c r="J2822">
        <v>999</v>
      </c>
      <c r="K2822">
        <v>99</v>
      </c>
      <c r="L2822">
        <v>1</v>
      </c>
      <c r="M2822">
        <v>99</v>
      </c>
      <c r="N2822">
        <v>99</v>
      </c>
      <c r="O2822">
        <v>99</v>
      </c>
      <c r="P2822">
        <v>9999</v>
      </c>
      <c r="Q2822">
        <v>47</v>
      </c>
      <c r="R2822">
        <v>79</v>
      </c>
      <c r="S2822">
        <v>0</v>
      </c>
      <c r="T2822">
        <v>0.42999632598075904</v>
      </c>
      <c r="U2822">
        <v>0</v>
      </c>
      <c r="V2822">
        <v>1</v>
      </c>
      <c r="X2822">
        <v>123.0302947186527</v>
      </c>
      <c r="Y2822">
        <v>0</v>
      </c>
    </row>
    <row r="2823" spans="1:29">
      <c r="A2823">
        <v>9</v>
      </c>
      <c r="B2823">
        <v>144</v>
      </c>
      <c r="C2823">
        <v>2005</v>
      </c>
      <c r="D2823">
        <v>99</v>
      </c>
      <c r="E2823">
        <v>99</v>
      </c>
      <c r="F2823">
        <v>99</v>
      </c>
      <c r="G2823">
        <v>99</v>
      </c>
      <c r="H2823">
        <v>99</v>
      </c>
      <c r="I2823">
        <v>99</v>
      </c>
      <c r="J2823">
        <v>999</v>
      </c>
      <c r="K2823">
        <v>99</v>
      </c>
      <c r="L2823">
        <v>2</v>
      </c>
      <c r="M2823">
        <v>99</v>
      </c>
      <c r="N2823">
        <v>99</v>
      </c>
      <c r="O2823">
        <v>99</v>
      </c>
      <c r="P2823">
        <v>9999</v>
      </c>
      <c r="Q2823">
        <v>55</v>
      </c>
      <c r="R2823">
        <v>64</v>
      </c>
      <c r="S2823">
        <v>64</v>
      </c>
      <c r="T2823">
        <v>0.348351453959096</v>
      </c>
      <c r="U2823">
        <v>0.50282832350371642</v>
      </c>
      <c r="V2823">
        <v>2</v>
      </c>
      <c r="W2823">
        <v>37.28125</v>
      </c>
      <c r="X2823">
        <v>223.17849404117013</v>
      </c>
      <c r="Y2823">
        <v>205.99375000000003</v>
      </c>
      <c r="Z2823">
        <v>205.99375000000003</v>
      </c>
      <c r="AA2823">
        <v>36.8154047028886</v>
      </c>
      <c r="AB2823">
        <v>1.4839637588229708</v>
      </c>
      <c r="AC2823">
        <v>-2.2361682625451089</v>
      </c>
    </row>
    <row r="2824" spans="1:29">
      <c r="A2824">
        <v>9</v>
      </c>
      <c r="B2824">
        <v>145</v>
      </c>
      <c r="C2824">
        <v>2005</v>
      </c>
      <c r="D2824">
        <v>99</v>
      </c>
      <c r="E2824">
        <v>99</v>
      </c>
      <c r="F2824">
        <v>99</v>
      </c>
      <c r="G2824">
        <v>99</v>
      </c>
      <c r="H2824">
        <v>99</v>
      </c>
      <c r="I2824">
        <v>99</v>
      </c>
      <c r="J2824">
        <v>999</v>
      </c>
      <c r="K2824">
        <v>99</v>
      </c>
      <c r="L2824">
        <v>5</v>
      </c>
      <c r="M2824">
        <v>99</v>
      </c>
      <c r="N2824">
        <v>99</v>
      </c>
      <c r="O2824">
        <v>99</v>
      </c>
      <c r="P2824">
        <v>9999</v>
      </c>
      <c r="Q2824">
        <v>174</v>
      </c>
      <c r="R2824">
        <v>248</v>
      </c>
      <c r="S2824">
        <v>247</v>
      </c>
      <c r="T2824">
        <v>1.3498618840914964</v>
      </c>
      <c r="U2824">
        <v>1.8669860496377275</v>
      </c>
      <c r="V2824">
        <v>5</v>
      </c>
      <c r="W2824">
        <v>42.485829959514163</v>
      </c>
      <c r="X2824">
        <v>214.66335232237097</v>
      </c>
      <c r="Y2824">
        <v>197.38024193548367</v>
      </c>
      <c r="Z2824">
        <v>198.17935222672048</v>
      </c>
      <c r="AA2824">
        <v>31.875181967972875</v>
      </c>
      <c r="AB2824">
        <v>1.4223496624176095</v>
      </c>
      <c r="AC2824">
        <v>-17.836674502729952</v>
      </c>
    </row>
    <row r="2825" spans="1:29">
      <c r="A2825">
        <v>9</v>
      </c>
      <c r="B2825">
        <v>146</v>
      </c>
      <c r="C2825">
        <v>2005</v>
      </c>
      <c r="D2825">
        <v>99</v>
      </c>
      <c r="E2825">
        <v>99</v>
      </c>
      <c r="F2825">
        <v>99</v>
      </c>
      <c r="G2825">
        <v>99</v>
      </c>
      <c r="H2825">
        <v>99</v>
      </c>
      <c r="I2825">
        <v>99</v>
      </c>
      <c r="J2825">
        <v>999</v>
      </c>
      <c r="K2825">
        <v>99</v>
      </c>
      <c r="L2825">
        <v>8</v>
      </c>
      <c r="M2825">
        <v>99</v>
      </c>
      <c r="N2825">
        <v>99</v>
      </c>
      <c r="O2825">
        <v>99</v>
      </c>
      <c r="P2825">
        <v>9999</v>
      </c>
      <c r="Q2825">
        <v>469</v>
      </c>
      <c r="R2825">
        <v>944</v>
      </c>
      <c r="S2825">
        <v>940</v>
      </c>
      <c r="T2825">
        <v>5.1381839458966638</v>
      </c>
      <c r="U2825">
        <v>6.5471004511289772</v>
      </c>
      <c r="V2825">
        <v>8</v>
      </c>
      <c r="W2825">
        <v>47.55957446808511</v>
      </c>
      <c r="X2825">
        <v>197.86138604770724</v>
      </c>
      <c r="Y2825">
        <v>181.84078389830535</v>
      </c>
      <c r="Z2825">
        <v>182.61457446808527</v>
      </c>
      <c r="AA2825">
        <v>31.107307589329292</v>
      </c>
      <c r="AB2825">
        <v>1.3271565468224098</v>
      </c>
      <c r="AC2825">
        <v>-9.7050679043939105</v>
      </c>
    </row>
    <row r="2826" spans="1:29">
      <c r="A2826">
        <v>9</v>
      </c>
      <c r="B2826">
        <v>147</v>
      </c>
      <c r="C2826">
        <v>2005</v>
      </c>
      <c r="D2826">
        <v>99</v>
      </c>
      <c r="E2826">
        <v>99</v>
      </c>
      <c r="F2826">
        <v>99</v>
      </c>
      <c r="G2826">
        <v>99</v>
      </c>
      <c r="H2826">
        <v>99</v>
      </c>
      <c r="I2826">
        <v>99</v>
      </c>
      <c r="J2826">
        <v>999</v>
      </c>
      <c r="K2826">
        <v>99</v>
      </c>
      <c r="L2826">
        <v>11</v>
      </c>
      <c r="M2826">
        <v>99</v>
      </c>
      <c r="N2826">
        <v>99</v>
      </c>
      <c r="O2826">
        <v>99</v>
      </c>
      <c r="P2826">
        <v>9999</v>
      </c>
      <c r="Q2826">
        <v>923</v>
      </c>
      <c r="R2826">
        <v>3188</v>
      </c>
      <c r="S2826">
        <v>3161</v>
      </c>
      <c r="T2826">
        <v>17.352256800337461</v>
      </c>
      <c r="U2826">
        <v>19.426875791724097</v>
      </c>
      <c r="V2826">
        <v>11</v>
      </c>
      <c r="W2826">
        <v>52.406516925023745</v>
      </c>
      <c r="X2826">
        <v>174.52126133890548</v>
      </c>
      <c r="Y2826">
        <v>159.77136135508161</v>
      </c>
      <c r="Z2826">
        <v>161.1360645365391</v>
      </c>
      <c r="AA2826">
        <v>31.702882091110233</v>
      </c>
      <c r="AB2826">
        <v>1.3819262871083469</v>
      </c>
      <c r="AC2826">
        <v>-15.722044269297124</v>
      </c>
    </row>
    <row r="2827" spans="1:29">
      <c r="A2827">
        <v>9</v>
      </c>
      <c r="B2827">
        <v>148</v>
      </c>
      <c r="C2827">
        <v>2005</v>
      </c>
      <c r="D2827">
        <v>99</v>
      </c>
      <c r="E2827">
        <v>99</v>
      </c>
      <c r="F2827">
        <v>99</v>
      </c>
      <c r="G2827">
        <v>99</v>
      </c>
      <c r="H2827">
        <v>99</v>
      </c>
      <c r="I2827">
        <v>99</v>
      </c>
      <c r="J2827">
        <v>999</v>
      </c>
      <c r="K2827">
        <v>99</v>
      </c>
      <c r="L2827">
        <v>14</v>
      </c>
      <c r="M2827">
        <v>99</v>
      </c>
      <c r="N2827">
        <v>99</v>
      </c>
      <c r="O2827">
        <v>99</v>
      </c>
      <c r="P2827">
        <v>9999</v>
      </c>
      <c r="Q2827">
        <v>1283</v>
      </c>
      <c r="R2827">
        <v>8095</v>
      </c>
      <c r="S2827">
        <v>7997</v>
      </c>
      <c r="T2827">
        <v>44.061015934357528</v>
      </c>
      <c r="U2827">
        <v>43.509028929486654</v>
      </c>
      <c r="V2827">
        <v>14</v>
      </c>
      <c r="W2827">
        <v>57.099787420282603</v>
      </c>
      <c r="X2827">
        <v>154.42852582784218</v>
      </c>
      <c r="Y2827">
        <v>140.92135886349561</v>
      </c>
      <c r="Z2827">
        <v>142.6482931099159</v>
      </c>
      <c r="AA2827">
        <v>27.866285047366762</v>
      </c>
      <c r="AB2827">
        <v>1.4152021953761356</v>
      </c>
      <c r="AC2827">
        <v>-15.577719180329836</v>
      </c>
    </row>
    <row r="2828" spans="1:29">
      <c r="A2828">
        <v>9</v>
      </c>
      <c r="B2828">
        <v>149</v>
      </c>
      <c r="C2828">
        <v>2005</v>
      </c>
      <c r="D2828">
        <v>99</v>
      </c>
      <c r="E2828">
        <v>99</v>
      </c>
      <c r="F2828">
        <v>99</v>
      </c>
      <c r="G2828">
        <v>99</v>
      </c>
      <c r="H2828">
        <v>99</v>
      </c>
      <c r="I2828">
        <v>99</v>
      </c>
      <c r="J2828">
        <v>999</v>
      </c>
      <c r="K2828">
        <v>99</v>
      </c>
      <c r="L2828">
        <v>17</v>
      </c>
      <c r="M2828">
        <v>99</v>
      </c>
      <c r="N2828">
        <v>99</v>
      </c>
      <c r="O2828">
        <v>99</v>
      </c>
      <c r="P2828">
        <v>9999</v>
      </c>
      <c r="Q2828">
        <v>1038</v>
      </c>
      <c r="R2828">
        <v>5416</v>
      </c>
      <c r="S2828">
        <v>5383</v>
      </c>
      <c r="T2828">
        <v>29.479241791288487</v>
      </c>
      <c r="U2828">
        <v>26.986826177112167</v>
      </c>
      <c r="V2828">
        <v>17</v>
      </c>
      <c r="W2828">
        <v>61.481330113319693</v>
      </c>
      <c r="X2828">
        <v>142.34842071403551</v>
      </c>
      <c r="Y2828">
        <v>130.64338995568622</v>
      </c>
      <c r="Z2828">
        <v>131.44428757198531</v>
      </c>
      <c r="AA2828">
        <v>24.240617543491087</v>
      </c>
      <c r="AB2828">
        <v>1.42376225378459</v>
      </c>
      <c r="AC2828">
        <v>-9.4543993711771854</v>
      </c>
    </row>
    <row r="2829" spans="1:29">
      <c r="A2829">
        <v>9</v>
      </c>
      <c r="B2829">
        <v>150</v>
      </c>
      <c r="C2829">
        <v>2004</v>
      </c>
      <c r="D2829">
        <v>99</v>
      </c>
      <c r="E2829">
        <v>99</v>
      </c>
      <c r="F2829">
        <v>99</v>
      </c>
      <c r="G2829">
        <v>99</v>
      </c>
      <c r="H2829">
        <v>99</v>
      </c>
      <c r="I2829">
        <v>99</v>
      </c>
      <c r="J2829">
        <v>999</v>
      </c>
      <c r="K2829">
        <v>99</v>
      </c>
      <c r="L2829">
        <v>1</v>
      </c>
      <c r="M2829">
        <v>99</v>
      </c>
      <c r="N2829">
        <v>99</v>
      </c>
      <c r="O2829">
        <v>99</v>
      </c>
      <c r="P2829">
        <v>9999</v>
      </c>
      <c r="Q2829">
        <v>36</v>
      </c>
      <c r="R2829">
        <v>46</v>
      </c>
      <c r="S2829">
        <v>0</v>
      </c>
      <c r="T2829">
        <v>0.2825205748679524</v>
      </c>
      <c r="U2829">
        <v>0</v>
      </c>
      <c r="V2829">
        <v>1</v>
      </c>
      <c r="X2829">
        <v>124.25455744500444</v>
      </c>
      <c r="Y2829">
        <v>0</v>
      </c>
    </row>
    <row r="2830" spans="1:29">
      <c r="A2830">
        <v>9</v>
      </c>
      <c r="B2830">
        <v>151</v>
      </c>
      <c r="C2830">
        <v>2004</v>
      </c>
      <c r="D2830">
        <v>99</v>
      </c>
      <c r="E2830">
        <v>99</v>
      </c>
      <c r="F2830">
        <v>99</v>
      </c>
      <c r="G2830">
        <v>99</v>
      </c>
      <c r="H2830">
        <v>99</v>
      </c>
      <c r="I2830">
        <v>99</v>
      </c>
      <c r="J2830">
        <v>999</v>
      </c>
      <c r="K2830">
        <v>99</v>
      </c>
      <c r="L2830">
        <v>2</v>
      </c>
      <c r="M2830">
        <v>99</v>
      </c>
      <c r="N2830">
        <v>99</v>
      </c>
      <c r="O2830">
        <v>99</v>
      </c>
      <c r="P2830">
        <v>9999</v>
      </c>
      <c r="Q2830">
        <v>50</v>
      </c>
      <c r="R2830">
        <v>60</v>
      </c>
      <c r="S2830">
        <v>60</v>
      </c>
      <c r="T2830">
        <v>0.36850509765385087</v>
      </c>
      <c r="U2830">
        <v>0.53655701741016437</v>
      </c>
      <c r="V2830">
        <v>2</v>
      </c>
      <c r="W2830">
        <v>37.549999999999997</v>
      </c>
      <c r="X2830">
        <v>225.66811123149151</v>
      </c>
      <c r="Y2830">
        <v>208.2916666666666</v>
      </c>
      <c r="Z2830">
        <v>208.2916666666666</v>
      </c>
      <c r="AA2830">
        <v>36.087182820066552</v>
      </c>
      <c r="AB2830">
        <v>1.4074208089030911</v>
      </c>
      <c r="AC2830">
        <v>0.34373664489387989</v>
      </c>
    </row>
    <row r="2831" spans="1:29">
      <c r="A2831">
        <v>9</v>
      </c>
      <c r="B2831">
        <v>152</v>
      </c>
      <c r="C2831">
        <v>2004</v>
      </c>
      <c r="D2831">
        <v>99</v>
      </c>
      <c r="E2831">
        <v>99</v>
      </c>
      <c r="F2831">
        <v>99</v>
      </c>
      <c r="G2831">
        <v>99</v>
      </c>
      <c r="H2831">
        <v>99</v>
      </c>
      <c r="I2831">
        <v>99</v>
      </c>
      <c r="J2831">
        <v>999</v>
      </c>
      <c r="K2831">
        <v>99</v>
      </c>
      <c r="L2831">
        <v>5</v>
      </c>
      <c r="M2831">
        <v>99</v>
      </c>
      <c r="N2831">
        <v>99</v>
      </c>
      <c r="O2831">
        <v>99</v>
      </c>
      <c r="P2831">
        <v>9999</v>
      </c>
      <c r="Q2831">
        <v>164</v>
      </c>
      <c r="R2831">
        <v>245</v>
      </c>
      <c r="S2831">
        <v>242</v>
      </c>
      <c r="T2831">
        <v>1.5047291487532251</v>
      </c>
      <c r="U2831">
        <v>2.0264145334544983</v>
      </c>
      <c r="V2831">
        <v>5</v>
      </c>
      <c r="W2831">
        <v>42.553719008264473</v>
      </c>
      <c r="X2831">
        <v>210.12050323921548</v>
      </c>
      <c r="Y2831">
        <v>192.65020408163275</v>
      </c>
      <c r="Z2831">
        <v>195.03842975206609</v>
      </c>
      <c r="AA2831">
        <v>32.175273641384393</v>
      </c>
      <c r="AB2831">
        <v>1.3633358045927937</v>
      </c>
      <c r="AC2831">
        <v>-9.2727576144892581</v>
      </c>
    </row>
    <row r="2832" spans="1:29">
      <c r="A2832">
        <v>9</v>
      </c>
      <c r="B2832">
        <v>153</v>
      </c>
      <c r="C2832">
        <v>2004</v>
      </c>
      <c r="D2832">
        <v>99</v>
      </c>
      <c r="E2832">
        <v>99</v>
      </c>
      <c r="F2832">
        <v>99</v>
      </c>
      <c r="G2832">
        <v>99</v>
      </c>
      <c r="H2832">
        <v>99</v>
      </c>
      <c r="I2832">
        <v>99</v>
      </c>
      <c r="J2832">
        <v>999</v>
      </c>
      <c r="K2832">
        <v>99</v>
      </c>
      <c r="L2832">
        <v>8</v>
      </c>
      <c r="M2832">
        <v>99</v>
      </c>
      <c r="N2832">
        <v>99</v>
      </c>
      <c r="O2832">
        <v>99</v>
      </c>
      <c r="P2832">
        <v>9999</v>
      </c>
      <c r="Q2832">
        <v>479</v>
      </c>
      <c r="R2832">
        <v>939</v>
      </c>
      <c r="S2832">
        <v>938</v>
      </c>
      <c r="T2832">
        <v>5.7671047782827651</v>
      </c>
      <c r="U2832">
        <v>7.2575610210979598</v>
      </c>
      <c r="V2832">
        <v>8</v>
      </c>
      <c r="W2832">
        <v>47.46908315565031</v>
      </c>
      <c r="X2832">
        <v>195.26789639285712</v>
      </c>
      <c r="Y2832">
        <v>180.0248136315231</v>
      </c>
      <c r="Z2832">
        <v>180.2167377398722</v>
      </c>
      <c r="AA2832">
        <v>33.810826845240797</v>
      </c>
      <c r="AB2832">
        <v>1.3927942077848903</v>
      </c>
      <c r="AC2832">
        <v>-20.526567816529329</v>
      </c>
    </row>
    <row r="2833" spans="1:29">
      <c r="A2833">
        <v>9</v>
      </c>
      <c r="B2833">
        <v>154</v>
      </c>
      <c r="C2833">
        <v>2004</v>
      </c>
      <c r="D2833">
        <v>99</v>
      </c>
      <c r="E2833">
        <v>99</v>
      </c>
      <c r="F2833">
        <v>99</v>
      </c>
      <c r="G2833">
        <v>99</v>
      </c>
      <c r="H2833">
        <v>99</v>
      </c>
      <c r="I2833">
        <v>99</v>
      </c>
      <c r="J2833">
        <v>999</v>
      </c>
      <c r="K2833">
        <v>99</v>
      </c>
      <c r="L2833">
        <v>11</v>
      </c>
      <c r="M2833">
        <v>99</v>
      </c>
      <c r="N2833">
        <v>99</v>
      </c>
      <c r="O2833">
        <v>99</v>
      </c>
      <c r="P2833">
        <v>9999</v>
      </c>
      <c r="Q2833">
        <v>973</v>
      </c>
      <c r="R2833">
        <v>3336</v>
      </c>
      <c r="S2833">
        <v>3321</v>
      </c>
      <c r="T2833">
        <v>20.488883429554104</v>
      </c>
      <c r="U2833">
        <v>22.468444780200763</v>
      </c>
      <c r="V2833">
        <v>11</v>
      </c>
      <c r="W2833">
        <v>52.447455585666958</v>
      </c>
      <c r="X2833">
        <v>170.78406613820539</v>
      </c>
      <c r="Y2833">
        <v>156.87517985611524</v>
      </c>
      <c r="Z2833">
        <v>157.58373983739841</v>
      </c>
      <c r="AA2833">
        <v>31.897314080874946</v>
      </c>
      <c r="AB2833">
        <v>1.385506015689683</v>
      </c>
      <c r="AC2833">
        <v>-19.062967042118313</v>
      </c>
    </row>
    <row r="2834" spans="1:29">
      <c r="A2834">
        <v>9</v>
      </c>
      <c r="B2834">
        <v>155</v>
      </c>
      <c r="C2834">
        <v>2004</v>
      </c>
      <c r="D2834">
        <v>99</v>
      </c>
      <c r="E2834">
        <v>99</v>
      </c>
      <c r="F2834">
        <v>99</v>
      </c>
      <c r="G2834">
        <v>99</v>
      </c>
      <c r="H2834">
        <v>99</v>
      </c>
      <c r="I2834">
        <v>99</v>
      </c>
      <c r="J2834">
        <v>999</v>
      </c>
      <c r="K2834">
        <v>99</v>
      </c>
      <c r="L2834">
        <v>14</v>
      </c>
      <c r="M2834">
        <v>99</v>
      </c>
      <c r="N2834">
        <v>99</v>
      </c>
      <c r="O2834">
        <v>99</v>
      </c>
      <c r="P2834">
        <v>9999</v>
      </c>
      <c r="Q2834">
        <v>1311</v>
      </c>
      <c r="R2834">
        <v>7533</v>
      </c>
      <c r="S2834">
        <v>7494</v>
      </c>
      <c r="T2834">
        <v>46.265815010440974</v>
      </c>
      <c r="U2834">
        <v>45.142092834689443</v>
      </c>
      <c r="V2834">
        <v>14</v>
      </c>
      <c r="W2834">
        <v>57.016146250333605</v>
      </c>
      <c r="X2834">
        <v>152.03321348507856</v>
      </c>
      <c r="Y2834">
        <v>139.57929111907603</v>
      </c>
      <c r="Z2834">
        <v>140.30568454763804</v>
      </c>
      <c r="AA2834">
        <v>26.616108057808592</v>
      </c>
      <c r="AB2834">
        <v>1.4294664062253437</v>
      </c>
      <c r="AC2834">
        <v>-14.500757011061475</v>
      </c>
    </row>
    <row r="2835" spans="1:29">
      <c r="A2835">
        <v>9</v>
      </c>
      <c r="B2835">
        <v>156</v>
      </c>
      <c r="C2835">
        <v>2004</v>
      </c>
      <c r="D2835">
        <v>99</v>
      </c>
      <c r="E2835">
        <v>99</v>
      </c>
      <c r="F2835">
        <v>99</v>
      </c>
      <c r="G2835">
        <v>99</v>
      </c>
      <c r="H2835">
        <v>99</v>
      </c>
      <c r="I2835">
        <v>99</v>
      </c>
      <c r="J2835">
        <v>999</v>
      </c>
      <c r="K2835">
        <v>99</v>
      </c>
      <c r="L2835">
        <v>17</v>
      </c>
      <c r="M2835">
        <v>99</v>
      </c>
      <c r="N2835">
        <v>99</v>
      </c>
      <c r="O2835">
        <v>99</v>
      </c>
      <c r="P2835">
        <v>9999</v>
      </c>
      <c r="Q2835">
        <v>967</v>
      </c>
      <c r="R2835">
        <v>4044</v>
      </c>
      <c r="S2835">
        <v>4019</v>
      </c>
      <c r="T2835">
        <v>24.837243581869551</v>
      </c>
      <c r="U2835">
        <v>22.292152687791059</v>
      </c>
      <c r="V2835">
        <v>17</v>
      </c>
      <c r="W2835">
        <v>61.312515551132122</v>
      </c>
      <c r="X2835">
        <v>139.88260767526879</v>
      </c>
      <c r="Y2835">
        <v>128.39500494559817</v>
      </c>
      <c r="Z2835">
        <v>129.19368001990517</v>
      </c>
      <c r="AA2835">
        <v>22.915485318841569</v>
      </c>
      <c r="AB2835">
        <v>1.3393466066013335</v>
      </c>
      <c r="AC2835">
        <v>-10.239672573368772</v>
      </c>
    </row>
    <row r="2836" spans="1:29">
      <c r="A2836">
        <v>9</v>
      </c>
      <c r="B2836">
        <v>157</v>
      </c>
      <c r="C2836">
        <v>2003</v>
      </c>
      <c r="D2836">
        <v>99</v>
      </c>
      <c r="E2836">
        <v>99</v>
      </c>
      <c r="F2836">
        <v>99</v>
      </c>
      <c r="G2836">
        <v>99</v>
      </c>
      <c r="H2836">
        <v>99</v>
      </c>
      <c r="I2836">
        <v>99</v>
      </c>
      <c r="J2836">
        <v>999</v>
      </c>
      <c r="K2836">
        <v>99</v>
      </c>
      <c r="L2836">
        <v>1</v>
      </c>
      <c r="M2836">
        <v>99</v>
      </c>
      <c r="N2836">
        <v>99</v>
      </c>
      <c r="O2836">
        <v>99</v>
      </c>
      <c r="P2836">
        <v>9999</v>
      </c>
      <c r="Q2836">
        <v>38</v>
      </c>
      <c r="R2836">
        <v>57</v>
      </c>
      <c r="S2836">
        <v>0</v>
      </c>
      <c r="T2836">
        <v>0.38368336025848154</v>
      </c>
      <c r="U2836">
        <v>0</v>
      </c>
      <c r="V2836">
        <v>1</v>
      </c>
      <c r="X2836">
        <v>117.32527418220522</v>
      </c>
      <c r="Y2836">
        <v>0</v>
      </c>
    </row>
    <row r="2837" spans="1:29">
      <c r="A2837">
        <v>9</v>
      </c>
      <c r="B2837">
        <v>158</v>
      </c>
      <c r="C2837">
        <v>2003</v>
      </c>
      <c r="D2837">
        <v>99</v>
      </c>
      <c r="E2837">
        <v>99</v>
      </c>
      <c r="F2837">
        <v>99</v>
      </c>
      <c r="G2837">
        <v>99</v>
      </c>
      <c r="H2837">
        <v>99</v>
      </c>
      <c r="I2837">
        <v>99</v>
      </c>
      <c r="J2837">
        <v>999</v>
      </c>
      <c r="K2837">
        <v>99</v>
      </c>
      <c r="L2837">
        <v>2</v>
      </c>
      <c r="M2837">
        <v>99</v>
      </c>
      <c r="N2837">
        <v>99</v>
      </c>
      <c r="O2837">
        <v>99</v>
      </c>
      <c r="P2837">
        <v>9999</v>
      </c>
      <c r="Q2837">
        <v>59</v>
      </c>
      <c r="R2837">
        <v>66</v>
      </c>
      <c r="S2837">
        <v>66</v>
      </c>
      <c r="T2837">
        <v>0.44426494345718925</v>
      </c>
      <c r="U2837">
        <v>0.63752866917037099</v>
      </c>
      <c r="V2837">
        <v>2</v>
      </c>
      <c r="W2837">
        <v>37.242424242424249</v>
      </c>
      <c r="X2837">
        <v>222.43179355855412</v>
      </c>
      <c r="Y2837">
        <v>205.30454545454543</v>
      </c>
      <c r="Z2837">
        <v>205.30454545454543</v>
      </c>
      <c r="AA2837">
        <v>40.232021890521878</v>
      </c>
      <c r="AB2837">
        <v>1.5575875485935196</v>
      </c>
      <c r="AC2837">
        <v>-6.8418936507897108</v>
      </c>
    </row>
    <row r="2838" spans="1:29">
      <c r="A2838">
        <v>9</v>
      </c>
      <c r="B2838">
        <v>159</v>
      </c>
      <c r="C2838">
        <v>2003</v>
      </c>
      <c r="D2838">
        <v>99</v>
      </c>
      <c r="E2838">
        <v>99</v>
      </c>
      <c r="F2838">
        <v>99</v>
      </c>
      <c r="G2838">
        <v>99</v>
      </c>
      <c r="H2838">
        <v>99</v>
      </c>
      <c r="I2838">
        <v>99</v>
      </c>
      <c r="J2838">
        <v>999</v>
      </c>
      <c r="K2838">
        <v>99</v>
      </c>
      <c r="L2838">
        <v>5</v>
      </c>
      <c r="M2838">
        <v>99</v>
      </c>
      <c r="N2838">
        <v>99</v>
      </c>
      <c r="O2838">
        <v>99</v>
      </c>
      <c r="P2838">
        <v>9999</v>
      </c>
      <c r="Q2838">
        <v>170</v>
      </c>
      <c r="R2838">
        <v>257</v>
      </c>
      <c r="S2838">
        <v>254</v>
      </c>
      <c r="T2838">
        <v>1.729940764674206</v>
      </c>
      <c r="U2838">
        <v>2.3147483570583955</v>
      </c>
      <c r="V2838">
        <v>5</v>
      </c>
      <c r="W2838">
        <v>42.515748031496074</v>
      </c>
      <c r="X2838">
        <v>209.33051165418129</v>
      </c>
      <c r="Y2838">
        <v>191.43151750972751</v>
      </c>
      <c r="Z2838">
        <v>193.69251968503923</v>
      </c>
      <c r="AA2838">
        <v>30.444346784444939</v>
      </c>
      <c r="AB2838">
        <v>1.4787697161896187</v>
      </c>
      <c r="AC2838">
        <v>0.70991720386426704</v>
      </c>
    </row>
    <row r="2839" spans="1:29">
      <c r="A2839">
        <v>9</v>
      </c>
      <c r="B2839">
        <v>160</v>
      </c>
      <c r="C2839">
        <v>2003</v>
      </c>
      <c r="D2839">
        <v>99</v>
      </c>
      <c r="E2839">
        <v>99</v>
      </c>
      <c r="F2839">
        <v>99</v>
      </c>
      <c r="G2839">
        <v>99</v>
      </c>
      <c r="H2839">
        <v>99</v>
      </c>
      <c r="I2839">
        <v>99</v>
      </c>
      <c r="J2839">
        <v>999</v>
      </c>
      <c r="K2839">
        <v>99</v>
      </c>
      <c r="L2839">
        <v>8</v>
      </c>
      <c r="M2839">
        <v>99</v>
      </c>
      <c r="N2839">
        <v>99</v>
      </c>
      <c r="O2839">
        <v>99</v>
      </c>
      <c r="P2839">
        <v>9999</v>
      </c>
      <c r="Q2839">
        <v>480</v>
      </c>
      <c r="R2839">
        <v>918</v>
      </c>
      <c r="S2839">
        <v>915</v>
      </c>
      <c r="T2839">
        <v>6.179321486268174</v>
      </c>
      <c r="U2839">
        <v>7.5759960323896083</v>
      </c>
      <c r="V2839">
        <v>8</v>
      </c>
      <c r="W2839">
        <v>47.540983606557376</v>
      </c>
      <c r="X2839">
        <v>190.63711917895827</v>
      </c>
      <c r="Y2839">
        <v>175.40413943355148</v>
      </c>
      <c r="Z2839">
        <v>175.97923497267797</v>
      </c>
      <c r="AA2839">
        <v>33.310583583143611</v>
      </c>
      <c r="AB2839">
        <v>1.3699400149423389</v>
      </c>
      <c r="AC2839">
        <v>-14.405870413340901</v>
      </c>
    </row>
    <row r="2840" spans="1:29">
      <c r="A2840">
        <v>9</v>
      </c>
      <c r="B2840">
        <v>161</v>
      </c>
      <c r="C2840">
        <v>2003</v>
      </c>
      <c r="D2840">
        <v>99</v>
      </c>
      <c r="E2840">
        <v>99</v>
      </c>
      <c r="F2840">
        <v>99</v>
      </c>
      <c r="G2840">
        <v>99</v>
      </c>
      <c r="H2840">
        <v>99</v>
      </c>
      <c r="I2840">
        <v>99</v>
      </c>
      <c r="J2840">
        <v>999</v>
      </c>
      <c r="K2840">
        <v>99</v>
      </c>
      <c r="L2840">
        <v>11</v>
      </c>
      <c r="M2840">
        <v>99</v>
      </c>
      <c r="N2840">
        <v>99</v>
      </c>
      <c r="O2840">
        <v>99</v>
      </c>
      <c r="P2840">
        <v>9999</v>
      </c>
      <c r="Q2840">
        <v>978</v>
      </c>
      <c r="R2840">
        <v>3537</v>
      </c>
      <c r="S2840">
        <v>3526</v>
      </c>
      <c r="T2840">
        <v>23.808562197092087</v>
      </c>
      <c r="U2840">
        <v>25.832546308823339</v>
      </c>
      <c r="V2840">
        <v>11.003109980209217</v>
      </c>
      <c r="W2840">
        <v>52.431650595575746</v>
      </c>
      <c r="X2840">
        <v>168.72321114875669</v>
      </c>
      <c r="Y2840">
        <v>155.22974271981946</v>
      </c>
      <c r="Z2840">
        <v>155.71401020986997</v>
      </c>
      <c r="AA2840">
        <v>30.809454546889299</v>
      </c>
      <c r="AB2840">
        <v>1.6523610870785321</v>
      </c>
      <c r="AC2840">
        <v>-13.230111651964071</v>
      </c>
    </row>
    <row r="2841" spans="1:29">
      <c r="A2841">
        <v>9</v>
      </c>
      <c r="B2841">
        <v>162</v>
      </c>
      <c r="C2841">
        <v>2003</v>
      </c>
      <c r="D2841">
        <v>99</v>
      </c>
      <c r="E2841">
        <v>99</v>
      </c>
      <c r="F2841">
        <v>99</v>
      </c>
      <c r="G2841">
        <v>99</v>
      </c>
      <c r="H2841">
        <v>99</v>
      </c>
      <c r="I2841">
        <v>99</v>
      </c>
      <c r="J2841">
        <v>999</v>
      </c>
      <c r="K2841">
        <v>99</v>
      </c>
      <c r="L2841">
        <v>14</v>
      </c>
      <c r="M2841">
        <v>99</v>
      </c>
      <c r="N2841">
        <v>99</v>
      </c>
      <c r="O2841">
        <v>99</v>
      </c>
      <c r="P2841">
        <v>9999</v>
      </c>
      <c r="Q2841">
        <v>1279</v>
      </c>
      <c r="R2841">
        <v>6588</v>
      </c>
      <c r="S2841">
        <v>6538</v>
      </c>
      <c r="T2841">
        <v>44.345718901453942</v>
      </c>
      <c r="U2841">
        <v>43.016291960192326</v>
      </c>
      <c r="V2841">
        <v>14</v>
      </c>
      <c r="W2841">
        <v>56.791373508718245</v>
      </c>
      <c r="X2841">
        <v>151.52315743980483</v>
      </c>
      <c r="Y2841">
        <v>138.77849119611415</v>
      </c>
      <c r="Z2841">
        <v>139.8398133985929</v>
      </c>
      <c r="AA2841">
        <v>26.621867762402001</v>
      </c>
      <c r="AB2841">
        <v>1.4694520418984112</v>
      </c>
      <c r="AC2841">
        <v>-12.548261661243124</v>
      </c>
    </row>
    <row r="2842" spans="1:29">
      <c r="A2842">
        <v>9</v>
      </c>
      <c r="B2842">
        <v>163</v>
      </c>
      <c r="C2842">
        <v>2003</v>
      </c>
      <c r="D2842">
        <v>99</v>
      </c>
      <c r="E2842">
        <v>99</v>
      </c>
      <c r="F2842">
        <v>99</v>
      </c>
      <c r="G2842">
        <v>99</v>
      </c>
      <c r="H2842">
        <v>99</v>
      </c>
      <c r="I2842">
        <v>99</v>
      </c>
      <c r="J2842">
        <v>999</v>
      </c>
      <c r="K2842">
        <v>99</v>
      </c>
      <c r="L2842">
        <v>17</v>
      </c>
      <c r="M2842">
        <v>99</v>
      </c>
      <c r="N2842">
        <v>99</v>
      </c>
      <c r="O2842">
        <v>99</v>
      </c>
      <c r="P2842">
        <v>9999</v>
      </c>
      <c r="Q2842">
        <v>914</v>
      </c>
      <c r="R2842">
        <v>3379</v>
      </c>
      <c r="S2842">
        <v>3358</v>
      </c>
      <c r="T2842">
        <v>22.745018847603657</v>
      </c>
      <c r="U2842">
        <v>20.456040887728818</v>
      </c>
      <c r="V2842">
        <v>17</v>
      </c>
      <c r="W2842">
        <v>61.378201310303758</v>
      </c>
      <c r="X2842">
        <v>140.18507658512837</v>
      </c>
      <c r="Y2842">
        <v>128.66966558153311</v>
      </c>
      <c r="Z2842">
        <v>129.47432995830857</v>
      </c>
      <c r="AA2842">
        <v>24.395203221435551</v>
      </c>
      <c r="AB2842">
        <v>1.3694623543343798</v>
      </c>
      <c r="AC2842">
        <v>-9.6462879445753149</v>
      </c>
    </row>
    <row r="2843" spans="1:29">
      <c r="A2843">
        <v>9</v>
      </c>
      <c r="B2843">
        <v>164</v>
      </c>
      <c r="C2843">
        <v>2002</v>
      </c>
      <c r="D2843">
        <v>99</v>
      </c>
      <c r="E2843">
        <v>99</v>
      </c>
      <c r="F2843">
        <v>99</v>
      </c>
      <c r="G2843">
        <v>99</v>
      </c>
      <c r="H2843">
        <v>99</v>
      </c>
      <c r="I2843">
        <v>99</v>
      </c>
      <c r="J2843">
        <v>999</v>
      </c>
      <c r="K2843">
        <v>99</v>
      </c>
      <c r="L2843">
        <v>1</v>
      </c>
      <c r="M2843">
        <v>99</v>
      </c>
      <c r="N2843">
        <v>99</v>
      </c>
      <c r="O2843">
        <v>99</v>
      </c>
      <c r="P2843">
        <v>9999</v>
      </c>
      <c r="Q2843">
        <v>46</v>
      </c>
      <c r="R2843">
        <v>78</v>
      </c>
      <c r="S2843">
        <v>0</v>
      </c>
      <c r="T2843">
        <v>0.57101024890190322</v>
      </c>
      <c r="U2843">
        <v>0</v>
      </c>
      <c r="V2843">
        <v>1</v>
      </c>
      <c r="X2843">
        <v>123.02552990526983</v>
      </c>
      <c r="Y2843">
        <v>0</v>
      </c>
    </row>
    <row r="2844" spans="1:29">
      <c r="A2844">
        <v>9</v>
      </c>
      <c r="B2844">
        <v>165</v>
      </c>
      <c r="C2844">
        <v>2002</v>
      </c>
      <c r="D2844">
        <v>99</v>
      </c>
      <c r="E2844">
        <v>99</v>
      </c>
      <c r="F2844">
        <v>99</v>
      </c>
      <c r="G2844">
        <v>99</v>
      </c>
      <c r="H2844">
        <v>99</v>
      </c>
      <c r="I2844">
        <v>99</v>
      </c>
      <c r="J2844">
        <v>999</v>
      </c>
      <c r="K2844">
        <v>99</v>
      </c>
      <c r="L2844">
        <v>2</v>
      </c>
      <c r="M2844">
        <v>99</v>
      </c>
      <c r="N2844">
        <v>99</v>
      </c>
      <c r="O2844">
        <v>99</v>
      </c>
      <c r="P2844">
        <v>9999</v>
      </c>
      <c r="Q2844">
        <v>47</v>
      </c>
      <c r="R2844">
        <v>60</v>
      </c>
      <c r="S2844">
        <v>60</v>
      </c>
      <c r="T2844">
        <v>0.43923865300146409</v>
      </c>
      <c r="U2844">
        <v>0.59300517122350971</v>
      </c>
      <c r="V2844">
        <v>2</v>
      </c>
      <c r="W2844">
        <v>36.883333333333326</v>
      </c>
      <c r="X2844">
        <v>205.51462621885153</v>
      </c>
      <c r="Y2844">
        <v>189.69000000000003</v>
      </c>
      <c r="Z2844">
        <v>189.69000000000003</v>
      </c>
      <c r="AA2844">
        <v>44.320235032469263</v>
      </c>
      <c r="AB2844">
        <v>1.4729976993268652</v>
      </c>
      <c r="AC2844">
        <v>3.9060343395342575E-2</v>
      </c>
    </row>
    <row r="2845" spans="1:29">
      <c r="A2845">
        <v>9</v>
      </c>
      <c r="B2845">
        <v>166</v>
      </c>
      <c r="C2845">
        <v>2002</v>
      </c>
      <c r="D2845">
        <v>99</v>
      </c>
      <c r="E2845">
        <v>99</v>
      </c>
      <c r="F2845">
        <v>99</v>
      </c>
      <c r="G2845">
        <v>99</v>
      </c>
      <c r="H2845">
        <v>99</v>
      </c>
      <c r="I2845">
        <v>99</v>
      </c>
      <c r="J2845">
        <v>999</v>
      </c>
      <c r="K2845">
        <v>99</v>
      </c>
      <c r="L2845">
        <v>5</v>
      </c>
      <c r="M2845">
        <v>99</v>
      </c>
      <c r="N2845">
        <v>99</v>
      </c>
      <c r="O2845">
        <v>99</v>
      </c>
      <c r="P2845">
        <v>9999</v>
      </c>
      <c r="Q2845">
        <v>165</v>
      </c>
      <c r="R2845">
        <v>225</v>
      </c>
      <c r="S2845">
        <v>223</v>
      </c>
      <c r="T2845">
        <v>1.6471449487554901</v>
      </c>
      <c r="U2845">
        <v>2.206984408174963</v>
      </c>
      <c r="V2845">
        <v>5.0222222222222221</v>
      </c>
      <c r="W2845">
        <v>42.820627802690574</v>
      </c>
      <c r="X2845">
        <v>205.79992777175872</v>
      </c>
      <c r="Y2845">
        <v>188.25822222222223</v>
      </c>
      <c r="Z2845">
        <v>189.94663677130043</v>
      </c>
      <c r="AA2845">
        <v>34.747949900979592</v>
      </c>
      <c r="AB2845">
        <v>3.3353824799381497</v>
      </c>
      <c r="AC2845">
        <v>1.3722688844891096</v>
      </c>
    </row>
    <row r="2846" spans="1:29">
      <c r="A2846">
        <v>9</v>
      </c>
      <c r="B2846">
        <v>167</v>
      </c>
      <c r="C2846">
        <v>2002</v>
      </c>
      <c r="D2846">
        <v>99</v>
      </c>
      <c r="E2846">
        <v>99</v>
      </c>
      <c r="F2846">
        <v>99</v>
      </c>
      <c r="G2846">
        <v>99</v>
      </c>
      <c r="H2846">
        <v>99</v>
      </c>
      <c r="I2846">
        <v>99</v>
      </c>
      <c r="J2846">
        <v>999</v>
      </c>
      <c r="K2846">
        <v>99</v>
      </c>
      <c r="L2846">
        <v>8</v>
      </c>
      <c r="M2846">
        <v>99</v>
      </c>
      <c r="N2846">
        <v>99</v>
      </c>
      <c r="O2846">
        <v>99</v>
      </c>
      <c r="P2846">
        <v>9999</v>
      </c>
      <c r="Q2846">
        <v>479</v>
      </c>
      <c r="R2846">
        <v>930</v>
      </c>
      <c r="S2846">
        <v>925</v>
      </c>
      <c r="T2846">
        <v>6.808199121522696</v>
      </c>
      <c r="U2846">
        <v>8.3837230204113755</v>
      </c>
      <c r="V2846">
        <v>8.0086021505376355</v>
      </c>
      <c r="W2846">
        <v>47.708108108108085</v>
      </c>
      <c r="X2846">
        <v>188.40864874940311</v>
      </c>
      <c r="Y2846">
        <v>173.01795698924755</v>
      </c>
      <c r="Z2846">
        <v>173.95318918918949</v>
      </c>
      <c r="AA2846">
        <v>32.950104508578221</v>
      </c>
      <c r="AB2846">
        <v>2.1255687160595236</v>
      </c>
      <c r="AC2846">
        <v>-10.260324033543627</v>
      </c>
    </row>
    <row r="2847" spans="1:29">
      <c r="A2847">
        <v>9</v>
      </c>
      <c r="B2847">
        <v>168</v>
      </c>
      <c r="C2847">
        <v>2002</v>
      </c>
      <c r="D2847">
        <v>99</v>
      </c>
      <c r="E2847">
        <v>99</v>
      </c>
      <c r="F2847">
        <v>99</v>
      </c>
      <c r="G2847">
        <v>99</v>
      </c>
      <c r="H2847">
        <v>99</v>
      </c>
      <c r="I2847">
        <v>99</v>
      </c>
      <c r="J2847">
        <v>999</v>
      </c>
      <c r="K2847">
        <v>99</v>
      </c>
      <c r="L2847">
        <v>11</v>
      </c>
      <c r="M2847">
        <v>99</v>
      </c>
      <c r="N2847">
        <v>99</v>
      </c>
      <c r="O2847">
        <v>99</v>
      </c>
      <c r="P2847">
        <v>9999</v>
      </c>
      <c r="Q2847">
        <v>991</v>
      </c>
      <c r="R2847">
        <v>3197</v>
      </c>
      <c r="S2847">
        <v>3184</v>
      </c>
      <c r="T2847">
        <v>23.404099560761345</v>
      </c>
      <c r="U2847">
        <v>25.400320433497033</v>
      </c>
      <c r="V2847">
        <v>11</v>
      </c>
      <c r="W2847">
        <v>52.402952261306517</v>
      </c>
      <c r="X2847">
        <v>165.99130888891997</v>
      </c>
      <c r="Y2847">
        <v>152.4873318736314</v>
      </c>
      <c r="Z2847">
        <v>153.10992462311549</v>
      </c>
      <c r="AA2847">
        <v>28.580675544277195</v>
      </c>
      <c r="AB2847">
        <v>1.399929584637027</v>
      </c>
      <c r="AC2847">
        <v>-16.41984713021191</v>
      </c>
    </row>
    <row r="2848" spans="1:29">
      <c r="A2848">
        <v>9</v>
      </c>
      <c r="B2848">
        <v>169</v>
      </c>
      <c r="C2848">
        <v>2002</v>
      </c>
      <c r="D2848">
        <v>99</v>
      </c>
      <c r="E2848">
        <v>99</v>
      </c>
      <c r="F2848">
        <v>99</v>
      </c>
      <c r="G2848">
        <v>99</v>
      </c>
      <c r="H2848">
        <v>99</v>
      </c>
      <c r="I2848">
        <v>99</v>
      </c>
      <c r="J2848">
        <v>999</v>
      </c>
      <c r="K2848">
        <v>99</v>
      </c>
      <c r="L2848">
        <v>14</v>
      </c>
      <c r="M2848">
        <v>99</v>
      </c>
      <c r="N2848">
        <v>99</v>
      </c>
      <c r="O2848">
        <v>99</v>
      </c>
      <c r="P2848">
        <v>9999</v>
      </c>
      <c r="Q2848">
        <v>1358</v>
      </c>
      <c r="R2848">
        <v>6214</v>
      </c>
      <c r="S2848">
        <v>6175</v>
      </c>
      <c r="T2848">
        <v>45.490483162518302</v>
      </c>
      <c r="U2848">
        <v>44.391647887874278</v>
      </c>
      <c r="V2848">
        <v>14</v>
      </c>
      <c r="W2848">
        <v>56.925991902833992</v>
      </c>
      <c r="X2848">
        <v>149.51950319430426</v>
      </c>
      <c r="Y2848">
        <v>137.10939813324728</v>
      </c>
      <c r="Z2848">
        <v>137.97535222672039</v>
      </c>
      <c r="AA2848">
        <v>25.732994081338006</v>
      </c>
      <c r="AB2848">
        <v>1.4113007351789151</v>
      </c>
      <c r="AC2848">
        <v>-14.428847847609196</v>
      </c>
    </row>
    <row r="2849" spans="1:29">
      <c r="A2849">
        <v>9</v>
      </c>
      <c r="B2849">
        <v>170</v>
      </c>
      <c r="C2849">
        <v>2002</v>
      </c>
      <c r="D2849">
        <v>99</v>
      </c>
      <c r="E2849">
        <v>99</v>
      </c>
      <c r="F2849">
        <v>99</v>
      </c>
      <c r="G2849">
        <v>99</v>
      </c>
      <c r="H2849">
        <v>99</v>
      </c>
      <c r="I2849">
        <v>99</v>
      </c>
      <c r="J2849">
        <v>999</v>
      </c>
      <c r="K2849">
        <v>99</v>
      </c>
      <c r="L2849">
        <v>17</v>
      </c>
      <c r="M2849">
        <v>99</v>
      </c>
      <c r="N2849">
        <v>99</v>
      </c>
      <c r="O2849">
        <v>99</v>
      </c>
      <c r="P2849">
        <v>9999</v>
      </c>
      <c r="Q2849">
        <v>892</v>
      </c>
      <c r="R2849">
        <v>2911</v>
      </c>
      <c r="S2849">
        <v>2886</v>
      </c>
      <c r="T2849">
        <v>21.310395314787705</v>
      </c>
      <c r="U2849">
        <v>18.935426137473801</v>
      </c>
      <c r="V2849">
        <v>17</v>
      </c>
      <c r="W2849">
        <v>61.222799722799721</v>
      </c>
      <c r="X2849">
        <v>136.45655344747141</v>
      </c>
      <c r="Y2849">
        <v>124.84469254551698</v>
      </c>
      <c r="Z2849">
        <v>125.92616077616076</v>
      </c>
      <c r="AA2849">
        <v>23.765381530133968</v>
      </c>
      <c r="AB2849">
        <v>1.2386336695625233</v>
      </c>
      <c r="AC2849">
        <v>-8.853754375952624</v>
      </c>
    </row>
    <row r="2850" spans="1:29">
      <c r="A2850">
        <v>9</v>
      </c>
      <c r="B2850">
        <v>171</v>
      </c>
      <c r="C2850">
        <v>2001</v>
      </c>
      <c r="D2850">
        <v>99</v>
      </c>
      <c r="E2850">
        <v>99</v>
      </c>
      <c r="F2850">
        <v>99</v>
      </c>
      <c r="G2850">
        <v>99</v>
      </c>
      <c r="H2850">
        <v>99</v>
      </c>
      <c r="I2850">
        <v>99</v>
      </c>
      <c r="J2850">
        <v>999</v>
      </c>
      <c r="K2850">
        <v>99</v>
      </c>
      <c r="L2850">
        <v>1</v>
      </c>
      <c r="M2850">
        <v>99</v>
      </c>
      <c r="N2850">
        <v>99</v>
      </c>
      <c r="O2850">
        <v>99</v>
      </c>
      <c r="P2850">
        <v>9999</v>
      </c>
      <c r="Q2850">
        <v>53</v>
      </c>
      <c r="R2850">
        <v>68</v>
      </c>
      <c r="S2850">
        <v>0</v>
      </c>
      <c r="T2850">
        <v>0.50778478885860445</v>
      </c>
      <c r="U2850">
        <v>0</v>
      </c>
      <c r="V2850">
        <v>1</v>
      </c>
      <c r="X2850">
        <v>119.20687018035812</v>
      </c>
      <c r="Y2850">
        <v>0</v>
      </c>
    </row>
    <row r="2851" spans="1:29">
      <c r="A2851">
        <v>9</v>
      </c>
      <c r="B2851">
        <v>172</v>
      </c>
      <c r="C2851">
        <v>2001</v>
      </c>
      <c r="D2851">
        <v>99</v>
      </c>
      <c r="E2851">
        <v>99</v>
      </c>
      <c r="F2851">
        <v>99</v>
      </c>
      <c r="G2851">
        <v>99</v>
      </c>
      <c r="H2851">
        <v>99</v>
      </c>
      <c r="I2851">
        <v>99</v>
      </c>
      <c r="J2851">
        <v>999</v>
      </c>
      <c r="K2851">
        <v>99</v>
      </c>
      <c r="L2851">
        <v>2</v>
      </c>
      <c r="M2851">
        <v>99</v>
      </c>
      <c r="N2851">
        <v>99</v>
      </c>
      <c r="O2851">
        <v>99</v>
      </c>
      <c r="P2851">
        <v>9999</v>
      </c>
      <c r="Q2851">
        <v>64</v>
      </c>
      <c r="R2851">
        <v>70</v>
      </c>
      <c r="S2851">
        <v>69</v>
      </c>
      <c r="T2851">
        <v>0.52271963558973988</v>
      </c>
      <c r="U2851">
        <v>0.6796870961600181</v>
      </c>
      <c r="V2851">
        <v>2</v>
      </c>
      <c r="W2851">
        <v>37.405797101449274</v>
      </c>
      <c r="X2851">
        <v>199.76474229995364</v>
      </c>
      <c r="Y2851">
        <v>180.89142857142861</v>
      </c>
      <c r="Z2851">
        <v>183.51304347826087</v>
      </c>
      <c r="AA2851">
        <v>45.838870009858709</v>
      </c>
      <c r="AB2851">
        <v>1.5909056811666933</v>
      </c>
      <c r="AC2851">
        <v>13.729248599568576</v>
      </c>
    </row>
    <row r="2852" spans="1:29">
      <c r="A2852">
        <v>9</v>
      </c>
      <c r="B2852">
        <v>173</v>
      </c>
      <c r="C2852">
        <v>2001</v>
      </c>
      <c r="D2852">
        <v>99</v>
      </c>
      <c r="E2852">
        <v>99</v>
      </c>
      <c r="F2852">
        <v>99</v>
      </c>
      <c r="G2852">
        <v>99</v>
      </c>
      <c r="H2852">
        <v>99</v>
      </c>
      <c r="I2852">
        <v>99</v>
      </c>
      <c r="J2852">
        <v>999</v>
      </c>
      <c r="K2852">
        <v>99</v>
      </c>
      <c r="L2852">
        <v>5</v>
      </c>
      <c r="M2852">
        <v>99</v>
      </c>
      <c r="N2852">
        <v>99</v>
      </c>
      <c r="O2852">
        <v>99</v>
      </c>
      <c r="P2852">
        <v>9999</v>
      </c>
      <c r="Q2852">
        <v>193</v>
      </c>
      <c r="R2852">
        <v>256</v>
      </c>
      <c r="S2852">
        <v>255</v>
      </c>
      <c r="T2852">
        <v>1.9116603815853339</v>
      </c>
      <c r="U2852">
        <v>2.5370712187265632</v>
      </c>
      <c r="V2852">
        <v>5</v>
      </c>
      <c r="W2852">
        <v>42.521568627450989</v>
      </c>
      <c r="X2852">
        <v>201.05972372697704</v>
      </c>
      <c r="Y2852">
        <v>184.62890624999989</v>
      </c>
      <c r="Z2852">
        <v>185.35294117647047</v>
      </c>
      <c r="AA2852">
        <v>39.260274553499947</v>
      </c>
      <c r="AB2852">
        <v>1.634950826806258</v>
      </c>
      <c r="AC2852">
        <v>2.8601907977559025</v>
      </c>
    </row>
    <row r="2853" spans="1:29">
      <c r="A2853">
        <v>9</v>
      </c>
      <c r="B2853">
        <v>174</v>
      </c>
      <c r="C2853">
        <v>2001</v>
      </c>
      <c r="D2853">
        <v>99</v>
      </c>
      <c r="E2853">
        <v>99</v>
      </c>
      <c r="F2853">
        <v>99</v>
      </c>
      <c r="G2853">
        <v>99</v>
      </c>
      <c r="H2853">
        <v>99</v>
      </c>
      <c r="I2853">
        <v>99</v>
      </c>
      <c r="J2853">
        <v>999</v>
      </c>
      <c r="K2853">
        <v>99</v>
      </c>
      <c r="L2853">
        <v>8</v>
      </c>
      <c r="M2853">
        <v>99</v>
      </c>
      <c r="N2853">
        <v>99</v>
      </c>
      <c r="O2853">
        <v>99</v>
      </c>
      <c r="P2853">
        <v>9999</v>
      </c>
      <c r="Q2853">
        <v>444</v>
      </c>
      <c r="R2853">
        <v>776</v>
      </c>
      <c r="S2853">
        <v>774</v>
      </c>
      <c r="T2853">
        <v>5.7947205316805421</v>
      </c>
      <c r="U2853">
        <v>7.265733961311021</v>
      </c>
      <c r="V2853">
        <v>8</v>
      </c>
      <c r="W2853">
        <v>47.422480620155042</v>
      </c>
      <c r="X2853">
        <v>189.57609654756465</v>
      </c>
      <c r="Y2853">
        <v>174.43144329896899</v>
      </c>
      <c r="Z2853">
        <v>174.88217054263572</v>
      </c>
      <c r="AA2853">
        <v>30.399803522448394</v>
      </c>
      <c r="AB2853">
        <v>1.422797421579727</v>
      </c>
      <c r="AC2853">
        <v>-17.499650946990503</v>
      </c>
    </row>
    <row r="2854" spans="1:29">
      <c r="A2854">
        <v>9</v>
      </c>
      <c r="B2854">
        <v>175</v>
      </c>
      <c r="C2854">
        <v>2001</v>
      </c>
      <c r="D2854">
        <v>99</v>
      </c>
      <c r="E2854">
        <v>99</v>
      </c>
      <c r="F2854">
        <v>99</v>
      </c>
      <c r="G2854">
        <v>99</v>
      </c>
      <c r="H2854">
        <v>99</v>
      </c>
      <c r="I2854">
        <v>99</v>
      </c>
      <c r="J2854">
        <v>999</v>
      </c>
      <c r="K2854">
        <v>99</v>
      </c>
      <c r="L2854">
        <v>11</v>
      </c>
      <c r="M2854">
        <v>99</v>
      </c>
      <c r="N2854">
        <v>99</v>
      </c>
      <c r="O2854">
        <v>99</v>
      </c>
      <c r="P2854">
        <v>9999</v>
      </c>
      <c r="Q2854">
        <v>1046</v>
      </c>
      <c r="R2854">
        <v>2761</v>
      </c>
      <c r="S2854">
        <v>2749</v>
      </c>
      <c r="T2854">
        <v>20.617555912332453</v>
      </c>
      <c r="U2854">
        <v>22.967910088321641</v>
      </c>
      <c r="V2854">
        <v>11.003984063745023</v>
      </c>
      <c r="W2854">
        <v>52.467078937795563</v>
      </c>
      <c r="X2854">
        <v>168.81713763482426</v>
      </c>
      <c r="Y2854">
        <v>154.97515392973557</v>
      </c>
      <c r="Z2854">
        <v>155.65165514732621</v>
      </c>
      <c r="AA2854">
        <v>29.277499501687821</v>
      </c>
      <c r="AB2854">
        <v>1.7063711997891173</v>
      </c>
      <c r="AC2854">
        <v>-14.276098548670625</v>
      </c>
    </row>
    <row r="2855" spans="1:29">
      <c r="A2855">
        <v>9</v>
      </c>
      <c r="B2855">
        <v>176</v>
      </c>
      <c r="C2855">
        <v>2001</v>
      </c>
      <c r="D2855">
        <v>99</v>
      </c>
      <c r="E2855">
        <v>99</v>
      </c>
      <c r="F2855">
        <v>99</v>
      </c>
      <c r="G2855">
        <v>99</v>
      </c>
      <c r="H2855">
        <v>99</v>
      </c>
      <c r="I2855">
        <v>99</v>
      </c>
      <c r="J2855">
        <v>999</v>
      </c>
      <c r="K2855">
        <v>99</v>
      </c>
      <c r="L2855">
        <v>14</v>
      </c>
      <c r="M2855">
        <v>99</v>
      </c>
      <c r="N2855">
        <v>99</v>
      </c>
      <c r="O2855">
        <v>99</v>
      </c>
      <c r="P2855">
        <v>9999</v>
      </c>
      <c r="Q2855">
        <v>1415</v>
      </c>
      <c r="R2855">
        <v>5982.5</v>
      </c>
      <c r="S2855">
        <v>5957.5</v>
      </c>
      <c r="T2855">
        <v>44.673860284508841</v>
      </c>
      <c r="U2855">
        <v>43.949792345565136</v>
      </c>
      <c r="V2855">
        <v>14.003510238194735</v>
      </c>
      <c r="W2855">
        <v>57.114729332773827</v>
      </c>
      <c r="X2855">
        <v>148.95976391959402</v>
      </c>
      <c r="Y2855">
        <v>136.86144588382771</v>
      </c>
      <c r="Z2855">
        <v>137.43577003776747</v>
      </c>
      <c r="AA2855">
        <v>25.774575420929999</v>
      </c>
      <c r="AB2855">
        <v>1.6729228921602268</v>
      </c>
      <c r="AC2855">
        <v>-11.553007882543922</v>
      </c>
    </row>
    <row r="2856" spans="1:29">
      <c r="A2856">
        <v>9</v>
      </c>
      <c r="B2856">
        <v>177</v>
      </c>
      <c r="C2856">
        <v>2001</v>
      </c>
      <c r="D2856">
        <v>99</v>
      </c>
      <c r="E2856">
        <v>99</v>
      </c>
      <c r="F2856">
        <v>99</v>
      </c>
      <c r="G2856">
        <v>99</v>
      </c>
      <c r="H2856">
        <v>99</v>
      </c>
      <c r="I2856">
        <v>99</v>
      </c>
      <c r="J2856">
        <v>999</v>
      </c>
      <c r="K2856">
        <v>99</v>
      </c>
      <c r="L2856">
        <v>17</v>
      </c>
      <c r="M2856">
        <v>99</v>
      </c>
      <c r="N2856">
        <v>99</v>
      </c>
      <c r="O2856">
        <v>99</v>
      </c>
      <c r="P2856">
        <v>9999</v>
      </c>
      <c r="Q2856">
        <v>1024</v>
      </c>
      <c r="R2856">
        <v>3419</v>
      </c>
      <c r="S2856">
        <v>3373</v>
      </c>
      <c r="T2856">
        <v>25.531120486875999</v>
      </c>
      <c r="U2856">
        <v>22.493244541297912</v>
      </c>
      <c r="V2856">
        <v>17</v>
      </c>
      <c r="W2856">
        <v>61.238067002668238</v>
      </c>
      <c r="X2856">
        <v>134.65513761127752</v>
      </c>
      <c r="Y2856">
        <v>122.56317636735896</v>
      </c>
      <c r="Z2856">
        <v>124.23465757485921</v>
      </c>
      <c r="AA2856">
        <v>23.149281963363556</v>
      </c>
      <c r="AB2856">
        <v>1.2298578415264103</v>
      </c>
      <c r="AC2856">
        <v>-7.9943739475011713</v>
      </c>
    </row>
    <row r="2857" spans="1:29">
      <c r="A2857">
        <v>9</v>
      </c>
      <c r="B2857">
        <v>178</v>
      </c>
      <c r="C2857">
        <v>2000</v>
      </c>
      <c r="D2857">
        <v>99</v>
      </c>
      <c r="E2857">
        <v>99</v>
      </c>
      <c r="F2857">
        <v>99</v>
      </c>
      <c r="G2857">
        <v>99</v>
      </c>
      <c r="H2857">
        <v>99</v>
      </c>
      <c r="I2857">
        <v>99</v>
      </c>
      <c r="J2857">
        <v>999</v>
      </c>
      <c r="K2857">
        <v>99</v>
      </c>
      <c r="L2857">
        <v>1</v>
      </c>
      <c r="M2857">
        <v>99</v>
      </c>
      <c r="N2857">
        <v>99</v>
      </c>
      <c r="O2857">
        <v>99</v>
      </c>
      <c r="P2857">
        <v>9999</v>
      </c>
      <c r="Q2857">
        <v>49</v>
      </c>
      <c r="R2857">
        <v>66</v>
      </c>
      <c r="S2857">
        <v>0</v>
      </c>
      <c r="T2857">
        <v>0.39603366286134328</v>
      </c>
      <c r="U2857">
        <v>0</v>
      </c>
      <c r="V2857">
        <v>1</v>
      </c>
      <c r="X2857">
        <v>112.10479661183888</v>
      </c>
      <c r="Y2857">
        <v>0</v>
      </c>
    </row>
    <row r="2858" spans="1:29">
      <c r="A2858">
        <v>9</v>
      </c>
      <c r="B2858">
        <v>179</v>
      </c>
      <c r="C2858">
        <v>2000</v>
      </c>
      <c r="D2858">
        <v>99</v>
      </c>
      <c r="E2858">
        <v>99</v>
      </c>
      <c r="F2858">
        <v>99</v>
      </c>
      <c r="G2858">
        <v>99</v>
      </c>
      <c r="H2858">
        <v>99</v>
      </c>
      <c r="I2858">
        <v>99</v>
      </c>
      <c r="J2858">
        <v>999</v>
      </c>
      <c r="K2858">
        <v>99</v>
      </c>
      <c r="L2858">
        <v>2</v>
      </c>
      <c r="M2858">
        <v>99</v>
      </c>
      <c r="N2858">
        <v>99</v>
      </c>
      <c r="O2858">
        <v>99</v>
      </c>
      <c r="P2858">
        <v>9999</v>
      </c>
      <c r="Q2858">
        <v>90</v>
      </c>
      <c r="R2858">
        <v>112</v>
      </c>
      <c r="S2858">
        <v>111</v>
      </c>
      <c r="T2858">
        <v>0.67205712485561242</v>
      </c>
      <c r="U2858">
        <v>0.92779705080339525</v>
      </c>
      <c r="V2858">
        <v>2</v>
      </c>
      <c r="W2858">
        <v>37.450450450450447</v>
      </c>
      <c r="X2858">
        <v>213.81558582262812</v>
      </c>
      <c r="Y2858">
        <v>195.51964285714271</v>
      </c>
      <c r="Z2858">
        <v>197.28108108108103</v>
      </c>
      <c r="AA2858">
        <v>39.496868420768529</v>
      </c>
      <c r="AB2858">
        <v>1.5924299452181661</v>
      </c>
      <c r="AC2858">
        <v>11.864946200639436</v>
      </c>
    </row>
    <row r="2859" spans="1:29">
      <c r="A2859">
        <v>9</v>
      </c>
      <c r="B2859">
        <v>180</v>
      </c>
      <c r="C2859">
        <v>2000</v>
      </c>
      <c r="D2859">
        <v>99</v>
      </c>
      <c r="E2859">
        <v>99</v>
      </c>
      <c r="F2859">
        <v>99</v>
      </c>
      <c r="G2859">
        <v>99</v>
      </c>
      <c r="H2859">
        <v>99</v>
      </c>
      <c r="I2859">
        <v>99</v>
      </c>
      <c r="J2859">
        <v>999</v>
      </c>
      <c r="K2859">
        <v>99</v>
      </c>
      <c r="L2859">
        <v>5</v>
      </c>
      <c r="M2859">
        <v>99</v>
      </c>
      <c r="N2859">
        <v>99</v>
      </c>
      <c r="O2859">
        <v>99</v>
      </c>
      <c r="P2859">
        <v>9999</v>
      </c>
      <c r="Q2859">
        <v>311</v>
      </c>
      <c r="R2859">
        <v>458</v>
      </c>
      <c r="S2859">
        <v>454</v>
      </c>
      <c r="T2859">
        <v>2.7482335998559879</v>
      </c>
      <c r="U2859">
        <v>3.5886538464797639</v>
      </c>
      <c r="V2859">
        <v>5</v>
      </c>
      <c r="W2859">
        <v>42.460352422907498</v>
      </c>
      <c r="X2859">
        <v>202.27093160237888</v>
      </c>
      <c r="Y2859">
        <v>184.93602620087336</v>
      </c>
      <c r="Z2859">
        <v>186.56541850220265</v>
      </c>
      <c r="AA2859">
        <v>31.02895503906047</v>
      </c>
      <c r="AB2859">
        <v>1.3673234599317856</v>
      </c>
      <c r="AC2859">
        <v>-4.2481874354115226</v>
      </c>
    </row>
    <row r="2860" spans="1:29">
      <c r="A2860">
        <v>9</v>
      </c>
      <c r="B2860">
        <v>181</v>
      </c>
      <c r="C2860">
        <v>2000</v>
      </c>
      <c r="D2860">
        <v>99</v>
      </c>
      <c r="E2860">
        <v>99</v>
      </c>
      <c r="F2860">
        <v>99</v>
      </c>
      <c r="G2860">
        <v>99</v>
      </c>
      <c r="H2860">
        <v>99</v>
      </c>
      <c r="I2860">
        <v>99</v>
      </c>
      <c r="J2860">
        <v>999</v>
      </c>
      <c r="K2860">
        <v>99</v>
      </c>
      <c r="L2860">
        <v>8</v>
      </c>
      <c r="M2860">
        <v>99</v>
      </c>
      <c r="N2860">
        <v>99</v>
      </c>
      <c r="O2860">
        <v>99</v>
      </c>
      <c r="P2860">
        <v>9999</v>
      </c>
      <c r="Q2860">
        <v>759</v>
      </c>
      <c r="R2860">
        <v>1348</v>
      </c>
      <c r="S2860">
        <v>1336</v>
      </c>
      <c r="T2860">
        <v>8.0886875384407677</v>
      </c>
      <c r="U2860">
        <v>9.8391813361036764</v>
      </c>
      <c r="V2860">
        <v>8.0118694362017813</v>
      </c>
      <c r="W2860">
        <v>47.513473053892227</v>
      </c>
      <c r="X2860">
        <v>188.48275684694789</v>
      </c>
      <c r="Y2860">
        <v>172.27589020771487</v>
      </c>
      <c r="Z2860">
        <v>173.82327844311357</v>
      </c>
      <c r="AA2860">
        <v>29.4906549955451</v>
      </c>
      <c r="AB2860">
        <v>2.3686698630102079</v>
      </c>
      <c r="AC2860">
        <v>-7.7362036189125085</v>
      </c>
    </row>
    <row r="2861" spans="1:29">
      <c r="A2861">
        <v>9</v>
      </c>
      <c r="B2861">
        <v>182</v>
      </c>
      <c r="C2861">
        <v>2000</v>
      </c>
      <c r="D2861">
        <v>99</v>
      </c>
      <c r="E2861">
        <v>99</v>
      </c>
      <c r="F2861">
        <v>99</v>
      </c>
      <c r="G2861">
        <v>99</v>
      </c>
      <c r="H2861">
        <v>99</v>
      </c>
      <c r="I2861">
        <v>99</v>
      </c>
      <c r="J2861">
        <v>999</v>
      </c>
      <c r="K2861">
        <v>99</v>
      </c>
      <c r="L2861">
        <v>11</v>
      </c>
      <c r="M2861">
        <v>99</v>
      </c>
      <c r="N2861">
        <v>99</v>
      </c>
      <c r="O2861">
        <v>99</v>
      </c>
      <c r="P2861">
        <v>9999</v>
      </c>
      <c r="Q2861">
        <v>1492</v>
      </c>
      <c r="R2861">
        <v>3882</v>
      </c>
      <c r="S2861">
        <v>3840</v>
      </c>
      <c r="T2861">
        <v>23.293979988299004</v>
      </c>
      <c r="U2861">
        <v>25.265346346721245</v>
      </c>
      <c r="V2861">
        <v>11.011334363730038</v>
      </c>
      <c r="W2861">
        <v>52.482031249999999</v>
      </c>
      <c r="X2861">
        <v>168.40407961182012</v>
      </c>
      <c r="Y2861">
        <v>153.61200412158652</v>
      </c>
      <c r="Z2861">
        <v>155.2921354166663</v>
      </c>
      <c r="AA2861">
        <v>27.908225865520485</v>
      </c>
      <c r="AB2861">
        <v>2.1739916338439156</v>
      </c>
      <c r="AC2861">
        <v>-8.3476361041409124</v>
      </c>
    </row>
    <row r="2862" spans="1:29">
      <c r="A2862">
        <v>9</v>
      </c>
      <c r="B2862">
        <v>183</v>
      </c>
      <c r="C2862">
        <v>2000</v>
      </c>
      <c r="D2862">
        <v>99</v>
      </c>
      <c r="E2862">
        <v>99</v>
      </c>
      <c r="F2862">
        <v>99</v>
      </c>
      <c r="G2862">
        <v>99</v>
      </c>
      <c r="H2862">
        <v>99</v>
      </c>
      <c r="I2862">
        <v>99</v>
      </c>
      <c r="J2862">
        <v>999</v>
      </c>
      <c r="K2862">
        <v>99</v>
      </c>
      <c r="L2862">
        <v>14</v>
      </c>
      <c r="M2862">
        <v>99</v>
      </c>
      <c r="N2862">
        <v>99</v>
      </c>
      <c r="O2862">
        <v>99</v>
      </c>
      <c r="P2862">
        <v>9999</v>
      </c>
      <c r="Q2862">
        <v>1923</v>
      </c>
      <c r="R2862">
        <v>7191.25</v>
      </c>
      <c r="S2862">
        <v>7103.25</v>
      </c>
      <c r="T2862">
        <v>43.151167849267189</v>
      </c>
      <c r="U2862">
        <v>41.734940912688359</v>
      </c>
      <c r="V2862">
        <v>14.005353728489482</v>
      </c>
      <c r="W2862">
        <v>57.08738957519445</v>
      </c>
      <c r="X2862">
        <v>150.31464105872325</v>
      </c>
      <c r="Y2862">
        <v>136.97800799582802</v>
      </c>
      <c r="Z2862">
        <v>138.67498680181578</v>
      </c>
      <c r="AA2862">
        <v>25.34019834374141</v>
      </c>
      <c r="AB2862">
        <v>1.9567348228331944</v>
      </c>
      <c r="AC2862">
        <v>-13.229714334237949</v>
      </c>
    </row>
    <row r="2863" spans="1:29">
      <c r="A2863">
        <v>9</v>
      </c>
      <c r="B2863">
        <v>184</v>
      </c>
      <c r="C2863">
        <v>2000</v>
      </c>
      <c r="D2863">
        <v>99</v>
      </c>
      <c r="E2863">
        <v>99</v>
      </c>
      <c r="F2863">
        <v>99</v>
      </c>
      <c r="G2863">
        <v>99</v>
      </c>
      <c r="H2863">
        <v>99</v>
      </c>
      <c r="I2863">
        <v>99</v>
      </c>
      <c r="J2863">
        <v>999</v>
      </c>
      <c r="K2863">
        <v>99</v>
      </c>
      <c r="L2863">
        <v>17</v>
      </c>
      <c r="M2863">
        <v>99</v>
      </c>
      <c r="N2863">
        <v>99</v>
      </c>
      <c r="O2863">
        <v>99</v>
      </c>
      <c r="P2863">
        <v>9999</v>
      </c>
      <c r="Q2863">
        <v>1277</v>
      </c>
      <c r="R2863">
        <v>3550</v>
      </c>
      <c r="S2863">
        <v>3507</v>
      </c>
      <c r="T2863">
        <v>21.301810653905587</v>
      </c>
      <c r="U2863">
        <v>18.618574583219672</v>
      </c>
      <c r="V2863">
        <v>17</v>
      </c>
      <c r="W2863">
        <v>61.240946678072433</v>
      </c>
      <c r="X2863">
        <v>135.84825965544118</v>
      </c>
      <c r="Y2863">
        <v>123.78656338028172</v>
      </c>
      <c r="Z2863">
        <v>125.30433418876537</v>
      </c>
      <c r="AA2863">
        <v>22.988891170051502</v>
      </c>
      <c r="AB2863">
        <v>1.257472680105445</v>
      </c>
      <c r="AC2863">
        <v>-7.224266472523202</v>
      </c>
    </row>
    <row r="2864" spans="1:29">
      <c r="A2864">
        <v>9</v>
      </c>
      <c r="B2864">
        <v>185</v>
      </c>
      <c r="C2864">
        <v>1999</v>
      </c>
      <c r="D2864">
        <v>99</v>
      </c>
      <c r="E2864">
        <v>99</v>
      </c>
      <c r="F2864">
        <v>99</v>
      </c>
      <c r="G2864">
        <v>99</v>
      </c>
      <c r="H2864">
        <v>99</v>
      </c>
      <c r="I2864">
        <v>99</v>
      </c>
      <c r="J2864">
        <v>999</v>
      </c>
      <c r="K2864">
        <v>99</v>
      </c>
      <c r="L2864">
        <v>1</v>
      </c>
      <c r="M2864">
        <v>99</v>
      </c>
      <c r="N2864">
        <v>99</v>
      </c>
      <c r="O2864">
        <v>99</v>
      </c>
      <c r="P2864">
        <v>9999</v>
      </c>
      <c r="Q2864">
        <v>60</v>
      </c>
      <c r="R2864">
        <v>74</v>
      </c>
      <c r="S2864">
        <v>0</v>
      </c>
      <c r="T2864">
        <v>0.40199367131585007</v>
      </c>
      <c r="U2864">
        <v>0</v>
      </c>
      <c r="V2864">
        <v>1</v>
      </c>
      <c r="X2864">
        <v>115.3333723756259</v>
      </c>
      <c r="Y2864">
        <v>0</v>
      </c>
    </row>
    <row r="2865" spans="1:29">
      <c r="A2865">
        <v>9</v>
      </c>
      <c r="B2865">
        <v>186</v>
      </c>
      <c r="C2865">
        <v>1999</v>
      </c>
      <c r="D2865">
        <v>99</v>
      </c>
      <c r="E2865">
        <v>99</v>
      </c>
      <c r="F2865">
        <v>99</v>
      </c>
      <c r="G2865">
        <v>99</v>
      </c>
      <c r="H2865">
        <v>99</v>
      </c>
      <c r="I2865">
        <v>99</v>
      </c>
      <c r="J2865">
        <v>999</v>
      </c>
      <c r="K2865">
        <v>99</v>
      </c>
      <c r="L2865">
        <v>2</v>
      </c>
      <c r="M2865">
        <v>99</v>
      </c>
      <c r="N2865">
        <v>99</v>
      </c>
      <c r="O2865">
        <v>99</v>
      </c>
      <c r="P2865">
        <v>9999</v>
      </c>
      <c r="Q2865">
        <v>93</v>
      </c>
      <c r="R2865">
        <v>107.75</v>
      </c>
      <c r="S2865">
        <v>98.75</v>
      </c>
      <c r="T2865">
        <v>0.58533537951733605</v>
      </c>
      <c r="U2865">
        <v>0.77281777134231999</v>
      </c>
      <c r="V2865">
        <v>2.0046403712296974</v>
      </c>
      <c r="W2865">
        <v>37.660759493670888</v>
      </c>
      <c r="X2865">
        <v>209.80209294316677</v>
      </c>
      <c r="Y2865">
        <v>177.5276102088167</v>
      </c>
      <c r="Z2865">
        <v>193.70734177215192</v>
      </c>
      <c r="AA2865">
        <v>41.840472866915455</v>
      </c>
      <c r="AB2865">
        <v>1.6857870281212421</v>
      </c>
      <c r="AC2865">
        <v>26.235917815430955</v>
      </c>
    </row>
    <row r="2866" spans="1:29">
      <c r="A2866">
        <v>9</v>
      </c>
      <c r="B2866">
        <v>187</v>
      </c>
      <c r="C2866">
        <v>1999</v>
      </c>
      <c r="D2866">
        <v>99</v>
      </c>
      <c r="E2866">
        <v>99</v>
      </c>
      <c r="F2866">
        <v>99</v>
      </c>
      <c r="G2866">
        <v>99</v>
      </c>
      <c r="H2866">
        <v>99</v>
      </c>
      <c r="I2866">
        <v>99</v>
      </c>
      <c r="J2866">
        <v>999</v>
      </c>
      <c r="K2866">
        <v>99</v>
      </c>
      <c r="L2866">
        <v>5</v>
      </c>
      <c r="M2866">
        <v>99</v>
      </c>
      <c r="N2866">
        <v>99</v>
      </c>
      <c r="O2866">
        <v>99</v>
      </c>
      <c r="P2866">
        <v>9999</v>
      </c>
      <c r="Q2866">
        <v>332</v>
      </c>
      <c r="R2866">
        <v>468</v>
      </c>
      <c r="S2866">
        <v>433</v>
      </c>
      <c r="T2866">
        <v>2.5423383537272688</v>
      </c>
      <c r="U2866">
        <v>3.3202689424913561</v>
      </c>
      <c r="V2866">
        <v>5</v>
      </c>
      <c r="W2866">
        <v>42.508083140877595</v>
      </c>
      <c r="X2866">
        <v>204.28369030752563</v>
      </c>
      <c r="Y2866">
        <v>175.60363247863236</v>
      </c>
      <c r="Z2866">
        <v>189.79792147805995</v>
      </c>
      <c r="AA2866">
        <v>30.830279952695175</v>
      </c>
      <c r="AB2866">
        <v>1.3679114649705231</v>
      </c>
      <c r="AC2866">
        <v>-11.170518438127411</v>
      </c>
    </row>
    <row r="2867" spans="1:29">
      <c r="A2867">
        <v>9</v>
      </c>
      <c r="B2867">
        <v>188</v>
      </c>
      <c r="C2867">
        <v>1999</v>
      </c>
      <c r="D2867">
        <v>99</v>
      </c>
      <c r="E2867">
        <v>99</v>
      </c>
      <c r="F2867">
        <v>99</v>
      </c>
      <c r="G2867">
        <v>99</v>
      </c>
      <c r="H2867">
        <v>99</v>
      </c>
      <c r="I2867">
        <v>99</v>
      </c>
      <c r="J2867">
        <v>999</v>
      </c>
      <c r="K2867">
        <v>99</v>
      </c>
      <c r="L2867">
        <v>8</v>
      </c>
      <c r="M2867">
        <v>99</v>
      </c>
      <c r="N2867">
        <v>99</v>
      </c>
      <c r="O2867">
        <v>99</v>
      </c>
      <c r="P2867">
        <v>9999</v>
      </c>
      <c r="Q2867">
        <v>873</v>
      </c>
      <c r="R2867">
        <v>1495.75</v>
      </c>
      <c r="S2867">
        <v>1410.75</v>
      </c>
      <c r="T2867">
        <v>8.1254328901443653</v>
      </c>
      <c r="U2867">
        <v>9.9078489772040488</v>
      </c>
      <c r="V2867">
        <v>8.0013371218452249</v>
      </c>
      <c r="W2867">
        <v>47.427255006202387</v>
      </c>
      <c r="X2867">
        <v>187.40276938505264</v>
      </c>
      <c r="Y2867">
        <v>163.95567441083097</v>
      </c>
      <c r="Z2867">
        <v>173.83427255006225</v>
      </c>
      <c r="AA2867">
        <v>30.22421928998515</v>
      </c>
      <c r="AB2867">
        <v>1.4404653108975645</v>
      </c>
      <c r="AC2867">
        <v>-12.081796674167178</v>
      </c>
    </row>
    <row r="2868" spans="1:29">
      <c r="A2868">
        <v>9</v>
      </c>
      <c r="B2868">
        <v>189</v>
      </c>
      <c r="C2868">
        <v>1999</v>
      </c>
      <c r="D2868">
        <v>99</v>
      </c>
      <c r="E2868">
        <v>99</v>
      </c>
      <c r="F2868">
        <v>99</v>
      </c>
      <c r="G2868">
        <v>99</v>
      </c>
      <c r="H2868">
        <v>99</v>
      </c>
      <c r="I2868">
        <v>99</v>
      </c>
      <c r="J2868">
        <v>999</v>
      </c>
      <c r="K2868">
        <v>99</v>
      </c>
      <c r="L2868">
        <v>11</v>
      </c>
      <c r="M2868">
        <v>99</v>
      </c>
      <c r="N2868">
        <v>99</v>
      </c>
      <c r="O2868">
        <v>99</v>
      </c>
      <c r="P2868">
        <v>9999</v>
      </c>
      <c r="Q2868">
        <v>1739</v>
      </c>
      <c r="R2868">
        <v>4392.25</v>
      </c>
      <c r="S2868">
        <v>4085.25</v>
      </c>
      <c r="T2868">
        <v>23.860225714014096</v>
      </c>
      <c r="U2868">
        <v>25.896748352440401</v>
      </c>
      <c r="V2868">
        <v>11.006887130741649</v>
      </c>
      <c r="W2868">
        <v>52.419802949635901</v>
      </c>
      <c r="X2868">
        <v>169.04136588952761</v>
      </c>
      <c r="Y2868">
        <v>145.93661562980267</v>
      </c>
      <c r="Z2868">
        <v>156.90351875650231</v>
      </c>
      <c r="AA2868">
        <v>28.367751757218088</v>
      </c>
      <c r="AB2868">
        <v>1.9531487666261476</v>
      </c>
      <c r="AC2868">
        <v>-11.912334214930157</v>
      </c>
    </row>
    <row r="2869" spans="1:29">
      <c r="A2869">
        <v>9</v>
      </c>
      <c r="B2869">
        <v>190</v>
      </c>
      <c r="C2869">
        <v>1999</v>
      </c>
      <c r="D2869">
        <v>99</v>
      </c>
      <c r="E2869">
        <v>99</v>
      </c>
      <c r="F2869">
        <v>99</v>
      </c>
      <c r="G2869">
        <v>99</v>
      </c>
      <c r="H2869">
        <v>99</v>
      </c>
      <c r="I2869">
        <v>99</v>
      </c>
      <c r="J2869">
        <v>999</v>
      </c>
      <c r="K2869">
        <v>99</v>
      </c>
      <c r="L2869">
        <v>14</v>
      </c>
      <c r="M2869">
        <v>99</v>
      </c>
      <c r="N2869">
        <v>99</v>
      </c>
      <c r="O2869">
        <v>99</v>
      </c>
      <c r="P2869">
        <v>9999</v>
      </c>
      <c r="Q2869">
        <v>2200</v>
      </c>
      <c r="R2869">
        <v>7943</v>
      </c>
      <c r="S2869">
        <v>7351.5</v>
      </c>
      <c r="T2869">
        <v>43.149131503537824</v>
      </c>
      <c r="U2869">
        <v>41.848797822861904</v>
      </c>
      <c r="V2869">
        <v>14.008812791136844</v>
      </c>
      <c r="W2869">
        <v>57.030810038767591</v>
      </c>
      <c r="X2869">
        <v>151.88933502232612</v>
      </c>
      <c r="Y2869">
        <v>130.4080825884428</v>
      </c>
      <c r="Z2869">
        <v>140.90068693463937</v>
      </c>
      <c r="AA2869">
        <v>25.602471903615339</v>
      </c>
      <c r="AB2869">
        <v>2.1902792522674694</v>
      </c>
      <c r="AC2869">
        <v>-11.253283136294044</v>
      </c>
    </row>
    <row r="2870" spans="1:29">
      <c r="A2870">
        <v>9</v>
      </c>
      <c r="B2870">
        <v>191</v>
      </c>
      <c r="C2870">
        <v>1999</v>
      </c>
      <c r="D2870">
        <v>99</v>
      </c>
      <c r="E2870">
        <v>99</v>
      </c>
      <c r="F2870">
        <v>99</v>
      </c>
      <c r="G2870">
        <v>99</v>
      </c>
      <c r="H2870">
        <v>99</v>
      </c>
      <c r="I2870">
        <v>99</v>
      </c>
      <c r="J2870">
        <v>999</v>
      </c>
      <c r="K2870">
        <v>99</v>
      </c>
      <c r="L2870">
        <v>17</v>
      </c>
      <c r="M2870">
        <v>99</v>
      </c>
      <c r="N2870">
        <v>99</v>
      </c>
      <c r="O2870">
        <v>99</v>
      </c>
      <c r="P2870">
        <v>9999</v>
      </c>
      <c r="Q2870">
        <v>1399</v>
      </c>
      <c r="R2870">
        <v>3503</v>
      </c>
      <c r="S2870">
        <v>3282</v>
      </c>
      <c r="T2870">
        <v>19.029511224586795</v>
      </c>
      <c r="U2870">
        <v>16.915459749124913</v>
      </c>
      <c r="V2870">
        <v>17.004852983157285</v>
      </c>
      <c r="W2870">
        <v>61.200182815356499</v>
      </c>
      <c r="X2870">
        <v>137.84525815822951</v>
      </c>
      <c r="Y2870">
        <v>119.5225235512419</v>
      </c>
      <c r="Z2870">
        <v>127.57081048141396</v>
      </c>
      <c r="AA2870">
        <v>22.458107005610312</v>
      </c>
      <c r="AB2870">
        <v>1.6503909652875111</v>
      </c>
      <c r="AC2870">
        <v>-6.6539869094264406</v>
      </c>
    </row>
    <row r="2871" spans="1:29">
      <c r="A2871">
        <v>9</v>
      </c>
      <c r="B2871">
        <v>192</v>
      </c>
      <c r="C2871">
        <v>1998</v>
      </c>
      <c r="D2871">
        <v>99</v>
      </c>
      <c r="E2871">
        <v>99</v>
      </c>
      <c r="F2871">
        <v>99</v>
      </c>
      <c r="G2871">
        <v>99</v>
      </c>
      <c r="H2871">
        <v>99</v>
      </c>
      <c r="I2871">
        <v>99</v>
      </c>
      <c r="J2871">
        <v>999</v>
      </c>
      <c r="K2871">
        <v>99</v>
      </c>
      <c r="L2871">
        <v>1</v>
      </c>
      <c r="M2871">
        <v>99</v>
      </c>
      <c r="N2871">
        <v>99</v>
      </c>
      <c r="O2871">
        <v>99</v>
      </c>
      <c r="P2871">
        <v>9999</v>
      </c>
      <c r="Q2871">
        <v>101</v>
      </c>
      <c r="R2871">
        <v>123</v>
      </c>
      <c r="S2871">
        <v>0</v>
      </c>
      <c r="T2871">
        <v>0.74442813696267229</v>
      </c>
      <c r="U2871">
        <v>0</v>
      </c>
      <c r="V2871">
        <v>1</v>
      </c>
      <c r="X2871">
        <v>121.5310625478953</v>
      </c>
      <c r="Y2871">
        <v>0</v>
      </c>
    </row>
    <row r="2872" spans="1:29">
      <c r="A2872">
        <v>9</v>
      </c>
      <c r="B2872">
        <v>193</v>
      </c>
      <c r="C2872">
        <v>1998</v>
      </c>
      <c r="D2872">
        <v>99</v>
      </c>
      <c r="E2872">
        <v>99</v>
      </c>
      <c r="F2872">
        <v>99</v>
      </c>
      <c r="G2872">
        <v>99</v>
      </c>
      <c r="H2872">
        <v>99</v>
      </c>
      <c r="I2872">
        <v>99</v>
      </c>
      <c r="J2872">
        <v>999</v>
      </c>
      <c r="K2872">
        <v>99</v>
      </c>
      <c r="L2872">
        <v>2</v>
      </c>
      <c r="M2872">
        <v>99</v>
      </c>
      <c r="N2872">
        <v>99</v>
      </c>
      <c r="O2872">
        <v>99</v>
      </c>
      <c r="P2872">
        <v>9999</v>
      </c>
      <c r="Q2872">
        <v>84</v>
      </c>
      <c r="R2872">
        <v>94</v>
      </c>
      <c r="S2872">
        <v>82</v>
      </c>
      <c r="T2872">
        <v>0.56891255995521339</v>
      </c>
      <c r="U2872">
        <v>0.74386303105017637</v>
      </c>
      <c r="V2872">
        <v>2</v>
      </c>
      <c r="W2872">
        <v>37.609756097560975</v>
      </c>
      <c r="X2872">
        <v>209.80383117032801</v>
      </c>
      <c r="Y2872">
        <v>171.95531914893613</v>
      </c>
      <c r="Z2872">
        <v>197.11951219512196</v>
      </c>
      <c r="AA2872">
        <v>41.07014356494247</v>
      </c>
      <c r="AB2872">
        <v>1.3859583068464278</v>
      </c>
      <c r="AC2872">
        <v>-25.837368861131647</v>
      </c>
    </row>
    <row r="2873" spans="1:29">
      <c r="A2873">
        <v>9</v>
      </c>
      <c r="B2873">
        <v>194</v>
      </c>
      <c r="C2873">
        <v>1998</v>
      </c>
      <c r="D2873">
        <v>99</v>
      </c>
      <c r="E2873">
        <v>99</v>
      </c>
      <c r="F2873">
        <v>99</v>
      </c>
      <c r="G2873">
        <v>99</v>
      </c>
      <c r="H2873">
        <v>99</v>
      </c>
      <c r="I2873">
        <v>99</v>
      </c>
      <c r="J2873">
        <v>999</v>
      </c>
      <c r="K2873">
        <v>99</v>
      </c>
      <c r="L2873">
        <v>5</v>
      </c>
      <c r="M2873">
        <v>99</v>
      </c>
      <c r="N2873">
        <v>99</v>
      </c>
      <c r="O2873">
        <v>99</v>
      </c>
      <c r="P2873">
        <v>9999</v>
      </c>
      <c r="Q2873">
        <v>317</v>
      </c>
      <c r="R2873">
        <v>406.75</v>
      </c>
      <c r="S2873">
        <v>370.75</v>
      </c>
      <c r="T2873">
        <v>2.4617572740615214</v>
      </c>
      <c r="U2873">
        <v>3.216027878733545</v>
      </c>
      <c r="V2873">
        <v>5.003073140749847</v>
      </c>
      <c r="W2873">
        <v>42.465273095077549</v>
      </c>
      <c r="X2873">
        <v>202.52816601752247</v>
      </c>
      <c r="Y2873">
        <v>171.80774431468964</v>
      </c>
      <c r="Z2873">
        <v>188.49035738368167</v>
      </c>
      <c r="AA2873">
        <v>30.191455001715827</v>
      </c>
      <c r="AB2873">
        <v>1.4318162262732197</v>
      </c>
      <c r="AC2873">
        <v>-17.146804931104064</v>
      </c>
    </row>
    <row r="2874" spans="1:29">
      <c r="A2874">
        <v>9</v>
      </c>
      <c r="B2874">
        <v>195</v>
      </c>
      <c r="C2874">
        <v>1998</v>
      </c>
      <c r="D2874">
        <v>99</v>
      </c>
      <c r="E2874">
        <v>99</v>
      </c>
      <c r="F2874">
        <v>99</v>
      </c>
      <c r="G2874">
        <v>99</v>
      </c>
      <c r="H2874">
        <v>99</v>
      </c>
      <c r="I2874">
        <v>99</v>
      </c>
      <c r="J2874">
        <v>999</v>
      </c>
      <c r="K2874">
        <v>99</v>
      </c>
      <c r="L2874">
        <v>8</v>
      </c>
      <c r="M2874">
        <v>99</v>
      </c>
      <c r="N2874">
        <v>99</v>
      </c>
      <c r="O2874">
        <v>99</v>
      </c>
      <c r="P2874">
        <v>9999</v>
      </c>
      <c r="Q2874">
        <v>820</v>
      </c>
      <c r="R2874">
        <v>1347.5</v>
      </c>
      <c r="S2874">
        <v>1232.5</v>
      </c>
      <c r="T2874">
        <v>8.1554220695707489</v>
      </c>
      <c r="U2874">
        <v>9.899138214535439</v>
      </c>
      <c r="V2874">
        <v>8.0089053803339496</v>
      </c>
      <c r="W2874">
        <v>47.501014198782961</v>
      </c>
      <c r="X2874">
        <v>188.74614319282335</v>
      </c>
      <c r="Y2874">
        <v>159.63168831168838</v>
      </c>
      <c r="Z2874">
        <v>174.52632860040575</v>
      </c>
      <c r="AA2874">
        <v>29.036799490555239</v>
      </c>
      <c r="AB2874">
        <v>2.1045924347075098</v>
      </c>
      <c r="AC2874">
        <v>-6.3118434914404071</v>
      </c>
    </row>
    <row r="2875" spans="1:29">
      <c r="A2875">
        <v>9</v>
      </c>
      <c r="B2875">
        <v>196</v>
      </c>
      <c r="C2875">
        <v>1998</v>
      </c>
      <c r="D2875">
        <v>99</v>
      </c>
      <c r="E2875">
        <v>99</v>
      </c>
      <c r="F2875">
        <v>99</v>
      </c>
      <c r="G2875">
        <v>99</v>
      </c>
      <c r="H2875">
        <v>99</v>
      </c>
      <c r="I2875">
        <v>99</v>
      </c>
      <c r="J2875">
        <v>999</v>
      </c>
      <c r="K2875">
        <v>99</v>
      </c>
      <c r="L2875">
        <v>11</v>
      </c>
      <c r="M2875">
        <v>99</v>
      </c>
      <c r="N2875">
        <v>99</v>
      </c>
      <c r="O2875">
        <v>99</v>
      </c>
      <c r="P2875">
        <v>9999</v>
      </c>
      <c r="Q2875">
        <v>1770</v>
      </c>
      <c r="R2875">
        <v>4078</v>
      </c>
      <c r="S2875">
        <v>3694</v>
      </c>
      <c r="T2875">
        <v>24.681121484014472</v>
      </c>
      <c r="U2875">
        <v>26.69031435458956</v>
      </c>
      <c r="V2875">
        <v>11.005394801373223</v>
      </c>
      <c r="W2875">
        <v>52.406063887384953</v>
      </c>
      <c r="X2875">
        <v>169.47694390586139</v>
      </c>
      <c r="Y2875">
        <v>142.21878371750856</v>
      </c>
      <c r="Z2875">
        <v>157.00276123443419</v>
      </c>
      <c r="AA2875">
        <v>27.82058394985285</v>
      </c>
      <c r="AB2875">
        <v>1.7900977023736502</v>
      </c>
      <c r="AC2875">
        <v>-14.885991621355622</v>
      </c>
    </row>
    <row r="2876" spans="1:29">
      <c r="A2876">
        <v>9</v>
      </c>
      <c r="B2876">
        <v>197</v>
      </c>
      <c r="C2876">
        <v>1998</v>
      </c>
      <c r="D2876">
        <v>99</v>
      </c>
      <c r="E2876">
        <v>99</v>
      </c>
      <c r="F2876">
        <v>99</v>
      </c>
      <c r="G2876">
        <v>99</v>
      </c>
      <c r="H2876">
        <v>99</v>
      </c>
      <c r="I2876">
        <v>99</v>
      </c>
      <c r="J2876">
        <v>999</v>
      </c>
      <c r="K2876">
        <v>99</v>
      </c>
      <c r="L2876">
        <v>14</v>
      </c>
      <c r="M2876">
        <v>99</v>
      </c>
      <c r="N2876">
        <v>99</v>
      </c>
      <c r="O2876">
        <v>99</v>
      </c>
      <c r="P2876">
        <v>9999</v>
      </c>
      <c r="Q2876">
        <v>2261</v>
      </c>
      <c r="R2876">
        <v>6976.75</v>
      </c>
      <c r="S2876">
        <v>6417.75</v>
      </c>
      <c r="T2876">
        <v>42.225113858165273</v>
      </c>
      <c r="U2876">
        <v>41.594335783853346</v>
      </c>
      <c r="V2876">
        <v>14.004514996237502</v>
      </c>
      <c r="W2876">
        <v>56.995987690389917</v>
      </c>
      <c r="X2876">
        <v>152.19630003865589</v>
      </c>
      <c r="Y2876">
        <v>129.54824237646497</v>
      </c>
      <c r="Z2876">
        <v>140.83217638580527</v>
      </c>
      <c r="AA2876">
        <v>25.621098341692598</v>
      </c>
      <c r="AB2876">
        <v>1.7174483300886796</v>
      </c>
      <c r="AC2876">
        <v>-14.145331095097537</v>
      </c>
    </row>
    <row r="2877" spans="1:29">
      <c r="A2877">
        <v>9</v>
      </c>
      <c r="B2877">
        <v>198</v>
      </c>
      <c r="C2877">
        <v>1998</v>
      </c>
      <c r="D2877">
        <v>99</v>
      </c>
      <c r="E2877">
        <v>99</v>
      </c>
      <c r="F2877">
        <v>99</v>
      </c>
      <c r="G2877">
        <v>99</v>
      </c>
      <c r="H2877">
        <v>99</v>
      </c>
      <c r="I2877">
        <v>99</v>
      </c>
      <c r="J2877">
        <v>999</v>
      </c>
      <c r="K2877">
        <v>99</v>
      </c>
      <c r="L2877">
        <v>17</v>
      </c>
      <c r="M2877">
        <v>99</v>
      </c>
      <c r="N2877">
        <v>99</v>
      </c>
      <c r="O2877">
        <v>99</v>
      </c>
      <c r="P2877">
        <v>9999</v>
      </c>
      <c r="Q2877">
        <v>1388</v>
      </c>
      <c r="R2877">
        <v>3038.5</v>
      </c>
      <c r="S2877">
        <v>2766.5</v>
      </c>
      <c r="T2877">
        <v>18.389795887488464</v>
      </c>
      <c r="U2877">
        <v>16.427440841126021</v>
      </c>
      <c r="V2877">
        <v>17.002797432943879</v>
      </c>
      <c r="W2877">
        <v>61.162118199891559</v>
      </c>
      <c r="X2877">
        <v>138.9791642858508</v>
      </c>
      <c r="Y2877">
        <v>117.47924962975158</v>
      </c>
      <c r="Z2877">
        <v>129.02971263329121</v>
      </c>
      <c r="AA2877">
        <v>22.508158150056875</v>
      </c>
      <c r="AB2877">
        <v>1.4762154301285615</v>
      </c>
      <c r="AC2877">
        <v>-9.4412740915708291</v>
      </c>
    </row>
    <row r="2878" spans="1:29">
      <c r="A2878">
        <v>9</v>
      </c>
      <c r="B2878">
        <v>199</v>
      </c>
      <c r="C2878">
        <v>1997</v>
      </c>
      <c r="D2878">
        <v>99</v>
      </c>
      <c r="E2878">
        <v>99</v>
      </c>
      <c r="F2878">
        <v>99</v>
      </c>
      <c r="G2878">
        <v>99</v>
      </c>
      <c r="H2878">
        <v>99</v>
      </c>
      <c r="I2878">
        <v>99</v>
      </c>
      <c r="J2878">
        <v>999</v>
      </c>
      <c r="K2878">
        <v>99</v>
      </c>
      <c r="L2878">
        <v>1</v>
      </c>
      <c r="M2878">
        <v>99</v>
      </c>
      <c r="N2878">
        <v>99</v>
      </c>
      <c r="O2878">
        <v>99</v>
      </c>
      <c r="P2878">
        <v>9999</v>
      </c>
      <c r="Q2878">
        <v>66</v>
      </c>
      <c r="R2878">
        <v>88</v>
      </c>
      <c r="S2878">
        <v>0</v>
      </c>
      <c r="T2878">
        <v>0.52015604681404404</v>
      </c>
      <c r="U2878">
        <v>0</v>
      </c>
      <c r="V2878">
        <v>1</v>
      </c>
      <c r="X2878">
        <v>112.14050034472569</v>
      </c>
      <c r="Y2878">
        <v>0</v>
      </c>
    </row>
    <row r="2879" spans="1:29">
      <c r="A2879">
        <v>9</v>
      </c>
      <c r="B2879">
        <v>200</v>
      </c>
      <c r="C2879">
        <v>1997</v>
      </c>
      <c r="D2879">
        <v>99</v>
      </c>
      <c r="E2879">
        <v>99</v>
      </c>
      <c r="F2879">
        <v>99</v>
      </c>
      <c r="G2879">
        <v>99</v>
      </c>
      <c r="H2879">
        <v>99</v>
      </c>
      <c r="I2879">
        <v>99</v>
      </c>
      <c r="J2879">
        <v>999</v>
      </c>
      <c r="K2879">
        <v>99</v>
      </c>
      <c r="L2879">
        <v>2</v>
      </c>
      <c r="M2879">
        <v>99</v>
      </c>
      <c r="N2879">
        <v>99</v>
      </c>
      <c r="O2879">
        <v>99</v>
      </c>
      <c r="P2879">
        <v>9999</v>
      </c>
      <c r="Q2879">
        <v>73</v>
      </c>
      <c r="R2879">
        <v>82</v>
      </c>
      <c r="S2879">
        <v>75</v>
      </c>
      <c r="T2879">
        <v>0.48469086180399568</v>
      </c>
      <c r="U2879">
        <v>0.66571924994476017</v>
      </c>
      <c r="V2879">
        <v>2</v>
      </c>
      <c r="W2879">
        <v>37.573333333333331</v>
      </c>
      <c r="X2879">
        <v>210.68889887165392</v>
      </c>
      <c r="Y2879">
        <v>180.40853658536588</v>
      </c>
      <c r="Z2879">
        <v>197.24666666666664</v>
      </c>
      <c r="AA2879">
        <v>32.596406073199077</v>
      </c>
      <c r="AB2879">
        <v>1.415846821595609</v>
      </c>
      <c r="AC2879">
        <v>-22.765785451602657</v>
      </c>
    </row>
    <row r="2880" spans="1:29">
      <c r="A2880">
        <v>9</v>
      </c>
      <c r="B2880">
        <v>201</v>
      </c>
      <c r="C2880">
        <v>1997</v>
      </c>
      <c r="D2880">
        <v>99</v>
      </c>
      <c r="E2880">
        <v>99</v>
      </c>
      <c r="F2880">
        <v>99</v>
      </c>
      <c r="G2880">
        <v>99</v>
      </c>
      <c r="H2880">
        <v>99</v>
      </c>
      <c r="I2880">
        <v>99</v>
      </c>
      <c r="J2880">
        <v>999</v>
      </c>
      <c r="K2880">
        <v>99</v>
      </c>
      <c r="L2880">
        <v>5</v>
      </c>
      <c r="M2880">
        <v>99</v>
      </c>
      <c r="N2880">
        <v>99</v>
      </c>
      <c r="O2880">
        <v>99</v>
      </c>
      <c r="P2880">
        <v>9999</v>
      </c>
      <c r="Q2880">
        <v>290</v>
      </c>
      <c r="R2880">
        <v>359.5</v>
      </c>
      <c r="S2880">
        <v>336.5</v>
      </c>
      <c r="T2880">
        <v>2.1249556685187376</v>
      </c>
      <c r="U2880">
        <v>2.8885379826953899</v>
      </c>
      <c r="V2880">
        <v>5.0347705146036157</v>
      </c>
      <c r="W2880">
        <v>42.95096582466568</v>
      </c>
      <c r="X2880">
        <v>204.11279057677612</v>
      </c>
      <c r="Y2880">
        <v>178.54965229485396</v>
      </c>
      <c r="Z2880">
        <v>190.75364041604752</v>
      </c>
      <c r="AA2880">
        <v>31.034642331392025</v>
      </c>
      <c r="AB2880">
        <v>4.0002566545101406</v>
      </c>
      <c r="AC2880">
        <v>1.3724256803683472</v>
      </c>
    </row>
    <row r="2881" spans="1:39">
      <c r="A2881">
        <v>9</v>
      </c>
      <c r="B2881">
        <v>202</v>
      </c>
      <c r="C2881">
        <v>1997</v>
      </c>
      <c r="D2881">
        <v>99</v>
      </c>
      <c r="E2881">
        <v>99</v>
      </c>
      <c r="F2881">
        <v>99</v>
      </c>
      <c r="G2881">
        <v>99</v>
      </c>
      <c r="H2881">
        <v>99</v>
      </c>
      <c r="I2881">
        <v>99</v>
      </c>
      <c r="J2881">
        <v>999</v>
      </c>
      <c r="K2881">
        <v>99</v>
      </c>
      <c r="L2881">
        <v>8</v>
      </c>
      <c r="M2881">
        <v>99</v>
      </c>
      <c r="N2881">
        <v>99</v>
      </c>
      <c r="O2881">
        <v>99</v>
      </c>
      <c r="P2881">
        <v>9999</v>
      </c>
      <c r="Q2881">
        <v>787</v>
      </c>
      <c r="R2881">
        <v>1222.5</v>
      </c>
      <c r="S2881">
        <v>1148.5</v>
      </c>
      <c r="T2881">
        <v>7.226031445797374</v>
      </c>
      <c r="U2881">
        <v>8.983868565280174</v>
      </c>
      <c r="V2881">
        <v>8.0621676891615586</v>
      </c>
      <c r="W2881">
        <v>47.905964301262514</v>
      </c>
      <c r="X2881">
        <v>186.85446009389673</v>
      </c>
      <c r="Y2881">
        <v>163.30306748466279</v>
      </c>
      <c r="Z2881">
        <v>173.82498911623878</v>
      </c>
      <c r="AA2881">
        <v>29.832994925980856</v>
      </c>
      <c r="AB2881">
        <v>4.54808816053617</v>
      </c>
      <c r="AC2881">
        <v>2.6748665365471598</v>
      </c>
    </row>
    <row r="2882" spans="1:39">
      <c r="A2882">
        <v>9</v>
      </c>
      <c r="B2882">
        <v>203</v>
      </c>
      <c r="C2882">
        <v>1997</v>
      </c>
      <c r="D2882">
        <v>99</v>
      </c>
      <c r="E2882">
        <v>99</v>
      </c>
      <c r="F2882">
        <v>99</v>
      </c>
      <c r="G2882">
        <v>99</v>
      </c>
      <c r="H2882">
        <v>99</v>
      </c>
      <c r="I2882">
        <v>99</v>
      </c>
      <c r="J2882">
        <v>999</v>
      </c>
      <c r="K2882">
        <v>99</v>
      </c>
      <c r="L2882">
        <v>11</v>
      </c>
      <c r="M2882">
        <v>99</v>
      </c>
      <c r="N2882">
        <v>99</v>
      </c>
      <c r="O2882">
        <v>99</v>
      </c>
      <c r="P2882">
        <v>9999</v>
      </c>
      <c r="Q2882">
        <v>1828</v>
      </c>
      <c r="R2882">
        <v>4140.25</v>
      </c>
      <c r="S2882">
        <v>3846.25</v>
      </c>
      <c r="T2882">
        <v>24.472455372975528</v>
      </c>
      <c r="U2882">
        <v>27.026131511221159</v>
      </c>
      <c r="V2882">
        <v>11.033874766016543</v>
      </c>
      <c r="W2882">
        <v>52.523626909327277</v>
      </c>
      <c r="X2882">
        <v>168.18573417438401</v>
      </c>
      <c r="Y2882">
        <v>145.05648209649189</v>
      </c>
      <c r="Z2882">
        <v>156.14432239194036</v>
      </c>
      <c r="AA2882">
        <v>27.919617754666792</v>
      </c>
      <c r="AB2882">
        <v>3.2689734653523992</v>
      </c>
      <c r="AC2882">
        <v>-1.8972400682556203</v>
      </c>
    </row>
    <row r="2883" spans="1:39">
      <c r="A2883">
        <v>9</v>
      </c>
      <c r="B2883">
        <v>204</v>
      </c>
      <c r="C2883">
        <v>1997</v>
      </c>
      <c r="D2883">
        <v>99</v>
      </c>
      <c r="E2883">
        <v>99</v>
      </c>
      <c r="F2883">
        <v>99</v>
      </c>
      <c r="G2883">
        <v>99</v>
      </c>
      <c r="H2883">
        <v>99</v>
      </c>
      <c r="I2883">
        <v>99</v>
      </c>
      <c r="J2883">
        <v>999</v>
      </c>
      <c r="K2883">
        <v>99</v>
      </c>
      <c r="L2883">
        <v>14</v>
      </c>
      <c r="M2883">
        <v>99</v>
      </c>
      <c r="N2883">
        <v>99</v>
      </c>
      <c r="O2883">
        <v>99</v>
      </c>
      <c r="P2883">
        <v>9999</v>
      </c>
      <c r="Q2883">
        <v>2394</v>
      </c>
      <c r="R2883">
        <v>7333.5</v>
      </c>
      <c r="S2883">
        <v>6813.5</v>
      </c>
      <c r="T2883">
        <v>43.347322378531743</v>
      </c>
      <c r="U2883">
        <v>42.440114068013344</v>
      </c>
      <c r="V2883">
        <v>14.014317856412353</v>
      </c>
      <c r="W2883">
        <v>57.05584501357599</v>
      </c>
      <c r="X2883">
        <v>149.28897878145835</v>
      </c>
      <c r="Y2883">
        <v>128.6012136087819</v>
      </c>
      <c r="Z2883">
        <v>138.41593894474241</v>
      </c>
      <c r="AA2883">
        <v>24.771215600675351</v>
      </c>
      <c r="AB2883">
        <v>2.322316395606947</v>
      </c>
      <c r="AC2883">
        <v>-7.9857294653162301</v>
      </c>
    </row>
    <row r="2884" spans="1:39">
      <c r="A2884">
        <v>9</v>
      </c>
      <c r="B2884">
        <v>205</v>
      </c>
      <c r="C2884">
        <v>1997</v>
      </c>
      <c r="D2884">
        <v>99</v>
      </c>
      <c r="E2884">
        <v>99</v>
      </c>
      <c r="F2884">
        <v>99</v>
      </c>
      <c r="G2884">
        <v>99</v>
      </c>
      <c r="H2884">
        <v>99</v>
      </c>
      <c r="I2884">
        <v>99</v>
      </c>
      <c r="J2884">
        <v>999</v>
      </c>
      <c r="K2884">
        <v>99</v>
      </c>
      <c r="L2884">
        <v>17</v>
      </c>
      <c r="M2884">
        <v>99</v>
      </c>
      <c r="N2884">
        <v>99</v>
      </c>
      <c r="O2884">
        <v>99</v>
      </c>
      <c r="P2884">
        <v>9999</v>
      </c>
      <c r="Q2884">
        <v>1460</v>
      </c>
      <c r="R2884">
        <v>3125</v>
      </c>
      <c r="S2884">
        <v>2866</v>
      </c>
      <c r="T2884">
        <v>18.471450526066914</v>
      </c>
      <c r="U2884">
        <v>16.27314672103962</v>
      </c>
      <c r="V2884">
        <v>17</v>
      </c>
      <c r="W2884">
        <v>61.138171667829717</v>
      </c>
      <c r="X2884">
        <v>135.83913326110485</v>
      </c>
      <c r="Y2884">
        <v>115.7181120000001</v>
      </c>
      <c r="Z2884">
        <v>126.17554082344743</v>
      </c>
      <c r="AA2884">
        <v>21.890109320131018</v>
      </c>
      <c r="AB2884">
        <v>1.225354957978408</v>
      </c>
      <c r="AC2884">
        <v>-9.3079666162909618</v>
      </c>
    </row>
    <row r="2885" spans="1:39">
      <c r="A2885">
        <v>9</v>
      </c>
      <c r="B2885">
        <v>206</v>
      </c>
      <c r="C2885">
        <v>1996</v>
      </c>
      <c r="D2885">
        <v>99</v>
      </c>
      <c r="E2885">
        <v>99</v>
      </c>
      <c r="F2885">
        <v>99</v>
      </c>
      <c r="G2885">
        <v>99</v>
      </c>
      <c r="H2885">
        <v>99</v>
      </c>
      <c r="I2885">
        <v>99</v>
      </c>
      <c r="J2885">
        <v>999</v>
      </c>
      <c r="K2885">
        <v>99</v>
      </c>
      <c r="L2885">
        <v>1</v>
      </c>
      <c r="M2885">
        <v>99</v>
      </c>
      <c r="N2885">
        <v>99</v>
      </c>
      <c r="O2885">
        <v>99</v>
      </c>
      <c r="P2885">
        <v>9999</v>
      </c>
      <c r="Q2885">
        <v>60</v>
      </c>
      <c r="R2885">
        <v>66</v>
      </c>
      <c r="S2885">
        <v>0</v>
      </c>
      <c r="T2885">
        <v>0.45499198593661122</v>
      </c>
      <c r="U2885">
        <v>0</v>
      </c>
      <c r="V2885">
        <v>1</v>
      </c>
      <c r="X2885">
        <v>107.80557470698317</v>
      </c>
      <c r="Y2885">
        <v>0</v>
      </c>
    </row>
    <row r="2886" spans="1:39" s="301" customFormat="1">
      <c r="A2886" s="301">
        <v>9</v>
      </c>
      <c r="B2886" s="301">
        <v>207</v>
      </c>
      <c r="C2886" s="301">
        <v>1996</v>
      </c>
      <c r="D2886" s="301">
        <v>99</v>
      </c>
      <c r="E2886" s="301">
        <v>99</v>
      </c>
      <c r="F2886" s="301">
        <v>99</v>
      </c>
      <c r="G2886" s="301">
        <v>99</v>
      </c>
      <c r="H2886" s="301">
        <v>99</v>
      </c>
      <c r="I2886" s="301">
        <v>99</v>
      </c>
      <c r="J2886" s="301">
        <v>999</v>
      </c>
      <c r="K2886" s="301">
        <v>99</v>
      </c>
      <c r="L2886" s="301">
        <v>2</v>
      </c>
      <c r="M2886" s="301">
        <v>99</v>
      </c>
      <c r="N2886" s="301">
        <v>99</v>
      </c>
      <c r="O2886" s="301">
        <v>99</v>
      </c>
      <c r="P2886" s="301">
        <v>9999</v>
      </c>
      <c r="Q2886" s="301">
        <v>79</v>
      </c>
      <c r="R2886" s="301">
        <v>88</v>
      </c>
      <c r="S2886" s="301">
        <v>79</v>
      </c>
      <c r="T2886" s="301">
        <v>0.60665598124881515</v>
      </c>
      <c r="U2886" s="301">
        <v>0.80725405532316286</v>
      </c>
      <c r="V2886" s="301">
        <v>2.0227272727272729</v>
      </c>
      <c r="W2886" s="301">
        <v>38.025316455696192</v>
      </c>
      <c r="X2886" s="301">
        <v>204.19457303260123</v>
      </c>
      <c r="Y2886" s="301">
        <v>171.52272727272731</v>
      </c>
      <c r="Z2886" s="301">
        <v>191.06329113924059</v>
      </c>
      <c r="AA2886" s="301">
        <v>37.026344289531032</v>
      </c>
      <c r="AB2886" s="301">
        <v>4.2929871679177776</v>
      </c>
      <c r="AC2886" s="301">
        <v>11.110425108935663</v>
      </c>
    </row>
    <row r="2887" spans="1:39" s="301" customFormat="1">
      <c r="A2887" s="301">
        <v>9</v>
      </c>
      <c r="B2887" s="301">
        <v>208</v>
      </c>
      <c r="C2887" s="301">
        <v>1996</v>
      </c>
      <c r="D2887" s="301">
        <v>99</v>
      </c>
      <c r="E2887" s="301">
        <v>99</v>
      </c>
      <c r="F2887" s="301">
        <v>99</v>
      </c>
      <c r="G2887" s="301">
        <v>99</v>
      </c>
      <c r="H2887" s="301">
        <v>99</v>
      </c>
      <c r="I2887" s="301">
        <v>99</v>
      </c>
      <c r="J2887" s="301">
        <v>999</v>
      </c>
      <c r="K2887" s="301">
        <v>99</v>
      </c>
      <c r="L2887" s="301">
        <v>5</v>
      </c>
      <c r="M2887" s="301">
        <v>99</v>
      </c>
      <c r="N2887" s="301">
        <v>99</v>
      </c>
      <c r="O2887" s="301">
        <v>99</v>
      </c>
      <c r="P2887" s="301">
        <v>9999</v>
      </c>
      <c r="Q2887" s="301">
        <v>271</v>
      </c>
      <c r="R2887" s="301">
        <v>318</v>
      </c>
      <c r="S2887" s="301">
        <v>305</v>
      </c>
      <c r="T2887" s="301">
        <v>2.1922341140582184</v>
      </c>
      <c r="U2887" s="301">
        <v>2.9565479219518944</v>
      </c>
      <c r="V2887" s="301">
        <v>5.0628930817610076</v>
      </c>
      <c r="W2887" s="301">
        <v>43.17704918032787</v>
      </c>
      <c r="X2887" s="301">
        <v>196.68806257963848</v>
      </c>
      <c r="Y2887" s="301">
        <v>173.84088050314469</v>
      </c>
      <c r="Z2887" s="301">
        <v>181.25049180327881</v>
      </c>
      <c r="AA2887" s="301">
        <v>29.514416173341161</v>
      </c>
    </row>
    <row r="2888" spans="1:39" s="301" customFormat="1">
      <c r="A2888" s="301">
        <v>9</v>
      </c>
      <c r="B2888" s="301">
        <v>209</v>
      </c>
      <c r="C2888" s="301">
        <v>1996</v>
      </c>
      <c r="D2888" s="301">
        <v>99</v>
      </c>
      <c r="E2888" s="301">
        <v>99</v>
      </c>
      <c r="F2888" s="301">
        <v>99</v>
      </c>
      <c r="G2888" s="301">
        <v>99</v>
      </c>
      <c r="H2888" s="301">
        <v>99</v>
      </c>
      <c r="I2888" s="301">
        <v>99</v>
      </c>
      <c r="J2888" s="301">
        <v>999</v>
      </c>
      <c r="K2888" s="301">
        <v>99</v>
      </c>
      <c r="L2888" s="301">
        <v>8</v>
      </c>
      <c r="M2888" s="301">
        <v>99</v>
      </c>
      <c r="N2888" s="301">
        <v>99</v>
      </c>
      <c r="O2888" s="301">
        <v>99</v>
      </c>
      <c r="P2888" s="301">
        <v>9999</v>
      </c>
      <c r="Q2888" s="301">
        <v>828</v>
      </c>
      <c r="R2888" s="301">
        <v>1274.25</v>
      </c>
      <c r="S2888" s="301">
        <v>1217.75</v>
      </c>
      <c r="T2888" s="301">
        <v>8.784447546662534</v>
      </c>
      <c r="U2888" s="301">
        <v>11.006845401007764</v>
      </c>
      <c r="V2888" s="301">
        <v>8.1114381008436354</v>
      </c>
      <c r="W2888" s="301">
        <v>48.03941695750359</v>
      </c>
      <c r="X2888" s="301">
        <v>183.60963080060495</v>
      </c>
      <c r="Y2888" s="301">
        <v>161.51108495193253</v>
      </c>
      <c r="Z2888" s="301">
        <v>169.00472182303437</v>
      </c>
      <c r="AA2888" s="301">
        <v>27.907783685090472</v>
      </c>
    </row>
    <row r="2889" spans="1:39" s="301" customFormat="1">
      <c r="A2889" s="301">
        <v>9</v>
      </c>
      <c r="B2889" s="301">
        <v>210</v>
      </c>
      <c r="C2889" s="301">
        <v>1996</v>
      </c>
      <c r="D2889" s="301">
        <v>99</v>
      </c>
      <c r="E2889" s="301">
        <v>99</v>
      </c>
      <c r="F2889" s="301">
        <v>99</v>
      </c>
      <c r="G2889" s="301">
        <v>99</v>
      </c>
      <c r="H2889" s="301">
        <v>99</v>
      </c>
      <c r="I2889" s="301">
        <v>99</v>
      </c>
      <c r="J2889" s="301">
        <v>999</v>
      </c>
      <c r="K2889" s="301">
        <v>99</v>
      </c>
      <c r="L2889" s="301">
        <v>11</v>
      </c>
      <c r="M2889" s="301">
        <v>99</v>
      </c>
      <c r="N2889" s="301">
        <v>99</v>
      </c>
      <c r="O2889" s="301">
        <v>99</v>
      </c>
      <c r="P2889" s="301">
        <v>9999</v>
      </c>
      <c r="Q2889" s="301">
        <v>1812</v>
      </c>
      <c r="R2889" s="301">
        <v>3728</v>
      </c>
      <c r="S2889" s="301">
        <v>3510</v>
      </c>
      <c r="T2889" s="301">
        <v>25.700153387449809</v>
      </c>
      <c r="U2889" s="301">
        <v>28.654181700619088</v>
      </c>
      <c r="V2889" s="301">
        <v>11.017703862660939</v>
      </c>
      <c r="W2889" s="301">
        <v>52.426210826210813</v>
      </c>
      <c r="X2889" s="301">
        <v>164.77455023970137</v>
      </c>
      <c r="Y2889" s="301">
        <v>143.71636266094399</v>
      </c>
      <c r="Z2889" s="301">
        <v>152.6423361823359</v>
      </c>
      <c r="AA2889" s="301">
        <v>27.154064031057047</v>
      </c>
    </row>
    <row r="2890" spans="1:39" s="301" customFormat="1">
      <c r="A2890" s="301">
        <v>9</v>
      </c>
      <c r="B2890" s="301">
        <v>211</v>
      </c>
      <c r="C2890" s="301">
        <v>1996</v>
      </c>
      <c r="D2890" s="301">
        <v>99</v>
      </c>
      <c r="E2890" s="301">
        <v>99</v>
      </c>
      <c r="F2890" s="301">
        <v>99</v>
      </c>
      <c r="G2890" s="301">
        <v>99</v>
      </c>
      <c r="H2890" s="301">
        <v>99</v>
      </c>
      <c r="I2890" s="301">
        <v>99</v>
      </c>
      <c r="J2890" s="301">
        <v>999</v>
      </c>
      <c r="K2890" s="301">
        <v>99</v>
      </c>
      <c r="L2890" s="301">
        <v>14</v>
      </c>
      <c r="M2890" s="301">
        <v>99</v>
      </c>
      <c r="N2890" s="301">
        <v>99</v>
      </c>
      <c r="O2890" s="301">
        <v>99</v>
      </c>
      <c r="P2890" s="301">
        <v>9999</v>
      </c>
      <c r="Q2890" s="301">
        <v>2308</v>
      </c>
      <c r="R2890" s="301">
        <v>6237</v>
      </c>
      <c r="S2890" s="301">
        <v>5795</v>
      </c>
      <c r="T2890" s="301">
        <v>42.996742671009763</v>
      </c>
      <c r="U2890" s="301">
        <v>41.944025429518888</v>
      </c>
      <c r="V2890" s="301">
        <v>14.020202020202023</v>
      </c>
      <c r="W2890" s="301">
        <v>57.037100949094018</v>
      </c>
      <c r="X2890" s="301">
        <v>146.00664506767765</v>
      </c>
      <c r="Y2890" s="301">
        <v>125.74434824434816</v>
      </c>
      <c r="Z2890" s="301">
        <v>135.3352027610008</v>
      </c>
      <c r="AA2890" s="301">
        <v>23.421892735190159</v>
      </c>
    </row>
    <row r="2891" spans="1:39" s="301" customFormat="1">
      <c r="A2891" s="301">
        <v>9</v>
      </c>
      <c r="B2891" s="301">
        <v>212</v>
      </c>
      <c r="C2891" s="301">
        <v>1996</v>
      </c>
      <c r="D2891" s="301">
        <v>99</v>
      </c>
      <c r="E2891" s="301">
        <v>99</v>
      </c>
      <c r="F2891" s="301">
        <v>99</v>
      </c>
      <c r="G2891" s="301">
        <v>99</v>
      </c>
      <c r="H2891" s="301">
        <v>99</v>
      </c>
      <c r="I2891" s="301">
        <v>99</v>
      </c>
      <c r="J2891" s="301">
        <v>999</v>
      </c>
      <c r="K2891" s="301">
        <v>99</v>
      </c>
      <c r="L2891" s="301">
        <v>17</v>
      </c>
      <c r="M2891" s="301">
        <v>99</v>
      </c>
      <c r="N2891" s="301">
        <v>99</v>
      </c>
      <c r="O2891" s="301">
        <v>99</v>
      </c>
      <c r="P2891" s="301">
        <v>9999</v>
      </c>
      <c r="Q2891" s="301">
        <v>1239</v>
      </c>
      <c r="R2891" s="301">
        <v>2299.5</v>
      </c>
      <c r="S2891" s="301">
        <v>1982.5</v>
      </c>
      <c r="T2891" s="301">
        <v>15.852334419109663</v>
      </c>
      <c r="U2891" s="301">
        <v>13.001566214059258</v>
      </c>
      <c r="V2891" s="301">
        <v>17.025875190258748</v>
      </c>
      <c r="W2891" s="301">
        <v>61.138965952080703</v>
      </c>
      <c r="X2891" s="301">
        <v>132.55093139330057</v>
      </c>
      <c r="Y2891" s="301">
        <v>105.71980865405536</v>
      </c>
      <c r="Z2891" s="301">
        <v>122.62431273644404</v>
      </c>
      <c r="AA2891" s="301">
        <v>21.486351550785837</v>
      </c>
    </row>
    <row r="2892" spans="1:39" s="301" customFormat="1">
      <c r="A2892" s="301">
        <v>10</v>
      </c>
      <c r="B2892" s="301">
        <v>1</v>
      </c>
      <c r="C2892" s="301">
        <v>2024</v>
      </c>
      <c r="D2892" s="301">
        <v>99</v>
      </c>
      <c r="E2892" s="301">
        <v>99</v>
      </c>
      <c r="F2892" s="301">
        <v>99</v>
      </c>
      <c r="G2892" s="301">
        <v>99</v>
      </c>
      <c r="H2892" s="301">
        <v>99</v>
      </c>
      <c r="I2892" s="301">
        <v>99</v>
      </c>
      <c r="J2892" s="301">
        <v>999</v>
      </c>
      <c r="K2892" s="301">
        <v>99</v>
      </c>
      <c r="L2892" s="301">
        <v>99</v>
      </c>
      <c r="M2892" s="301">
        <v>0</v>
      </c>
      <c r="N2892" s="301">
        <v>99</v>
      </c>
      <c r="O2892" s="301">
        <v>99</v>
      </c>
      <c r="P2892" s="301">
        <v>9999</v>
      </c>
      <c r="Q2892" s="301">
        <v>20</v>
      </c>
      <c r="R2892" s="301">
        <v>29</v>
      </c>
      <c r="S2892" s="301">
        <v>0</v>
      </c>
      <c r="T2892" s="301">
        <v>0.20563000779975887</v>
      </c>
      <c r="U2892" s="301">
        <v>0</v>
      </c>
      <c r="V2892" s="301">
        <v>0</v>
      </c>
      <c r="X2892" s="301">
        <v>159.54421489147092</v>
      </c>
      <c r="Y2892" s="301">
        <v>0</v>
      </c>
      <c r="AD2892" s="301">
        <v>0</v>
      </c>
      <c r="AE2892" s="301">
        <v>0</v>
      </c>
      <c r="AF2892" s="301">
        <v>0</v>
      </c>
      <c r="AG2892" s="301">
        <v>0</v>
      </c>
      <c r="AH2892" s="301">
        <v>0</v>
      </c>
      <c r="AI2892" s="301">
        <v>0</v>
      </c>
      <c r="AJ2892" s="301">
        <v>0</v>
      </c>
      <c r="AK2892" s="301">
        <v>0</v>
      </c>
      <c r="AL2892" s="301">
        <v>1</v>
      </c>
      <c r="AM2892" s="301">
        <v>0</v>
      </c>
    </row>
    <row r="2893" spans="1:39">
      <c r="A2893">
        <v>10</v>
      </c>
      <c r="B2893">
        <v>2</v>
      </c>
      <c r="C2893">
        <v>2024</v>
      </c>
      <c r="D2893">
        <v>99</v>
      </c>
      <c r="E2893">
        <v>99</v>
      </c>
      <c r="F2893">
        <v>99</v>
      </c>
      <c r="G2893">
        <v>99</v>
      </c>
      <c r="H2893">
        <v>99</v>
      </c>
      <c r="I2893">
        <v>99</v>
      </c>
      <c r="J2893">
        <v>999</v>
      </c>
      <c r="K2893">
        <v>99</v>
      </c>
      <c r="L2893">
        <v>99</v>
      </c>
      <c r="M2893">
        <v>35</v>
      </c>
      <c r="N2893">
        <v>99</v>
      </c>
      <c r="O2893">
        <v>99</v>
      </c>
      <c r="P2893">
        <v>9999</v>
      </c>
      <c r="Q2893">
        <v>6</v>
      </c>
      <c r="R2893">
        <v>7</v>
      </c>
      <c r="S2893">
        <v>7</v>
      </c>
      <c r="T2893">
        <v>4.9634829468907342E-2</v>
      </c>
      <c r="U2893">
        <v>7.3641954630337389E-2</v>
      </c>
      <c r="V2893">
        <v>2</v>
      </c>
      <c r="W2893">
        <v>35</v>
      </c>
      <c r="X2893">
        <v>246.33957591704072</v>
      </c>
      <c r="Y2893">
        <v>227.37142857142859</v>
      </c>
      <c r="Z2893">
        <v>227.37142857142859</v>
      </c>
      <c r="AA2893">
        <v>45.873793149893189</v>
      </c>
      <c r="AB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</row>
    <row r="2894" spans="1:39">
      <c r="A2894">
        <v>10</v>
      </c>
      <c r="B2894">
        <v>3</v>
      </c>
      <c r="C2894">
        <v>2024</v>
      </c>
      <c r="D2894">
        <v>99</v>
      </c>
      <c r="E2894">
        <v>99</v>
      </c>
      <c r="F2894">
        <v>99</v>
      </c>
      <c r="G2894">
        <v>99</v>
      </c>
      <c r="H2894">
        <v>99</v>
      </c>
      <c r="I2894">
        <v>99</v>
      </c>
      <c r="J2894">
        <v>999</v>
      </c>
      <c r="K2894">
        <v>99</v>
      </c>
      <c r="L2894">
        <v>99</v>
      </c>
      <c r="M2894">
        <v>36</v>
      </c>
      <c r="N2894">
        <v>99</v>
      </c>
      <c r="O2894">
        <v>99</v>
      </c>
      <c r="P2894">
        <v>9999</v>
      </c>
      <c r="Q2894">
        <v>2</v>
      </c>
      <c r="R2894">
        <v>2</v>
      </c>
      <c r="S2894">
        <v>2</v>
      </c>
      <c r="T2894">
        <v>1.4181379848259238E-2</v>
      </c>
      <c r="U2894">
        <v>1.3006253736232621E-2</v>
      </c>
      <c r="V2894">
        <v>2</v>
      </c>
      <c r="W2894">
        <v>36</v>
      </c>
      <c r="X2894">
        <v>152.27518959913328</v>
      </c>
      <c r="Y2894">
        <v>140.55000000000001</v>
      </c>
      <c r="Z2894">
        <v>140.55000000000001</v>
      </c>
      <c r="AA2894">
        <v>49.650000000000006</v>
      </c>
      <c r="AB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</row>
    <row r="2895" spans="1:39">
      <c r="A2895">
        <v>10</v>
      </c>
      <c r="B2895">
        <v>4</v>
      </c>
      <c r="C2895">
        <v>2024</v>
      </c>
      <c r="D2895">
        <v>99</v>
      </c>
      <c r="E2895">
        <v>99</v>
      </c>
      <c r="F2895">
        <v>99</v>
      </c>
      <c r="G2895">
        <v>99</v>
      </c>
      <c r="H2895">
        <v>99</v>
      </c>
      <c r="I2895">
        <v>99</v>
      </c>
      <c r="J2895">
        <v>999</v>
      </c>
      <c r="K2895">
        <v>99</v>
      </c>
      <c r="L2895">
        <v>99</v>
      </c>
      <c r="M2895">
        <v>37</v>
      </c>
      <c r="N2895">
        <v>99</v>
      </c>
      <c r="O2895">
        <v>99</v>
      </c>
      <c r="P2895">
        <v>9999</v>
      </c>
    </row>
    <row r="2896" spans="1:39">
      <c r="A2896">
        <v>10</v>
      </c>
      <c r="B2896">
        <v>5</v>
      </c>
      <c r="C2896">
        <v>2024</v>
      </c>
      <c r="D2896">
        <v>99</v>
      </c>
      <c r="E2896">
        <v>99</v>
      </c>
      <c r="F2896">
        <v>99</v>
      </c>
      <c r="G2896">
        <v>99</v>
      </c>
      <c r="H2896">
        <v>99</v>
      </c>
      <c r="I2896">
        <v>99</v>
      </c>
      <c r="J2896">
        <v>999</v>
      </c>
      <c r="K2896">
        <v>99</v>
      </c>
      <c r="L2896">
        <v>99</v>
      </c>
      <c r="M2896">
        <v>38</v>
      </c>
      <c r="N2896">
        <v>99</v>
      </c>
      <c r="O2896">
        <v>99</v>
      </c>
      <c r="P2896">
        <v>9999</v>
      </c>
    </row>
    <row r="2897" spans="1:39">
      <c r="A2897">
        <v>10</v>
      </c>
      <c r="B2897">
        <v>6</v>
      </c>
      <c r="C2897">
        <v>2024</v>
      </c>
      <c r="D2897">
        <v>99</v>
      </c>
      <c r="E2897">
        <v>99</v>
      </c>
      <c r="F2897">
        <v>99</v>
      </c>
      <c r="G2897">
        <v>99</v>
      </c>
      <c r="H2897">
        <v>99</v>
      </c>
      <c r="I2897">
        <v>99</v>
      </c>
      <c r="J2897">
        <v>999</v>
      </c>
      <c r="K2897">
        <v>99</v>
      </c>
      <c r="L2897">
        <v>99</v>
      </c>
      <c r="M2897">
        <v>39</v>
      </c>
      <c r="N2897">
        <v>99</v>
      </c>
      <c r="O2897">
        <v>99</v>
      </c>
      <c r="P2897">
        <v>9999</v>
      </c>
      <c r="Q2897">
        <v>4</v>
      </c>
      <c r="R2897">
        <v>4</v>
      </c>
      <c r="S2897">
        <v>4</v>
      </c>
      <c r="T2897">
        <v>2.8362759696518476E-2</v>
      </c>
      <c r="U2897">
        <v>3.6062163507718625E-2</v>
      </c>
      <c r="V2897">
        <v>2</v>
      </c>
      <c r="W2897">
        <v>39</v>
      </c>
      <c r="X2897">
        <v>211.10509209100752</v>
      </c>
      <c r="Y2897">
        <v>194.85</v>
      </c>
      <c r="Z2897">
        <v>194.85</v>
      </c>
      <c r="AA2897">
        <v>18.206935491729528</v>
      </c>
      <c r="AB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</row>
    <row r="2898" spans="1:39">
      <c r="A2898">
        <v>10</v>
      </c>
      <c r="B2898">
        <v>7</v>
      </c>
      <c r="C2898">
        <v>2024</v>
      </c>
      <c r="D2898">
        <v>99</v>
      </c>
      <c r="E2898">
        <v>99</v>
      </c>
      <c r="F2898">
        <v>99</v>
      </c>
      <c r="G2898">
        <v>99</v>
      </c>
      <c r="H2898">
        <v>99</v>
      </c>
      <c r="I2898">
        <v>99</v>
      </c>
      <c r="J2898">
        <v>999</v>
      </c>
      <c r="K2898">
        <v>99</v>
      </c>
      <c r="L2898">
        <v>99</v>
      </c>
      <c r="M2898">
        <v>40</v>
      </c>
      <c r="N2898">
        <v>99</v>
      </c>
      <c r="O2898">
        <v>99</v>
      </c>
      <c r="P2898">
        <v>9999</v>
      </c>
      <c r="Q2898">
        <v>5</v>
      </c>
      <c r="R2898">
        <v>6</v>
      </c>
      <c r="S2898">
        <v>6</v>
      </c>
      <c r="T2898">
        <v>4.2544139544777697E-2</v>
      </c>
      <c r="U2898">
        <v>5.7387607645141649E-2</v>
      </c>
      <c r="V2898">
        <v>5</v>
      </c>
      <c r="W2898">
        <v>40</v>
      </c>
      <c r="X2898">
        <v>223.96171903214156</v>
      </c>
      <c r="Y2898">
        <v>206.71666666666673</v>
      </c>
      <c r="Z2898">
        <v>206.71666666666673</v>
      </c>
      <c r="AA2898">
        <v>29.260976098247522</v>
      </c>
      <c r="AB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</row>
    <row r="2899" spans="1:39">
      <c r="A2899">
        <v>10</v>
      </c>
      <c r="B2899">
        <v>8</v>
      </c>
      <c r="C2899">
        <v>2024</v>
      </c>
      <c r="D2899">
        <v>99</v>
      </c>
      <c r="E2899">
        <v>99</v>
      </c>
      <c r="F2899">
        <v>99</v>
      </c>
      <c r="G2899">
        <v>99</v>
      </c>
      <c r="H2899">
        <v>99</v>
      </c>
      <c r="I2899">
        <v>99</v>
      </c>
      <c r="J2899">
        <v>999</v>
      </c>
      <c r="K2899">
        <v>99</v>
      </c>
      <c r="L2899">
        <v>99</v>
      </c>
      <c r="M2899">
        <v>41</v>
      </c>
      <c r="N2899">
        <v>99</v>
      </c>
      <c r="O2899">
        <v>99</v>
      </c>
      <c r="P2899">
        <v>9999</v>
      </c>
      <c r="Q2899">
        <v>2</v>
      </c>
      <c r="R2899">
        <v>2</v>
      </c>
      <c r="S2899">
        <v>2</v>
      </c>
      <c r="T2899">
        <v>1.4181379848259238E-2</v>
      </c>
      <c r="U2899">
        <v>1.8248546686482191E-2</v>
      </c>
      <c r="V2899">
        <v>5</v>
      </c>
      <c r="W2899">
        <v>41</v>
      </c>
      <c r="X2899">
        <v>213.65113759479951</v>
      </c>
      <c r="Y2899">
        <v>197.20000000000005</v>
      </c>
      <c r="Z2899">
        <v>197.20000000000005</v>
      </c>
      <c r="AA2899">
        <v>23.5</v>
      </c>
      <c r="AB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1</v>
      </c>
      <c r="AJ2899">
        <v>0</v>
      </c>
      <c r="AK2899">
        <v>0</v>
      </c>
      <c r="AL2899">
        <v>0</v>
      </c>
      <c r="AM2899">
        <v>0</v>
      </c>
    </row>
    <row r="2900" spans="1:39">
      <c r="A2900">
        <v>10</v>
      </c>
      <c r="B2900">
        <v>9</v>
      </c>
      <c r="C2900">
        <v>2024</v>
      </c>
      <c r="D2900">
        <v>99</v>
      </c>
      <c r="E2900">
        <v>99</v>
      </c>
      <c r="F2900">
        <v>99</v>
      </c>
      <c r="G2900">
        <v>99</v>
      </c>
      <c r="H2900">
        <v>99</v>
      </c>
      <c r="I2900">
        <v>99</v>
      </c>
      <c r="J2900">
        <v>999</v>
      </c>
      <c r="K2900">
        <v>99</v>
      </c>
      <c r="L2900">
        <v>99</v>
      </c>
      <c r="M2900">
        <v>42</v>
      </c>
      <c r="N2900">
        <v>99</v>
      </c>
      <c r="O2900">
        <v>99</v>
      </c>
      <c r="P2900">
        <v>9999</v>
      </c>
      <c r="Q2900">
        <v>9</v>
      </c>
      <c r="R2900">
        <v>9</v>
      </c>
      <c r="S2900">
        <v>9</v>
      </c>
      <c r="T2900">
        <v>6.381620931716657E-2</v>
      </c>
      <c r="U2900">
        <v>7.2475972438401884E-2</v>
      </c>
      <c r="V2900">
        <v>5</v>
      </c>
      <c r="W2900">
        <v>42</v>
      </c>
      <c r="X2900">
        <v>188.56386180329841</v>
      </c>
      <c r="Y2900">
        <v>174.04444444444445</v>
      </c>
      <c r="Z2900">
        <v>174.04444444444445</v>
      </c>
      <c r="AA2900">
        <v>39.172073700848223</v>
      </c>
      <c r="AB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1</v>
      </c>
      <c r="AJ2900">
        <v>0</v>
      </c>
      <c r="AK2900">
        <v>0</v>
      </c>
      <c r="AL2900">
        <v>0</v>
      </c>
      <c r="AM2900">
        <v>0</v>
      </c>
    </row>
    <row r="2901" spans="1:39">
      <c r="A2901">
        <v>10</v>
      </c>
      <c r="B2901">
        <v>10</v>
      </c>
      <c r="C2901">
        <v>2024</v>
      </c>
      <c r="D2901">
        <v>99</v>
      </c>
      <c r="E2901">
        <v>99</v>
      </c>
      <c r="F2901">
        <v>99</v>
      </c>
      <c r="G2901">
        <v>99</v>
      </c>
      <c r="H2901">
        <v>99</v>
      </c>
      <c r="I2901">
        <v>99</v>
      </c>
      <c r="J2901">
        <v>999</v>
      </c>
      <c r="K2901">
        <v>99</v>
      </c>
      <c r="L2901">
        <v>99</v>
      </c>
      <c r="M2901">
        <v>43</v>
      </c>
      <c r="N2901">
        <v>99</v>
      </c>
      <c r="O2901">
        <v>99</v>
      </c>
      <c r="P2901">
        <v>9999</v>
      </c>
      <c r="Q2901">
        <v>7</v>
      </c>
      <c r="R2901">
        <v>8</v>
      </c>
      <c r="S2901">
        <v>8</v>
      </c>
      <c r="T2901">
        <v>5.6725519393036952E-2</v>
      </c>
      <c r="U2901">
        <v>8.1623380348943314E-2</v>
      </c>
      <c r="V2901">
        <v>5</v>
      </c>
      <c r="W2901">
        <v>43</v>
      </c>
      <c r="X2901">
        <v>238.90845070422537</v>
      </c>
      <c r="Y2901">
        <v>220.51249999999999</v>
      </c>
      <c r="Z2901">
        <v>220.51249999999999</v>
      </c>
      <c r="AA2901">
        <v>29.433248100575199</v>
      </c>
      <c r="AB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</row>
    <row r="2902" spans="1:39">
      <c r="A2902">
        <v>10</v>
      </c>
      <c r="B2902">
        <v>11</v>
      </c>
      <c r="C2902">
        <v>2024</v>
      </c>
      <c r="D2902">
        <v>99</v>
      </c>
      <c r="E2902">
        <v>99</v>
      </c>
      <c r="F2902">
        <v>99</v>
      </c>
      <c r="G2902">
        <v>99</v>
      </c>
      <c r="H2902">
        <v>99</v>
      </c>
      <c r="I2902">
        <v>99</v>
      </c>
      <c r="J2902">
        <v>999</v>
      </c>
      <c r="K2902">
        <v>99</v>
      </c>
      <c r="L2902">
        <v>99</v>
      </c>
      <c r="M2902">
        <v>44</v>
      </c>
      <c r="N2902">
        <v>99</v>
      </c>
      <c r="O2902">
        <v>99</v>
      </c>
      <c r="P2902">
        <v>9999</v>
      </c>
      <c r="Q2902">
        <v>8</v>
      </c>
      <c r="R2902">
        <v>8</v>
      </c>
      <c r="S2902">
        <v>8</v>
      </c>
      <c r="T2902">
        <v>5.6725519393036952E-2</v>
      </c>
      <c r="U2902">
        <v>7.1768054679012497E-2</v>
      </c>
      <c r="V2902">
        <v>5</v>
      </c>
      <c r="W2902">
        <v>44</v>
      </c>
      <c r="X2902">
        <v>210.06229685807153</v>
      </c>
      <c r="Y2902">
        <v>193.88750000000005</v>
      </c>
      <c r="Z2902">
        <v>193.88750000000005</v>
      </c>
      <c r="AA2902">
        <v>27.71274244368464</v>
      </c>
      <c r="AB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1</v>
      </c>
      <c r="AJ2902">
        <v>0</v>
      </c>
      <c r="AK2902">
        <v>0</v>
      </c>
      <c r="AL2902">
        <v>0</v>
      </c>
      <c r="AM2902">
        <v>0</v>
      </c>
    </row>
    <row r="2903" spans="1:39">
      <c r="A2903">
        <v>10</v>
      </c>
      <c r="B2903">
        <v>12</v>
      </c>
      <c r="C2903">
        <v>2024</v>
      </c>
      <c r="D2903">
        <v>99</v>
      </c>
      <c r="E2903">
        <v>99</v>
      </c>
      <c r="F2903">
        <v>99</v>
      </c>
      <c r="G2903">
        <v>99</v>
      </c>
      <c r="H2903">
        <v>99</v>
      </c>
      <c r="I2903">
        <v>99</v>
      </c>
      <c r="J2903">
        <v>999</v>
      </c>
      <c r="K2903">
        <v>99</v>
      </c>
      <c r="L2903">
        <v>99</v>
      </c>
      <c r="M2903">
        <v>45</v>
      </c>
      <c r="N2903">
        <v>99</v>
      </c>
      <c r="O2903">
        <v>99</v>
      </c>
      <c r="P2903">
        <v>9999</v>
      </c>
      <c r="Q2903">
        <v>20</v>
      </c>
      <c r="R2903">
        <v>21</v>
      </c>
      <c r="S2903">
        <v>21</v>
      </c>
      <c r="T2903">
        <v>0.14890448840672199</v>
      </c>
      <c r="U2903">
        <v>0.197101886485156</v>
      </c>
      <c r="V2903">
        <v>8</v>
      </c>
      <c r="W2903">
        <v>45</v>
      </c>
      <c r="X2903">
        <v>219.77506062013097</v>
      </c>
      <c r="Y2903">
        <v>202.85238095238088</v>
      </c>
      <c r="Z2903">
        <v>202.85238095238088</v>
      </c>
      <c r="AA2903">
        <v>27.248584393944554</v>
      </c>
      <c r="AB2903">
        <v>0</v>
      </c>
      <c r="AD2903">
        <v>0</v>
      </c>
      <c r="AE2903">
        <v>0</v>
      </c>
      <c r="AF2903">
        <v>0</v>
      </c>
      <c r="AG2903">
        <v>0</v>
      </c>
      <c r="AH2903">
        <v>4</v>
      </c>
      <c r="AI2903">
        <v>0</v>
      </c>
      <c r="AJ2903">
        <v>0</v>
      </c>
      <c r="AK2903">
        <v>0</v>
      </c>
      <c r="AL2903">
        <v>0</v>
      </c>
      <c r="AM2903">
        <v>0</v>
      </c>
    </row>
    <row r="2904" spans="1:39">
      <c r="A2904">
        <v>10</v>
      </c>
      <c r="B2904">
        <v>13</v>
      </c>
      <c r="C2904">
        <v>2024</v>
      </c>
      <c r="D2904">
        <v>99</v>
      </c>
      <c r="E2904">
        <v>99</v>
      </c>
      <c r="F2904">
        <v>99</v>
      </c>
      <c r="G2904">
        <v>99</v>
      </c>
      <c r="H2904">
        <v>99</v>
      </c>
      <c r="I2904">
        <v>99</v>
      </c>
      <c r="J2904">
        <v>999</v>
      </c>
      <c r="K2904">
        <v>99</v>
      </c>
      <c r="L2904">
        <v>99</v>
      </c>
      <c r="M2904">
        <v>46</v>
      </c>
      <c r="N2904">
        <v>99</v>
      </c>
      <c r="O2904">
        <v>99</v>
      </c>
      <c r="P2904">
        <v>9999</v>
      </c>
      <c r="Q2904">
        <v>14</v>
      </c>
      <c r="R2904">
        <v>18</v>
      </c>
      <c r="S2904">
        <v>18</v>
      </c>
      <c r="T2904">
        <v>0.12763241863433311</v>
      </c>
      <c r="U2904">
        <v>0.1474273435779366</v>
      </c>
      <c r="V2904">
        <v>8</v>
      </c>
      <c r="W2904">
        <v>46</v>
      </c>
      <c r="X2904">
        <v>191.78403755868536</v>
      </c>
      <c r="Y2904">
        <v>177.01666666666671</v>
      </c>
      <c r="Z2904">
        <v>177.01666666666671</v>
      </c>
      <c r="AA2904">
        <v>26.67225462285969</v>
      </c>
      <c r="AB2904">
        <v>0</v>
      </c>
      <c r="AD2904">
        <v>1</v>
      </c>
      <c r="AE2904">
        <v>0</v>
      </c>
      <c r="AF2904">
        <v>0</v>
      </c>
      <c r="AG2904">
        <v>0</v>
      </c>
      <c r="AH2904">
        <v>0</v>
      </c>
      <c r="AI2904">
        <v>1</v>
      </c>
      <c r="AJ2904">
        <v>1</v>
      </c>
      <c r="AK2904">
        <v>0</v>
      </c>
      <c r="AL2904">
        <v>0</v>
      </c>
      <c r="AM2904">
        <v>0</v>
      </c>
    </row>
    <row r="2905" spans="1:39">
      <c r="A2905">
        <v>10</v>
      </c>
      <c r="B2905">
        <v>14</v>
      </c>
      <c r="C2905">
        <v>2024</v>
      </c>
      <c r="D2905">
        <v>99</v>
      </c>
      <c r="E2905">
        <v>99</v>
      </c>
      <c r="F2905">
        <v>99</v>
      </c>
      <c r="G2905">
        <v>99</v>
      </c>
      <c r="H2905">
        <v>99</v>
      </c>
      <c r="I2905">
        <v>99</v>
      </c>
      <c r="J2905">
        <v>999</v>
      </c>
      <c r="K2905">
        <v>99</v>
      </c>
      <c r="L2905">
        <v>99</v>
      </c>
      <c r="M2905">
        <v>47</v>
      </c>
      <c r="N2905">
        <v>99</v>
      </c>
      <c r="O2905">
        <v>99</v>
      </c>
      <c r="P2905">
        <v>9999</v>
      </c>
      <c r="Q2905">
        <v>23</v>
      </c>
      <c r="R2905">
        <v>31</v>
      </c>
      <c r="S2905">
        <v>31</v>
      </c>
      <c r="T2905">
        <v>0.21981138764801819</v>
      </c>
      <c r="U2905">
        <v>0.27016547693298576</v>
      </c>
      <c r="V2905">
        <v>8</v>
      </c>
      <c r="W2905">
        <v>47</v>
      </c>
      <c r="X2905">
        <v>204.06808094222905</v>
      </c>
      <c r="Y2905">
        <v>188.35483870967747</v>
      </c>
      <c r="Z2905">
        <v>188.35483870967747</v>
      </c>
      <c r="AA2905">
        <v>43.828130889099505</v>
      </c>
      <c r="AB2905">
        <v>0</v>
      </c>
      <c r="AD2905">
        <v>0</v>
      </c>
      <c r="AE2905">
        <v>0</v>
      </c>
      <c r="AF2905">
        <v>0</v>
      </c>
      <c r="AG2905">
        <v>0</v>
      </c>
      <c r="AH2905">
        <v>2</v>
      </c>
      <c r="AI2905">
        <v>3</v>
      </c>
      <c r="AJ2905">
        <v>1</v>
      </c>
      <c r="AK2905">
        <v>0</v>
      </c>
      <c r="AL2905">
        <v>0</v>
      </c>
      <c r="AM2905">
        <v>0</v>
      </c>
    </row>
    <row r="2906" spans="1:39">
      <c r="A2906">
        <v>10</v>
      </c>
      <c r="B2906">
        <v>15</v>
      </c>
      <c r="C2906">
        <v>2024</v>
      </c>
      <c r="D2906">
        <v>99</v>
      </c>
      <c r="E2906">
        <v>99</v>
      </c>
      <c r="F2906">
        <v>99</v>
      </c>
      <c r="G2906">
        <v>99</v>
      </c>
      <c r="H2906">
        <v>99</v>
      </c>
      <c r="I2906">
        <v>99</v>
      </c>
      <c r="J2906">
        <v>999</v>
      </c>
      <c r="K2906">
        <v>99</v>
      </c>
      <c r="L2906">
        <v>99</v>
      </c>
      <c r="M2906">
        <v>48</v>
      </c>
      <c r="N2906">
        <v>99</v>
      </c>
      <c r="O2906">
        <v>99</v>
      </c>
      <c r="P2906">
        <v>9999</v>
      </c>
      <c r="Q2906">
        <v>126</v>
      </c>
      <c r="R2906">
        <v>379</v>
      </c>
      <c r="S2906">
        <v>379</v>
      </c>
      <c r="T2906">
        <v>2.6873714812451248</v>
      </c>
      <c r="U2906">
        <v>3.3066746002809473</v>
      </c>
      <c r="V2906">
        <v>7.9815303430079156</v>
      </c>
      <c r="W2906">
        <v>48</v>
      </c>
      <c r="X2906">
        <v>204.29567459557435</v>
      </c>
      <c r="Y2906">
        <v>188.56490765171503</v>
      </c>
      <c r="Z2906">
        <v>188.56490765171503</v>
      </c>
      <c r="AA2906">
        <v>34.646451168243168</v>
      </c>
      <c r="AB2906">
        <v>0</v>
      </c>
      <c r="AD2906">
        <v>15</v>
      </c>
      <c r="AE2906">
        <v>0</v>
      </c>
      <c r="AF2906">
        <v>0</v>
      </c>
      <c r="AG2906">
        <v>2</v>
      </c>
      <c r="AH2906">
        <v>11</v>
      </c>
      <c r="AI2906">
        <v>8</v>
      </c>
      <c r="AJ2906">
        <v>6</v>
      </c>
      <c r="AK2906">
        <v>0</v>
      </c>
      <c r="AL2906">
        <v>4</v>
      </c>
      <c r="AM2906">
        <v>4</v>
      </c>
    </row>
    <row r="2907" spans="1:39">
      <c r="A2907">
        <v>10</v>
      </c>
      <c r="B2907">
        <v>16</v>
      </c>
      <c r="C2907">
        <v>2024</v>
      </c>
      <c r="D2907">
        <v>99</v>
      </c>
      <c r="E2907">
        <v>99</v>
      </c>
      <c r="F2907">
        <v>99</v>
      </c>
      <c r="G2907">
        <v>99</v>
      </c>
      <c r="H2907">
        <v>99</v>
      </c>
      <c r="I2907">
        <v>99</v>
      </c>
      <c r="J2907">
        <v>999</v>
      </c>
      <c r="K2907">
        <v>99</v>
      </c>
      <c r="L2907">
        <v>99</v>
      </c>
      <c r="M2907">
        <v>49</v>
      </c>
      <c r="N2907">
        <v>99</v>
      </c>
      <c r="O2907">
        <v>99</v>
      </c>
      <c r="P2907">
        <v>9999</v>
      </c>
      <c r="Q2907">
        <v>87</v>
      </c>
      <c r="R2907">
        <v>145</v>
      </c>
      <c r="S2907">
        <v>145</v>
      </c>
      <c r="T2907">
        <v>1.0281500389987943</v>
      </c>
      <c r="U2907">
        <v>1.220936043100624</v>
      </c>
      <c r="V2907">
        <v>8.0206896551724132</v>
      </c>
      <c r="W2907">
        <v>49</v>
      </c>
      <c r="X2907">
        <v>197.16591325139163</v>
      </c>
      <c r="Y2907">
        <v>181.98413793103441</v>
      </c>
      <c r="Z2907">
        <v>181.98413793103441</v>
      </c>
      <c r="AA2907">
        <v>35.52433391520411</v>
      </c>
      <c r="AB2907">
        <v>0</v>
      </c>
      <c r="AD2907">
        <v>4</v>
      </c>
      <c r="AE2907">
        <v>0</v>
      </c>
      <c r="AF2907">
        <v>0</v>
      </c>
      <c r="AG2907">
        <v>1</v>
      </c>
      <c r="AH2907">
        <v>7</v>
      </c>
      <c r="AI2907">
        <v>4</v>
      </c>
      <c r="AJ2907">
        <v>2</v>
      </c>
      <c r="AK2907">
        <v>0</v>
      </c>
      <c r="AL2907">
        <v>3</v>
      </c>
      <c r="AM2907">
        <v>2</v>
      </c>
    </row>
    <row r="2908" spans="1:39">
      <c r="A2908">
        <v>10</v>
      </c>
      <c r="B2908">
        <v>17</v>
      </c>
      <c r="C2908">
        <v>2024</v>
      </c>
      <c r="D2908">
        <v>99</v>
      </c>
      <c r="E2908">
        <v>99</v>
      </c>
      <c r="F2908">
        <v>99</v>
      </c>
      <c r="G2908">
        <v>99</v>
      </c>
      <c r="H2908">
        <v>99</v>
      </c>
      <c r="I2908">
        <v>99</v>
      </c>
      <c r="J2908">
        <v>999</v>
      </c>
      <c r="K2908">
        <v>99</v>
      </c>
      <c r="L2908">
        <v>99</v>
      </c>
      <c r="M2908">
        <v>50</v>
      </c>
      <c r="N2908">
        <v>99</v>
      </c>
      <c r="O2908">
        <v>99</v>
      </c>
      <c r="P2908">
        <v>9999</v>
      </c>
      <c r="Q2908">
        <v>103</v>
      </c>
      <c r="R2908">
        <v>191</v>
      </c>
      <c r="S2908">
        <v>191</v>
      </c>
      <c r="T2908">
        <v>1.3543217755087571</v>
      </c>
      <c r="U2908">
        <v>1.5611391090785596</v>
      </c>
      <c r="V2908">
        <v>10.93717277486911</v>
      </c>
      <c r="W2908">
        <v>50</v>
      </c>
      <c r="X2908">
        <v>191.38820032559445</v>
      </c>
      <c r="Y2908">
        <v>176.65130890052362</v>
      </c>
      <c r="Z2908">
        <v>176.65130890052362</v>
      </c>
      <c r="AA2908">
        <v>29.514025166568203</v>
      </c>
      <c r="AB2908">
        <v>0</v>
      </c>
      <c r="AD2908">
        <v>5</v>
      </c>
      <c r="AE2908">
        <v>0</v>
      </c>
      <c r="AF2908">
        <v>0</v>
      </c>
      <c r="AG2908">
        <v>0</v>
      </c>
      <c r="AH2908">
        <v>6</v>
      </c>
      <c r="AI2908">
        <v>5</v>
      </c>
      <c r="AJ2908">
        <v>1</v>
      </c>
      <c r="AK2908">
        <v>0</v>
      </c>
      <c r="AL2908">
        <v>3</v>
      </c>
      <c r="AM2908">
        <v>0</v>
      </c>
    </row>
    <row r="2909" spans="1:39">
      <c r="A2909">
        <v>10</v>
      </c>
      <c r="B2909">
        <v>18</v>
      </c>
      <c r="C2909">
        <v>2024</v>
      </c>
      <c r="D2909">
        <v>99</v>
      </c>
      <c r="E2909">
        <v>99</v>
      </c>
      <c r="F2909">
        <v>99</v>
      </c>
      <c r="G2909">
        <v>99</v>
      </c>
      <c r="H2909">
        <v>99</v>
      </c>
      <c r="I2909">
        <v>99</v>
      </c>
      <c r="J2909">
        <v>999</v>
      </c>
      <c r="K2909">
        <v>99</v>
      </c>
      <c r="L2909">
        <v>99</v>
      </c>
      <c r="M2909">
        <v>51</v>
      </c>
      <c r="N2909">
        <v>99</v>
      </c>
      <c r="O2909">
        <v>99</v>
      </c>
      <c r="P2909">
        <v>9999</v>
      </c>
      <c r="Q2909">
        <v>126</v>
      </c>
      <c r="R2909">
        <v>229</v>
      </c>
      <c r="S2909">
        <v>229</v>
      </c>
      <c r="T2909">
        <v>1.6237679926256825</v>
      </c>
      <c r="U2909">
        <v>1.8766159495259276</v>
      </c>
      <c r="V2909">
        <v>10.92576419213974</v>
      </c>
      <c r="W2909">
        <v>51</v>
      </c>
      <c r="X2909">
        <v>191.88756996125221</v>
      </c>
      <c r="Y2909">
        <v>177.11222707423588</v>
      </c>
      <c r="Z2909">
        <v>177.11222707423588</v>
      </c>
      <c r="AA2909">
        <v>33.880543151054027</v>
      </c>
      <c r="AB2909">
        <v>0</v>
      </c>
      <c r="AD2909">
        <v>5</v>
      </c>
      <c r="AE2909">
        <v>0</v>
      </c>
      <c r="AF2909">
        <v>0</v>
      </c>
      <c r="AG2909">
        <v>0</v>
      </c>
      <c r="AH2909">
        <v>23</v>
      </c>
      <c r="AI2909">
        <v>8</v>
      </c>
      <c r="AJ2909">
        <v>8</v>
      </c>
      <c r="AK2909">
        <v>0</v>
      </c>
      <c r="AL2909">
        <v>2</v>
      </c>
      <c r="AM2909">
        <v>1</v>
      </c>
    </row>
    <row r="2910" spans="1:39">
      <c r="A2910">
        <v>10</v>
      </c>
      <c r="B2910">
        <v>19</v>
      </c>
      <c r="C2910">
        <v>2024</v>
      </c>
      <c r="D2910">
        <v>99</v>
      </c>
      <c r="E2910">
        <v>99</v>
      </c>
      <c r="F2910">
        <v>99</v>
      </c>
      <c r="G2910">
        <v>99</v>
      </c>
      <c r="H2910">
        <v>99</v>
      </c>
      <c r="I2910">
        <v>99</v>
      </c>
      <c r="J2910">
        <v>999</v>
      </c>
      <c r="K2910">
        <v>99</v>
      </c>
      <c r="L2910">
        <v>99</v>
      </c>
      <c r="M2910">
        <v>52</v>
      </c>
      <c r="N2910">
        <v>99</v>
      </c>
      <c r="O2910">
        <v>99</v>
      </c>
      <c r="P2910">
        <v>9999</v>
      </c>
      <c r="Q2910">
        <v>167</v>
      </c>
      <c r="R2910">
        <v>337</v>
      </c>
      <c r="S2910">
        <v>337</v>
      </c>
      <c r="T2910">
        <v>2.3895625044316806</v>
      </c>
      <c r="U2910">
        <v>2.6814120229420872</v>
      </c>
      <c r="V2910">
        <v>10.94362017804154</v>
      </c>
      <c r="W2910">
        <v>52</v>
      </c>
      <c r="X2910">
        <v>186.31189097607805</v>
      </c>
      <c r="Y2910">
        <v>171.96587537091975</v>
      </c>
      <c r="Z2910">
        <v>171.96587537091975</v>
      </c>
      <c r="AA2910">
        <v>30.000335189362655</v>
      </c>
      <c r="AB2910">
        <v>0</v>
      </c>
      <c r="AD2910">
        <v>4</v>
      </c>
      <c r="AE2910">
        <v>0</v>
      </c>
      <c r="AF2910">
        <v>0</v>
      </c>
      <c r="AG2910">
        <v>0</v>
      </c>
      <c r="AH2910">
        <v>23</v>
      </c>
      <c r="AI2910">
        <v>9</v>
      </c>
      <c r="AJ2910">
        <v>3</v>
      </c>
      <c r="AK2910">
        <v>1</v>
      </c>
      <c r="AL2910">
        <v>4</v>
      </c>
      <c r="AM2910">
        <v>0</v>
      </c>
    </row>
    <row r="2911" spans="1:39">
      <c r="A2911">
        <v>10</v>
      </c>
      <c r="B2911">
        <v>20</v>
      </c>
      <c r="C2911">
        <v>2024</v>
      </c>
      <c r="D2911">
        <v>99</v>
      </c>
      <c r="E2911">
        <v>99</v>
      </c>
      <c r="F2911">
        <v>99</v>
      </c>
      <c r="G2911">
        <v>99</v>
      </c>
      <c r="H2911">
        <v>99</v>
      </c>
      <c r="I2911">
        <v>99</v>
      </c>
      <c r="J2911">
        <v>999</v>
      </c>
      <c r="K2911">
        <v>99</v>
      </c>
      <c r="L2911">
        <v>99</v>
      </c>
      <c r="M2911">
        <v>53</v>
      </c>
      <c r="N2911">
        <v>99</v>
      </c>
      <c r="O2911">
        <v>99</v>
      </c>
      <c r="P2911">
        <v>9999</v>
      </c>
      <c r="Q2911">
        <v>186</v>
      </c>
      <c r="R2911">
        <v>432</v>
      </c>
      <c r="S2911">
        <v>432</v>
      </c>
      <c r="T2911">
        <v>3.0631780472239942</v>
      </c>
      <c r="U2911">
        <v>3.3562658587458847</v>
      </c>
      <c r="V2911">
        <v>10.967592592592593</v>
      </c>
      <c r="W2911">
        <v>53</v>
      </c>
      <c r="X2911">
        <v>181.91961598651764</v>
      </c>
      <c r="Y2911">
        <v>167.91180555555565</v>
      </c>
      <c r="Z2911">
        <v>167.91180555555565</v>
      </c>
      <c r="AA2911">
        <v>30.499137426769138</v>
      </c>
      <c r="AB2911">
        <v>0</v>
      </c>
      <c r="AD2911">
        <v>5</v>
      </c>
      <c r="AE2911">
        <v>0</v>
      </c>
      <c r="AF2911">
        <v>0</v>
      </c>
      <c r="AG2911">
        <v>1</v>
      </c>
      <c r="AH2911">
        <v>31</v>
      </c>
      <c r="AI2911">
        <v>13</v>
      </c>
      <c r="AJ2911">
        <v>8</v>
      </c>
      <c r="AK2911">
        <v>0</v>
      </c>
      <c r="AL2911">
        <v>9</v>
      </c>
      <c r="AM2911">
        <v>4</v>
      </c>
    </row>
    <row r="2912" spans="1:39">
      <c r="A2912">
        <v>10</v>
      </c>
      <c r="B2912">
        <v>21</v>
      </c>
      <c r="C2912">
        <v>2024</v>
      </c>
      <c r="D2912">
        <v>99</v>
      </c>
      <c r="E2912">
        <v>99</v>
      </c>
      <c r="F2912">
        <v>99</v>
      </c>
      <c r="G2912">
        <v>99</v>
      </c>
      <c r="H2912">
        <v>99</v>
      </c>
      <c r="I2912">
        <v>99</v>
      </c>
      <c r="J2912">
        <v>999</v>
      </c>
      <c r="K2912">
        <v>99</v>
      </c>
      <c r="L2912">
        <v>99</v>
      </c>
      <c r="M2912">
        <v>54</v>
      </c>
      <c r="N2912">
        <v>99</v>
      </c>
      <c r="O2912">
        <v>99</v>
      </c>
      <c r="P2912">
        <v>9999</v>
      </c>
      <c r="Q2912">
        <v>205</v>
      </c>
      <c r="R2912">
        <v>499</v>
      </c>
      <c r="S2912">
        <v>499</v>
      </c>
      <c r="T2912">
        <v>3.5382542721406791</v>
      </c>
      <c r="U2912">
        <v>3.8293214909025624</v>
      </c>
      <c r="V2912">
        <v>10.9498997995992</v>
      </c>
      <c r="W2912">
        <v>54</v>
      </c>
      <c r="X2912">
        <v>179.69177792204124</v>
      </c>
      <c r="Y2912">
        <v>165.85551102204411</v>
      </c>
      <c r="Z2912">
        <v>165.85551102204411</v>
      </c>
      <c r="AA2912">
        <v>30.001069865515369</v>
      </c>
      <c r="AB2912">
        <v>0</v>
      </c>
      <c r="AD2912">
        <v>12</v>
      </c>
      <c r="AE2912">
        <v>0</v>
      </c>
      <c r="AF2912">
        <v>0</v>
      </c>
      <c r="AG2912">
        <v>2</v>
      </c>
      <c r="AH2912">
        <v>32</v>
      </c>
      <c r="AI2912">
        <v>24</v>
      </c>
      <c r="AJ2912">
        <v>9</v>
      </c>
      <c r="AK2912">
        <v>3</v>
      </c>
      <c r="AL2912">
        <v>8</v>
      </c>
      <c r="AM2912">
        <v>0</v>
      </c>
    </row>
    <row r="2913" spans="1:39">
      <c r="A2913">
        <v>10</v>
      </c>
      <c r="B2913">
        <v>22</v>
      </c>
      <c r="C2913">
        <v>2024</v>
      </c>
      <c r="D2913">
        <v>99</v>
      </c>
      <c r="E2913">
        <v>99</v>
      </c>
      <c r="F2913">
        <v>99</v>
      </c>
      <c r="G2913">
        <v>99</v>
      </c>
      <c r="H2913">
        <v>99</v>
      </c>
      <c r="I2913">
        <v>99</v>
      </c>
      <c r="J2913">
        <v>999</v>
      </c>
      <c r="K2913">
        <v>99</v>
      </c>
      <c r="L2913">
        <v>99</v>
      </c>
      <c r="M2913">
        <v>55</v>
      </c>
      <c r="N2913">
        <v>99</v>
      </c>
      <c r="O2913">
        <v>99</v>
      </c>
      <c r="P2913">
        <v>9999</v>
      </c>
      <c r="Q2913">
        <v>225</v>
      </c>
      <c r="R2913">
        <v>593</v>
      </c>
      <c r="S2913">
        <v>593</v>
      </c>
      <c r="T2913">
        <v>4.2047791250088631</v>
      </c>
      <c r="U2913">
        <v>4.4949585150939173</v>
      </c>
      <c r="V2913">
        <v>13.961214165261389</v>
      </c>
      <c r="W2913">
        <v>55</v>
      </c>
      <c r="X2913">
        <v>177.49164594520025</v>
      </c>
      <c r="Y2913">
        <v>163.82478920741988</v>
      </c>
      <c r="Z2913">
        <v>163.82478920741988</v>
      </c>
      <c r="AA2913">
        <v>29.27794885871953</v>
      </c>
      <c r="AB2913">
        <v>0</v>
      </c>
      <c r="AD2913">
        <v>15</v>
      </c>
      <c r="AE2913">
        <v>0</v>
      </c>
      <c r="AF2913">
        <v>0</v>
      </c>
      <c r="AG2913">
        <v>1</v>
      </c>
      <c r="AH2913">
        <v>41</v>
      </c>
      <c r="AI2913">
        <v>12</v>
      </c>
      <c r="AJ2913">
        <v>13</v>
      </c>
      <c r="AK2913">
        <v>1</v>
      </c>
      <c r="AL2913">
        <v>4</v>
      </c>
      <c r="AM2913">
        <v>2</v>
      </c>
    </row>
    <row r="2914" spans="1:39">
      <c r="A2914">
        <v>10</v>
      </c>
      <c r="B2914">
        <v>23</v>
      </c>
      <c r="C2914">
        <v>2024</v>
      </c>
      <c r="D2914">
        <v>99</v>
      </c>
      <c r="E2914">
        <v>99</v>
      </c>
      <c r="F2914">
        <v>99</v>
      </c>
      <c r="G2914">
        <v>99</v>
      </c>
      <c r="H2914">
        <v>99</v>
      </c>
      <c r="I2914">
        <v>99</v>
      </c>
      <c r="J2914">
        <v>999</v>
      </c>
      <c r="K2914">
        <v>99</v>
      </c>
      <c r="L2914">
        <v>99</v>
      </c>
      <c r="M2914">
        <v>56</v>
      </c>
      <c r="N2914">
        <v>99</v>
      </c>
      <c r="O2914">
        <v>99</v>
      </c>
      <c r="P2914">
        <v>9999</v>
      </c>
      <c r="Q2914">
        <v>248</v>
      </c>
      <c r="R2914">
        <v>688</v>
      </c>
      <c r="S2914">
        <v>688</v>
      </c>
      <c r="T2914">
        <v>4.878394667801178</v>
      </c>
      <c r="U2914">
        <v>5.100112526535348</v>
      </c>
      <c r="V2914">
        <v>13.877906976744178</v>
      </c>
      <c r="W2914">
        <v>56</v>
      </c>
      <c r="X2914">
        <v>173.57942376981003</v>
      </c>
      <c r="Y2914">
        <v>160.21380813953488</v>
      </c>
      <c r="Z2914">
        <v>160.21380813953488</v>
      </c>
      <c r="AA2914">
        <v>29.237494812995603</v>
      </c>
      <c r="AB2914">
        <v>0</v>
      </c>
      <c r="AD2914">
        <v>16</v>
      </c>
      <c r="AE2914">
        <v>0</v>
      </c>
      <c r="AF2914">
        <v>0</v>
      </c>
      <c r="AG2914">
        <v>1</v>
      </c>
      <c r="AH2914">
        <v>50</v>
      </c>
      <c r="AI2914">
        <v>20</v>
      </c>
      <c r="AJ2914">
        <v>16</v>
      </c>
      <c r="AK2914">
        <v>4</v>
      </c>
      <c r="AL2914">
        <v>10</v>
      </c>
      <c r="AM2914">
        <v>2</v>
      </c>
    </row>
    <row r="2915" spans="1:39">
      <c r="A2915">
        <v>10</v>
      </c>
      <c r="B2915">
        <v>24</v>
      </c>
      <c r="C2915">
        <v>2024</v>
      </c>
      <c r="D2915">
        <v>99</v>
      </c>
      <c r="E2915">
        <v>99</v>
      </c>
      <c r="F2915">
        <v>99</v>
      </c>
      <c r="G2915">
        <v>99</v>
      </c>
      <c r="H2915">
        <v>99</v>
      </c>
      <c r="I2915">
        <v>99</v>
      </c>
      <c r="J2915">
        <v>999</v>
      </c>
      <c r="K2915">
        <v>99</v>
      </c>
      <c r="L2915">
        <v>99</v>
      </c>
      <c r="M2915">
        <v>57</v>
      </c>
      <c r="N2915">
        <v>99</v>
      </c>
      <c r="O2915">
        <v>99</v>
      </c>
      <c r="P2915">
        <v>9999</v>
      </c>
      <c r="Q2915">
        <v>271</v>
      </c>
      <c r="R2915">
        <v>844</v>
      </c>
      <c r="S2915">
        <v>844</v>
      </c>
      <c r="T2915">
        <v>5.9845422959653991</v>
      </c>
      <c r="U2915">
        <v>6.1602078039373156</v>
      </c>
      <c r="V2915">
        <v>13.933649289099522</v>
      </c>
      <c r="W2915">
        <v>57</v>
      </c>
      <c r="X2915">
        <v>170.90699501419749</v>
      </c>
      <c r="Y2915">
        <v>157.74715639810427</v>
      </c>
      <c r="Z2915">
        <v>157.74715639810427</v>
      </c>
      <c r="AA2915">
        <v>27.341101968333888</v>
      </c>
      <c r="AB2915">
        <v>0</v>
      </c>
      <c r="AD2915">
        <v>29</v>
      </c>
      <c r="AE2915">
        <v>0</v>
      </c>
      <c r="AF2915">
        <v>0</v>
      </c>
      <c r="AG2915">
        <v>2</v>
      </c>
      <c r="AH2915">
        <v>64</v>
      </c>
      <c r="AI2915">
        <v>31</v>
      </c>
      <c r="AJ2915">
        <v>22</v>
      </c>
      <c r="AK2915">
        <v>2</v>
      </c>
      <c r="AL2915">
        <v>8</v>
      </c>
      <c r="AM2915">
        <v>0</v>
      </c>
    </row>
    <row r="2916" spans="1:39">
      <c r="A2916">
        <v>10</v>
      </c>
      <c r="B2916">
        <v>25</v>
      </c>
      <c r="C2916">
        <v>2024</v>
      </c>
      <c r="D2916">
        <v>99</v>
      </c>
      <c r="E2916">
        <v>99</v>
      </c>
      <c r="F2916">
        <v>99</v>
      </c>
      <c r="G2916">
        <v>99</v>
      </c>
      <c r="H2916">
        <v>99</v>
      </c>
      <c r="I2916">
        <v>99</v>
      </c>
      <c r="J2916">
        <v>999</v>
      </c>
      <c r="K2916">
        <v>99</v>
      </c>
      <c r="L2916">
        <v>99</v>
      </c>
      <c r="M2916">
        <v>58</v>
      </c>
      <c r="N2916">
        <v>99</v>
      </c>
      <c r="O2916">
        <v>99</v>
      </c>
      <c r="P2916">
        <v>9999</v>
      </c>
      <c r="Q2916">
        <v>287</v>
      </c>
      <c r="R2916">
        <v>1008</v>
      </c>
      <c r="S2916">
        <v>1008</v>
      </c>
      <c r="T2916">
        <v>7.1474154435226556</v>
      </c>
      <c r="U2916">
        <v>7.2548059750109646</v>
      </c>
      <c r="V2916">
        <v>13.930555555555555</v>
      </c>
      <c r="W2916">
        <v>58</v>
      </c>
      <c r="X2916">
        <v>168.52804863368223</v>
      </c>
      <c r="Y2916">
        <v>155.55138888888891</v>
      </c>
      <c r="Z2916">
        <v>155.55138888888891</v>
      </c>
      <c r="AA2916">
        <v>27.829191630393197</v>
      </c>
      <c r="AB2916">
        <v>0</v>
      </c>
      <c r="AD2916">
        <v>39</v>
      </c>
      <c r="AE2916">
        <v>0</v>
      </c>
      <c r="AF2916">
        <v>0</v>
      </c>
      <c r="AG2916">
        <v>2</v>
      </c>
      <c r="AH2916">
        <v>66</v>
      </c>
      <c r="AI2916">
        <v>28</v>
      </c>
      <c r="AJ2916">
        <v>18</v>
      </c>
      <c r="AK2916">
        <v>3</v>
      </c>
      <c r="AL2916">
        <v>9</v>
      </c>
      <c r="AM2916">
        <v>2</v>
      </c>
    </row>
    <row r="2917" spans="1:39">
      <c r="A2917">
        <v>10</v>
      </c>
      <c r="B2917">
        <v>26</v>
      </c>
      <c r="C2917">
        <v>2024</v>
      </c>
      <c r="D2917">
        <v>99</v>
      </c>
      <c r="E2917">
        <v>99</v>
      </c>
      <c r="F2917">
        <v>99</v>
      </c>
      <c r="G2917">
        <v>99</v>
      </c>
      <c r="H2917">
        <v>99</v>
      </c>
      <c r="I2917">
        <v>99</v>
      </c>
      <c r="J2917">
        <v>999</v>
      </c>
      <c r="K2917">
        <v>99</v>
      </c>
      <c r="L2917">
        <v>99</v>
      </c>
      <c r="M2917">
        <v>59</v>
      </c>
      <c r="N2917">
        <v>99</v>
      </c>
      <c r="O2917">
        <v>99</v>
      </c>
      <c r="P2917">
        <v>9999</v>
      </c>
      <c r="Q2917">
        <v>270</v>
      </c>
      <c r="R2917">
        <v>1126</v>
      </c>
      <c r="S2917">
        <v>1126</v>
      </c>
      <c r="T2917">
        <v>7.9841168545699501</v>
      </c>
      <c r="U2917">
        <v>7.9138496475217357</v>
      </c>
      <c r="V2917">
        <v>13.920071047957371</v>
      </c>
      <c r="W2917">
        <v>59</v>
      </c>
      <c r="X2917">
        <v>164.57214388943316</v>
      </c>
      <c r="Y2917">
        <v>151.90008880994677</v>
      </c>
      <c r="Z2917">
        <v>151.90008880994677</v>
      </c>
      <c r="AA2917">
        <v>27.878352055198597</v>
      </c>
      <c r="AB2917">
        <v>0</v>
      </c>
      <c r="AD2917">
        <v>25</v>
      </c>
      <c r="AE2917">
        <v>0</v>
      </c>
      <c r="AF2917">
        <v>0</v>
      </c>
      <c r="AG2917">
        <v>9</v>
      </c>
      <c r="AH2917">
        <v>74</v>
      </c>
      <c r="AI2917">
        <v>33</v>
      </c>
      <c r="AJ2917">
        <v>15</v>
      </c>
      <c r="AK2917">
        <v>4</v>
      </c>
      <c r="AL2917">
        <v>10</v>
      </c>
      <c r="AM2917">
        <v>2</v>
      </c>
    </row>
    <row r="2918" spans="1:39">
      <c r="A2918">
        <v>10</v>
      </c>
      <c r="B2918">
        <v>27</v>
      </c>
      <c r="C2918">
        <v>2024</v>
      </c>
      <c r="D2918">
        <v>99</v>
      </c>
      <c r="E2918">
        <v>99</v>
      </c>
      <c r="F2918">
        <v>99</v>
      </c>
      <c r="G2918">
        <v>99</v>
      </c>
      <c r="H2918">
        <v>99</v>
      </c>
      <c r="I2918">
        <v>99</v>
      </c>
      <c r="J2918">
        <v>999</v>
      </c>
      <c r="K2918">
        <v>99</v>
      </c>
      <c r="L2918">
        <v>99</v>
      </c>
      <c r="M2918">
        <v>60</v>
      </c>
      <c r="N2918">
        <v>99</v>
      </c>
      <c r="O2918">
        <v>99</v>
      </c>
      <c r="P2918">
        <v>9999</v>
      </c>
      <c r="Q2918">
        <v>281</v>
      </c>
      <c r="R2918">
        <v>1286</v>
      </c>
      <c r="S2918">
        <v>1286</v>
      </c>
      <c r="T2918">
        <v>9.1186272424306871</v>
      </c>
      <c r="U2918">
        <v>8.9207678085272253</v>
      </c>
      <c r="V2918">
        <v>6.2208398133748047E-3</v>
      </c>
      <c r="W2918">
        <v>60</v>
      </c>
      <c r="X2918">
        <v>162.43072744397978</v>
      </c>
      <c r="Y2918">
        <v>149.92356143079323</v>
      </c>
      <c r="Z2918">
        <v>149.92356143079323</v>
      </c>
      <c r="AA2918">
        <v>28.111964490280904</v>
      </c>
      <c r="AB2918">
        <v>0</v>
      </c>
      <c r="AD2918">
        <v>36</v>
      </c>
      <c r="AE2918">
        <v>0</v>
      </c>
      <c r="AF2918">
        <v>0</v>
      </c>
      <c r="AG2918">
        <v>3</v>
      </c>
      <c r="AH2918">
        <v>73</v>
      </c>
      <c r="AI2918">
        <v>30</v>
      </c>
      <c r="AJ2918">
        <v>23</v>
      </c>
      <c r="AK2918">
        <v>7</v>
      </c>
      <c r="AL2918">
        <v>8</v>
      </c>
      <c r="AM2918">
        <v>3</v>
      </c>
    </row>
    <row r="2919" spans="1:39">
      <c r="A2919">
        <v>10</v>
      </c>
      <c r="B2919">
        <v>28</v>
      </c>
      <c r="C2919">
        <v>2024</v>
      </c>
      <c r="D2919">
        <v>99</v>
      </c>
      <c r="E2919">
        <v>99</v>
      </c>
      <c r="F2919">
        <v>99</v>
      </c>
      <c r="G2919">
        <v>99</v>
      </c>
      <c r="H2919">
        <v>99</v>
      </c>
      <c r="I2919">
        <v>99</v>
      </c>
      <c r="J2919">
        <v>999</v>
      </c>
      <c r="K2919">
        <v>99</v>
      </c>
      <c r="L2919">
        <v>99</v>
      </c>
      <c r="M2919">
        <v>61</v>
      </c>
      <c r="N2919">
        <v>99</v>
      </c>
      <c r="O2919">
        <v>99</v>
      </c>
      <c r="P2919">
        <v>9999</v>
      </c>
      <c r="Q2919">
        <v>276</v>
      </c>
      <c r="R2919">
        <v>1330</v>
      </c>
      <c r="S2919">
        <v>1330</v>
      </c>
      <c r="T2919">
        <v>9.4306175990923897</v>
      </c>
      <c r="U2919">
        <v>9.0829364983889089</v>
      </c>
      <c r="V2919">
        <v>0</v>
      </c>
      <c r="W2919">
        <v>61</v>
      </c>
      <c r="X2919">
        <v>159.912185664595</v>
      </c>
      <c r="Y2919">
        <v>147.59894736842099</v>
      </c>
      <c r="Z2919">
        <v>147.59894736842099</v>
      </c>
      <c r="AA2919">
        <v>27.281985002174761</v>
      </c>
      <c r="AB2919">
        <v>0</v>
      </c>
      <c r="AD2919">
        <v>48</v>
      </c>
      <c r="AE2919">
        <v>0</v>
      </c>
      <c r="AF2919">
        <v>0</v>
      </c>
      <c r="AG2919">
        <v>7</v>
      </c>
      <c r="AH2919">
        <v>107</v>
      </c>
      <c r="AI2919">
        <v>28</v>
      </c>
      <c r="AJ2919">
        <v>27</v>
      </c>
      <c r="AK2919">
        <v>11</v>
      </c>
      <c r="AL2919">
        <v>14</v>
      </c>
      <c r="AM2919">
        <v>6</v>
      </c>
    </row>
    <row r="2920" spans="1:39">
      <c r="A2920">
        <v>10</v>
      </c>
      <c r="B2920">
        <v>29</v>
      </c>
      <c r="C2920">
        <v>2024</v>
      </c>
      <c r="D2920">
        <v>99</v>
      </c>
      <c r="E2920">
        <v>99</v>
      </c>
      <c r="F2920">
        <v>99</v>
      </c>
      <c r="G2920">
        <v>99</v>
      </c>
      <c r="H2920">
        <v>99</v>
      </c>
      <c r="I2920">
        <v>99</v>
      </c>
      <c r="J2920">
        <v>999</v>
      </c>
      <c r="K2920">
        <v>99</v>
      </c>
      <c r="L2920">
        <v>99</v>
      </c>
      <c r="M2920">
        <v>62</v>
      </c>
      <c r="N2920">
        <v>99</v>
      </c>
      <c r="O2920">
        <v>99</v>
      </c>
      <c r="P2920">
        <v>9999</v>
      </c>
      <c r="Q2920">
        <v>280</v>
      </c>
      <c r="R2920">
        <v>1376</v>
      </c>
      <c r="S2920">
        <v>1375</v>
      </c>
      <c r="T2920">
        <v>9.7567893356023561</v>
      </c>
      <c r="U2920">
        <v>9.2912447692743481</v>
      </c>
      <c r="V2920">
        <v>0</v>
      </c>
      <c r="W2920">
        <v>62.045090909090924</v>
      </c>
      <c r="X2920">
        <v>158.11111076116811</v>
      </c>
      <c r="Y2920">
        <v>145.93655523255836</v>
      </c>
      <c r="Z2920">
        <v>146.04269090909114</v>
      </c>
      <c r="AA2920">
        <v>28.087833199622914</v>
      </c>
      <c r="AD2920">
        <v>48</v>
      </c>
      <c r="AE2920">
        <v>0</v>
      </c>
      <c r="AF2920">
        <v>0</v>
      </c>
      <c r="AG2920">
        <v>5</v>
      </c>
      <c r="AH2920">
        <v>98</v>
      </c>
      <c r="AI2920">
        <v>30</v>
      </c>
      <c r="AJ2920">
        <v>18</v>
      </c>
      <c r="AK2920">
        <v>12</v>
      </c>
      <c r="AL2920">
        <v>11</v>
      </c>
      <c r="AM2920">
        <v>4</v>
      </c>
    </row>
    <row r="2921" spans="1:39">
      <c r="A2921">
        <v>10</v>
      </c>
      <c r="B2921">
        <v>30</v>
      </c>
      <c r="C2921">
        <v>2024</v>
      </c>
      <c r="D2921">
        <v>99</v>
      </c>
      <c r="E2921">
        <v>99</v>
      </c>
      <c r="F2921">
        <v>99</v>
      </c>
      <c r="G2921">
        <v>99</v>
      </c>
      <c r="H2921">
        <v>99</v>
      </c>
      <c r="I2921">
        <v>99</v>
      </c>
      <c r="J2921">
        <v>999</v>
      </c>
      <c r="K2921">
        <v>99</v>
      </c>
      <c r="L2921">
        <v>99</v>
      </c>
      <c r="M2921">
        <v>63</v>
      </c>
      <c r="N2921">
        <v>99</v>
      </c>
      <c r="O2921">
        <v>99</v>
      </c>
      <c r="P2921">
        <v>9999</v>
      </c>
      <c r="Q2921">
        <v>250</v>
      </c>
      <c r="R2921">
        <v>1166</v>
      </c>
      <c r="S2921">
        <v>1166</v>
      </c>
      <c r="T2921">
        <v>8.267744451535135</v>
      </c>
      <c r="U2921">
        <v>7.7104135165097469</v>
      </c>
      <c r="V2921">
        <v>0</v>
      </c>
      <c r="W2921">
        <v>63</v>
      </c>
      <c r="X2921">
        <v>154.84102663215077</v>
      </c>
      <c r="Y2921">
        <v>142.91826758147502</v>
      </c>
      <c r="Z2921">
        <v>142.91826758147502</v>
      </c>
      <c r="AA2921">
        <v>26.325007202332152</v>
      </c>
      <c r="AB2921">
        <v>0</v>
      </c>
      <c r="AD2921">
        <v>37</v>
      </c>
      <c r="AE2921">
        <v>0</v>
      </c>
      <c r="AF2921">
        <v>0</v>
      </c>
      <c r="AG2921">
        <v>3</v>
      </c>
      <c r="AH2921">
        <v>82</v>
      </c>
      <c r="AI2921">
        <v>12</v>
      </c>
      <c r="AJ2921">
        <v>14</v>
      </c>
      <c r="AK2921">
        <v>12</v>
      </c>
      <c r="AL2921">
        <v>17</v>
      </c>
      <c r="AM2921">
        <v>3</v>
      </c>
    </row>
    <row r="2922" spans="1:39">
      <c r="A2922">
        <v>10</v>
      </c>
      <c r="B2922">
        <v>31</v>
      </c>
      <c r="C2922">
        <v>2024</v>
      </c>
      <c r="D2922">
        <v>99</v>
      </c>
      <c r="E2922">
        <v>99</v>
      </c>
      <c r="F2922">
        <v>99</v>
      </c>
      <c r="G2922">
        <v>99</v>
      </c>
      <c r="H2922">
        <v>99</v>
      </c>
      <c r="I2922">
        <v>99</v>
      </c>
      <c r="J2922">
        <v>999</v>
      </c>
      <c r="K2922">
        <v>99</v>
      </c>
      <c r="L2922">
        <v>99</v>
      </c>
      <c r="M2922">
        <v>64</v>
      </c>
      <c r="N2922">
        <v>99</v>
      </c>
      <c r="O2922">
        <v>99</v>
      </c>
      <c r="P2922">
        <v>9999</v>
      </c>
      <c r="Q2922">
        <v>221</v>
      </c>
      <c r="R2922">
        <v>974</v>
      </c>
      <c r="S2922">
        <v>974</v>
      </c>
      <c r="T2922">
        <v>6.9063319861022476</v>
      </c>
      <c r="U2922">
        <v>6.3739619519652351</v>
      </c>
      <c r="V2922">
        <v>0</v>
      </c>
      <c r="W2922">
        <v>64</v>
      </c>
      <c r="X2922">
        <v>153.23480926627519</v>
      </c>
      <c r="Y2922">
        <v>141.43572895277211</v>
      </c>
      <c r="Z2922">
        <v>141.43572895277211</v>
      </c>
      <c r="AA2922">
        <v>25.810044457533166</v>
      </c>
      <c r="AB2922">
        <v>0</v>
      </c>
      <c r="AD2922">
        <v>38</v>
      </c>
      <c r="AE2922">
        <v>0</v>
      </c>
      <c r="AF2922">
        <v>0</v>
      </c>
      <c r="AG2922">
        <v>5</v>
      </c>
      <c r="AH2922">
        <v>64</v>
      </c>
      <c r="AI2922">
        <v>17</v>
      </c>
      <c r="AJ2922">
        <v>14</v>
      </c>
      <c r="AK2922">
        <v>10</v>
      </c>
      <c r="AL2922">
        <v>9</v>
      </c>
      <c r="AM2922">
        <v>0</v>
      </c>
    </row>
    <row r="2923" spans="1:39">
      <c r="A2923">
        <v>10</v>
      </c>
      <c r="B2923">
        <v>32</v>
      </c>
      <c r="C2923">
        <v>2024</v>
      </c>
      <c r="D2923">
        <v>99</v>
      </c>
      <c r="E2923">
        <v>99</v>
      </c>
      <c r="F2923">
        <v>99</v>
      </c>
      <c r="G2923">
        <v>99</v>
      </c>
      <c r="H2923">
        <v>99</v>
      </c>
      <c r="I2923">
        <v>99</v>
      </c>
      <c r="J2923">
        <v>999</v>
      </c>
      <c r="K2923">
        <v>99</v>
      </c>
      <c r="L2923">
        <v>99</v>
      </c>
      <c r="M2923">
        <v>65</v>
      </c>
      <c r="N2923">
        <v>99</v>
      </c>
      <c r="O2923">
        <v>99</v>
      </c>
      <c r="P2923">
        <v>9999</v>
      </c>
      <c r="Q2923">
        <v>229</v>
      </c>
      <c r="R2923">
        <v>970</v>
      </c>
      <c r="S2923">
        <v>970</v>
      </c>
      <c r="T2923">
        <v>6.8779692264057282</v>
      </c>
      <c r="U2923">
        <v>6.2260117671663195</v>
      </c>
      <c r="V2923">
        <v>0</v>
      </c>
      <c r="W2923">
        <v>65</v>
      </c>
      <c r="X2923">
        <v>150.29520501278876</v>
      </c>
      <c r="Y2923">
        <v>138.72247422680425</v>
      </c>
      <c r="Z2923">
        <v>138.72247422680425</v>
      </c>
      <c r="AA2923">
        <v>24.88516326205578</v>
      </c>
      <c r="AB2923">
        <v>0</v>
      </c>
      <c r="AD2923">
        <v>35</v>
      </c>
      <c r="AE2923">
        <v>0</v>
      </c>
      <c r="AF2923">
        <v>0</v>
      </c>
      <c r="AG2923">
        <v>4</v>
      </c>
      <c r="AH2923">
        <v>60</v>
      </c>
      <c r="AI2923">
        <v>10</v>
      </c>
      <c r="AJ2923">
        <v>11</v>
      </c>
      <c r="AK2923">
        <v>13</v>
      </c>
      <c r="AL2923">
        <v>4</v>
      </c>
      <c r="AM2923">
        <v>3</v>
      </c>
    </row>
    <row r="2924" spans="1:39">
      <c r="A2924">
        <v>10</v>
      </c>
      <c r="B2924">
        <v>33</v>
      </c>
      <c r="C2924">
        <v>2024</v>
      </c>
      <c r="D2924">
        <v>99</v>
      </c>
      <c r="E2924">
        <v>99</v>
      </c>
      <c r="F2924">
        <v>99</v>
      </c>
      <c r="G2924">
        <v>99</v>
      </c>
      <c r="H2924">
        <v>99</v>
      </c>
      <c r="I2924">
        <v>99</v>
      </c>
      <c r="J2924">
        <v>999</v>
      </c>
      <c r="K2924">
        <v>99</v>
      </c>
      <c r="L2924">
        <v>99</v>
      </c>
      <c r="M2924">
        <v>66</v>
      </c>
      <c r="N2924">
        <v>99</v>
      </c>
      <c r="O2924">
        <v>99</v>
      </c>
      <c r="P2924">
        <v>9999</v>
      </c>
      <c r="Q2924">
        <v>62</v>
      </c>
      <c r="R2924">
        <v>233</v>
      </c>
      <c r="S2924">
        <v>233</v>
      </c>
      <c r="T2924">
        <v>1.6521307523222004</v>
      </c>
      <c r="U2924">
        <v>1.5778237590155413</v>
      </c>
      <c r="V2924">
        <v>0</v>
      </c>
      <c r="W2924">
        <v>66</v>
      </c>
      <c r="X2924">
        <v>158.56578892303963</v>
      </c>
      <c r="Y2924">
        <v>146.35622317596565</v>
      </c>
      <c r="Z2924">
        <v>146.35622317596565</v>
      </c>
      <c r="AA2924">
        <v>26.046929705994099</v>
      </c>
      <c r="AB2924">
        <v>0</v>
      </c>
      <c r="AD2924">
        <v>10</v>
      </c>
      <c r="AE2924">
        <v>0</v>
      </c>
      <c r="AF2924">
        <v>0</v>
      </c>
      <c r="AG2924">
        <v>4</v>
      </c>
      <c r="AH2924">
        <v>7</v>
      </c>
      <c r="AI2924">
        <v>3</v>
      </c>
      <c r="AJ2924">
        <v>1</v>
      </c>
      <c r="AK2924">
        <v>5</v>
      </c>
      <c r="AL2924">
        <v>2</v>
      </c>
      <c r="AM2924">
        <v>0</v>
      </c>
    </row>
    <row r="2925" spans="1:39">
      <c r="A2925">
        <v>10</v>
      </c>
      <c r="B2925">
        <v>34</v>
      </c>
      <c r="C2925">
        <v>2024</v>
      </c>
      <c r="D2925">
        <v>99</v>
      </c>
      <c r="E2925">
        <v>99</v>
      </c>
      <c r="F2925">
        <v>99</v>
      </c>
      <c r="G2925">
        <v>99</v>
      </c>
      <c r="H2925">
        <v>99</v>
      </c>
      <c r="I2925">
        <v>99</v>
      </c>
      <c r="J2925">
        <v>999</v>
      </c>
      <c r="K2925">
        <v>99</v>
      </c>
      <c r="L2925">
        <v>99</v>
      </c>
      <c r="M2925">
        <v>67</v>
      </c>
      <c r="N2925">
        <v>99</v>
      </c>
      <c r="O2925">
        <v>99</v>
      </c>
      <c r="P2925">
        <v>9999</v>
      </c>
      <c r="Q2925">
        <v>43</v>
      </c>
      <c r="R2925">
        <v>115</v>
      </c>
      <c r="S2925">
        <v>115</v>
      </c>
      <c r="T2925">
        <v>0.81542934127490607</v>
      </c>
      <c r="U2925">
        <v>0.76706822106282047</v>
      </c>
      <c r="V2925">
        <v>0</v>
      </c>
      <c r="W2925">
        <v>67</v>
      </c>
      <c r="X2925">
        <v>156.18634886240528</v>
      </c>
      <c r="Y2925">
        <v>144.16000000000005</v>
      </c>
      <c r="Z2925">
        <v>144.16000000000005</v>
      </c>
      <c r="AA2925">
        <v>23.717477686846856</v>
      </c>
      <c r="AB2925">
        <v>0</v>
      </c>
      <c r="AD2925">
        <v>8</v>
      </c>
      <c r="AE2925">
        <v>0</v>
      </c>
      <c r="AF2925">
        <v>0</v>
      </c>
      <c r="AG2925">
        <v>1</v>
      </c>
      <c r="AH2925">
        <v>7</v>
      </c>
      <c r="AI2925">
        <v>0</v>
      </c>
      <c r="AJ2925">
        <v>1</v>
      </c>
      <c r="AK2925">
        <v>1</v>
      </c>
      <c r="AL2925">
        <v>1</v>
      </c>
      <c r="AM2925">
        <v>0</v>
      </c>
    </row>
    <row r="2926" spans="1:39">
      <c r="A2926">
        <v>10</v>
      </c>
      <c r="B2926">
        <v>35</v>
      </c>
      <c r="C2926">
        <v>2024</v>
      </c>
      <c r="D2926">
        <v>99</v>
      </c>
      <c r="E2926">
        <v>99</v>
      </c>
      <c r="F2926">
        <v>99</v>
      </c>
      <c r="G2926">
        <v>99</v>
      </c>
      <c r="H2926">
        <v>99</v>
      </c>
      <c r="I2926">
        <v>99</v>
      </c>
      <c r="J2926">
        <v>999</v>
      </c>
      <c r="K2926">
        <v>99</v>
      </c>
      <c r="L2926">
        <v>99</v>
      </c>
      <c r="M2926">
        <v>68</v>
      </c>
      <c r="N2926">
        <v>99</v>
      </c>
      <c r="O2926">
        <v>99</v>
      </c>
      <c r="P2926">
        <v>9999</v>
      </c>
      <c r="Q2926">
        <v>28</v>
      </c>
      <c r="R2926">
        <v>37</v>
      </c>
      <c r="S2926">
        <v>37</v>
      </c>
      <c r="T2926">
        <v>0.26235552719279592</v>
      </c>
      <c r="U2926">
        <v>0.25456352474565858</v>
      </c>
      <c r="V2926">
        <v>0.51351351351351349</v>
      </c>
      <c r="W2926">
        <v>68</v>
      </c>
      <c r="X2926">
        <v>161.10216391906533</v>
      </c>
      <c r="Y2926">
        <v>148.69729729729733</v>
      </c>
      <c r="Z2926">
        <v>148.69729729729733</v>
      </c>
      <c r="AA2926">
        <v>25.584734537298679</v>
      </c>
      <c r="AB2926">
        <v>0</v>
      </c>
      <c r="AD2926">
        <v>2</v>
      </c>
      <c r="AE2926">
        <v>0</v>
      </c>
      <c r="AF2926">
        <v>0</v>
      </c>
      <c r="AG2926">
        <v>0</v>
      </c>
      <c r="AH2926">
        <v>7</v>
      </c>
      <c r="AI2926">
        <v>1</v>
      </c>
      <c r="AJ2926">
        <v>0</v>
      </c>
      <c r="AK2926">
        <v>3</v>
      </c>
      <c r="AL2926">
        <v>0</v>
      </c>
      <c r="AM2926">
        <v>0</v>
      </c>
    </row>
    <row r="2927" spans="1:39">
      <c r="A2927">
        <v>10</v>
      </c>
      <c r="B2927">
        <v>36</v>
      </c>
      <c r="C2927">
        <v>2023</v>
      </c>
      <c r="D2927">
        <v>99</v>
      </c>
      <c r="E2927">
        <v>99</v>
      </c>
      <c r="F2927">
        <v>99</v>
      </c>
      <c r="G2927">
        <v>99</v>
      </c>
      <c r="H2927">
        <v>99</v>
      </c>
      <c r="I2927">
        <v>99</v>
      </c>
      <c r="J2927">
        <v>999</v>
      </c>
      <c r="K2927">
        <v>99</v>
      </c>
      <c r="L2927">
        <v>99</v>
      </c>
      <c r="M2927">
        <v>0</v>
      </c>
      <c r="N2927">
        <v>99</v>
      </c>
      <c r="O2927">
        <v>99</v>
      </c>
      <c r="P2927">
        <v>9999</v>
      </c>
      <c r="Q2927">
        <v>16</v>
      </c>
      <c r="R2927">
        <v>20</v>
      </c>
      <c r="S2927">
        <v>0</v>
      </c>
      <c r="T2927">
        <v>0.13708019191226864</v>
      </c>
      <c r="U2927">
        <v>0</v>
      </c>
      <c r="V2927">
        <v>0.35</v>
      </c>
      <c r="X2927">
        <v>156.1917659804983</v>
      </c>
      <c r="Y2927">
        <v>0</v>
      </c>
      <c r="AD2927">
        <v>1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</row>
    <row r="2928" spans="1:39">
      <c r="A2928">
        <v>10</v>
      </c>
      <c r="B2928">
        <v>37</v>
      </c>
      <c r="C2928">
        <v>2023</v>
      </c>
      <c r="D2928">
        <v>99</v>
      </c>
      <c r="E2928">
        <v>99</v>
      </c>
      <c r="F2928">
        <v>99</v>
      </c>
      <c r="G2928">
        <v>99</v>
      </c>
      <c r="H2928">
        <v>99</v>
      </c>
      <c r="I2928">
        <v>99</v>
      </c>
      <c r="J2928">
        <v>999</v>
      </c>
      <c r="K2928">
        <v>99</v>
      </c>
      <c r="L2928">
        <v>99</v>
      </c>
      <c r="M2928">
        <v>35</v>
      </c>
      <c r="N2928">
        <v>99</v>
      </c>
      <c r="O2928">
        <v>99</v>
      </c>
      <c r="P2928">
        <v>9999</v>
      </c>
      <c r="Q2928">
        <v>4</v>
      </c>
      <c r="R2928">
        <v>16</v>
      </c>
      <c r="S2928">
        <v>16</v>
      </c>
      <c r="T2928">
        <v>0.10966415352981491</v>
      </c>
      <c r="U2928">
        <v>0.1603340734901583</v>
      </c>
      <c r="V2928">
        <v>2</v>
      </c>
      <c r="W2928">
        <v>35</v>
      </c>
      <c r="X2928">
        <v>244.97562296858064</v>
      </c>
      <c r="Y2928">
        <v>226.11250000000001</v>
      </c>
      <c r="Z2928">
        <v>226.11250000000001</v>
      </c>
      <c r="AA2928">
        <v>56.607010111381136</v>
      </c>
      <c r="AB2928">
        <v>0</v>
      </c>
      <c r="AD2928">
        <v>0</v>
      </c>
      <c r="AE2928">
        <v>0</v>
      </c>
      <c r="AF2928">
        <v>0</v>
      </c>
      <c r="AG2928">
        <v>0</v>
      </c>
      <c r="AH2928">
        <v>4</v>
      </c>
      <c r="AI2928">
        <v>0</v>
      </c>
      <c r="AJ2928">
        <v>0</v>
      </c>
      <c r="AK2928">
        <v>0</v>
      </c>
      <c r="AL2928">
        <v>1</v>
      </c>
      <c r="AM2928">
        <v>0</v>
      </c>
    </row>
    <row r="2929" spans="1:39">
      <c r="A2929">
        <v>10</v>
      </c>
      <c r="B2929">
        <v>38</v>
      </c>
      <c r="C2929">
        <v>2023</v>
      </c>
      <c r="D2929">
        <v>99</v>
      </c>
      <c r="E2929">
        <v>99</v>
      </c>
      <c r="F2929">
        <v>99</v>
      </c>
      <c r="G2929">
        <v>99</v>
      </c>
      <c r="H2929">
        <v>99</v>
      </c>
      <c r="I2929">
        <v>99</v>
      </c>
      <c r="J2929">
        <v>999</v>
      </c>
      <c r="K2929">
        <v>99</v>
      </c>
      <c r="L2929">
        <v>99</v>
      </c>
      <c r="M2929">
        <v>36</v>
      </c>
      <c r="N2929">
        <v>99</v>
      </c>
      <c r="O2929">
        <v>99</v>
      </c>
      <c r="P2929">
        <v>9999</v>
      </c>
      <c r="Q2929">
        <v>3</v>
      </c>
      <c r="R2929">
        <v>4</v>
      </c>
      <c r="S2929">
        <v>4</v>
      </c>
      <c r="T2929">
        <v>2.7416038382453729E-2</v>
      </c>
      <c r="U2929">
        <v>4.2793571054811443E-2</v>
      </c>
      <c r="V2929">
        <v>2</v>
      </c>
      <c r="W2929">
        <v>36</v>
      </c>
      <c r="X2929">
        <v>261.5384615384616</v>
      </c>
      <c r="Y2929">
        <v>241.4</v>
      </c>
      <c r="Z2929">
        <v>241.4</v>
      </c>
      <c r="AA2929">
        <v>17.827086133185301</v>
      </c>
      <c r="AB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</row>
    <row r="2930" spans="1:39">
      <c r="A2930">
        <v>10</v>
      </c>
      <c r="B2930">
        <v>39</v>
      </c>
      <c r="C2930">
        <v>2023</v>
      </c>
      <c r="D2930">
        <v>99</v>
      </c>
      <c r="E2930">
        <v>99</v>
      </c>
      <c r="F2930">
        <v>99</v>
      </c>
      <c r="G2930">
        <v>99</v>
      </c>
      <c r="H2930">
        <v>99</v>
      </c>
      <c r="I2930">
        <v>99</v>
      </c>
      <c r="J2930">
        <v>999</v>
      </c>
      <c r="K2930">
        <v>99</v>
      </c>
      <c r="L2930">
        <v>99</v>
      </c>
      <c r="M2930">
        <v>37</v>
      </c>
      <c r="N2930">
        <v>99</v>
      </c>
      <c r="O2930">
        <v>99</v>
      </c>
      <c r="P2930">
        <v>9999</v>
      </c>
      <c r="Q2930">
        <v>2</v>
      </c>
      <c r="R2930">
        <v>3</v>
      </c>
      <c r="S2930">
        <v>3</v>
      </c>
      <c r="T2930">
        <v>2.0562028786840297E-2</v>
      </c>
      <c r="U2930">
        <v>2.9569045782694911E-2</v>
      </c>
      <c r="V2930">
        <v>2</v>
      </c>
      <c r="W2930">
        <v>37</v>
      </c>
      <c r="X2930">
        <v>240.95341278439861</v>
      </c>
      <c r="Y2930">
        <v>222.4</v>
      </c>
      <c r="Z2930">
        <v>222.4</v>
      </c>
      <c r="AA2930">
        <v>9.0623764359393135</v>
      </c>
      <c r="AB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</row>
    <row r="2931" spans="1:39">
      <c r="A2931">
        <v>10</v>
      </c>
      <c r="B2931">
        <v>40</v>
      </c>
      <c r="C2931">
        <v>2023</v>
      </c>
      <c r="D2931">
        <v>99</v>
      </c>
      <c r="E2931">
        <v>99</v>
      </c>
      <c r="F2931">
        <v>99</v>
      </c>
      <c r="G2931">
        <v>99</v>
      </c>
      <c r="H2931">
        <v>99</v>
      </c>
      <c r="I2931">
        <v>99</v>
      </c>
      <c r="J2931">
        <v>999</v>
      </c>
      <c r="K2931">
        <v>99</v>
      </c>
      <c r="L2931">
        <v>99</v>
      </c>
      <c r="M2931">
        <v>38</v>
      </c>
      <c r="N2931">
        <v>99</v>
      </c>
      <c r="O2931">
        <v>99</v>
      </c>
      <c r="P2931">
        <v>9999</v>
      </c>
      <c r="Q2931">
        <v>2</v>
      </c>
      <c r="R2931">
        <v>5</v>
      </c>
      <c r="S2931">
        <v>5</v>
      </c>
      <c r="T2931">
        <v>3.427004797806716E-2</v>
      </c>
      <c r="U2931">
        <v>4.8554925898561953E-2</v>
      </c>
      <c r="V2931">
        <v>2</v>
      </c>
      <c r="W2931">
        <v>38</v>
      </c>
      <c r="X2931">
        <v>237.39978331527632</v>
      </c>
      <c r="Y2931">
        <v>219.12</v>
      </c>
      <c r="Z2931">
        <v>219.12</v>
      </c>
      <c r="AA2931">
        <v>44.248091484266489</v>
      </c>
      <c r="AB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</row>
    <row r="2932" spans="1:39">
      <c r="A2932">
        <v>10</v>
      </c>
      <c r="B2932">
        <v>41</v>
      </c>
      <c r="C2932">
        <v>2023</v>
      </c>
      <c r="D2932">
        <v>99</v>
      </c>
      <c r="E2932">
        <v>99</v>
      </c>
      <c r="F2932">
        <v>99</v>
      </c>
      <c r="G2932">
        <v>99</v>
      </c>
      <c r="H2932">
        <v>99</v>
      </c>
      <c r="I2932">
        <v>99</v>
      </c>
      <c r="J2932">
        <v>999</v>
      </c>
      <c r="K2932">
        <v>99</v>
      </c>
      <c r="L2932">
        <v>99</v>
      </c>
      <c r="M2932">
        <v>39</v>
      </c>
      <c r="N2932">
        <v>99</v>
      </c>
      <c r="O2932">
        <v>99</v>
      </c>
      <c r="P2932">
        <v>9999</v>
      </c>
      <c r="Q2932">
        <v>3</v>
      </c>
      <c r="R2932">
        <v>3</v>
      </c>
      <c r="S2932">
        <v>3</v>
      </c>
      <c r="T2932">
        <v>2.0562028786840297E-2</v>
      </c>
      <c r="U2932">
        <v>3.0091999530050713E-2</v>
      </c>
      <c r="V2932">
        <v>2</v>
      </c>
      <c r="W2932">
        <v>39</v>
      </c>
      <c r="X2932">
        <v>245.21487901769595</v>
      </c>
      <c r="Y2932">
        <v>226.3333333333334</v>
      </c>
      <c r="Z2932">
        <v>226.3333333333334</v>
      </c>
      <c r="AA2932">
        <v>37.845856958046141</v>
      </c>
      <c r="AB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</row>
    <row r="2933" spans="1:39">
      <c r="A2933">
        <v>10</v>
      </c>
      <c r="B2933">
        <v>42</v>
      </c>
      <c r="C2933">
        <v>2023</v>
      </c>
      <c r="D2933">
        <v>99</v>
      </c>
      <c r="E2933">
        <v>99</v>
      </c>
      <c r="F2933">
        <v>99</v>
      </c>
      <c r="G2933">
        <v>99</v>
      </c>
      <c r="H2933">
        <v>99</v>
      </c>
      <c r="I2933">
        <v>99</v>
      </c>
      <c r="J2933">
        <v>999</v>
      </c>
      <c r="K2933">
        <v>99</v>
      </c>
      <c r="L2933">
        <v>99</v>
      </c>
      <c r="M2933">
        <v>40</v>
      </c>
      <c r="N2933">
        <v>99</v>
      </c>
      <c r="O2933">
        <v>99</v>
      </c>
      <c r="P2933">
        <v>9999</v>
      </c>
      <c r="Q2933">
        <v>4</v>
      </c>
      <c r="R2933">
        <v>4</v>
      </c>
      <c r="S2933">
        <v>4</v>
      </c>
      <c r="T2933">
        <v>2.7416038382453729E-2</v>
      </c>
      <c r="U2933">
        <v>3.767926067812831E-2</v>
      </c>
      <c r="V2933">
        <v>5</v>
      </c>
      <c r="W2933">
        <v>40</v>
      </c>
      <c r="X2933">
        <v>230.28169014084503</v>
      </c>
      <c r="Y2933">
        <v>212.55</v>
      </c>
      <c r="Z2933">
        <v>212.55</v>
      </c>
      <c r="AA2933">
        <v>25.182285440364744</v>
      </c>
      <c r="AB2933">
        <v>0</v>
      </c>
      <c r="AD2933">
        <v>1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</row>
    <row r="2934" spans="1:39">
      <c r="A2934">
        <v>10</v>
      </c>
      <c r="B2934">
        <v>43</v>
      </c>
      <c r="C2934">
        <v>2023</v>
      </c>
      <c r="D2934">
        <v>99</v>
      </c>
      <c r="E2934">
        <v>99</v>
      </c>
      <c r="F2934">
        <v>99</v>
      </c>
      <c r="G2934">
        <v>99</v>
      </c>
      <c r="H2934">
        <v>99</v>
      </c>
      <c r="I2934">
        <v>99</v>
      </c>
      <c r="J2934">
        <v>999</v>
      </c>
      <c r="K2934">
        <v>99</v>
      </c>
      <c r="L2934">
        <v>99</v>
      </c>
      <c r="M2934">
        <v>41</v>
      </c>
      <c r="N2934">
        <v>99</v>
      </c>
      <c r="O2934">
        <v>99</v>
      </c>
      <c r="P2934">
        <v>9999</v>
      </c>
      <c r="Q2934">
        <v>5</v>
      </c>
      <c r="R2934">
        <v>5</v>
      </c>
      <c r="S2934">
        <v>5</v>
      </c>
      <c r="T2934">
        <v>3.427004797806716E-2</v>
      </c>
      <c r="U2934">
        <v>4.907344783449951E-2</v>
      </c>
      <c r="V2934">
        <v>5</v>
      </c>
      <c r="W2934">
        <v>41</v>
      </c>
      <c r="X2934">
        <v>239.93499458288193</v>
      </c>
      <c r="Y2934">
        <v>221.46</v>
      </c>
      <c r="Z2934">
        <v>221.46</v>
      </c>
      <c r="AA2934">
        <v>17.549313376882182</v>
      </c>
      <c r="AB2934">
        <v>0</v>
      </c>
      <c r="AD2934">
        <v>0</v>
      </c>
      <c r="AE2934">
        <v>0</v>
      </c>
      <c r="AF2934">
        <v>0</v>
      </c>
      <c r="AG2934">
        <v>0</v>
      </c>
      <c r="AH2934">
        <v>1</v>
      </c>
      <c r="AI2934">
        <v>0</v>
      </c>
      <c r="AJ2934">
        <v>0</v>
      </c>
      <c r="AK2934">
        <v>0</v>
      </c>
      <c r="AL2934">
        <v>1</v>
      </c>
      <c r="AM2934">
        <v>0</v>
      </c>
    </row>
    <row r="2935" spans="1:39">
      <c r="A2935">
        <v>10</v>
      </c>
      <c r="B2935">
        <v>44</v>
      </c>
      <c r="C2935">
        <v>2023</v>
      </c>
      <c r="D2935">
        <v>99</v>
      </c>
      <c r="E2935">
        <v>99</v>
      </c>
      <c r="F2935">
        <v>99</v>
      </c>
      <c r="G2935">
        <v>99</v>
      </c>
      <c r="H2935">
        <v>99</v>
      </c>
      <c r="I2935">
        <v>99</v>
      </c>
      <c r="J2935">
        <v>999</v>
      </c>
      <c r="K2935">
        <v>99</v>
      </c>
      <c r="L2935">
        <v>99</v>
      </c>
      <c r="M2935">
        <v>42</v>
      </c>
      <c r="N2935">
        <v>99</v>
      </c>
      <c r="O2935">
        <v>99</v>
      </c>
      <c r="P2935">
        <v>9999</v>
      </c>
      <c r="Q2935">
        <v>5</v>
      </c>
      <c r="R2935">
        <v>10</v>
      </c>
      <c r="S2935">
        <v>10</v>
      </c>
      <c r="T2935">
        <v>6.854009595613432E-2</v>
      </c>
      <c r="U2935">
        <v>0.1002785969611867</v>
      </c>
      <c r="V2935">
        <v>5</v>
      </c>
      <c r="W2935">
        <v>42</v>
      </c>
      <c r="X2935">
        <v>245.14626218851564</v>
      </c>
      <c r="Y2935">
        <v>226.27000000000004</v>
      </c>
      <c r="Z2935">
        <v>226.27000000000004</v>
      </c>
      <c r="AA2935">
        <v>26.641285629638727</v>
      </c>
      <c r="AB2935">
        <v>0</v>
      </c>
      <c r="AD2935">
        <v>1</v>
      </c>
      <c r="AE2935">
        <v>0</v>
      </c>
      <c r="AF2935">
        <v>0</v>
      </c>
      <c r="AG2935">
        <v>0</v>
      </c>
      <c r="AH2935">
        <v>1</v>
      </c>
      <c r="AI2935">
        <v>0</v>
      </c>
      <c r="AJ2935">
        <v>0</v>
      </c>
      <c r="AK2935">
        <v>0</v>
      </c>
      <c r="AL2935">
        <v>0</v>
      </c>
      <c r="AM2935">
        <v>0</v>
      </c>
    </row>
    <row r="2936" spans="1:39">
      <c r="A2936">
        <v>10</v>
      </c>
      <c r="B2936">
        <v>45</v>
      </c>
      <c r="C2936">
        <v>2023</v>
      </c>
      <c r="D2936">
        <v>99</v>
      </c>
      <c r="E2936">
        <v>99</v>
      </c>
      <c r="F2936">
        <v>99</v>
      </c>
      <c r="G2936">
        <v>99</v>
      </c>
      <c r="H2936">
        <v>99</v>
      </c>
      <c r="I2936">
        <v>99</v>
      </c>
      <c r="J2936">
        <v>999</v>
      </c>
      <c r="K2936">
        <v>99</v>
      </c>
      <c r="L2936">
        <v>99</v>
      </c>
      <c r="M2936">
        <v>43</v>
      </c>
      <c r="N2936">
        <v>99</v>
      </c>
      <c r="O2936">
        <v>99</v>
      </c>
      <c r="P2936">
        <v>9999</v>
      </c>
      <c r="Q2936">
        <v>8</v>
      </c>
      <c r="R2936">
        <v>14</v>
      </c>
      <c r="S2936">
        <v>14</v>
      </c>
      <c r="T2936">
        <v>9.5956134338588128E-2</v>
      </c>
      <c r="U2936">
        <v>0.13950899163570937</v>
      </c>
      <c r="V2936">
        <v>5</v>
      </c>
      <c r="W2936">
        <v>43</v>
      </c>
      <c r="X2936">
        <v>243.60780065005409</v>
      </c>
      <c r="Y2936">
        <v>224.84999999999997</v>
      </c>
      <c r="Z2936">
        <v>224.84999999999997</v>
      </c>
      <c r="AA2936">
        <v>40.694870684154111</v>
      </c>
      <c r="AB2936">
        <v>0</v>
      </c>
      <c r="AD2936">
        <v>1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</row>
    <row r="2937" spans="1:39">
      <c r="A2937">
        <v>10</v>
      </c>
      <c r="B2937">
        <v>46</v>
      </c>
      <c r="C2937">
        <v>2023</v>
      </c>
      <c r="D2937">
        <v>99</v>
      </c>
      <c r="E2937">
        <v>99</v>
      </c>
      <c r="F2937">
        <v>99</v>
      </c>
      <c r="G2937">
        <v>99</v>
      </c>
      <c r="H2937">
        <v>99</v>
      </c>
      <c r="I2937">
        <v>99</v>
      </c>
      <c r="J2937">
        <v>999</v>
      </c>
      <c r="K2937">
        <v>99</v>
      </c>
      <c r="L2937">
        <v>99</v>
      </c>
      <c r="M2937">
        <v>44</v>
      </c>
      <c r="N2937">
        <v>99</v>
      </c>
      <c r="O2937">
        <v>99</v>
      </c>
      <c r="P2937">
        <v>9999</v>
      </c>
      <c r="Q2937">
        <v>15</v>
      </c>
      <c r="R2937">
        <v>16</v>
      </c>
      <c r="S2937">
        <v>16</v>
      </c>
      <c r="T2937">
        <v>0.10966415352981491</v>
      </c>
      <c r="U2937">
        <v>0.14771670638234469</v>
      </c>
      <c r="V2937">
        <v>5</v>
      </c>
      <c r="W2937">
        <v>44</v>
      </c>
      <c r="X2937">
        <v>225.69745395449607</v>
      </c>
      <c r="Y2937">
        <v>208.31874999999999</v>
      </c>
      <c r="Z2937">
        <v>208.31874999999999</v>
      </c>
      <c r="AA2937">
        <v>39.404476565962504</v>
      </c>
      <c r="AB2937">
        <v>0</v>
      </c>
      <c r="AD2937">
        <v>0</v>
      </c>
      <c r="AE2937">
        <v>0</v>
      </c>
      <c r="AF2937">
        <v>0</v>
      </c>
      <c r="AG2937">
        <v>0</v>
      </c>
      <c r="AH2937">
        <v>1</v>
      </c>
      <c r="AI2937">
        <v>0</v>
      </c>
      <c r="AJ2937">
        <v>0</v>
      </c>
      <c r="AK2937">
        <v>0</v>
      </c>
      <c r="AL2937">
        <v>1</v>
      </c>
      <c r="AM2937">
        <v>0</v>
      </c>
    </row>
    <row r="2938" spans="1:39">
      <c r="A2938">
        <v>10</v>
      </c>
      <c r="B2938">
        <v>47</v>
      </c>
      <c r="C2938">
        <v>2023</v>
      </c>
      <c r="D2938">
        <v>99</v>
      </c>
      <c r="E2938">
        <v>99</v>
      </c>
      <c r="F2938">
        <v>99</v>
      </c>
      <c r="G2938">
        <v>99</v>
      </c>
      <c r="H2938">
        <v>99</v>
      </c>
      <c r="I2938">
        <v>99</v>
      </c>
      <c r="J2938">
        <v>999</v>
      </c>
      <c r="K2938">
        <v>99</v>
      </c>
      <c r="L2938">
        <v>99</v>
      </c>
      <c r="M2938">
        <v>45</v>
      </c>
      <c r="N2938">
        <v>99</v>
      </c>
      <c r="O2938">
        <v>99</v>
      </c>
      <c r="P2938">
        <v>9999</v>
      </c>
      <c r="Q2938">
        <v>17</v>
      </c>
      <c r="R2938">
        <v>18</v>
      </c>
      <c r="S2938">
        <v>18</v>
      </c>
      <c r="T2938">
        <v>0.12337217272104184</v>
      </c>
      <c r="U2938">
        <v>0.16351611408847588</v>
      </c>
      <c r="V2938">
        <v>8</v>
      </c>
      <c r="W2938">
        <v>45</v>
      </c>
      <c r="X2938">
        <v>222.07776573973752</v>
      </c>
      <c r="Y2938">
        <v>204.97777777777776</v>
      </c>
      <c r="Z2938">
        <v>204.97777777777776</v>
      </c>
      <c r="AA2938">
        <v>36.664690182420117</v>
      </c>
      <c r="AB2938">
        <v>0</v>
      </c>
      <c r="AD2938">
        <v>0</v>
      </c>
      <c r="AE2938">
        <v>0</v>
      </c>
      <c r="AF2938">
        <v>0</v>
      </c>
      <c r="AG2938">
        <v>0</v>
      </c>
      <c r="AH2938">
        <v>1</v>
      </c>
      <c r="AI2938">
        <v>0</v>
      </c>
      <c r="AJ2938">
        <v>0</v>
      </c>
      <c r="AK2938">
        <v>0</v>
      </c>
      <c r="AL2938">
        <v>0</v>
      </c>
      <c r="AM2938">
        <v>0</v>
      </c>
    </row>
    <row r="2939" spans="1:39">
      <c r="A2939">
        <v>10</v>
      </c>
      <c r="B2939">
        <v>48</v>
      </c>
      <c r="C2939">
        <v>2023</v>
      </c>
      <c r="D2939">
        <v>99</v>
      </c>
      <c r="E2939">
        <v>99</v>
      </c>
      <c r="F2939">
        <v>99</v>
      </c>
      <c r="G2939">
        <v>99</v>
      </c>
      <c r="H2939">
        <v>99</v>
      </c>
      <c r="I2939">
        <v>99</v>
      </c>
      <c r="J2939">
        <v>999</v>
      </c>
      <c r="K2939">
        <v>99</v>
      </c>
      <c r="L2939">
        <v>99</v>
      </c>
      <c r="M2939">
        <v>46</v>
      </c>
      <c r="N2939">
        <v>99</v>
      </c>
      <c r="O2939">
        <v>99</v>
      </c>
      <c r="P2939">
        <v>9999</v>
      </c>
      <c r="Q2939">
        <v>22</v>
      </c>
      <c r="R2939">
        <v>26</v>
      </c>
      <c r="S2939">
        <v>26</v>
      </c>
      <c r="T2939">
        <v>0.17820424948594923</v>
      </c>
      <c r="U2939">
        <v>0.22831362883499601</v>
      </c>
      <c r="V2939">
        <v>8</v>
      </c>
      <c r="W2939">
        <v>46</v>
      </c>
      <c r="X2939">
        <v>214.67205600466701</v>
      </c>
      <c r="Y2939">
        <v>198.14230769230775</v>
      </c>
      <c r="Z2939">
        <v>198.14230769230775</v>
      </c>
      <c r="AA2939">
        <v>40.201044504961878</v>
      </c>
      <c r="AB2939">
        <v>0</v>
      </c>
      <c r="AD2939">
        <v>0</v>
      </c>
      <c r="AE2939">
        <v>0</v>
      </c>
      <c r="AF2939">
        <v>0</v>
      </c>
      <c r="AG2939">
        <v>0</v>
      </c>
      <c r="AH2939">
        <v>2</v>
      </c>
      <c r="AI2939">
        <v>0</v>
      </c>
      <c r="AJ2939">
        <v>0</v>
      </c>
      <c r="AK2939">
        <v>0</v>
      </c>
      <c r="AL2939">
        <v>0</v>
      </c>
      <c r="AM2939">
        <v>0</v>
      </c>
    </row>
    <row r="2940" spans="1:39">
      <c r="A2940">
        <v>10</v>
      </c>
      <c r="B2940">
        <v>49</v>
      </c>
      <c r="C2940">
        <v>2023</v>
      </c>
      <c r="D2940">
        <v>99</v>
      </c>
      <c r="E2940">
        <v>99</v>
      </c>
      <c r="F2940">
        <v>99</v>
      </c>
      <c r="G2940">
        <v>99</v>
      </c>
      <c r="H2940">
        <v>99</v>
      </c>
      <c r="I2940">
        <v>99</v>
      </c>
      <c r="J2940">
        <v>999</v>
      </c>
      <c r="K2940">
        <v>99</v>
      </c>
      <c r="L2940">
        <v>99</v>
      </c>
      <c r="M2940">
        <v>47</v>
      </c>
      <c r="N2940">
        <v>99</v>
      </c>
      <c r="O2940">
        <v>99</v>
      </c>
      <c r="P2940">
        <v>9999</v>
      </c>
      <c r="Q2940">
        <v>21</v>
      </c>
      <c r="R2940">
        <v>28</v>
      </c>
      <c r="S2940">
        <v>28</v>
      </c>
      <c r="T2940">
        <v>0.19191226867717623</v>
      </c>
      <c r="U2940">
        <v>0.26079437471949402</v>
      </c>
      <c r="V2940">
        <v>8</v>
      </c>
      <c r="W2940">
        <v>47</v>
      </c>
      <c r="X2940">
        <v>227.69695093638751</v>
      </c>
      <c r="Y2940">
        <v>210.16428571428588</v>
      </c>
      <c r="Z2940">
        <v>210.16428571428588</v>
      </c>
      <c r="AA2940">
        <v>39.066355768886496</v>
      </c>
      <c r="AB2940">
        <v>0</v>
      </c>
      <c r="AD2940">
        <v>0</v>
      </c>
      <c r="AE2940">
        <v>0</v>
      </c>
      <c r="AF2940">
        <v>0</v>
      </c>
      <c r="AG2940">
        <v>0</v>
      </c>
      <c r="AH2940">
        <v>2</v>
      </c>
      <c r="AI2940">
        <v>0</v>
      </c>
      <c r="AJ2940">
        <v>0</v>
      </c>
      <c r="AK2940">
        <v>0</v>
      </c>
      <c r="AL2940">
        <v>0</v>
      </c>
      <c r="AM2940">
        <v>0</v>
      </c>
    </row>
    <row r="2941" spans="1:39">
      <c r="A2941">
        <v>10</v>
      </c>
      <c r="B2941">
        <v>50</v>
      </c>
      <c r="C2941">
        <v>2023</v>
      </c>
      <c r="D2941">
        <v>99</v>
      </c>
      <c r="E2941">
        <v>99</v>
      </c>
      <c r="F2941">
        <v>99</v>
      </c>
      <c r="G2941">
        <v>99</v>
      </c>
      <c r="H2941">
        <v>99</v>
      </c>
      <c r="I2941">
        <v>99</v>
      </c>
      <c r="J2941">
        <v>999</v>
      </c>
      <c r="K2941">
        <v>99</v>
      </c>
      <c r="L2941">
        <v>99</v>
      </c>
      <c r="M2941">
        <v>48</v>
      </c>
      <c r="N2941">
        <v>99</v>
      </c>
      <c r="O2941">
        <v>99</v>
      </c>
      <c r="P2941">
        <v>9999</v>
      </c>
      <c r="Q2941">
        <v>130</v>
      </c>
      <c r="R2941">
        <v>381</v>
      </c>
      <c r="S2941">
        <v>381</v>
      </c>
      <c r="T2941">
        <v>2.6113776559287194</v>
      </c>
      <c r="U2941">
        <v>3.2213374701633875</v>
      </c>
      <c r="V2941">
        <v>7.9790026246719181</v>
      </c>
      <c r="W2941">
        <v>48</v>
      </c>
      <c r="X2941">
        <v>206.69419302002191</v>
      </c>
      <c r="Y2941">
        <v>190.77874015748048</v>
      </c>
      <c r="Z2941">
        <v>190.77874015748048</v>
      </c>
      <c r="AA2941">
        <v>35.170925634127101</v>
      </c>
      <c r="AB2941">
        <v>0</v>
      </c>
      <c r="AD2941">
        <v>7</v>
      </c>
      <c r="AE2941">
        <v>0</v>
      </c>
      <c r="AF2941">
        <v>0</v>
      </c>
      <c r="AG2941">
        <v>1</v>
      </c>
      <c r="AH2941">
        <v>19</v>
      </c>
      <c r="AI2941">
        <v>3</v>
      </c>
      <c r="AJ2941">
        <v>2</v>
      </c>
      <c r="AK2941">
        <v>0</v>
      </c>
      <c r="AL2941">
        <v>3</v>
      </c>
      <c r="AM2941">
        <v>0</v>
      </c>
    </row>
    <row r="2942" spans="1:39">
      <c r="A2942">
        <v>10</v>
      </c>
      <c r="B2942">
        <v>51</v>
      </c>
      <c r="C2942">
        <v>2023</v>
      </c>
      <c r="D2942">
        <v>99</v>
      </c>
      <c r="E2942">
        <v>99</v>
      </c>
      <c r="F2942">
        <v>99</v>
      </c>
      <c r="G2942">
        <v>99</v>
      </c>
      <c r="H2942">
        <v>99</v>
      </c>
      <c r="I2942">
        <v>99</v>
      </c>
      <c r="J2942">
        <v>999</v>
      </c>
      <c r="K2942">
        <v>99</v>
      </c>
      <c r="L2942">
        <v>99</v>
      </c>
      <c r="M2942">
        <v>49</v>
      </c>
      <c r="N2942">
        <v>99</v>
      </c>
      <c r="O2942">
        <v>99</v>
      </c>
      <c r="P2942">
        <v>9999</v>
      </c>
      <c r="Q2942">
        <v>102</v>
      </c>
      <c r="R2942">
        <v>167</v>
      </c>
      <c r="S2942">
        <v>167</v>
      </c>
      <c r="T2942">
        <v>1.1446196024674435</v>
      </c>
      <c r="U2942">
        <v>1.3376314813192283</v>
      </c>
      <c r="V2942">
        <v>8</v>
      </c>
      <c r="W2942">
        <v>49</v>
      </c>
      <c r="X2942">
        <v>195.81097826016435</v>
      </c>
      <c r="Y2942">
        <v>180.7335329341318</v>
      </c>
      <c r="Z2942">
        <v>180.7335329341318</v>
      </c>
      <c r="AA2942">
        <v>35.305641710924505</v>
      </c>
      <c r="AB2942">
        <v>0</v>
      </c>
      <c r="AD2942">
        <v>5</v>
      </c>
      <c r="AE2942">
        <v>0</v>
      </c>
      <c r="AF2942">
        <v>0</v>
      </c>
      <c r="AG2942">
        <v>0</v>
      </c>
      <c r="AH2942">
        <v>9</v>
      </c>
      <c r="AI2942">
        <v>1</v>
      </c>
      <c r="AJ2942">
        <v>0</v>
      </c>
      <c r="AK2942">
        <v>1</v>
      </c>
      <c r="AL2942">
        <v>4</v>
      </c>
      <c r="AM2942">
        <v>0</v>
      </c>
    </row>
    <row r="2943" spans="1:39">
      <c r="A2943">
        <v>10</v>
      </c>
      <c r="B2943">
        <v>52</v>
      </c>
      <c r="C2943">
        <v>2023</v>
      </c>
      <c r="D2943">
        <v>99</v>
      </c>
      <c r="E2943">
        <v>99</v>
      </c>
      <c r="F2943">
        <v>99</v>
      </c>
      <c r="G2943">
        <v>99</v>
      </c>
      <c r="H2943">
        <v>99</v>
      </c>
      <c r="I2943">
        <v>99</v>
      </c>
      <c r="J2943">
        <v>999</v>
      </c>
      <c r="K2943">
        <v>99</v>
      </c>
      <c r="L2943">
        <v>99</v>
      </c>
      <c r="M2943">
        <v>50</v>
      </c>
      <c r="N2943">
        <v>99</v>
      </c>
      <c r="O2943">
        <v>99</v>
      </c>
      <c r="P2943">
        <v>9999</v>
      </c>
      <c r="Q2943">
        <v>129</v>
      </c>
      <c r="R2943">
        <v>226</v>
      </c>
      <c r="S2943">
        <v>226</v>
      </c>
      <c r="T2943">
        <v>1.5490061686086356</v>
      </c>
      <c r="U2943">
        <v>1.7987481639559275</v>
      </c>
      <c r="V2943">
        <v>11</v>
      </c>
      <c r="W2943">
        <v>50</v>
      </c>
      <c r="X2943">
        <v>194.57137652326497</v>
      </c>
      <c r="Y2943">
        <v>179.58938053097347</v>
      </c>
      <c r="Z2943">
        <v>179.58938053097347</v>
      </c>
      <c r="AA2943">
        <v>33.985526234289189</v>
      </c>
      <c r="AB2943">
        <v>0</v>
      </c>
      <c r="AD2943">
        <v>8</v>
      </c>
      <c r="AE2943">
        <v>0</v>
      </c>
      <c r="AF2943">
        <v>0</v>
      </c>
      <c r="AG2943">
        <v>2</v>
      </c>
      <c r="AH2943">
        <v>13</v>
      </c>
      <c r="AI2943">
        <v>3</v>
      </c>
      <c r="AJ2943">
        <v>4</v>
      </c>
      <c r="AK2943">
        <v>1</v>
      </c>
      <c r="AL2943">
        <v>3</v>
      </c>
      <c r="AM2943">
        <v>0</v>
      </c>
    </row>
    <row r="2944" spans="1:39">
      <c r="A2944">
        <v>10</v>
      </c>
      <c r="B2944">
        <v>53</v>
      </c>
      <c r="C2944">
        <v>2023</v>
      </c>
      <c r="D2944">
        <v>99</v>
      </c>
      <c r="E2944">
        <v>99</v>
      </c>
      <c r="F2944">
        <v>99</v>
      </c>
      <c r="G2944">
        <v>99</v>
      </c>
      <c r="H2944">
        <v>99</v>
      </c>
      <c r="I2944">
        <v>99</v>
      </c>
      <c r="J2944">
        <v>999</v>
      </c>
      <c r="K2944">
        <v>99</v>
      </c>
      <c r="L2944">
        <v>99</v>
      </c>
      <c r="M2944">
        <v>51</v>
      </c>
      <c r="N2944">
        <v>99</v>
      </c>
      <c r="O2944">
        <v>99</v>
      </c>
      <c r="P2944">
        <v>9999</v>
      </c>
      <c r="Q2944">
        <v>145</v>
      </c>
      <c r="R2944">
        <v>265</v>
      </c>
      <c r="S2944">
        <v>265</v>
      </c>
      <c r="T2944">
        <v>1.8163125428375595</v>
      </c>
      <c r="U2944">
        <v>2.0718230881154454</v>
      </c>
      <c r="V2944">
        <v>11</v>
      </c>
      <c r="W2944">
        <v>51</v>
      </c>
      <c r="X2944">
        <v>191.12778266113375</v>
      </c>
      <c r="Y2944">
        <v>176.41094339622629</v>
      </c>
      <c r="Z2944">
        <v>176.41094339622629</v>
      </c>
      <c r="AA2944">
        <v>32.754600325851008</v>
      </c>
      <c r="AB2944">
        <v>0</v>
      </c>
      <c r="AD2944">
        <v>9</v>
      </c>
      <c r="AE2944">
        <v>0</v>
      </c>
      <c r="AF2944">
        <v>0</v>
      </c>
      <c r="AG2944">
        <v>1</v>
      </c>
      <c r="AH2944">
        <v>11</v>
      </c>
      <c r="AI2944">
        <v>5</v>
      </c>
      <c r="AJ2944">
        <v>4</v>
      </c>
      <c r="AK2944">
        <v>0</v>
      </c>
      <c r="AL2944">
        <v>5</v>
      </c>
      <c r="AM2944">
        <v>2</v>
      </c>
    </row>
    <row r="2945" spans="1:39">
      <c r="A2945">
        <v>10</v>
      </c>
      <c r="B2945">
        <v>54</v>
      </c>
      <c r="C2945">
        <v>2023</v>
      </c>
      <c r="D2945">
        <v>99</v>
      </c>
      <c r="E2945">
        <v>99</v>
      </c>
      <c r="F2945">
        <v>99</v>
      </c>
      <c r="G2945">
        <v>99</v>
      </c>
      <c r="H2945">
        <v>99</v>
      </c>
      <c r="I2945">
        <v>99</v>
      </c>
      <c r="J2945">
        <v>999</v>
      </c>
      <c r="K2945">
        <v>99</v>
      </c>
      <c r="L2945">
        <v>99</v>
      </c>
      <c r="M2945">
        <v>52</v>
      </c>
      <c r="N2945">
        <v>99</v>
      </c>
      <c r="O2945">
        <v>99</v>
      </c>
      <c r="P2945">
        <v>9999</v>
      </c>
      <c r="Q2945">
        <v>165</v>
      </c>
      <c r="R2945">
        <v>303</v>
      </c>
      <c r="S2945">
        <v>303</v>
      </c>
      <c r="T2945">
        <v>2.0767649074708703</v>
      </c>
      <c r="U2945">
        <v>2.3362914345006849</v>
      </c>
      <c r="V2945">
        <v>11</v>
      </c>
      <c r="W2945">
        <v>52</v>
      </c>
      <c r="X2945">
        <v>188.49568597163071</v>
      </c>
      <c r="Y2945">
        <v>173.98151815181504</v>
      </c>
      <c r="Z2945">
        <v>173.98151815181504</v>
      </c>
      <c r="AA2945">
        <v>34.022724715037114</v>
      </c>
      <c r="AB2945">
        <v>0</v>
      </c>
      <c r="AD2945">
        <v>6</v>
      </c>
      <c r="AE2945">
        <v>0</v>
      </c>
      <c r="AF2945">
        <v>0</v>
      </c>
      <c r="AG2945">
        <v>1</v>
      </c>
      <c r="AH2945">
        <v>17</v>
      </c>
      <c r="AI2945">
        <v>1</v>
      </c>
      <c r="AJ2945">
        <v>5</v>
      </c>
      <c r="AK2945">
        <v>0</v>
      </c>
      <c r="AL2945">
        <v>4</v>
      </c>
      <c r="AM2945">
        <v>1</v>
      </c>
    </row>
    <row r="2946" spans="1:39">
      <c r="A2946">
        <v>10</v>
      </c>
      <c r="B2946">
        <v>55</v>
      </c>
      <c r="C2946">
        <v>2023</v>
      </c>
      <c r="D2946">
        <v>99</v>
      </c>
      <c r="E2946">
        <v>99</v>
      </c>
      <c r="F2946">
        <v>99</v>
      </c>
      <c r="G2946">
        <v>99</v>
      </c>
      <c r="H2946">
        <v>99</v>
      </c>
      <c r="I2946">
        <v>99</v>
      </c>
      <c r="J2946">
        <v>999</v>
      </c>
      <c r="K2946">
        <v>99</v>
      </c>
      <c r="L2946">
        <v>99</v>
      </c>
      <c r="M2946">
        <v>53</v>
      </c>
      <c r="N2946">
        <v>99</v>
      </c>
      <c r="O2946">
        <v>99</v>
      </c>
      <c r="P2946">
        <v>9999</v>
      </c>
      <c r="Q2946">
        <v>197</v>
      </c>
      <c r="R2946">
        <v>423</v>
      </c>
      <c r="S2946">
        <v>423</v>
      </c>
      <c r="T2946">
        <v>2.8992460589444824</v>
      </c>
      <c r="U2946">
        <v>3.1657758504125386</v>
      </c>
      <c r="V2946">
        <v>10.921985815602836</v>
      </c>
      <c r="W2946">
        <v>53</v>
      </c>
      <c r="X2946">
        <v>182.96028215117221</v>
      </c>
      <c r="Y2946">
        <v>168.87234042553189</v>
      </c>
      <c r="Z2946">
        <v>168.87234042553189</v>
      </c>
      <c r="AA2946">
        <v>32.129693092377515</v>
      </c>
      <c r="AB2946">
        <v>0</v>
      </c>
      <c r="AD2946">
        <v>14</v>
      </c>
      <c r="AE2946">
        <v>0</v>
      </c>
      <c r="AF2946">
        <v>0</v>
      </c>
      <c r="AG2946">
        <v>5</v>
      </c>
      <c r="AH2946">
        <v>25</v>
      </c>
      <c r="AI2946">
        <v>5</v>
      </c>
      <c r="AJ2946">
        <v>8</v>
      </c>
      <c r="AK2946">
        <v>0</v>
      </c>
      <c r="AL2946">
        <v>6</v>
      </c>
      <c r="AM2946">
        <v>2</v>
      </c>
    </row>
    <row r="2947" spans="1:39">
      <c r="A2947">
        <v>10</v>
      </c>
      <c r="B2947">
        <v>56</v>
      </c>
      <c r="C2947">
        <v>2023</v>
      </c>
      <c r="D2947">
        <v>99</v>
      </c>
      <c r="E2947">
        <v>99</v>
      </c>
      <c r="F2947">
        <v>99</v>
      </c>
      <c r="G2947">
        <v>99</v>
      </c>
      <c r="H2947">
        <v>99</v>
      </c>
      <c r="I2947">
        <v>99</v>
      </c>
      <c r="J2947">
        <v>999</v>
      </c>
      <c r="K2947">
        <v>99</v>
      </c>
      <c r="L2947">
        <v>99</v>
      </c>
      <c r="M2947">
        <v>54</v>
      </c>
      <c r="N2947">
        <v>99</v>
      </c>
      <c r="O2947">
        <v>99</v>
      </c>
      <c r="P2947">
        <v>9999</v>
      </c>
      <c r="Q2947">
        <v>211</v>
      </c>
      <c r="R2947">
        <v>463</v>
      </c>
      <c r="S2947">
        <v>463</v>
      </c>
      <c r="T2947">
        <v>3.1734064427690196</v>
      </c>
      <c r="U2947">
        <v>3.4479936015279447</v>
      </c>
      <c r="V2947">
        <v>10.952483801295898</v>
      </c>
      <c r="W2947">
        <v>54</v>
      </c>
      <c r="X2947">
        <v>182.05494806352647</v>
      </c>
      <c r="Y2947">
        <v>168.03671706263498</v>
      </c>
      <c r="Z2947">
        <v>168.03671706263498</v>
      </c>
      <c r="AA2947">
        <v>30.404696402109074</v>
      </c>
      <c r="AB2947">
        <v>0</v>
      </c>
      <c r="AD2947">
        <v>18</v>
      </c>
      <c r="AE2947">
        <v>0</v>
      </c>
      <c r="AF2947">
        <v>0</v>
      </c>
      <c r="AG2947">
        <v>2</v>
      </c>
      <c r="AH2947">
        <v>20</v>
      </c>
      <c r="AI2947">
        <v>1</v>
      </c>
      <c r="AJ2947">
        <v>7</v>
      </c>
      <c r="AK2947">
        <v>2</v>
      </c>
      <c r="AL2947">
        <v>5</v>
      </c>
      <c r="AM2947">
        <v>4</v>
      </c>
    </row>
    <row r="2948" spans="1:39">
      <c r="A2948">
        <v>10</v>
      </c>
      <c r="B2948">
        <v>57</v>
      </c>
      <c r="C2948">
        <v>2023</v>
      </c>
      <c r="D2948">
        <v>99</v>
      </c>
      <c r="E2948">
        <v>99</v>
      </c>
      <c r="F2948">
        <v>99</v>
      </c>
      <c r="G2948">
        <v>99</v>
      </c>
      <c r="H2948">
        <v>99</v>
      </c>
      <c r="I2948">
        <v>99</v>
      </c>
      <c r="J2948">
        <v>999</v>
      </c>
      <c r="K2948">
        <v>99</v>
      </c>
      <c r="L2948">
        <v>99</v>
      </c>
      <c r="M2948">
        <v>55</v>
      </c>
      <c r="N2948">
        <v>99</v>
      </c>
      <c r="O2948">
        <v>99</v>
      </c>
      <c r="P2948">
        <v>9999</v>
      </c>
      <c r="Q2948">
        <v>244</v>
      </c>
      <c r="R2948">
        <v>607</v>
      </c>
      <c r="S2948">
        <v>607</v>
      </c>
      <c r="T2948">
        <v>4.1603838245373534</v>
      </c>
      <c r="U2948">
        <v>4.3970571531275473</v>
      </c>
      <c r="V2948">
        <v>14</v>
      </c>
      <c r="W2948">
        <v>55</v>
      </c>
      <c r="X2948">
        <v>177.08853552183717</v>
      </c>
      <c r="Y2948">
        <v>163.45271828665557</v>
      </c>
      <c r="Z2948">
        <v>163.45271828665557</v>
      </c>
      <c r="AA2948">
        <v>29.649240873481272</v>
      </c>
      <c r="AB2948">
        <v>0</v>
      </c>
      <c r="AD2948">
        <v>18</v>
      </c>
      <c r="AE2948">
        <v>0</v>
      </c>
      <c r="AF2948">
        <v>0</v>
      </c>
      <c r="AG2948">
        <v>2</v>
      </c>
      <c r="AH2948">
        <v>32</v>
      </c>
      <c r="AI2948">
        <v>2</v>
      </c>
      <c r="AJ2948">
        <v>5</v>
      </c>
      <c r="AK2948">
        <v>4</v>
      </c>
      <c r="AL2948">
        <v>6</v>
      </c>
      <c r="AM2948">
        <v>2</v>
      </c>
    </row>
    <row r="2949" spans="1:39">
      <c r="A2949">
        <v>10</v>
      </c>
      <c r="B2949">
        <v>58</v>
      </c>
      <c r="C2949">
        <v>2023</v>
      </c>
      <c r="D2949">
        <v>99</v>
      </c>
      <c r="E2949">
        <v>99</v>
      </c>
      <c r="F2949">
        <v>99</v>
      </c>
      <c r="G2949">
        <v>99</v>
      </c>
      <c r="H2949">
        <v>99</v>
      </c>
      <c r="I2949">
        <v>99</v>
      </c>
      <c r="J2949">
        <v>999</v>
      </c>
      <c r="K2949">
        <v>99</v>
      </c>
      <c r="L2949">
        <v>99</v>
      </c>
      <c r="M2949">
        <v>56</v>
      </c>
      <c r="N2949">
        <v>99</v>
      </c>
      <c r="O2949">
        <v>99</v>
      </c>
      <c r="P2949">
        <v>9999</v>
      </c>
      <c r="Q2949">
        <v>265</v>
      </c>
      <c r="R2949">
        <v>689</v>
      </c>
      <c r="S2949">
        <v>689</v>
      </c>
      <c r="T2949">
        <v>4.7224126113776563</v>
      </c>
      <c r="U2949">
        <v>4.9476210856191809</v>
      </c>
      <c r="V2949">
        <v>13.959361393323659</v>
      </c>
      <c r="W2949">
        <v>56</v>
      </c>
      <c r="X2949">
        <v>175.54733334696138</v>
      </c>
      <c r="Y2949">
        <v>162.03018867924521</v>
      </c>
      <c r="Z2949">
        <v>162.03018867924521</v>
      </c>
      <c r="AA2949">
        <v>30.035554936470859</v>
      </c>
      <c r="AB2949">
        <v>0</v>
      </c>
      <c r="AD2949">
        <v>22</v>
      </c>
      <c r="AE2949">
        <v>0</v>
      </c>
      <c r="AF2949">
        <v>0</v>
      </c>
      <c r="AG2949">
        <v>0</v>
      </c>
      <c r="AH2949">
        <v>42</v>
      </c>
      <c r="AI2949">
        <v>6</v>
      </c>
      <c r="AJ2949">
        <v>14</v>
      </c>
      <c r="AK2949">
        <v>4</v>
      </c>
      <c r="AL2949">
        <v>11</v>
      </c>
      <c r="AM2949">
        <v>2</v>
      </c>
    </row>
    <row r="2950" spans="1:39">
      <c r="A2950">
        <v>10</v>
      </c>
      <c r="B2950">
        <v>59</v>
      </c>
      <c r="C2950">
        <v>2023</v>
      </c>
      <c r="D2950">
        <v>99</v>
      </c>
      <c r="E2950">
        <v>99</v>
      </c>
      <c r="F2950">
        <v>99</v>
      </c>
      <c r="G2950">
        <v>99</v>
      </c>
      <c r="H2950">
        <v>99</v>
      </c>
      <c r="I2950">
        <v>99</v>
      </c>
      <c r="J2950">
        <v>999</v>
      </c>
      <c r="K2950">
        <v>99</v>
      </c>
      <c r="L2950">
        <v>99</v>
      </c>
      <c r="M2950">
        <v>57</v>
      </c>
      <c r="N2950">
        <v>99</v>
      </c>
      <c r="O2950">
        <v>99</v>
      </c>
      <c r="P2950">
        <v>9999</v>
      </c>
      <c r="Q2950">
        <v>289</v>
      </c>
      <c r="R2950">
        <v>901</v>
      </c>
      <c r="S2950">
        <v>901</v>
      </c>
      <c r="T2950">
        <v>6.1754626456477038</v>
      </c>
      <c r="U2950">
        <v>6.3669751694913108</v>
      </c>
      <c r="V2950">
        <v>13.968923418423977</v>
      </c>
      <c r="W2950">
        <v>57</v>
      </c>
      <c r="X2950">
        <v>172.75291808908597</v>
      </c>
      <c r="Y2950">
        <v>159.45094339622651</v>
      </c>
      <c r="Z2950">
        <v>159.45094339622651</v>
      </c>
      <c r="AA2950">
        <v>29.198241468988456</v>
      </c>
      <c r="AB2950">
        <v>0</v>
      </c>
      <c r="AD2950">
        <v>34</v>
      </c>
      <c r="AE2950">
        <v>0</v>
      </c>
      <c r="AF2950">
        <v>0</v>
      </c>
      <c r="AG2950">
        <v>3</v>
      </c>
      <c r="AH2950">
        <v>46</v>
      </c>
      <c r="AI2950">
        <v>7</v>
      </c>
      <c r="AJ2950">
        <v>5</v>
      </c>
      <c r="AK2950">
        <v>3</v>
      </c>
      <c r="AL2950">
        <v>13</v>
      </c>
      <c r="AM2950">
        <v>4</v>
      </c>
    </row>
    <row r="2951" spans="1:39">
      <c r="A2951">
        <v>10</v>
      </c>
      <c r="B2951">
        <v>60</v>
      </c>
      <c r="C2951">
        <v>2023</v>
      </c>
      <c r="D2951">
        <v>99</v>
      </c>
      <c r="E2951">
        <v>99</v>
      </c>
      <c r="F2951">
        <v>99</v>
      </c>
      <c r="G2951">
        <v>99</v>
      </c>
      <c r="H2951">
        <v>99</v>
      </c>
      <c r="I2951">
        <v>99</v>
      </c>
      <c r="J2951">
        <v>999</v>
      </c>
      <c r="K2951">
        <v>99</v>
      </c>
      <c r="L2951">
        <v>99</v>
      </c>
      <c r="M2951">
        <v>58</v>
      </c>
      <c r="N2951">
        <v>99</v>
      </c>
      <c r="O2951">
        <v>99</v>
      </c>
      <c r="P2951">
        <v>9999</v>
      </c>
      <c r="Q2951">
        <v>300</v>
      </c>
      <c r="R2951">
        <v>1032</v>
      </c>
      <c r="S2951">
        <v>1032</v>
      </c>
      <c r="T2951">
        <v>7.0733379026730638</v>
      </c>
      <c r="U2951">
        <v>7.1850166483211799</v>
      </c>
      <c r="V2951">
        <v>13.877906976744178</v>
      </c>
      <c r="W2951">
        <v>58</v>
      </c>
      <c r="X2951">
        <v>170.20217608573333</v>
      </c>
      <c r="Y2951">
        <v>157.09660852713179</v>
      </c>
      <c r="Z2951">
        <v>157.09660852713179</v>
      </c>
      <c r="AA2951">
        <v>29.293452752395257</v>
      </c>
      <c r="AB2951">
        <v>0</v>
      </c>
      <c r="AD2951">
        <v>33</v>
      </c>
      <c r="AE2951">
        <v>1</v>
      </c>
      <c r="AF2951">
        <v>0</v>
      </c>
      <c r="AG2951">
        <v>7</v>
      </c>
      <c r="AH2951">
        <v>85</v>
      </c>
      <c r="AI2951">
        <v>11</v>
      </c>
      <c r="AJ2951">
        <v>10</v>
      </c>
      <c r="AK2951">
        <v>2</v>
      </c>
      <c r="AL2951">
        <v>13</v>
      </c>
      <c r="AM2951">
        <v>1</v>
      </c>
    </row>
    <row r="2952" spans="1:39">
      <c r="A2952">
        <v>10</v>
      </c>
      <c r="B2952">
        <v>61</v>
      </c>
      <c r="C2952">
        <v>2023</v>
      </c>
      <c r="D2952">
        <v>99</v>
      </c>
      <c r="E2952">
        <v>99</v>
      </c>
      <c r="F2952">
        <v>99</v>
      </c>
      <c r="G2952">
        <v>99</v>
      </c>
      <c r="H2952">
        <v>99</v>
      </c>
      <c r="I2952">
        <v>99</v>
      </c>
      <c r="J2952">
        <v>999</v>
      </c>
      <c r="K2952">
        <v>99</v>
      </c>
      <c r="L2952">
        <v>99</v>
      </c>
      <c r="M2952">
        <v>59</v>
      </c>
      <c r="N2952">
        <v>99</v>
      </c>
      <c r="O2952">
        <v>99</v>
      </c>
      <c r="P2952">
        <v>9999</v>
      </c>
      <c r="Q2952">
        <v>303</v>
      </c>
      <c r="R2952">
        <v>1171</v>
      </c>
      <c r="S2952">
        <v>1171</v>
      </c>
      <c r="T2952">
        <v>8.0260452364633306</v>
      </c>
      <c r="U2952">
        <v>7.9183440518908306</v>
      </c>
      <c r="V2952">
        <v>13.95217762596072</v>
      </c>
      <c r="W2952">
        <v>59</v>
      </c>
      <c r="X2952">
        <v>165.30823910816957</v>
      </c>
      <c r="Y2952">
        <v>152.57950469684025</v>
      </c>
      <c r="Z2952">
        <v>152.57950469684025</v>
      </c>
      <c r="AA2952">
        <v>28.217682679648998</v>
      </c>
      <c r="AB2952">
        <v>0</v>
      </c>
      <c r="AD2952">
        <v>25</v>
      </c>
      <c r="AE2952">
        <v>0</v>
      </c>
      <c r="AF2952">
        <v>0</v>
      </c>
      <c r="AG2952">
        <v>7</v>
      </c>
      <c r="AH2952">
        <v>82</v>
      </c>
      <c r="AI2952">
        <v>9</v>
      </c>
      <c r="AJ2952">
        <v>11</v>
      </c>
      <c r="AK2952">
        <v>8</v>
      </c>
      <c r="AL2952">
        <v>21</v>
      </c>
      <c r="AM2952">
        <v>2</v>
      </c>
    </row>
    <row r="2953" spans="1:39">
      <c r="A2953">
        <v>10</v>
      </c>
      <c r="B2953">
        <v>62</v>
      </c>
      <c r="C2953">
        <v>2023</v>
      </c>
      <c r="D2953">
        <v>99</v>
      </c>
      <c r="E2953">
        <v>99</v>
      </c>
      <c r="F2953">
        <v>99</v>
      </c>
      <c r="G2953">
        <v>99</v>
      </c>
      <c r="H2953">
        <v>99</v>
      </c>
      <c r="I2953">
        <v>99</v>
      </c>
      <c r="J2953">
        <v>999</v>
      </c>
      <c r="K2953">
        <v>99</v>
      </c>
      <c r="L2953">
        <v>99</v>
      </c>
      <c r="M2953">
        <v>60</v>
      </c>
      <c r="N2953">
        <v>99</v>
      </c>
      <c r="O2953">
        <v>99</v>
      </c>
      <c r="P2953">
        <v>9999</v>
      </c>
      <c r="Q2953">
        <v>302</v>
      </c>
      <c r="R2953">
        <v>1258</v>
      </c>
      <c r="S2953">
        <v>1258</v>
      </c>
      <c r="T2953">
        <v>8.6223440712817006</v>
      </c>
      <c r="U2953">
        <v>8.4555106184650501</v>
      </c>
      <c r="V2953">
        <v>5.1669316375198733E-2</v>
      </c>
      <c r="W2953">
        <v>60</v>
      </c>
      <c r="X2953">
        <v>164.31462690783303</v>
      </c>
      <c r="Y2953">
        <v>151.66240063593011</v>
      </c>
      <c r="Z2953">
        <v>151.66240063593011</v>
      </c>
      <c r="AA2953">
        <v>27.899647152751275</v>
      </c>
      <c r="AB2953">
        <v>0</v>
      </c>
      <c r="AD2953">
        <v>45</v>
      </c>
      <c r="AE2953">
        <v>0</v>
      </c>
      <c r="AF2953">
        <v>0</v>
      </c>
      <c r="AG2953">
        <v>9</v>
      </c>
      <c r="AH2953">
        <v>95</v>
      </c>
      <c r="AI2953">
        <v>10</v>
      </c>
      <c r="AJ2953">
        <v>21</v>
      </c>
      <c r="AK2953">
        <v>10</v>
      </c>
      <c r="AL2953">
        <v>23</v>
      </c>
      <c r="AM2953">
        <v>5</v>
      </c>
    </row>
    <row r="2954" spans="1:39">
      <c r="A2954">
        <v>10</v>
      </c>
      <c r="B2954">
        <v>63</v>
      </c>
      <c r="C2954">
        <v>2023</v>
      </c>
      <c r="D2954">
        <v>99</v>
      </c>
      <c r="E2954">
        <v>99</v>
      </c>
      <c r="F2954">
        <v>99</v>
      </c>
      <c r="G2954">
        <v>99</v>
      </c>
      <c r="H2954">
        <v>99</v>
      </c>
      <c r="I2954">
        <v>99</v>
      </c>
      <c r="J2954">
        <v>999</v>
      </c>
      <c r="K2954">
        <v>99</v>
      </c>
      <c r="L2954">
        <v>99</v>
      </c>
      <c r="M2954">
        <v>61</v>
      </c>
      <c r="N2954">
        <v>99</v>
      </c>
      <c r="O2954">
        <v>99</v>
      </c>
      <c r="P2954">
        <v>9999</v>
      </c>
      <c r="Q2954">
        <v>287</v>
      </c>
      <c r="R2954">
        <v>1368</v>
      </c>
      <c r="S2954">
        <v>1368</v>
      </c>
      <c r="T2954">
        <v>9.3762851267991802</v>
      </c>
      <c r="U2954">
        <v>9.0693297953296454</v>
      </c>
      <c r="V2954">
        <v>0</v>
      </c>
      <c r="W2954">
        <v>61</v>
      </c>
      <c r="X2954">
        <v>162.07130321288963</v>
      </c>
      <c r="Y2954">
        <v>149.59181286549713</v>
      </c>
      <c r="Z2954">
        <v>149.59181286549713</v>
      </c>
      <c r="AA2954">
        <v>27.053289791194445</v>
      </c>
      <c r="AB2954">
        <v>0</v>
      </c>
      <c r="AD2954">
        <v>42</v>
      </c>
      <c r="AE2954">
        <v>0</v>
      </c>
      <c r="AF2954">
        <v>0</v>
      </c>
      <c r="AG2954">
        <v>6</v>
      </c>
      <c r="AH2954">
        <v>113</v>
      </c>
      <c r="AI2954">
        <v>16</v>
      </c>
      <c r="AJ2954">
        <v>27</v>
      </c>
      <c r="AK2954">
        <v>9</v>
      </c>
      <c r="AL2954">
        <v>10</v>
      </c>
      <c r="AM2954">
        <v>1</v>
      </c>
    </row>
    <row r="2955" spans="1:39">
      <c r="A2955">
        <v>10</v>
      </c>
      <c r="B2955">
        <v>64</v>
      </c>
      <c r="C2955">
        <v>2023</v>
      </c>
      <c r="D2955">
        <v>99</v>
      </c>
      <c r="E2955">
        <v>99</v>
      </c>
      <c r="F2955">
        <v>99</v>
      </c>
      <c r="G2955">
        <v>99</v>
      </c>
      <c r="H2955">
        <v>99</v>
      </c>
      <c r="I2955">
        <v>99</v>
      </c>
      <c r="J2955">
        <v>999</v>
      </c>
      <c r="K2955">
        <v>99</v>
      </c>
      <c r="L2955">
        <v>99</v>
      </c>
      <c r="M2955">
        <v>62</v>
      </c>
      <c r="N2955">
        <v>99</v>
      </c>
      <c r="O2955">
        <v>99</v>
      </c>
      <c r="P2955">
        <v>9999</v>
      </c>
      <c r="Q2955">
        <v>292</v>
      </c>
      <c r="R2955">
        <v>1311</v>
      </c>
      <c r="S2955">
        <v>1311</v>
      </c>
      <c r="T2955">
        <v>8.9856065798492128</v>
      </c>
      <c r="U2955">
        <v>8.5707598743971385</v>
      </c>
      <c r="V2955">
        <v>0</v>
      </c>
      <c r="W2955">
        <v>62</v>
      </c>
      <c r="X2955">
        <v>159.82093346324513</v>
      </c>
      <c r="Y2955">
        <v>147.51472158657501</v>
      </c>
      <c r="Z2955">
        <v>147.51472158657501</v>
      </c>
      <c r="AA2955">
        <v>25.840960895645154</v>
      </c>
      <c r="AB2955">
        <v>0</v>
      </c>
      <c r="AD2955">
        <v>44</v>
      </c>
      <c r="AE2955">
        <v>0</v>
      </c>
      <c r="AF2955">
        <v>0</v>
      </c>
      <c r="AG2955">
        <v>6</v>
      </c>
      <c r="AH2955">
        <v>108</v>
      </c>
      <c r="AI2955">
        <v>11</v>
      </c>
      <c r="AJ2955">
        <v>15</v>
      </c>
      <c r="AK2955">
        <v>3</v>
      </c>
      <c r="AL2955">
        <v>15</v>
      </c>
      <c r="AM2955">
        <v>4</v>
      </c>
    </row>
    <row r="2956" spans="1:39">
      <c r="A2956">
        <v>10</v>
      </c>
      <c r="B2956">
        <v>65</v>
      </c>
      <c r="C2956">
        <v>2023</v>
      </c>
      <c r="D2956">
        <v>99</v>
      </c>
      <c r="E2956">
        <v>99</v>
      </c>
      <c r="F2956">
        <v>99</v>
      </c>
      <c r="G2956">
        <v>99</v>
      </c>
      <c r="H2956">
        <v>99</v>
      </c>
      <c r="I2956">
        <v>99</v>
      </c>
      <c r="J2956">
        <v>999</v>
      </c>
      <c r="K2956">
        <v>99</v>
      </c>
      <c r="L2956">
        <v>99</v>
      </c>
      <c r="M2956">
        <v>63</v>
      </c>
      <c r="N2956">
        <v>99</v>
      </c>
      <c r="O2956">
        <v>99</v>
      </c>
      <c r="P2956">
        <v>9999</v>
      </c>
      <c r="Q2956">
        <v>264</v>
      </c>
      <c r="R2956">
        <v>1202</v>
      </c>
      <c r="S2956">
        <v>1202</v>
      </c>
      <c r="T2956">
        <v>8.2385195339273452</v>
      </c>
      <c r="U2956">
        <v>7.6454729910565549</v>
      </c>
      <c r="V2956">
        <v>0</v>
      </c>
      <c r="W2956">
        <v>63</v>
      </c>
      <c r="X2956">
        <v>155.49517506935899</v>
      </c>
      <c r="Y2956">
        <v>143.5220465890182</v>
      </c>
      <c r="Z2956">
        <v>143.5220465890182</v>
      </c>
      <c r="AA2956">
        <v>25.343011024571343</v>
      </c>
      <c r="AB2956">
        <v>0</v>
      </c>
      <c r="AD2956">
        <v>43</v>
      </c>
      <c r="AE2956">
        <v>0</v>
      </c>
      <c r="AF2956">
        <v>0</v>
      </c>
      <c r="AG2956">
        <v>4</v>
      </c>
      <c r="AH2956">
        <v>111</v>
      </c>
      <c r="AI2956">
        <v>17</v>
      </c>
      <c r="AJ2956">
        <v>11</v>
      </c>
      <c r="AK2956">
        <v>8</v>
      </c>
      <c r="AL2956">
        <v>13</v>
      </c>
      <c r="AM2956">
        <v>3</v>
      </c>
    </row>
    <row r="2957" spans="1:39">
      <c r="A2957">
        <v>10</v>
      </c>
      <c r="B2957">
        <v>66</v>
      </c>
      <c r="C2957">
        <v>2023</v>
      </c>
      <c r="D2957">
        <v>99</v>
      </c>
      <c r="E2957">
        <v>99</v>
      </c>
      <c r="F2957">
        <v>99</v>
      </c>
      <c r="G2957">
        <v>99</v>
      </c>
      <c r="H2957">
        <v>99</v>
      </c>
      <c r="I2957">
        <v>99</v>
      </c>
      <c r="J2957">
        <v>999</v>
      </c>
      <c r="K2957">
        <v>99</v>
      </c>
      <c r="L2957">
        <v>99</v>
      </c>
      <c r="M2957">
        <v>64</v>
      </c>
      <c r="N2957">
        <v>99</v>
      </c>
      <c r="O2957">
        <v>99</v>
      </c>
      <c r="P2957">
        <v>9999</v>
      </c>
      <c r="Q2957">
        <v>243</v>
      </c>
      <c r="R2957">
        <v>1077</v>
      </c>
      <c r="S2957">
        <v>1077</v>
      </c>
      <c r="T2957">
        <v>7.3817683344756704</v>
      </c>
      <c r="U2957">
        <v>6.7985405335909848</v>
      </c>
      <c r="V2957">
        <v>0</v>
      </c>
      <c r="W2957">
        <v>64</v>
      </c>
      <c r="X2957">
        <v>154.31815232513563</v>
      </c>
      <c r="Y2957">
        <v>142.43565459610036</v>
      </c>
      <c r="Z2957">
        <v>142.43565459610036</v>
      </c>
      <c r="AA2957">
        <v>24.373991246196855</v>
      </c>
      <c r="AB2957">
        <v>0</v>
      </c>
      <c r="AD2957">
        <v>47</v>
      </c>
      <c r="AE2957">
        <v>0</v>
      </c>
      <c r="AF2957">
        <v>0</v>
      </c>
      <c r="AG2957">
        <v>6</v>
      </c>
      <c r="AH2957">
        <v>85</v>
      </c>
      <c r="AI2957">
        <v>15</v>
      </c>
      <c r="AJ2957">
        <v>10</v>
      </c>
      <c r="AK2957">
        <v>15</v>
      </c>
      <c r="AL2957">
        <v>5</v>
      </c>
      <c r="AM2957">
        <v>0</v>
      </c>
    </row>
    <row r="2958" spans="1:39">
      <c r="A2958">
        <v>10</v>
      </c>
      <c r="B2958">
        <v>67</v>
      </c>
      <c r="C2958">
        <v>2023</v>
      </c>
      <c r="D2958">
        <v>99</v>
      </c>
      <c r="E2958">
        <v>99</v>
      </c>
      <c r="F2958">
        <v>99</v>
      </c>
      <c r="G2958">
        <v>99</v>
      </c>
      <c r="H2958">
        <v>99</v>
      </c>
      <c r="I2958">
        <v>99</v>
      </c>
      <c r="J2958">
        <v>999</v>
      </c>
      <c r="K2958">
        <v>99</v>
      </c>
      <c r="L2958">
        <v>99</v>
      </c>
      <c r="M2958">
        <v>65</v>
      </c>
      <c r="N2958">
        <v>99</v>
      </c>
      <c r="O2958">
        <v>99</v>
      </c>
      <c r="P2958">
        <v>9999</v>
      </c>
      <c r="Q2958">
        <v>245</v>
      </c>
      <c r="R2958">
        <v>1162</v>
      </c>
      <c r="S2958">
        <v>1162</v>
      </c>
      <c r="T2958">
        <v>7.964359150102811</v>
      </c>
      <c r="U2958">
        <v>7.2048667316636115</v>
      </c>
      <c r="V2958">
        <v>0</v>
      </c>
      <c r="W2958">
        <v>65</v>
      </c>
      <c r="X2958">
        <v>151.57823679798886</v>
      </c>
      <c r="Y2958">
        <v>139.90671256454382</v>
      </c>
      <c r="Z2958">
        <v>139.90671256454382</v>
      </c>
      <c r="AA2958">
        <v>23.957635580706206</v>
      </c>
      <c r="AB2958">
        <v>0</v>
      </c>
      <c r="AD2958">
        <v>51</v>
      </c>
      <c r="AE2958">
        <v>0</v>
      </c>
      <c r="AF2958">
        <v>0</v>
      </c>
      <c r="AG2958">
        <v>1</v>
      </c>
      <c r="AH2958">
        <v>112</v>
      </c>
      <c r="AI2958">
        <v>16</v>
      </c>
      <c r="AJ2958">
        <v>9</v>
      </c>
      <c r="AK2958">
        <v>14</v>
      </c>
      <c r="AL2958">
        <v>9</v>
      </c>
      <c r="AM2958">
        <v>4</v>
      </c>
    </row>
    <row r="2959" spans="1:39">
      <c r="A2959">
        <v>10</v>
      </c>
      <c r="B2959">
        <v>68</v>
      </c>
      <c r="C2959">
        <v>2023</v>
      </c>
      <c r="D2959">
        <v>99</v>
      </c>
      <c r="E2959">
        <v>99</v>
      </c>
      <c r="F2959">
        <v>99</v>
      </c>
      <c r="G2959">
        <v>99</v>
      </c>
      <c r="H2959">
        <v>99</v>
      </c>
      <c r="I2959">
        <v>99</v>
      </c>
      <c r="J2959">
        <v>999</v>
      </c>
      <c r="K2959">
        <v>99</v>
      </c>
      <c r="L2959">
        <v>99</v>
      </c>
      <c r="M2959">
        <v>66</v>
      </c>
      <c r="N2959">
        <v>99</v>
      </c>
      <c r="O2959">
        <v>99</v>
      </c>
      <c r="P2959">
        <v>9999</v>
      </c>
      <c r="Q2959">
        <v>68</v>
      </c>
      <c r="R2959">
        <v>236</v>
      </c>
      <c r="S2959">
        <v>236</v>
      </c>
      <c r="T2959">
        <v>1.6175462645647711</v>
      </c>
      <c r="U2959">
        <v>1.5071526998794589</v>
      </c>
      <c r="V2959">
        <v>0</v>
      </c>
      <c r="W2959">
        <v>66</v>
      </c>
      <c r="X2959">
        <v>156.12134344528704</v>
      </c>
      <c r="Y2959">
        <v>144.09999999999997</v>
      </c>
      <c r="Z2959">
        <v>144.09999999999997</v>
      </c>
      <c r="AA2959">
        <v>24.061950411949681</v>
      </c>
      <c r="AB2959">
        <v>0</v>
      </c>
      <c r="AD2959">
        <v>6</v>
      </c>
      <c r="AE2959">
        <v>0</v>
      </c>
      <c r="AF2959">
        <v>0</v>
      </c>
      <c r="AG2959">
        <v>2</v>
      </c>
      <c r="AH2959">
        <v>17</v>
      </c>
      <c r="AI2959">
        <v>0</v>
      </c>
      <c r="AJ2959">
        <v>1</v>
      </c>
      <c r="AK2959">
        <v>7</v>
      </c>
      <c r="AL2959">
        <v>6</v>
      </c>
      <c r="AM2959">
        <v>0</v>
      </c>
    </row>
    <row r="2960" spans="1:39">
      <c r="A2960">
        <v>10</v>
      </c>
      <c r="B2960">
        <v>69</v>
      </c>
      <c r="C2960">
        <v>2023</v>
      </c>
      <c r="D2960">
        <v>99</v>
      </c>
      <c r="E2960">
        <v>99</v>
      </c>
      <c r="F2960">
        <v>99</v>
      </c>
      <c r="G2960">
        <v>99</v>
      </c>
      <c r="H2960">
        <v>99</v>
      </c>
      <c r="I2960">
        <v>99</v>
      </c>
      <c r="J2960">
        <v>999</v>
      </c>
      <c r="K2960">
        <v>99</v>
      </c>
      <c r="L2960">
        <v>99</v>
      </c>
      <c r="M2960">
        <v>67</v>
      </c>
      <c r="N2960">
        <v>99</v>
      </c>
      <c r="O2960">
        <v>99</v>
      </c>
      <c r="P2960">
        <v>9999</v>
      </c>
      <c r="Q2960">
        <v>50</v>
      </c>
      <c r="R2960">
        <v>137</v>
      </c>
      <c r="S2960">
        <v>137</v>
      </c>
      <c r="T2960">
        <v>0.93899931459904062</v>
      </c>
      <c r="U2960">
        <v>0.85948777921353747</v>
      </c>
      <c r="V2960">
        <v>0</v>
      </c>
      <c r="W2960">
        <v>67</v>
      </c>
      <c r="X2960">
        <v>153.3684984697631</v>
      </c>
      <c r="Y2960">
        <v>141.55912408759121</v>
      </c>
      <c r="Z2960">
        <v>141.55912408759121</v>
      </c>
      <c r="AA2960">
        <v>23.556521730108905</v>
      </c>
      <c r="AB2960">
        <v>0</v>
      </c>
      <c r="AD2960">
        <v>6</v>
      </c>
      <c r="AE2960">
        <v>0</v>
      </c>
      <c r="AF2960">
        <v>0</v>
      </c>
      <c r="AG2960">
        <v>2</v>
      </c>
      <c r="AH2960">
        <v>4</v>
      </c>
      <c r="AI2960">
        <v>3</v>
      </c>
      <c r="AJ2960">
        <v>1</v>
      </c>
      <c r="AK2960">
        <v>2</v>
      </c>
      <c r="AL2960">
        <v>3</v>
      </c>
      <c r="AM2960">
        <v>0</v>
      </c>
    </row>
    <row r="2961" spans="1:39">
      <c r="A2961">
        <v>10</v>
      </c>
      <c r="B2961">
        <v>70</v>
      </c>
      <c r="C2961">
        <v>2023</v>
      </c>
      <c r="D2961">
        <v>99</v>
      </c>
      <c r="E2961">
        <v>99</v>
      </c>
      <c r="F2961">
        <v>99</v>
      </c>
      <c r="G2961">
        <v>99</v>
      </c>
      <c r="H2961">
        <v>99</v>
      </c>
      <c r="I2961">
        <v>99</v>
      </c>
      <c r="J2961">
        <v>999</v>
      </c>
      <c r="K2961">
        <v>99</v>
      </c>
      <c r="L2961">
        <v>99</v>
      </c>
      <c r="M2961">
        <v>68</v>
      </c>
      <c r="N2961">
        <v>99</v>
      </c>
      <c r="O2961">
        <v>99</v>
      </c>
      <c r="P2961">
        <v>9999</v>
      </c>
      <c r="Q2961">
        <v>19</v>
      </c>
      <c r="R2961">
        <v>39</v>
      </c>
      <c r="S2961">
        <v>39</v>
      </c>
      <c r="T2961">
        <v>0.26730637422892389</v>
      </c>
      <c r="U2961">
        <v>0.25603904106769071</v>
      </c>
      <c r="V2961">
        <v>0</v>
      </c>
      <c r="W2961">
        <v>68</v>
      </c>
      <c r="X2961">
        <v>160.49393004972629</v>
      </c>
      <c r="Y2961">
        <v>148.13589743589748</v>
      </c>
      <c r="Z2961">
        <v>148.13589743589748</v>
      </c>
      <c r="AA2961">
        <v>21.006952294595973</v>
      </c>
      <c r="AB2961">
        <v>0</v>
      </c>
      <c r="AD2961">
        <v>3</v>
      </c>
      <c r="AE2961">
        <v>0</v>
      </c>
      <c r="AF2961">
        <v>0</v>
      </c>
      <c r="AG2961">
        <v>0</v>
      </c>
      <c r="AH2961">
        <v>1</v>
      </c>
      <c r="AI2961">
        <v>0</v>
      </c>
      <c r="AJ2961">
        <v>0</v>
      </c>
      <c r="AK2961">
        <v>0</v>
      </c>
      <c r="AL2961">
        <v>1</v>
      </c>
      <c r="AM2961">
        <v>0</v>
      </c>
    </row>
    <row r="2962" spans="1:39">
      <c r="A2962">
        <v>10</v>
      </c>
      <c r="B2962">
        <v>71</v>
      </c>
      <c r="C2962">
        <v>2022</v>
      </c>
      <c r="D2962">
        <v>99</v>
      </c>
      <c r="E2962">
        <v>99</v>
      </c>
      <c r="F2962">
        <v>99</v>
      </c>
      <c r="G2962">
        <v>99</v>
      </c>
      <c r="H2962">
        <v>99</v>
      </c>
      <c r="I2962">
        <v>99</v>
      </c>
      <c r="J2962">
        <v>999</v>
      </c>
      <c r="K2962">
        <v>99</v>
      </c>
      <c r="L2962">
        <v>99</v>
      </c>
      <c r="M2962">
        <v>0</v>
      </c>
      <c r="N2962">
        <v>99</v>
      </c>
      <c r="O2962">
        <v>99</v>
      </c>
      <c r="P2962">
        <v>9999</v>
      </c>
      <c r="Q2962">
        <v>33</v>
      </c>
      <c r="R2962">
        <v>40</v>
      </c>
      <c r="S2962">
        <v>0</v>
      </c>
      <c r="T2962">
        <v>0.27081922816519977</v>
      </c>
      <c r="U2962">
        <v>0</v>
      </c>
      <c r="V2962">
        <v>1.05</v>
      </c>
      <c r="X2962">
        <v>156.62053087757317</v>
      </c>
      <c r="Y2962">
        <v>0</v>
      </c>
      <c r="AD2962">
        <v>4</v>
      </c>
      <c r="AE2962">
        <v>0</v>
      </c>
      <c r="AF2962">
        <v>0</v>
      </c>
      <c r="AG2962">
        <v>0</v>
      </c>
      <c r="AH2962">
        <v>1</v>
      </c>
      <c r="AI2962">
        <v>0</v>
      </c>
      <c r="AJ2962">
        <v>2</v>
      </c>
      <c r="AK2962">
        <v>1</v>
      </c>
      <c r="AL2962">
        <v>0</v>
      </c>
      <c r="AM2962">
        <v>1</v>
      </c>
    </row>
    <row r="2963" spans="1:39">
      <c r="A2963">
        <v>10</v>
      </c>
      <c r="B2963">
        <v>72</v>
      </c>
      <c r="C2963">
        <v>2022</v>
      </c>
      <c r="D2963">
        <v>99</v>
      </c>
      <c r="E2963">
        <v>99</v>
      </c>
      <c r="F2963">
        <v>99</v>
      </c>
      <c r="G2963">
        <v>99</v>
      </c>
      <c r="H2963">
        <v>99</v>
      </c>
      <c r="I2963">
        <v>99</v>
      </c>
      <c r="J2963">
        <v>999</v>
      </c>
      <c r="K2963">
        <v>99</v>
      </c>
      <c r="L2963">
        <v>99</v>
      </c>
      <c r="M2963">
        <v>35</v>
      </c>
      <c r="N2963">
        <v>99</v>
      </c>
      <c r="O2963">
        <v>99</v>
      </c>
      <c r="P2963">
        <v>9999</v>
      </c>
      <c r="Q2963">
        <v>14</v>
      </c>
      <c r="R2963">
        <v>20</v>
      </c>
      <c r="S2963">
        <v>20</v>
      </c>
      <c r="T2963">
        <v>0.13540961408259988</v>
      </c>
      <c r="U2963">
        <v>0.18633544963526985</v>
      </c>
      <c r="V2963">
        <v>2</v>
      </c>
      <c r="W2963">
        <v>35</v>
      </c>
      <c r="X2963">
        <v>229.43174431202601</v>
      </c>
      <c r="Y2963">
        <v>211.76550000000003</v>
      </c>
      <c r="Z2963">
        <v>211.76550000000003</v>
      </c>
      <c r="AA2963">
        <v>43.218132939195627</v>
      </c>
      <c r="AB2963">
        <v>0</v>
      </c>
      <c r="AD2963">
        <v>0</v>
      </c>
      <c r="AE2963">
        <v>0</v>
      </c>
      <c r="AF2963">
        <v>0</v>
      </c>
      <c r="AG2963">
        <v>0</v>
      </c>
      <c r="AH2963">
        <v>2</v>
      </c>
      <c r="AI2963">
        <v>0</v>
      </c>
      <c r="AJ2963">
        <v>0</v>
      </c>
      <c r="AK2963">
        <v>0</v>
      </c>
      <c r="AL2963">
        <v>0</v>
      </c>
      <c r="AM2963">
        <v>0</v>
      </c>
    </row>
    <row r="2964" spans="1:39">
      <c r="A2964">
        <v>10</v>
      </c>
      <c r="B2964">
        <v>73</v>
      </c>
      <c r="C2964">
        <v>2022</v>
      </c>
      <c r="D2964">
        <v>99</v>
      </c>
      <c r="E2964">
        <v>99</v>
      </c>
      <c r="F2964">
        <v>99</v>
      </c>
      <c r="G2964">
        <v>99</v>
      </c>
      <c r="H2964">
        <v>99</v>
      </c>
      <c r="I2964">
        <v>99</v>
      </c>
      <c r="J2964">
        <v>999</v>
      </c>
      <c r="K2964">
        <v>99</v>
      </c>
      <c r="L2964">
        <v>99</v>
      </c>
      <c r="M2964">
        <v>36</v>
      </c>
      <c r="N2964">
        <v>99</v>
      </c>
      <c r="O2964">
        <v>99</v>
      </c>
      <c r="P2964">
        <v>9999</v>
      </c>
      <c r="Q2964">
        <v>3</v>
      </c>
      <c r="R2964">
        <v>3</v>
      </c>
      <c r="S2964">
        <v>3</v>
      </c>
      <c r="T2964">
        <v>2.0311442112389982E-2</v>
      </c>
      <c r="U2964">
        <v>2.3300125404477807E-2</v>
      </c>
      <c r="V2964">
        <v>2</v>
      </c>
      <c r="W2964">
        <v>36</v>
      </c>
      <c r="X2964">
        <v>191.26038280967859</v>
      </c>
      <c r="Y2964">
        <v>176.53333333333327</v>
      </c>
      <c r="Z2964">
        <v>176.53333333333327</v>
      </c>
      <c r="AA2964">
        <v>22.321489396742574</v>
      </c>
      <c r="AB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</row>
    <row r="2965" spans="1:39">
      <c r="A2965">
        <v>10</v>
      </c>
      <c r="B2965">
        <v>74</v>
      </c>
      <c r="C2965">
        <v>2022</v>
      </c>
      <c r="D2965">
        <v>99</v>
      </c>
      <c r="E2965">
        <v>99</v>
      </c>
      <c r="F2965">
        <v>99</v>
      </c>
      <c r="G2965">
        <v>99</v>
      </c>
      <c r="H2965">
        <v>99</v>
      </c>
      <c r="I2965">
        <v>99</v>
      </c>
      <c r="J2965">
        <v>999</v>
      </c>
      <c r="K2965">
        <v>99</v>
      </c>
      <c r="L2965">
        <v>99</v>
      </c>
      <c r="M2965">
        <v>37</v>
      </c>
      <c r="N2965">
        <v>99</v>
      </c>
      <c r="O2965">
        <v>99</v>
      </c>
      <c r="P2965">
        <v>9999</v>
      </c>
      <c r="Q2965">
        <v>3</v>
      </c>
      <c r="R2965">
        <v>3</v>
      </c>
      <c r="S2965">
        <v>3</v>
      </c>
      <c r="T2965">
        <v>2.0311442112389982E-2</v>
      </c>
      <c r="U2965">
        <v>3.0603412445911561E-2</v>
      </c>
      <c r="V2965">
        <v>2</v>
      </c>
      <c r="W2965">
        <v>37</v>
      </c>
      <c r="X2965">
        <v>251.209823040809</v>
      </c>
      <c r="Y2965">
        <v>231.86666666666673</v>
      </c>
      <c r="Z2965">
        <v>231.86666666666673</v>
      </c>
      <c r="AA2965">
        <v>22.87827693589594</v>
      </c>
      <c r="AB2965">
        <v>0</v>
      </c>
      <c r="AD2965">
        <v>1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</row>
    <row r="2966" spans="1:39">
      <c r="A2966">
        <v>10</v>
      </c>
      <c r="B2966">
        <v>75</v>
      </c>
      <c r="C2966">
        <v>2022</v>
      </c>
      <c r="D2966">
        <v>99</v>
      </c>
      <c r="E2966">
        <v>99</v>
      </c>
      <c r="F2966">
        <v>99</v>
      </c>
      <c r="G2966">
        <v>99</v>
      </c>
      <c r="H2966">
        <v>99</v>
      </c>
      <c r="I2966">
        <v>99</v>
      </c>
      <c r="J2966">
        <v>999</v>
      </c>
      <c r="K2966">
        <v>99</v>
      </c>
      <c r="L2966">
        <v>99</v>
      </c>
      <c r="M2966">
        <v>38</v>
      </c>
      <c r="N2966">
        <v>99</v>
      </c>
      <c r="O2966">
        <v>99</v>
      </c>
      <c r="P2966">
        <v>9999</v>
      </c>
      <c r="Q2966">
        <v>8</v>
      </c>
      <c r="R2966">
        <v>9</v>
      </c>
      <c r="S2966">
        <v>9</v>
      </c>
      <c r="T2966">
        <v>6.0934326337169935E-2</v>
      </c>
      <c r="U2966">
        <v>9.323173856851015E-2</v>
      </c>
      <c r="V2966">
        <v>2</v>
      </c>
      <c r="W2966">
        <v>38</v>
      </c>
      <c r="X2966">
        <v>255.0993138317082</v>
      </c>
      <c r="Y2966">
        <v>235.45666666666659</v>
      </c>
      <c r="Z2966">
        <v>235.45666666666659</v>
      </c>
      <c r="AA2966">
        <v>24.738187304471264</v>
      </c>
      <c r="AB2966">
        <v>0</v>
      </c>
      <c r="AD2966">
        <v>0</v>
      </c>
      <c r="AE2966">
        <v>0</v>
      </c>
      <c r="AF2966">
        <v>0</v>
      </c>
      <c r="AG2966">
        <v>0</v>
      </c>
      <c r="AH2966">
        <v>1</v>
      </c>
      <c r="AI2966">
        <v>0</v>
      </c>
      <c r="AJ2966">
        <v>1</v>
      </c>
      <c r="AK2966">
        <v>0</v>
      </c>
      <c r="AL2966">
        <v>0</v>
      </c>
      <c r="AM2966">
        <v>0</v>
      </c>
    </row>
    <row r="2967" spans="1:39">
      <c r="A2967">
        <v>10</v>
      </c>
      <c r="B2967">
        <v>76</v>
      </c>
      <c r="C2967">
        <v>2022</v>
      </c>
      <c r="D2967">
        <v>99</v>
      </c>
      <c r="E2967">
        <v>99</v>
      </c>
      <c r="F2967">
        <v>99</v>
      </c>
      <c r="G2967">
        <v>99</v>
      </c>
      <c r="H2967">
        <v>99</v>
      </c>
      <c r="I2967">
        <v>99</v>
      </c>
      <c r="J2967">
        <v>999</v>
      </c>
      <c r="K2967">
        <v>99</v>
      </c>
      <c r="L2967">
        <v>99</v>
      </c>
      <c r="M2967">
        <v>39</v>
      </c>
      <c r="N2967">
        <v>99</v>
      </c>
      <c r="O2967">
        <v>99</v>
      </c>
      <c r="P2967">
        <v>9999</v>
      </c>
      <c r="Q2967">
        <v>10</v>
      </c>
      <c r="R2967">
        <v>14</v>
      </c>
      <c r="S2967">
        <v>14</v>
      </c>
      <c r="T2967">
        <v>9.4786729857819899E-2</v>
      </c>
      <c r="U2967">
        <v>0.14091120402280527</v>
      </c>
      <c r="V2967">
        <v>2</v>
      </c>
      <c r="W2967">
        <v>39</v>
      </c>
      <c r="X2967">
        <v>247.85946447918275</v>
      </c>
      <c r="Y2967">
        <v>228.77428571428561</v>
      </c>
      <c r="Z2967">
        <v>228.77428571428561</v>
      </c>
      <c r="AA2967">
        <v>31.129224145782722</v>
      </c>
      <c r="AB2967">
        <v>0</v>
      </c>
      <c r="AD2967">
        <v>0</v>
      </c>
      <c r="AE2967">
        <v>0</v>
      </c>
      <c r="AF2967">
        <v>0</v>
      </c>
      <c r="AG2967">
        <v>0</v>
      </c>
      <c r="AH2967">
        <v>1</v>
      </c>
      <c r="AI2967">
        <v>1</v>
      </c>
      <c r="AJ2967">
        <v>0</v>
      </c>
      <c r="AK2967">
        <v>0</v>
      </c>
      <c r="AL2967">
        <v>0</v>
      </c>
      <c r="AM2967">
        <v>0</v>
      </c>
    </row>
    <row r="2968" spans="1:39">
      <c r="A2968">
        <v>10</v>
      </c>
      <c r="B2968">
        <v>77</v>
      </c>
      <c r="C2968">
        <v>2022</v>
      </c>
      <c r="D2968">
        <v>99</v>
      </c>
      <c r="E2968">
        <v>99</v>
      </c>
      <c r="F2968">
        <v>99</v>
      </c>
      <c r="G2968">
        <v>99</v>
      </c>
      <c r="H2968">
        <v>99</v>
      </c>
      <c r="I2968">
        <v>99</v>
      </c>
      <c r="J2968">
        <v>999</v>
      </c>
      <c r="K2968">
        <v>99</v>
      </c>
      <c r="L2968">
        <v>99</v>
      </c>
      <c r="M2968">
        <v>40</v>
      </c>
      <c r="N2968">
        <v>99</v>
      </c>
      <c r="O2968">
        <v>99</v>
      </c>
      <c r="P2968">
        <v>9999</v>
      </c>
      <c r="Q2968">
        <v>12</v>
      </c>
      <c r="R2968">
        <v>14</v>
      </c>
      <c r="S2968">
        <v>14</v>
      </c>
      <c r="T2968">
        <v>9.4786729857819899E-2</v>
      </c>
      <c r="U2968">
        <v>0.13626217786817704</v>
      </c>
      <c r="V2968">
        <v>5</v>
      </c>
      <c r="W2968">
        <v>40</v>
      </c>
      <c r="X2968">
        <v>239.68193778052935</v>
      </c>
      <c r="Y2968">
        <v>221.22642857142873</v>
      </c>
      <c r="Z2968">
        <v>221.22642857142873</v>
      </c>
      <c r="AA2968">
        <v>29.632080975847156</v>
      </c>
      <c r="AB2968">
        <v>0</v>
      </c>
      <c r="AD2968">
        <v>0</v>
      </c>
      <c r="AE2968">
        <v>0</v>
      </c>
      <c r="AF2968">
        <v>0</v>
      </c>
      <c r="AG2968">
        <v>0</v>
      </c>
      <c r="AH2968">
        <v>1</v>
      </c>
      <c r="AI2968">
        <v>0</v>
      </c>
      <c r="AJ2968">
        <v>0</v>
      </c>
      <c r="AK2968">
        <v>0</v>
      </c>
      <c r="AL2968">
        <v>0</v>
      </c>
      <c r="AM2968">
        <v>0</v>
      </c>
    </row>
    <row r="2969" spans="1:39">
      <c r="A2969">
        <v>10</v>
      </c>
      <c r="B2969">
        <v>78</v>
      </c>
      <c r="C2969">
        <v>2022</v>
      </c>
      <c r="D2969">
        <v>99</v>
      </c>
      <c r="E2969">
        <v>99</v>
      </c>
      <c r="F2969">
        <v>99</v>
      </c>
      <c r="G2969">
        <v>99</v>
      </c>
      <c r="H2969">
        <v>99</v>
      </c>
      <c r="I2969">
        <v>99</v>
      </c>
      <c r="J2969">
        <v>999</v>
      </c>
      <c r="K2969">
        <v>99</v>
      </c>
      <c r="L2969">
        <v>99</v>
      </c>
      <c r="M2969">
        <v>41</v>
      </c>
      <c r="N2969">
        <v>99</v>
      </c>
      <c r="O2969">
        <v>99</v>
      </c>
      <c r="P2969">
        <v>9999</v>
      </c>
      <c r="Q2969">
        <v>13</v>
      </c>
      <c r="R2969">
        <v>15</v>
      </c>
      <c r="S2969">
        <v>15</v>
      </c>
      <c r="T2969">
        <v>0.1015572105619499</v>
      </c>
      <c r="U2969">
        <v>0.14754619630424287</v>
      </c>
      <c r="V2969">
        <v>5</v>
      </c>
      <c r="W2969">
        <v>41</v>
      </c>
      <c r="X2969">
        <v>242.22824124232577</v>
      </c>
      <c r="Y2969">
        <v>223.57666666666671</v>
      </c>
      <c r="Z2969">
        <v>223.57666666666671</v>
      </c>
      <c r="AA2969">
        <v>31.616322296490317</v>
      </c>
      <c r="AB2969">
        <v>0</v>
      </c>
      <c r="AD2969">
        <v>1</v>
      </c>
      <c r="AE2969">
        <v>0</v>
      </c>
      <c r="AF2969">
        <v>0</v>
      </c>
      <c r="AG2969">
        <v>0</v>
      </c>
      <c r="AH2969">
        <v>4</v>
      </c>
      <c r="AI2969">
        <v>0</v>
      </c>
      <c r="AJ2969">
        <v>1</v>
      </c>
      <c r="AK2969">
        <v>0</v>
      </c>
      <c r="AL2969">
        <v>0</v>
      </c>
      <c r="AM2969">
        <v>0</v>
      </c>
    </row>
    <row r="2970" spans="1:39">
      <c r="A2970">
        <v>10</v>
      </c>
      <c r="B2970">
        <v>79</v>
      </c>
      <c r="C2970">
        <v>2022</v>
      </c>
      <c r="D2970">
        <v>99</v>
      </c>
      <c r="E2970">
        <v>99</v>
      </c>
      <c r="F2970">
        <v>99</v>
      </c>
      <c r="G2970">
        <v>99</v>
      </c>
      <c r="H2970">
        <v>99</v>
      </c>
      <c r="I2970">
        <v>99</v>
      </c>
      <c r="J2970">
        <v>999</v>
      </c>
      <c r="K2970">
        <v>99</v>
      </c>
      <c r="L2970">
        <v>99</v>
      </c>
      <c r="M2970">
        <v>42</v>
      </c>
      <c r="N2970">
        <v>99</v>
      </c>
      <c r="O2970">
        <v>99</v>
      </c>
      <c r="P2970">
        <v>9999</v>
      </c>
      <c r="Q2970">
        <v>22</v>
      </c>
      <c r="R2970">
        <v>23</v>
      </c>
      <c r="S2970">
        <v>23</v>
      </c>
      <c r="T2970">
        <v>0.15572105619498997</v>
      </c>
      <c r="U2970">
        <v>0.19946464794192437</v>
      </c>
      <c r="V2970">
        <v>5</v>
      </c>
      <c r="W2970">
        <v>42</v>
      </c>
      <c r="X2970">
        <v>213.56305054406704</v>
      </c>
      <c r="Y2970">
        <v>197.11869565217387</v>
      </c>
      <c r="Z2970">
        <v>197.11869565217387</v>
      </c>
      <c r="AA2970">
        <v>30.012373434439674</v>
      </c>
      <c r="AB2970">
        <v>0</v>
      </c>
      <c r="AD2970">
        <v>1</v>
      </c>
      <c r="AE2970">
        <v>0</v>
      </c>
      <c r="AF2970">
        <v>0</v>
      </c>
      <c r="AG2970">
        <v>0</v>
      </c>
      <c r="AH2970">
        <v>1</v>
      </c>
      <c r="AI2970">
        <v>0</v>
      </c>
      <c r="AJ2970">
        <v>1</v>
      </c>
      <c r="AK2970">
        <v>0</v>
      </c>
      <c r="AL2970">
        <v>1</v>
      </c>
      <c r="AM2970">
        <v>0</v>
      </c>
    </row>
    <row r="2971" spans="1:39">
      <c r="A2971">
        <v>10</v>
      </c>
      <c r="B2971">
        <v>80</v>
      </c>
      <c r="C2971">
        <v>2022</v>
      </c>
      <c r="D2971">
        <v>99</v>
      </c>
      <c r="E2971">
        <v>99</v>
      </c>
      <c r="F2971">
        <v>99</v>
      </c>
      <c r="G2971">
        <v>99</v>
      </c>
      <c r="H2971">
        <v>99</v>
      </c>
      <c r="I2971">
        <v>99</v>
      </c>
      <c r="J2971">
        <v>999</v>
      </c>
      <c r="K2971">
        <v>99</v>
      </c>
      <c r="L2971">
        <v>99</v>
      </c>
      <c r="M2971">
        <v>43</v>
      </c>
      <c r="N2971">
        <v>99</v>
      </c>
      <c r="O2971">
        <v>99</v>
      </c>
      <c r="P2971">
        <v>9999</v>
      </c>
      <c r="Q2971">
        <v>21</v>
      </c>
      <c r="R2971">
        <v>21</v>
      </c>
      <c r="S2971">
        <v>21</v>
      </c>
      <c r="T2971">
        <v>0.14218009478672983</v>
      </c>
      <c r="U2971">
        <v>0.19401270016978911</v>
      </c>
      <c r="V2971">
        <v>5</v>
      </c>
      <c r="W2971">
        <v>43</v>
      </c>
      <c r="X2971">
        <v>227.50915750915752</v>
      </c>
      <c r="Y2971">
        <v>209.99095238095236</v>
      </c>
      <c r="Z2971">
        <v>209.99095238095236</v>
      </c>
      <c r="AA2971">
        <v>40.947693917828865</v>
      </c>
      <c r="AB2971">
        <v>0</v>
      </c>
      <c r="AD2971">
        <v>0</v>
      </c>
      <c r="AE2971">
        <v>0</v>
      </c>
      <c r="AF2971">
        <v>0</v>
      </c>
      <c r="AG2971">
        <v>0</v>
      </c>
      <c r="AH2971">
        <v>1</v>
      </c>
      <c r="AI2971">
        <v>0</v>
      </c>
      <c r="AJ2971">
        <v>0</v>
      </c>
      <c r="AK2971">
        <v>0</v>
      </c>
      <c r="AL2971">
        <v>1</v>
      </c>
      <c r="AM2971">
        <v>0</v>
      </c>
    </row>
    <row r="2972" spans="1:39">
      <c r="A2972">
        <v>10</v>
      </c>
      <c r="B2972">
        <v>81</v>
      </c>
      <c r="C2972">
        <v>2022</v>
      </c>
      <c r="D2972">
        <v>99</v>
      </c>
      <c r="E2972">
        <v>99</v>
      </c>
      <c r="F2972">
        <v>99</v>
      </c>
      <c r="G2972">
        <v>99</v>
      </c>
      <c r="H2972">
        <v>99</v>
      </c>
      <c r="I2972">
        <v>99</v>
      </c>
      <c r="J2972">
        <v>999</v>
      </c>
      <c r="K2972">
        <v>99</v>
      </c>
      <c r="L2972">
        <v>99</v>
      </c>
      <c r="M2972">
        <v>44</v>
      </c>
      <c r="N2972">
        <v>99</v>
      </c>
      <c r="O2972">
        <v>99</v>
      </c>
      <c r="P2972">
        <v>9999</v>
      </c>
      <c r="Q2972">
        <v>20</v>
      </c>
      <c r="R2972">
        <v>25</v>
      </c>
      <c r="S2972">
        <v>25</v>
      </c>
      <c r="T2972">
        <v>0.16926201760324985</v>
      </c>
      <c r="U2972">
        <v>0.21565374753611943</v>
      </c>
      <c r="V2972">
        <v>5</v>
      </c>
      <c r="W2972">
        <v>44</v>
      </c>
      <c r="X2972">
        <v>212.42470205850489</v>
      </c>
      <c r="Y2972">
        <v>196.06800000000001</v>
      </c>
      <c r="Z2972">
        <v>196.06800000000001</v>
      </c>
      <c r="AA2972">
        <v>34.758627360700189</v>
      </c>
      <c r="AB2972">
        <v>0</v>
      </c>
      <c r="AD2972">
        <v>1</v>
      </c>
      <c r="AE2972">
        <v>0</v>
      </c>
      <c r="AF2972">
        <v>0</v>
      </c>
      <c r="AG2972">
        <v>0</v>
      </c>
      <c r="AH2972">
        <v>1</v>
      </c>
      <c r="AI2972">
        <v>0</v>
      </c>
      <c r="AJ2972">
        <v>0</v>
      </c>
      <c r="AK2972">
        <v>0</v>
      </c>
      <c r="AL2972">
        <v>0</v>
      </c>
      <c r="AM2972">
        <v>0</v>
      </c>
    </row>
    <row r="2973" spans="1:39">
      <c r="A2973">
        <v>10</v>
      </c>
      <c r="B2973">
        <v>82</v>
      </c>
      <c r="C2973">
        <v>2022</v>
      </c>
      <c r="D2973">
        <v>99</v>
      </c>
      <c r="E2973">
        <v>99</v>
      </c>
      <c r="F2973">
        <v>99</v>
      </c>
      <c r="G2973">
        <v>99</v>
      </c>
      <c r="H2973">
        <v>99</v>
      </c>
      <c r="I2973">
        <v>99</v>
      </c>
      <c r="J2973">
        <v>999</v>
      </c>
      <c r="K2973">
        <v>99</v>
      </c>
      <c r="L2973">
        <v>99</v>
      </c>
      <c r="M2973">
        <v>45</v>
      </c>
      <c r="N2973">
        <v>99</v>
      </c>
      <c r="O2973">
        <v>99</v>
      </c>
      <c r="P2973">
        <v>9999</v>
      </c>
      <c r="Q2973">
        <v>34</v>
      </c>
      <c r="R2973">
        <v>42</v>
      </c>
      <c r="S2973">
        <v>42</v>
      </c>
      <c r="T2973">
        <v>0.28436018957345965</v>
      </c>
      <c r="U2973">
        <v>0.39833711369362174</v>
      </c>
      <c r="V2973">
        <v>8</v>
      </c>
      <c r="W2973">
        <v>45</v>
      </c>
      <c r="X2973">
        <v>233.55517721714904</v>
      </c>
      <c r="Y2973">
        <v>215.57142857142861</v>
      </c>
      <c r="Z2973">
        <v>215.57142857142861</v>
      </c>
      <c r="AA2973">
        <v>29.274056169684499</v>
      </c>
      <c r="AB2973">
        <v>0</v>
      </c>
      <c r="AD2973">
        <v>2</v>
      </c>
      <c r="AE2973">
        <v>0</v>
      </c>
      <c r="AF2973">
        <v>0</v>
      </c>
      <c r="AG2973">
        <v>0</v>
      </c>
      <c r="AH2973">
        <v>5</v>
      </c>
      <c r="AI2973">
        <v>1</v>
      </c>
      <c r="AJ2973">
        <v>1</v>
      </c>
      <c r="AK2973">
        <v>0</v>
      </c>
      <c r="AL2973">
        <v>1</v>
      </c>
      <c r="AM2973">
        <v>0</v>
      </c>
    </row>
    <row r="2974" spans="1:39">
      <c r="A2974">
        <v>10</v>
      </c>
      <c r="B2974">
        <v>83</v>
      </c>
      <c r="C2974">
        <v>2022</v>
      </c>
      <c r="D2974">
        <v>99</v>
      </c>
      <c r="E2974">
        <v>99</v>
      </c>
      <c r="F2974">
        <v>99</v>
      </c>
      <c r="G2974">
        <v>99</v>
      </c>
      <c r="H2974">
        <v>99</v>
      </c>
      <c r="I2974">
        <v>99</v>
      </c>
      <c r="J2974">
        <v>999</v>
      </c>
      <c r="K2974">
        <v>99</v>
      </c>
      <c r="L2974">
        <v>99</v>
      </c>
      <c r="M2974">
        <v>46</v>
      </c>
      <c r="N2974">
        <v>99</v>
      </c>
      <c r="O2974">
        <v>99</v>
      </c>
      <c r="P2974">
        <v>9999</v>
      </c>
      <c r="Q2974">
        <v>45</v>
      </c>
      <c r="R2974">
        <v>57</v>
      </c>
      <c r="S2974">
        <v>57</v>
      </c>
      <c r="T2974">
        <v>0.38591740013540954</v>
      </c>
      <c r="U2974">
        <v>0.4969772442862489</v>
      </c>
      <c r="V2974">
        <v>8</v>
      </c>
      <c r="W2974">
        <v>46</v>
      </c>
      <c r="X2974">
        <v>214.70871110604247</v>
      </c>
      <c r="Y2974">
        <v>198.1761403508772</v>
      </c>
      <c r="Z2974">
        <v>198.1761403508772</v>
      </c>
      <c r="AA2974">
        <v>35.867058128418059</v>
      </c>
      <c r="AB2974">
        <v>0</v>
      </c>
      <c r="AD2974">
        <v>0</v>
      </c>
      <c r="AE2974">
        <v>0</v>
      </c>
      <c r="AF2974">
        <v>0</v>
      </c>
      <c r="AG2974">
        <v>0</v>
      </c>
      <c r="AH2974">
        <v>3</v>
      </c>
      <c r="AI2974">
        <v>0</v>
      </c>
      <c r="AJ2974">
        <v>1</v>
      </c>
      <c r="AK2974">
        <v>0</v>
      </c>
      <c r="AL2974">
        <v>1</v>
      </c>
      <c r="AM2974">
        <v>0</v>
      </c>
    </row>
    <row r="2975" spans="1:39">
      <c r="A2975">
        <v>10</v>
      </c>
      <c r="B2975">
        <v>84</v>
      </c>
      <c r="C2975">
        <v>2022</v>
      </c>
      <c r="D2975">
        <v>99</v>
      </c>
      <c r="E2975">
        <v>99</v>
      </c>
      <c r="F2975">
        <v>99</v>
      </c>
      <c r="G2975">
        <v>99</v>
      </c>
      <c r="H2975">
        <v>99</v>
      </c>
      <c r="I2975">
        <v>99</v>
      </c>
      <c r="J2975">
        <v>999</v>
      </c>
      <c r="K2975">
        <v>99</v>
      </c>
      <c r="L2975">
        <v>99</v>
      </c>
      <c r="M2975">
        <v>47</v>
      </c>
      <c r="N2975">
        <v>99</v>
      </c>
      <c r="O2975">
        <v>99</v>
      </c>
      <c r="P2975">
        <v>9999</v>
      </c>
      <c r="Q2975">
        <v>66</v>
      </c>
      <c r="R2975">
        <v>87</v>
      </c>
      <c r="S2975">
        <v>87</v>
      </c>
      <c r="T2975">
        <v>0.58903182125930942</v>
      </c>
      <c r="U2975">
        <v>0.72713769565472997</v>
      </c>
      <c r="V2975">
        <v>8</v>
      </c>
      <c r="W2975">
        <v>47</v>
      </c>
      <c r="X2975">
        <v>205.81898108367275</v>
      </c>
      <c r="Y2975">
        <v>189.97091954023</v>
      </c>
      <c r="Z2975">
        <v>189.97091954023</v>
      </c>
      <c r="AA2975">
        <v>38.182834761431664</v>
      </c>
      <c r="AB2975">
        <v>0</v>
      </c>
      <c r="AD2975">
        <v>1</v>
      </c>
      <c r="AE2975">
        <v>0</v>
      </c>
      <c r="AF2975">
        <v>0</v>
      </c>
      <c r="AG2975">
        <v>1</v>
      </c>
      <c r="AH2975">
        <v>6</v>
      </c>
      <c r="AI2975">
        <v>0</v>
      </c>
      <c r="AJ2975">
        <v>1</v>
      </c>
      <c r="AK2975">
        <v>0</v>
      </c>
      <c r="AL2975">
        <v>0</v>
      </c>
      <c r="AM2975">
        <v>0</v>
      </c>
    </row>
    <row r="2976" spans="1:39">
      <c r="A2976">
        <v>10</v>
      </c>
      <c r="B2976">
        <v>85</v>
      </c>
      <c r="C2976">
        <v>2022</v>
      </c>
      <c r="D2976">
        <v>99</v>
      </c>
      <c r="E2976">
        <v>99</v>
      </c>
      <c r="F2976">
        <v>99</v>
      </c>
      <c r="G2976">
        <v>99</v>
      </c>
      <c r="H2976">
        <v>99</v>
      </c>
      <c r="I2976">
        <v>99</v>
      </c>
      <c r="J2976">
        <v>999</v>
      </c>
      <c r="K2976">
        <v>99</v>
      </c>
      <c r="L2976">
        <v>99</v>
      </c>
      <c r="M2976">
        <v>48</v>
      </c>
      <c r="N2976">
        <v>99</v>
      </c>
      <c r="O2976">
        <v>99</v>
      </c>
      <c r="P2976">
        <v>9999</v>
      </c>
      <c r="Q2976">
        <v>73</v>
      </c>
      <c r="R2976">
        <v>110</v>
      </c>
      <c r="S2976">
        <v>110</v>
      </c>
      <c r="T2976">
        <v>0.74475287745429941</v>
      </c>
      <c r="U2976">
        <v>0.9357371718401043</v>
      </c>
      <c r="V2976">
        <v>8</v>
      </c>
      <c r="W2976">
        <v>48</v>
      </c>
      <c r="X2976">
        <v>209.48320693391111</v>
      </c>
      <c r="Y2976">
        <v>193.35299999999987</v>
      </c>
      <c r="Z2976">
        <v>193.35299999999987</v>
      </c>
      <c r="AA2976">
        <v>34.054154106498345</v>
      </c>
      <c r="AB2976">
        <v>0</v>
      </c>
      <c r="AD2976">
        <v>3</v>
      </c>
      <c r="AE2976">
        <v>0</v>
      </c>
      <c r="AF2976">
        <v>0</v>
      </c>
      <c r="AG2976">
        <v>0</v>
      </c>
      <c r="AH2976">
        <v>4</v>
      </c>
      <c r="AI2976">
        <v>1</v>
      </c>
      <c r="AJ2976">
        <v>1</v>
      </c>
      <c r="AK2976">
        <v>0</v>
      </c>
      <c r="AL2976">
        <v>2</v>
      </c>
      <c r="AM2976">
        <v>1</v>
      </c>
    </row>
    <row r="2977" spans="1:39">
      <c r="A2977">
        <v>10</v>
      </c>
      <c r="B2977">
        <v>86</v>
      </c>
      <c r="C2977">
        <v>2022</v>
      </c>
      <c r="D2977">
        <v>99</v>
      </c>
      <c r="E2977">
        <v>99</v>
      </c>
      <c r="F2977">
        <v>99</v>
      </c>
      <c r="G2977">
        <v>99</v>
      </c>
      <c r="H2977">
        <v>99</v>
      </c>
      <c r="I2977">
        <v>99</v>
      </c>
      <c r="J2977">
        <v>999</v>
      </c>
      <c r="K2977">
        <v>99</v>
      </c>
      <c r="L2977">
        <v>99</v>
      </c>
      <c r="M2977">
        <v>49</v>
      </c>
      <c r="N2977">
        <v>99</v>
      </c>
      <c r="O2977">
        <v>99</v>
      </c>
      <c r="P2977">
        <v>9999</v>
      </c>
      <c r="Q2977">
        <v>91</v>
      </c>
      <c r="R2977">
        <v>129</v>
      </c>
      <c r="S2977">
        <v>129</v>
      </c>
      <c r="T2977">
        <v>0.87339201083276896</v>
      </c>
      <c r="U2977">
        <v>1.0199898269611083</v>
      </c>
      <c r="V2977">
        <v>8</v>
      </c>
      <c r="W2977">
        <v>49</v>
      </c>
      <c r="X2977">
        <v>194.71264078208071</v>
      </c>
      <c r="Y2977">
        <v>179.71976744186051</v>
      </c>
      <c r="Z2977">
        <v>179.71976744186051</v>
      </c>
      <c r="AA2977">
        <v>34.565823836056445</v>
      </c>
      <c r="AB2977">
        <v>0</v>
      </c>
      <c r="AD2977">
        <v>5</v>
      </c>
      <c r="AE2977">
        <v>0</v>
      </c>
      <c r="AF2977">
        <v>0</v>
      </c>
      <c r="AG2977">
        <v>0</v>
      </c>
      <c r="AH2977">
        <v>10</v>
      </c>
      <c r="AI2977">
        <v>1</v>
      </c>
      <c r="AJ2977">
        <v>2</v>
      </c>
      <c r="AK2977">
        <v>0</v>
      </c>
      <c r="AL2977">
        <v>1</v>
      </c>
      <c r="AM2977">
        <v>0</v>
      </c>
    </row>
    <row r="2978" spans="1:39">
      <c r="A2978">
        <v>10</v>
      </c>
      <c r="B2978">
        <v>87</v>
      </c>
      <c r="C2978">
        <v>2022</v>
      </c>
      <c r="D2978">
        <v>99</v>
      </c>
      <c r="E2978">
        <v>99</v>
      </c>
      <c r="F2978">
        <v>99</v>
      </c>
      <c r="G2978">
        <v>99</v>
      </c>
      <c r="H2978">
        <v>99</v>
      </c>
      <c r="I2978">
        <v>99</v>
      </c>
      <c r="J2978">
        <v>999</v>
      </c>
      <c r="K2978">
        <v>99</v>
      </c>
      <c r="L2978">
        <v>99</v>
      </c>
      <c r="M2978">
        <v>50</v>
      </c>
      <c r="N2978">
        <v>99</v>
      </c>
      <c r="O2978">
        <v>99</v>
      </c>
      <c r="P2978">
        <v>9999</v>
      </c>
      <c r="Q2978">
        <v>117</v>
      </c>
      <c r="R2978">
        <v>171</v>
      </c>
      <c r="S2978">
        <v>171</v>
      </c>
      <c r="T2978">
        <v>1.1577522004062291</v>
      </c>
      <c r="U2978">
        <v>1.3632038418598316</v>
      </c>
      <c r="V2978">
        <v>11</v>
      </c>
      <c r="W2978">
        <v>50</v>
      </c>
      <c r="X2978">
        <v>196.31464902776997</v>
      </c>
      <c r="Y2978">
        <v>181.19842105263169</v>
      </c>
      <c r="Z2978">
        <v>181.19842105263169</v>
      </c>
      <c r="AA2978">
        <v>31.303456386115528</v>
      </c>
      <c r="AB2978">
        <v>0</v>
      </c>
      <c r="AD2978">
        <v>4</v>
      </c>
      <c r="AE2978">
        <v>0</v>
      </c>
      <c r="AF2978">
        <v>0</v>
      </c>
      <c r="AG2978">
        <v>0</v>
      </c>
      <c r="AH2978">
        <v>10</v>
      </c>
      <c r="AI2978">
        <v>0</v>
      </c>
      <c r="AJ2978">
        <v>5</v>
      </c>
      <c r="AK2978">
        <v>1</v>
      </c>
      <c r="AL2978">
        <v>6</v>
      </c>
      <c r="AM2978">
        <v>0</v>
      </c>
    </row>
    <row r="2979" spans="1:39">
      <c r="A2979">
        <v>10</v>
      </c>
      <c r="B2979">
        <v>88</v>
      </c>
      <c r="C2979">
        <v>2022</v>
      </c>
      <c r="D2979">
        <v>99</v>
      </c>
      <c r="E2979">
        <v>99</v>
      </c>
      <c r="F2979">
        <v>99</v>
      </c>
      <c r="G2979">
        <v>99</v>
      </c>
      <c r="H2979">
        <v>99</v>
      </c>
      <c r="I2979">
        <v>99</v>
      </c>
      <c r="J2979">
        <v>999</v>
      </c>
      <c r="K2979">
        <v>99</v>
      </c>
      <c r="L2979">
        <v>99</v>
      </c>
      <c r="M2979">
        <v>51</v>
      </c>
      <c r="N2979">
        <v>99</v>
      </c>
      <c r="O2979">
        <v>99</v>
      </c>
      <c r="P2979">
        <v>9999</v>
      </c>
      <c r="Q2979">
        <v>139</v>
      </c>
      <c r="R2979">
        <v>241</v>
      </c>
      <c r="S2979">
        <v>241</v>
      </c>
      <c r="T2979">
        <v>1.6316858496953284</v>
      </c>
      <c r="U2979">
        <v>1.9028446012654725</v>
      </c>
      <c r="V2979">
        <v>10.908713692946057</v>
      </c>
      <c r="W2979">
        <v>51</v>
      </c>
      <c r="X2979">
        <v>194.43493389317703</v>
      </c>
      <c r="Y2979">
        <v>179.46344398340253</v>
      </c>
      <c r="Z2979">
        <v>179.46344398340253</v>
      </c>
      <c r="AA2979">
        <v>32.173469047425208</v>
      </c>
      <c r="AB2979">
        <v>0</v>
      </c>
      <c r="AD2979">
        <v>6</v>
      </c>
      <c r="AE2979">
        <v>0</v>
      </c>
      <c r="AF2979">
        <v>0</v>
      </c>
      <c r="AG2979">
        <v>0</v>
      </c>
      <c r="AH2979">
        <v>14</v>
      </c>
      <c r="AI2979">
        <v>0</v>
      </c>
      <c r="AJ2979">
        <v>7</v>
      </c>
      <c r="AK2979">
        <v>0</v>
      </c>
      <c r="AL2979">
        <v>5</v>
      </c>
      <c r="AM2979">
        <v>2</v>
      </c>
    </row>
    <row r="2980" spans="1:39">
      <c r="A2980">
        <v>10</v>
      </c>
      <c r="B2980">
        <v>89</v>
      </c>
      <c r="C2980">
        <v>2022</v>
      </c>
      <c r="D2980">
        <v>99</v>
      </c>
      <c r="E2980">
        <v>99</v>
      </c>
      <c r="F2980">
        <v>99</v>
      </c>
      <c r="G2980">
        <v>99</v>
      </c>
      <c r="H2980">
        <v>99</v>
      </c>
      <c r="I2980">
        <v>99</v>
      </c>
      <c r="J2980">
        <v>999</v>
      </c>
      <c r="K2980">
        <v>99</v>
      </c>
      <c r="L2980">
        <v>99</v>
      </c>
      <c r="M2980">
        <v>52</v>
      </c>
      <c r="N2980">
        <v>99</v>
      </c>
      <c r="O2980">
        <v>99</v>
      </c>
      <c r="P2980">
        <v>9999</v>
      </c>
      <c r="Q2980">
        <v>175</v>
      </c>
      <c r="R2980">
        <v>282</v>
      </c>
      <c r="S2980">
        <v>282</v>
      </c>
      <c r="T2980">
        <v>1.9092755585646579</v>
      </c>
      <c r="U2980">
        <v>2.1293908054625423</v>
      </c>
      <c r="V2980">
        <v>11</v>
      </c>
      <c r="W2980">
        <v>52</v>
      </c>
      <c r="X2980">
        <v>185.9491866639006</v>
      </c>
      <c r="Y2980">
        <v>171.63109929077996</v>
      </c>
      <c r="Z2980">
        <v>171.63109929077996</v>
      </c>
      <c r="AA2980">
        <v>33.981709231096502</v>
      </c>
      <c r="AB2980">
        <v>0</v>
      </c>
      <c r="AD2980">
        <v>7</v>
      </c>
      <c r="AE2980">
        <v>0</v>
      </c>
      <c r="AF2980">
        <v>0</v>
      </c>
      <c r="AG2980">
        <v>0</v>
      </c>
      <c r="AH2980">
        <v>19</v>
      </c>
      <c r="AI2980">
        <v>2</v>
      </c>
      <c r="AJ2980">
        <v>5</v>
      </c>
      <c r="AK2980">
        <v>0</v>
      </c>
      <c r="AL2980">
        <v>2</v>
      </c>
      <c r="AM2980">
        <v>2</v>
      </c>
    </row>
    <row r="2981" spans="1:39">
      <c r="A2981">
        <v>10</v>
      </c>
      <c r="B2981">
        <v>90</v>
      </c>
      <c r="C2981">
        <v>2022</v>
      </c>
      <c r="D2981">
        <v>99</v>
      </c>
      <c r="E2981">
        <v>99</v>
      </c>
      <c r="F2981">
        <v>99</v>
      </c>
      <c r="G2981">
        <v>99</v>
      </c>
      <c r="H2981">
        <v>99</v>
      </c>
      <c r="I2981">
        <v>99</v>
      </c>
      <c r="J2981">
        <v>999</v>
      </c>
      <c r="K2981">
        <v>99</v>
      </c>
      <c r="L2981">
        <v>99</v>
      </c>
      <c r="M2981">
        <v>53</v>
      </c>
      <c r="N2981">
        <v>99</v>
      </c>
      <c r="O2981">
        <v>99</v>
      </c>
      <c r="P2981">
        <v>9999</v>
      </c>
      <c r="Q2981">
        <v>194</v>
      </c>
      <c r="R2981">
        <v>369</v>
      </c>
      <c r="S2981">
        <v>369</v>
      </c>
      <c r="T2981">
        <v>2.498307379823967</v>
      </c>
      <c r="U2981">
        <v>2.7733774984511967</v>
      </c>
      <c r="V2981">
        <v>11</v>
      </c>
      <c r="W2981">
        <v>53</v>
      </c>
      <c r="X2981">
        <v>185.08475073916503</v>
      </c>
      <c r="Y2981">
        <v>170.83322493224941</v>
      </c>
      <c r="Z2981">
        <v>170.83322493224941</v>
      </c>
      <c r="AA2981">
        <v>31.30355247346332</v>
      </c>
      <c r="AB2981">
        <v>0</v>
      </c>
      <c r="AD2981">
        <v>8</v>
      </c>
      <c r="AE2981">
        <v>0</v>
      </c>
      <c r="AF2981">
        <v>0</v>
      </c>
      <c r="AG2981">
        <v>1</v>
      </c>
      <c r="AH2981">
        <v>25</v>
      </c>
      <c r="AI2981">
        <v>3</v>
      </c>
      <c r="AJ2981">
        <v>7</v>
      </c>
      <c r="AK2981">
        <v>0</v>
      </c>
      <c r="AL2981">
        <v>8</v>
      </c>
      <c r="AM2981">
        <v>1</v>
      </c>
    </row>
    <row r="2982" spans="1:39">
      <c r="A2982">
        <v>10</v>
      </c>
      <c r="B2982">
        <v>91</v>
      </c>
      <c r="C2982">
        <v>2022</v>
      </c>
      <c r="D2982">
        <v>99</v>
      </c>
      <c r="E2982">
        <v>99</v>
      </c>
      <c r="F2982">
        <v>99</v>
      </c>
      <c r="G2982">
        <v>99</v>
      </c>
      <c r="H2982">
        <v>99</v>
      </c>
      <c r="I2982">
        <v>99</v>
      </c>
      <c r="J2982">
        <v>999</v>
      </c>
      <c r="K2982">
        <v>99</v>
      </c>
      <c r="L2982">
        <v>99</v>
      </c>
      <c r="M2982">
        <v>54</v>
      </c>
      <c r="N2982">
        <v>99</v>
      </c>
      <c r="O2982">
        <v>99</v>
      </c>
      <c r="P2982">
        <v>9999</v>
      </c>
      <c r="Q2982">
        <v>229</v>
      </c>
      <c r="R2982">
        <v>496</v>
      </c>
      <c r="S2982">
        <v>496</v>
      </c>
      <c r="T2982">
        <v>3.3581584292484759</v>
      </c>
      <c r="U2982">
        <v>3.630049108797921</v>
      </c>
      <c r="V2982">
        <v>10.95564516129032</v>
      </c>
      <c r="W2982">
        <v>54</v>
      </c>
      <c r="X2982">
        <v>180.22657970153443</v>
      </c>
      <c r="Y2982">
        <v>166.34913306451622</v>
      </c>
      <c r="Z2982">
        <v>166.34913306451622</v>
      </c>
      <c r="AA2982">
        <v>30.108238434479201</v>
      </c>
      <c r="AB2982">
        <v>0</v>
      </c>
      <c r="AD2982">
        <v>13</v>
      </c>
      <c r="AE2982">
        <v>0</v>
      </c>
      <c r="AF2982">
        <v>0</v>
      </c>
      <c r="AG2982">
        <v>1</v>
      </c>
      <c r="AH2982">
        <v>34</v>
      </c>
      <c r="AI2982">
        <v>3</v>
      </c>
      <c r="AJ2982">
        <v>6</v>
      </c>
      <c r="AK2982">
        <v>2</v>
      </c>
      <c r="AL2982">
        <v>3</v>
      </c>
      <c r="AM2982">
        <v>8</v>
      </c>
    </row>
    <row r="2983" spans="1:39">
      <c r="A2983">
        <v>10</v>
      </c>
      <c r="B2983">
        <v>92</v>
      </c>
      <c r="C2983">
        <v>2022</v>
      </c>
      <c r="D2983">
        <v>99</v>
      </c>
      <c r="E2983">
        <v>99</v>
      </c>
      <c r="F2983">
        <v>99</v>
      </c>
      <c r="G2983">
        <v>99</v>
      </c>
      <c r="H2983">
        <v>99</v>
      </c>
      <c r="I2983">
        <v>99</v>
      </c>
      <c r="J2983">
        <v>999</v>
      </c>
      <c r="K2983">
        <v>99</v>
      </c>
      <c r="L2983">
        <v>99</v>
      </c>
      <c r="M2983">
        <v>55</v>
      </c>
      <c r="N2983">
        <v>99</v>
      </c>
      <c r="O2983">
        <v>99</v>
      </c>
      <c r="P2983">
        <v>9999</v>
      </c>
      <c r="Q2983">
        <v>241</v>
      </c>
      <c r="R2983">
        <v>590</v>
      </c>
      <c r="S2983">
        <v>590</v>
      </c>
      <c r="T2983">
        <v>3.9945836154366967</v>
      </c>
      <c r="U2983">
        <v>4.2403412511025191</v>
      </c>
      <c r="V2983">
        <v>13.952542372881361</v>
      </c>
      <c r="W2983">
        <v>55</v>
      </c>
      <c r="X2983">
        <v>176.98514424224612</v>
      </c>
      <c r="Y2983">
        <v>163.35728813559322</v>
      </c>
      <c r="Z2983">
        <v>163.35728813559322</v>
      </c>
      <c r="AA2983">
        <v>30.251050651624947</v>
      </c>
      <c r="AB2983">
        <v>0</v>
      </c>
      <c r="AD2983">
        <v>12</v>
      </c>
      <c r="AE2983">
        <v>0</v>
      </c>
      <c r="AF2983">
        <v>0</v>
      </c>
      <c r="AG2983">
        <v>0</v>
      </c>
      <c r="AH2983">
        <v>27</v>
      </c>
      <c r="AI2983">
        <v>5</v>
      </c>
      <c r="AJ2983">
        <v>9</v>
      </c>
      <c r="AK2983">
        <v>0</v>
      </c>
      <c r="AL2983">
        <v>10</v>
      </c>
      <c r="AM2983">
        <v>4</v>
      </c>
    </row>
    <row r="2984" spans="1:39">
      <c r="A2984">
        <v>10</v>
      </c>
      <c r="B2984">
        <v>93</v>
      </c>
      <c r="C2984">
        <v>2022</v>
      </c>
      <c r="D2984">
        <v>99</v>
      </c>
      <c r="E2984">
        <v>99</v>
      </c>
      <c r="F2984">
        <v>99</v>
      </c>
      <c r="G2984">
        <v>99</v>
      </c>
      <c r="H2984">
        <v>99</v>
      </c>
      <c r="I2984">
        <v>99</v>
      </c>
      <c r="J2984">
        <v>999</v>
      </c>
      <c r="K2984">
        <v>99</v>
      </c>
      <c r="L2984">
        <v>99</v>
      </c>
      <c r="M2984">
        <v>56</v>
      </c>
      <c r="N2984">
        <v>99</v>
      </c>
      <c r="O2984">
        <v>99</v>
      </c>
      <c r="P2984">
        <v>9999</v>
      </c>
      <c r="Q2984">
        <v>292</v>
      </c>
      <c r="R2984">
        <v>802</v>
      </c>
      <c r="S2984">
        <v>802</v>
      </c>
      <c r="T2984">
        <v>5.4299255247122558</v>
      </c>
      <c r="U2984">
        <v>5.7469622923458807</v>
      </c>
      <c r="V2984">
        <v>13.895261845386532</v>
      </c>
      <c r="W2984">
        <v>56</v>
      </c>
      <c r="X2984">
        <v>176.46232468665835</v>
      </c>
      <c r="Y2984">
        <v>162.87472568578556</v>
      </c>
      <c r="Z2984">
        <v>162.87472568578556</v>
      </c>
      <c r="AA2984">
        <v>27.569794550525256</v>
      </c>
      <c r="AB2984">
        <v>0</v>
      </c>
      <c r="AD2984">
        <v>21</v>
      </c>
      <c r="AE2984">
        <v>0</v>
      </c>
      <c r="AF2984">
        <v>0</v>
      </c>
      <c r="AG2984">
        <v>0</v>
      </c>
      <c r="AH2984">
        <v>47</v>
      </c>
      <c r="AI2984">
        <v>2</v>
      </c>
      <c r="AJ2984">
        <v>14</v>
      </c>
      <c r="AK2984">
        <v>1</v>
      </c>
      <c r="AL2984">
        <v>11</v>
      </c>
      <c r="AM2984">
        <v>5</v>
      </c>
    </row>
    <row r="2985" spans="1:39">
      <c r="A2985">
        <v>10</v>
      </c>
      <c r="B2985">
        <v>94</v>
      </c>
      <c r="C2985">
        <v>2022</v>
      </c>
      <c r="D2985">
        <v>99</v>
      </c>
      <c r="E2985">
        <v>99</v>
      </c>
      <c r="F2985">
        <v>99</v>
      </c>
      <c r="G2985">
        <v>99</v>
      </c>
      <c r="H2985">
        <v>99</v>
      </c>
      <c r="I2985">
        <v>99</v>
      </c>
      <c r="J2985">
        <v>999</v>
      </c>
      <c r="K2985">
        <v>99</v>
      </c>
      <c r="L2985">
        <v>99</v>
      </c>
      <c r="M2985">
        <v>57</v>
      </c>
      <c r="N2985">
        <v>99</v>
      </c>
      <c r="O2985">
        <v>99</v>
      </c>
      <c r="P2985">
        <v>9999</v>
      </c>
      <c r="Q2985">
        <v>303</v>
      </c>
      <c r="R2985">
        <v>925</v>
      </c>
      <c r="S2985">
        <v>925</v>
      </c>
      <c r="T2985">
        <v>6.2626946513202419</v>
      </c>
      <c r="U2985">
        <v>6.4664200977237902</v>
      </c>
      <c r="V2985">
        <v>13.924324324324321</v>
      </c>
      <c r="W2985">
        <v>57</v>
      </c>
      <c r="X2985">
        <v>172.15125764984921</v>
      </c>
      <c r="Y2985">
        <v>158.89561081081101</v>
      </c>
      <c r="Z2985">
        <v>158.89561081081101</v>
      </c>
      <c r="AA2985">
        <v>27.694234692828392</v>
      </c>
      <c r="AB2985">
        <v>0</v>
      </c>
      <c r="AD2985">
        <v>26</v>
      </c>
      <c r="AE2985">
        <v>0</v>
      </c>
      <c r="AF2985">
        <v>0</v>
      </c>
      <c r="AG2985">
        <v>4</v>
      </c>
      <c r="AH2985">
        <v>66</v>
      </c>
      <c r="AI2985">
        <v>8</v>
      </c>
      <c r="AJ2985">
        <v>13</v>
      </c>
      <c r="AK2985">
        <v>4</v>
      </c>
      <c r="AL2985">
        <v>13</v>
      </c>
      <c r="AM2985">
        <v>9</v>
      </c>
    </row>
    <row r="2986" spans="1:39">
      <c r="A2986">
        <v>10</v>
      </c>
      <c r="B2986">
        <v>95</v>
      </c>
      <c r="C2986">
        <v>2022</v>
      </c>
      <c r="D2986">
        <v>99</v>
      </c>
      <c r="E2986">
        <v>99</v>
      </c>
      <c r="F2986">
        <v>99</v>
      </c>
      <c r="G2986">
        <v>99</v>
      </c>
      <c r="H2986">
        <v>99</v>
      </c>
      <c r="I2986">
        <v>99</v>
      </c>
      <c r="J2986">
        <v>999</v>
      </c>
      <c r="K2986">
        <v>99</v>
      </c>
      <c r="L2986">
        <v>99</v>
      </c>
      <c r="M2986">
        <v>58</v>
      </c>
      <c r="N2986">
        <v>99</v>
      </c>
      <c r="O2986">
        <v>99</v>
      </c>
      <c r="P2986">
        <v>9999</v>
      </c>
      <c r="Q2986">
        <v>317</v>
      </c>
      <c r="R2986">
        <v>1128</v>
      </c>
      <c r="S2986">
        <v>1128</v>
      </c>
      <c r="T2986">
        <v>7.6371022342586317</v>
      </c>
      <c r="U2986">
        <v>7.7833232995261854</v>
      </c>
      <c r="V2986">
        <v>13.95035460992908</v>
      </c>
      <c r="W2986">
        <v>58</v>
      </c>
      <c r="X2986">
        <v>169.91979975872704</v>
      </c>
      <c r="Y2986">
        <v>156.83597517730502</v>
      </c>
      <c r="Z2986">
        <v>156.83597517730502</v>
      </c>
      <c r="AA2986">
        <v>27.247495407172625</v>
      </c>
      <c r="AB2986">
        <v>0</v>
      </c>
      <c r="AD2986">
        <v>28</v>
      </c>
      <c r="AE2986">
        <v>0</v>
      </c>
      <c r="AF2986">
        <v>0</v>
      </c>
      <c r="AG2986">
        <v>0</v>
      </c>
      <c r="AH2986">
        <v>80</v>
      </c>
      <c r="AI2986">
        <v>14</v>
      </c>
      <c r="AJ2986">
        <v>19</v>
      </c>
      <c r="AK2986">
        <v>6</v>
      </c>
      <c r="AL2986">
        <v>15</v>
      </c>
      <c r="AM2986">
        <v>3</v>
      </c>
    </row>
    <row r="2987" spans="1:39">
      <c r="A2987">
        <v>10</v>
      </c>
      <c r="B2987">
        <v>96</v>
      </c>
      <c r="C2987">
        <v>2022</v>
      </c>
      <c r="D2987">
        <v>99</v>
      </c>
      <c r="E2987">
        <v>99</v>
      </c>
      <c r="F2987">
        <v>99</v>
      </c>
      <c r="G2987">
        <v>99</v>
      </c>
      <c r="H2987">
        <v>99</v>
      </c>
      <c r="I2987">
        <v>99</v>
      </c>
      <c r="J2987">
        <v>999</v>
      </c>
      <c r="K2987">
        <v>99</v>
      </c>
      <c r="L2987">
        <v>99</v>
      </c>
      <c r="M2987">
        <v>59</v>
      </c>
      <c r="N2987">
        <v>99</v>
      </c>
      <c r="O2987">
        <v>99</v>
      </c>
      <c r="P2987">
        <v>9999</v>
      </c>
      <c r="Q2987">
        <v>336</v>
      </c>
      <c r="R2987">
        <v>1252</v>
      </c>
      <c r="S2987">
        <v>1252</v>
      </c>
      <c r="T2987">
        <v>8.4766418415707498</v>
      </c>
      <c r="U2987">
        <v>8.4557347376457308</v>
      </c>
      <c r="V2987">
        <v>13.955271565495204</v>
      </c>
      <c r="W2987">
        <v>59</v>
      </c>
      <c r="X2987">
        <v>166.31638565727141</v>
      </c>
      <c r="Y2987">
        <v>153.51002396166137</v>
      </c>
      <c r="Z2987">
        <v>153.51002396166137</v>
      </c>
      <c r="AA2987">
        <v>26.782396030602111</v>
      </c>
      <c r="AB2987">
        <v>0</v>
      </c>
      <c r="AD2987">
        <v>22</v>
      </c>
      <c r="AE2987">
        <v>0</v>
      </c>
      <c r="AF2987">
        <v>0</v>
      </c>
      <c r="AG2987">
        <v>3</v>
      </c>
      <c r="AH2987">
        <v>84</v>
      </c>
      <c r="AI2987">
        <v>7</v>
      </c>
      <c r="AJ2987">
        <v>13</v>
      </c>
      <c r="AK2987">
        <v>3</v>
      </c>
      <c r="AL2987">
        <v>10</v>
      </c>
      <c r="AM2987">
        <v>3</v>
      </c>
    </row>
    <row r="2988" spans="1:39">
      <c r="A2988">
        <v>10</v>
      </c>
      <c r="B2988">
        <v>97</v>
      </c>
      <c r="C2988">
        <v>2022</v>
      </c>
      <c r="D2988">
        <v>99</v>
      </c>
      <c r="E2988">
        <v>99</v>
      </c>
      <c r="F2988">
        <v>99</v>
      </c>
      <c r="G2988">
        <v>99</v>
      </c>
      <c r="H2988">
        <v>99</v>
      </c>
      <c r="I2988">
        <v>99</v>
      </c>
      <c r="J2988">
        <v>999</v>
      </c>
      <c r="K2988">
        <v>99</v>
      </c>
      <c r="L2988">
        <v>99</v>
      </c>
      <c r="M2988">
        <v>60</v>
      </c>
      <c r="N2988">
        <v>99</v>
      </c>
      <c r="O2988">
        <v>99</v>
      </c>
      <c r="P2988">
        <v>9999</v>
      </c>
      <c r="Q2988">
        <v>341</v>
      </c>
      <c r="R2988">
        <v>1413</v>
      </c>
      <c r="S2988">
        <v>1413</v>
      </c>
      <c r="T2988">
        <v>9.56668923493568</v>
      </c>
      <c r="U2988">
        <v>9.4989573765825615</v>
      </c>
      <c r="V2988">
        <v>0</v>
      </c>
      <c r="W2988">
        <v>60</v>
      </c>
      <c r="X2988">
        <v>165.54718260020101</v>
      </c>
      <c r="Y2988">
        <v>152.80004953998579</v>
      </c>
      <c r="Z2988">
        <v>152.80004953998579</v>
      </c>
      <c r="AA2988">
        <v>26.756048252966075</v>
      </c>
      <c r="AB2988">
        <v>0</v>
      </c>
      <c r="AD2988">
        <v>52</v>
      </c>
      <c r="AE2988">
        <v>0</v>
      </c>
      <c r="AF2988">
        <v>0</v>
      </c>
      <c r="AG2988">
        <v>1</v>
      </c>
      <c r="AH2988">
        <v>106</v>
      </c>
      <c r="AI2988">
        <v>17</v>
      </c>
      <c r="AJ2988">
        <v>19</v>
      </c>
      <c r="AK2988">
        <v>7</v>
      </c>
      <c r="AL2988">
        <v>16</v>
      </c>
      <c r="AM2988">
        <v>8</v>
      </c>
    </row>
    <row r="2989" spans="1:39">
      <c r="A2989">
        <v>10</v>
      </c>
      <c r="B2989">
        <v>98</v>
      </c>
      <c r="C2989">
        <v>2022</v>
      </c>
      <c r="D2989">
        <v>99</v>
      </c>
      <c r="E2989">
        <v>99</v>
      </c>
      <c r="F2989">
        <v>99</v>
      </c>
      <c r="G2989">
        <v>99</v>
      </c>
      <c r="H2989">
        <v>99</v>
      </c>
      <c r="I2989">
        <v>99</v>
      </c>
      <c r="J2989">
        <v>999</v>
      </c>
      <c r="K2989">
        <v>99</v>
      </c>
      <c r="L2989">
        <v>99</v>
      </c>
      <c r="M2989">
        <v>61</v>
      </c>
      <c r="N2989">
        <v>99</v>
      </c>
      <c r="O2989">
        <v>99</v>
      </c>
      <c r="P2989">
        <v>9999</v>
      </c>
      <c r="Q2989">
        <v>337</v>
      </c>
      <c r="R2989">
        <v>1472</v>
      </c>
      <c r="S2989">
        <v>1472</v>
      </c>
      <c r="T2989">
        <v>9.966147596479356</v>
      </c>
      <c r="U2989">
        <v>9.6189191457227352</v>
      </c>
      <c r="V2989">
        <v>0</v>
      </c>
      <c r="W2989">
        <v>61</v>
      </c>
      <c r="X2989">
        <v>160.91868729097004</v>
      </c>
      <c r="Y2989">
        <v>148.52794836956539</v>
      </c>
      <c r="Z2989">
        <v>148.52794836956539</v>
      </c>
      <c r="AA2989">
        <v>26.715340788143479</v>
      </c>
      <c r="AB2989">
        <v>0</v>
      </c>
      <c r="AD2989">
        <v>42</v>
      </c>
      <c r="AE2989">
        <v>0</v>
      </c>
      <c r="AF2989">
        <v>0</v>
      </c>
      <c r="AG2989">
        <v>4</v>
      </c>
      <c r="AH2989">
        <v>113</v>
      </c>
      <c r="AI2989">
        <v>12</v>
      </c>
      <c r="AJ2989">
        <v>30</v>
      </c>
      <c r="AK2989">
        <v>5</v>
      </c>
      <c r="AL2989">
        <v>19</v>
      </c>
      <c r="AM2989">
        <v>5</v>
      </c>
    </row>
    <row r="2990" spans="1:39">
      <c r="A2990">
        <v>10</v>
      </c>
      <c r="B2990">
        <v>99</v>
      </c>
      <c r="C2990">
        <v>2022</v>
      </c>
      <c r="D2990">
        <v>99</v>
      </c>
      <c r="E2990">
        <v>99</v>
      </c>
      <c r="F2990">
        <v>99</v>
      </c>
      <c r="G2990">
        <v>99</v>
      </c>
      <c r="H2990">
        <v>99</v>
      </c>
      <c r="I2990">
        <v>99</v>
      </c>
      <c r="J2990">
        <v>999</v>
      </c>
      <c r="K2990">
        <v>99</v>
      </c>
      <c r="L2990">
        <v>99</v>
      </c>
      <c r="M2990">
        <v>62</v>
      </c>
      <c r="N2990">
        <v>99</v>
      </c>
      <c r="O2990">
        <v>99</v>
      </c>
      <c r="P2990">
        <v>9999</v>
      </c>
      <c r="Q2990">
        <v>314</v>
      </c>
      <c r="R2990">
        <v>1488</v>
      </c>
      <c r="S2990">
        <v>1488</v>
      </c>
      <c r="T2990">
        <v>10.074475287745431</v>
      </c>
      <c r="U2990">
        <v>9.5812548625702973</v>
      </c>
      <c r="V2990">
        <v>0</v>
      </c>
      <c r="W2990">
        <v>62</v>
      </c>
      <c r="X2990">
        <v>158.56505347219803</v>
      </c>
      <c r="Y2990">
        <v>146.35554435483857</v>
      </c>
      <c r="Z2990">
        <v>146.35554435483857</v>
      </c>
      <c r="AA2990">
        <v>26.176199967348129</v>
      </c>
      <c r="AB2990">
        <v>0</v>
      </c>
      <c r="AD2990">
        <v>51</v>
      </c>
      <c r="AE2990">
        <v>0</v>
      </c>
      <c r="AF2990">
        <v>0</v>
      </c>
      <c r="AG2990">
        <v>4</v>
      </c>
      <c r="AH2990">
        <v>137</v>
      </c>
      <c r="AI2990">
        <v>19</v>
      </c>
      <c r="AJ2990">
        <v>15</v>
      </c>
      <c r="AK2990">
        <v>9</v>
      </c>
      <c r="AL2990">
        <v>10</v>
      </c>
      <c r="AM2990">
        <v>6</v>
      </c>
    </row>
    <row r="2991" spans="1:39">
      <c r="A2991">
        <v>10</v>
      </c>
      <c r="B2991">
        <v>100</v>
      </c>
      <c r="C2991">
        <v>2022</v>
      </c>
      <c r="D2991">
        <v>99</v>
      </c>
      <c r="E2991">
        <v>99</v>
      </c>
      <c r="F2991">
        <v>99</v>
      </c>
      <c r="G2991">
        <v>99</v>
      </c>
      <c r="H2991">
        <v>99</v>
      </c>
      <c r="I2991">
        <v>99</v>
      </c>
      <c r="J2991">
        <v>999</v>
      </c>
      <c r="K2991">
        <v>99</v>
      </c>
      <c r="L2991">
        <v>99</v>
      </c>
      <c r="M2991">
        <v>63</v>
      </c>
      <c r="N2991">
        <v>99</v>
      </c>
      <c r="O2991">
        <v>99</v>
      </c>
      <c r="P2991">
        <v>9999</v>
      </c>
      <c r="Q2991">
        <v>286</v>
      </c>
      <c r="R2991">
        <v>1266</v>
      </c>
      <c r="S2991">
        <v>1266</v>
      </c>
      <c r="T2991">
        <v>8.5714285714285694</v>
      </c>
      <c r="U2991">
        <v>7.9326931178055284</v>
      </c>
      <c r="V2991">
        <v>0</v>
      </c>
      <c r="W2991">
        <v>63</v>
      </c>
      <c r="X2991">
        <v>154.30321141822361</v>
      </c>
      <c r="Y2991">
        <v>142.42186413902053</v>
      </c>
      <c r="Z2991">
        <v>142.42186413902053</v>
      </c>
      <c r="AA2991">
        <v>25.967017392446156</v>
      </c>
      <c r="AB2991">
        <v>0</v>
      </c>
      <c r="AD2991">
        <v>46</v>
      </c>
      <c r="AE2991">
        <v>0</v>
      </c>
      <c r="AF2991">
        <v>0</v>
      </c>
      <c r="AG2991">
        <v>8</v>
      </c>
      <c r="AH2991">
        <v>113</v>
      </c>
      <c r="AI2991">
        <v>6</v>
      </c>
      <c r="AJ2991">
        <v>11</v>
      </c>
      <c r="AK2991">
        <v>6</v>
      </c>
      <c r="AL2991">
        <v>12</v>
      </c>
      <c r="AM2991">
        <v>2</v>
      </c>
    </row>
    <row r="2992" spans="1:39">
      <c r="A2992">
        <v>10</v>
      </c>
      <c r="B2992">
        <v>101</v>
      </c>
      <c r="C2992">
        <v>2022</v>
      </c>
      <c r="D2992">
        <v>99</v>
      </c>
      <c r="E2992">
        <v>99</v>
      </c>
      <c r="F2992">
        <v>99</v>
      </c>
      <c r="G2992">
        <v>99</v>
      </c>
      <c r="H2992">
        <v>99</v>
      </c>
      <c r="I2992">
        <v>99</v>
      </c>
      <c r="J2992">
        <v>999</v>
      </c>
      <c r="K2992">
        <v>99</v>
      </c>
      <c r="L2992">
        <v>99</v>
      </c>
      <c r="M2992">
        <v>64</v>
      </c>
      <c r="N2992">
        <v>99</v>
      </c>
      <c r="O2992">
        <v>99</v>
      </c>
      <c r="P2992">
        <v>9999</v>
      </c>
      <c r="Q2992">
        <v>261</v>
      </c>
      <c r="R2992">
        <v>1046</v>
      </c>
      <c r="S2992">
        <v>1046</v>
      </c>
      <c r="T2992">
        <v>7.0819228165199757</v>
      </c>
      <c r="U2992">
        <v>6.5236857873555456</v>
      </c>
      <c r="V2992">
        <v>0</v>
      </c>
      <c r="W2992">
        <v>64</v>
      </c>
      <c r="X2992">
        <v>153.58519997762716</v>
      </c>
      <c r="Y2992">
        <v>141.75913957935009</v>
      </c>
      <c r="Z2992">
        <v>141.75913957935009</v>
      </c>
      <c r="AA2992">
        <v>24.677010996596955</v>
      </c>
      <c r="AB2992">
        <v>0</v>
      </c>
      <c r="AD2992">
        <v>34</v>
      </c>
      <c r="AE2992">
        <v>0</v>
      </c>
      <c r="AF2992">
        <v>0</v>
      </c>
      <c r="AG2992">
        <v>5</v>
      </c>
      <c r="AH2992">
        <v>81</v>
      </c>
      <c r="AI2992">
        <v>8</v>
      </c>
      <c r="AJ2992">
        <v>8</v>
      </c>
      <c r="AK2992">
        <v>17</v>
      </c>
      <c r="AL2992">
        <v>9</v>
      </c>
      <c r="AM2992">
        <v>2</v>
      </c>
    </row>
    <row r="2993" spans="1:39">
      <c r="A2993">
        <v>10</v>
      </c>
      <c r="B2993">
        <v>102</v>
      </c>
      <c r="C2993">
        <v>2022</v>
      </c>
      <c r="D2993">
        <v>99</v>
      </c>
      <c r="E2993">
        <v>99</v>
      </c>
      <c r="F2993">
        <v>99</v>
      </c>
      <c r="G2993">
        <v>99</v>
      </c>
      <c r="H2993">
        <v>99</v>
      </c>
      <c r="I2993">
        <v>99</v>
      </c>
      <c r="J2993">
        <v>999</v>
      </c>
      <c r="K2993">
        <v>99</v>
      </c>
      <c r="L2993">
        <v>99</v>
      </c>
      <c r="M2993">
        <v>65</v>
      </c>
      <c r="N2993">
        <v>99</v>
      </c>
      <c r="O2993">
        <v>99</v>
      </c>
      <c r="P2993">
        <v>9999</v>
      </c>
      <c r="Q2993">
        <v>269</v>
      </c>
      <c r="R2993">
        <v>1217</v>
      </c>
      <c r="S2993">
        <v>1217</v>
      </c>
      <c r="T2993">
        <v>8.239675016926201</v>
      </c>
      <c r="U2993">
        <v>7.4073417234492061</v>
      </c>
      <c r="V2993">
        <v>0</v>
      </c>
      <c r="W2993">
        <v>65</v>
      </c>
      <c r="X2993">
        <v>149.8855683878889</v>
      </c>
      <c r="Y2993">
        <v>138.34437962202128</v>
      </c>
      <c r="Z2993">
        <v>138.34437962202128</v>
      </c>
      <c r="AA2993">
        <v>22.936849927545278</v>
      </c>
      <c r="AB2993">
        <v>0</v>
      </c>
      <c r="AD2993">
        <v>53</v>
      </c>
      <c r="AE2993">
        <v>0</v>
      </c>
      <c r="AF2993">
        <v>0</v>
      </c>
      <c r="AG2993">
        <v>5</v>
      </c>
      <c r="AH2993">
        <v>104</v>
      </c>
      <c r="AI2993">
        <v>13</v>
      </c>
      <c r="AJ2993">
        <v>13</v>
      </c>
      <c r="AK2993">
        <v>17</v>
      </c>
      <c r="AL2993">
        <v>6</v>
      </c>
      <c r="AM2993">
        <v>3</v>
      </c>
    </row>
    <row r="2994" spans="1:39">
      <c r="A2994">
        <v>10</v>
      </c>
      <c r="B2994">
        <v>103</v>
      </c>
      <c r="C2994">
        <v>2022</v>
      </c>
      <c r="D2994">
        <v>99</v>
      </c>
      <c r="E2994">
        <v>99</v>
      </c>
      <c r="F2994">
        <v>99</v>
      </c>
      <c r="G2994">
        <v>99</v>
      </c>
      <c r="H2994">
        <v>99</v>
      </c>
      <c r="I2994">
        <v>99</v>
      </c>
      <c r="J2994">
        <v>999</v>
      </c>
      <c r="K2994">
        <v>99</v>
      </c>
      <c r="L2994">
        <v>99</v>
      </c>
      <c r="M2994">
        <v>66</v>
      </c>
      <c r="N2994">
        <v>99</v>
      </c>
      <c r="O2994">
        <v>99</v>
      </c>
      <c r="P2994">
        <v>9999</v>
      </c>
    </row>
    <row r="2995" spans="1:39">
      <c r="A2995">
        <v>10</v>
      </c>
      <c r="B2995">
        <v>104</v>
      </c>
      <c r="C2995">
        <v>2022</v>
      </c>
      <c r="D2995">
        <v>99</v>
      </c>
      <c r="E2995">
        <v>99</v>
      </c>
      <c r="F2995">
        <v>99</v>
      </c>
      <c r="G2995">
        <v>99</v>
      </c>
      <c r="H2995">
        <v>99</v>
      </c>
      <c r="I2995">
        <v>99</v>
      </c>
      <c r="J2995">
        <v>999</v>
      </c>
      <c r="K2995">
        <v>99</v>
      </c>
      <c r="L2995">
        <v>99</v>
      </c>
      <c r="M2995">
        <v>67</v>
      </c>
      <c r="N2995">
        <v>99</v>
      </c>
      <c r="O2995">
        <v>99</v>
      </c>
      <c r="P2995">
        <v>9999</v>
      </c>
    </row>
    <row r="2996" spans="1:39">
      <c r="A2996">
        <v>10</v>
      </c>
      <c r="B2996">
        <v>105</v>
      </c>
      <c r="C2996">
        <v>2022</v>
      </c>
      <c r="D2996">
        <v>99</v>
      </c>
      <c r="E2996">
        <v>99</v>
      </c>
      <c r="F2996">
        <v>99</v>
      </c>
      <c r="G2996">
        <v>99</v>
      </c>
      <c r="H2996">
        <v>99</v>
      </c>
      <c r="I2996">
        <v>99</v>
      </c>
      <c r="J2996">
        <v>999</v>
      </c>
      <c r="K2996">
        <v>99</v>
      </c>
      <c r="L2996">
        <v>99</v>
      </c>
      <c r="M2996">
        <v>68</v>
      </c>
      <c r="N2996">
        <v>99</v>
      </c>
      <c r="O2996">
        <v>99</v>
      </c>
      <c r="P2996">
        <v>9999</v>
      </c>
    </row>
    <row r="2997" spans="1:39">
      <c r="A2997">
        <v>10</v>
      </c>
      <c r="B2997">
        <v>106</v>
      </c>
      <c r="C2997">
        <v>2021</v>
      </c>
      <c r="D2997">
        <v>99</v>
      </c>
      <c r="E2997">
        <v>99</v>
      </c>
      <c r="F2997">
        <v>99</v>
      </c>
      <c r="G2997">
        <v>99</v>
      </c>
      <c r="H2997">
        <v>99</v>
      </c>
      <c r="I2997">
        <v>99</v>
      </c>
      <c r="J2997">
        <v>999</v>
      </c>
      <c r="K2997">
        <v>99</v>
      </c>
      <c r="L2997">
        <v>99</v>
      </c>
      <c r="M2997">
        <v>0</v>
      </c>
      <c r="N2997">
        <v>99</v>
      </c>
      <c r="O2997">
        <v>99</v>
      </c>
      <c r="P2997">
        <v>9999</v>
      </c>
    </row>
    <row r="2998" spans="1:39">
      <c r="A2998">
        <v>10</v>
      </c>
      <c r="B2998">
        <v>107</v>
      </c>
      <c r="C2998">
        <v>2021</v>
      </c>
      <c r="D2998">
        <v>99</v>
      </c>
      <c r="E2998">
        <v>99</v>
      </c>
      <c r="F2998">
        <v>99</v>
      </c>
      <c r="G2998">
        <v>99</v>
      </c>
      <c r="H2998">
        <v>99</v>
      </c>
      <c r="I2998">
        <v>99</v>
      </c>
      <c r="J2998">
        <v>999</v>
      </c>
      <c r="K2998">
        <v>99</v>
      </c>
      <c r="L2998">
        <v>99</v>
      </c>
      <c r="M2998">
        <v>35</v>
      </c>
      <c r="N2998">
        <v>99</v>
      </c>
      <c r="O2998">
        <v>99</v>
      </c>
      <c r="P2998">
        <v>9999</v>
      </c>
      <c r="Q2998">
        <v>12</v>
      </c>
      <c r="R2998">
        <v>16</v>
      </c>
      <c r="S2998">
        <v>16</v>
      </c>
      <c r="T2998">
        <v>0.10887316276537835</v>
      </c>
      <c r="U2998">
        <v>0.15502287532564132</v>
      </c>
      <c r="V2998">
        <v>2</v>
      </c>
      <c r="W2998">
        <v>35</v>
      </c>
      <c r="X2998">
        <v>236.28791982665217</v>
      </c>
      <c r="Y2998">
        <v>218.09375</v>
      </c>
      <c r="Z2998">
        <v>218.09375</v>
      </c>
      <c r="AA2998">
        <v>35.196205206492245</v>
      </c>
      <c r="AB2998">
        <v>0</v>
      </c>
      <c r="AD2998">
        <v>1</v>
      </c>
      <c r="AE2998">
        <v>0</v>
      </c>
      <c r="AF2998">
        <v>0</v>
      </c>
      <c r="AG2998">
        <v>0</v>
      </c>
      <c r="AH2998">
        <v>2</v>
      </c>
      <c r="AI2998">
        <v>0</v>
      </c>
      <c r="AJ2998">
        <v>0</v>
      </c>
      <c r="AK2998">
        <v>0</v>
      </c>
      <c r="AL2998">
        <v>0</v>
      </c>
      <c r="AM2998">
        <v>0</v>
      </c>
    </row>
    <row r="2999" spans="1:39">
      <c r="A2999">
        <v>10</v>
      </c>
      <c r="B2999">
        <v>108</v>
      </c>
      <c r="C2999">
        <v>2021</v>
      </c>
      <c r="D2999">
        <v>99</v>
      </c>
      <c r="E2999">
        <v>99</v>
      </c>
      <c r="F2999">
        <v>99</v>
      </c>
      <c r="G2999">
        <v>99</v>
      </c>
      <c r="H2999">
        <v>99</v>
      </c>
      <c r="I2999">
        <v>99</v>
      </c>
      <c r="J2999">
        <v>999</v>
      </c>
      <c r="K2999">
        <v>99</v>
      </c>
      <c r="L2999">
        <v>99</v>
      </c>
      <c r="M2999">
        <v>36</v>
      </c>
      <c r="N2999">
        <v>99</v>
      </c>
      <c r="O2999">
        <v>99</v>
      </c>
      <c r="P2999">
        <v>9999</v>
      </c>
      <c r="Q2999">
        <v>3</v>
      </c>
      <c r="R2999">
        <v>3</v>
      </c>
      <c r="S2999">
        <v>3</v>
      </c>
      <c r="T2999">
        <v>2.0413718018508435E-2</v>
      </c>
      <c r="U2999">
        <v>3.1535015853604596E-2</v>
      </c>
      <c r="V2999">
        <v>2</v>
      </c>
      <c r="W2999">
        <v>36</v>
      </c>
      <c r="X2999">
        <v>256.35247381726248</v>
      </c>
      <c r="Y2999">
        <v>236.61333333333329</v>
      </c>
      <c r="Z2999">
        <v>236.61333333333329</v>
      </c>
      <c r="AA2999">
        <v>33.725757054347746</v>
      </c>
      <c r="AB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</row>
    <row r="3000" spans="1:39">
      <c r="A3000">
        <v>10</v>
      </c>
      <c r="B3000">
        <v>109</v>
      </c>
      <c r="C3000">
        <v>2021</v>
      </c>
      <c r="D3000">
        <v>99</v>
      </c>
      <c r="E3000">
        <v>99</v>
      </c>
      <c r="F3000">
        <v>99</v>
      </c>
      <c r="G3000">
        <v>99</v>
      </c>
      <c r="H3000">
        <v>99</v>
      </c>
      <c r="I3000">
        <v>99</v>
      </c>
      <c r="J3000">
        <v>999</v>
      </c>
      <c r="K3000">
        <v>99</v>
      </c>
      <c r="L3000">
        <v>99</v>
      </c>
      <c r="M3000">
        <v>37</v>
      </c>
      <c r="N3000">
        <v>99</v>
      </c>
      <c r="O3000">
        <v>99</v>
      </c>
      <c r="P3000">
        <v>9999</v>
      </c>
      <c r="Q3000">
        <v>1</v>
      </c>
      <c r="R3000">
        <v>1</v>
      </c>
      <c r="S3000">
        <v>1</v>
      </c>
      <c r="T3000">
        <v>6.8045726728361488E-3</v>
      </c>
      <c r="U3000">
        <v>6.4781302994655447E-3</v>
      </c>
      <c r="V3000">
        <v>2</v>
      </c>
      <c r="W3000">
        <v>37</v>
      </c>
      <c r="X3000">
        <v>157.98483206933909</v>
      </c>
      <c r="Y3000">
        <v>145.81999999999996</v>
      </c>
      <c r="Z3000">
        <v>145.81999999999996</v>
      </c>
      <c r="AA3000">
        <v>0</v>
      </c>
      <c r="AB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</row>
    <row r="3001" spans="1:39">
      <c r="A3001">
        <v>10</v>
      </c>
      <c r="B3001">
        <v>110</v>
      </c>
      <c r="C3001">
        <v>2021</v>
      </c>
      <c r="D3001">
        <v>99</v>
      </c>
      <c r="E3001">
        <v>99</v>
      </c>
      <c r="F3001">
        <v>99</v>
      </c>
      <c r="G3001">
        <v>99</v>
      </c>
      <c r="H3001">
        <v>99</v>
      </c>
      <c r="I3001">
        <v>99</v>
      </c>
      <c r="J3001">
        <v>999</v>
      </c>
      <c r="K3001">
        <v>99</v>
      </c>
      <c r="L3001">
        <v>99</v>
      </c>
      <c r="M3001">
        <v>38</v>
      </c>
      <c r="N3001">
        <v>99</v>
      </c>
      <c r="O3001">
        <v>99</v>
      </c>
      <c r="P3001">
        <v>9999</v>
      </c>
      <c r="Q3001">
        <v>9</v>
      </c>
      <c r="R3001">
        <v>9</v>
      </c>
      <c r="S3001">
        <v>9</v>
      </c>
      <c r="T3001">
        <v>6.1241154055525313E-2</v>
      </c>
      <c r="U3001">
        <v>9.4165679102017202E-2</v>
      </c>
      <c r="V3001">
        <v>2</v>
      </c>
      <c r="W3001">
        <v>38</v>
      </c>
      <c r="X3001">
        <v>255.16191164078475</v>
      </c>
      <c r="Y3001">
        <v>235.51444444444445</v>
      </c>
      <c r="Z3001">
        <v>235.51444444444445</v>
      </c>
      <c r="AA3001">
        <v>37.845632981923593</v>
      </c>
      <c r="AB3001">
        <v>0</v>
      </c>
      <c r="AD3001">
        <v>1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</row>
    <row r="3002" spans="1:39">
      <c r="A3002">
        <v>10</v>
      </c>
      <c r="B3002">
        <v>111</v>
      </c>
      <c r="C3002">
        <v>2021</v>
      </c>
      <c r="D3002">
        <v>99</v>
      </c>
      <c r="E3002">
        <v>99</v>
      </c>
      <c r="F3002">
        <v>99</v>
      </c>
      <c r="G3002">
        <v>99</v>
      </c>
      <c r="H3002">
        <v>99</v>
      </c>
      <c r="I3002">
        <v>99</v>
      </c>
      <c r="J3002">
        <v>999</v>
      </c>
      <c r="K3002">
        <v>99</v>
      </c>
      <c r="L3002">
        <v>99</v>
      </c>
      <c r="M3002">
        <v>39</v>
      </c>
      <c r="N3002">
        <v>99</v>
      </c>
      <c r="O3002">
        <v>99</v>
      </c>
      <c r="P3002">
        <v>9999</v>
      </c>
      <c r="Q3002">
        <v>10</v>
      </c>
      <c r="R3002">
        <v>10</v>
      </c>
      <c r="S3002">
        <v>10</v>
      </c>
      <c r="T3002">
        <v>6.8045726728361483E-2</v>
      </c>
      <c r="U3002">
        <v>9.0053208097892093E-2</v>
      </c>
      <c r="V3002">
        <v>2</v>
      </c>
      <c r="W3002">
        <v>39</v>
      </c>
      <c r="X3002">
        <v>219.61646803900328</v>
      </c>
      <c r="Y3002">
        <v>202.70599999999999</v>
      </c>
      <c r="Z3002">
        <v>202.70599999999999</v>
      </c>
      <c r="AA3002">
        <v>31.532509954014177</v>
      </c>
      <c r="AB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</row>
    <row r="3003" spans="1:39">
      <c r="A3003">
        <v>10</v>
      </c>
      <c r="B3003">
        <v>112</v>
      </c>
      <c r="C3003">
        <v>2021</v>
      </c>
      <c r="D3003">
        <v>99</v>
      </c>
      <c r="E3003">
        <v>99</v>
      </c>
      <c r="F3003">
        <v>99</v>
      </c>
      <c r="G3003">
        <v>99</v>
      </c>
      <c r="H3003">
        <v>99</v>
      </c>
      <c r="I3003">
        <v>99</v>
      </c>
      <c r="J3003">
        <v>999</v>
      </c>
      <c r="K3003">
        <v>99</v>
      </c>
      <c r="L3003">
        <v>99</v>
      </c>
      <c r="M3003">
        <v>40</v>
      </c>
      <c r="N3003">
        <v>99</v>
      </c>
      <c r="O3003">
        <v>99</v>
      </c>
      <c r="P3003">
        <v>9999</v>
      </c>
      <c r="Q3003">
        <v>10</v>
      </c>
      <c r="R3003">
        <v>10</v>
      </c>
      <c r="S3003">
        <v>10</v>
      </c>
      <c r="T3003">
        <v>6.8045726728361483E-2</v>
      </c>
      <c r="U3003">
        <v>9.240864952209768E-2</v>
      </c>
      <c r="V3003">
        <v>5</v>
      </c>
      <c r="W3003">
        <v>40</v>
      </c>
      <c r="X3003">
        <v>225.36078006500529</v>
      </c>
      <c r="Y3003">
        <v>208.00800000000001</v>
      </c>
      <c r="Z3003">
        <v>208.00800000000001</v>
      </c>
      <c r="AA3003">
        <v>36.642548983388245</v>
      </c>
      <c r="AB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</row>
    <row r="3004" spans="1:39">
      <c r="A3004">
        <v>10</v>
      </c>
      <c r="B3004">
        <v>113</v>
      </c>
      <c r="C3004">
        <v>2021</v>
      </c>
      <c r="D3004">
        <v>99</v>
      </c>
      <c r="E3004">
        <v>99</v>
      </c>
      <c r="F3004">
        <v>99</v>
      </c>
      <c r="G3004">
        <v>99</v>
      </c>
      <c r="H3004">
        <v>99</v>
      </c>
      <c r="I3004">
        <v>99</v>
      </c>
      <c r="J3004">
        <v>999</v>
      </c>
      <c r="K3004">
        <v>99</v>
      </c>
      <c r="L3004">
        <v>99</v>
      </c>
      <c r="M3004">
        <v>41</v>
      </c>
      <c r="N3004">
        <v>99</v>
      </c>
      <c r="O3004">
        <v>99</v>
      </c>
      <c r="P3004">
        <v>9999</v>
      </c>
      <c r="Q3004">
        <v>11</v>
      </c>
      <c r="R3004">
        <v>14</v>
      </c>
      <c r="S3004">
        <v>14</v>
      </c>
      <c r="T3004">
        <v>9.5264017419706012E-2</v>
      </c>
      <c r="U3004">
        <v>0.13698922128324623</v>
      </c>
      <c r="V3004">
        <v>5</v>
      </c>
      <c r="W3004">
        <v>41</v>
      </c>
      <c r="X3004">
        <v>238.62946912242688</v>
      </c>
      <c r="Y3004">
        <v>220.255</v>
      </c>
      <c r="Z3004">
        <v>220.255</v>
      </c>
      <c r="AA3004">
        <v>27.000753627048496</v>
      </c>
      <c r="AB3004">
        <v>0</v>
      </c>
      <c r="AD3004">
        <v>0</v>
      </c>
      <c r="AE3004">
        <v>0</v>
      </c>
      <c r="AF3004">
        <v>0</v>
      </c>
      <c r="AG3004">
        <v>0</v>
      </c>
      <c r="AH3004">
        <v>1</v>
      </c>
      <c r="AI3004">
        <v>1</v>
      </c>
      <c r="AJ3004">
        <v>0</v>
      </c>
      <c r="AK3004">
        <v>0</v>
      </c>
      <c r="AL3004">
        <v>0</v>
      </c>
      <c r="AM3004">
        <v>0</v>
      </c>
    </row>
    <row r="3005" spans="1:39">
      <c r="A3005">
        <v>10</v>
      </c>
      <c r="B3005">
        <v>114</v>
      </c>
      <c r="C3005">
        <v>2021</v>
      </c>
      <c r="D3005">
        <v>99</v>
      </c>
      <c r="E3005">
        <v>99</v>
      </c>
      <c r="F3005">
        <v>99</v>
      </c>
      <c r="G3005">
        <v>99</v>
      </c>
      <c r="H3005">
        <v>99</v>
      </c>
      <c r="I3005">
        <v>99</v>
      </c>
      <c r="J3005">
        <v>999</v>
      </c>
      <c r="K3005">
        <v>99</v>
      </c>
      <c r="L3005">
        <v>99</v>
      </c>
      <c r="M3005">
        <v>42</v>
      </c>
      <c r="N3005">
        <v>99</v>
      </c>
      <c r="O3005">
        <v>99</v>
      </c>
      <c r="P3005">
        <v>9999</v>
      </c>
      <c r="Q3005">
        <v>15</v>
      </c>
      <c r="R3005">
        <v>18</v>
      </c>
      <c r="S3005">
        <v>18</v>
      </c>
      <c r="T3005">
        <v>0.12248230811105063</v>
      </c>
      <c r="U3005">
        <v>0.15008764356753115</v>
      </c>
      <c r="V3005">
        <v>5</v>
      </c>
      <c r="W3005">
        <v>42</v>
      </c>
      <c r="X3005">
        <v>203.34717707957151</v>
      </c>
      <c r="Y3005">
        <v>187.68944444444443</v>
      </c>
      <c r="Z3005">
        <v>187.68944444444443</v>
      </c>
      <c r="AA3005">
        <v>31.936812349147846</v>
      </c>
      <c r="AB3005">
        <v>0</v>
      </c>
      <c r="AD3005">
        <v>1</v>
      </c>
      <c r="AE3005">
        <v>0</v>
      </c>
      <c r="AF3005">
        <v>0</v>
      </c>
      <c r="AG3005">
        <v>0</v>
      </c>
      <c r="AH3005">
        <v>2</v>
      </c>
      <c r="AI3005">
        <v>0</v>
      </c>
      <c r="AJ3005">
        <v>0</v>
      </c>
      <c r="AK3005">
        <v>0</v>
      </c>
      <c r="AL3005">
        <v>0</v>
      </c>
      <c r="AM3005">
        <v>0</v>
      </c>
    </row>
    <row r="3006" spans="1:39">
      <c r="A3006">
        <v>10</v>
      </c>
      <c r="B3006">
        <v>115</v>
      </c>
      <c r="C3006">
        <v>2021</v>
      </c>
      <c r="D3006">
        <v>99</v>
      </c>
      <c r="E3006">
        <v>99</v>
      </c>
      <c r="F3006">
        <v>99</v>
      </c>
      <c r="G3006">
        <v>99</v>
      </c>
      <c r="H3006">
        <v>99</v>
      </c>
      <c r="I3006">
        <v>99</v>
      </c>
      <c r="J3006">
        <v>999</v>
      </c>
      <c r="K3006">
        <v>99</v>
      </c>
      <c r="L3006">
        <v>99</v>
      </c>
      <c r="M3006">
        <v>43</v>
      </c>
      <c r="N3006">
        <v>99</v>
      </c>
      <c r="O3006">
        <v>99</v>
      </c>
      <c r="P3006">
        <v>9999</v>
      </c>
      <c r="Q3006">
        <v>20</v>
      </c>
      <c r="R3006">
        <v>22</v>
      </c>
      <c r="S3006">
        <v>22</v>
      </c>
      <c r="T3006">
        <v>0.14970059880239525</v>
      </c>
      <c r="U3006">
        <v>0.19658650957042237</v>
      </c>
      <c r="V3006">
        <v>5</v>
      </c>
      <c r="W3006">
        <v>43</v>
      </c>
      <c r="X3006">
        <v>217.91982665222099</v>
      </c>
      <c r="Y3006">
        <v>201.14000000000004</v>
      </c>
      <c r="Z3006">
        <v>201.14000000000004</v>
      </c>
      <c r="AA3006">
        <v>33.277837287681926</v>
      </c>
      <c r="AB3006">
        <v>0</v>
      </c>
      <c r="AD3006">
        <v>1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</row>
    <row r="3007" spans="1:39">
      <c r="A3007">
        <v>10</v>
      </c>
      <c r="B3007">
        <v>116</v>
      </c>
      <c r="C3007">
        <v>2021</v>
      </c>
      <c r="D3007">
        <v>99</v>
      </c>
      <c r="E3007">
        <v>99</v>
      </c>
      <c r="F3007">
        <v>99</v>
      </c>
      <c r="G3007">
        <v>99</v>
      </c>
      <c r="H3007">
        <v>99</v>
      </c>
      <c r="I3007">
        <v>99</v>
      </c>
      <c r="J3007">
        <v>999</v>
      </c>
      <c r="K3007">
        <v>99</v>
      </c>
      <c r="L3007">
        <v>99</v>
      </c>
      <c r="M3007">
        <v>44</v>
      </c>
      <c r="N3007">
        <v>99</v>
      </c>
      <c r="O3007">
        <v>99</v>
      </c>
      <c r="P3007">
        <v>9999</v>
      </c>
      <c r="Q3007">
        <v>30</v>
      </c>
      <c r="R3007">
        <v>31</v>
      </c>
      <c r="S3007">
        <v>31</v>
      </c>
      <c r="T3007">
        <v>0.21094175285792063</v>
      </c>
      <c r="U3007">
        <v>0.28082219495047722</v>
      </c>
      <c r="V3007">
        <v>5</v>
      </c>
      <c r="W3007">
        <v>44</v>
      </c>
      <c r="X3007">
        <v>220.92021109285997</v>
      </c>
      <c r="Y3007">
        <v>203.90935483870973</v>
      </c>
      <c r="Z3007">
        <v>203.90935483870973</v>
      </c>
      <c r="AA3007">
        <v>38.18505905544221</v>
      </c>
      <c r="AB3007">
        <v>0</v>
      </c>
      <c r="AD3007">
        <v>2</v>
      </c>
      <c r="AE3007">
        <v>0</v>
      </c>
      <c r="AF3007">
        <v>0</v>
      </c>
      <c r="AG3007">
        <v>0</v>
      </c>
      <c r="AH3007">
        <v>2</v>
      </c>
      <c r="AI3007">
        <v>1</v>
      </c>
      <c r="AJ3007">
        <v>1</v>
      </c>
      <c r="AK3007">
        <v>0</v>
      </c>
      <c r="AL3007">
        <v>0</v>
      </c>
      <c r="AM3007">
        <v>1</v>
      </c>
    </row>
    <row r="3008" spans="1:39">
      <c r="A3008">
        <v>10</v>
      </c>
      <c r="B3008">
        <v>117</v>
      </c>
      <c r="C3008">
        <v>2021</v>
      </c>
      <c r="D3008">
        <v>99</v>
      </c>
      <c r="E3008">
        <v>99</v>
      </c>
      <c r="F3008">
        <v>99</v>
      </c>
      <c r="G3008">
        <v>99</v>
      </c>
      <c r="H3008">
        <v>99</v>
      </c>
      <c r="I3008">
        <v>99</v>
      </c>
      <c r="J3008">
        <v>999</v>
      </c>
      <c r="K3008">
        <v>99</v>
      </c>
      <c r="L3008">
        <v>99</v>
      </c>
      <c r="M3008">
        <v>45</v>
      </c>
      <c r="N3008">
        <v>99</v>
      </c>
      <c r="O3008">
        <v>99</v>
      </c>
      <c r="P3008">
        <v>9999</v>
      </c>
      <c r="Q3008">
        <v>40</v>
      </c>
      <c r="R3008">
        <v>46</v>
      </c>
      <c r="S3008">
        <v>46</v>
      </c>
      <c r="T3008">
        <v>0.31301034295046282</v>
      </c>
      <c r="U3008">
        <v>0.40866686582334111</v>
      </c>
      <c r="V3008">
        <v>8</v>
      </c>
      <c r="W3008">
        <v>45</v>
      </c>
      <c r="X3008">
        <v>216.65928682462661</v>
      </c>
      <c r="Y3008">
        <v>199.97652173913048</v>
      </c>
      <c r="Z3008">
        <v>199.97652173913048</v>
      </c>
      <c r="AA3008">
        <v>34.344135390598503</v>
      </c>
      <c r="AB3008">
        <v>0</v>
      </c>
      <c r="AD3008">
        <v>0</v>
      </c>
      <c r="AE3008">
        <v>0</v>
      </c>
      <c r="AF3008">
        <v>0</v>
      </c>
      <c r="AG3008">
        <v>0</v>
      </c>
      <c r="AH3008">
        <v>2</v>
      </c>
      <c r="AI3008">
        <v>0</v>
      </c>
      <c r="AJ3008">
        <v>1</v>
      </c>
      <c r="AK3008">
        <v>0</v>
      </c>
      <c r="AL3008">
        <v>0</v>
      </c>
      <c r="AM3008">
        <v>0</v>
      </c>
    </row>
    <row r="3009" spans="1:39">
      <c r="A3009">
        <v>10</v>
      </c>
      <c r="B3009">
        <v>118</v>
      </c>
      <c r="C3009">
        <v>2021</v>
      </c>
      <c r="D3009">
        <v>99</v>
      </c>
      <c r="E3009">
        <v>99</v>
      </c>
      <c r="F3009">
        <v>99</v>
      </c>
      <c r="G3009">
        <v>99</v>
      </c>
      <c r="H3009">
        <v>99</v>
      </c>
      <c r="I3009">
        <v>99</v>
      </c>
      <c r="J3009">
        <v>999</v>
      </c>
      <c r="K3009">
        <v>99</v>
      </c>
      <c r="L3009">
        <v>99</v>
      </c>
      <c r="M3009">
        <v>46</v>
      </c>
      <c r="N3009">
        <v>99</v>
      </c>
      <c r="O3009">
        <v>99</v>
      </c>
      <c r="P3009">
        <v>9999</v>
      </c>
      <c r="Q3009">
        <v>35</v>
      </c>
      <c r="R3009">
        <v>45</v>
      </c>
      <c r="S3009">
        <v>45</v>
      </c>
      <c r="T3009">
        <v>0.30620577027762658</v>
      </c>
      <c r="U3009">
        <v>0.40202524958571872</v>
      </c>
      <c r="V3009">
        <v>8</v>
      </c>
      <c r="W3009">
        <v>46</v>
      </c>
      <c r="X3009">
        <v>217.87456362104265</v>
      </c>
      <c r="Y3009">
        <v>201.09822222222223</v>
      </c>
      <c r="Z3009">
        <v>201.09822222222223</v>
      </c>
      <c r="AA3009">
        <v>32.290646205906938</v>
      </c>
      <c r="AB3009">
        <v>0</v>
      </c>
      <c r="AD3009">
        <v>2</v>
      </c>
      <c r="AE3009">
        <v>0</v>
      </c>
      <c r="AF3009">
        <v>0</v>
      </c>
      <c r="AG3009">
        <v>0</v>
      </c>
      <c r="AH3009">
        <v>3</v>
      </c>
      <c r="AI3009">
        <v>0</v>
      </c>
      <c r="AJ3009">
        <v>1</v>
      </c>
      <c r="AK3009">
        <v>0</v>
      </c>
      <c r="AL3009">
        <v>0</v>
      </c>
      <c r="AM3009">
        <v>0</v>
      </c>
    </row>
    <row r="3010" spans="1:39">
      <c r="A3010">
        <v>10</v>
      </c>
      <c r="B3010">
        <v>119</v>
      </c>
      <c r="C3010">
        <v>2021</v>
      </c>
      <c r="D3010">
        <v>99</v>
      </c>
      <c r="E3010">
        <v>99</v>
      </c>
      <c r="F3010">
        <v>99</v>
      </c>
      <c r="G3010">
        <v>99</v>
      </c>
      <c r="H3010">
        <v>99</v>
      </c>
      <c r="I3010">
        <v>99</v>
      </c>
      <c r="J3010">
        <v>999</v>
      </c>
      <c r="K3010">
        <v>99</v>
      </c>
      <c r="L3010">
        <v>99</v>
      </c>
      <c r="M3010">
        <v>47</v>
      </c>
      <c r="N3010">
        <v>99</v>
      </c>
      <c r="O3010">
        <v>99</v>
      </c>
      <c r="P3010">
        <v>9999</v>
      </c>
      <c r="Q3010">
        <v>55</v>
      </c>
      <c r="R3010">
        <v>65</v>
      </c>
      <c r="S3010">
        <v>65</v>
      </c>
      <c r="T3010">
        <v>0.44229722373434943</v>
      </c>
      <c r="U3010">
        <v>0.52343488291998941</v>
      </c>
      <c r="V3010">
        <v>8</v>
      </c>
      <c r="W3010">
        <v>47</v>
      </c>
      <c r="X3010">
        <v>196.38803233602795</v>
      </c>
      <c r="Y3010">
        <v>181.26615384615377</v>
      </c>
      <c r="Z3010">
        <v>181.26615384615377</v>
      </c>
      <c r="AA3010">
        <v>30.46854502558887</v>
      </c>
      <c r="AB3010">
        <v>0</v>
      </c>
      <c r="AD3010">
        <v>0</v>
      </c>
      <c r="AE3010">
        <v>0</v>
      </c>
      <c r="AF3010">
        <v>0</v>
      </c>
      <c r="AG3010">
        <v>0</v>
      </c>
      <c r="AH3010">
        <v>6</v>
      </c>
      <c r="AI3010">
        <v>0</v>
      </c>
      <c r="AJ3010">
        <v>0</v>
      </c>
      <c r="AK3010">
        <v>1</v>
      </c>
      <c r="AL3010">
        <v>0</v>
      </c>
      <c r="AM3010">
        <v>0</v>
      </c>
    </row>
    <row r="3011" spans="1:39">
      <c r="A3011">
        <v>10</v>
      </c>
      <c r="B3011">
        <v>120</v>
      </c>
      <c r="C3011">
        <v>2021</v>
      </c>
      <c r="D3011">
        <v>99</v>
      </c>
      <c r="E3011">
        <v>99</v>
      </c>
      <c r="F3011">
        <v>99</v>
      </c>
      <c r="G3011">
        <v>99</v>
      </c>
      <c r="H3011">
        <v>99</v>
      </c>
      <c r="I3011">
        <v>99</v>
      </c>
      <c r="J3011">
        <v>999</v>
      </c>
      <c r="K3011">
        <v>99</v>
      </c>
      <c r="L3011">
        <v>99</v>
      </c>
      <c r="M3011">
        <v>48</v>
      </c>
      <c r="N3011">
        <v>99</v>
      </c>
      <c r="O3011">
        <v>99</v>
      </c>
      <c r="P3011">
        <v>9999</v>
      </c>
      <c r="Q3011">
        <v>89</v>
      </c>
      <c r="R3011">
        <v>142</v>
      </c>
      <c r="S3011">
        <v>142</v>
      </c>
      <c r="T3011">
        <v>0.96624931954273263</v>
      </c>
      <c r="U3011">
        <v>1.1418373256984451</v>
      </c>
      <c r="V3011">
        <v>8</v>
      </c>
      <c r="W3011">
        <v>48</v>
      </c>
      <c r="X3011">
        <v>196.10181130117647</v>
      </c>
      <c r="Y3011">
        <v>181.00197183098592</v>
      </c>
      <c r="Z3011">
        <v>181.00197183098592</v>
      </c>
      <c r="AA3011">
        <v>32.75818577925947</v>
      </c>
      <c r="AB3011">
        <v>0</v>
      </c>
      <c r="AD3011">
        <v>5</v>
      </c>
      <c r="AE3011">
        <v>0</v>
      </c>
      <c r="AF3011">
        <v>0</v>
      </c>
      <c r="AG3011">
        <v>1</v>
      </c>
      <c r="AH3011">
        <v>12</v>
      </c>
      <c r="AI3011">
        <v>0</v>
      </c>
      <c r="AJ3011">
        <v>0</v>
      </c>
      <c r="AK3011">
        <v>0</v>
      </c>
      <c r="AL3011">
        <v>0</v>
      </c>
      <c r="AM3011">
        <v>0</v>
      </c>
    </row>
    <row r="3012" spans="1:39">
      <c r="A3012">
        <v>10</v>
      </c>
      <c r="B3012">
        <v>121</v>
      </c>
      <c r="C3012">
        <v>2021</v>
      </c>
      <c r="D3012">
        <v>99</v>
      </c>
      <c r="E3012">
        <v>99</v>
      </c>
      <c r="F3012">
        <v>99</v>
      </c>
      <c r="G3012">
        <v>99</v>
      </c>
      <c r="H3012">
        <v>99</v>
      </c>
      <c r="I3012">
        <v>99</v>
      </c>
      <c r="J3012">
        <v>999</v>
      </c>
      <c r="K3012">
        <v>99</v>
      </c>
      <c r="L3012">
        <v>99</v>
      </c>
      <c r="M3012">
        <v>49</v>
      </c>
      <c r="N3012">
        <v>99</v>
      </c>
      <c r="O3012">
        <v>99</v>
      </c>
      <c r="P3012">
        <v>9999</v>
      </c>
      <c r="Q3012">
        <v>75</v>
      </c>
      <c r="R3012">
        <v>103</v>
      </c>
      <c r="S3012">
        <v>103</v>
      </c>
      <c r="T3012">
        <v>0.700870985302123</v>
      </c>
      <c r="U3012">
        <v>0.8491361891708582</v>
      </c>
      <c r="V3012">
        <v>8</v>
      </c>
      <c r="W3012">
        <v>49</v>
      </c>
      <c r="X3012">
        <v>201.05081572331673</v>
      </c>
      <c r="Y3012">
        <v>185.56990291262127</v>
      </c>
      <c r="Z3012">
        <v>185.56990291262127</v>
      </c>
      <c r="AA3012">
        <v>35.114761576480824</v>
      </c>
      <c r="AB3012">
        <v>0</v>
      </c>
      <c r="AD3012">
        <v>7</v>
      </c>
      <c r="AE3012">
        <v>0</v>
      </c>
      <c r="AF3012">
        <v>0</v>
      </c>
      <c r="AG3012">
        <v>1</v>
      </c>
      <c r="AH3012">
        <v>8</v>
      </c>
      <c r="AI3012">
        <v>0</v>
      </c>
      <c r="AJ3012">
        <v>2</v>
      </c>
      <c r="AK3012">
        <v>0</v>
      </c>
      <c r="AL3012">
        <v>3</v>
      </c>
      <c r="AM3012">
        <v>0</v>
      </c>
    </row>
    <row r="3013" spans="1:39">
      <c r="A3013">
        <v>10</v>
      </c>
      <c r="B3013">
        <v>122</v>
      </c>
      <c r="C3013">
        <v>2021</v>
      </c>
      <c r="D3013">
        <v>99</v>
      </c>
      <c r="E3013">
        <v>99</v>
      </c>
      <c r="F3013">
        <v>99</v>
      </c>
      <c r="G3013">
        <v>99</v>
      </c>
      <c r="H3013">
        <v>99</v>
      </c>
      <c r="I3013">
        <v>99</v>
      </c>
      <c r="J3013">
        <v>999</v>
      </c>
      <c r="K3013">
        <v>99</v>
      </c>
      <c r="L3013">
        <v>99</v>
      </c>
      <c r="M3013">
        <v>50</v>
      </c>
      <c r="N3013">
        <v>99</v>
      </c>
      <c r="O3013">
        <v>99</v>
      </c>
      <c r="P3013">
        <v>9999</v>
      </c>
      <c r="Q3013">
        <v>96</v>
      </c>
      <c r="R3013">
        <v>136</v>
      </c>
      <c r="S3013">
        <v>136</v>
      </c>
      <c r="T3013">
        <v>0.92542188350571597</v>
      </c>
      <c r="U3013">
        <v>1.0866039568963632</v>
      </c>
      <c r="V3013">
        <v>11</v>
      </c>
      <c r="W3013">
        <v>50</v>
      </c>
      <c r="X3013">
        <v>194.848958001402</v>
      </c>
      <c r="Y3013">
        <v>179.84558823529403</v>
      </c>
      <c r="Z3013">
        <v>179.84558823529403</v>
      </c>
      <c r="AA3013">
        <v>30.609709838852044</v>
      </c>
      <c r="AB3013">
        <v>0</v>
      </c>
      <c r="AD3013">
        <v>2</v>
      </c>
      <c r="AE3013">
        <v>0</v>
      </c>
      <c r="AF3013">
        <v>0</v>
      </c>
      <c r="AG3013">
        <v>1</v>
      </c>
      <c r="AH3013">
        <v>8</v>
      </c>
      <c r="AI3013">
        <v>2</v>
      </c>
      <c r="AJ3013">
        <v>1</v>
      </c>
      <c r="AK3013">
        <v>0</v>
      </c>
      <c r="AL3013">
        <v>2</v>
      </c>
      <c r="AM3013">
        <v>0</v>
      </c>
    </row>
    <row r="3014" spans="1:39">
      <c r="A3014">
        <v>10</v>
      </c>
      <c r="B3014">
        <v>123</v>
      </c>
      <c r="C3014">
        <v>2021</v>
      </c>
      <c r="D3014">
        <v>99</v>
      </c>
      <c r="E3014">
        <v>99</v>
      </c>
      <c r="F3014">
        <v>99</v>
      </c>
      <c r="G3014">
        <v>99</v>
      </c>
      <c r="H3014">
        <v>99</v>
      </c>
      <c r="I3014">
        <v>99</v>
      </c>
      <c r="J3014">
        <v>999</v>
      </c>
      <c r="K3014">
        <v>99</v>
      </c>
      <c r="L3014">
        <v>99</v>
      </c>
      <c r="M3014">
        <v>51</v>
      </c>
      <c r="N3014">
        <v>99</v>
      </c>
      <c r="O3014">
        <v>99</v>
      </c>
      <c r="P3014">
        <v>9999</v>
      </c>
      <c r="Q3014">
        <v>108</v>
      </c>
      <c r="R3014">
        <v>178</v>
      </c>
      <c r="S3014">
        <v>178</v>
      </c>
      <c r="T3014">
        <v>1.2112139357648337</v>
      </c>
      <c r="U3014">
        <v>1.4403306623936663</v>
      </c>
      <c r="V3014">
        <v>11</v>
      </c>
      <c r="W3014">
        <v>51</v>
      </c>
      <c r="X3014">
        <v>197.3367256260118</v>
      </c>
      <c r="Y3014">
        <v>182.14179775280911</v>
      </c>
      <c r="Z3014">
        <v>182.14179775280911</v>
      </c>
      <c r="AA3014">
        <v>30.532714010679353</v>
      </c>
      <c r="AB3014">
        <v>0</v>
      </c>
      <c r="AD3014">
        <v>4</v>
      </c>
      <c r="AE3014">
        <v>0</v>
      </c>
      <c r="AF3014">
        <v>0</v>
      </c>
      <c r="AG3014">
        <v>1</v>
      </c>
      <c r="AH3014">
        <v>8</v>
      </c>
      <c r="AI3014">
        <v>2</v>
      </c>
      <c r="AJ3014">
        <v>1</v>
      </c>
      <c r="AK3014">
        <v>1</v>
      </c>
      <c r="AL3014">
        <v>2</v>
      </c>
      <c r="AM3014">
        <v>0</v>
      </c>
    </row>
    <row r="3015" spans="1:39">
      <c r="A3015">
        <v>10</v>
      </c>
      <c r="B3015">
        <v>124</v>
      </c>
      <c r="C3015">
        <v>2021</v>
      </c>
      <c r="D3015">
        <v>99</v>
      </c>
      <c r="E3015">
        <v>99</v>
      </c>
      <c r="F3015">
        <v>99</v>
      </c>
      <c r="G3015">
        <v>99</v>
      </c>
      <c r="H3015">
        <v>99</v>
      </c>
      <c r="I3015">
        <v>99</v>
      </c>
      <c r="J3015">
        <v>999</v>
      </c>
      <c r="K3015">
        <v>99</v>
      </c>
      <c r="L3015">
        <v>99</v>
      </c>
      <c r="M3015">
        <v>52</v>
      </c>
      <c r="N3015">
        <v>99</v>
      </c>
      <c r="O3015">
        <v>99</v>
      </c>
      <c r="P3015">
        <v>9999</v>
      </c>
      <c r="Q3015">
        <v>155</v>
      </c>
      <c r="R3015">
        <v>251</v>
      </c>
      <c r="S3015">
        <v>251</v>
      </c>
      <c r="T3015">
        <v>1.7079477408818724</v>
      </c>
      <c r="U3015">
        <v>1.9756404885933641</v>
      </c>
      <c r="V3015">
        <v>11</v>
      </c>
      <c r="W3015">
        <v>52</v>
      </c>
      <c r="X3015">
        <v>191.95521273519137</v>
      </c>
      <c r="Y3015">
        <v>177.17466135458173</v>
      </c>
      <c r="Z3015">
        <v>177.17466135458173</v>
      </c>
      <c r="AA3015">
        <v>30.296497571903402</v>
      </c>
      <c r="AB3015">
        <v>0</v>
      </c>
      <c r="AD3015">
        <v>3</v>
      </c>
      <c r="AE3015">
        <v>0</v>
      </c>
      <c r="AF3015">
        <v>0</v>
      </c>
      <c r="AG3015">
        <v>0</v>
      </c>
      <c r="AH3015">
        <v>14</v>
      </c>
      <c r="AI3015">
        <v>0</v>
      </c>
      <c r="AJ3015">
        <v>1</v>
      </c>
      <c r="AK3015">
        <v>0</v>
      </c>
      <c r="AL3015">
        <v>3</v>
      </c>
      <c r="AM3015">
        <v>1</v>
      </c>
    </row>
    <row r="3016" spans="1:39">
      <c r="A3016">
        <v>10</v>
      </c>
      <c r="B3016">
        <v>125</v>
      </c>
      <c r="C3016">
        <v>2021</v>
      </c>
      <c r="D3016">
        <v>99</v>
      </c>
      <c r="E3016">
        <v>99</v>
      </c>
      <c r="F3016">
        <v>99</v>
      </c>
      <c r="G3016">
        <v>99</v>
      </c>
      <c r="H3016">
        <v>99</v>
      </c>
      <c r="I3016">
        <v>99</v>
      </c>
      <c r="J3016">
        <v>999</v>
      </c>
      <c r="K3016">
        <v>99</v>
      </c>
      <c r="L3016">
        <v>99</v>
      </c>
      <c r="M3016">
        <v>53</v>
      </c>
      <c r="N3016">
        <v>99</v>
      </c>
      <c r="O3016">
        <v>99</v>
      </c>
      <c r="P3016">
        <v>9999</v>
      </c>
      <c r="Q3016">
        <v>199</v>
      </c>
      <c r="R3016">
        <v>357</v>
      </c>
      <c r="S3016">
        <v>357</v>
      </c>
      <c r="T3016">
        <v>2.4292324442025039</v>
      </c>
      <c r="U3016">
        <v>2.7137763895847158</v>
      </c>
      <c r="V3016">
        <v>11</v>
      </c>
      <c r="W3016">
        <v>53</v>
      </c>
      <c r="X3016">
        <v>185.38370494459963</v>
      </c>
      <c r="Y3016">
        <v>171.1091596638656</v>
      </c>
      <c r="Z3016">
        <v>171.1091596638656</v>
      </c>
      <c r="AA3016">
        <v>29.882315866323847</v>
      </c>
      <c r="AB3016">
        <v>0</v>
      </c>
      <c r="AD3016">
        <v>10</v>
      </c>
      <c r="AE3016">
        <v>0</v>
      </c>
      <c r="AF3016">
        <v>0</v>
      </c>
      <c r="AG3016">
        <v>0</v>
      </c>
      <c r="AH3016">
        <v>23</v>
      </c>
      <c r="AI3016">
        <v>4</v>
      </c>
      <c r="AJ3016">
        <v>5</v>
      </c>
      <c r="AK3016">
        <v>2</v>
      </c>
      <c r="AL3016">
        <v>5</v>
      </c>
      <c r="AM3016">
        <v>4</v>
      </c>
    </row>
    <row r="3017" spans="1:39">
      <c r="A3017">
        <v>10</v>
      </c>
      <c r="B3017">
        <v>126</v>
      </c>
      <c r="C3017">
        <v>2021</v>
      </c>
      <c r="D3017">
        <v>99</v>
      </c>
      <c r="E3017">
        <v>99</v>
      </c>
      <c r="F3017">
        <v>99</v>
      </c>
      <c r="G3017">
        <v>99</v>
      </c>
      <c r="H3017">
        <v>99</v>
      </c>
      <c r="I3017">
        <v>99</v>
      </c>
      <c r="J3017">
        <v>999</v>
      </c>
      <c r="K3017">
        <v>99</v>
      </c>
      <c r="L3017">
        <v>99</v>
      </c>
      <c r="M3017">
        <v>54</v>
      </c>
      <c r="N3017">
        <v>99</v>
      </c>
      <c r="O3017">
        <v>99</v>
      </c>
      <c r="P3017">
        <v>9999</v>
      </c>
      <c r="Q3017">
        <v>217</v>
      </c>
      <c r="R3017">
        <v>452</v>
      </c>
      <c r="S3017">
        <v>452</v>
      </c>
      <c r="T3017">
        <v>3.075666848121938</v>
      </c>
      <c r="U3017">
        <v>3.371219985203453</v>
      </c>
      <c r="V3017">
        <v>11</v>
      </c>
      <c r="W3017">
        <v>54</v>
      </c>
      <c r="X3017">
        <v>181.89232399160096</v>
      </c>
      <c r="Y3017">
        <v>167.88661504424763</v>
      </c>
      <c r="Z3017">
        <v>167.88661504424763</v>
      </c>
      <c r="AA3017">
        <v>28.814083374459113</v>
      </c>
      <c r="AB3017">
        <v>0</v>
      </c>
      <c r="AD3017">
        <v>15</v>
      </c>
      <c r="AE3017">
        <v>0</v>
      </c>
      <c r="AF3017">
        <v>0</v>
      </c>
      <c r="AG3017">
        <v>0</v>
      </c>
      <c r="AH3017">
        <v>46</v>
      </c>
      <c r="AI3017">
        <v>3</v>
      </c>
      <c r="AJ3017">
        <v>3</v>
      </c>
      <c r="AK3017">
        <v>0</v>
      </c>
      <c r="AL3017">
        <v>8</v>
      </c>
      <c r="AM3017">
        <v>0</v>
      </c>
    </row>
    <row r="3018" spans="1:39">
      <c r="A3018">
        <v>10</v>
      </c>
      <c r="B3018">
        <v>127</v>
      </c>
      <c r="C3018">
        <v>2021</v>
      </c>
      <c r="D3018">
        <v>99</v>
      </c>
      <c r="E3018">
        <v>99</v>
      </c>
      <c r="F3018">
        <v>99</v>
      </c>
      <c r="G3018">
        <v>99</v>
      </c>
      <c r="H3018">
        <v>99</v>
      </c>
      <c r="I3018">
        <v>99</v>
      </c>
      <c r="J3018">
        <v>999</v>
      </c>
      <c r="K3018">
        <v>99</v>
      </c>
      <c r="L3018">
        <v>99</v>
      </c>
      <c r="M3018">
        <v>55</v>
      </c>
      <c r="N3018">
        <v>99</v>
      </c>
      <c r="O3018">
        <v>99</v>
      </c>
      <c r="P3018">
        <v>9999</v>
      </c>
      <c r="Q3018">
        <v>231</v>
      </c>
      <c r="R3018">
        <v>545</v>
      </c>
      <c r="S3018">
        <v>545</v>
      </c>
      <c r="T3018">
        <v>3.7084921066957</v>
      </c>
      <c r="U3018">
        <v>4.0058115341568366</v>
      </c>
      <c r="V3018">
        <v>14</v>
      </c>
      <c r="W3018">
        <v>55</v>
      </c>
      <c r="X3018">
        <v>179.25023109723972</v>
      </c>
      <c r="Y3018">
        <v>165.44796330275221</v>
      </c>
      <c r="Z3018">
        <v>165.44796330275221</v>
      </c>
      <c r="AA3018">
        <v>28.67398963416079</v>
      </c>
      <c r="AB3018">
        <v>0</v>
      </c>
      <c r="AD3018">
        <v>15</v>
      </c>
      <c r="AE3018">
        <v>0</v>
      </c>
      <c r="AF3018">
        <v>0</v>
      </c>
      <c r="AG3018">
        <v>1</v>
      </c>
      <c r="AH3018">
        <v>49</v>
      </c>
      <c r="AI3018">
        <v>5</v>
      </c>
      <c r="AJ3018">
        <v>2</v>
      </c>
      <c r="AK3018">
        <v>2</v>
      </c>
      <c r="AL3018">
        <v>10</v>
      </c>
      <c r="AM3018">
        <v>4</v>
      </c>
    </row>
    <row r="3019" spans="1:39">
      <c r="A3019">
        <v>10</v>
      </c>
      <c r="B3019">
        <v>128</v>
      </c>
      <c r="C3019">
        <v>2021</v>
      </c>
      <c r="D3019">
        <v>99</v>
      </c>
      <c r="E3019">
        <v>99</v>
      </c>
      <c r="F3019">
        <v>99</v>
      </c>
      <c r="G3019">
        <v>99</v>
      </c>
      <c r="H3019">
        <v>99</v>
      </c>
      <c r="I3019">
        <v>99</v>
      </c>
      <c r="J3019">
        <v>999</v>
      </c>
      <c r="K3019">
        <v>99</v>
      </c>
      <c r="L3019">
        <v>99</v>
      </c>
      <c r="M3019">
        <v>56</v>
      </c>
      <c r="N3019">
        <v>99</v>
      </c>
      <c r="O3019">
        <v>99</v>
      </c>
      <c r="P3019">
        <v>9999</v>
      </c>
      <c r="Q3019">
        <v>284</v>
      </c>
      <c r="R3019">
        <v>747</v>
      </c>
      <c r="S3019">
        <v>747</v>
      </c>
      <c r="T3019">
        <v>5.083015786608601</v>
      </c>
      <c r="U3019">
        <v>5.3468102729516804</v>
      </c>
      <c r="V3019">
        <v>14</v>
      </c>
      <c r="W3019">
        <v>56</v>
      </c>
      <c r="X3019">
        <v>174.55805163594053</v>
      </c>
      <c r="Y3019">
        <v>161.11708165997339</v>
      </c>
      <c r="Z3019">
        <v>161.11708165997339</v>
      </c>
      <c r="AA3019">
        <v>28.299550472491642</v>
      </c>
      <c r="AB3019">
        <v>0</v>
      </c>
      <c r="AD3019">
        <v>20</v>
      </c>
      <c r="AE3019">
        <v>0</v>
      </c>
      <c r="AF3019">
        <v>0</v>
      </c>
      <c r="AG3019">
        <v>4</v>
      </c>
      <c r="AH3019">
        <v>60</v>
      </c>
      <c r="AI3019">
        <v>8</v>
      </c>
      <c r="AJ3019">
        <v>9</v>
      </c>
      <c r="AK3019">
        <v>7</v>
      </c>
      <c r="AL3019">
        <v>7</v>
      </c>
      <c r="AM3019">
        <v>5</v>
      </c>
    </row>
    <row r="3020" spans="1:39">
      <c r="A3020">
        <v>10</v>
      </c>
      <c r="B3020">
        <v>129</v>
      </c>
      <c r="C3020">
        <v>2021</v>
      </c>
      <c r="D3020">
        <v>99</v>
      </c>
      <c r="E3020">
        <v>99</v>
      </c>
      <c r="F3020">
        <v>99</v>
      </c>
      <c r="G3020">
        <v>99</v>
      </c>
      <c r="H3020">
        <v>99</v>
      </c>
      <c r="I3020">
        <v>99</v>
      </c>
      <c r="J3020">
        <v>999</v>
      </c>
      <c r="K3020">
        <v>99</v>
      </c>
      <c r="L3020">
        <v>99</v>
      </c>
      <c r="M3020">
        <v>57</v>
      </c>
      <c r="N3020">
        <v>99</v>
      </c>
      <c r="O3020">
        <v>99</v>
      </c>
      <c r="P3020">
        <v>9999</v>
      </c>
      <c r="Q3020">
        <v>308</v>
      </c>
      <c r="R3020">
        <v>933</v>
      </c>
      <c r="S3020">
        <v>933</v>
      </c>
      <c r="T3020">
        <v>6.348666303756124</v>
      </c>
      <c r="U3020">
        <v>6.5417920791880473</v>
      </c>
      <c r="V3020">
        <v>14</v>
      </c>
      <c r="W3020">
        <v>57</v>
      </c>
      <c r="X3020">
        <v>170.99397439961729</v>
      </c>
      <c r="Y3020">
        <v>157.82743837084698</v>
      </c>
      <c r="Z3020">
        <v>157.82743837084698</v>
      </c>
      <c r="AA3020">
        <v>27.452731520358601</v>
      </c>
      <c r="AB3020">
        <v>0</v>
      </c>
      <c r="AD3020">
        <v>34</v>
      </c>
      <c r="AE3020">
        <v>0</v>
      </c>
      <c r="AF3020">
        <v>0</v>
      </c>
      <c r="AG3020">
        <v>3</v>
      </c>
      <c r="AH3020">
        <v>83</v>
      </c>
      <c r="AI3020">
        <v>9</v>
      </c>
      <c r="AJ3020">
        <v>11</v>
      </c>
      <c r="AK3020">
        <v>3</v>
      </c>
      <c r="AL3020">
        <v>8</v>
      </c>
      <c r="AM3020">
        <v>7</v>
      </c>
    </row>
    <row r="3021" spans="1:39">
      <c r="A3021">
        <v>10</v>
      </c>
      <c r="B3021">
        <v>130</v>
      </c>
      <c r="C3021">
        <v>2021</v>
      </c>
      <c r="D3021">
        <v>99</v>
      </c>
      <c r="E3021">
        <v>99</v>
      </c>
      <c r="F3021">
        <v>99</v>
      </c>
      <c r="G3021">
        <v>99</v>
      </c>
      <c r="H3021">
        <v>99</v>
      </c>
      <c r="I3021">
        <v>99</v>
      </c>
      <c r="J3021">
        <v>999</v>
      </c>
      <c r="K3021">
        <v>99</v>
      </c>
      <c r="L3021">
        <v>99</v>
      </c>
      <c r="M3021">
        <v>58</v>
      </c>
      <c r="N3021">
        <v>99</v>
      </c>
      <c r="O3021">
        <v>99</v>
      </c>
      <c r="P3021">
        <v>9999</v>
      </c>
      <c r="Q3021">
        <v>322</v>
      </c>
      <c r="R3021">
        <v>1129</v>
      </c>
      <c r="S3021">
        <v>1129</v>
      </c>
      <c r="T3021">
        <v>7.6823625476320094</v>
      </c>
      <c r="U3021">
        <v>7.8482735165237152</v>
      </c>
      <c r="V3021">
        <v>14</v>
      </c>
      <c r="W3021">
        <v>58</v>
      </c>
      <c r="X3021">
        <v>169.52974232942796</v>
      </c>
      <c r="Y3021">
        <v>156.47595217006204</v>
      </c>
      <c r="Z3021">
        <v>156.47595217006204</v>
      </c>
      <c r="AA3021">
        <v>27.251809083404545</v>
      </c>
      <c r="AB3021">
        <v>0</v>
      </c>
      <c r="AD3021">
        <v>31</v>
      </c>
      <c r="AE3021">
        <v>0</v>
      </c>
      <c r="AF3021">
        <v>0</v>
      </c>
      <c r="AG3021">
        <v>8</v>
      </c>
      <c r="AH3021">
        <v>102</v>
      </c>
      <c r="AI3021">
        <v>8</v>
      </c>
      <c r="AJ3021">
        <v>10</v>
      </c>
      <c r="AK3021">
        <v>2</v>
      </c>
      <c r="AL3021">
        <v>13</v>
      </c>
      <c r="AM3021">
        <v>6</v>
      </c>
    </row>
    <row r="3022" spans="1:39">
      <c r="A3022">
        <v>10</v>
      </c>
      <c r="B3022">
        <v>131</v>
      </c>
      <c r="C3022">
        <v>2021</v>
      </c>
      <c r="D3022">
        <v>99</v>
      </c>
      <c r="E3022">
        <v>99</v>
      </c>
      <c r="F3022">
        <v>99</v>
      </c>
      <c r="G3022">
        <v>99</v>
      </c>
      <c r="H3022">
        <v>99</v>
      </c>
      <c r="I3022">
        <v>99</v>
      </c>
      <c r="J3022">
        <v>999</v>
      </c>
      <c r="K3022">
        <v>99</v>
      </c>
      <c r="L3022">
        <v>99</v>
      </c>
      <c r="M3022">
        <v>59</v>
      </c>
      <c r="N3022">
        <v>99</v>
      </c>
      <c r="O3022">
        <v>99</v>
      </c>
      <c r="P3022">
        <v>9999</v>
      </c>
      <c r="Q3022">
        <v>353</v>
      </c>
      <c r="R3022">
        <v>1400</v>
      </c>
      <c r="S3022">
        <v>1400</v>
      </c>
      <c r="T3022">
        <v>9.5264017419706022</v>
      </c>
      <c r="U3022">
        <v>9.5407870138427988</v>
      </c>
      <c r="V3022">
        <v>14</v>
      </c>
      <c r="W3022">
        <v>59</v>
      </c>
      <c r="X3022">
        <v>166.19650208945961</v>
      </c>
      <c r="Y3022">
        <v>153.39937142857147</v>
      </c>
      <c r="Z3022">
        <v>153.39937142857147</v>
      </c>
      <c r="AA3022">
        <v>26.901859110568875</v>
      </c>
      <c r="AB3022">
        <v>0</v>
      </c>
      <c r="AD3022">
        <v>40</v>
      </c>
      <c r="AE3022">
        <v>0</v>
      </c>
      <c r="AF3022">
        <v>0</v>
      </c>
      <c r="AG3022">
        <v>4</v>
      </c>
      <c r="AH3022">
        <v>131</v>
      </c>
      <c r="AI3022">
        <v>17</v>
      </c>
      <c r="AJ3022">
        <v>16</v>
      </c>
      <c r="AK3022">
        <v>6</v>
      </c>
      <c r="AL3022">
        <v>13</v>
      </c>
      <c r="AM3022">
        <v>5</v>
      </c>
    </row>
    <row r="3023" spans="1:39">
      <c r="A3023">
        <v>10</v>
      </c>
      <c r="B3023">
        <v>132</v>
      </c>
      <c r="C3023">
        <v>2021</v>
      </c>
      <c r="D3023">
        <v>99</v>
      </c>
      <c r="E3023">
        <v>99</v>
      </c>
      <c r="F3023">
        <v>99</v>
      </c>
      <c r="G3023">
        <v>99</v>
      </c>
      <c r="H3023">
        <v>99</v>
      </c>
      <c r="I3023">
        <v>99</v>
      </c>
      <c r="J3023">
        <v>999</v>
      </c>
      <c r="K3023">
        <v>99</v>
      </c>
      <c r="L3023">
        <v>99</v>
      </c>
      <c r="M3023">
        <v>60</v>
      </c>
      <c r="N3023">
        <v>99</v>
      </c>
      <c r="O3023">
        <v>99</v>
      </c>
      <c r="P3023">
        <v>9999</v>
      </c>
      <c r="Q3023">
        <v>329</v>
      </c>
      <c r="R3023">
        <v>1497</v>
      </c>
      <c r="S3023">
        <v>1497</v>
      </c>
      <c r="T3023">
        <v>10.186445291235712</v>
      </c>
      <c r="U3023">
        <v>10.014320923927269</v>
      </c>
      <c r="V3023">
        <v>17</v>
      </c>
      <c r="W3023">
        <v>60</v>
      </c>
      <c r="X3023">
        <v>163.14186335835277</v>
      </c>
      <c r="Y3023">
        <v>150.57993987975948</v>
      </c>
      <c r="Z3023">
        <v>150.57993987975948</v>
      </c>
      <c r="AA3023">
        <v>26.29469182108209</v>
      </c>
      <c r="AB3023">
        <v>0</v>
      </c>
      <c r="AD3023">
        <v>44</v>
      </c>
      <c r="AE3023">
        <v>0</v>
      </c>
      <c r="AF3023">
        <v>0</v>
      </c>
      <c r="AG3023">
        <v>5</v>
      </c>
      <c r="AH3023">
        <v>131</v>
      </c>
      <c r="AI3023">
        <v>18</v>
      </c>
      <c r="AJ3023">
        <v>20</v>
      </c>
      <c r="AK3023">
        <v>5</v>
      </c>
      <c r="AL3023">
        <v>15</v>
      </c>
      <c r="AM3023">
        <v>2</v>
      </c>
    </row>
    <row r="3024" spans="1:39">
      <c r="A3024">
        <v>10</v>
      </c>
      <c r="B3024">
        <v>133</v>
      </c>
      <c r="C3024">
        <v>2021</v>
      </c>
      <c r="D3024">
        <v>99</v>
      </c>
      <c r="E3024">
        <v>99</v>
      </c>
      <c r="F3024">
        <v>99</v>
      </c>
      <c r="G3024">
        <v>99</v>
      </c>
      <c r="H3024">
        <v>99</v>
      </c>
      <c r="I3024">
        <v>99</v>
      </c>
      <c r="J3024">
        <v>999</v>
      </c>
      <c r="K3024">
        <v>99</v>
      </c>
      <c r="L3024">
        <v>99</v>
      </c>
      <c r="M3024">
        <v>61</v>
      </c>
      <c r="N3024">
        <v>99</v>
      </c>
      <c r="O3024">
        <v>99</v>
      </c>
      <c r="P3024">
        <v>9999</v>
      </c>
      <c r="Q3024">
        <v>339</v>
      </c>
      <c r="R3024">
        <v>1568</v>
      </c>
      <c r="S3024">
        <v>1568</v>
      </c>
      <c r="T3024">
        <v>10.669569951007079</v>
      </c>
      <c r="U3024">
        <v>10.230531521394981</v>
      </c>
      <c r="V3024">
        <v>17</v>
      </c>
      <c r="W3024">
        <v>61</v>
      </c>
      <c r="X3024">
        <v>159.11746578371324</v>
      </c>
      <c r="Y3024">
        <v>146.86542091836736</v>
      </c>
      <c r="Z3024">
        <v>146.86542091836736</v>
      </c>
      <c r="AA3024">
        <v>26.305918772215808</v>
      </c>
      <c r="AB3024">
        <v>0</v>
      </c>
      <c r="AD3024">
        <v>58</v>
      </c>
      <c r="AE3024">
        <v>0</v>
      </c>
      <c r="AF3024">
        <v>0</v>
      </c>
      <c r="AG3024">
        <v>6</v>
      </c>
      <c r="AH3024">
        <v>105</v>
      </c>
      <c r="AI3024">
        <v>18</v>
      </c>
      <c r="AJ3024">
        <v>18</v>
      </c>
      <c r="AK3024">
        <v>6</v>
      </c>
      <c r="AL3024">
        <v>18</v>
      </c>
      <c r="AM3024">
        <v>4</v>
      </c>
    </row>
    <row r="3025" spans="1:39">
      <c r="A3025">
        <v>10</v>
      </c>
      <c r="B3025">
        <v>134</v>
      </c>
      <c r="C3025">
        <v>2021</v>
      </c>
      <c r="D3025">
        <v>99</v>
      </c>
      <c r="E3025">
        <v>99</v>
      </c>
      <c r="F3025">
        <v>99</v>
      </c>
      <c r="G3025">
        <v>99</v>
      </c>
      <c r="H3025">
        <v>99</v>
      </c>
      <c r="I3025">
        <v>99</v>
      </c>
      <c r="J3025">
        <v>999</v>
      </c>
      <c r="K3025">
        <v>99</v>
      </c>
      <c r="L3025">
        <v>99</v>
      </c>
      <c r="M3025">
        <v>62</v>
      </c>
      <c r="N3025">
        <v>99</v>
      </c>
      <c r="O3025">
        <v>99</v>
      </c>
      <c r="P3025">
        <v>9999</v>
      </c>
      <c r="Q3025">
        <v>317</v>
      </c>
      <c r="R3025">
        <v>1508</v>
      </c>
      <c r="S3025">
        <v>1508</v>
      </c>
      <c r="T3025">
        <v>10.261295590636911</v>
      </c>
      <c r="U3025">
        <v>9.8515071439889752</v>
      </c>
      <c r="V3025">
        <v>17</v>
      </c>
      <c r="W3025">
        <v>62</v>
      </c>
      <c r="X3025">
        <v>159.31880817654371</v>
      </c>
      <c r="Y3025">
        <v>147.05125994694964</v>
      </c>
      <c r="Z3025">
        <v>147.05125994694964</v>
      </c>
      <c r="AA3025">
        <v>26.576984309064557</v>
      </c>
      <c r="AB3025">
        <v>0</v>
      </c>
      <c r="AD3025">
        <v>45</v>
      </c>
      <c r="AE3025">
        <v>0</v>
      </c>
      <c r="AF3025">
        <v>0</v>
      </c>
      <c r="AG3025">
        <v>7</v>
      </c>
      <c r="AH3025">
        <v>137</v>
      </c>
      <c r="AI3025">
        <v>14</v>
      </c>
      <c r="AJ3025">
        <v>14</v>
      </c>
      <c r="AK3025">
        <v>16</v>
      </c>
      <c r="AL3025">
        <v>6</v>
      </c>
      <c r="AM3025">
        <v>0</v>
      </c>
    </row>
    <row r="3026" spans="1:39">
      <c r="A3026">
        <v>10</v>
      </c>
      <c r="B3026">
        <v>135</v>
      </c>
      <c r="C3026">
        <v>2021</v>
      </c>
      <c r="D3026">
        <v>99</v>
      </c>
      <c r="E3026">
        <v>99</v>
      </c>
      <c r="F3026">
        <v>99</v>
      </c>
      <c r="G3026">
        <v>99</v>
      </c>
      <c r="H3026">
        <v>99</v>
      </c>
      <c r="I3026">
        <v>99</v>
      </c>
      <c r="J3026">
        <v>999</v>
      </c>
      <c r="K3026">
        <v>99</v>
      </c>
      <c r="L3026">
        <v>99</v>
      </c>
      <c r="M3026">
        <v>63</v>
      </c>
      <c r="N3026">
        <v>99</v>
      </c>
      <c r="O3026">
        <v>99</v>
      </c>
      <c r="P3026">
        <v>9999</v>
      </c>
      <c r="Q3026">
        <v>282</v>
      </c>
      <c r="R3026">
        <v>1269</v>
      </c>
      <c r="S3026">
        <v>1269</v>
      </c>
      <c r="T3026">
        <v>8.6350027218290712</v>
      </c>
      <c r="U3026">
        <v>7.9524531535931011</v>
      </c>
      <c r="V3026">
        <v>17</v>
      </c>
      <c r="W3026">
        <v>63</v>
      </c>
      <c r="X3026">
        <v>152.82880284678311</v>
      </c>
      <c r="Y3026">
        <v>141.06098502758081</v>
      </c>
      <c r="Z3026">
        <v>141.06098502758081</v>
      </c>
      <c r="AA3026">
        <v>26.336200548168673</v>
      </c>
      <c r="AB3026">
        <v>0</v>
      </c>
      <c r="AD3026">
        <v>54</v>
      </c>
      <c r="AE3026">
        <v>0</v>
      </c>
      <c r="AF3026">
        <v>0</v>
      </c>
      <c r="AG3026">
        <v>7</v>
      </c>
      <c r="AH3026">
        <v>116</v>
      </c>
      <c r="AI3026">
        <v>11</v>
      </c>
      <c r="AJ3026">
        <v>13</v>
      </c>
      <c r="AK3026">
        <v>11</v>
      </c>
      <c r="AL3026">
        <v>8</v>
      </c>
      <c r="AM3026">
        <v>3</v>
      </c>
    </row>
    <row r="3027" spans="1:39">
      <c r="A3027">
        <v>10</v>
      </c>
      <c r="B3027">
        <v>136</v>
      </c>
      <c r="C3027">
        <v>2021</v>
      </c>
      <c r="D3027">
        <v>99</v>
      </c>
      <c r="E3027">
        <v>99</v>
      </c>
      <c r="F3027">
        <v>99</v>
      </c>
      <c r="G3027">
        <v>99</v>
      </c>
      <c r="H3027">
        <v>99</v>
      </c>
      <c r="I3027">
        <v>99</v>
      </c>
      <c r="J3027">
        <v>999</v>
      </c>
      <c r="K3027">
        <v>99</v>
      </c>
      <c r="L3027">
        <v>99</v>
      </c>
      <c r="M3027">
        <v>64</v>
      </c>
      <c r="N3027">
        <v>99</v>
      </c>
      <c r="O3027">
        <v>99</v>
      </c>
      <c r="P3027">
        <v>9999</v>
      </c>
      <c r="Q3027">
        <v>277</v>
      </c>
      <c r="R3027">
        <v>1113</v>
      </c>
      <c r="S3027">
        <v>1113</v>
      </c>
      <c r="T3027">
        <v>7.5734893848666269</v>
      </c>
      <c r="U3027">
        <v>6.9444757150790544</v>
      </c>
      <c r="V3027">
        <v>17</v>
      </c>
      <c r="W3027">
        <v>64</v>
      </c>
      <c r="X3027">
        <v>152.16333316785077</v>
      </c>
      <c r="Y3027">
        <v>140.4467565139264</v>
      </c>
      <c r="Z3027">
        <v>140.4467565139264</v>
      </c>
      <c r="AA3027">
        <v>24.410305690246194</v>
      </c>
      <c r="AB3027">
        <v>0</v>
      </c>
      <c r="AD3027">
        <v>53</v>
      </c>
      <c r="AE3027">
        <v>0</v>
      </c>
      <c r="AF3027">
        <v>0</v>
      </c>
      <c r="AG3027">
        <v>6</v>
      </c>
      <c r="AH3027">
        <v>90</v>
      </c>
      <c r="AI3027">
        <v>16</v>
      </c>
      <c r="AJ3027">
        <v>6</v>
      </c>
      <c r="AK3027">
        <v>13</v>
      </c>
      <c r="AL3027">
        <v>6</v>
      </c>
      <c r="AM3027">
        <v>4</v>
      </c>
    </row>
    <row r="3028" spans="1:39">
      <c r="A3028">
        <v>10</v>
      </c>
      <c r="B3028">
        <v>137</v>
      </c>
      <c r="C3028">
        <v>2021</v>
      </c>
      <c r="D3028">
        <v>99</v>
      </c>
      <c r="E3028">
        <v>99</v>
      </c>
      <c r="F3028">
        <v>99</v>
      </c>
      <c r="G3028">
        <v>99</v>
      </c>
      <c r="H3028">
        <v>99</v>
      </c>
      <c r="I3028">
        <v>99</v>
      </c>
      <c r="J3028">
        <v>999</v>
      </c>
      <c r="K3028">
        <v>99</v>
      </c>
      <c r="L3028">
        <v>99</v>
      </c>
      <c r="M3028">
        <v>65</v>
      </c>
      <c r="N3028">
        <v>99</v>
      </c>
      <c r="O3028">
        <v>99</v>
      </c>
      <c r="P3028">
        <v>9999</v>
      </c>
      <c r="Q3028">
        <v>245</v>
      </c>
      <c r="R3028">
        <v>1078</v>
      </c>
      <c r="S3028">
        <v>1078</v>
      </c>
      <c r="T3028">
        <v>7.3353293413173644</v>
      </c>
      <c r="U3028">
        <v>6.5764160019112206</v>
      </c>
      <c r="V3028">
        <v>17</v>
      </c>
      <c r="W3028">
        <v>65</v>
      </c>
      <c r="X3028">
        <v>148.77714840491481</v>
      </c>
      <c r="Y3028">
        <v>137.32130797773655</v>
      </c>
      <c r="Z3028">
        <v>137.32130797773655</v>
      </c>
      <c r="AA3028">
        <v>23.568883236357088</v>
      </c>
      <c r="AB3028">
        <v>0</v>
      </c>
      <c r="AD3028">
        <v>54</v>
      </c>
      <c r="AE3028">
        <v>0</v>
      </c>
      <c r="AF3028">
        <v>0</v>
      </c>
      <c r="AG3028">
        <v>7</v>
      </c>
      <c r="AH3028">
        <v>100</v>
      </c>
      <c r="AI3028">
        <v>10</v>
      </c>
      <c r="AJ3028">
        <v>6</v>
      </c>
      <c r="AK3028">
        <v>17</v>
      </c>
      <c r="AL3028">
        <v>9</v>
      </c>
      <c r="AM3028">
        <v>0</v>
      </c>
    </row>
    <row r="3029" spans="1:39">
      <c r="A3029">
        <v>10</v>
      </c>
      <c r="B3029">
        <v>138</v>
      </c>
      <c r="C3029">
        <v>2021</v>
      </c>
      <c r="D3029">
        <v>99</v>
      </c>
      <c r="E3029">
        <v>99</v>
      </c>
      <c r="F3029">
        <v>99</v>
      </c>
      <c r="G3029">
        <v>99</v>
      </c>
      <c r="H3029">
        <v>99</v>
      </c>
      <c r="I3029">
        <v>99</v>
      </c>
      <c r="J3029">
        <v>999</v>
      </c>
      <c r="K3029">
        <v>99</v>
      </c>
      <c r="L3029">
        <v>99</v>
      </c>
      <c r="M3029">
        <v>66</v>
      </c>
      <c r="N3029">
        <v>99</v>
      </c>
      <c r="O3029">
        <v>99</v>
      </c>
      <c r="P3029">
        <v>9999</v>
      </c>
    </row>
    <row r="3030" spans="1:39">
      <c r="A3030">
        <v>10</v>
      </c>
      <c r="B3030">
        <v>139</v>
      </c>
      <c r="C3030">
        <v>2021</v>
      </c>
      <c r="D3030">
        <v>99</v>
      </c>
      <c r="E3030">
        <v>99</v>
      </c>
      <c r="F3030">
        <v>99</v>
      </c>
      <c r="G3030">
        <v>99</v>
      </c>
      <c r="H3030">
        <v>99</v>
      </c>
      <c r="I3030">
        <v>99</v>
      </c>
      <c r="J3030">
        <v>999</v>
      </c>
      <c r="K3030">
        <v>99</v>
      </c>
      <c r="L3030">
        <v>99</v>
      </c>
      <c r="M3030">
        <v>67</v>
      </c>
      <c r="N3030">
        <v>99</v>
      </c>
      <c r="O3030">
        <v>99</v>
      </c>
      <c r="P3030">
        <v>9999</v>
      </c>
    </row>
    <row r="3031" spans="1:39">
      <c r="A3031">
        <v>10</v>
      </c>
      <c r="B3031">
        <v>140</v>
      </c>
      <c r="C3031">
        <v>2021</v>
      </c>
      <c r="D3031">
        <v>99</v>
      </c>
      <c r="E3031">
        <v>99</v>
      </c>
      <c r="F3031">
        <v>99</v>
      </c>
      <c r="G3031">
        <v>99</v>
      </c>
      <c r="H3031">
        <v>99</v>
      </c>
      <c r="I3031">
        <v>99</v>
      </c>
      <c r="J3031">
        <v>999</v>
      </c>
      <c r="K3031">
        <v>99</v>
      </c>
      <c r="L3031">
        <v>99</v>
      </c>
      <c r="M3031">
        <v>68</v>
      </c>
      <c r="N3031">
        <v>99</v>
      </c>
      <c r="O3031">
        <v>99</v>
      </c>
      <c r="P3031">
        <v>9999</v>
      </c>
    </row>
    <row r="3032" spans="1:39">
      <c r="A3032">
        <v>10</v>
      </c>
      <c r="B3032">
        <v>141</v>
      </c>
      <c r="C3032">
        <v>2020</v>
      </c>
      <c r="D3032">
        <v>99</v>
      </c>
      <c r="E3032">
        <v>99</v>
      </c>
      <c r="F3032">
        <v>99</v>
      </c>
      <c r="G3032">
        <v>99</v>
      </c>
      <c r="H3032">
        <v>99</v>
      </c>
      <c r="I3032">
        <v>99</v>
      </c>
      <c r="J3032">
        <v>999</v>
      </c>
      <c r="K3032">
        <v>99</v>
      </c>
      <c r="L3032">
        <v>99</v>
      </c>
      <c r="M3032">
        <v>0</v>
      </c>
      <c r="N3032">
        <v>99</v>
      </c>
      <c r="O3032">
        <v>99</v>
      </c>
      <c r="P3032">
        <v>9999</v>
      </c>
    </row>
    <row r="3033" spans="1:39">
      <c r="A3033">
        <v>10</v>
      </c>
      <c r="B3033">
        <v>142</v>
      </c>
      <c r="C3033">
        <v>2020</v>
      </c>
      <c r="D3033">
        <v>99</v>
      </c>
      <c r="E3033">
        <v>99</v>
      </c>
      <c r="F3033">
        <v>99</v>
      </c>
      <c r="G3033">
        <v>99</v>
      </c>
      <c r="H3033">
        <v>99</v>
      </c>
      <c r="I3033">
        <v>99</v>
      </c>
      <c r="J3033">
        <v>999</v>
      </c>
      <c r="K3033">
        <v>99</v>
      </c>
      <c r="L3033">
        <v>99</v>
      </c>
      <c r="M3033">
        <v>35</v>
      </c>
      <c r="N3033">
        <v>99</v>
      </c>
      <c r="O3033">
        <v>99</v>
      </c>
      <c r="P3033">
        <v>9999</v>
      </c>
      <c r="Q3033">
        <v>14</v>
      </c>
      <c r="R3033">
        <v>25</v>
      </c>
      <c r="S3033">
        <v>25</v>
      </c>
      <c r="T3033">
        <v>0.1778599886169607</v>
      </c>
      <c r="U3033">
        <v>0.26367814939788514</v>
      </c>
      <c r="V3033">
        <v>2</v>
      </c>
      <c r="W3033">
        <v>35</v>
      </c>
      <c r="X3033">
        <v>243.91072589382443</v>
      </c>
      <c r="Y3033">
        <v>225.12960000000001</v>
      </c>
      <c r="Z3033">
        <v>225.12960000000001</v>
      </c>
      <c r="AA3033">
        <v>41.311817629341967</v>
      </c>
      <c r="AB3033">
        <v>0</v>
      </c>
      <c r="AD3033">
        <v>0</v>
      </c>
      <c r="AE3033">
        <v>0</v>
      </c>
      <c r="AF3033">
        <v>0</v>
      </c>
      <c r="AG3033">
        <v>0</v>
      </c>
      <c r="AH3033">
        <v>1</v>
      </c>
      <c r="AI3033">
        <v>0</v>
      </c>
      <c r="AJ3033">
        <v>1</v>
      </c>
      <c r="AK3033">
        <v>0</v>
      </c>
      <c r="AL3033">
        <v>0</v>
      </c>
      <c r="AM3033">
        <v>0</v>
      </c>
    </row>
    <row r="3034" spans="1:39">
      <c r="A3034">
        <v>10</v>
      </c>
      <c r="B3034">
        <v>143</v>
      </c>
      <c r="C3034">
        <v>2020</v>
      </c>
      <c r="D3034">
        <v>99</v>
      </c>
      <c r="E3034">
        <v>99</v>
      </c>
      <c r="F3034">
        <v>99</v>
      </c>
      <c r="G3034">
        <v>99</v>
      </c>
      <c r="H3034">
        <v>99</v>
      </c>
      <c r="I3034">
        <v>99</v>
      </c>
      <c r="J3034">
        <v>999</v>
      </c>
      <c r="K3034">
        <v>99</v>
      </c>
      <c r="L3034">
        <v>99</v>
      </c>
      <c r="M3034">
        <v>36</v>
      </c>
      <c r="N3034">
        <v>99</v>
      </c>
      <c r="O3034">
        <v>99</v>
      </c>
      <c r="P3034">
        <v>9999</v>
      </c>
      <c r="Q3034">
        <v>7</v>
      </c>
      <c r="R3034">
        <v>8</v>
      </c>
      <c r="S3034">
        <v>8</v>
      </c>
      <c r="T3034">
        <v>5.6915196357427422E-2</v>
      </c>
      <c r="U3034">
        <v>7.873699092177229E-2</v>
      </c>
      <c r="V3034">
        <v>2</v>
      </c>
      <c r="W3034">
        <v>36</v>
      </c>
      <c r="X3034">
        <v>227.60698808234031</v>
      </c>
      <c r="Y3034">
        <v>210.08125000000001</v>
      </c>
      <c r="Z3034">
        <v>210.08125000000001</v>
      </c>
      <c r="AA3034">
        <v>56.633705166954151</v>
      </c>
      <c r="AB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</row>
    <row r="3035" spans="1:39">
      <c r="A3035">
        <v>10</v>
      </c>
      <c r="B3035">
        <v>144</v>
      </c>
      <c r="C3035">
        <v>2020</v>
      </c>
      <c r="D3035">
        <v>99</v>
      </c>
      <c r="E3035">
        <v>99</v>
      </c>
      <c r="F3035">
        <v>99</v>
      </c>
      <c r="G3035">
        <v>99</v>
      </c>
      <c r="H3035">
        <v>99</v>
      </c>
      <c r="I3035">
        <v>99</v>
      </c>
      <c r="J3035">
        <v>999</v>
      </c>
      <c r="K3035">
        <v>99</v>
      </c>
      <c r="L3035">
        <v>99</v>
      </c>
      <c r="M3035">
        <v>37</v>
      </c>
      <c r="N3035">
        <v>99</v>
      </c>
      <c r="O3035">
        <v>99</v>
      </c>
      <c r="P3035">
        <v>9999</v>
      </c>
      <c r="Q3035">
        <v>11</v>
      </c>
      <c r="R3035">
        <v>14</v>
      </c>
      <c r="S3035">
        <v>14</v>
      </c>
      <c r="T3035">
        <v>9.9601593625497989E-2</v>
      </c>
      <c r="U3035">
        <v>0.14874270942032103</v>
      </c>
      <c r="V3035">
        <v>2</v>
      </c>
      <c r="W3035">
        <v>37</v>
      </c>
      <c r="X3035">
        <v>245.69958210803281</v>
      </c>
      <c r="Y3035">
        <v>226.7807142857144</v>
      </c>
      <c r="Z3035">
        <v>226.7807142857144</v>
      </c>
      <c r="AA3035">
        <v>36.881785954642432</v>
      </c>
      <c r="AB3035">
        <v>0</v>
      </c>
      <c r="AD3035">
        <v>0</v>
      </c>
      <c r="AE3035">
        <v>0</v>
      </c>
      <c r="AF3035">
        <v>0</v>
      </c>
      <c r="AG3035">
        <v>0</v>
      </c>
      <c r="AH3035">
        <v>1</v>
      </c>
      <c r="AI3035">
        <v>0</v>
      </c>
      <c r="AJ3035">
        <v>0</v>
      </c>
      <c r="AK3035">
        <v>0</v>
      </c>
      <c r="AL3035">
        <v>1</v>
      </c>
      <c r="AM3035">
        <v>0</v>
      </c>
    </row>
    <row r="3036" spans="1:39">
      <c r="A3036">
        <v>10</v>
      </c>
      <c r="B3036">
        <v>145</v>
      </c>
      <c r="C3036">
        <v>2020</v>
      </c>
      <c r="D3036">
        <v>99</v>
      </c>
      <c r="E3036">
        <v>99</v>
      </c>
      <c r="F3036">
        <v>99</v>
      </c>
      <c r="G3036">
        <v>99</v>
      </c>
      <c r="H3036">
        <v>99</v>
      </c>
      <c r="I3036">
        <v>99</v>
      </c>
      <c r="J3036">
        <v>999</v>
      </c>
      <c r="K3036">
        <v>99</v>
      </c>
      <c r="L3036">
        <v>99</v>
      </c>
      <c r="M3036">
        <v>38</v>
      </c>
      <c r="N3036">
        <v>99</v>
      </c>
      <c r="O3036">
        <v>99</v>
      </c>
      <c r="P3036">
        <v>9999</v>
      </c>
      <c r="Q3036">
        <v>2</v>
      </c>
      <c r="R3036">
        <v>2</v>
      </c>
      <c r="S3036">
        <v>2</v>
      </c>
      <c r="T3036">
        <v>1.4228799089356856E-2</v>
      </c>
      <c r="U3036">
        <v>2.0892369679329056E-2</v>
      </c>
      <c r="V3036">
        <v>2</v>
      </c>
      <c r="W3036">
        <v>38</v>
      </c>
      <c r="X3036">
        <v>241.5763813651138</v>
      </c>
      <c r="Y3036">
        <v>222.97499999999999</v>
      </c>
      <c r="Z3036">
        <v>222.97499999999999</v>
      </c>
      <c r="AA3036">
        <v>49.024999999999885</v>
      </c>
      <c r="AB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</row>
    <row r="3037" spans="1:39">
      <c r="A3037">
        <v>10</v>
      </c>
      <c r="B3037">
        <v>146</v>
      </c>
      <c r="C3037">
        <v>2020</v>
      </c>
      <c r="D3037">
        <v>99</v>
      </c>
      <c r="E3037">
        <v>99</v>
      </c>
      <c r="F3037">
        <v>99</v>
      </c>
      <c r="G3037">
        <v>99</v>
      </c>
      <c r="H3037">
        <v>99</v>
      </c>
      <c r="I3037">
        <v>99</v>
      </c>
      <c r="J3037">
        <v>999</v>
      </c>
      <c r="K3037">
        <v>99</v>
      </c>
      <c r="L3037">
        <v>99</v>
      </c>
      <c r="M3037">
        <v>39</v>
      </c>
      <c r="N3037">
        <v>99</v>
      </c>
      <c r="O3037">
        <v>99</v>
      </c>
      <c r="P3037">
        <v>9999</v>
      </c>
      <c r="Q3037">
        <v>10</v>
      </c>
      <c r="R3037">
        <v>14</v>
      </c>
      <c r="S3037">
        <v>14</v>
      </c>
      <c r="T3037">
        <v>9.9601593625497989E-2</v>
      </c>
      <c r="U3037">
        <v>0.12658775567807479</v>
      </c>
      <c r="V3037">
        <v>2</v>
      </c>
      <c r="W3037">
        <v>39</v>
      </c>
      <c r="X3037">
        <v>209.10308001857297</v>
      </c>
      <c r="Y3037">
        <v>193.00214285714287</v>
      </c>
      <c r="Z3037">
        <v>193.00214285714287</v>
      </c>
      <c r="AA3037">
        <v>39.221954525963248</v>
      </c>
      <c r="AB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</row>
    <row r="3038" spans="1:39">
      <c r="A3038">
        <v>10</v>
      </c>
      <c r="B3038">
        <v>147</v>
      </c>
      <c r="C3038">
        <v>2020</v>
      </c>
      <c r="D3038">
        <v>99</v>
      </c>
      <c r="E3038">
        <v>99</v>
      </c>
      <c r="F3038">
        <v>99</v>
      </c>
      <c r="G3038">
        <v>99</v>
      </c>
      <c r="H3038">
        <v>99</v>
      </c>
      <c r="I3038">
        <v>99</v>
      </c>
      <c r="J3038">
        <v>999</v>
      </c>
      <c r="K3038">
        <v>99</v>
      </c>
      <c r="L3038">
        <v>99</v>
      </c>
      <c r="M3038">
        <v>40</v>
      </c>
      <c r="N3038">
        <v>99</v>
      </c>
      <c r="O3038">
        <v>99</v>
      </c>
      <c r="P3038">
        <v>9999</v>
      </c>
      <c r="Q3038">
        <v>9</v>
      </c>
      <c r="R3038">
        <v>9</v>
      </c>
      <c r="S3038">
        <v>9</v>
      </c>
      <c r="T3038">
        <v>6.4029595902105857E-2</v>
      </c>
      <c r="U3038">
        <v>8.1177830612977703E-2</v>
      </c>
      <c r="V3038">
        <v>5</v>
      </c>
      <c r="W3038">
        <v>40</v>
      </c>
      <c r="X3038">
        <v>208.58914168773327</v>
      </c>
      <c r="Y3038">
        <v>192.52777777777777</v>
      </c>
      <c r="Z3038">
        <v>192.52777777777777</v>
      </c>
      <c r="AA3038">
        <v>34.828676491834173</v>
      </c>
      <c r="AB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1</v>
      </c>
      <c r="AK3038">
        <v>0</v>
      </c>
      <c r="AL3038">
        <v>0</v>
      </c>
      <c r="AM3038">
        <v>0</v>
      </c>
    </row>
    <row r="3039" spans="1:39">
      <c r="A3039">
        <v>10</v>
      </c>
      <c r="B3039">
        <v>148</v>
      </c>
      <c r="C3039">
        <v>2020</v>
      </c>
      <c r="D3039">
        <v>99</v>
      </c>
      <c r="E3039">
        <v>99</v>
      </c>
      <c r="F3039">
        <v>99</v>
      </c>
      <c r="G3039">
        <v>99</v>
      </c>
      <c r="H3039">
        <v>99</v>
      </c>
      <c r="I3039">
        <v>99</v>
      </c>
      <c r="J3039">
        <v>999</v>
      </c>
      <c r="K3039">
        <v>99</v>
      </c>
      <c r="L3039">
        <v>99</v>
      </c>
      <c r="M3039">
        <v>41</v>
      </c>
      <c r="N3039">
        <v>99</v>
      </c>
      <c r="O3039">
        <v>99</v>
      </c>
      <c r="P3039">
        <v>9999</v>
      </c>
      <c r="Q3039">
        <v>13</v>
      </c>
      <c r="R3039">
        <v>15</v>
      </c>
      <c r="S3039">
        <v>15</v>
      </c>
      <c r="T3039">
        <v>0.10671599317017644</v>
      </c>
      <c r="U3039">
        <v>0.14843865856435323</v>
      </c>
      <c r="V3039">
        <v>5</v>
      </c>
      <c r="W3039">
        <v>41</v>
      </c>
      <c r="X3039">
        <v>228.85084868183455</v>
      </c>
      <c r="Y3039">
        <v>211.22933333333327</v>
      </c>
      <c r="Z3039">
        <v>211.22933333333327</v>
      </c>
      <c r="AA3039">
        <v>38.623588727903446</v>
      </c>
      <c r="AB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1</v>
      </c>
      <c r="AK3039">
        <v>0</v>
      </c>
      <c r="AL3039">
        <v>0</v>
      </c>
      <c r="AM3039">
        <v>0</v>
      </c>
    </row>
    <row r="3040" spans="1:39">
      <c r="A3040">
        <v>10</v>
      </c>
      <c r="B3040">
        <v>149</v>
      </c>
      <c r="C3040">
        <v>2020</v>
      </c>
      <c r="D3040">
        <v>99</v>
      </c>
      <c r="E3040">
        <v>99</v>
      </c>
      <c r="F3040">
        <v>99</v>
      </c>
      <c r="G3040">
        <v>99</v>
      </c>
      <c r="H3040">
        <v>99</v>
      </c>
      <c r="I3040">
        <v>99</v>
      </c>
      <c r="J3040">
        <v>999</v>
      </c>
      <c r="K3040">
        <v>99</v>
      </c>
      <c r="L3040">
        <v>99</v>
      </c>
      <c r="M3040">
        <v>42</v>
      </c>
      <c r="N3040">
        <v>99</v>
      </c>
      <c r="O3040">
        <v>99</v>
      </c>
      <c r="P3040">
        <v>9999</v>
      </c>
      <c r="Q3040">
        <v>20</v>
      </c>
      <c r="R3040">
        <v>21</v>
      </c>
      <c r="S3040">
        <v>21</v>
      </c>
      <c r="T3040">
        <v>0.14940239043824699</v>
      </c>
      <c r="U3040">
        <v>0.19656161676798595</v>
      </c>
      <c r="V3040">
        <v>5</v>
      </c>
      <c r="W3040">
        <v>42</v>
      </c>
      <c r="X3040">
        <v>216.45926843109953</v>
      </c>
      <c r="Y3040">
        <v>199.79190476190476</v>
      </c>
      <c r="Z3040">
        <v>199.79190476190476</v>
      </c>
      <c r="AA3040">
        <v>30.165860018530839</v>
      </c>
      <c r="AB3040">
        <v>0</v>
      </c>
      <c r="AD3040">
        <v>1</v>
      </c>
      <c r="AE3040">
        <v>0</v>
      </c>
      <c r="AF3040">
        <v>0</v>
      </c>
      <c r="AG3040">
        <v>0</v>
      </c>
      <c r="AH3040">
        <v>1</v>
      </c>
      <c r="AI3040">
        <v>0</v>
      </c>
      <c r="AJ3040">
        <v>0</v>
      </c>
      <c r="AK3040">
        <v>0</v>
      </c>
      <c r="AL3040">
        <v>0</v>
      </c>
      <c r="AM3040">
        <v>0</v>
      </c>
    </row>
    <row r="3041" spans="1:39">
      <c r="A3041">
        <v>10</v>
      </c>
      <c r="B3041">
        <v>150</v>
      </c>
      <c r="C3041">
        <v>2020</v>
      </c>
      <c r="D3041">
        <v>99</v>
      </c>
      <c r="E3041">
        <v>99</v>
      </c>
      <c r="F3041">
        <v>99</v>
      </c>
      <c r="G3041">
        <v>99</v>
      </c>
      <c r="H3041">
        <v>99</v>
      </c>
      <c r="I3041">
        <v>99</v>
      </c>
      <c r="J3041">
        <v>999</v>
      </c>
      <c r="K3041">
        <v>99</v>
      </c>
      <c r="L3041">
        <v>99</v>
      </c>
      <c r="M3041">
        <v>43</v>
      </c>
      <c r="N3041">
        <v>99</v>
      </c>
      <c r="O3041">
        <v>99</v>
      </c>
      <c r="P3041">
        <v>9999</v>
      </c>
      <c r="Q3041">
        <v>20</v>
      </c>
      <c r="R3041">
        <v>22</v>
      </c>
      <c r="S3041">
        <v>22</v>
      </c>
      <c r="T3041">
        <v>0.15651678998292545</v>
      </c>
      <c r="U3041">
        <v>0.21436194384425247</v>
      </c>
      <c r="V3041">
        <v>5</v>
      </c>
      <c r="W3041">
        <v>43</v>
      </c>
      <c r="X3041">
        <v>225.33142913424601</v>
      </c>
      <c r="Y3041">
        <v>207.98090909090905</v>
      </c>
      <c r="Z3041">
        <v>207.98090909090905</v>
      </c>
      <c r="AA3041">
        <v>30.980973766768159</v>
      </c>
      <c r="AB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1</v>
      </c>
      <c r="AK3041">
        <v>0</v>
      </c>
      <c r="AL3041">
        <v>0</v>
      </c>
      <c r="AM3041">
        <v>0</v>
      </c>
    </row>
    <row r="3042" spans="1:39">
      <c r="A3042">
        <v>10</v>
      </c>
      <c r="B3042">
        <v>151</v>
      </c>
      <c r="C3042">
        <v>2020</v>
      </c>
      <c r="D3042">
        <v>99</v>
      </c>
      <c r="E3042">
        <v>99</v>
      </c>
      <c r="F3042">
        <v>99</v>
      </c>
      <c r="G3042">
        <v>99</v>
      </c>
      <c r="H3042">
        <v>99</v>
      </c>
      <c r="I3042">
        <v>99</v>
      </c>
      <c r="J3042">
        <v>999</v>
      </c>
      <c r="K3042">
        <v>99</v>
      </c>
      <c r="L3042">
        <v>99</v>
      </c>
      <c r="M3042">
        <v>44</v>
      </c>
      <c r="N3042">
        <v>99</v>
      </c>
      <c r="O3042">
        <v>99</v>
      </c>
      <c r="P3042">
        <v>9999</v>
      </c>
      <c r="Q3042">
        <v>22</v>
      </c>
      <c r="R3042">
        <v>25</v>
      </c>
      <c r="S3042">
        <v>25</v>
      </c>
      <c r="T3042">
        <v>0.1778599886169607</v>
      </c>
      <c r="U3042">
        <v>0.23374624001763328</v>
      </c>
      <c r="V3042">
        <v>5</v>
      </c>
      <c r="W3042">
        <v>44</v>
      </c>
      <c r="X3042">
        <v>216.22275189599128</v>
      </c>
      <c r="Y3042">
        <v>199.5736</v>
      </c>
      <c r="Z3042">
        <v>199.5736</v>
      </c>
      <c r="AA3042">
        <v>33.48059520139995</v>
      </c>
      <c r="AB3042">
        <v>0</v>
      </c>
      <c r="AD3042">
        <v>0</v>
      </c>
      <c r="AE3042">
        <v>0</v>
      </c>
      <c r="AF3042">
        <v>0</v>
      </c>
      <c r="AG3042">
        <v>0</v>
      </c>
      <c r="AH3042">
        <v>4</v>
      </c>
      <c r="AI3042">
        <v>1</v>
      </c>
      <c r="AJ3042">
        <v>0</v>
      </c>
      <c r="AK3042">
        <v>0</v>
      </c>
      <c r="AL3042">
        <v>0</v>
      </c>
      <c r="AM3042">
        <v>0</v>
      </c>
    </row>
    <row r="3043" spans="1:39">
      <c r="A3043">
        <v>10</v>
      </c>
      <c r="B3043">
        <v>152</v>
      </c>
      <c r="C3043">
        <v>2020</v>
      </c>
      <c r="D3043">
        <v>99</v>
      </c>
      <c r="E3043">
        <v>99</v>
      </c>
      <c r="F3043">
        <v>99</v>
      </c>
      <c r="G3043">
        <v>99</v>
      </c>
      <c r="H3043">
        <v>99</v>
      </c>
      <c r="I3043">
        <v>99</v>
      </c>
      <c r="J3043">
        <v>999</v>
      </c>
      <c r="K3043">
        <v>99</v>
      </c>
      <c r="L3043">
        <v>99</v>
      </c>
      <c r="M3043">
        <v>45</v>
      </c>
      <c r="N3043">
        <v>99</v>
      </c>
      <c r="O3043">
        <v>99</v>
      </c>
      <c r="P3043">
        <v>9999</v>
      </c>
      <c r="Q3043">
        <v>36</v>
      </c>
      <c r="R3043">
        <v>59</v>
      </c>
      <c r="S3043">
        <v>59</v>
      </c>
      <c r="T3043">
        <v>0.41974957313602734</v>
      </c>
      <c r="U3043">
        <v>0.49019135218086968</v>
      </c>
      <c r="V3043">
        <v>8</v>
      </c>
      <c r="W3043">
        <v>45</v>
      </c>
      <c r="X3043">
        <v>192.13673173329411</v>
      </c>
      <c r="Y3043">
        <v>177.34220338983056</v>
      </c>
      <c r="Z3043">
        <v>177.34220338983056</v>
      </c>
      <c r="AA3043">
        <v>54.507035934193759</v>
      </c>
      <c r="AB3043">
        <v>0</v>
      </c>
      <c r="AD3043">
        <v>0</v>
      </c>
      <c r="AE3043">
        <v>0</v>
      </c>
      <c r="AF3043">
        <v>0</v>
      </c>
      <c r="AG3043">
        <v>0</v>
      </c>
      <c r="AH3043">
        <v>4</v>
      </c>
      <c r="AI3043">
        <v>1</v>
      </c>
      <c r="AJ3043">
        <v>1</v>
      </c>
      <c r="AK3043">
        <v>0</v>
      </c>
      <c r="AL3043">
        <v>0</v>
      </c>
      <c r="AM3043">
        <v>0</v>
      </c>
    </row>
    <row r="3044" spans="1:39">
      <c r="A3044">
        <v>10</v>
      </c>
      <c r="B3044">
        <v>153</v>
      </c>
      <c r="C3044">
        <v>2020</v>
      </c>
      <c r="D3044">
        <v>99</v>
      </c>
      <c r="E3044">
        <v>99</v>
      </c>
      <c r="F3044">
        <v>99</v>
      </c>
      <c r="G3044">
        <v>99</v>
      </c>
      <c r="H3044">
        <v>99</v>
      </c>
      <c r="I3044">
        <v>99</v>
      </c>
      <c r="J3044">
        <v>999</v>
      </c>
      <c r="K3044">
        <v>99</v>
      </c>
      <c r="L3044">
        <v>99</v>
      </c>
      <c r="M3044">
        <v>46</v>
      </c>
      <c r="N3044">
        <v>99</v>
      </c>
      <c r="O3044">
        <v>99</v>
      </c>
      <c r="P3044">
        <v>9999</v>
      </c>
      <c r="Q3044">
        <v>41</v>
      </c>
      <c r="R3044">
        <v>45</v>
      </c>
      <c r="S3044">
        <v>45</v>
      </c>
      <c r="T3044">
        <v>0.32014797951052926</v>
      </c>
      <c r="U3044">
        <v>0.41888697578903494</v>
      </c>
      <c r="V3044">
        <v>8</v>
      </c>
      <c r="W3044">
        <v>46</v>
      </c>
      <c r="X3044">
        <v>215.26880943782351</v>
      </c>
      <c r="Y3044">
        <v>198.69311111111119</v>
      </c>
      <c r="Z3044">
        <v>198.69311111111119</v>
      </c>
      <c r="AA3044">
        <v>32.499490855650613</v>
      </c>
      <c r="AB3044">
        <v>0</v>
      </c>
      <c r="AD3044">
        <v>0</v>
      </c>
      <c r="AE3044">
        <v>0</v>
      </c>
      <c r="AF3044">
        <v>0</v>
      </c>
      <c r="AG3044">
        <v>0</v>
      </c>
      <c r="AH3044">
        <v>9</v>
      </c>
      <c r="AI3044">
        <v>0</v>
      </c>
      <c r="AJ3044">
        <v>0</v>
      </c>
      <c r="AK3044">
        <v>0</v>
      </c>
      <c r="AL3044">
        <v>1</v>
      </c>
      <c r="AM3044">
        <v>0</v>
      </c>
    </row>
    <row r="3045" spans="1:39">
      <c r="A3045">
        <v>10</v>
      </c>
      <c r="B3045">
        <v>154</v>
      </c>
      <c r="C3045">
        <v>2020</v>
      </c>
      <c r="D3045">
        <v>99</v>
      </c>
      <c r="E3045">
        <v>99</v>
      </c>
      <c r="F3045">
        <v>99</v>
      </c>
      <c r="G3045">
        <v>99</v>
      </c>
      <c r="H3045">
        <v>99</v>
      </c>
      <c r="I3045">
        <v>99</v>
      </c>
      <c r="J3045">
        <v>999</v>
      </c>
      <c r="K3045">
        <v>99</v>
      </c>
      <c r="L3045">
        <v>99</v>
      </c>
      <c r="M3045">
        <v>47</v>
      </c>
      <c r="N3045">
        <v>99</v>
      </c>
      <c r="O3045">
        <v>99</v>
      </c>
      <c r="P3045">
        <v>9999</v>
      </c>
      <c r="Q3045">
        <v>54</v>
      </c>
      <c r="R3045">
        <v>66</v>
      </c>
      <c r="S3045">
        <v>66</v>
      </c>
      <c r="T3045">
        <v>0.46955036994877614</v>
      </c>
      <c r="U3045">
        <v>0.58739720726899503</v>
      </c>
      <c r="V3045">
        <v>8</v>
      </c>
      <c r="W3045">
        <v>47</v>
      </c>
      <c r="X3045">
        <v>205.81864145244433</v>
      </c>
      <c r="Y3045">
        <v>189.97060606060609</v>
      </c>
      <c r="Z3045">
        <v>189.97060606060609</v>
      </c>
      <c r="AA3045">
        <v>35.733054465730525</v>
      </c>
      <c r="AB3045">
        <v>0</v>
      </c>
      <c r="AD3045">
        <v>1</v>
      </c>
      <c r="AE3045">
        <v>0</v>
      </c>
      <c r="AF3045">
        <v>0</v>
      </c>
      <c r="AG3045">
        <v>0</v>
      </c>
      <c r="AH3045">
        <v>3</v>
      </c>
      <c r="AI3045">
        <v>0</v>
      </c>
      <c r="AJ3045">
        <v>2</v>
      </c>
      <c r="AK3045">
        <v>0</v>
      </c>
      <c r="AL3045">
        <v>1</v>
      </c>
      <c r="AM3045">
        <v>0</v>
      </c>
    </row>
    <row r="3046" spans="1:39">
      <c r="A3046">
        <v>10</v>
      </c>
      <c r="B3046">
        <v>155</v>
      </c>
      <c r="C3046">
        <v>2020</v>
      </c>
      <c r="D3046">
        <v>99</v>
      </c>
      <c r="E3046">
        <v>99</v>
      </c>
      <c r="F3046">
        <v>99</v>
      </c>
      <c r="G3046">
        <v>99</v>
      </c>
      <c r="H3046">
        <v>99</v>
      </c>
      <c r="I3046">
        <v>99</v>
      </c>
      <c r="J3046">
        <v>999</v>
      </c>
      <c r="K3046">
        <v>99</v>
      </c>
      <c r="L3046">
        <v>99</v>
      </c>
      <c r="M3046">
        <v>48</v>
      </c>
      <c r="N3046">
        <v>99</v>
      </c>
      <c r="O3046">
        <v>99</v>
      </c>
      <c r="P3046">
        <v>9999</v>
      </c>
      <c r="Q3046">
        <v>67</v>
      </c>
      <c r="R3046">
        <v>88</v>
      </c>
      <c r="S3046">
        <v>88</v>
      </c>
      <c r="T3046">
        <v>0.62606715993170181</v>
      </c>
      <c r="U3046">
        <v>0.79301850886395397</v>
      </c>
      <c r="V3046">
        <v>8.1022727272727266</v>
      </c>
      <c r="W3046">
        <v>48</v>
      </c>
      <c r="X3046">
        <v>208.39985718506847</v>
      </c>
      <c r="Y3046">
        <v>192.35306818181817</v>
      </c>
      <c r="Z3046">
        <v>192.35306818181817</v>
      </c>
      <c r="AA3046">
        <v>35.43175605551005</v>
      </c>
      <c r="AB3046">
        <v>0</v>
      </c>
      <c r="AD3046">
        <v>0</v>
      </c>
      <c r="AE3046">
        <v>0</v>
      </c>
      <c r="AF3046">
        <v>0</v>
      </c>
      <c r="AG3046">
        <v>1</v>
      </c>
      <c r="AH3046">
        <v>7</v>
      </c>
      <c r="AI3046">
        <v>1</v>
      </c>
      <c r="AJ3046">
        <v>0</v>
      </c>
      <c r="AK3046">
        <v>0</v>
      </c>
      <c r="AL3046">
        <v>0</v>
      </c>
      <c r="AM3046">
        <v>0</v>
      </c>
    </row>
    <row r="3047" spans="1:39">
      <c r="A3047">
        <v>10</v>
      </c>
      <c r="B3047">
        <v>156</v>
      </c>
      <c r="C3047">
        <v>2020</v>
      </c>
      <c r="D3047">
        <v>99</v>
      </c>
      <c r="E3047">
        <v>99</v>
      </c>
      <c r="F3047">
        <v>99</v>
      </c>
      <c r="G3047">
        <v>99</v>
      </c>
      <c r="H3047">
        <v>99</v>
      </c>
      <c r="I3047">
        <v>99</v>
      </c>
      <c r="J3047">
        <v>999</v>
      </c>
      <c r="K3047">
        <v>99</v>
      </c>
      <c r="L3047">
        <v>99</v>
      </c>
      <c r="M3047">
        <v>49</v>
      </c>
      <c r="N3047">
        <v>99</v>
      </c>
      <c r="O3047">
        <v>99</v>
      </c>
      <c r="P3047">
        <v>9999</v>
      </c>
      <c r="Q3047">
        <v>80</v>
      </c>
      <c r="R3047">
        <v>105</v>
      </c>
      <c r="S3047">
        <v>105</v>
      </c>
      <c r="T3047">
        <v>0.74701195219123506</v>
      </c>
      <c r="U3047">
        <v>0.92358141325217824</v>
      </c>
      <c r="V3047">
        <v>8</v>
      </c>
      <c r="W3047">
        <v>49</v>
      </c>
      <c r="X3047">
        <v>203.41484806273536</v>
      </c>
      <c r="Y3047">
        <v>187.75190476190485</v>
      </c>
      <c r="Z3047">
        <v>187.75190476190485</v>
      </c>
      <c r="AA3047">
        <v>31.823197322086138</v>
      </c>
      <c r="AB3047">
        <v>0</v>
      </c>
      <c r="AD3047">
        <v>2</v>
      </c>
      <c r="AE3047">
        <v>0</v>
      </c>
      <c r="AF3047">
        <v>0</v>
      </c>
      <c r="AG3047">
        <v>0</v>
      </c>
      <c r="AH3047">
        <v>6</v>
      </c>
      <c r="AI3047">
        <v>0</v>
      </c>
      <c r="AJ3047">
        <v>0</v>
      </c>
      <c r="AK3047">
        <v>0</v>
      </c>
      <c r="AL3047">
        <v>1</v>
      </c>
      <c r="AM3047">
        <v>0</v>
      </c>
    </row>
    <row r="3048" spans="1:39">
      <c r="A3048">
        <v>10</v>
      </c>
      <c r="B3048">
        <v>157</v>
      </c>
      <c r="C3048">
        <v>2020</v>
      </c>
      <c r="D3048">
        <v>99</v>
      </c>
      <c r="E3048">
        <v>99</v>
      </c>
      <c r="F3048">
        <v>99</v>
      </c>
      <c r="G3048">
        <v>99</v>
      </c>
      <c r="H3048">
        <v>99</v>
      </c>
      <c r="I3048">
        <v>99</v>
      </c>
      <c r="J3048">
        <v>999</v>
      </c>
      <c r="K3048">
        <v>99</v>
      </c>
      <c r="L3048">
        <v>99</v>
      </c>
      <c r="M3048">
        <v>50</v>
      </c>
      <c r="N3048">
        <v>99</v>
      </c>
      <c r="O3048">
        <v>99</v>
      </c>
      <c r="P3048">
        <v>9999</v>
      </c>
      <c r="Q3048">
        <v>96</v>
      </c>
      <c r="R3048">
        <v>142</v>
      </c>
      <c r="S3048">
        <v>142</v>
      </c>
      <c r="T3048">
        <v>1.0102447353443371</v>
      </c>
      <c r="U3048">
        <v>1.1967586923197144</v>
      </c>
      <c r="V3048">
        <v>11</v>
      </c>
      <c r="W3048">
        <v>50</v>
      </c>
      <c r="X3048">
        <v>194.90142371019169</v>
      </c>
      <c r="Y3048">
        <v>179.89401408450715</v>
      </c>
      <c r="Z3048">
        <v>179.89401408450715</v>
      </c>
      <c r="AA3048">
        <v>30.80489813942032</v>
      </c>
      <c r="AB3048">
        <v>0</v>
      </c>
      <c r="AD3048">
        <v>1</v>
      </c>
      <c r="AE3048">
        <v>0</v>
      </c>
      <c r="AF3048">
        <v>0</v>
      </c>
      <c r="AG3048">
        <v>0</v>
      </c>
      <c r="AH3048">
        <v>7</v>
      </c>
      <c r="AI3048">
        <v>0</v>
      </c>
      <c r="AJ3048">
        <v>1</v>
      </c>
      <c r="AK3048">
        <v>0</v>
      </c>
      <c r="AL3048">
        <v>3</v>
      </c>
      <c r="AM3048">
        <v>0</v>
      </c>
    </row>
    <row r="3049" spans="1:39">
      <c r="A3049">
        <v>10</v>
      </c>
      <c r="B3049">
        <v>158</v>
      </c>
      <c r="C3049">
        <v>2020</v>
      </c>
      <c r="D3049">
        <v>99</v>
      </c>
      <c r="E3049">
        <v>99</v>
      </c>
      <c r="F3049">
        <v>99</v>
      </c>
      <c r="G3049">
        <v>99</v>
      </c>
      <c r="H3049">
        <v>99</v>
      </c>
      <c r="I3049">
        <v>99</v>
      </c>
      <c r="J3049">
        <v>999</v>
      </c>
      <c r="K3049">
        <v>99</v>
      </c>
      <c r="L3049">
        <v>99</v>
      </c>
      <c r="M3049">
        <v>51</v>
      </c>
      <c r="N3049">
        <v>99</v>
      </c>
      <c r="O3049">
        <v>99</v>
      </c>
      <c r="P3049">
        <v>9999</v>
      </c>
      <c r="Q3049">
        <v>126</v>
      </c>
      <c r="R3049">
        <v>198</v>
      </c>
      <c r="S3049">
        <v>198</v>
      </c>
      <c r="T3049">
        <v>1.408651109846329</v>
      </c>
      <c r="U3049">
        <v>1.6626109843014458</v>
      </c>
      <c r="V3049">
        <v>11</v>
      </c>
      <c r="W3049">
        <v>51</v>
      </c>
      <c r="X3049">
        <v>194.18792475130496</v>
      </c>
      <c r="Y3049">
        <v>179.23545454545444</v>
      </c>
      <c r="Z3049">
        <v>179.23545454545444</v>
      </c>
      <c r="AA3049">
        <v>30.605391344318125</v>
      </c>
      <c r="AB3049">
        <v>0</v>
      </c>
      <c r="AD3049">
        <v>7</v>
      </c>
      <c r="AE3049">
        <v>0</v>
      </c>
      <c r="AF3049">
        <v>0</v>
      </c>
      <c r="AG3049">
        <v>1</v>
      </c>
      <c r="AH3049">
        <v>19</v>
      </c>
      <c r="AI3049">
        <v>1</v>
      </c>
      <c r="AJ3049">
        <v>4</v>
      </c>
      <c r="AK3049">
        <v>0</v>
      </c>
      <c r="AL3049">
        <v>2</v>
      </c>
      <c r="AM3049">
        <v>0</v>
      </c>
    </row>
    <row r="3050" spans="1:39">
      <c r="A3050">
        <v>10</v>
      </c>
      <c r="B3050">
        <v>159</v>
      </c>
      <c r="C3050">
        <v>2020</v>
      </c>
      <c r="D3050">
        <v>99</v>
      </c>
      <c r="E3050">
        <v>99</v>
      </c>
      <c r="F3050">
        <v>99</v>
      </c>
      <c r="G3050">
        <v>99</v>
      </c>
      <c r="H3050">
        <v>99</v>
      </c>
      <c r="I3050">
        <v>99</v>
      </c>
      <c r="J3050">
        <v>999</v>
      </c>
      <c r="K3050">
        <v>99</v>
      </c>
      <c r="L3050">
        <v>99</v>
      </c>
      <c r="M3050">
        <v>52</v>
      </c>
      <c r="N3050">
        <v>99</v>
      </c>
      <c r="O3050">
        <v>99</v>
      </c>
      <c r="P3050">
        <v>9999</v>
      </c>
      <c r="Q3050">
        <v>141</v>
      </c>
      <c r="R3050">
        <v>244</v>
      </c>
      <c r="S3050">
        <v>244</v>
      </c>
      <c r="T3050">
        <v>1.7359134889015371</v>
      </c>
      <c r="U3050">
        <v>1.9693940815512361</v>
      </c>
      <c r="V3050">
        <v>11</v>
      </c>
      <c r="W3050">
        <v>52</v>
      </c>
      <c r="X3050">
        <v>186.65497398007199</v>
      </c>
      <c r="Y3050">
        <v>172.28254098360645</v>
      </c>
      <c r="Z3050">
        <v>172.28254098360645</v>
      </c>
      <c r="AA3050">
        <v>30.145736195298976</v>
      </c>
      <c r="AB3050">
        <v>0</v>
      </c>
      <c r="AD3050">
        <v>6</v>
      </c>
      <c r="AE3050">
        <v>0</v>
      </c>
      <c r="AF3050">
        <v>0</v>
      </c>
      <c r="AG3050">
        <v>1</v>
      </c>
      <c r="AH3050">
        <v>24</v>
      </c>
      <c r="AI3050">
        <v>5</v>
      </c>
      <c r="AJ3050">
        <v>2</v>
      </c>
      <c r="AK3050">
        <v>0</v>
      </c>
      <c r="AL3050">
        <v>2</v>
      </c>
      <c r="AM3050">
        <v>0</v>
      </c>
    </row>
    <row r="3051" spans="1:39">
      <c r="A3051">
        <v>10</v>
      </c>
      <c r="B3051">
        <v>160</v>
      </c>
      <c r="C3051">
        <v>2020</v>
      </c>
      <c r="D3051">
        <v>99</v>
      </c>
      <c r="E3051">
        <v>99</v>
      </c>
      <c r="F3051">
        <v>99</v>
      </c>
      <c r="G3051">
        <v>99</v>
      </c>
      <c r="H3051">
        <v>99</v>
      </c>
      <c r="I3051">
        <v>99</v>
      </c>
      <c r="J3051">
        <v>999</v>
      </c>
      <c r="K3051">
        <v>99</v>
      </c>
      <c r="L3051">
        <v>99</v>
      </c>
      <c r="M3051">
        <v>53</v>
      </c>
      <c r="N3051">
        <v>99</v>
      </c>
      <c r="O3051">
        <v>99</v>
      </c>
      <c r="P3051">
        <v>9999</v>
      </c>
      <c r="Q3051">
        <v>185</v>
      </c>
      <c r="R3051">
        <v>332</v>
      </c>
      <c r="S3051">
        <v>332</v>
      </c>
      <c r="T3051">
        <v>2.3619806488332391</v>
      </c>
      <c r="U3051">
        <v>2.6642997361635006</v>
      </c>
      <c r="V3051">
        <v>11</v>
      </c>
      <c r="W3051">
        <v>53</v>
      </c>
      <c r="X3051">
        <v>185.58452662219847</v>
      </c>
      <c r="Y3051">
        <v>171.29451807228909</v>
      </c>
      <c r="Z3051">
        <v>171.29451807228909</v>
      </c>
      <c r="AA3051">
        <v>29.890789915217901</v>
      </c>
      <c r="AB3051">
        <v>0</v>
      </c>
      <c r="AD3051">
        <v>5</v>
      </c>
      <c r="AE3051">
        <v>0</v>
      </c>
      <c r="AF3051">
        <v>0</v>
      </c>
      <c r="AG3051">
        <v>2</v>
      </c>
      <c r="AH3051">
        <v>27</v>
      </c>
      <c r="AI3051">
        <v>5</v>
      </c>
      <c r="AJ3051">
        <v>4</v>
      </c>
      <c r="AK3051">
        <v>1</v>
      </c>
      <c r="AL3051">
        <v>8</v>
      </c>
      <c r="AM3051">
        <v>3</v>
      </c>
    </row>
    <row r="3052" spans="1:39">
      <c r="A3052">
        <v>10</v>
      </c>
      <c r="B3052">
        <v>161</v>
      </c>
      <c r="C3052">
        <v>2020</v>
      </c>
      <c r="D3052">
        <v>99</v>
      </c>
      <c r="E3052">
        <v>99</v>
      </c>
      <c r="F3052">
        <v>99</v>
      </c>
      <c r="G3052">
        <v>99</v>
      </c>
      <c r="H3052">
        <v>99</v>
      </c>
      <c r="I3052">
        <v>99</v>
      </c>
      <c r="J3052">
        <v>999</v>
      </c>
      <c r="K3052">
        <v>99</v>
      </c>
      <c r="L3052">
        <v>99</v>
      </c>
      <c r="M3052">
        <v>54</v>
      </c>
      <c r="N3052">
        <v>99</v>
      </c>
      <c r="O3052">
        <v>99</v>
      </c>
      <c r="P3052">
        <v>9999</v>
      </c>
      <c r="Q3052">
        <v>173</v>
      </c>
      <c r="R3052">
        <v>374</v>
      </c>
      <c r="S3052">
        <v>374</v>
      </c>
      <c r="T3052">
        <v>2.6607854297097324</v>
      </c>
      <c r="U3052">
        <v>2.9118833353211402</v>
      </c>
      <c r="V3052">
        <v>11</v>
      </c>
      <c r="W3052">
        <v>54</v>
      </c>
      <c r="X3052">
        <v>180.05249100526635</v>
      </c>
      <c r="Y3052">
        <v>166.18844919786099</v>
      </c>
      <c r="Z3052">
        <v>166.18844919786099</v>
      </c>
      <c r="AA3052">
        <v>32.618597435581684</v>
      </c>
      <c r="AB3052">
        <v>0</v>
      </c>
      <c r="AD3052">
        <v>9</v>
      </c>
      <c r="AE3052">
        <v>0</v>
      </c>
      <c r="AF3052">
        <v>0</v>
      </c>
      <c r="AG3052">
        <v>0</v>
      </c>
      <c r="AH3052">
        <v>26</v>
      </c>
      <c r="AI3052">
        <v>6</v>
      </c>
      <c r="AJ3052">
        <v>9</v>
      </c>
      <c r="AK3052">
        <v>0</v>
      </c>
      <c r="AL3052">
        <v>3</v>
      </c>
      <c r="AM3052">
        <v>3</v>
      </c>
    </row>
    <row r="3053" spans="1:39">
      <c r="A3053">
        <v>10</v>
      </c>
      <c r="B3053">
        <v>162</v>
      </c>
      <c r="C3053">
        <v>2020</v>
      </c>
      <c r="D3053">
        <v>99</v>
      </c>
      <c r="E3053">
        <v>99</v>
      </c>
      <c r="F3053">
        <v>99</v>
      </c>
      <c r="G3053">
        <v>99</v>
      </c>
      <c r="H3053">
        <v>99</v>
      </c>
      <c r="I3053">
        <v>99</v>
      </c>
      <c r="J3053">
        <v>999</v>
      </c>
      <c r="K3053">
        <v>99</v>
      </c>
      <c r="L3053">
        <v>99</v>
      </c>
      <c r="M3053">
        <v>55</v>
      </c>
      <c r="N3053">
        <v>99</v>
      </c>
      <c r="O3053">
        <v>99</v>
      </c>
      <c r="P3053">
        <v>9999</v>
      </c>
      <c r="Q3053">
        <v>242</v>
      </c>
      <c r="R3053">
        <v>516</v>
      </c>
      <c r="S3053">
        <v>516</v>
      </c>
      <c r="T3053">
        <v>3.6710301650540695</v>
      </c>
      <c r="U3053">
        <v>4.0116127937741473</v>
      </c>
      <c r="V3053">
        <v>14</v>
      </c>
      <c r="W3053">
        <v>55</v>
      </c>
      <c r="X3053">
        <v>179.79022315167066</v>
      </c>
      <c r="Y3053">
        <v>165.94637596899221</v>
      </c>
      <c r="Z3053">
        <v>165.94637596899221</v>
      </c>
      <c r="AA3053">
        <v>30.11655418366129</v>
      </c>
      <c r="AB3053">
        <v>0</v>
      </c>
      <c r="AD3053">
        <v>13</v>
      </c>
      <c r="AE3053">
        <v>0</v>
      </c>
      <c r="AF3053">
        <v>0</v>
      </c>
      <c r="AG3053">
        <v>1</v>
      </c>
      <c r="AH3053">
        <v>37</v>
      </c>
      <c r="AI3053">
        <v>1</v>
      </c>
      <c r="AJ3053">
        <v>8</v>
      </c>
      <c r="AK3053">
        <v>1</v>
      </c>
      <c r="AL3053">
        <v>14</v>
      </c>
      <c r="AM3053">
        <v>2</v>
      </c>
    </row>
    <row r="3054" spans="1:39">
      <c r="A3054">
        <v>10</v>
      </c>
      <c r="B3054">
        <v>163</v>
      </c>
      <c r="C3054">
        <v>2020</v>
      </c>
      <c r="D3054">
        <v>99</v>
      </c>
      <c r="E3054">
        <v>99</v>
      </c>
      <c r="F3054">
        <v>99</v>
      </c>
      <c r="G3054">
        <v>99</v>
      </c>
      <c r="H3054">
        <v>99</v>
      </c>
      <c r="I3054">
        <v>99</v>
      </c>
      <c r="J3054">
        <v>999</v>
      </c>
      <c r="K3054">
        <v>99</v>
      </c>
      <c r="L3054">
        <v>99</v>
      </c>
      <c r="M3054">
        <v>56</v>
      </c>
      <c r="N3054">
        <v>99</v>
      </c>
      <c r="O3054">
        <v>99</v>
      </c>
      <c r="P3054">
        <v>9999</v>
      </c>
      <c r="Q3054">
        <v>244</v>
      </c>
      <c r="R3054">
        <v>628</v>
      </c>
      <c r="S3054">
        <v>628</v>
      </c>
      <c r="T3054">
        <v>4.4678429140580542</v>
      </c>
      <c r="U3054">
        <v>4.7205090041826656</v>
      </c>
      <c r="V3054">
        <v>14</v>
      </c>
      <c r="W3054">
        <v>56</v>
      </c>
      <c r="X3054">
        <v>173.83048905880173</v>
      </c>
      <c r="Y3054">
        <v>160.44554140127397</v>
      </c>
      <c r="Z3054">
        <v>160.44554140127397</v>
      </c>
      <c r="AA3054">
        <v>28.502102372895195</v>
      </c>
      <c r="AB3054">
        <v>0</v>
      </c>
      <c r="AD3054">
        <v>27</v>
      </c>
      <c r="AE3054">
        <v>0</v>
      </c>
      <c r="AF3054">
        <v>0</v>
      </c>
      <c r="AG3054">
        <v>1</v>
      </c>
      <c r="AH3054">
        <v>56</v>
      </c>
      <c r="AI3054">
        <v>11</v>
      </c>
      <c r="AJ3054">
        <v>6</v>
      </c>
      <c r="AK3054">
        <v>0</v>
      </c>
      <c r="AL3054">
        <v>12</v>
      </c>
      <c r="AM3054">
        <v>0</v>
      </c>
    </row>
    <row r="3055" spans="1:39">
      <c r="A3055">
        <v>10</v>
      </c>
      <c r="B3055">
        <v>164</v>
      </c>
      <c r="C3055">
        <v>2020</v>
      </c>
      <c r="D3055">
        <v>99</v>
      </c>
      <c r="E3055">
        <v>99</v>
      </c>
      <c r="F3055">
        <v>99</v>
      </c>
      <c r="G3055">
        <v>99</v>
      </c>
      <c r="H3055">
        <v>99</v>
      </c>
      <c r="I3055">
        <v>99</v>
      </c>
      <c r="J3055">
        <v>999</v>
      </c>
      <c r="K3055">
        <v>99</v>
      </c>
      <c r="L3055">
        <v>99</v>
      </c>
      <c r="M3055">
        <v>57</v>
      </c>
      <c r="N3055">
        <v>99</v>
      </c>
      <c r="O3055">
        <v>99</v>
      </c>
      <c r="P3055">
        <v>9999</v>
      </c>
      <c r="Q3055">
        <v>281</v>
      </c>
      <c r="R3055">
        <v>854</v>
      </c>
      <c r="S3055">
        <v>854</v>
      </c>
      <c r="T3055">
        <v>6.0756972111553766</v>
      </c>
      <c r="U3055">
        <v>6.3220287225084499</v>
      </c>
      <c r="V3055">
        <v>14</v>
      </c>
      <c r="W3055">
        <v>57</v>
      </c>
      <c r="X3055">
        <v>171.19668832668145</v>
      </c>
      <c r="Y3055">
        <v>158.01454332552692</v>
      </c>
      <c r="Z3055">
        <v>158.01454332552692</v>
      </c>
      <c r="AA3055">
        <v>27.681847808511193</v>
      </c>
      <c r="AB3055">
        <v>0</v>
      </c>
      <c r="AD3055">
        <v>22</v>
      </c>
      <c r="AE3055">
        <v>0</v>
      </c>
      <c r="AF3055">
        <v>0</v>
      </c>
      <c r="AG3055">
        <v>1</v>
      </c>
      <c r="AH3055">
        <v>84</v>
      </c>
      <c r="AI3055">
        <v>15</v>
      </c>
      <c r="AJ3055">
        <v>13</v>
      </c>
      <c r="AK3055">
        <v>3</v>
      </c>
      <c r="AL3055">
        <v>15</v>
      </c>
      <c r="AM3055">
        <v>1</v>
      </c>
    </row>
    <row r="3056" spans="1:39">
      <c r="A3056">
        <v>10</v>
      </c>
      <c r="B3056">
        <v>165</v>
      </c>
      <c r="C3056">
        <v>2020</v>
      </c>
      <c r="D3056">
        <v>99</v>
      </c>
      <c r="E3056">
        <v>99</v>
      </c>
      <c r="F3056">
        <v>99</v>
      </c>
      <c r="G3056">
        <v>99</v>
      </c>
      <c r="H3056">
        <v>99</v>
      </c>
      <c r="I3056">
        <v>99</v>
      </c>
      <c r="J3056">
        <v>999</v>
      </c>
      <c r="K3056">
        <v>99</v>
      </c>
      <c r="L3056">
        <v>99</v>
      </c>
      <c r="M3056">
        <v>58</v>
      </c>
      <c r="N3056">
        <v>99</v>
      </c>
      <c r="O3056">
        <v>99</v>
      </c>
      <c r="P3056">
        <v>9999</v>
      </c>
      <c r="Q3056">
        <v>301</v>
      </c>
      <c r="R3056">
        <v>1091</v>
      </c>
      <c r="S3056">
        <v>1091</v>
      </c>
      <c r="T3056">
        <v>7.7618099032441652</v>
      </c>
      <c r="U3056">
        <v>7.9847277831749519</v>
      </c>
      <c r="V3056">
        <v>13.99725022914757</v>
      </c>
      <c r="W3056">
        <v>58</v>
      </c>
      <c r="X3056">
        <v>169.25134534202303</v>
      </c>
      <c r="Y3056">
        <v>156.21899175068739</v>
      </c>
      <c r="Z3056">
        <v>156.21899175068739</v>
      </c>
      <c r="AA3056">
        <v>27.066533593720095</v>
      </c>
      <c r="AB3056">
        <v>0</v>
      </c>
      <c r="AD3056">
        <v>27</v>
      </c>
      <c r="AE3056">
        <v>0</v>
      </c>
      <c r="AF3056">
        <v>0</v>
      </c>
      <c r="AG3056">
        <v>1</v>
      </c>
      <c r="AH3056">
        <v>101</v>
      </c>
      <c r="AI3056">
        <v>17</v>
      </c>
      <c r="AJ3056">
        <v>13</v>
      </c>
      <c r="AK3056">
        <v>10</v>
      </c>
      <c r="AL3056">
        <v>13</v>
      </c>
      <c r="AM3056">
        <v>4</v>
      </c>
    </row>
    <row r="3057" spans="1:39">
      <c r="A3057">
        <v>10</v>
      </c>
      <c r="B3057">
        <v>166</v>
      </c>
      <c r="C3057">
        <v>2020</v>
      </c>
      <c r="D3057">
        <v>99</v>
      </c>
      <c r="E3057">
        <v>99</v>
      </c>
      <c r="F3057">
        <v>99</v>
      </c>
      <c r="G3057">
        <v>99</v>
      </c>
      <c r="H3057">
        <v>99</v>
      </c>
      <c r="I3057">
        <v>99</v>
      </c>
      <c r="J3057">
        <v>999</v>
      </c>
      <c r="K3057">
        <v>99</v>
      </c>
      <c r="L3057">
        <v>99</v>
      </c>
      <c r="M3057">
        <v>59</v>
      </c>
      <c r="N3057">
        <v>99</v>
      </c>
      <c r="O3057">
        <v>99</v>
      </c>
      <c r="P3057">
        <v>9999</v>
      </c>
      <c r="Q3057">
        <v>305</v>
      </c>
      <c r="R3057">
        <v>1216</v>
      </c>
      <c r="S3057">
        <v>1216</v>
      </c>
      <c r="T3057">
        <v>8.6511098463289731</v>
      </c>
      <c r="U3057">
        <v>8.659373531367601</v>
      </c>
      <c r="V3057">
        <v>14</v>
      </c>
      <c r="W3057">
        <v>59</v>
      </c>
      <c r="X3057">
        <v>164.6833391543594</v>
      </c>
      <c r="Y3057">
        <v>152.00272203947364</v>
      </c>
      <c r="Z3057">
        <v>152.00272203947364</v>
      </c>
      <c r="AA3057">
        <v>27.466196327468118</v>
      </c>
      <c r="AB3057">
        <v>0</v>
      </c>
      <c r="AD3057">
        <v>39</v>
      </c>
      <c r="AE3057">
        <v>0</v>
      </c>
      <c r="AF3057">
        <v>0</v>
      </c>
      <c r="AG3057">
        <v>6</v>
      </c>
      <c r="AH3057">
        <v>124</v>
      </c>
      <c r="AI3057">
        <v>17</v>
      </c>
      <c r="AJ3057">
        <v>15</v>
      </c>
      <c r="AK3057">
        <v>6</v>
      </c>
      <c r="AL3057">
        <v>13</v>
      </c>
      <c r="AM3057">
        <v>3</v>
      </c>
    </row>
    <row r="3058" spans="1:39">
      <c r="A3058">
        <v>10</v>
      </c>
      <c r="B3058">
        <v>167</v>
      </c>
      <c r="C3058">
        <v>2020</v>
      </c>
      <c r="D3058">
        <v>99</v>
      </c>
      <c r="E3058">
        <v>99</v>
      </c>
      <c r="F3058">
        <v>99</v>
      </c>
      <c r="G3058">
        <v>99</v>
      </c>
      <c r="H3058">
        <v>99</v>
      </c>
      <c r="I3058">
        <v>99</v>
      </c>
      <c r="J3058">
        <v>999</v>
      </c>
      <c r="K3058">
        <v>99</v>
      </c>
      <c r="L3058">
        <v>99</v>
      </c>
      <c r="M3058">
        <v>60</v>
      </c>
      <c r="N3058">
        <v>99</v>
      </c>
      <c r="O3058">
        <v>99</v>
      </c>
      <c r="P3058">
        <v>9999</v>
      </c>
      <c r="Q3058">
        <v>324</v>
      </c>
      <c r="R3058">
        <v>1384</v>
      </c>
      <c r="S3058">
        <v>1384</v>
      </c>
      <c r="T3058">
        <v>9.8463289698349445</v>
      </c>
      <c r="U3058">
        <v>9.7245526931705104</v>
      </c>
      <c r="V3058">
        <v>16.997832369942188</v>
      </c>
      <c r="W3058">
        <v>60</v>
      </c>
      <c r="X3058">
        <v>162.49137331771865</v>
      </c>
      <c r="Y3058">
        <v>149.97953757225429</v>
      </c>
      <c r="Z3058">
        <v>149.97953757225429</v>
      </c>
      <c r="AA3058">
        <v>26.865817776778655</v>
      </c>
      <c r="AB3058">
        <v>0</v>
      </c>
      <c r="AD3058">
        <v>55</v>
      </c>
      <c r="AE3058">
        <v>0</v>
      </c>
      <c r="AF3058">
        <v>0</v>
      </c>
      <c r="AG3058">
        <v>6</v>
      </c>
      <c r="AH3058">
        <v>164</v>
      </c>
      <c r="AI3058">
        <v>28</v>
      </c>
      <c r="AJ3058">
        <v>22</v>
      </c>
      <c r="AK3058">
        <v>7</v>
      </c>
      <c r="AL3058">
        <v>15</v>
      </c>
      <c r="AM3058">
        <v>7</v>
      </c>
    </row>
    <row r="3059" spans="1:39">
      <c r="A3059">
        <v>10</v>
      </c>
      <c r="B3059">
        <v>168</v>
      </c>
      <c r="C3059">
        <v>2020</v>
      </c>
      <c r="D3059">
        <v>99</v>
      </c>
      <c r="E3059">
        <v>99</v>
      </c>
      <c r="F3059">
        <v>99</v>
      </c>
      <c r="G3059">
        <v>99</v>
      </c>
      <c r="H3059">
        <v>99</v>
      </c>
      <c r="I3059">
        <v>99</v>
      </c>
      <c r="J3059">
        <v>999</v>
      </c>
      <c r="K3059">
        <v>99</v>
      </c>
      <c r="L3059">
        <v>99</v>
      </c>
      <c r="M3059">
        <v>61</v>
      </c>
      <c r="N3059">
        <v>99</v>
      </c>
      <c r="O3059">
        <v>99</v>
      </c>
      <c r="P3059">
        <v>9999</v>
      </c>
      <c r="Q3059">
        <v>313</v>
      </c>
      <c r="R3059">
        <v>1442</v>
      </c>
      <c r="S3059">
        <v>1442</v>
      </c>
      <c r="T3059">
        <v>10.258964143426297</v>
      </c>
      <c r="U3059">
        <v>9.9083488589009026</v>
      </c>
      <c r="V3059">
        <v>17</v>
      </c>
      <c r="W3059">
        <v>61</v>
      </c>
      <c r="X3059">
        <v>158.90325522966003</v>
      </c>
      <c r="Y3059">
        <v>146.6677045769766</v>
      </c>
      <c r="Z3059">
        <v>146.6677045769766</v>
      </c>
      <c r="AA3059">
        <v>26.680394224844161</v>
      </c>
      <c r="AB3059">
        <v>0</v>
      </c>
      <c r="AD3059">
        <v>64</v>
      </c>
      <c r="AE3059">
        <v>0</v>
      </c>
      <c r="AF3059">
        <v>0</v>
      </c>
      <c r="AG3059">
        <v>12</v>
      </c>
      <c r="AH3059">
        <v>157</v>
      </c>
      <c r="AI3059">
        <v>23</v>
      </c>
      <c r="AJ3059">
        <v>18</v>
      </c>
      <c r="AK3059">
        <v>12</v>
      </c>
      <c r="AL3059">
        <v>11</v>
      </c>
      <c r="AM3059">
        <v>4</v>
      </c>
    </row>
    <row r="3060" spans="1:39">
      <c r="A3060">
        <v>10</v>
      </c>
      <c r="B3060">
        <v>169</v>
      </c>
      <c r="C3060">
        <v>2020</v>
      </c>
      <c r="D3060">
        <v>99</v>
      </c>
      <c r="E3060">
        <v>99</v>
      </c>
      <c r="F3060">
        <v>99</v>
      </c>
      <c r="G3060">
        <v>99</v>
      </c>
      <c r="H3060">
        <v>99</v>
      </c>
      <c r="I3060">
        <v>99</v>
      </c>
      <c r="J3060">
        <v>999</v>
      </c>
      <c r="K3060">
        <v>99</v>
      </c>
      <c r="L3060">
        <v>99</v>
      </c>
      <c r="M3060">
        <v>62</v>
      </c>
      <c r="N3060">
        <v>99</v>
      </c>
      <c r="O3060">
        <v>99</v>
      </c>
      <c r="P3060">
        <v>9999</v>
      </c>
      <c r="Q3060">
        <v>315</v>
      </c>
      <c r="R3060">
        <v>1481</v>
      </c>
      <c r="S3060">
        <v>1481</v>
      </c>
      <c r="T3060">
        <v>10.536425725668751</v>
      </c>
      <c r="U3060">
        <v>9.9200780071751584</v>
      </c>
      <c r="V3060">
        <v>16.997974341661035</v>
      </c>
      <c r="W3060">
        <v>62</v>
      </c>
      <c r="X3060">
        <v>154.90191760859653</v>
      </c>
      <c r="Y3060">
        <v>142.97446995273447</v>
      </c>
      <c r="Z3060">
        <v>142.97446995273447</v>
      </c>
      <c r="AA3060">
        <v>25.93294561370196</v>
      </c>
      <c r="AB3060">
        <v>0</v>
      </c>
      <c r="AD3060">
        <v>60</v>
      </c>
      <c r="AE3060">
        <v>0</v>
      </c>
      <c r="AF3060">
        <v>0</v>
      </c>
      <c r="AG3060">
        <v>4</v>
      </c>
      <c r="AH3060">
        <v>148</v>
      </c>
      <c r="AI3060">
        <v>27</v>
      </c>
      <c r="AJ3060">
        <v>21</v>
      </c>
      <c r="AK3060">
        <v>12</v>
      </c>
      <c r="AL3060">
        <v>15</v>
      </c>
      <c r="AM3060">
        <v>2</v>
      </c>
    </row>
    <row r="3061" spans="1:39">
      <c r="A3061">
        <v>10</v>
      </c>
      <c r="B3061">
        <v>170</v>
      </c>
      <c r="C3061">
        <v>2020</v>
      </c>
      <c r="D3061">
        <v>99</v>
      </c>
      <c r="E3061">
        <v>99</v>
      </c>
      <c r="F3061">
        <v>99</v>
      </c>
      <c r="G3061">
        <v>99</v>
      </c>
      <c r="H3061">
        <v>99</v>
      </c>
      <c r="I3061">
        <v>99</v>
      </c>
      <c r="J3061">
        <v>999</v>
      </c>
      <c r="K3061">
        <v>99</v>
      </c>
      <c r="L3061">
        <v>99</v>
      </c>
      <c r="M3061">
        <v>63</v>
      </c>
      <c r="N3061">
        <v>99</v>
      </c>
      <c r="O3061">
        <v>99</v>
      </c>
      <c r="P3061">
        <v>9999</v>
      </c>
      <c r="Q3061">
        <v>299</v>
      </c>
      <c r="R3061">
        <v>1383</v>
      </c>
      <c r="S3061">
        <v>1383</v>
      </c>
      <c r="T3061">
        <v>9.8392145702902685</v>
      </c>
      <c r="U3061">
        <v>9.0788779786946403</v>
      </c>
      <c r="V3061">
        <v>17</v>
      </c>
      <c r="W3061">
        <v>63</v>
      </c>
      <c r="X3061">
        <v>151.81223164113999</v>
      </c>
      <c r="Y3061">
        <v>140.12268980477211</v>
      </c>
      <c r="Z3061">
        <v>140.12268980477211</v>
      </c>
      <c r="AA3061">
        <v>25.347764365857579</v>
      </c>
      <c r="AB3061">
        <v>0</v>
      </c>
      <c r="AD3061">
        <v>76</v>
      </c>
      <c r="AE3061">
        <v>0</v>
      </c>
      <c r="AF3061">
        <v>0</v>
      </c>
      <c r="AG3061">
        <v>7</v>
      </c>
      <c r="AH3061">
        <v>142</v>
      </c>
      <c r="AI3061">
        <v>35</v>
      </c>
      <c r="AJ3061">
        <v>15</v>
      </c>
      <c r="AK3061">
        <v>26</v>
      </c>
      <c r="AL3061">
        <v>14</v>
      </c>
      <c r="AM3061">
        <v>8</v>
      </c>
    </row>
    <row r="3062" spans="1:39">
      <c r="A3062">
        <v>10</v>
      </c>
      <c r="B3062">
        <v>171</v>
      </c>
      <c r="C3062">
        <v>2020</v>
      </c>
      <c r="D3062">
        <v>99</v>
      </c>
      <c r="E3062">
        <v>99</v>
      </c>
      <c r="F3062">
        <v>99</v>
      </c>
      <c r="G3062">
        <v>99</v>
      </c>
      <c r="H3062">
        <v>99</v>
      </c>
      <c r="I3062">
        <v>99</v>
      </c>
      <c r="J3062">
        <v>999</v>
      </c>
      <c r="K3062">
        <v>99</v>
      </c>
      <c r="L3062">
        <v>99</v>
      </c>
      <c r="M3062">
        <v>64</v>
      </c>
      <c r="N3062">
        <v>99</v>
      </c>
      <c r="O3062">
        <v>99</v>
      </c>
      <c r="P3062">
        <v>9999</v>
      </c>
      <c r="Q3062">
        <v>273</v>
      </c>
      <c r="R3062">
        <v>1118</v>
      </c>
      <c r="S3062">
        <v>1118</v>
      </c>
      <c r="T3062">
        <v>7.9538986909504814</v>
      </c>
      <c r="U3062">
        <v>7.282112635672398</v>
      </c>
      <c r="V3062">
        <v>17</v>
      </c>
      <c r="W3062">
        <v>64</v>
      </c>
      <c r="X3062">
        <v>150.63030446335617</v>
      </c>
      <c r="Y3062">
        <v>139.03177101967813</v>
      </c>
      <c r="Z3062">
        <v>139.03177101967813</v>
      </c>
      <c r="AA3062">
        <v>24.498032769279881</v>
      </c>
      <c r="AB3062">
        <v>0</v>
      </c>
      <c r="AD3062">
        <v>51</v>
      </c>
      <c r="AE3062">
        <v>0</v>
      </c>
      <c r="AF3062">
        <v>0</v>
      </c>
      <c r="AG3062">
        <v>2</v>
      </c>
      <c r="AH3062">
        <v>132</v>
      </c>
      <c r="AI3062">
        <v>18</v>
      </c>
      <c r="AJ3062">
        <v>10</v>
      </c>
      <c r="AK3062">
        <v>17</v>
      </c>
      <c r="AL3062">
        <v>5</v>
      </c>
      <c r="AM3062">
        <v>6</v>
      </c>
    </row>
    <row r="3063" spans="1:39">
      <c r="A3063">
        <v>10</v>
      </c>
      <c r="B3063">
        <v>172</v>
      </c>
      <c r="C3063">
        <v>2020</v>
      </c>
      <c r="D3063">
        <v>99</v>
      </c>
      <c r="E3063">
        <v>99</v>
      </c>
      <c r="F3063">
        <v>99</v>
      </c>
      <c r="G3063">
        <v>99</v>
      </c>
      <c r="H3063">
        <v>99</v>
      </c>
      <c r="I3063">
        <v>99</v>
      </c>
      <c r="J3063">
        <v>999</v>
      </c>
      <c r="K3063">
        <v>99</v>
      </c>
      <c r="L3063">
        <v>99</v>
      </c>
      <c r="M3063">
        <v>65</v>
      </c>
      <c r="N3063">
        <v>99</v>
      </c>
      <c r="O3063">
        <v>99</v>
      </c>
      <c r="P3063">
        <v>9999</v>
      </c>
      <c r="Q3063">
        <v>259</v>
      </c>
      <c r="R3063">
        <v>1135</v>
      </c>
      <c r="S3063">
        <v>1135</v>
      </c>
      <c r="T3063">
        <v>8.0748434832100191</v>
      </c>
      <c r="U3063">
        <v>7.2568314394619149</v>
      </c>
      <c r="V3063">
        <v>17</v>
      </c>
      <c r="W3063">
        <v>65</v>
      </c>
      <c r="X3063">
        <v>147.85905947375201</v>
      </c>
      <c r="Y3063">
        <v>136.47391189427299</v>
      </c>
      <c r="Z3063">
        <v>136.47391189427299</v>
      </c>
      <c r="AA3063">
        <v>22.941031797619939</v>
      </c>
      <c r="AB3063">
        <v>0</v>
      </c>
      <c r="AD3063">
        <v>77</v>
      </c>
      <c r="AE3063">
        <v>0</v>
      </c>
      <c r="AF3063">
        <v>0</v>
      </c>
      <c r="AG3063">
        <v>5</v>
      </c>
      <c r="AH3063">
        <v>132</v>
      </c>
      <c r="AI3063">
        <v>27</v>
      </c>
      <c r="AJ3063">
        <v>10</v>
      </c>
      <c r="AK3063">
        <v>33</v>
      </c>
      <c r="AL3063">
        <v>9</v>
      </c>
      <c r="AM3063">
        <v>4</v>
      </c>
    </row>
    <row r="3064" spans="1:39">
      <c r="A3064">
        <v>10</v>
      </c>
      <c r="B3064">
        <v>173</v>
      </c>
      <c r="C3064">
        <v>2020</v>
      </c>
      <c r="D3064">
        <v>99</v>
      </c>
      <c r="E3064">
        <v>99</v>
      </c>
      <c r="F3064">
        <v>99</v>
      </c>
      <c r="G3064">
        <v>99</v>
      </c>
      <c r="H3064">
        <v>99</v>
      </c>
      <c r="I3064">
        <v>99</v>
      </c>
      <c r="J3064">
        <v>999</v>
      </c>
      <c r="K3064">
        <v>99</v>
      </c>
      <c r="L3064">
        <v>99</v>
      </c>
      <c r="M3064">
        <v>66</v>
      </c>
      <c r="N3064">
        <v>99</v>
      </c>
      <c r="O3064">
        <v>99</v>
      </c>
      <c r="P3064">
        <v>9999</v>
      </c>
    </row>
    <row r="3065" spans="1:39">
      <c r="A3065">
        <v>10</v>
      </c>
      <c r="B3065">
        <v>174</v>
      </c>
      <c r="C3065">
        <v>2020</v>
      </c>
      <c r="D3065">
        <v>99</v>
      </c>
      <c r="E3065">
        <v>99</v>
      </c>
      <c r="F3065">
        <v>99</v>
      </c>
      <c r="G3065">
        <v>99</v>
      </c>
      <c r="H3065">
        <v>99</v>
      </c>
      <c r="I3065">
        <v>99</v>
      </c>
      <c r="J3065">
        <v>999</v>
      </c>
      <c r="K3065">
        <v>99</v>
      </c>
      <c r="L3065">
        <v>99</v>
      </c>
      <c r="M3065">
        <v>67</v>
      </c>
      <c r="N3065">
        <v>99</v>
      </c>
      <c r="O3065">
        <v>99</v>
      </c>
      <c r="P3065">
        <v>9999</v>
      </c>
    </row>
    <row r="3066" spans="1:39">
      <c r="A3066">
        <v>10</v>
      </c>
      <c r="B3066">
        <v>175</v>
      </c>
      <c r="C3066">
        <v>2020</v>
      </c>
      <c r="D3066">
        <v>99</v>
      </c>
      <c r="E3066">
        <v>99</v>
      </c>
      <c r="F3066">
        <v>99</v>
      </c>
      <c r="G3066">
        <v>99</v>
      </c>
      <c r="H3066">
        <v>99</v>
      </c>
      <c r="I3066">
        <v>99</v>
      </c>
      <c r="J3066">
        <v>999</v>
      </c>
      <c r="K3066">
        <v>99</v>
      </c>
      <c r="L3066">
        <v>99</v>
      </c>
      <c r="M3066">
        <v>68</v>
      </c>
      <c r="N3066">
        <v>99</v>
      </c>
      <c r="O3066">
        <v>99</v>
      </c>
      <c r="P3066">
        <v>9999</v>
      </c>
    </row>
    <row r="3067" spans="1:39">
      <c r="A3067">
        <v>10</v>
      </c>
      <c r="B3067">
        <v>176</v>
      </c>
      <c r="C3067">
        <v>2019</v>
      </c>
      <c r="D3067">
        <v>99</v>
      </c>
      <c r="E3067">
        <v>99</v>
      </c>
      <c r="F3067">
        <v>99</v>
      </c>
      <c r="G3067">
        <v>99</v>
      </c>
      <c r="H3067">
        <v>99</v>
      </c>
      <c r="I3067">
        <v>99</v>
      </c>
      <c r="J3067">
        <v>999</v>
      </c>
      <c r="K3067">
        <v>99</v>
      </c>
      <c r="L3067">
        <v>99</v>
      </c>
      <c r="M3067">
        <v>0</v>
      </c>
      <c r="N3067">
        <v>99</v>
      </c>
      <c r="O3067">
        <v>99</v>
      </c>
      <c r="P3067">
        <v>9999</v>
      </c>
      <c r="Q3067">
        <v>3</v>
      </c>
      <c r="R3067">
        <v>34</v>
      </c>
      <c r="S3067">
        <v>0</v>
      </c>
      <c r="T3067">
        <v>0.23575093606989328</v>
      </c>
      <c r="U3067">
        <v>0</v>
      </c>
      <c r="V3067">
        <v>14.352941176470589</v>
      </c>
      <c r="X3067">
        <v>164.36938372315339</v>
      </c>
      <c r="Y3067">
        <v>0</v>
      </c>
      <c r="AD3067">
        <v>1</v>
      </c>
      <c r="AE3067">
        <v>0</v>
      </c>
      <c r="AF3067">
        <v>0</v>
      </c>
      <c r="AG3067">
        <v>0</v>
      </c>
      <c r="AH3067">
        <v>1</v>
      </c>
      <c r="AI3067">
        <v>0</v>
      </c>
      <c r="AJ3067">
        <v>0</v>
      </c>
      <c r="AK3067">
        <v>0</v>
      </c>
      <c r="AL3067">
        <v>0</v>
      </c>
      <c r="AM3067">
        <v>0</v>
      </c>
    </row>
    <row r="3068" spans="1:39">
      <c r="A3068">
        <v>10</v>
      </c>
      <c r="B3068">
        <v>177</v>
      </c>
      <c r="C3068">
        <v>2019</v>
      </c>
      <c r="D3068">
        <v>99</v>
      </c>
      <c r="E3068">
        <v>99</v>
      </c>
      <c r="F3068">
        <v>99</v>
      </c>
      <c r="G3068">
        <v>99</v>
      </c>
      <c r="H3068">
        <v>99</v>
      </c>
      <c r="I3068">
        <v>99</v>
      </c>
      <c r="J3068">
        <v>999</v>
      </c>
      <c r="K3068">
        <v>99</v>
      </c>
      <c r="L3068">
        <v>99</v>
      </c>
      <c r="M3068">
        <v>35</v>
      </c>
      <c r="N3068">
        <v>99</v>
      </c>
      <c r="O3068">
        <v>99</v>
      </c>
      <c r="P3068">
        <v>9999</v>
      </c>
      <c r="Q3068">
        <v>17</v>
      </c>
      <c r="R3068">
        <v>29</v>
      </c>
      <c r="S3068">
        <v>29</v>
      </c>
      <c r="T3068">
        <v>0.20108168076549721</v>
      </c>
      <c r="U3068">
        <v>0.29840941014277433</v>
      </c>
      <c r="V3068">
        <v>2</v>
      </c>
      <c r="W3068">
        <v>35</v>
      </c>
      <c r="X3068">
        <v>244.53618261291888</v>
      </c>
      <c r="Y3068">
        <v>225.70689655172404</v>
      </c>
      <c r="Z3068">
        <v>225.70689655172404</v>
      </c>
      <c r="AA3068">
        <v>47.400290491140069</v>
      </c>
      <c r="AB3068">
        <v>0</v>
      </c>
      <c r="AD3068">
        <v>0</v>
      </c>
      <c r="AE3068">
        <v>0</v>
      </c>
      <c r="AF3068">
        <v>0</v>
      </c>
      <c r="AG3068">
        <v>0</v>
      </c>
      <c r="AH3068">
        <v>1</v>
      </c>
      <c r="AI3068">
        <v>0</v>
      </c>
      <c r="AJ3068">
        <v>0</v>
      </c>
      <c r="AK3068">
        <v>0</v>
      </c>
      <c r="AL3068">
        <v>0</v>
      </c>
      <c r="AM3068">
        <v>0</v>
      </c>
    </row>
    <row r="3069" spans="1:39">
      <c r="A3069">
        <v>10</v>
      </c>
      <c r="B3069">
        <v>178</v>
      </c>
      <c r="C3069">
        <v>2019</v>
      </c>
      <c r="D3069">
        <v>99</v>
      </c>
      <c r="E3069">
        <v>99</v>
      </c>
      <c r="F3069">
        <v>99</v>
      </c>
      <c r="G3069">
        <v>99</v>
      </c>
      <c r="H3069">
        <v>99</v>
      </c>
      <c r="I3069">
        <v>99</v>
      </c>
      <c r="J3069">
        <v>999</v>
      </c>
      <c r="K3069">
        <v>99</v>
      </c>
      <c r="L3069">
        <v>99</v>
      </c>
      <c r="M3069">
        <v>36</v>
      </c>
      <c r="N3069">
        <v>99</v>
      </c>
      <c r="O3069">
        <v>99</v>
      </c>
      <c r="P3069">
        <v>9999</v>
      </c>
      <c r="Q3069">
        <v>4</v>
      </c>
      <c r="R3069">
        <v>4</v>
      </c>
      <c r="S3069">
        <v>4</v>
      </c>
      <c r="T3069">
        <v>2.7735404243516847E-2</v>
      </c>
      <c r="U3069">
        <v>4.0105531755037595E-2</v>
      </c>
      <c r="V3069">
        <v>2</v>
      </c>
      <c r="W3069">
        <v>36</v>
      </c>
      <c r="X3069">
        <v>238.2719393282774</v>
      </c>
      <c r="Y3069">
        <v>219.92500000000001</v>
      </c>
      <c r="Z3069">
        <v>219.92500000000001</v>
      </c>
      <c r="AA3069">
        <v>29.699526511377481</v>
      </c>
      <c r="AB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</row>
    <row r="3070" spans="1:39">
      <c r="A3070">
        <v>10</v>
      </c>
      <c r="B3070">
        <v>179</v>
      </c>
      <c r="C3070">
        <v>2019</v>
      </c>
      <c r="D3070">
        <v>99</v>
      </c>
      <c r="E3070">
        <v>99</v>
      </c>
      <c r="F3070">
        <v>99</v>
      </c>
      <c r="G3070">
        <v>99</v>
      </c>
      <c r="H3070">
        <v>99</v>
      </c>
      <c r="I3070">
        <v>99</v>
      </c>
      <c r="J3070">
        <v>999</v>
      </c>
      <c r="K3070">
        <v>99</v>
      </c>
      <c r="L3070">
        <v>99</v>
      </c>
      <c r="M3070">
        <v>37</v>
      </c>
      <c r="N3070">
        <v>99</v>
      </c>
      <c r="O3070">
        <v>99</v>
      </c>
      <c r="P3070">
        <v>9999</v>
      </c>
      <c r="Q3070">
        <v>10</v>
      </c>
      <c r="R3070">
        <v>11</v>
      </c>
      <c r="S3070">
        <v>11</v>
      </c>
      <c r="T3070">
        <v>7.6272361669671371E-2</v>
      </c>
      <c r="U3070">
        <v>0.11252982156526002</v>
      </c>
      <c r="V3070">
        <v>2</v>
      </c>
      <c r="W3070">
        <v>37</v>
      </c>
      <c r="X3070">
        <v>243.11041071604447</v>
      </c>
      <c r="Y3070">
        <v>224.39090909090913</v>
      </c>
      <c r="Z3070">
        <v>224.39090909090913</v>
      </c>
      <c r="AA3070">
        <v>38.165559308824129</v>
      </c>
      <c r="AB3070">
        <v>0</v>
      </c>
      <c r="AD3070">
        <v>0</v>
      </c>
      <c r="AE3070">
        <v>0</v>
      </c>
      <c r="AF3070">
        <v>0</v>
      </c>
      <c r="AG3070">
        <v>0</v>
      </c>
      <c r="AH3070">
        <v>2</v>
      </c>
      <c r="AI3070">
        <v>0</v>
      </c>
      <c r="AJ3070">
        <v>0</v>
      </c>
      <c r="AK3070">
        <v>0</v>
      </c>
      <c r="AL3070">
        <v>0</v>
      </c>
      <c r="AM3070">
        <v>0</v>
      </c>
    </row>
    <row r="3071" spans="1:39">
      <c r="A3071">
        <v>10</v>
      </c>
      <c r="B3071">
        <v>180</v>
      </c>
      <c r="C3071">
        <v>2019</v>
      </c>
      <c r="D3071">
        <v>99</v>
      </c>
      <c r="E3071">
        <v>99</v>
      </c>
      <c r="F3071">
        <v>99</v>
      </c>
      <c r="G3071">
        <v>99</v>
      </c>
      <c r="H3071">
        <v>99</v>
      </c>
      <c r="I3071">
        <v>99</v>
      </c>
      <c r="J3071">
        <v>999</v>
      </c>
      <c r="K3071">
        <v>99</v>
      </c>
      <c r="L3071">
        <v>99</v>
      </c>
      <c r="M3071">
        <v>38</v>
      </c>
      <c r="N3071">
        <v>99</v>
      </c>
      <c r="O3071">
        <v>99</v>
      </c>
      <c r="P3071">
        <v>9999</v>
      </c>
      <c r="Q3071">
        <v>10</v>
      </c>
      <c r="R3071">
        <v>11</v>
      </c>
      <c r="S3071">
        <v>11</v>
      </c>
      <c r="T3071">
        <v>7.6272361669671371E-2</v>
      </c>
      <c r="U3071">
        <v>0.10491173090223084</v>
      </c>
      <c r="V3071">
        <v>2</v>
      </c>
      <c r="W3071">
        <v>38</v>
      </c>
      <c r="X3071">
        <v>226.6522210184182</v>
      </c>
      <c r="Y3071">
        <v>209.2</v>
      </c>
      <c r="Z3071">
        <v>209.2</v>
      </c>
      <c r="AA3071">
        <v>41.175367746881342</v>
      </c>
      <c r="AB3071">
        <v>0</v>
      </c>
      <c r="AD3071">
        <v>0</v>
      </c>
      <c r="AE3071">
        <v>0</v>
      </c>
      <c r="AF3071">
        <v>0</v>
      </c>
      <c r="AG3071">
        <v>0</v>
      </c>
      <c r="AH3071">
        <v>1</v>
      </c>
      <c r="AI3071">
        <v>0</v>
      </c>
      <c r="AJ3071">
        <v>0</v>
      </c>
      <c r="AK3071">
        <v>0</v>
      </c>
      <c r="AL3071">
        <v>0</v>
      </c>
      <c r="AM3071">
        <v>0</v>
      </c>
    </row>
    <row r="3072" spans="1:39">
      <c r="A3072">
        <v>10</v>
      </c>
      <c r="B3072">
        <v>181</v>
      </c>
      <c r="C3072">
        <v>2019</v>
      </c>
      <c r="D3072">
        <v>99</v>
      </c>
      <c r="E3072">
        <v>99</v>
      </c>
      <c r="F3072">
        <v>99</v>
      </c>
      <c r="G3072">
        <v>99</v>
      </c>
      <c r="H3072">
        <v>99</v>
      </c>
      <c r="I3072">
        <v>99</v>
      </c>
      <c r="J3072">
        <v>999</v>
      </c>
      <c r="K3072">
        <v>99</v>
      </c>
      <c r="L3072">
        <v>99</v>
      </c>
      <c r="M3072">
        <v>39</v>
      </c>
      <c r="N3072">
        <v>99</v>
      </c>
      <c r="O3072">
        <v>99</v>
      </c>
      <c r="P3072">
        <v>9999</v>
      </c>
      <c r="Q3072">
        <v>9</v>
      </c>
      <c r="R3072">
        <v>11</v>
      </c>
      <c r="S3072">
        <v>11</v>
      </c>
      <c r="T3072">
        <v>7.6272361669671371E-2</v>
      </c>
      <c r="U3072">
        <v>0.11277144861800723</v>
      </c>
      <c r="V3072">
        <v>2</v>
      </c>
      <c r="W3072">
        <v>39</v>
      </c>
      <c r="X3072">
        <v>243.63242391411404</v>
      </c>
      <c r="Y3072">
        <v>224.87272727272727</v>
      </c>
      <c r="Z3072">
        <v>224.87272727272727</v>
      </c>
      <c r="AA3072">
        <v>31.081303673052744</v>
      </c>
      <c r="AB3072">
        <v>0</v>
      </c>
      <c r="AD3072">
        <v>1</v>
      </c>
      <c r="AE3072">
        <v>0</v>
      </c>
      <c r="AF3072">
        <v>0</v>
      </c>
      <c r="AG3072">
        <v>0</v>
      </c>
      <c r="AH3072">
        <v>1</v>
      </c>
      <c r="AI3072">
        <v>0</v>
      </c>
      <c r="AJ3072">
        <v>0</v>
      </c>
      <c r="AK3072">
        <v>0</v>
      </c>
      <c r="AL3072">
        <v>0</v>
      </c>
      <c r="AM3072">
        <v>0</v>
      </c>
    </row>
    <row r="3073" spans="1:39">
      <c r="A3073">
        <v>10</v>
      </c>
      <c r="B3073">
        <v>182</v>
      </c>
      <c r="C3073">
        <v>2019</v>
      </c>
      <c r="D3073">
        <v>99</v>
      </c>
      <c r="E3073">
        <v>99</v>
      </c>
      <c r="F3073">
        <v>99</v>
      </c>
      <c r="G3073">
        <v>99</v>
      </c>
      <c r="H3073">
        <v>99</v>
      </c>
      <c r="I3073">
        <v>99</v>
      </c>
      <c r="J3073">
        <v>999</v>
      </c>
      <c r="K3073">
        <v>99</v>
      </c>
      <c r="L3073">
        <v>99</v>
      </c>
      <c r="M3073">
        <v>40</v>
      </c>
      <c r="N3073">
        <v>99</v>
      </c>
      <c r="O3073">
        <v>99</v>
      </c>
      <c r="P3073">
        <v>9999</v>
      </c>
      <c r="Q3073">
        <v>12</v>
      </c>
      <c r="R3073">
        <v>15</v>
      </c>
      <c r="S3073">
        <v>15</v>
      </c>
      <c r="T3073">
        <v>0.10400776591318817</v>
      </c>
      <c r="U3073">
        <v>0.14215876903325925</v>
      </c>
      <c r="V3073">
        <v>5</v>
      </c>
      <c r="W3073">
        <v>40</v>
      </c>
      <c r="X3073">
        <v>225.22210184182003</v>
      </c>
      <c r="Y3073">
        <v>207.88</v>
      </c>
      <c r="Z3073">
        <v>207.88</v>
      </c>
      <c r="AA3073">
        <v>41.777333567378378</v>
      </c>
      <c r="AB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1</v>
      </c>
    </row>
    <row r="3074" spans="1:39">
      <c r="A3074">
        <v>10</v>
      </c>
      <c r="B3074">
        <v>183</v>
      </c>
      <c r="C3074">
        <v>2019</v>
      </c>
      <c r="D3074">
        <v>99</v>
      </c>
      <c r="E3074">
        <v>99</v>
      </c>
      <c r="F3074">
        <v>99</v>
      </c>
      <c r="G3074">
        <v>99</v>
      </c>
      <c r="H3074">
        <v>99</v>
      </c>
      <c r="I3074">
        <v>99</v>
      </c>
      <c r="J3074">
        <v>999</v>
      </c>
      <c r="K3074">
        <v>99</v>
      </c>
      <c r="L3074">
        <v>99</v>
      </c>
      <c r="M3074">
        <v>41</v>
      </c>
      <c r="N3074">
        <v>99</v>
      </c>
      <c r="O3074">
        <v>99</v>
      </c>
      <c r="P3074">
        <v>9999</v>
      </c>
      <c r="Q3074">
        <v>14</v>
      </c>
      <c r="R3074">
        <v>15</v>
      </c>
      <c r="S3074">
        <v>15</v>
      </c>
      <c r="T3074">
        <v>0.10400776591318817</v>
      </c>
      <c r="U3074">
        <v>0.15152751607845677</v>
      </c>
      <c r="V3074">
        <v>5</v>
      </c>
      <c r="W3074">
        <v>41</v>
      </c>
      <c r="X3074">
        <v>240.06500541711807</v>
      </c>
      <c r="Y3074">
        <v>221.57999999999996</v>
      </c>
      <c r="Z3074">
        <v>221.57999999999996</v>
      </c>
      <c r="AA3074">
        <v>27.750103903709498</v>
      </c>
      <c r="AB3074">
        <v>0</v>
      </c>
      <c r="AD3074">
        <v>0</v>
      </c>
      <c r="AE3074">
        <v>0</v>
      </c>
      <c r="AF3074">
        <v>0</v>
      </c>
      <c r="AG3074">
        <v>0</v>
      </c>
      <c r="AH3074">
        <v>1</v>
      </c>
      <c r="AI3074">
        <v>0</v>
      </c>
      <c r="AJ3074">
        <v>0</v>
      </c>
      <c r="AK3074">
        <v>0</v>
      </c>
      <c r="AL3074">
        <v>1</v>
      </c>
      <c r="AM3074">
        <v>0</v>
      </c>
    </row>
    <row r="3075" spans="1:39">
      <c r="A3075">
        <v>10</v>
      </c>
      <c r="B3075">
        <v>184</v>
      </c>
      <c r="C3075">
        <v>2019</v>
      </c>
      <c r="D3075">
        <v>99</v>
      </c>
      <c r="E3075">
        <v>99</v>
      </c>
      <c r="F3075">
        <v>99</v>
      </c>
      <c r="G3075">
        <v>99</v>
      </c>
      <c r="H3075">
        <v>99</v>
      </c>
      <c r="I3075">
        <v>99</v>
      </c>
      <c r="J3075">
        <v>999</v>
      </c>
      <c r="K3075">
        <v>99</v>
      </c>
      <c r="L3075">
        <v>99</v>
      </c>
      <c r="M3075">
        <v>42</v>
      </c>
      <c r="N3075">
        <v>99</v>
      </c>
      <c r="O3075">
        <v>99</v>
      </c>
      <c r="P3075">
        <v>9999</v>
      </c>
      <c r="Q3075">
        <v>12</v>
      </c>
      <c r="R3075">
        <v>13</v>
      </c>
      <c r="S3075">
        <v>13</v>
      </c>
      <c r="T3075">
        <v>9.0140063791429761E-2</v>
      </c>
      <c r="U3075">
        <v>0.12089239709081027</v>
      </c>
      <c r="V3075">
        <v>5</v>
      </c>
      <c r="W3075">
        <v>42</v>
      </c>
      <c r="X3075">
        <v>220.99591632636057</v>
      </c>
      <c r="Y3075">
        <v>203.97923076923072</v>
      </c>
      <c r="Z3075">
        <v>203.97923076923072</v>
      </c>
      <c r="AA3075">
        <v>26.282452894992765</v>
      </c>
      <c r="AB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1</v>
      </c>
      <c r="AM3075">
        <v>0</v>
      </c>
    </row>
    <row r="3076" spans="1:39">
      <c r="A3076">
        <v>10</v>
      </c>
      <c r="B3076">
        <v>185</v>
      </c>
      <c r="C3076">
        <v>2019</v>
      </c>
      <c r="D3076">
        <v>99</v>
      </c>
      <c r="E3076">
        <v>99</v>
      </c>
      <c r="F3076">
        <v>99</v>
      </c>
      <c r="G3076">
        <v>99</v>
      </c>
      <c r="H3076">
        <v>99</v>
      </c>
      <c r="I3076">
        <v>99</v>
      </c>
      <c r="J3076">
        <v>999</v>
      </c>
      <c r="K3076">
        <v>99</v>
      </c>
      <c r="L3076">
        <v>99</v>
      </c>
      <c r="M3076">
        <v>43</v>
      </c>
      <c r="N3076">
        <v>99</v>
      </c>
      <c r="O3076">
        <v>99</v>
      </c>
      <c r="P3076">
        <v>9999</v>
      </c>
      <c r="Q3076">
        <v>28</v>
      </c>
      <c r="R3076">
        <v>31</v>
      </c>
      <c r="S3076">
        <v>31</v>
      </c>
      <c r="T3076">
        <v>0.21494938288725557</v>
      </c>
      <c r="U3076">
        <v>0.28599980943375825</v>
      </c>
      <c r="V3076">
        <v>5</v>
      </c>
      <c r="W3076">
        <v>43</v>
      </c>
      <c r="X3076">
        <v>219.24649634781389</v>
      </c>
      <c r="Y3076">
        <v>202.36451612903224</v>
      </c>
      <c r="Z3076">
        <v>202.36451612903224</v>
      </c>
      <c r="AA3076">
        <v>38.402600284835579</v>
      </c>
      <c r="AB3076">
        <v>0</v>
      </c>
      <c r="AD3076">
        <v>0</v>
      </c>
      <c r="AE3076">
        <v>0</v>
      </c>
      <c r="AF3076">
        <v>0</v>
      </c>
      <c r="AG3076">
        <v>0</v>
      </c>
      <c r="AH3076">
        <v>2</v>
      </c>
      <c r="AI3076">
        <v>0</v>
      </c>
      <c r="AJ3076">
        <v>0</v>
      </c>
      <c r="AK3076">
        <v>0</v>
      </c>
      <c r="AL3076">
        <v>0</v>
      </c>
      <c r="AM3076">
        <v>0</v>
      </c>
    </row>
    <row r="3077" spans="1:39">
      <c r="A3077">
        <v>10</v>
      </c>
      <c r="B3077">
        <v>186</v>
      </c>
      <c r="C3077">
        <v>2019</v>
      </c>
      <c r="D3077">
        <v>99</v>
      </c>
      <c r="E3077">
        <v>99</v>
      </c>
      <c r="F3077">
        <v>99</v>
      </c>
      <c r="G3077">
        <v>99</v>
      </c>
      <c r="H3077">
        <v>99</v>
      </c>
      <c r="I3077">
        <v>99</v>
      </c>
      <c r="J3077">
        <v>999</v>
      </c>
      <c r="K3077">
        <v>99</v>
      </c>
      <c r="L3077">
        <v>99</v>
      </c>
      <c r="M3077">
        <v>44</v>
      </c>
      <c r="N3077">
        <v>99</v>
      </c>
      <c r="O3077">
        <v>99</v>
      </c>
      <c r="P3077">
        <v>9999</v>
      </c>
      <c r="Q3077">
        <v>36</v>
      </c>
      <c r="R3077">
        <v>42</v>
      </c>
      <c r="S3077">
        <v>42</v>
      </c>
      <c r="T3077">
        <v>0.29122174455692695</v>
      </c>
      <c r="U3077">
        <v>0.38622488731289278</v>
      </c>
      <c r="V3077">
        <v>5</v>
      </c>
      <c r="W3077">
        <v>44</v>
      </c>
      <c r="X3077">
        <v>218.53428261878969</v>
      </c>
      <c r="Y3077">
        <v>201.7071428571428</v>
      </c>
      <c r="Z3077">
        <v>201.7071428571428</v>
      </c>
      <c r="AA3077">
        <v>40.345102923799658</v>
      </c>
      <c r="AB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1</v>
      </c>
      <c r="AK3077">
        <v>0</v>
      </c>
      <c r="AL3077">
        <v>1</v>
      </c>
      <c r="AM3077">
        <v>0</v>
      </c>
    </row>
    <row r="3078" spans="1:39">
      <c r="A3078">
        <v>10</v>
      </c>
      <c r="B3078">
        <v>187</v>
      </c>
      <c r="C3078">
        <v>2019</v>
      </c>
      <c r="D3078">
        <v>99</v>
      </c>
      <c r="E3078">
        <v>99</v>
      </c>
      <c r="F3078">
        <v>99</v>
      </c>
      <c r="G3078">
        <v>99</v>
      </c>
      <c r="H3078">
        <v>99</v>
      </c>
      <c r="I3078">
        <v>99</v>
      </c>
      <c r="J3078">
        <v>999</v>
      </c>
      <c r="K3078">
        <v>99</v>
      </c>
      <c r="L3078">
        <v>99</v>
      </c>
      <c r="M3078">
        <v>45</v>
      </c>
      <c r="N3078">
        <v>99</v>
      </c>
      <c r="O3078">
        <v>99</v>
      </c>
      <c r="P3078">
        <v>9999</v>
      </c>
      <c r="Q3078">
        <v>43</v>
      </c>
      <c r="R3078">
        <v>49</v>
      </c>
      <c r="S3078">
        <v>49</v>
      </c>
      <c r="T3078">
        <v>0.3397587019830815</v>
      </c>
      <c r="U3078">
        <v>0.43020556991387593</v>
      </c>
      <c r="V3078">
        <v>8</v>
      </c>
      <c r="W3078">
        <v>45</v>
      </c>
      <c r="X3078">
        <v>208.64527826298439</v>
      </c>
      <c r="Y3078">
        <v>192.57959183673472</v>
      </c>
      <c r="Z3078">
        <v>192.57959183673472</v>
      </c>
      <c r="AA3078">
        <v>30.361145817369849</v>
      </c>
      <c r="AB3078">
        <v>0</v>
      </c>
      <c r="AD3078">
        <v>0</v>
      </c>
      <c r="AE3078">
        <v>0</v>
      </c>
      <c r="AF3078">
        <v>0</v>
      </c>
      <c r="AG3078">
        <v>0</v>
      </c>
      <c r="AH3078">
        <v>4</v>
      </c>
      <c r="AI3078">
        <v>0</v>
      </c>
      <c r="AJ3078">
        <v>0</v>
      </c>
      <c r="AK3078">
        <v>0</v>
      </c>
      <c r="AL3078">
        <v>1</v>
      </c>
      <c r="AM3078">
        <v>1</v>
      </c>
    </row>
    <row r="3079" spans="1:39">
      <c r="A3079">
        <v>10</v>
      </c>
      <c r="B3079">
        <v>188</v>
      </c>
      <c r="C3079">
        <v>2019</v>
      </c>
      <c r="D3079">
        <v>99</v>
      </c>
      <c r="E3079">
        <v>99</v>
      </c>
      <c r="F3079">
        <v>99</v>
      </c>
      <c r="G3079">
        <v>99</v>
      </c>
      <c r="H3079">
        <v>99</v>
      </c>
      <c r="I3079">
        <v>99</v>
      </c>
      <c r="J3079">
        <v>999</v>
      </c>
      <c r="K3079">
        <v>99</v>
      </c>
      <c r="L3079">
        <v>99</v>
      </c>
      <c r="M3079">
        <v>46</v>
      </c>
      <c r="N3079">
        <v>99</v>
      </c>
      <c r="O3079">
        <v>99</v>
      </c>
      <c r="P3079">
        <v>9999</v>
      </c>
      <c r="Q3079">
        <v>59</v>
      </c>
      <c r="R3079">
        <v>63</v>
      </c>
      <c r="S3079">
        <v>63</v>
      </c>
      <c r="T3079">
        <v>0.43683261683539032</v>
      </c>
      <c r="U3079">
        <v>0.54289905961486506</v>
      </c>
      <c r="V3079">
        <v>8</v>
      </c>
      <c r="W3079">
        <v>46</v>
      </c>
      <c r="X3079">
        <v>204.78924831037503</v>
      </c>
      <c r="Y3079">
        <v>189.02047619047624</v>
      </c>
      <c r="Z3079">
        <v>189.02047619047624</v>
      </c>
      <c r="AA3079">
        <v>34.310398184555389</v>
      </c>
      <c r="AB3079">
        <v>0</v>
      </c>
      <c r="AD3079">
        <v>1</v>
      </c>
      <c r="AE3079">
        <v>0</v>
      </c>
      <c r="AF3079">
        <v>0</v>
      </c>
      <c r="AG3079">
        <v>0</v>
      </c>
      <c r="AH3079">
        <v>2</v>
      </c>
      <c r="AI3079">
        <v>0</v>
      </c>
      <c r="AJ3079">
        <v>1</v>
      </c>
      <c r="AK3079">
        <v>0</v>
      </c>
      <c r="AL3079">
        <v>1</v>
      </c>
      <c r="AM3079">
        <v>0</v>
      </c>
    </row>
    <row r="3080" spans="1:39">
      <c r="A3080">
        <v>10</v>
      </c>
      <c r="B3080">
        <v>189</v>
      </c>
      <c r="C3080">
        <v>2019</v>
      </c>
      <c r="D3080">
        <v>99</v>
      </c>
      <c r="E3080">
        <v>99</v>
      </c>
      <c r="F3080">
        <v>99</v>
      </c>
      <c r="G3080">
        <v>99</v>
      </c>
      <c r="H3080">
        <v>99</v>
      </c>
      <c r="I3080">
        <v>99</v>
      </c>
      <c r="J3080">
        <v>999</v>
      </c>
      <c r="K3080">
        <v>99</v>
      </c>
      <c r="L3080">
        <v>99</v>
      </c>
      <c r="M3080">
        <v>47</v>
      </c>
      <c r="N3080">
        <v>99</v>
      </c>
      <c r="O3080">
        <v>99</v>
      </c>
      <c r="P3080">
        <v>9999</v>
      </c>
      <c r="Q3080">
        <v>55</v>
      </c>
      <c r="R3080">
        <v>65</v>
      </c>
      <c r="S3080">
        <v>65</v>
      </c>
      <c r="T3080">
        <v>0.45070031895714879</v>
      </c>
      <c r="U3080">
        <v>0.55817034524858611</v>
      </c>
      <c r="V3080">
        <v>8</v>
      </c>
      <c r="W3080">
        <v>47</v>
      </c>
      <c r="X3080">
        <v>204.07133927827323</v>
      </c>
      <c r="Y3080">
        <v>188.35784615384611</v>
      </c>
      <c r="Z3080">
        <v>188.35784615384611</v>
      </c>
      <c r="AA3080">
        <v>30.075159210132121</v>
      </c>
      <c r="AB3080">
        <v>0</v>
      </c>
      <c r="AD3080">
        <v>2</v>
      </c>
      <c r="AE3080">
        <v>0</v>
      </c>
      <c r="AF3080">
        <v>0</v>
      </c>
      <c r="AG3080">
        <v>1</v>
      </c>
      <c r="AH3080">
        <v>2</v>
      </c>
      <c r="AI3080">
        <v>0</v>
      </c>
      <c r="AJ3080">
        <v>0</v>
      </c>
      <c r="AK3080">
        <v>0</v>
      </c>
      <c r="AL3080">
        <v>0</v>
      </c>
      <c r="AM3080">
        <v>0</v>
      </c>
    </row>
    <row r="3081" spans="1:39">
      <c r="A3081">
        <v>10</v>
      </c>
      <c r="B3081">
        <v>190</v>
      </c>
      <c r="C3081">
        <v>2019</v>
      </c>
      <c r="D3081">
        <v>99</v>
      </c>
      <c r="E3081">
        <v>99</v>
      </c>
      <c r="F3081">
        <v>99</v>
      </c>
      <c r="G3081">
        <v>99</v>
      </c>
      <c r="H3081">
        <v>99</v>
      </c>
      <c r="I3081">
        <v>99</v>
      </c>
      <c r="J3081">
        <v>999</v>
      </c>
      <c r="K3081">
        <v>99</v>
      </c>
      <c r="L3081">
        <v>99</v>
      </c>
      <c r="M3081">
        <v>48</v>
      </c>
      <c r="N3081">
        <v>99</v>
      </c>
      <c r="O3081">
        <v>99</v>
      </c>
      <c r="P3081">
        <v>9999</v>
      </c>
      <c r="Q3081">
        <v>71</v>
      </c>
      <c r="R3081">
        <v>95</v>
      </c>
      <c r="S3081">
        <v>95</v>
      </c>
      <c r="T3081">
        <v>0.65871585078352524</v>
      </c>
      <c r="U3081">
        <v>0.77308347576412284</v>
      </c>
      <c r="V3081">
        <v>8</v>
      </c>
      <c r="W3081">
        <v>48</v>
      </c>
      <c r="X3081">
        <v>193.38883503449847</v>
      </c>
      <c r="Y3081">
        <v>178.49789473684211</v>
      </c>
      <c r="Z3081">
        <v>178.49789473684211</v>
      </c>
      <c r="AA3081">
        <v>33.764581190002936</v>
      </c>
      <c r="AB3081">
        <v>0</v>
      </c>
      <c r="AD3081">
        <v>3</v>
      </c>
      <c r="AE3081">
        <v>0</v>
      </c>
      <c r="AF3081">
        <v>0</v>
      </c>
      <c r="AG3081">
        <v>0</v>
      </c>
      <c r="AH3081">
        <v>4</v>
      </c>
      <c r="AI3081">
        <v>1</v>
      </c>
      <c r="AJ3081">
        <v>0</v>
      </c>
      <c r="AK3081">
        <v>0</v>
      </c>
      <c r="AL3081">
        <v>1</v>
      </c>
      <c r="AM3081">
        <v>0</v>
      </c>
    </row>
    <row r="3082" spans="1:39">
      <c r="A3082">
        <v>10</v>
      </c>
      <c r="B3082">
        <v>191</v>
      </c>
      <c r="C3082">
        <v>2019</v>
      </c>
      <c r="D3082">
        <v>99</v>
      </c>
      <c r="E3082">
        <v>99</v>
      </c>
      <c r="F3082">
        <v>99</v>
      </c>
      <c r="G3082">
        <v>99</v>
      </c>
      <c r="H3082">
        <v>99</v>
      </c>
      <c r="I3082">
        <v>99</v>
      </c>
      <c r="J3082">
        <v>999</v>
      </c>
      <c r="K3082">
        <v>99</v>
      </c>
      <c r="L3082">
        <v>99</v>
      </c>
      <c r="M3082">
        <v>49</v>
      </c>
      <c r="N3082">
        <v>99</v>
      </c>
      <c r="O3082">
        <v>99</v>
      </c>
      <c r="P3082">
        <v>9999</v>
      </c>
      <c r="Q3082">
        <v>82</v>
      </c>
      <c r="R3082">
        <v>115</v>
      </c>
      <c r="S3082">
        <v>115</v>
      </c>
      <c r="T3082">
        <v>0.79739287200110942</v>
      </c>
      <c r="U3082">
        <v>0.96141033607587678</v>
      </c>
      <c r="V3082">
        <v>8</v>
      </c>
      <c r="W3082">
        <v>49</v>
      </c>
      <c r="X3082">
        <v>198.67332422629408</v>
      </c>
      <c r="Y3082">
        <v>183.37547826086964</v>
      </c>
      <c r="Z3082">
        <v>183.37547826086964</v>
      </c>
      <c r="AA3082">
        <v>28.631561066750553</v>
      </c>
      <c r="AB3082">
        <v>0</v>
      </c>
      <c r="AD3082">
        <v>4</v>
      </c>
      <c r="AE3082">
        <v>0</v>
      </c>
      <c r="AF3082">
        <v>0</v>
      </c>
      <c r="AG3082">
        <v>0</v>
      </c>
      <c r="AH3082">
        <v>2</v>
      </c>
      <c r="AI3082">
        <v>0</v>
      </c>
      <c r="AJ3082">
        <v>1</v>
      </c>
      <c r="AK3082">
        <v>0</v>
      </c>
      <c r="AL3082">
        <v>0</v>
      </c>
      <c r="AM3082">
        <v>2</v>
      </c>
    </row>
    <row r="3083" spans="1:39">
      <c r="A3083">
        <v>10</v>
      </c>
      <c r="B3083">
        <v>192</v>
      </c>
      <c r="C3083">
        <v>2019</v>
      </c>
      <c r="D3083">
        <v>99</v>
      </c>
      <c r="E3083">
        <v>99</v>
      </c>
      <c r="F3083">
        <v>99</v>
      </c>
      <c r="G3083">
        <v>99</v>
      </c>
      <c r="H3083">
        <v>99</v>
      </c>
      <c r="I3083">
        <v>99</v>
      </c>
      <c r="J3083">
        <v>999</v>
      </c>
      <c r="K3083">
        <v>99</v>
      </c>
      <c r="L3083">
        <v>99</v>
      </c>
      <c r="M3083">
        <v>50</v>
      </c>
      <c r="N3083">
        <v>99</v>
      </c>
      <c r="O3083">
        <v>99</v>
      </c>
      <c r="P3083">
        <v>9999</v>
      </c>
      <c r="Q3083">
        <v>95</v>
      </c>
      <c r="R3083">
        <v>135</v>
      </c>
      <c r="S3083">
        <v>135</v>
      </c>
      <c r="T3083">
        <v>0.9360698932186936</v>
      </c>
      <c r="U3083">
        <v>1.1207638332627452</v>
      </c>
      <c r="V3083">
        <v>11</v>
      </c>
      <c r="W3083">
        <v>50</v>
      </c>
      <c r="X3083">
        <v>197.29176196781836</v>
      </c>
      <c r="Y3083">
        <v>182.10029629629636</v>
      </c>
      <c r="Z3083">
        <v>182.10029629629636</v>
      </c>
      <c r="AA3083">
        <v>34.65607932219487</v>
      </c>
      <c r="AB3083">
        <v>0</v>
      </c>
      <c r="AD3083">
        <v>4</v>
      </c>
      <c r="AE3083">
        <v>0</v>
      </c>
      <c r="AF3083">
        <v>0</v>
      </c>
      <c r="AG3083">
        <v>0</v>
      </c>
      <c r="AH3083">
        <v>11</v>
      </c>
      <c r="AI3083">
        <v>1</v>
      </c>
      <c r="AJ3083">
        <v>2</v>
      </c>
      <c r="AK3083">
        <v>0</v>
      </c>
      <c r="AL3083">
        <v>3</v>
      </c>
      <c r="AM3083">
        <v>1</v>
      </c>
    </row>
    <row r="3084" spans="1:39">
      <c r="A3084">
        <v>10</v>
      </c>
      <c r="B3084">
        <v>193</v>
      </c>
      <c r="C3084">
        <v>2019</v>
      </c>
      <c r="D3084">
        <v>99</v>
      </c>
      <c r="E3084">
        <v>99</v>
      </c>
      <c r="F3084">
        <v>99</v>
      </c>
      <c r="G3084">
        <v>99</v>
      </c>
      <c r="H3084">
        <v>99</v>
      </c>
      <c r="I3084">
        <v>99</v>
      </c>
      <c r="J3084">
        <v>999</v>
      </c>
      <c r="K3084">
        <v>99</v>
      </c>
      <c r="L3084">
        <v>99</v>
      </c>
      <c r="M3084">
        <v>51</v>
      </c>
      <c r="N3084">
        <v>99</v>
      </c>
      <c r="O3084">
        <v>99</v>
      </c>
      <c r="P3084">
        <v>9999</v>
      </c>
      <c r="Q3084">
        <v>129</v>
      </c>
      <c r="R3084">
        <v>203</v>
      </c>
      <c r="S3084">
        <v>203</v>
      </c>
      <c r="T3084">
        <v>1.4075717653584803</v>
      </c>
      <c r="U3084">
        <v>1.6589019281382913</v>
      </c>
      <c r="V3084">
        <v>11</v>
      </c>
      <c r="W3084">
        <v>51</v>
      </c>
      <c r="X3084">
        <v>194.20181566854689</v>
      </c>
      <c r="Y3084">
        <v>179.24827586206908</v>
      </c>
      <c r="Z3084">
        <v>179.24827586206908</v>
      </c>
      <c r="AA3084">
        <v>31.572853190734676</v>
      </c>
      <c r="AB3084">
        <v>0</v>
      </c>
      <c r="AD3084">
        <v>3</v>
      </c>
      <c r="AE3084">
        <v>0</v>
      </c>
      <c r="AF3084">
        <v>0</v>
      </c>
      <c r="AG3084">
        <v>0</v>
      </c>
      <c r="AH3084">
        <v>10</v>
      </c>
      <c r="AI3084">
        <v>1</v>
      </c>
      <c r="AJ3084">
        <v>1</v>
      </c>
      <c r="AK3084">
        <v>0</v>
      </c>
      <c r="AL3084">
        <v>2</v>
      </c>
      <c r="AM3084">
        <v>0</v>
      </c>
    </row>
    <row r="3085" spans="1:39">
      <c r="A3085">
        <v>10</v>
      </c>
      <c r="B3085">
        <v>194</v>
      </c>
      <c r="C3085">
        <v>2019</v>
      </c>
      <c r="D3085">
        <v>99</v>
      </c>
      <c r="E3085">
        <v>99</v>
      </c>
      <c r="F3085">
        <v>99</v>
      </c>
      <c r="G3085">
        <v>99</v>
      </c>
      <c r="H3085">
        <v>99</v>
      </c>
      <c r="I3085">
        <v>99</v>
      </c>
      <c r="J3085">
        <v>999</v>
      </c>
      <c r="K3085">
        <v>99</v>
      </c>
      <c r="L3085">
        <v>99</v>
      </c>
      <c r="M3085">
        <v>52</v>
      </c>
      <c r="N3085">
        <v>99</v>
      </c>
      <c r="O3085">
        <v>99</v>
      </c>
      <c r="P3085">
        <v>9999</v>
      </c>
      <c r="Q3085">
        <v>157</v>
      </c>
      <c r="R3085">
        <v>272</v>
      </c>
      <c r="S3085">
        <v>272</v>
      </c>
      <c r="T3085">
        <v>1.8860074885591465</v>
      </c>
      <c r="U3085">
        <v>2.1292736645204404</v>
      </c>
      <c r="V3085">
        <v>11</v>
      </c>
      <c r="W3085">
        <v>52</v>
      </c>
      <c r="X3085">
        <v>186.03351443502632</v>
      </c>
      <c r="Y3085">
        <v>171.70893382352935</v>
      </c>
      <c r="Z3085">
        <v>171.70893382352935</v>
      </c>
      <c r="AA3085">
        <v>31.967135812034201</v>
      </c>
      <c r="AB3085">
        <v>0</v>
      </c>
      <c r="AD3085">
        <v>4</v>
      </c>
      <c r="AE3085">
        <v>0</v>
      </c>
      <c r="AF3085">
        <v>0</v>
      </c>
      <c r="AG3085">
        <v>1</v>
      </c>
      <c r="AH3085">
        <v>13</v>
      </c>
      <c r="AI3085">
        <v>2</v>
      </c>
      <c r="AJ3085">
        <v>2</v>
      </c>
      <c r="AK3085">
        <v>0</v>
      </c>
      <c r="AL3085">
        <v>6</v>
      </c>
      <c r="AM3085">
        <v>2</v>
      </c>
    </row>
    <row r="3086" spans="1:39">
      <c r="A3086">
        <v>10</v>
      </c>
      <c r="B3086">
        <v>195</v>
      </c>
      <c r="C3086">
        <v>2019</v>
      </c>
      <c r="D3086">
        <v>99</v>
      </c>
      <c r="E3086">
        <v>99</v>
      </c>
      <c r="F3086">
        <v>99</v>
      </c>
      <c r="G3086">
        <v>99</v>
      </c>
      <c r="H3086">
        <v>99</v>
      </c>
      <c r="I3086">
        <v>99</v>
      </c>
      <c r="J3086">
        <v>999</v>
      </c>
      <c r="K3086">
        <v>99</v>
      </c>
      <c r="L3086">
        <v>99</v>
      </c>
      <c r="M3086">
        <v>53</v>
      </c>
      <c r="N3086">
        <v>99</v>
      </c>
      <c r="O3086">
        <v>99</v>
      </c>
      <c r="P3086">
        <v>9999</v>
      </c>
      <c r="Q3086">
        <v>183</v>
      </c>
      <c r="R3086">
        <v>338</v>
      </c>
      <c r="S3086">
        <v>338</v>
      </c>
      <c r="T3086">
        <v>2.3436416585771735</v>
      </c>
      <c r="U3086">
        <v>2.6508753509860874</v>
      </c>
      <c r="V3086">
        <v>11</v>
      </c>
      <c r="W3086">
        <v>53</v>
      </c>
      <c r="X3086">
        <v>186.38082019655479</v>
      </c>
      <c r="Y3086">
        <v>172.02949704141997</v>
      </c>
      <c r="Z3086">
        <v>172.02949704141997</v>
      </c>
      <c r="AA3086">
        <v>29.410594738684999</v>
      </c>
      <c r="AB3086">
        <v>0</v>
      </c>
      <c r="AD3086">
        <v>5</v>
      </c>
      <c r="AE3086">
        <v>0</v>
      </c>
      <c r="AF3086">
        <v>0</v>
      </c>
      <c r="AG3086">
        <v>1</v>
      </c>
      <c r="AH3086">
        <v>14</v>
      </c>
      <c r="AI3086">
        <v>2</v>
      </c>
      <c r="AJ3086">
        <v>1</v>
      </c>
      <c r="AK3086">
        <v>0</v>
      </c>
      <c r="AL3086">
        <v>0</v>
      </c>
      <c r="AM3086">
        <v>4</v>
      </c>
    </row>
    <row r="3087" spans="1:39">
      <c r="A3087">
        <v>10</v>
      </c>
      <c r="B3087">
        <v>196</v>
      </c>
      <c r="C3087">
        <v>2019</v>
      </c>
      <c r="D3087">
        <v>99</v>
      </c>
      <c r="E3087">
        <v>99</v>
      </c>
      <c r="F3087">
        <v>99</v>
      </c>
      <c r="G3087">
        <v>99</v>
      </c>
      <c r="H3087">
        <v>99</v>
      </c>
      <c r="I3087">
        <v>99</v>
      </c>
      <c r="J3087">
        <v>999</v>
      </c>
      <c r="K3087">
        <v>99</v>
      </c>
      <c r="L3087">
        <v>99</v>
      </c>
      <c r="M3087">
        <v>54</v>
      </c>
      <c r="N3087">
        <v>99</v>
      </c>
      <c r="O3087">
        <v>99</v>
      </c>
      <c r="P3087">
        <v>9999</v>
      </c>
      <c r="Q3087">
        <v>215</v>
      </c>
      <c r="R3087">
        <v>437</v>
      </c>
      <c r="S3087">
        <v>437</v>
      </c>
      <c r="T3087">
        <v>3.0300929136042156</v>
      </c>
      <c r="U3087">
        <v>3.3215126035862004</v>
      </c>
      <c r="V3087">
        <v>11</v>
      </c>
      <c r="W3087">
        <v>54</v>
      </c>
      <c r="X3087">
        <v>180.62717087598631</v>
      </c>
      <c r="Y3087">
        <v>166.71887871853542</v>
      </c>
      <c r="Z3087">
        <v>166.71887871853542</v>
      </c>
      <c r="AA3087">
        <v>28.909531979023008</v>
      </c>
      <c r="AB3087">
        <v>0</v>
      </c>
      <c r="AD3087">
        <v>9</v>
      </c>
      <c r="AE3087">
        <v>0</v>
      </c>
      <c r="AF3087">
        <v>0</v>
      </c>
      <c r="AG3087">
        <v>1</v>
      </c>
      <c r="AH3087">
        <v>26</v>
      </c>
      <c r="AI3087">
        <v>0</v>
      </c>
      <c r="AJ3087">
        <v>3</v>
      </c>
      <c r="AK3087">
        <v>0</v>
      </c>
      <c r="AL3087">
        <v>4</v>
      </c>
      <c r="AM3087">
        <v>2</v>
      </c>
    </row>
    <row r="3088" spans="1:39">
      <c r="A3088">
        <v>10</v>
      </c>
      <c r="B3088">
        <v>197</v>
      </c>
      <c r="C3088">
        <v>2019</v>
      </c>
      <c r="D3088">
        <v>99</v>
      </c>
      <c r="E3088">
        <v>99</v>
      </c>
      <c r="F3088">
        <v>99</v>
      </c>
      <c r="G3088">
        <v>99</v>
      </c>
      <c r="H3088">
        <v>99</v>
      </c>
      <c r="I3088">
        <v>99</v>
      </c>
      <c r="J3088">
        <v>999</v>
      </c>
      <c r="K3088">
        <v>99</v>
      </c>
      <c r="L3088">
        <v>99</v>
      </c>
      <c r="M3088">
        <v>55</v>
      </c>
      <c r="N3088">
        <v>99</v>
      </c>
      <c r="O3088">
        <v>99</v>
      </c>
      <c r="P3088">
        <v>9999</v>
      </c>
      <c r="Q3088">
        <v>232</v>
      </c>
      <c r="R3088">
        <v>572</v>
      </c>
      <c r="S3088">
        <v>572</v>
      </c>
      <c r="T3088">
        <v>3.9661628068229096</v>
      </c>
      <c r="U3088">
        <v>4.3222548089482222</v>
      </c>
      <c r="V3088">
        <v>14</v>
      </c>
      <c r="W3088">
        <v>55</v>
      </c>
      <c r="X3088">
        <v>179.57379024009572</v>
      </c>
      <c r="Y3088">
        <v>165.74660839160828</v>
      </c>
      <c r="Z3088">
        <v>165.74660839160828</v>
      </c>
      <c r="AA3088">
        <v>29.716901621695321</v>
      </c>
      <c r="AB3088">
        <v>0</v>
      </c>
      <c r="AD3088">
        <v>17</v>
      </c>
      <c r="AE3088">
        <v>0</v>
      </c>
      <c r="AF3088">
        <v>0</v>
      </c>
      <c r="AG3088">
        <v>0</v>
      </c>
      <c r="AH3088">
        <v>34</v>
      </c>
      <c r="AI3088">
        <v>2</v>
      </c>
      <c r="AJ3088">
        <v>4</v>
      </c>
      <c r="AK3088">
        <v>1</v>
      </c>
      <c r="AL3088">
        <v>12</v>
      </c>
      <c r="AM3088">
        <v>3</v>
      </c>
    </row>
    <row r="3089" spans="1:39">
      <c r="A3089">
        <v>10</v>
      </c>
      <c r="B3089">
        <v>198</v>
      </c>
      <c r="C3089">
        <v>2019</v>
      </c>
      <c r="D3089">
        <v>99</v>
      </c>
      <c r="E3089">
        <v>99</v>
      </c>
      <c r="F3089">
        <v>99</v>
      </c>
      <c r="G3089">
        <v>99</v>
      </c>
      <c r="H3089">
        <v>99</v>
      </c>
      <c r="I3089">
        <v>99</v>
      </c>
      <c r="J3089">
        <v>999</v>
      </c>
      <c r="K3089">
        <v>99</v>
      </c>
      <c r="L3089">
        <v>99</v>
      </c>
      <c r="M3089">
        <v>56</v>
      </c>
      <c r="N3089">
        <v>99</v>
      </c>
      <c r="O3089">
        <v>99</v>
      </c>
      <c r="P3089">
        <v>9999</v>
      </c>
      <c r="Q3089">
        <v>285</v>
      </c>
      <c r="R3089">
        <v>720</v>
      </c>
      <c r="S3089">
        <v>720</v>
      </c>
      <c r="T3089">
        <v>4.9923727638330311</v>
      </c>
      <c r="U3089">
        <v>5.3011074269317469</v>
      </c>
      <c r="V3089">
        <v>14</v>
      </c>
      <c r="W3089">
        <v>56</v>
      </c>
      <c r="X3089">
        <v>174.9696490911281</v>
      </c>
      <c r="Y3089">
        <v>161.496986111111</v>
      </c>
      <c r="Z3089">
        <v>161.496986111111</v>
      </c>
      <c r="AA3089">
        <v>27.877703505168142</v>
      </c>
      <c r="AB3089">
        <v>0</v>
      </c>
      <c r="AD3089">
        <v>13</v>
      </c>
      <c r="AE3089">
        <v>0</v>
      </c>
      <c r="AF3089">
        <v>0</v>
      </c>
      <c r="AG3089">
        <v>3</v>
      </c>
      <c r="AH3089">
        <v>60</v>
      </c>
      <c r="AI3089">
        <v>6</v>
      </c>
      <c r="AJ3089">
        <v>7</v>
      </c>
      <c r="AK3089">
        <v>0</v>
      </c>
      <c r="AL3089">
        <v>9</v>
      </c>
      <c r="AM3089">
        <v>5</v>
      </c>
    </row>
    <row r="3090" spans="1:39">
      <c r="A3090">
        <v>10</v>
      </c>
      <c r="B3090">
        <v>199</v>
      </c>
      <c r="C3090">
        <v>2019</v>
      </c>
      <c r="D3090">
        <v>99</v>
      </c>
      <c r="E3090">
        <v>99</v>
      </c>
      <c r="F3090">
        <v>99</v>
      </c>
      <c r="G3090">
        <v>99</v>
      </c>
      <c r="H3090">
        <v>99</v>
      </c>
      <c r="I3090">
        <v>99</v>
      </c>
      <c r="J3090">
        <v>999</v>
      </c>
      <c r="K3090">
        <v>99</v>
      </c>
      <c r="L3090">
        <v>99</v>
      </c>
      <c r="M3090">
        <v>57</v>
      </c>
      <c r="N3090">
        <v>99</v>
      </c>
      <c r="O3090">
        <v>99</v>
      </c>
      <c r="P3090">
        <v>9999</v>
      </c>
      <c r="Q3090">
        <v>310</v>
      </c>
      <c r="R3090">
        <v>896</v>
      </c>
      <c r="S3090">
        <v>896</v>
      </c>
      <c r="T3090">
        <v>6.2127305505477741</v>
      </c>
      <c r="U3090">
        <v>6.4805123222958398</v>
      </c>
      <c r="V3090">
        <v>14</v>
      </c>
      <c r="W3090">
        <v>57</v>
      </c>
      <c r="X3090">
        <v>171.8818197647422</v>
      </c>
      <c r="Y3090">
        <v>158.64691964285723</v>
      </c>
      <c r="Z3090">
        <v>158.64691964285723</v>
      </c>
      <c r="AA3090">
        <v>27.459206596245721</v>
      </c>
      <c r="AB3090">
        <v>0</v>
      </c>
      <c r="AD3090">
        <v>12</v>
      </c>
      <c r="AE3090">
        <v>1</v>
      </c>
      <c r="AF3090">
        <v>0</v>
      </c>
      <c r="AG3090">
        <v>5</v>
      </c>
      <c r="AH3090">
        <v>54</v>
      </c>
      <c r="AI3090">
        <v>5</v>
      </c>
      <c r="AJ3090">
        <v>4</v>
      </c>
      <c r="AK3090">
        <v>2</v>
      </c>
      <c r="AL3090">
        <v>8</v>
      </c>
      <c r="AM3090">
        <v>3</v>
      </c>
    </row>
    <row r="3091" spans="1:39">
      <c r="A3091">
        <v>10</v>
      </c>
      <c r="B3091">
        <v>200</v>
      </c>
      <c r="C3091">
        <v>2019</v>
      </c>
      <c r="D3091">
        <v>99</v>
      </c>
      <c r="E3091">
        <v>99</v>
      </c>
      <c r="F3091">
        <v>99</v>
      </c>
      <c r="G3091">
        <v>99</v>
      </c>
      <c r="H3091">
        <v>99</v>
      </c>
      <c r="I3091">
        <v>99</v>
      </c>
      <c r="J3091">
        <v>999</v>
      </c>
      <c r="K3091">
        <v>99</v>
      </c>
      <c r="L3091">
        <v>99</v>
      </c>
      <c r="M3091">
        <v>58</v>
      </c>
      <c r="N3091">
        <v>99</v>
      </c>
      <c r="O3091">
        <v>99</v>
      </c>
      <c r="P3091">
        <v>9999</v>
      </c>
      <c r="Q3091">
        <v>297</v>
      </c>
      <c r="R3091">
        <v>1052</v>
      </c>
      <c r="S3091">
        <v>1052</v>
      </c>
      <c r="T3091">
        <v>7.2944113160449309</v>
      </c>
      <c r="U3091">
        <v>7.5031764839434212</v>
      </c>
      <c r="V3091">
        <v>14.002851711026612</v>
      </c>
      <c r="W3091">
        <v>58</v>
      </c>
      <c r="X3091">
        <v>169.49544591326847</v>
      </c>
      <c r="Y3091">
        <v>156.44429657794669</v>
      </c>
      <c r="Z3091">
        <v>156.44429657794669</v>
      </c>
      <c r="AA3091">
        <v>27.540870696580619</v>
      </c>
      <c r="AB3091">
        <v>0</v>
      </c>
      <c r="AD3091">
        <v>27</v>
      </c>
      <c r="AE3091">
        <v>0</v>
      </c>
      <c r="AF3091">
        <v>0</v>
      </c>
      <c r="AG3091">
        <v>0</v>
      </c>
      <c r="AH3091">
        <v>65</v>
      </c>
      <c r="AI3091">
        <v>10</v>
      </c>
      <c r="AJ3091">
        <v>10</v>
      </c>
      <c r="AK3091">
        <v>4</v>
      </c>
      <c r="AL3091">
        <v>16</v>
      </c>
      <c r="AM3091">
        <v>4</v>
      </c>
    </row>
    <row r="3092" spans="1:39">
      <c r="A3092">
        <v>10</v>
      </c>
      <c r="B3092">
        <v>201</v>
      </c>
      <c r="C3092">
        <v>2019</v>
      </c>
      <c r="D3092">
        <v>99</v>
      </c>
      <c r="E3092">
        <v>99</v>
      </c>
      <c r="F3092">
        <v>99</v>
      </c>
      <c r="G3092">
        <v>99</v>
      </c>
      <c r="H3092">
        <v>99</v>
      </c>
      <c r="I3092">
        <v>99</v>
      </c>
      <c r="J3092">
        <v>999</v>
      </c>
      <c r="K3092">
        <v>99</v>
      </c>
      <c r="L3092">
        <v>99</v>
      </c>
      <c r="M3092">
        <v>59</v>
      </c>
      <c r="N3092">
        <v>99</v>
      </c>
      <c r="O3092">
        <v>99</v>
      </c>
      <c r="P3092">
        <v>9999</v>
      </c>
      <c r="Q3092">
        <v>322</v>
      </c>
      <c r="R3092">
        <v>1242</v>
      </c>
      <c r="S3092">
        <v>1242</v>
      </c>
      <c r="T3092">
        <v>8.6118430176119816</v>
      </c>
      <c r="U3092">
        <v>8.7166407639426744</v>
      </c>
      <c r="V3092">
        <v>14</v>
      </c>
      <c r="W3092">
        <v>59</v>
      </c>
      <c r="X3092">
        <v>166.78468307678341</v>
      </c>
      <c r="Y3092">
        <v>153.94226247987103</v>
      </c>
      <c r="Z3092">
        <v>153.94226247987103</v>
      </c>
      <c r="AA3092">
        <v>27.899911478375529</v>
      </c>
      <c r="AB3092">
        <v>0</v>
      </c>
      <c r="AD3092">
        <v>33</v>
      </c>
      <c r="AE3092">
        <v>0</v>
      </c>
      <c r="AF3092">
        <v>0</v>
      </c>
      <c r="AG3092">
        <v>1</v>
      </c>
      <c r="AH3092">
        <v>89</v>
      </c>
      <c r="AI3092">
        <v>10</v>
      </c>
      <c r="AJ3092">
        <v>9</v>
      </c>
      <c r="AK3092">
        <v>2</v>
      </c>
      <c r="AL3092">
        <v>6</v>
      </c>
      <c r="AM3092">
        <v>8</v>
      </c>
    </row>
    <row r="3093" spans="1:39">
      <c r="A3093">
        <v>10</v>
      </c>
      <c r="B3093">
        <v>202</v>
      </c>
      <c r="C3093">
        <v>2019</v>
      </c>
      <c r="D3093">
        <v>99</v>
      </c>
      <c r="E3093">
        <v>99</v>
      </c>
      <c r="F3093">
        <v>99</v>
      </c>
      <c r="G3093">
        <v>99</v>
      </c>
      <c r="H3093">
        <v>99</v>
      </c>
      <c r="I3093">
        <v>99</v>
      </c>
      <c r="J3093">
        <v>999</v>
      </c>
      <c r="K3093">
        <v>99</v>
      </c>
      <c r="L3093">
        <v>99</v>
      </c>
      <c r="M3093">
        <v>60</v>
      </c>
      <c r="N3093">
        <v>99</v>
      </c>
      <c r="O3093">
        <v>99</v>
      </c>
      <c r="P3093">
        <v>9999</v>
      </c>
      <c r="Q3093">
        <v>325</v>
      </c>
      <c r="R3093">
        <v>1323</v>
      </c>
      <c r="S3093">
        <v>1323</v>
      </c>
      <c r="T3093">
        <v>9.1734849535432001</v>
      </c>
      <c r="U3093">
        <v>9.0767667382581863</v>
      </c>
      <c r="V3093">
        <v>16.995464852607711</v>
      </c>
      <c r="W3093">
        <v>60</v>
      </c>
      <c r="X3093">
        <v>163.04216835403963</v>
      </c>
      <c r="Y3093">
        <v>150.48792139077867</v>
      </c>
      <c r="Z3093">
        <v>150.48792139077867</v>
      </c>
      <c r="AA3093">
        <v>25.776020065529003</v>
      </c>
      <c r="AB3093">
        <v>0</v>
      </c>
      <c r="AD3093">
        <v>49</v>
      </c>
      <c r="AE3093">
        <v>0</v>
      </c>
      <c r="AF3093">
        <v>0</v>
      </c>
      <c r="AG3093">
        <v>1</v>
      </c>
      <c r="AH3093">
        <v>92</v>
      </c>
      <c r="AI3093">
        <v>15</v>
      </c>
      <c r="AJ3093">
        <v>13</v>
      </c>
      <c r="AK3093">
        <v>9</v>
      </c>
      <c r="AL3093">
        <v>8</v>
      </c>
      <c r="AM3093">
        <v>6</v>
      </c>
    </row>
    <row r="3094" spans="1:39">
      <c r="A3094">
        <v>10</v>
      </c>
      <c r="B3094">
        <v>203</v>
      </c>
      <c r="C3094">
        <v>2019</v>
      </c>
      <c r="D3094">
        <v>99</v>
      </c>
      <c r="E3094">
        <v>99</v>
      </c>
      <c r="F3094">
        <v>99</v>
      </c>
      <c r="G3094">
        <v>99</v>
      </c>
      <c r="H3094">
        <v>99</v>
      </c>
      <c r="I3094">
        <v>99</v>
      </c>
      <c r="J3094">
        <v>999</v>
      </c>
      <c r="K3094">
        <v>99</v>
      </c>
      <c r="L3094">
        <v>99</v>
      </c>
      <c r="M3094">
        <v>61</v>
      </c>
      <c r="N3094">
        <v>99</v>
      </c>
      <c r="O3094">
        <v>99</v>
      </c>
      <c r="P3094">
        <v>9999</v>
      </c>
      <c r="Q3094">
        <v>327</v>
      </c>
      <c r="R3094">
        <v>1451</v>
      </c>
      <c r="S3094">
        <v>1451</v>
      </c>
      <c r="T3094">
        <v>10.061017889335737</v>
      </c>
      <c r="U3094">
        <v>9.7511163853687055</v>
      </c>
      <c r="V3094">
        <v>17</v>
      </c>
      <c r="W3094">
        <v>61</v>
      </c>
      <c r="X3094">
        <v>159.70390652241915</v>
      </c>
      <c r="Y3094">
        <v>147.40670572019295</v>
      </c>
      <c r="Z3094">
        <v>147.40670572019295</v>
      </c>
      <c r="AA3094">
        <v>26.357344519105201</v>
      </c>
      <c r="AB3094">
        <v>0</v>
      </c>
      <c r="AD3094">
        <v>27</v>
      </c>
      <c r="AE3094">
        <v>0</v>
      </c>
      <c r="AF3094">
        <v>0</v>
      </c>
      <c r="AG3094">
        <v>4</v>
      </c>
      <c r="AH3094">
        <v>87</v>
      </c>
      <c r="AI3094">
        <v>11</v>
      </c>
      <c r="AJ3094">
        <v>8</v>
      </c>
      <c r="AK3094">
        <v>5</v>
      </c>
      <c r="AL3094">
        <v>5</v>
      </c>
      <c r="AM3094">
        <v>5</v>
      </c>
    </row>
    <row r="3095" spans="1:39">
      <c r="A3095">
        <v>10</v>
      </c>
      <c r="B3095">
        <v>204</v>
      </c>
      <c r="C3095">
        <v>2019</v>
      </c>
      <c r="D3095">
        <v>99</v>
      </c>
      <c r="E3095">
        <v>99</v>
      </c>
      <c r="F3095">
        <v>99</v>
      </c>
      <c r="G3095">
        <v>99</v>
      </c>
      <c r="H3095">
        <v>99</v>
      </c>
      <c r="I3095">
        <v>99</v>
      </c>
      <c r="J3095">
        <v>999</v>
      </c>
      <c r="K3095">
        <v>99</v>
      </c>
      <c r="L3095">
        <v>99</v>
      </c>
      <c r="M3095">
        <v>62</v>
      </c>
      <c r="N3095">
        <v>99</v>
      </c>
      <c r="O3095">
        <v>99</v>
      </c>
      <c r="P3095">
        <v>9999</v>
      </c>
      <c r="Q3095">
        <v>326</v>
      </c>
      <c r="R3095">
        <v>1432</v>
      </c>
      <c r="S3095">
        <v>1432</v>
      </c>
      <c r="T3095">
        <v>9.9292747191790323</v>
      </c>
      <c r="U3095">
        <v>9.3658388584626184</v>
      </c>
      <c r="V3095">
        <v>17</v>
      </c>
      <c r="W3095">
        <v>62</v>
      </c>
      <c r="X3095">
        <v>155.42907963466203</v>
      </c>
      <c r="Y3095">
        <v>143.46104050279325</v>
      </c>
      <c r="Z3095">
        <v>143.46104050279325</v>
      </c>
      <c r="AA3095">
        <v>25.091087671750152</v>
      </c>
      <c r="AB3095">
        <v>0</v>
      </c>
      <c r="AD3095">
        <v>54</v>
      </c>
      <c r="AE3095">
        <v>0</v>
      </c>
      <c r="AF3095">
        <v>0</v>
      </c>
      <c r="AG3095">
        <v>8</v>
      </c>
      <c r="AH3095">
        <v>115</v>
      </c>
      <c r="AI3095">
        <v>8</v>
      </c>
      <c r="AJ3095">
        <v>8</v>
      </c>
      <c r="AK3095">
        <v>11</v>
      </c>
      <c r="AL3095">
        <v>8</v>
      </c>
      <c r="AM3095">
        <v>4</v>
      </c>
    </row>
    <row r="3096" spans="1:39">
      <c r="A3096">
        <v>10</v>
      </c>
      <c r="B3096">
        <v>205</v>
      </c>
      <c r="C3096">
        <v>2019</v>
      </c>
      <c r="D3096">
        <v>99</v>
      </c>
      <c r="E3096">
        <v>99</v>
      </c>
      <c r="F3096">
        <v>99</v>
      </c>
      <c r="G3096">
        <v>99</v>
      </c>
      <c r="H3096">
        <v>99</v>
      </c>
      <c r="I3096">
        <v>99</v>
      </c>
      <c r="J3096">
        <v>999</v>
      </c>
      <c r="K3096">
        <v>99</v>
      </c>
      <c r="L3096">
        <v>99</v>
      </c>
      <c r="M3096">
        <v>63</v>
      </c>
      <c r="N3096">
        <v>99</v>
      </c>
      <c r="O3096">
        <v>99</v>
      </c>
      <c r="P3096">
        <v>9999</v>
      </c>
      <c r="Q3096">
        <v>290</v>
      </c>
      <c r="R3096">
        <v>1391</v>
      </c>
      <c r="S3096">
        <v>1391</v>
      </c>
      <c r="T3096">
        <v>9.6449868256829845</v>
      </c>
      <c r="U3096">
        <v>8.8727181630143743</v>
      </c>
      <c r="V3096">
        <v>17</v>
      </c>
      <c r="W3096">
        <v>63</v>
      </c>
      <c r="X3096">
        <v>151.58567731111546</v>
      </c>
      <c r="Y3096">
        <v>139.91358015815959</v>
      </c>
      <c r="Z3096">
        <v>139.91358015815959</v>
      </c>
      <c r="AA3096">
        <v>25.644597344238797</v>
      </c>
      <c r="AB3096">
        <v>0</v>
      </c>
      <c r="AD3096">
        <v>42</v>
      </c>
      <c r="AE3096">
        <v>0</v>
      </c>
      <c r="AF3096">
        <v>0</v>
      </c>
      <c r="AG3096">
        <v>4</v>
      </c>
      <c r="AH3096">
        <v>110</v>
      </c>
      <c r="AI3096">
        <v>14</v>
      </c>
      <c r="AJ3096">
        <v>9</v>
      </c>
      <c r="AK3096">
        <v>12</v>
      </c>
      <c r="AL3096">
        <v>6</v>
      </c>
      <c r="AM3096">
        <v>4</v>
      </c>
    </row>
    <row r="3097" spans="1:39">
      <c r="A3097">
        <v>10</v>
      </c>
      <c r="B3097">
        <v>206</v>
      </c>
      <c r="C3097">
        <v>2019</v>
      </c>
      <c r="D3097">
        <v>99</v>
      </c>
      <c r="E3097">
        <v>99</v>
      </c>
      <c r="F3097">
        <v>99</v>
      </c>
      <c r="G3097">
        <v>99</v>
      </c>
      <c r="H3097">
        <v>99</v>
      </c>
      <c r="I3097">
        <v>99</v>
      </c>
      <c r="J3097">
        <v>999</v>
      </c>
      <c r="K3097">
        <v>99</v>
      </c>
      <c r="L3097">
        <v>99</v>
      </c>
      <c r="M3097">
        <v>64</v>
      </c>
      <c r="N3097">
        <v>99</v>
      </c>
      <c r="O3097">
        <v>99</v>
      </c>
      <c r="P3097">
        <v>9999</v>
      </c>
      <c r="Q3097">
        <v>271</v>
      </c>
      <c r="R3097">
        <v>1109</v>
      </c>
      <c r="S3097">
        <v>1109</v>
      </c>
      <c r="T3097">
        <v>7.6896408265150482</v>
      </c>
      <c r="U3097">
        <v>6.9315757776629905</v>
      </c>
      <c r="V3097">
        <v>17</v>
      </c>
      <c r="W3097">
        <v>64</v>
      </c>
      <c r="X3097">
        <v>148.53508231186373</v>
      </c>
      <c r="Y3097">
        <v>137.09788097385021</v>
      </c>
      <c r="Z3097">
        <v>137.09788097385021</v>
      </c>
      <c r="AA3097">
        <v>24.504917596320272</v>
      </c>
      <c r="AB3097">
        <v>0</v>
      </c>
      <c r="AD3097">
        <v>59</v>
      </c>
      <c r="AE3097">
        <v>0</v>
      </c>
      <c r="AF3097">
        <v>0</v>
      </c>
      <c r="AG3097">
        <v>4</v>
      </c>
      <c r="AH3097">
        <v>96</v>
      </c>
      <c r="AI3097">
        <v>16</v>
      </c>
      <c r="AJ3097">
        <v>7</v>
      </c>
      <c r="AK3097">
        <v>14</v>
      </c>
      <c r="AL3097">
        <v>8</v>
      </c>
      <c r="AM3097">
        <v>3</v>
      </c>
    </row>
    <row r="3098" spans="1:39">
      <c r="A3098">
        <v>10</v>
      </c>
      <c r="B3098">
        <v>207</v>
      </c>
      <c r="C3098">
        <v>2019</v>
      </c>
      <c r="D3098">
        <v>99</v>
      </c>
      <c r="E3098">
        <v>99</v>
      </c>
      <c r="F3098">
        <v>99</v>
      </c>
      <c r="G3098">
        <v>99</v>
      </c>
      <c r="H3098">
        <v>99</v>
      </c>
      <c r="I3098">
        <v>99</v>
      </c>
      <c r="J3098">
        <v>999</v>
      </c>
      <c r="K3098">
        <v>99</v>
      </c>
      <c r="L3098">
        <v>99</v>
      </c>
      <c r="M3098">
        <v>65</v>
      </c>
      <c r="N3098">
        <v>99</v>
      </c>
      <c r="O3098">
        <v>99</v>
      </c>
      <c r="P3098">
        <v>9999</v>
      </c>
      <c r="Q3098">
        <v>284</v>
      </c>
      <c r="R3098">
        <v>1246</v>
      </c>
      <c r="S3098">
        <v>1246</v>
      </c>
      <c r="T3098">
        <v>8.6395784218555001</v>
      </c>
      <c r="U3098">
        <v>7.7756647821276301</v>
      </c>
      <c r="V3098">
        <v>17</v>
      </c>
      <c r="W3098">
        <v>65</v>
      </c>
      <c r="X3098">
        <v>148.30237257599191</v>
      </c>
      <c r="Y3098">
        <v>136.88308988764064</v>
      </c>
      <c r="Z3098">
        <v>136.88308988764064</v>
      </c>
      <c r="AA3098">
        <v>25.172958117558245</v>
      </c>
      <c r="AB3098">
        <v>0</v>
      </c>
      <c r="AD3098">
        <v>61</v>
      </c>
      <c r="AE3098">
        <v>0</v>
      </c>
      <c r="AF3098">
        <v>0</v>
      </c>
      <c r="AG3098">
        <v>9</v>
      </c>
      <c r="AH3098">
        <v>104</v>
      </c>
      <c r="AI3098">
        <v>13</v>
      </c>
      <c r="AJ3098">
        <v>8</v>
      </c>
      <c r="AK3098">
        <v>25</v>
      </c>
      <c r="AL3098">
        <v>8</v>
      </c>
      <c r="AM3098">
        <v>1</v>
      </c>
    </row>
    <row r="3099" spans="1:39">
      <c r="A3099">
        <v>10</v>
      </c>
      <c r="B3099">
        <v>208</v>
      </c>
      <c r="C3099">
        <v>2019</v>
      </c>
      <c r="D3099">
        <v>99</v>
      </c>
      <c r="E3099">
        <v>99</v>
      </c>
      <c r="F3099">
        <v>99</v>
      </c>
      <c r="G3099">
        <v>99</v>
      </c>
      <c r="H3099">
        <v>99</v>
      </c>
      <c r="I3099">
        <v>99</v>
      </c>
      <c r="J3099">
        <v>999</v>
      </c>
      <c r="K3099">
        <v>99</v>
      </c>
      <c r="L3099">
        <v>99</v>
      </c>
      <c r="M3099">
        <v>66</v>
      </c>
      <c r="N3099">
        <v>99</v>
      </c>
      <c r="O3099">
        <v>99</v>
      </c>
      <c r="P3099">
        <v>9999</v>
      </c>
    </row>
    <row r="3100" spans="1:39">
      <c r="A3100">
        <v>10</v>
      </c>
      <c r="B3100">
        <v>209</v>
      </c>
      <c r="C3100">
        <v>2019</v>
      </c>
      <c r="D3100">
        <v>99</v>
      </c>
      <c r="E3100">
        <v>99</v>
      </c>
      <c r="F3100">
        <v>99</v>
      </c>
      <c r="G3100">
        <v>99</v>
      </c>
      <c r="H3100">
        <v>99</v>
      </c>
      <c r="I3100">
        <v>99</v>
      </c>
      <c r="J3100">
        <v>999</v>
      </c>
      <c r="K3100">
        <v>99</v>
      </c>
      <c r="L3100">
        <v>99</v>
      </c>
      <c r="M3100">
        <v>67</v>
      </c>
      <c r="N3100">
        <v>99</v>
      </c>
      <c r="O3100">
        <v>99</v>
      </c>
      <c r="P3100">
        <v>9999</v>
      </c>
    </row>
    <row r="3101" spans="1:39">
      <c r="A3101">
        <v>10</v>
      </c>
      <c r="B3101">
        <v>210</v>
      </c>
      <c r="C3101">
        <v>2019</v>
      </c>
      <c r="D3101">
        <v>99</v>
      </c>
      <c r="E3101">
        <v>99</v>
      </c>
      <c r="F3101">
        <v>99</v>
      </c>
      <c r="G3101">
        <v>99</v>
      </c>
      <c r="H3101">
        <v>99</v>
      </c>
      <c r="I3101">
        <v>99</v>
      </c>
      <c r="J3101">
        <v>999</v>
      </c>
      <c r="K3101">
        <v>99</v>
      </c>
      <c r="L3101">
        <v>99</v>
      </c>
      <c r="M3101">
        <v>68</v>
      </c>
      <c r="N3101">
        <v>99</v>
      </c>
      <c r="O3101">
        <v>99</v>
      </c>
      <c r="P3101">
        <v>9999</v>
      </c>
    </row>
    <row r="3102" spans="1:39">
      <c r="A3102">
        <v>10</v>
      </c>
      <c r="B3102">
        <v>211</v>
      </c>
      <c r="C3102">
        <v>2018</v>
      </c>
      <c r="D3102">
        <v>99</v>
      </c>
      <c r="E3102">
        <v>99</v>
      </c>
      <c r="F3102">
        <v>99</v>
      </c>
      <c r="G3102">
        <v>99</v>
      </c>
      <c r="H3102">
        <v>99</v>
      </c>
      <c r="I3102">
        <v>99</v>
      </c>
      <c r="J3102">
        <v>999</v>
      </c>
      <c r="K3102">
        <v>99</v>
      </c>
      <c r="L3102">
        <v>99</v>
      </c>
      <c r="M3102">
        <v>0</v>
      </c>
      <c r="N3102">
        <v>99</v>
      </c>
      <c r="O3102">
        <v>99</v>
      </c>
      <c r="P3102">
        <v>9999</v>
      </c>
      <c r="Q3102">
        <v>1</v>
      </c>
      <c r="R3102">
        <v>1</v>
      </c>
      <c r="S3102">
        <v>0</v>
      </c>
      <c r="T3102">
        <v>6.4487005868317506E-3</v>
      </c>
      <c r="U3102">
        <v>0</v>
      </c>
      <c r="V3102">
        <v>14</v>
      </c>
      <c r="X3102">
        <v>145.72047670639219</v>
      </c>
      <c r="Y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</row>
    <row r="3103" spans="1:39">
      <c r="A3103">
        <v>10</v>
      </c>
      <c r="B3103">
        <v>212</v>
      </c>
      <c r="C3103">
        <v>2018</v>
      </c>
      <c r="D3103">
        <v>99</v>
      </c>
      <c r="E3103">
        <v>99</v>
      </c>
      <c r="F3103">
        <v>99</v>
      </c>
      <c r="G3103">
        <v>99</v>
      </c>
      <c r="H3103">
        <v>99</v>
      </c>
      <c r="I3103">
        <v>99</v>
      </c>
      <c r="J3103">
        <v>999</v>
      </c>
      <c r="K3103">
        <v>99</v>
      </c>
      <c r="L3103">
        <v>99</v>
      </c>
      <c r="M3103">
        <v>35</v>
      </c>
      <c r="N3103">
        <v>99</v>
      </c>
      <c r="O3103">
        <v>99</v>
      </c>
      <c r="P3103">
        <v>9999</v>
      </c>
      <c r="Q3103">
        <v>27</v>
      </c>
      <c r="R3103">
        <v>46</v>
      </c>
      <c r="S3103">
        <v>46</v>
      </c>
      <c r="T3103">
        <v>0.29664022699426074</v>
      </c>
      <c r="U3103">
        <v>0.43877298891401106</v>
      </c>
      <c r="V3103">
        <v>2</v>
      </c>
      <c r="W3103">
        <v>35</v>
      </c>
      <c r="X3103">
        <v>245.63568703189031</v>
      </c>
      <c r="Y3103">
        <v>226.7217391304348</v>
      </c>
      <c r="Z3103">
        <v>226.7217391304348</v>
      </c>
      <c r="AA3103">
        <v>48.303483144923682</v>
      </c>
      <c r="AB3103">
        <v>0</v>
      </c>
      <c r="AD3103">
        <v>1</v>
      </c>
      <c r="AE3103">
        <v>0</v>
      </c>
      <c r="AF3103">
        <v>0</v>
      </c>
      <c r="AG3103">
        <v>0</v>
      </c>
      <c r="AH3103">
        <v>4</v>
      </c>
      <c r="AI3103">
        <v>0</v>
      </c>
      <c r="AJ3103">
        <v>0</v>
      </c>
      <c r="AK3103">
        <v>0</v>
      </c>
      <c r="AL3103">
        <v>0</v>
      </c>
      <c r="AM3103">
        <v>0</v>
      </c>
    </row>
    <row r="3104" spans="1:39">
      <c r="A3104">
        <v>10</v>
      </c>
      <c r="B3104">
        <v>213</v>
      </c>
      <c r="C3104">
        <v>2018</v>
      </c>
      <c r="D3104">
        <v>99</v>
      </c>
      <c r="E3104">
        <v>99</v>
      </c>
      <c r="F3104">
        <v>99</v>
      </c>
      <c r="G3104">
        <v>99</v>
      </c>
      <c r="H3104">
        <v>99</v>
      </c>
      <c r="I3104">
        <v>99</v>
      </c>
      <c r="J3104">
        <v>999</v>
      </c>
      <c r="K3104">
        <v>99</v>
      </c>
      <c r="L3104">
        <v>99</v>
      </c>
      <c r="M3104">
        <v>36</v>
      </c>
      <c r="N3104">
        <v>99</v>
      </c>
      <c r="O3104">
        <v>99</v>
      </c>
      <c r="P3104">
        <v>9999</v>
      </c>
      <c r="Q3104">
        <v>14</v>
      </c>
      <c r="R3104">
        <v>13</v>
      </c>
      <c r="S3104">
        <v>13</v>
      </c>
      <c r="T3104">
        <v>8.3833107628812797E-2</v>
      </c>
      <c r="U3104">
        <v>0.12895361948378922</v>
      </c>
      <c r="V3104">
        <v>2</v>
      </c>
      <c r="W3104">
        <v>36</v>
      </c>
      <c r="X3104">
        <v>255.44628719059912</v>
      </c>
      <c r="Y3104">
        <v>235.77692307692311</v>
      </c>
      <c r="Z3104">
        <v>235.77692307692311</v>
      </c>
      <c r="AA3104">
        <v>21.566824731380304</v>
      </c>
      <c r="AB3104">
        <v>0</v>
      </c>
      <c r="AD3104">
        <v>0</v>
      </c>
      <c r="AE3104">
        <v>0</v>
      </c>
      <c r="AF3104">
        <v>0</v>
      </c>
      <c r="AG3104">
        <v>0</v>
      </c>
      <c r="AH3104">
        <v>4</v>
      </c>
      <c r="AI3104">
        <v>0</v>
      </c>
      <c r="AJ3104">
        <v>0</v>
      </c>
      <c r="AK3104">
        <v>0</v>
      </c>
      <c r="AL3104">
        <v>0</v>
      </c>
      <c r="AM3104">
        <v>0</v>
      </c>
    </row>
    <row r="3105" spans="1:39">
      <c r="A3105">
        <v>10</v>
      </c>
      <c r="B3105">
        <v>214</v>
      </c>
      <c r="C3105">
        <v>2018</v>
      </c>
      <c r="D3105">
        <v>99</v>
      </c>
      <c r="E3105">
        <v>99</v>
      </c>
      <c r="F3105">
        <v>99</v>
      </c>
      <c r="G3105">
        <v>99</v>
      </c>
      <c r="H3105">
        <v>99</v>
      </c>
      <c r="I3105">
        <v>99</v>
      </c>
      <c r="J3105">
        <v>999</v>
      </c>
      <c r="K3105">
        <v>99</v>
      </c>
      <c r="L3105">
        <v>99</v>
      </c>
      <c r="M3105">
        <v>37</v>
      </c>
      <c r="N3105">
        <v>99</v>
      </c>
      <c r="O3105">
        <v>99</v>
      </c>
      <c r="P3105">
        <v>9999</v>
      </c>
      <c r="Q3105">
        <v>5</v>
      </c>
      <c r="R3105">
        <v>5</v>
      </c>
      <c r="S3105">
        <v>5</v>
      </c>
      <c r="T3105">
        <v>3.2243502934158751E-2</v>
      </c>
      <c r="U3105">
        <v>4.8912426352110322E-2</v>
      </c>
      <c r="V3105">
        <v>2</v>
      </c>
      <c r="W3105">
        <v>37</v>
      </c>
      <c r="X3105">
        <v>251.9176598049838</v>
      </c>
      <c r="Y3105">
        <v>232.52000000000004</v>
      </c>
      <c r="Z3105">
        <v>232.52000000000004</v>
      </c>
      <c r="AA3105">
        <v>28.998924117973448</v>
      </c>
      <c r="AB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</row>
    <row r="3106" spans="1:39">
      <c r="A3106">
        <v>10</v>
      </c>
      <c r="B3106">
        <v>215</v>
      </c>
      <c r="C3106">
        <v>2018</v>
      </c>
      <c r="D3106">
        <v>99</v>
      </c>
      <c r="E3106">
        <v>99</v>
      </c>
      <c r="F3106">
        <v>99</v>
      </c>
      <c r="G3106">
        <v>99</v>
      </c>
      <c r="H3106">
        <v>99</v>
      </c>
      <c r="I3106">
        <v>99</v>
      </c>
      <c r="J3106">
        <v>999</v>
      </c>
      <c r="K3106">
        <v>99</v>
      </c>
      <c r="L3106">
        <v>99</v>
      </c>
      <c r="M3106">
        <v>38</v>
      </c>
      <c r="N3106">
        <v>99</v>
      </c>
      <c r="O3106">
        <v>99</v>
      </c>
      <c r="P3106">
        <v>9999</v>
      </c>
      <c r="Q3106">
        <v>13</v>
      </c>
      <c r="R3106">
        <v>19</v>
      </c>
      <c r="S3106">
        <v>19</v>
      </c>
      <c r="T3106">
        <v>0.12252531114980331</v>
      </c>
      <c r="U3106">
        <v>0.19237232882764888</v>
      </c>
      <c r="V3106">
        <v>2</v>
      </c>
      <c r="W3106">
        <v>38</v>
      </c>
      <c r="X3106">
        <v>260.73444716884302</v>
      </c>
      <c r="Y3106">
        <v>240.6578947368422</v>
      </c>
      <c r="Z3106">
        <v>240.6578947368422</v>
      </c>
      <c r="AA3106">
        <v>36.362289832787411</v>
      </c>
      <c r="AB3106">
        <v>0</v>
      </c>
      <c r="AD3106">
        <v>0</v>
      </c>
      <c r="AE3106">
        <v>0</v>
      </c>
      <c r="AF3106">
        <v>0</v>
      </c>
      <c r="AG3106">
        <v>0</v>
      </c>
      <c r="AH3106">
        <v>3</v>
      </c>
      <c r="AI3106">
        <v>0</v>
      </c>
      <c r="AJ3106">
        <v>0</v>
      </c>
      <c r="AK3106">
        <v>0</v>
      </c>
      <c r="AL3106">
        <v>0</v>
      </c>
      <c r="AM3106">
        <v>1</v>
      </c>
    </row>
    <row r="3107" spans="1:39">
      <c r="A3107">
        <v>10</v>
      </c>
      <c r="B3107">
        <v>216</v>
      </c>
      <c r="C3107">
        <v>2018</v>
      </c>
      <c r="D3107">
        <v>99</v>
      </c>
      <c r="E3107">
        <v>99</v>
      </c>
      <c r="F3107">
        <v>99</v>
      </c>
      <c r="G3107">
        <v>99</v>
      </c>
      <c r="H3107">
        <v>99</v>
      </c>
      <c r="I3107">
        <v>99</v>
      </c>
      <c r="J3107">
        <v>999</v>
      </c>
      <c r="K3107">
        <v>99</v>
      </c>
      <c r="L3107">
        <v>99</v>
      </c>
      <c r="M3107">
        <v>39</v>
      </c>
      <c r="N3107">
        <v>99</v>
      </c>
      <c r="O3107">
        <v>99</v>
      </c>
      <c r="P3107">
        <v>9999</v>
      </c>
      <c r="Q3107">
        <v>13</v>
      </c>
      <c r="R3107">
        <v>16</v>
      </c>
      <c r="S3107">
        <v>16</v>
      </c>
      <c r="T3107">
        <v>0.103179209389308</v>
      </c>
      <c r="U3107">
        <v>0.14188221798542652</v>
      </c>
      <c r="V3107">
        <v>2</v>
      </c>
      <c r="W3107">
        <v>39</v>
      </c>
      <c r="X3107">
        <v>228.35861321776832</v>
      </c>
      <c r="Y3107">
        <v>210.77500000000001</v>
      </c>
      <c r="Z3107">
        <v>210.77500000000001</v>
      </c>
      <c r="AA3107">
        <v>37.356851781166156</v>
      </c>
      <c r="AB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1</v>
      </c>
      <c r="AM3107">
        <v>0</v>
      </c>
    </row>
    <row r="3108" spans="1:39">
      <c r="A3108">
        <v>10</v>
      </c>
      <c r="B3108">
        <v>217</v>
      </c>
      <c r="C3108">
        <v>2018</v>
      </c>
      <c r="D3108">
        <v>99</v>
      </c>
      <c r="E3108">
        <v>99</v>
      </c>
      <c r="F3108">
        <v>99</v>
      </c>
      <c r="G3108">
        <v>99</v>
      </c>
      <c r="H3108">
        <v>99</v>
      </c>
      <c r="I3108">
        <v>99</v>
      </c>
      <c r="J3108">
        <v>999</v>
      </c>
      <c r="K3108">
        <v>99</v>
      </c>
      <c r="L3108">
        <v>99</v>
      </c>
      <c r="M3108">
        <v>40</v>
      </c>
      <c r="N3108">
        <v>99</v>
      </c>
      <c r="O3108">
        <v>99</v>
      </c>
      <c r="P3108">
        <v>9999</v>
      </c>
      <c r="Q3108">
        <v>13</v>
      </c>
      <c r="R3108">
        <v>19</v>
      </c>
      <c r="S3108">
        <v>19</v>
      </c>
      <c r="T3108">
        <v>0.12252531114980331</v>
      </c>
      <c r="U3108">
        <v>0.16590088666289063</v>
      </c>
      <c r="V3108">
        <v>5</v>
      </c>
      <c r="W3108">
        <v>40</v>
      </c>
      <c r="X3108">
        <v>224.85601870331303</v>
      </c>
      <c r="Y3108">
        <v>207.54210526315796</v>
      </c>
      <c r="Z3108">
        <v>207.54210526315796</v>
      </c>
      <c r="AA3108">
        <v>36.282449226638995</v>
      </c>
      <c r="AB3108">
        <v>0</v>
      </c>
      <c r="AD3108">
        <v>1</v>
      </c>
      <c r="AE3108">
        <v>0</v>
      </c>
      <c r="AF3108">
        <v>0</v>
      </c>
      <c r="AG3108">
        <v>0</v>
      </c>
      <c r="AH3108">
        <v>2</v>
      </c>
      <c r="AI3108">
        <v>0</v>
      </c>
      <c r="AJ3108">
        <v>0</v>
      </c>
      <c r="AK3108">
        <v>0</v>
      </c>
      <c r="AL3108">
        <v>1</v>
      </c>
      <c r="AM3108">
        <v>0</v>
      </c>
    </row>
    <row r="3109" spans="1:39">
      <c r="A3109">
        <v>10</v>
      </c>
      <c r="B3109">
        <v>218</v>
      </c>
      <c r="C3109">
        <v>2018</v>
      </c>
      <c r="D3109">
        <v>99</v>
      </c>
      <c r="E3109">
        <v>99</v>
      </c>
      <c r="F3109">
        <v>99</v>
      </c>
      <c r="G3109">
        <v>99</v>
      </c>
      <c r="H3109">
        <v>99</v>
      </c>
      <c r="I3109">
        <v>99</v>
      </c>
      <c r="J3109">
        <v>999</v>
      </c>
      <c r="K3109">
        <v>99</v>
      </c>
      <c r="L3109">
        <v>99</v>
      </c>
      <c r="M3109">
        <v>41</v>
      </c>
      <c r="N3109">
        <v>99</v>
      </c>
      <c r="O3109">
        <v>99</v>
      </c>
      <c r="P3109">
        <v>9999</v>
      </c>
      <c r="Q3109">
        <v>18</v>
      </c>
      <c r="R3109">
        <v>21</v>
      </c>
      <c r="S3109">
        <v>21</v>
      </c>
      <c r="T3109">
        <v>0.13542271232346681</v>
      </c>
      <c r="U3109">
        <v>0.20156076329806064</v>
      </c>
      <c r="V3109">
        <v>5</v>
      </c>
      <c r="W3109">
        <v>41</v>
      </c>
      <c r="X3109">
        <v>247.17020069132744</v>
      </c>
      <c r="Y3109">
        <v>228.13809523809527</v>
      </c>
      <c r="Z3109">
        <v>228.13809523809527</v>
      </c>
      <c r="AA3109">
        <v>33.622901438361971</v>
      </c>
      <c r="AB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</row>
    <row r="3110" spans="1:39">
      <c r="A3110">
        <v>10</v>
      </c>
      <c r="B3110">
        <v>219</v>
      </c>
      <c r="C3110">
        <v>2018</v>
      </c>
      <c r="D3110">
        <v>99</v>
      </c>
      <c r="E3110">
        <v>99</v>
      </c>
      <c r="F3110">
        <v>99</v>
      </c>
      <c r="G3110">
        <v>99</v>
      </c>
      <c r="H3110">
        <v>99</v>
      </c>
      <c r="I3110">
        <v>99</v>
      </c>
      <c r="J3110">
        <v>999</v>
      </c>
      <c r="K3110">
        <v>99</v>
      </c>
      <c r="L3110">
        <v>99</v>
      </c>
      <c r="M3110">
        <v>42</v>
      </c>
      <c r="N3110">
        <v>99</v>
      </c>
      <c r="O3110">
        <v>99</v>
      </c>
      <c r="P3110">
        <v>9999</v>
      </c>
      <c r="Q3110">
        <v>22</v>
      </c>
      <c r="R3110">
        <v>25</v>
      </c>
      <c r="S3110">
        <v>25</v>
      </c>
      <c r="T3110">
        <v>0.16121751467079387</v>
      </c>
      <c r="U3110">
        <v>0.23241185760736957</v>
      </c>
      <c r="V3110">
        <v>5</v>
      </c>
      <c r="W3110">
        <v>42</v>
      </c>
      <c r="X3110">
        <v>239.4019501625136</v>
      </c>
      <c r="Y3110">
        <v>220.96799999999999</v>
      </c>
      <c r="Z3110">
        <v>220.96799999999999</v>
      </c>
      <c r="AA3110">
        <v>22.65384241138808</v>
      </c>
      <c r="AB3110">
        <v>0</v>
      </c>
      <c r="AD3110">
        <v>0</v>
      </c>
      <c r="AE3110">
        <v>0</v>
      </c>
      <c r="AF3110">
        <v>0</v>
      </c>
      <c r="AG3110">
        <v>0</v>
      </c>
      <c r="AH3110">
        <v>3</v>
      </c>
      <c r="AI3110">
        <v>0</v>
      </c>
      <c r="AJ3110">
        <v>0</v>
      </c>
      <c r="AK3110">
        <v>0</v>
      </c>
      <c r="AL3110">
        <v>0</v>
      </c>
      <c r="AM3110">
        <v>0</v>
      </c>
    </row>
    <row r="3111" spans="1:39">
      <c r="A3111">
        <v>10</v>
      </c>
      <c r="B3111">
        <v>220</v>
      </c>
      <c r="C3111">
        <v>2018</v>
      </c>
      <c r="D3111">
        <v>99</v>
      </c>
      <c r="E3111">
        <v>99</v>
      </c>
      <c r="F3111">
        <v>99</v>
      </c>
      <c r="G3111">
        <v>99</v>
      </c>
      <c r="H3111">
        <v>99</v>
      </c>
      <c r="I3111">
        <v>99</v>
      </c>
      <c r="J3111">
        <v>999</v>
      </c>
      <c r="K3111">
        <v>99</v>
      </c>
      <c r="L3111">
        <v>99</v>
      </c>
      <c r="M3111">
        <v>43</v>
      </c>
      <c r="N3111">
        <v>99</v>
      </c>
      <c r="O3111">
        <v>99</v>
      </c>
      <c r="P3111">
        <v>9999</v>
      </c>
      <c r="Q3111">
        <v>28</v>
      </c>
      <c r="R3111">
        <v>32</v>
      </c>
      <c r="S3111">
        <v>32</v>
      </c>
      <c r="T3111">
        <v>0.20635841877861599</v>
      </c>
      <c r="U3111">
        <v>0.27467276614916797</v>
      </c>
      <c r="V3111">
        <v>5</v>
      </c>
      <c r="W3111">
        <v>43</v>
      </c>
      <c r="X3111">
        <v>221.04211809317439</v>
      </c>
      <c r="Y3111">
        <v>204.02187499999999</v>
      </c>
      <c r="Z3111">
        <v>204.02187499999999</v>
      </c>
      <c r="AA3111">
        <v>32.197522559731034</v>
      </c>
      <c r="AB3111">
        <v>0</v>
      </c>
      <c r="AD3111">
        <v>1</v>
      </c>
      <c r="AE3111">
        <v>0</v>
      </c>
      <c r="AF3111">
        <v>0</v>
      </c>
      <c r="AG3111">
        <v>0</v>
      </c>
      <c r="AH3111">
        <v>1</v>
      </c>
      <c r="AI3111">
        <v>1</v>
      </c>
      <c r="AJ3111">
        <v>0</v>
      </c>
      <c r="AK3111">
        <v>0</v>
      </c>
      <c r="AL3111">
        <v>1</v>
      </c>
      <c r="AM3111">
        <v>0</v>
      </c>
    </row>
    <row r="3112" spans="1:39">
      <c r="A3112">
        <v>10</v>
      </c>
      <c r="B3112">
        <v>221</v>
      </c>
      <c r="C3112">
        <v>2018</v>
      </c>
      <c r="D3112">
        <v>99</v>
      </c>
      <c r="E3112">
        <v>99</v>
      </c>
      <c r="F3112">
        <v>99</v>
      </c>
      <c r="G3112">
        <v>99</v>
      </c>
      <c r="H3112">
        <v>99</v>
      </c>
      <c r="I3112">
        <v>99</v>
      </c>
      <c r="J3112">
        <v>999</v>
      </c>
      <c r="K3112">
        <v>99</v>
      </c>
      <c r="L3112">
        <v>99</v>
      </c>
      <c r="M3112">
        <v>44</v>
      </c>
      <c r="N3112">
        <v>99</v>
      </c>
      <c r="O3112">
        <v>99</v>
      </c>
      <c r="P3112">
        <v>9999</v>
      </c>
      <c r="Q3112">
        <v>36</v>
      </c>
      <c r="R3112">
        <v>46</v>
      </c>
      <c r="S3112">
        <v>46</v>
      </c>
      <c r="T3112">
        <v>0.29664022699426074</v>
      </c>
      <c r="U3112">
        <v>0.39536352606341096</v>
      </c>
      <c r="V3112">
        <v>5</v>
      </c>
      <c r="W3112">
        <v>44</v>
      </c>
      <c r="X3112">
        <v>221.33402421216263</v>
      </c>
      <c r="Y3112">
        <v>204.29130434782604</v>
      </c>
      <c r="Z3112">
        <v>204.29130434782604</v>
      </c>
      <c r="AA3112">
        <v>34.09034560570025</v>
      </c>
      <c r="AB3112">
        <v>0</v>
      </c>
      <c r="AD3112">
        <v>2</v>
      </c>
      <c r="AE3112">
        <v>0</v>
      </c>
      <c r="AF3112">
        <v>0</v>
      </c>
      <c r="AG3112">
        <v>0</v>
      </c>
      <c r="AH3112">
        <v>5</v>
      </c>
      <c r="AI3112">
        <v>0</v>
      </c>
      <c r="AJ3112">
        <v>0</v>
      </c>
      <c r="AK3112">
        <v>0</v>
      </c>
      <c r="AL3112">
        <v>1</v>
      </c>
      <c r="AM3112">
        <v>0</v>
      </c>
    </row>
    <row r="3113" spans="1:39">
      <c r="A3113">
        <v>10</v>
      </c>
      <c r="B3113">
        <v>222</v>
      </c>
      <c r="C3113">
        <v>2018</v>
      </c>
      <c r="D3113">
        <v>99</v>
      </c>
      <c r="E3113">
        <v>99</v>
      </c>
      <c r="F3113">
        <v>99</v>
      </c>
      <c r="G3113">
        <v>99</v>
      </c>
      <c r="H3113">
        <v>99</v>
      </c>
      <c r="I3113">
        <v>99</v>
      </c>
      <c r="J3113">
        <v>999</v>
      </c>
      <c r="K3113">
        <v>99</v>
      </c>
      <c r="L3113">
        <v>99</v>
      </c>
      <c r="M3113">
        <v>45</v>
      </c>
      <c r="N3113">
        <v>99</v>
      </c>
      <c r="O3113">
        <v>99</v>
      </c>
      <c r="P3113">
        <v>9999</v>
      </c>
      <c r="Q3113">
        <v>51</v>
      </c>
      <c r="R3113">
        <v>74</v>
      </c>
      <c r="S3113">
        <v>74</v>
      </c>
      <c r="T3113">
        <v>0.47720384342554967</v>
      </c>
      <c r="U3113">
        <v>0.61358463757705362</v>
      </c>
      <c r="V3113">
        <v>7.8378378378378386</v>
      </c>
      <c r="W3113">
        <v>45</v>
      </c>
      <c r="X3113">
        <v>213.52669028725356</v>
      </c>
      <c r="Y3113">
        <v>197.08513513513503</v>
      </c>
      <c r="Z3113">
        <v>197.08513513513503</v>
      </c>
      <c r="AA3113">
        <v>33.177506554862823</v>
      </c>
      <c r="AB3113">
        <v>0</v>
      </c>
      <c r="AD3113">
        <v>3</v>
      </c>
      <c r="AE3113">
        <v>0</v>
      </c>
      <c r="AF3113">
        <v>0</v>
      </c>
      <c r="AG3113">
        <v>0</v>
      </c>
      <c r="AH3113">
        <v>6</v>
      </c>
      <c r="AI3113">
        <v>1</v>
      </c>
      <c r="AJ3113">
        <v>1</v>
      </c>
      <c r="AK3113">
        <v>0</v>
      </c>
      <c r="AL3113">
        <v>3</v>
      </c>
      <c r="AM3113">
        <v>0</v>
      </c>
    </row>
    <row r="3114" spans="1:39">
      <c r="A3114">
        <v>10</v>
      </c>
      <c r="B3114">
        <v>223</v>
      </c>
      <c r="C3114">
        <v>2018</v>
      </c>
      <c r="D3114">
        <v>99</v>
      </c>
      <c r="E3114">
        <v>99</v>
      </c>
      <c r="F3114">
        <v>99</v>
      </c>
      <c r="G3114">
        <v>99</v>
      </c>
      <c r="H3114">
        <v>99</v>
      </c>
      <c r="I3114">
        <v>99</v>
      </c>
      <c r="J3114">
        <v>999</v>
      </c>
      <c r="K3114">
        <v>99</v>
      </c>
      <c r="L3114">
        <v>99</v>
      </c>
      <c r="M3114">
        <v>46</v>
      </c>
      <c r="N3114">
        <v>99</v>
      </c>
      <c r="O3114">
        <v>99</v>
      </c>
      <c r="P3114">
        <v>9999</v>
      </c>
      <c r="Q3114">
        <v>63</v>
      </c>
      <c r="R3114">
        <v>75</v>
      </c>
      <c r="S3114">
        <v>75</v>
      </c>
      <c r="T3114">
        <v>0.48365254401238145</v>
      </c>
      <c r="U3114">
        <v>0.61236035441272652</v>
      </c>
      <c r="V3114">
        <v>7.96</v>
      </c>
      <c r="W3114">
        <v>46</v>
      </c>
      <c r="X3114">
        <v>210.25929938605995</v>
      </c>
      <c r="Y3114">
        <v>194.06933333333328</v>
      </c>
      <c r="Z3114">
        <v>194.06933333333328</v>
      </c>
      <c r="AA3114">
        <v>35.519001387364341</v>
      </c>
      <c r="AB3114">
        <v>0</v>
      </c>
      <c r="AD3114">
        <v>0</v>
      </c>
      <c r="AE3114">
        <v>0</v>
      </c>
      <c r="AF3114">
        <v>0</v>
      </c>
      <c r="AG3114">
        <v>0</v>
      </c>
      <c r="AH3114">
        <v>11</v>
      </c>
      <c r="AI3114">
        <v>1</v>
      </c>
      <c r="AJ3114">
        <v>1</v>
      </c>
      <c r="AK3114">
        <v>0</v>
      </c>
      <c r="AL3114">
        <v>2</v>
      </c>
      <c r="AM3114">
        <v>1</v>
      </c>
    </row>
    <row r="3115" spans="1:39">
      <c r="A3115">
        <v>10</v>
      </c>
      <c r="B3115">
        <v>224</v>
      </c>
      <c r="C3115">
        <v>2018</v>
      </c>
      <c r="D3115">
        <v>99</v>
      </c>
      <c r="E3115">
        <v>99</v>
      </c>
      <c r="F3115">
        <v>99</v>
      </c>
      <c r="G3115">
        <v>99</v>
      </c>
      <c r="H3115">
        <v>99</v>
      </c>
      <c r="I3115">
        <v>99</v>
      </c>
      <c r="J3115">
        <v>999</v>
      </c>
      <c r="K3115">
        <v>99</v>
      </c>
      <c r="L3115">
        <v>99</v>
      </c>
      <c r="M3115">
        <v>47</v>
      </c>
      <c r="N3115">
        <v>99</v>
      </c>
      <c r="O3115">
        <v>99</v>
      </c>
      <c r="P3115">
        <v>9999</v>
      </c>
      <c r="Q3115">
        <v>58</v>
      </c>
      <c r="R3115">
        <v>84</v>
      </c>
      <c r="S3115">
        <v>84</v>
      </c>
      <c r="T3115">
        <v>0.54169084929386724</v>
      </c>
      <c r="U3115">
        <v>0.67544669822400283</v>
      </c>
      <c r="V3115">
        <v>8</v>
      </c>
      <c r="W3115">
        <v>47</v>
      </c>
      <c r="X3115">
        <v>207.07191869163705</v>
      </c>
      <c r="Y3115">
        <v>191.12738095238089</v>
      </c>
      <c r="Z3115">
        <v>191.12738095238089</v>
      </c>
      <c r="AA3115">
        <v>31.024189299835701</v>
      </c>
      <c r="AB3115">
        <v>0</v>
      </c>
      <c r="AD3115">
        <v>2</v>
      </c>
      <c r="AE3115">
        <v>0</v>
      </c>
      <c r="AF3115">
        <v>0</v>
      </c>
      <c r="AG3115">
        <v>1</v>
      </c>
      <c r="AH3115">
        <v>9</v>
      </c>
      <c r="AI3115">
        <v>0</v>
      </c>
      <c r="AJ3115">
        <v>1</v>
      </c>
      <c r="AK3115">
        <v>0</v>
      </c>
      <c r="AL3115">
        <v>3</v>
      </c>
      <c r="AM3115">
        <v>0</v>
      </c>
    </row>
    <row r="3116" spans="1:39">
      <c r="A3116">
        <v>10</v>
      </c>
      <c r="B3116">
        <v>225</v>
      </c>
      <c r="C3116">
        <v>2018</v>
      </c>
      <c r="D3116">
        <v>99</v>
      </c>
      <c r="E3116">
        <v>99</v>
      </c>
      <c r="F3116">
        <v>99</v>
      </c>
      <c r="G3116">
        <v>99</v>
      </c>
      <c r="H3116">
        <v>99</v>
      </c>
      <c r="I3116">
        <v>99</v>
      </c>
      <c r="J3116">
        <v>999</v>
      </c>
      <c r="K3116">
        <v>99</v>
      </c>
      <c r="L3116">
        <v>99</v>
      </c>
      <c r="M3116">
        <v>48</v>
      </c>
      <c r="N3116">
        <v>99</v>
      </c>
      <c r="O3116">
        <v>99</v>
      </c>
      <c r="P3116">
        <v>9999</v>
      </c>
      <c r="Q3116">
        <v>99</v>
      </c>
      <c r="R3116">
        <v>132</v>
      </c>
      <c r="S3116">
        <v>132</v>
      </c>
      <c r="T3116">
        <v>0.85122847746179109</v>
      </c>
      <c r="U3116">
        <v>1.0190285157426195</v>
      </c>
      <c r="V3116">
        <v>8</v>
      </c>
      <c r="W3116">
        <v>48</v>
      </c>
      <c r="X3116">
        <v>198.80248859122096</v>
      </c>
      <c r="Y3116">
        <v>183.49469696969695</v>
      </c>
      <c r="Z3116">
        <v>183.49469696969695</v>
      </c>
      <c r="AA3116">
        <v>32.213968159870177</v>
      </c>
      <c r="AB3116">
        <v>0</v>
      </c>
      <c r="AD3116">
        <v>3</v>
      </c>
      <c r="AE3116">
        <v>0</v>
      </c>
      <c r="AF3116">
        <v>0</v>
      </c>
      <c r="AG3116">
        <v>0</v>
      </c>
      <c r="AH3116">
        <v>13</v>
      </c>
      <c r="AI3116">
        <v>1</v>
      </c>
      <c r="AJ3116">
        <v>1</v>
      </c>
      <c r="AK3116">
        <v>0</v>
      </c>
      <c r="AL3116">
        <v>3</v>
      </c>
      <c r="AM3116">
        <v>0</v>
      </c>
    </row>
    <row r="3117" spans="1:39">
      <c r="A3117">
        <v>10</v>
      </c>
      <c r="B3117">
        <v>226</v>
      </c>
      <c r="C3117">
        <v>2018</v>
      </c>
      <c r="D3117">
        <v>99</v>
      </c>
      <c r="E3117">
        <v>99</v>
      </c>
      <c r="F3117">
        <v>99</v>
      </c>
      <c r="G3117">
        <v>99</v>
      </c>
      <c r="H3117">
        <v>99</v>
      </c>
      <c r="I3117">
        <v>99</v>
      </c>
      <c r="J3117">
        <v>999</v>
      </c>
      <c r="K3117">
        <v>99</v>
      </c>
      <c r="L3117">
        <v>99</v>
      </c>
      <c r="M3117">
        <v>49</v>
      </c>
      <c r="N3117">
        <v>99</v>
      </c>
      <c r="O3117">
        <v>99</v>
      </c>
      <c r="P3117">
        <v>9999</v>
      </c>
      <c r="Q3117">
        <v>115</v>
      </c>
      <c r="R3117">
        <v>177</v>
      </c>
      <c r="S3117">
        <v>177</v>
      </c>
      <c r="T3117">
        <v>1.1414200038692204</v>
      </c>
      <c r="U3117">
        <v>1.3570442623801231</v>
      </c>
      <c r="V3117">
        <v>8</v>
      </c>
      <c r="W3117">
        <v>49</v>
      </c>
      <c r="X3117">
        <v>197.43773374711557</v>
      </c>
      <c r="Y3117">
        <v>182.23502824858764</v>
      </c>
      <c r="Z3117">
        <v>182.23502824858764</v>
      </c>
      <c r="AA3117">
        <v>34.771540316178459</v>
      </c>
      <c r="AB3117">
        <v>0</v>
      </c>
      <c r="AD3117">
        <v>2</v>
      </c>
      <c r="AE3117">
        <v>0</v>
      </c>
      <c r="AF3117">
        <v>0</v>
      </c>
      <c r="AG3117">
        <v>0</v>
      </c>
      <c r="AH3117">
        <v>9</v>
      </c>
      <c r="AI3117">
        <v>0</v>
      </c>
      <c r="AJ3117">
        <v>0</v>
      </c>
      <c r="AK3117">
        <v>0</v>
      </c>
      <c r="AL3117">
        <v>2</v>
      </c>
      <c r="AM3117">
        <v>0</v>
      </c>
    </row>
    <row r="3118" spans="1:39">
      <c r="A3118">
        <v>10</v>
      </c>
      <c r="B3118">
        <v>227</v>
      </c>
      <c r="C3118">
        <v>2018</v>
      </c>
      <c r="D3118">
        <v>99</v>
      </c>
      <c r="E3118">
        <v>99</v>
      </c>
      <c r="F3118">
        <v>99</v>
      </c>
      <c r="G3118">
        <v>99</v>
      </c>
      <c r="H3118">
        <v>99</v>
      </c>
      <c r="I3118">
        <v>99</v>
      </c>
      <c r="J3118">
        <v>999</v>
      </c>
      <c r="K3118">
        <v>99</v>
      </c>
      <c r="L3118">
        <v>99</v>
      </c>
      <c r="M3118">
        <v>50</v>
      </c>
      <c r="N3118">
        <v>99</v>
      </c>
      <c r="O3118">
        <v>99</v>
      </c>
      <c r="P3118">
        <v>9999</v>
      </c>
      <c r="Q3118">
        <v>127</v>
      </c>
      <c r="R3118">
        <v>204</v>
      </c>
      <c r="S3118">
        <v>204</v>
      </c>
      <c r="T3118">
        <v>1.3155349197136772</v>
      </c>
      <c r="U3118">
        <v>1.533118058635254</v>
      </c>
      <c r="V3118">
        <v>11</v>
      </c>
      <c r="W3118">
        <v>50</v>
      </c>
      <c r="X3118">
        <v>193.53291695876624</v>
      </c>
      <c r="Y3118">
        <v>178.63088235294117</v>
      </c>
      <c r="Z3118">
        <v>178.63088235294117</v>
      </c>
      <c r="AA3118">
        <v>32.717583525842379</v>
      </c>
      <c r="AB3118">
        <v>0</v>
      </c>
      <c r="AD3118">
        <v>1</v>
      </c>
      <c r="AE3118">
        <v>0</v>
      </c>
      <c r="AF3118">
        <v>0</v>
      </c>
      <c r="AG3118">
        <v>0</v>
      </c>
      <c r="AH3118">
        <v>14</v>
      </c>
      <c r="AI3118">
        <v>3</v>
      </c>
      <c r="AJ3118">
        <v>1</v>
      </c>
      <c r="AK3118">
        <v>0</v>
      </c>
      <c r="AL3118">
        <v>5</v>
      </c>
      <c r="AM3118">
        <v>0</v>
      </c>
    </row>
    <row r="3119" spans="1:39">
      <c r="A3119">
        <v>10</v>
      </c>
      <c r="B3119">
        <v>228</v>
      </c>
      <c r="C3119">
        <v>2018</v>
      </c>
      <c r="D3119">
        <v>99</v>
      </c>
      <c r="E3119">
        <v>99</v>
      </c>
      <c r="F3119">
        <v>99</v>
      </c>
      <c r="G3119">
        <v>99</v>
      </c>
      <c r="H3119">
        <v>99</v>
      </c>
      <c r="I3119">
        <v>99</v>
      </c>
      <c r="J3119">
        <v>999</v>
      </c>
      <c r="K3119">
        <v>99</v>
      </c>
      <c r="L3119">
        <v>99</v>
      </c>
      <c r="M3119">
        <v>51</v>
      </c>
      <c r="N3119">
        <v>99</v>
      </c>
      <c r="O3119">
        <v>99</v>
      </c>
      <c r="P3119">
        <v>9999</v>
      </c>
      <c r="Q3119">
        <v>157</v>
      </c>
      <c r="R3119">
        <v>277</v>
      </c>
      <c r="S3119">
        <v>277</v>
      </c>
      <c r="T3119">
        <v>1.7862900625523952</v>
      </c>
      <c r="U3119">
        <v>2.0326424183151763</v>
      </c>
      <c r="V3119">
        <v>11</v>
      </c>
      <c r="W3119">
        <v>51</v>
      </c>
      <c r="X3119">
        <v>188.96902660059203</v>
      </c>
      <c r="Y3119">
        <v>174.41841155234661</v>
      </c>
      <c r="Z3119">
        <v>174.41841155234661</v>
      </c>
      <c r="AA3119">
        <v>30.388657874948994</v>
      </c>
      <c r="AB3119">
        <v>0</v>
      </c>
      <c r="AD3119">
        <v>4</v>
      </c>
      <c r="AE3119">
        <v>0</v>
      </c>
      <c r="AF3119">
        <v>0</v>
      </c>
      <c r="AG3119">
        <v>0</v>
      </c>
      <c r="AH3119">
        <v>23</v>
      </c>
      <c r="AI3119">
        <v>4</v>
      </c>
      <c r="AJ3119">
        <v>3</v>
      </c>
      <c r="AK3119">
        <v>1</v>
      </c>
      <c r="AL3119">
        <v>11</v>
      </c>
      <c r="AM3119">
        <v>2</v>
      </c>
    </row>
    <row r="3120" spans="1:39">
      <c r="A3120">
        <v>10</v>
      </c>
      <c r="B3120">
        <v>229</v>
      </c>
      <c r="C3120">
        <v>2018</v>
      </c>
      <c r="D3120">
        <v>99</v>
      </c>
      <c r="E3120">
        <v>99</v>
      </c>
      <c r="F3120">
        <v>99</v>
      </c>
      <c r="G3120">
        <v>99</v>
      </c>
      <c r="H3120">
        <v>99</v>
      </c>
      <c r="I3120">
        <v>99</v>
      </c>
      <c r="J3120">
        <v>999</v>
      </c>
      <c r="K3120">
        <v>99</v>
      </c>
      <c r="L3120">
        <v>99</v>
      </c>
      <c r="M3120">
        <v>52</v>
      </c>
      <c r="N3120">
        <v>99</v>
      </c>
      <c r="O3120">
        <v>99</v>
      </c>
      <c r="P3120">
        <v>9999</v>
      </c>
      <c r="Q3120">
        <v>199</v>
      </c>
      <c r="R3120">
        <v>388</v>
      </c>
      <c r="S3120">
        <v>388</v>
      </c>
      <c r="T3120">
        <v>2.5020958276907206</v>
      </c>
      <c r="U3120">
        <v>2.8277322939519882</v>
      </c>
      <c r="V3120">
        <v>11</v>
      </c>
      <c r="W3120">
        <v>52</v>
      </c>
      <c r="X3120">
        <v>187.67912789983365</v>
      </c>
      <c r="Y3120">
        <v>173.22783505154644</v>
      </c>
      <c r="Z3120">
        <v>173.22783505154644</v>
      </c>
      <c r="AA3120">
        <v>29.633854080833448</v>
      </c>
      <c r="AB3120">
        <v>0</v>
      </c>
      <c r="AD3120">
        <v>6</v>
      </c>
      <c r="AE3120">
        <v>0</v>
      </c>
      <c r="AF3120">
        <v>0</v>
      </c>
      <c r="AG3120">
        <v>1</v>
      </c>
      <c r="AH3120">
        <v>25</v>
      </c>
      <c r="AI3120">
        <v>1</v>
      </c>
      <c r="AJ3120">
        <v>3</v>
      </c>
      <c r="AK3120">
        <v>1</v>
      </c>
      <c r="AL3120">
        <v>10</v>
      </c>
      <c r="AM3120">
        <v>2</v>
      </c>
    </row>
    <row r="3121" spans="1:39">
      <c r="A3121">
        <v>10</v>
      </c>
      <c r="B3121">
        <v>230</v>
      </c>
      <c r="C3121">
        <v>2018</v>
      </c>
      <c r="D3121">
        <v>99</v>
      </c>
      <c r="E3121">
        <v>99</v>
      </c>
      <c r="F3121">
        <v>99</v>
      </c>
      <c r="G3121">
        <v>99</v>
      </c>
      <c r="H3121">
        <v>99</v>
      </c>
      <c r="I3121">
        <v>99</v>
      </c>
      <c r="J3121">
        <v>999</v>
      </c>
      <c r="K3121">
        <v>99</v>
      </c>
      <c r="L3121">
        <v>99</v>
      </c>
      <c r="M3121">
        <v>53</v>
      </c>
      <c r="N3121">
        <v>99</v>
      </c>
      <c r="O3121">
        <v>99</v>
      </c>
      <c r="P3121">
        <v>9999</v>
      </c>
      <c r="Q3121">
        <v>197</v>
      </c>
      <c r="R3121">
        <v>411</v>
      </c>
      <c r="S3121">
        <v>411</v>
      </c>
      <c r="T3121">
        <v>2.6504159411878514</v>
      </c>
      <c r="U3121">
        <v>2.9862117527733889</v>
      </c>
      <c r="V3121">
        <v>11</v>
      </c>
      <c r="W3121">
        <v>53</v>
      </c>
      <c r="X3121">
        <v>187.10620451136535</v>
      </c>
      <c r="Y3121">
        <v>172.69902676399019</v>
      </c>
      <c r="Z3121">
        <v>172.69902676399019</v>
      </c>
      <c r="AA3121">
        <v>31.638155673647756</v>
      </c>
      <c r="AB3121">
        <v>0</v>
      </c>
      <c r="AD3121">
        <v>8</v>
      </c>
      <c r="AE3121">
        <v>0</v>
      </c>
      <c r="AF3121">
        <v>0</v>
      </c>
      <c r="AG3121">
        <v>1</v>
      </c>
      <c r="AH3121">
        <v>29</v>
      </c>
      <c r="AI3121">
        <v>4</v>
      </c>
      <c r="AJ3121">
        <v>3</v>
      </c>
      <c r="AK3121">
        <v>0</v>
      </c>
      <c r="AL3121">
        <v>5</v>
      </c>
      <c r="AM3121">
        <v>6</v>
      </c>
    </row>
    <row r="3122" spans="1:39">
      <c r="A3122">
        <v>10</v>
      </c>
      <c r="B3122">
        <v>231</v>
      </c>
      <c r="C3122">
        <v>2018</v>
      </c>
      <c r="D3122">
        <v>99</v>
      </c>
      <c r="E3122">
        <v>99</v>
      </c>
      <c r="F3122">
        <v>99</v>
      </c>
      <c r="G3122">
        <v>99</v>
      </c>
      <c r="H3122">
        <v>99</v>
      </c>
      <c r="I3122">
        <v>99</v>
      </c>
      <c r="J3122">
        <v>999</v>
      </c>
      <c r="K3122">
        <v>99</v>
      </c>
      <c r="L3122">
        <v>99</v>
      </c>
      <c r="M3122">
        <v>54</v>
      </c>
      <c r="N3122">
        <v>99</v>
      </c>
      <c r="O3122">
        <v>99</v>
      </c>
      <c r="P3122">
        <v>9999</v>
      </c>
      <c r="Q3122">
        <v>237</v>
      </c>
      <c r="R3122">
        <v>513</v>
      </c>
      <c r="S3122">
        <v>513</v>
      </c>
      <c r="T3122">
        <v>3.30818340104469</v>
      </c>
      <c r="U3122">
        <v>3.5776919788543142</v>
      </c>
      <c r="V3122">
        <v>11</v>
      </c>
      <c r="W3122">
        <v>54</v>
      </c>
      <c r="X3122">
        <v>179.59531065535501</v>
      </c>
      <c r="Y3122">
        <v>165.7664717348926</v>
      </c>
      <c r="Z3122">
        <v>165.7664717348926</v>
      </c>
      <c r="AA3122">
        <v>28.384807845065552</v>
      </c>
      <c r="AB3122">
        <v>0</v>
      </c>
      <c r="AD3122">
        <v>9</v>
      </c>
      <c r="AE3122">
        <v>0</v>
      </c>
      <c r="AF3122">
        <v>0</v>
      </c>
      <c r="AG3122">
        <v>0</v>
      </c>
      <c r="AH3122">
        <v>37</v>
      </c>
      <c r="AI3122">
        <v>3</v>
      </c>
      <c r="AJ3122">
        <v>1</v>
      </c>
      <c r="AK3122">
        <v>0</v>
      </c>
      <c r="AL3122">
        <v>11</v>
      </c>
      <c r="AM3122">
        <v>2</v>
      </c>
    </row>
    <row r="3123" spans="1:39">
      <c r="A3123">
        <v>10</v>
      </c>
      <c r="B3123">
        <v>232</v>
      </c>
      <c r="C3123">
        <v>2018</v>
      </c>
      <c r="D3123">
        <v>99</v>
      </c>
      <c r="E3123">
        <v>99</v>
      </c>
      <c r="F3123">
        <v>99</v>
      </c>
      <c r="G3123">
        <v>99</v>
      </c>
      <c r="H3123">
        <v>99</v>
      </c>
      <c r="I3123">
        <v>99</v>
      </c>
      <c r="J3123">
        <v>999</v>
      </c>
      <c r="K3123">
        <v>99</v>
      </c>
      <c r="L3123">
        <v>99</v>
      </c>
      <c r="M3123">
        <v>55</v>
      </c>
      <c r="N3123">
        <v>99</v>
      </c>
      <c r="O3123">
        <v>99</v>
      </c>
      <c r="P3123">
        <v>9999</v>
      </c>
      <c r="Q3123">
        <v>260</v>
      </c>
      <c r="R3123">
        <v>645</v>
      </c>
      <c r="S3123">
        <v>645</v>
      </c>
      <c r="T3123">
        <v>4.1594118785064804</v>
      </c>
      <c r="U3123">
        <v>4.4301212195997532</v>
      </c>
      <c r="V3123">
        <v>14</v>
      </c>
      <c r="W3123">
        <v>55</v>
      </c>
      <c r="X3123">
        <v>176.87453282605591</v>
      </c>
      <c r="Y3123">
        <v>163.25519379844943</v>
      </c>
      <c r="Z3123">
        <v>163.25519379844943</v>
      </c>
      <c r="AA3123">
        <v>28.431456405442574</v>
      </c>
      <c r="AB3123">
        <v>0</v>
      </c>
      <c r="AD3123">
        <v>15</v>
      </c>
      <c r="AE3123">
        <v>0</v>
      </c>
      <c r="AF3123">
        <v>0</v>
      </c>
      <c r="AG3123">
        <v>2</v>
      </c>
      <c r="AH3123">
        <v>38</v>
      </c>
      <c r="AI3123">
        <v>9</v>
      </c>
      <c r="AJ3123">
        <v>3</v>
      </c>
      <c r="AK3123">
        <v>0</v>
      </c>
      <c r="AL3123">
        <v>18</v>
      </c>
      <c r="AM3123">
        <v>2</v>
      </c>
    </row>
    <row r="3124" spans="1:39">
      <c r="A3124">
        <v>10</v>
      </c>
      <c r="B3124">
        <v>233</v>
      </c>
      <c r="C3124">
        <v>2018</v>
      </c>
      <c r="D3124">
        <v>99</v>
      </c>
      <c r="E3124">
        <v>99</v>
      </c>
      <c r="F3124">
        <v>99</v>
      </c>
      <c r="G3124">
        <v>99</v>
      </c>
      <c r="H3124">
        <v>99</v>
      </c>
      <c r="I3124">
        <v>99</v>
      </c>
      <c r="J3124">
        <v>999</v>
      </c>
      <c r="K3124">
        <v>99</v>
      </c>
      <c r="L3124">
        <v>99</v>
      </c>
      <c r="M3124">
        <v>56</v>
      </c>
      <c r="N3124">
        <v>99</v>
      </c>
      <c r="O3124">
        <v>99</v>
      </c>
      <c r="P3124">
        <v>9999</v>
      </c>
      <c r="Q3124">
        <v>295</v>
      </c>
      <c r="R3124">
        <v>796</v>
      </c>
      <c r="S3124">
        <v>796</v>
      </c>
      <c r="T3124">
        <v>5.1331656671180754</v>
      </c>
      <c r="U3124">
        <v>5.4086095546844639</v>
      </c>
      <c r="V3124">
        <v>14</v>
      </c>
      <c r="W3124">
        <v>56</v>
      </c>
      <c r="X3124">
        <v>174.97740598986243</v>
      </c>
      <c r="Y3124">
        <v>161.50414572864341</v>
      </c>
      <c r="Z3124">
        <v>161.50414572864341</v>
      </c>
      <c r="AA3124">
        <v>27.953760642696096</v>
      </c>
      <c r="AB3124">
        <v>0</v>
      </c>
      <c r="AD3124">
        <v>23</v>
      </c>
      <c r="AE3124">
        <v>0</v>
      </c>
      <c r="AF3124">
        <v>0</v>
      </c>
      <c r="AG3124">
        <v>3</v>
      </c>
      <c r="AH3124">
        <v>65</v>
      </c>
      <c r="AI3124">
        <v>10</v>
      </c>
      <c r="AJ3124">
        <v>6</v>
      </c>
      <c r="AK3124">
        <v>3</v>
      </c>
      <c r="AL3124">
        <v>19</v>
      </c>
      <c r="AM3124">
        <v>5</v>
      </c>
    </row>
    <row r="3125" spans="1:39">
      <c r="A3125">
        <v>10</v>
      </c>
      <c r="B3125">
        <v>234</v>
      </c>
      <c r="C3125">
        <v>2018</v>
      </c>
      <c r="D3125">
        <v>99</v>
      </c>
      <c r="E3125">
        <v>99</v>
      </c>
      <c r="F3125">
        <v>99</v>
      </c>
      <c r="G3125">
        <v>99</v>
      </c>
      <c r="H3125">
        <v>99</v>
      </c>
      <c r="I3125">
        <v>99</v>
      </c>
      <c r="J3125">
        <v>999</v>
      </c>
      <c r="K3125">
        <v>99</v>
      </c>
      <c r="L3125">
        <v>99</v>
      </c>
      <c r="M3125">
        <v>57</v>
      </c>
      <c r="N3125">
        <v>99</v>
      </c>
      <c r="O3125">
        <v>99</v>
      </c>
      <c r="P3125">
        <v>9999</v>
      </c>
      <c r="Q3125">
        <v>308</v>
      </c>
      <c r="R3125">
        <v>975</v>
      </c>
      <c r="S3125">
        <v>975</v>
      </c>
      <c r="T3125">
        <v>6.2874830721609598</v>
      </c>
      <c r="U3125">
        <v>6.4642529720735924</v>
      </c>
      <c r="V3125">
        <v>14</v>
      </c>
      <c r="W3125">
        <v>57</v>
      </c>
      <c r="X3125">
        <v>170.73522793566138</v>
      </c>
      <c r="Y3125">
        <v>157.58861538461525</v>
      </c>
      <c r="Z3125">
        <v>157.58861538461525</v>
      </c>
      <c r="AA3125">
        <v>28.295405509634179</v>
      </c>
      <c r="AB3125">
        <v>0</v>
      </c>
      <c r="AD3125">
        <v>19</v>
      </c>
      <c r="AE3125">
        <v>0</v>
      </c>
      <c r="AF3125">
        <v>0</v>
      </c>
      <c r="AG3125">
        <v>4</v>
      </c>
      <c r="AH3125">
        <v>72</v>
      </c>
      <c r="AI3125">
        <v>8</v>
      </c>
      <c r="AJ3125">
        <v>10</v>
      </c>
      <c r="AK3125">
        <v>3</v>
      </c>
      <c r="AL3125">
        <v>20</v>
      </c>
      <c r="AM3125">
        <v>6</v>
      </c>
    </row>
    <row r="3126" spans="1:39">
      <c r="A3126">
        <v>10</v>
      </c>
      <c r="B3126">
        <v>235</v>
      </c>
      <c r="C3126">
        <v>2018</v>
      </c>
      <c r="D3126">
        <v>99</v>
      </c>
      <c r="E3126">
        <v>99</v>
      </c>
      <c r="F3126">
        <v>99</v>
      </c>
      <c r="G3126">
        <v>99</v>
      </c>
      <c r="H3126">
        <v>99</v>
      </c>
      <c r="I3126">
        <v>99</v>
      </c>
      <c r="J3126">
        <v>999</v>
      </c>
      <c r="K3126">
        <v>99</v>
      </c>
      <c r="L3126">
        <v>99</v>
      </c>
      <c r="M3126">
        <v>58</v>
      </c>
      <c r="N3126">
        <v>99</v>
      </c>
      <c r="O3126">
        <v>99</v>
      </c>
      <c r="P3126">
        <v>9999</v>
      </c>
      <c r="Q3126">
        <v>339</v>
      </c>
      <c r="R3126">
        <v>1242</v>
      </c>
      <c r="S3126">
        <v>1242</v>
      </c>
      <c r="T3126">
        <v>8.009286128845039</v>
      </c>
      <c r="U3126">
        <v>8.041251695327162</v>
      </c>
      <c r="V3126">
        <v>14</v>
      </c>
      <c r="W3126">
        <v>58</v>
      </c>
      <c r="X3126">
        <v>166.72912490426256</v>
      </c>
      <c r="Y3126">
        <v>153.89098228663451</v>
      </c>
      <c r="Z3126">
        <v>153.89098228663451</v>
      </c>
      <c r="AA3126">
        <v>26.994887972574642</v>
      </c>
      <c r="AB3126">
        <v>0</v>
      </c>
      <c r="AD3126">
        <v>28</v>
      </c>
      <c r="AE3126">
        <v>0</v>
      </c>
      <c r="AF3126">
        <v>0</v>
      </c>
      <c r="AG3126">
        <v>2</v>
      </c>
      <c r="AH3126">
        <v>95</v>
      </c>
      <c r="AI3126">
        <v>13</v>
      </c>
      <c r="AJ3126">
        <v>7</v>
      </c>
      <c r="AK3126">
        <v>4</v>
      </c>
      <c r="AL3126">
        <v>22</v>
      </c>
      <c r="AM3126">
        <v>8</v>
      </c>
    </row>
    <row r="3127" spans="1:39">
      <c r="A3127">
        <v>10</v>
      </c>
      <c r="B3127">
        <v>236</v>
      </c>
      <c r="C3127">
        <v>2018</v>
      </c>
      <c r="D3127">
        <v>99</v>
      </c>
      <c r="E3127">
        <v>99</v>
      </c>
      <c r="F3127">
        <v>99</v>
      </c>
      <c r="G3127">
        <v>99</v>
      </c>
      <c r="H3127">
        <v>99</v>
      </c>
      <c r="I3127">
        <v>99</v>
      </c>
      <c r="J3127">
        <v>999</v>
      </c>
      <c r="K3127">
        <v>99</v>
      </c>
      <c r="L3127">
        <v>99</v>
      </c>
      <c r="M3127">
        <v>59</v>
      </c>
      <c r="N3127">
        <v>99</v>
      </c>
      <c r="O3127">
        <v>99</v>
      </c>
      <c r="P3127">
        <v>9999</v>
      </c>
      <c r="Q3127">
        <v>355</v>
      </c>
      <c r="R3127">
        <v>1321</v>
      </c>
      <c r="S3127">
        <v>1321</v>
      </c>
      <c r="T3127">
        <v>8.5187334752047441</v>
      </c>
      <c r="U3127">
        <v>8.4161726375573647</v>
      </c>
      <c r="V3127">
        <v>14</v>
      </c>
      <c r="W3127">
        <v>59</v>
      </c>
      <c r="X3127">
        <v>164.06699675136949</v>
      </c>
      <c r="Y3127">
        <v>151.43383800151403</v>
      </c>
      <c r="Z3127">
        <v>151.43383800151403</v>
      </c>
      <c r="AA3127">
        <v>27.512628405102578</v>
      </c>
      <c r="AB3127">
        <v>0</v>
      </c>
      <c r="AD3127">
        <v>36</v>
      </c>
      <c r="AE3127">
        <v>0</v>
      </c>
      <c r="AF3127">
        <v>0</v>
      </c>
      <c r="AG3127">
        <v>3</v>
      </c>
      <c r="AH3127">
        <v>97</v>
      </c>
      <c r="AI3127">
        <v>14</v>
      </c>
      <c r="AJ3127">
        <v>16</v>
      </c>
      <c r="AK3127">
        <v>9</v>
      </c>
      <c r="AL3127">
        <v>37</v>
      </c>
      <c r="AM3127">
        <v>6</v>
      </c>
    </row>
    <row r="3128" spans="1:39">
      <c r="A3128">
        <v>10</v>
      </c>
      <c r="B3128">
        <v>237</v>
      </c>
      <c r="C3128">
        <v>2018</v>
      </c>
      <c r="D3128">
        <v>99</v>
      </c>
      <c r="E3128">
        <v>99</v>
      </c>
      <c r="F3128">
        <v>99</v>
      </c>
      <c r="G3128">
        <v>99</v>
      </c>
      <c r="H3128">
        <v>99</v>
      </c>
      <c r="I3128">
        <v>99</v>
      </c>
      <c r="J3128">
        <v>999</v>
      </c>
      <c r="K3128">
        <v>99</v>
      </c>
      <c r="L3128">
        <v>99</v>
      </c>
      <c r="M3128">
        <v>60</v>
      </c>
      <c r="N3128">
        <v>99</v>
      </c>
      <c r="O3128">
        <v>99</v>
      </c>
      <c r="P3128">
        <v>9999</v>
      </c>
      <c r="Q3128">
        <v>336</v>
      </c>
      <c r="R3128">
        <v>1473</v>
      </c>
      <c r="S3128">
        <v>1473</v>
      </c>
      <c r="T3128">
        <v>9.4989359644031737</v>
      </c>
      <c r="U3128">
        <v>9.2828767675693449</v>
      </c>
      <c r="V3128">
        <v>17</v>
      </c>
      <c r="W3128">
        <v>60</v>
      </c>
      <c r="X3128">
        <v>162.28906154037401</v>
      </c>
      <c r="Y3128">
        <v>149.79280380176519</v>
      </c>
      <c r="Z3128">
        <v>149.79280380176519</v>
      </c>
      <c r="AA3128">
        <v>27.190654265309625</v>
      </c>
      <c r="AB3128">
        <v>0</v>
      </c>
      <c r="AD3128">
        <v>54</v>
      </c>
      <c r="AE3128">
        <v>0</v>
      </c>
      <c r="AF3128">
        <v>0</v>
      </c>
      <c r="AG3128">
        <v>4</v>
      </c>
      <c r="AH3128">
        <v>123</v>
      </c>
      <c r="AI3128">
        <v>13</v>
      </c>
      <c r="AJ3128">
        <v>6</v>
      </c>
      <c r="AK3128">
        <v>14</v>
      </c>
      <c r="AL3128">
        <v>38</v>
      </c>
      <c r="AM3128">
        <v>8</v>
      </c>
    </row>
    <row r="3129" spans="1:39">
      <c r="A3129">
        <v>10</v>
      </c>
      <c r="B3129">
        <v>238</v>
      </c>
      <c r="C3129">
        <v>2018</v>
      </c>
      <c r="D3129">
        <v>99</v>
      </c>
      <c r="E3129">
        <v>99</v>
      </c>
      <c r="F3129">
        <v>99</v>
      </c>
      <c r="G3129">
        <v>99</v>
      </c>
      <c r="H3129">
        <v>99</v>
      </c>
      <c r="I3129">
        <v>99</v>
      </c>
      <c r="J3129">
        <v>999</v>
      </c>
      <c r="K3129">
        <v>99</v>
      </c>
      <c r="L3129">
        <v>99</v>
      </c>
      <c r="M3129">
        <v>61</v>
      </c>
      <c r="N3129">
        <v>99</v>
      </c>
      <c r="O3129">
        <v>99</v>
      </c>
      <c r="P3129">
        <v>9999</v>
      </c>
      <c r="Q3129">
        <v>339</v>
      </c>
      <c r="R3129">
        <v>1509</v>
      </c>
      <c r="S3129">
        <v>1509</v>
      </c>
      <c r="T3129">
        <v>9.7310891855291128</v>
      </c>
      <c r="U3129">
        <v>9.2816861416741183</v>
      </c>
      <c r="V3129">
        <v>17</v>
      </c>
      <c r="W3129">
        <v>61</v>
      </c>
      <c r="X3129">
        <v>158.39703562661563</v>
      </c>
      <c r="Y3129">
        <v>146.2004638833663</v>
      </c>
      <c r="Z3129">
        <v>146.2004638833663</v>
      </c>
      <c r="AA3129">
        <v>25.316430171540215</v>
      </c>
      <c r="AB3129">
        <v>0</v>
      </c>
      <c r="AD3129">
        <v>44</v>
      </c>
      <c r="AE3129">
        <v>0</v>
      </c>
      <c r="AF3129">
        <v>0</v>
      </c>
      <c r="AG3129">
        <v>5</v>
      </c>
      <c r="AH3129">
        <v>107</v>
      </c>
      <c r="AI3129">
        <v>11</v>
      </c>
      <c r="AJ3129">
        <v>14</v>
      </c>
      <c r="AK3129">
        <v>12</v>
      </c>
      <c r="AL3129">
        <v>34</v>
      </c>
      <c r="AM3129">
        <v>3</v>
      </c>
    </row>
    <row r="3130" spans="1:39">
      <c r="A3130">
        <v>10</v>
      </c>
      <c r="B3130">
        <v>239</v>
      </c>
      <c r="C3130">
        <v>2018</v>
      </c>
      <c r="D3130">
        <v>99</v>
      </c>
      <c r="E3130">
        <v>99</v>
      </c>
      <c r="F3130">
        <v>99</v>
      </c>
      <c r="G3130">
        <v>99</v>
      </c>
      <c r="H3130">
        <v>99</v>
      </c>
      <c r="I3130">
        <v>99</v>
      </c>
      <c r="J3130">
        <v>999</v>
      </c>
      <c r="K3130">
        <v>99</v>
      </c>
      <c r="L3130">
        <v>99</v>
      </c>
      <c r="M3130">
        <v>62</v>
      </c>
      <c r="N3130">
        <v>99</v>
      </c>
      <c r="O3130">
        <v>99</v>
      </c>
      <c r="P3130">
        <v>9999</v>
      </c>
      <c r="Q3130">
        <v>336</v>
      </c>
      <c r="R3130">
        <v>1519</v>
      </c>
      <c r="S3130">
        <v>1519</v>
      </c>
      <c r="T3130">
        <v>9.79557619139743</v>
      </c>
      <c r="U3130">
        <v>9.1597837200714753</v>
      </c>
      <c r="V3130">
        <v>17</v>
      </c>
      <c r="W3130">
        <v>62</v>
      </c>
      <c r="X3130">
        <v>155.28762792993356</v>
      </c>
      <c r="Y3130">
        <v>143.33048057932837</v>
      </c>
      <c r="Z3130">
        <v>143.33048057932837</v>
      </c>
      <c r="AA3130">
        <v>25.025226755418846</v>
      </c>
      <c r="AB3130">
        <v>0</v>
      </c>
      <c r="AD3130">
        <v>65</v>
      </c>
      <c r="AE3130">
        <v>0</v>
      </c>
      <c r="AF3130">
        <v>0</v>
      </c>
      <c r="AG3130">
        <v>6</v>
      </c>
      <c r="AH3130">
        <v>118</v>
      </c>
      <c r="AI3130">
        <v>25</v>
      </c>
      <c r="AJ3130">
        <v>9</v>
      </c>
      <c r="AK3130">
        <v>19</v>
      </c>
      <c r="AL3130">
        <v>32</v>
      </c>
      <c r="AM3130">
        <v>5</v>
      </c>
    </row>
    <row r="3131" spans="1:39">
      <c r="A3131">
        <v>10</v>
      </c>
      <c r="B3131">
        <v>240</v>
      </c>
      <c r="C3131">
        <v>2018</v>
      </c>
      <c r="D3131">
        <v>99</v>
      </c>
      <c r="E3131">
        <v>99</v>
      </c>
      <c r="F3131">
        <v>99</v>
      </c>
      <c r="G3131">
        <v>99</v>
      </c>
      <c r="H3131">
        <v>99</v>
      </c>
      <c r="I3131">
        <v>99</v>
      </c>
      <c r="J3131">
        <v>999</v>
      </c>
      <c r="K3131">
        <v>99</v>
      </c>
      <c r="L3131">
        <v>99</v>
      </c>
      <c r="M3131">
        <v>63</v>
      </c>
      <c r="N3131">
        <v>99</v>
      </c>
      <c r="O3131">
        <v>99</v>
      </c>
      <c r="P3131">
        <v>9999</v>
      </c>
      <c r="Q3131">
        <v>303</v>
      </c>
      <c r="R3131">
        <v>1355</v>
      </c>
      <c r="S3131">
        <v>1355</v>
      </c>
      <c r="T3131">
        <v>8.7379892951570248</v>
      </c>
      <c r="U3131">
        <v>8.0134886554598364</v>
      </c>
      <c r="V3131">
        <v>17</v>
      </c>
      <c r="W3131">
        <v>63</v>
      </c>
      <c r="X3131">
        <v>152.29713792262544</v>
      </c>
      <c r="Y3131">
        <v>140.57025830258303</v>
      </c>
      <c r="Z3131">
        <v>140.57025830258303</v>
      </c>
      <c r="AA3131">
        <v>25.112270877834408</v>
      </c>
      <c r="AB3131">
        <v>0</v>
      </c>
      <c r="AD3131">
        <v>39</v>
      </c>
      <c r="AE3131">
        <v>0</v>
      </c>
      <c r="AF3131">
        <v>0</v>
      </c>
      <c r="AG3131">
        <v>3</v>
      </c>
      <c r="AH3131">
        <v>126</v>
      </c>
      <c r="AI3131">
        <v>19</v>
      </c>
      <c r="AJ3131">
        <v>10</v>
      </c>
      <c r="AK3131">
        <v>24</v>
      </c>
      <c r="AL3131">
        <v>25</v>
      </c>
      <c r="AM3131">
        <v>3</v>
      </c>
    </row>
    <row r="3132" spans="1:39">
      <c r="A3132">
        <v>10</v>
      </c>
      <c r="B3132">
        <v>241</v>
      </c>
      <c r="C3132">
        <v>2018</v>
      </c>
      <c r="D3132">
        <v>99</v>
      </c>
      <c r="E3132">
        <v>99</v>
      </c>
      <c r="F3132">
        <v>99</v>
      </c>
      <c r="G3132">
        <v>99</v>
      </c>
      <c r="H3132">
        <v>99</v>
      </c>
      <c r="I3132">
        <v>99</v>
      </c>
      <c r="J3132">
        <v>999</v>
      </c>
      <c r="K3132">
        <v>99</v>
      </c>
      <c r="L3132">
        <v>99</v>
      </c>
      <c r="M3132">
        <v>64</v>
      </c>
      <c r="N3132">
        <v>99</v>
      </c>
      <c r="O3132">
        <v>99</v>
      </c>
      <c r="P3132">
        <v>9999</v>
      </c>
      <c r="Q3132">
        <v>262</v>
      </c>
      <c r="R3132">
        <v>1005</v>
      </c>
      <c r="S3132">
        <v>1005</v>
      </c>
      <c r="T3132">
        <v>6.4809440897659121</v>
      </c>
      <c r="U3132">
        <v>5.8070400993966489</v>
      </c>
      <c r="V3132">
        <v>17</v>
      </c>
      <c r="W3132">
        <v>64</v>
      </c>
      <c r="X3132">
        <v>148.7983700134215</v>
      </c>
      <c r="Y3132">
        <v>137.34089552238805</v>
      </c>
      <c r="Z3132">
        <v>137.34089552238805</v>
      </c>
      <c r="AA3132">
        <v>24.031805815217595</v>
      </c>
      <c r="AB3132">
        <v>0</v>
      </c>
      <c r="AD3132">
        <v>43</v>
      </c>
      <c r="AE3132">
        <v>0</v>
      </c>
      <c r="AF3132">
        <v>0</v>
      </c>
      <c r="AG3132">
        <v>5</v>
      </c>
      <c r="AH3132">
        <v>84</v>
      </c>
      <c r="AI3132">
        <v>18</v>
      </c>
      <c r="AJ3132">
        <v>6</v>
      </c>
      <c r="AK3132">
        <v>19</v>
      </c>
      <c r="AL3132">
        <v>20</v>
      </c>
      <c r="AM3132">
        <v>2</v>
      </c>
    </row>
    <row r="3133" spans="1:39">
      <c r="A3133">
        <v>10</v>
      </c>
      <c r="B3133">
        <v>242</v>
      </c>
      <c r="C3133">
        <v>2018</v>
      </c>
      <c r="D3133">
        <v>99</v>
      </c>
      <c r="E3133">
        <v>99</v>
      </c>
      <c r="F3133">
        <v>99</v>
      </c>
      <c r="G3133">
        <v>99</v>
      </c>
      <c r="H3133">
        <v>99</v>
      </c>
      <c r="I3133">
        <v>99</v>
      </c>
      <c r="J3133">
        <v>999</v>
      </c>
      <c r="K3133">
        <v>99</v>
      </c>
      <c r="L3133">
        <v>99</v>
      </c>
      <c r="M3133">
        <v>65</v>
      </c>
      <c r="N3133">
        <v>99</v>
      </c>
      <c r="O3133">
        <v>99</v>
      </c>
      <c r="P3133">
        <v>9999</v>
      </c>
      <c r="Q3133">
        <v>242</v>
      </c>
      <c r="R3133">
        <v>1089</v>
      </c>
      <c r="S3133">
        <v>1089</v>
      </c>
      <c r="T3133">
        <v>7.0226349390597775</v>
      </c>
      <c r="U3133">
        <v>6.2390521843756952</v>
      </c>
      <c r="V3133">
        <v>17</v>
      </c>
      <c r="W3133">
        <v>65</v>
      </c>
      <c r="X3133">
        <v>147.5367284586234</v>
      </c>
      <c r="Y3133">
        <v>136.17640036730936</v>
      </c>
      <c r="Z3133">
        <v>136.17640036730936</v>
      </c>
      <c r="AA3133">
        <v>22.268808632592638</v>
      </c>
      <c r="AB3133">
        <v>0</v>
      </c>
      <c r="AD3133">
        <v>43</v>
      </c>
      <c r="AE3133">
        <v>0</v>
      </c>
      <c r="AF3133">
        <v>0</v>
      </c>
      <c r="AG3133">
        <v>2</v>
      </c>
      <c r="AH3133">
        <v>95</v>
      </c>
      <c r="AI3133">
        <v>22</v>
      </c>
      <c r="AJ3133">
        <v>5</v>
      </c>
      <c r="AK3133">
        <v>22</v>
      </c>
      <c r="AL3133">
        <v>17</v>
      </c>
      <c r="AM3133">
        <v>2</v>
      </c>
    </row>
    <row r="3134" spans="1:39">
      <c r="A3134">
        <v>10</v>
      </c>
      <c r="B3134">
        <v>243</v>
      </c>
      <c r="C3134">
        <v>2018</v>
      </c>
      <c r="D3134">
        <v>99</v>
      </c>
      <c r="E3134">
        <v>99</v>
      </c>
      <c r="F3134">
        <v>99</v>
      </c>
      <c r="G3134">
        <v>99</v>
      </c>
      <c r="H3134">
        <v>99</v>
      </c>
      <c r="I3134">
        <v>99</v>
      </c>
      <c r="J3134">
        <v>999</v>
      </c>
      <c r="K3134">
        <v>99</v>
      </c>
      <c r="L3134">
        <v>99</v>
      </c>
      <c r="M3134">
        <v>66</v>
      </c>
      <c r="N3134">
        <v>99</v>
      </c>
      <c r="O3134">
        <v>99</v>
      </c>
      <c r="P3134">
        <v>9999</v>
      </c>
    </row>
    <row r="3135" spans="1:39">
      <c r="A3135">
        <v>10</v>
      </c>
      <c r="B3135">
        <v>244</v>
      </c>
      <c r="C3135">
        <v>2018</v>
      </c>
      <c r="D3135">
        <v>99</v>
      </c>
      <c r="E3135">
        <v>99</v>
      </c>
      <c r="F3135">
        <v>99</v>
      </c>
      <c r="G3135">
        <v>99</v>
      </c>
      <c r="H3135">
        <v>99</v>
      </c>
      <c r="I3135">
        <v>99</v>
      </c>
      <c r="J3135">
        <v>999</v>
      </c>
      <c r="K3135">
        <v>99</v>
      </c>
      <c r="L3135">
        <v>99</v>
      </c>
      <c r="M3135">
        <v>67</v>
      </c>
      <c r="N3135">
        <v>99</v>
      </c>
      <c r="O3135">
        <v>99</v>
      </c>
      <c r="P3135">
        <v>9999</v>
      </c>
    </row>
    <row r="3136" spans="1:39">
      <c r="A3136">
        <v>10</v>
      </c>
      <c r="B3136">
        <v>245</v>
      </c>
      <c r="C3136">
        <v>2018</v>
      </c>
      <c r="D3136">
        <v>99</v>
      </c>
      <c r="E3136">
        <v>99</v>
      </c>
      <c r="F3136">
        <v>99</v>
      </c>
      <c r="G3136">
        <v>99</v>
      </c>
      <c r="H3136">
        <v>99</v>
      </c>
      <c r="I3136">
        <v>99</v>
      </c>
      <c r="J3136">
        <v>999</v>
      </c>
      <c r="K3136">
        <v>99</v>
      </c>
      <c r="L3136">
        <v>99</v>
      </c>
      <c r="M3136">
        <v>68</v>
      </c>
      <c r="N3136">
        <v>99</v>
      </c>
      <c r="O3136">
        <v>99</v>
      </c>
      <c r="P3136">
        <v>9999</v>
      </c>
    </row>
    <row r="3137" spans="1:39">
      <c r="A3137">
        <v>10</v>
      </c>
      <c r="B3137">
        <v>246</v>
      </c>
      <c r="C3137">
        <v>2017</v>
      </c>
      <c r="D3137">
        <v>99</v>
      </c>
      <c r="E3137">
        <v>99</v>
      </c>
      <c r="F3137">
        <v>99</v>
      </c>
      <c r="G3137">
        <v>99</v>
      </c>
      <c r="H3137">
        <v>99</v>
      </c>
      <c r="I3137">
        <v>99</v>
      </c>
      <c r="J3137">
        <v>999</v>
      </c>
      <c r="K3137">
        <v>99</v>
      </c>
      <c r="L3137">
        <v>99</v>
      </c>
      <c r="M3137">
        <v>0</v>
      </c>
      <c r="N3137">
        <v>99</v>
      </c>
      <c r="O3137">
        <v>99</v>
      </c>
      <c r="P3137">
        <v>9999</v>
      </c>
    </row>
    <row r="3138" spans="1:39">
      <c r="A3138">
        <v>10</v>
      </c>
      <c r="B3138">
        <v>247</v>
      </c>
      <c r="C3138">
        <v>2017</v>
      </c>
      <c r="D3138">
        <v>99</v>
      </c>
      <c r="E3138">
        <v>99</v>
      </c>
      <c r="F3138">
        <v>99</v>
      </c>
      <c r="G3138">
        <v>99</v>
      </c>
      <c r="H3138">
        <v>99</v>
      </c>
      <c r="I3138">
        <v>99</v>
      </c>
      <c r="J3138">
        <v>999</v>
      </c>
      <c r="K3138">
        <v>99</v>
      </c>
      <c r="L3138">
        <v>99</v>
      </c>
      <c r="M3138">
        <v>35</v>
      </c>
      <c r="N3138">
        <v>99</v>
      </c>
      <c r="O3138">
        <v>99</v>
      </c>
      <c r="P3138">
        <v>9999</v>
      </c>
      <c r="Q3138">
        <v>17</v>
      </c>
      <c r="R3138">
        <v>24</v>
      </c>
      <c r="S3138">
        <v>24</v>
      </c>
      <c r="T3138">
        <v>0.16865776528460999</v>
      </c>
      <c r="U3138">
        <v>0.2269030110026328</v>
      </c>
      <c r="V3138">
        <v>2</v>
      </c>
      <c r="W3138">
        <v>35</v>
      </c>
      <c r="X3138">
        <v>221.83550018057065</v>
      </c>
      <c r="Y3138">
        <v>204.75416666666663</v>
      </c>
      <c r="Z3138">
        <v>204.75416666666663</v>
      </c>
      <c r="AA3138">
        <v>49.267687003135315</v>
      </c>
      <c r="AB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1</v>
      </c>
      <c r="AJ3138">
        <v>0</v>
      </c>
      <c r="AK3138">
        <v>0</v>
      </c>
      <c r="AL3138">
        <v>0</v>
      </c>
      <c r="AM3138">
        <v>0</v>
      </c>
    </row>
    <row r="3139" spans="1:39">
      <c r="A3139">
        <v>10</v>
      </c>
      <c r="B3139">
        <v>248</v>
      </c>
      <c r="C3139">
        <v>2017</v>
      </c>
      <c r="D3139">
        <v>99</v>
      </c>
      <c r="E3139">
        <v>99</v>
      </c>
      <c r="F3139">
        <v>99</v>
      </c>
      <c r="G3139">
        <v>99</v>
      </c>
      <c r="H3139">
        <v>99</v>
      </c>
      <c r="I3139">
        <v>99</v>
      </c>
      <c r="J3139">
        <v>999</v>
      </c>
      <c r="K3139">
        <v>99</v>
      </c>
      <c r="L3139">
        <v>99</v>
      </c>
      <c r="M3139">
        <v>36</v>
      </c>
      <c r="N3139">
        <v>99</v>
      </c>
      <c r="O3139">
        <v>99</v>
      </c>
      <c r="P3139">
        <v>9999</v>
      </c>
      <c r="Q3139">
        <v>8</v>
      </c>
      <c r="R3139">
        <v>8</v>
      </c>
      <c r="S3139">
        <v>8</v>
      </c>
      <c r="T3139">
        <v>5.6219255094870003E-2</v>
      </c>
      <c r="U3139">
        <v>7.7350465808919341E-2</v>
      </c>
      <c r="V3139">
        <v>2</v>
      </c>
      <c r="W3139">
        <v>36</v>
      </c>
      <c r="X3139">
        <v>226.86890574214513</v>
      </c>
      <c r="Y3139">
        <v>209.4</v>
      </c>
      <c r="Z3139">
        <v>209.4</v>
      </c>
      <c r="AA3139">
        <v>36.209908864839754</v>
      </c>
      <c r="AB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</row>
    <row r="3140" spans="1:39">
      <c r="A3140">
        <v>10</v>
      </c>
      <c r="B3140">
        <v>249</v>
      </c>
      <c r="C3140">
        <v>2017</v>
      </c>
      <c r="D3140">
        <v>99</v>
      </c>
      <c r="E3140">
        <v>99</v>
      </c>
      <c r="F3140">
        <v>99</v>
      </c>
      <c r="G3140">
        <v>99</v>
      </c>
      <c r="H3140">
        <v>99</v>
      </c>
      <c r="I3140">
        <v>99</v>
      </c>
      <c r="J3140">
        <v>999</v>
      </c>
      <c r="K3140">
        <v>99</v>
      </c>
      <c r="L3140">
        <v>99</v>
      </c>
      <c r="M3140">
        <v>37</v>
      </c>
      <c r="N3140">
        <v>99</v>
      </c>
      <c r="O3140">
        <v>99</v>
      </c>
      <c r="P3140">
        <v>9999</v>
      </c>
      <c r="Q3140">
        <v>5</v>
      </c>
      <c r="R3140">
        <v>8</v>
      </c>
      <c r="S3140">
        <v>8</v>
      </c>
      <c r="T3140">
        <v>5.6219255094870003E-2</v>
      </c>
      <c r="U3140">
        <v>7.5452719781730612E-2</v>
      </c>
      <c r="V3140">
        <v>2</v>
      </c>
      <c r="W3140">
        <v>37</v>
      </c>
      <c r="X3140">
        <v>221.30281690140839</v>
      </c>
      <c r="Y3140">
        <v>204.26250000000005</v>
      </c>
      <c r="Z3140">
        <v>204.26250000000005</v>
      </c>
      <c r="AA3140">
        <v>37.242849565386202</v>
      </c>
      <c r="AB3140">
        <v>0</v>
      </c>
      <c r="AD3140">
        <v>0</v>
      </c>
      <c r="AE3140">
        <v>0</v>
      </c>
      <c r="AF3140">
        <v>0</v>
      </c>
      <c r="AG3140">
        <v>0</v>
      </c>
      <c r="AH3140">
        <v>1</v>
      </c>
      <c r="AI3140">
        <v>0</v>
      </c>
      <c r="AJ3140">
        <v>0</v>
      </c>
      <c r="AK3140">
        <v>0</v>
      </c>
      <c r="AL3140">
        <v>1</v>
      </c>
      <c r="AM3140">
        <v>0</v>
      </c>
    </row>
    <row r="3141" spans="1:39">
      <c r="A3141">
        <v>10</v>
      </c>
      <c r="B3141">
        <v>250</v>
      </c>
      <c r="C3141">
        <v>2017</v>
      </c>
      <c r="D3141">
        <v>99</v>
      </c>
      <c r="E3141">
        <v>99</v>
      </c>
      <c r="F3141">
        <v>99</v>
      </c>
      <c r="G3141">
        <v>99</v>
      </c>
      <c r="H3141">
        <v>99</v>
      </c>
      <c r="I3141">
        <v>99</v>
      </c>
      <c r="J3141">
        <v>999</v>
      </c>
      <c r="K3141">
        <v>99</v>
      </c>
      <c r="L3141">
        <v>99</v>
      </c>
      <c r="M3141">
        <v>38</v>
      </c>
      <c r="N3141">
        <v>99</v>
      </c>
      <c r="O3141">
        <v>99</v>
      </c>
      <c r="P3141">
        <v>9999</v>
      </c>
      <c r="Q3141">
        <v>9</v>
      </c>
      <c r="R3141">
        <v>9</v>
      </c>
      <c r="S3141">
        <v>9</v>
      </c>
      <c r="T3141">
        <v>6.324666198172875E-2</v>
      </c>
      <c r="U3141">
        <v>9.0043662472524821E-2</v>
      </c>
      <c r="V3141">
        <v>2</v>
      </c>
      <c r="W3141">
        <v>38</v>
      </c>
      <c r="X3141">
        <v>234.75382207776565</v>
      </c>
      <c r="Y3141">
        <v>216.67777777777775</v>
      </c>
      <c r="Z3141">
        <v>216.67777777777775</v>
      </c>
      <c r="AA3141">
        <v>31.792409219035392</v>
      </c>
      <c r="AB3141">
        <v>0</v>
      </c>
      <c r="AD3141">
        <v>1</v>
      </c>
      <c r="AE3141">
        <v>0</v>
      </c>
      <c r="AF3141">
        <v>0</v>
      </c>
      <c r="AG3141">
        <v>0</v>
      </c>
      <c r="AH3141">
        <v>2</v>
      </c>
      <c r="AI3141">
        <v>0</v>
      </c>
      <c r="AJ3141">
        <v>0</v>
      </c>
      <c r="AK3141">
        <v>0</v>
      </c>
      <c r="AL3141">
        <v>1</v>
      </c>
      <c r="AM3141">
        <v>0</v>
      </c>
    </row>
    <row r="3142" spans="1:39">
      <c r="A3142">
        <v>10</v>
      </c>
      <c r="B3142">
        <v>251</v>
      </c>
      <c r="C3142">
        <v>2017</v>
      </c>
      <c r="D3142">
        <v>99</v>
      </c>
      <c r="E3142">
        <v>99</v>
      </c>
      <c r="F3142">
        <v>99</v>
      </c>
      <c r="G3142">
        <v>99</v>
      </c>
      <c r="H3142">
        <v>99</v>
      </c>
      <c r="I3142">
        <v>99</v>
      </c>
      <c r="J3142">
        <v>999</v>
      </c>
      <c r="K3142">
        <v>99</v>
      </c>
      <c r="L3142">
        <v>99</v>
      </c>
      <c r="M3142">
        <v>39</v>
      </c>
      <c r="N3142">
        <v>99</v>
      </c>
      <c r="O3142">
        <v>99</v>
      </c>
      <c r="P3142">
        <v>9999</v>
      </c>
      <c r="Q3142">
        <v>12</v>
      </c>
      <c r="R3142">
        <v>13</v>
      </c>
      <c r="S3142">
        <v>13</v>
      </c>
      <c r="T3142">
        <v>9.1356289529163762E-2</v>
      </c>
      <c r="U3142">
        <v>0.13651304451054802</v>
      </c>
      <c r="V3142">
        <v>2</v>
      </c>
      <c r="W3142">
        <v>39</v>
      </c>
      <c r="X3142">
        <v>246.39553296108016</v>
      </c>
      <c r="Y3142">
        <v>227.42307692307696</v>
      </c>
      <c r="Z3142">
        <v>227.42307692307696</v>
      </c>
      <c r="AA3142">
        <v>35.589414023449947</v>
      </c>
      <c r="AB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</row>
    <row r="3143" spans="1:39">
      <c r="A3143">
        <v>10</v>
      </c>
      <c r="B3143">
        <v>252</v>
      </c>
      <c r="C3143">
        <v>2017</v>
      </c>
      <c r="D3143">
        <v>99</v>
      </c>
      <c r="E3143">
        <v>99</v>
      </c>
      <c r="F3143">
        <v>99</v>
      </c>
      <c r="G3143">
        <v>99</v>
      </c>
      <c r="H3143">
        <v>99</v>
      </c>
      <c r="I3143">
        <v>99</v>
      </c>
      <c r="J3143">
        <v>999</v>
      </c>
      <c r="K3143">
        <v>99</v>
      </c>
      <c r="L3143">
        <v>99</v>
      </c>
      <c r="M3143">
        <v>40</v>
      </c>
      <c r="N3143">
        <v>99</v>
      </c>
      <c r="O3143">
        <v>99</v>
      </c>
      <c r="P3143">
        <v>9999</v>
      </c>
      <c r="Q3143">
        <v>20</v>
      </c>
      <c r="R3143">
        <v>22</v>
      </c>
      <c r="S3143">
        <v>22</v>
      </c>
      <c r="T3143">
        <v>0.15460295151089248</v>
      </c>
      <c r="U3143">
        <v>0.2065541868132878</v>
      </c>
      <c r="V3143">
        <v>5</v>
      </c>
      <c r="W3143">
        <v>40</v>
      </c>
      <c r="X3143">
        <v>220.29941889096816</v>
      </c>
      <c r="Y3143">
        <v>203.33636363636359</v>
      </c>
      <c r="Z3143">
        <v>203.33636363636359</v>
      </c>
      <c r="AA3143">
        <v>30.620055006401397</v>
      </c>
      <c r="AB3143">
        <v>0</v>
      </c>
      <c r="AD3143">
        <v>0</v>
      </c>
      <c r="AE3143">
        <v>0</v>
      </c>
      <c r="AF3143">
        <v>0</v>
      </c>
      <c r="AG3143">
        <v>0</v>
      </c>
      <c r="AH3143">
        <v>3</v>
      </c>
      <c r="AI3143">
        <v>0</v>
      </c>
      <c r="AJ3143">
        <v>0</v>
      </c>
      <c r="AK3143">
        <v>0</v>
      </c>
      <c r="AL3143">
        <v>0</v>
      </c>
      <c r="AM3143">
        <v>0</v>
      </c>
    </row>
    <row r="3144" spans="1:39">
      <c r="A3144">
        <v>10</v>
      </c>
      <c r="B3144">
        <v>253</v>
      </c>
      <c r="C3144">
        <v>2017</v>
      </c>
      <c r="D3144">
        <v>99</v>
      </c>
      <c r="E3144">
        <v>99</v>
      </c>
      <c r="F3144">
        <v>99</v>
      </c>
      <c r="G3144">
        <v>99</v>
      </c>
      <c r="H3144">
        <v>99</v>
      </c>
      <c r="I3144">
        <v>99</v>
      </c>
      <c r="J3144">
        <v>999</v>
      </c>
      <c r="K3144">
        <v>99</v>
      </c>
      <c r="L3144">
        <v>99</v>
      </c>
      <c r="M3144">
        <v>41</v>
      </c>
      <c r="N3144">
        <v>99</v>
      </c>
      <c r="O3144">
        <v>99</v>
      </c>
      <c r="P3144">
        <v>9999</v>
      </c>
      <c r="Q3144">
        <v>16</v>
      </c>
      <c r="R3144">
        <v>17</v>
      </c>
      <c r="S3144">
        <v>17</v>
      </c>
      <c r="T3144">
        <v>0.11946591707659872</v>
      </c>
      <c r="U3144">
        <v>0.16918105702237371</v>
      </c>
      <c r="V3144">
        <v>5</v>
      </c>
      <c r="W3144">
        <v>41</v>
      </c>
      <c r="X3144">
        <v>233.50965521636601</v>
      </c>
      <c r="Y3144">
        <v>215.52941176470597</v>
      </c>
      <c r="Z3144">
        <v>215.52941176470597</v>
      </c>
      <c r="AA3144">
        <v>36.31260945644555</v>
      </c>
      <c r="AB3144">
        <v>0</v>
      </c>
      <c r="AD3144">
        <v>1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</row>
    <row r="3145" spans="1:39">
      <c r="A3145">
        <v>10</v>
      </c>
      <c r="B3145">
        <v>254</v>
      </c>
      <c r="C3145">
        <v>2017</v>
      </c>
      <c r="D3145">
        <v>99</v>
      </c>
      <c r="E3145">
        <v>99</v>
      </c>
      <c r="F3145">
        <v>99</v>
      </c>
      <c r="G3145">
        <v>99</v>
      </c>
      <c r="H3145">
        <v>99</v>
      </c>
      <c r="I3145">
        <v>99</v>
      </c>
      <c r="J3145">
        <v>999</v>
      </c>
      <c r="K3145">
        <v>99</v>
      </c>
      <c r="L3145">
        <v>99</v>
      </c>
      <c r="M3145">
        <v>42</v>
      </c>
      <c r="N3145">
        <v>99</v>
      </c>
      <c r="O3145">
        <v>99</v>
      </c>
      <c r="P3145">
        <v>9999</v>
      </c>
      <c r="Q3145">
        <v>23</v>
      </c>
      <c r="R3145">
        <v>24</v>
      </c>
      <c r="S3145">
        <v>24</v>
      </c>
      <c r="T3145">
        <v>0.16865776528460999</v>
      </c>
      <c r="U3145">
        <v>0.22852833120110111</v>
      </c>
      <c r="V3145">
        <v>5</v>
      </c>
      <c r="W3145">
        <v>42</v>
      </c>
      <c r="X3145">
        <v>223.42452148790176</v>
      </c>
      <c r="Y3145">
        <v>206.22083333333339</v>
      </c>
      <c r="Z3145">
        <v>206.22083333333339</v>
      </c>
      <c r="AA3145">
        <v>29.002183526512695</v>
      </c>
      <c r="AB3145">
        <v>0</v>
      </c>
      <c r="AD3145">
        <v>1</v>
      </c>
      <c r="AE3145">
        <v>0</v>
      </c>
      <c r="AF3145">
        <v>0</v>
      </c>
      <c r="AG3145">
        <v>0</v>
      </c>
      <c r="AH3145">
        <v>2</v>
      </c>
      <c r="AI3145">
        <v>0</v>
      </c>
      <c r="AJ3145">
        <v>0</v>
      </c>
      <c r="AK3145">
        <v>0</v>
      </c>
      <c r="AL3145">
        <v>1</v>
      </c>
      <c r="AM3145">
        <v>0</v>
      </c>
    </row>
    <row r="3146" spans="1:39">
      <c r="A3146">
        <v>10</v>
      </c>
      <c r="B3146">
        <v>255</v>
      </c>
      <c r="C3146">
        <v>2017</v>
      </c>
      <c r="D3146">
        <v>99</v>
      </c>
      <c r="E3146">
        <v>99</v>
      </c>
      <c r="F3146">
        <v>99</v>
      </c>
      <c r="G3146">
        <v>99</v>
      </c>
      <c r="H3146">
        <v>99</v>
      </c>
      <c r="I3146">
        <v>99</v>
      </c>
      <c r="J3146">
        <v>999</v>
      </c>
      <c r="K3146">
        <v>99</v>
      </c>
      <c r="L3146">
        <v>99</v>
      </c>
      <c r="M3146">
        <v>43</v>
      </c>
      <c r="N3146">
        <v>99</v>
      </c>
      <c r="O3146">
        <v>99</v>
      </c>
      <c r="P3146">
        <v>9999</v>
      </c>
      <c r="Q3146">
        <v>29</v>
      </c>
      <c r="R3146">
        <v>33</v>
      </c>
      <c r="S3146">
        <v>33</v>
      </c>
      <c r="T3146">
        <v>0.23190442726633875</v>
      </c>
      <c r="U3146">
        <v>0.30957270655199354</v>
      </c>
      <c r="V3146">
        <v>5</v>
      </c>
      <c r="W3146">
        <v>43</v>
      </c>
      <c r="X3146">
        <v>220.11556518598769</v>
      </c>
      <c r="Y3146">
        <v>203.16666666666663</v>
      </c>
      <c r="Z3146">
        <v>203.16666666666663</v>
      </c>
      <c r="AA3146">
        <v>34.129758335511447</v>
      </c>
      <c r="AB3146">
        <v>0</v>
      </c>
      <c r="AD3146">
        <v>1</v>
      </c>
      <c r="AE3146">
        <v>0</v>
      </c>
      <c r="AF3146">
        <v>0</v>
      </c>
      <c r="AG3146">
        <v>0</v>
      </c>
      <c r="AH3146">
        <v>3</v>
      </c>
      <c r="AI3146">
        <v>0</v>
      </c>
      <c r="AJ3146">
        <v>0</v>
      </c>
      <c r="AK3146">
        <v>0</v>
      </c>
      <c r="AL3146">
        <v>2</v>
      </c>
      <c r="AM3146">
        <v>0</v>
      </c>
    </row>
    <row r="3147" spans="1:39">
      <c r="A3147">
        <v>10</v>
      </c>
      <c r="B3147">
        <v>256</v>
      </c>
      <c r="C3147">
        <v>2017</v>
      </c>
      <c r="D3147">
        <v>99</v>
      </c>
      <c r="E3147">
        <v>99</v>
      </c>
      <c r="F3147">
        <v>99</v>
      </c>
      <c r="G3147">
        <v>99</v>
      </c>
      <c r="H3147">
        <v>99</v>
      </c>
      <c r="I3147">
        <v>99</v>
      </c>
      <c r="J3147">
        <v>999</v>
      </c>
      <c r="K3147">
        <v>99</v>
      </c>
      <c r="L3147">
        <v>99</v>
      </c>
      <c r="M3147">
        <v>44</v>
      </c>
      <c r="N3147">
        <v>99</v>
      </c>
      <c r="O3147">
        <v>99</v>
      </c>
      <c r="P3147">
        <v>9999</v>
      </c>
      <c r="Q3147">
        <v>33</v>
      </c>
      <c r="R3147">
        <v>47</v>
      </c>
      <c r="S3147">
        <v>47</v>
      </c>
      <c r="T3147">
        <v>0.33028812368236121</v>
      </c>
      <c r="U3147">
        <v>0.4037258433899637</v>
      </c>
      <c r="V3147">
        <v>5</v>
      </c>
      <c r="W3147">
        <v>44</v>
      </c>
      <c r="X3147">
        <v>201.55367557225512</v>
      </c>
      <c r="Y3147">
        <v>186.03404255319151</v>
      </c>
      <c r="Z3147">
        <v>186.03404255319151</v>
      </c>
      <c r="AA3147">
        <v>30.275446667090151</v>
      </c>
      <c r="AB3147">
        <v>0</v>
      </c>
      <c r="AD3147">
        <v>1</v>
      </c>
      <c r="AE3147">
        <v>0</v>
      </c>
      <c r="AF3147">
        <v>0</v>
      </c>
      <c r="AG3147">
        <v>0</v>
      </c>
      <c r="AH3147">
        <v>2</v>
      </c>
      <c r="AI3147">
        <v>0</v>
      </c>
      <c r="AJ3147">
        <v>0</v>
      </c>
      <c r="AK3147">
        <v>0</v>
      </c>
      <c r="AL3147">
        <v>1</v>
      </c>
      <c r="AM3147">
        <v>0</v>
      </c>
    </row>
    <row r="3148" spans="1:39">
      <c r="A3148">
        <v>10</v>
      </c>
      <c r="B3148">
        <v>257</v>
      </c>
      <c r="C3148">
        <v>2017</v>
      </c>
      <c r="D3148">
        <v>99</v>
      </c>
      <c r="E3148">
        <v>99</v>
      </c>
      <c r="F3148">
        <v>99</v>
      </c>
      <c r="G3148">
        <v>99</v>
      </c>
      <c r="H3148">
        <v>99</v>
      </c>
      <c r="I3148">
        <v>99</v>
      </c>
      <c r="J3148">
        <v>999</v>
      </c>
      <c r="K3148">
        <v>99</v>
      </c>
      <c r="L3148">
        <v>99</v>
      </c>
      <c r="M3148">
        <v>45</v>
      </c>
      <c r="N3148">
        <v>99</v>
      </c>
      <c r="O3148">
        <v>99</v>
      </c>
      <c r="P3148">
        <v>9999</v>
      </c>
      <c r="Q3148">
        <v>54</v>
      </c>
      <c r="R3148">
        <v>60</v>
      </c>
      <c r="S3148">
        <v>60</v>
      </c>
      <c r="T3148">
        <v>0.42164441321152496</v>
      </c>
      <c r="U3148">
        <v>0.54144402588858043</v>
      </c>
      <c r="V3148">
        <v>7.95</v>
      </c>
      <c r="W3148">
        <v>45</v>
      </c>
      <c r="X3148">
        <v>211.74070061394005</v>
      </c>
      <c r="Y3148">
        <v>195.43666666666664</v>
      </c>
      <c r="Z3148">
        <v>195.43666666666664</v>
      </c>
      <c r="AA3148">
        <v>29.498033644446728</v>
      </c>
      <c r="AB3148">
        <v>0</v>
      </c>
      <c r="AD3148">
        <v>0</v>
      </c>
      <c r="AE3148">
        <v>0</v>
      </c>
      <c r="AF3148">
        <v>0</v>
      </c>
      <c r="AG3148">
        <v>0</v>
      </c>
      <c r="AH3148">
        <v>4</v>
      </c>
      <c r="AI3148">
        <v>1</v>
      </c>
      <c r="AJ3148">
        <v>0</v>
      </c>
      <c r="AK3148">
        <v>0</v>
      </c>
      <c r="AL3148">
        <v>2</v>
      </c>
      <c r="AM3148">
        <v>0</v>
      </c>
    </row>
    <row r="3149" spans="1:39">
      <c r="A3149">
        <v>10</v>
      </c>
      <c r="B3149">
        <v>258</v>
      </c>
      <c r="C3149">
        <v>2017</v>
      </c>
      <c r="D3149">
        <v>99</v>
      </c>
      <c r="E3149">
        <v>99</v>
      </c>
      <c r="F3149">
        <v>99</v>
      </c>
      <c r="G3149">
        <v>99</v>
      </c>
      <c r="H3149">
        <v>99</v>
      </c>
      <c r="I3149">
        <v>99</v>
      </c>
      <c r="J3149">
        <v>999</v>
      </c>
      <c r="K3149">
        <v>99</v>
      </c>
      <c r="L3149">
        <v>99</v>
      </c>
      <c r="M3149">
        <v>46</v>
      </c>
      <c r="N3149">
        <v>99</v>
      </c>
      <c r="O3149">
        <v>99</v>
      </c>
      <c r="P3149">
        <v>9999</v>
      </c>
      <c r="Q3149">
        <v>61</v>
      </c>
      <c r="R3149">
        <v>69</v>
      </c>
      <c r="S3149">
        <v>69</v>
      </c>
      <c r="T3149">
        <v>0.48489107519325375</v>
      </c>
      <c r="U3149">
        <v>0.57816148673579404</v>
      </c>
      <c r="V3149">
        <v>8</v>
      </c>
      <c r="W3149">
        <v>46</v>
      </c>
      <c r="X3149">
        <v>196.60841301992556</v>
      </c>
      <c r="Y3149">
        <v>181.46956521739128</v>
      </c>
      <c r="Z3149">
        <v>181.46956521739128</v>
      </c>
      <c r="AA3149">
        <v>28.997177795448042</v>
      </c>
      <c r="AB3149">
        <v>0</v>
      </c>
      <c r="AD3149">
        <v>0</v>
      </c>
      <c r="AE3149">
        <v>0</v>
      </c>
      <c r="AF3149">
        <v>0</v>
      </c>
      <c r="AG3149">
        <v>0</v>
      </c>
      <c r="AH3149">
        <v>2</v>
      </c>
      <c r="AI3149">
        <v>0</v>
      </c>
      <c r="AJ3149">
        <v>1</v>
      </c>
      <c r="AK3149">
        <v>0</v>
      </c>
      <c r="AL3149">
        <v>1</v>
      </c>
      <c r="AM3149">
        <v>0</v>
      </c>
    </row>
    <row r="3150" spans="1:39">
      <c r="A3150">
        <v>10</v>
      </c>
      <c r="B3150">
        <v>259</v>
      </c>
      <c r="C3150">
        <v>2017</v>
      </c>
      <c r="D3150">
        <v>99</v>
      </c>
      <c r="E3150">
        <v>99</v>
      </c>
      <c r="F3150">
        <v>99</v>
      </c>
      <c r="G3150">
        <v>99</v>
      </c>
      <c r="H3150">
        <v>99</v>
      </c>
      <c r="I3150">
        <v>99</v>
      </c>
      <c r="J3150">
        <v>999</v>
      </c>
      <c r="K3150">
        <v>99</v>
      </c>
      <c r="L3150">
        <v>99</v>
      </c>
      <c r="M3150">
        <v>47</v>
      </c>
      <c r="N3150">
        <v>99</v>
      </c>
      <c r="O3150">
        <v>99</v>
      </c>
      <c r="P3150">
        <v>9999</v>
      </c>
      <c r="Q3150">
        <v>86</v>
      </c>
      <c r="R3150">
        <v>104</v>
      </c>
      <c r="S3150">
        <v>104</v>
      </c>
      <c r="T3150">
        <v>0.73085031623331009</v>
      </c>
      <c r="U3150">
        <v>0.90244980542562381</v>
      </c>
      <c r="V3150">
        <v>8</v>
      </c>
      <c r="W3150">
        <v>47</v>
      </c>
      <c r="X3150">
        <v>203.60655054587875</v>
      </c>
      <c r="Y3150">
        <v>187.92884615384619</v>
      </c>
      <c r="Z3150">
        <v>187.92884615384619</v>
      </c>
      <c r="AA3150">
        <v>34.540733125144904</v>
      </c>
      <c r="AB3150">
        <v>0</v>
      </c>
      <c r="AD3150">
        <v>1</v>
      </c>
      <c r="AE3150">
        <v>0</v>
      </c>
      <c r="AF3150">
        <v>0</v>
      </c>
      <c r="AG3150">
        <v>0</v>
      </c>
      <c r="AH3150">
        <v>4</v>
      </c>
      <c r="AI3150">
        <v>1</v>
      </c>
      <c r="AJ3150">
        <v>2</v>
      </c>
      <c r="AK3150">
        <v>0</v>
      </c>
      <c r="AL3150">
        <v>4</v>
      </c>
      <c r="AM3150">
        <v>1</v>
      </c>
    </row>
    <row r="3151" spans="1:39">
      <c r="A3151">
        <v>10</v>
      </c>
      <c r="B3151">
        <v>260</v>
      </c>
      <c r="C3151">
        <v>2017</v>
      </c>
      <c r="D3151">
        <v>99</v>
      </c>
      <c r="E3151">
        <v>99</v>
      </c>
      <c r="F3151">
        <v>99</v>
      </c>
      <c r="G3151">
        <v>99</v>
      </c>
      <c r="H3151">
        <v>99</v>
      </c>
      <c r="I3151">
        <v>99</v>
      </c>
      <c r="J3151">
        <v>999</v>
      </c>
      <c r="K3151">
        <v>99</v>
      </c>
      <c r="L3151">
        <v>99</v>
      </c>
      <c r="M3151">
        <v>48</v>
      </c>
      <c r="N3151">
        <v>99</v>
      </c>
      <c r="O3151">
        <v>99</v>
      </c>
      <c r="P3151">
        <v>9999</v>
      </c>
      <c r="Q3151">
        <v>81</v>
      </c>
      <c r="R3151">
        <v>118</v>
      </c>
      <c r="S3151">
        <v>118</v>
      </c>
      <c r="T3151">
        <v>0.82923401264933216</v>
      </c>
      <c r="U3151">
        <v>1.0019775806471647</v>
      </c>
      <c r="V3151">
        <v>8</v>
      </c>
      <c r="W3151">
        <v>48</v>
      </c>
      <c r="X3151">
        <v>199.24068531134657</v>
      </c>
      <c r="Y3151">
        <v>183.89915254237297</v>
      </c>
      <c r="Z3151">
        <v>183.89915254237297</v>
      </c>
      <c r="AA3151">
        <v>34.122445259216839</v>
      </c>
      <c r="AB3151">
        <v>0</v>
      </c>
      <c r="AD3151">
        <v>3</v>
      </c>
      <c r="AE3151">
        <v>0</v>
      </c>
      <c r="AF3151">
        <v>0</v>
      </c>
      <c r="AG3151">
        <v>0</v>
      </c>
      <c r="AH3151">
        <v>10</v>
      </c>
      <c r="AI3151">
        <v>0</v>
      </c>
      <c r="AJ3151">
        <v>1</v>
      </c>
      <c r="AK3151">
        <v>0</v>
      </c>
      <c r="AL3151">
        <v>3</v>
      </c>
      <c r="AM3151">
        <v>0</v>
      </c>
    </row>
    <row r="3152" spans="1:39">
      <c r="A3152">
        <v>10</v>
      </c>
      <c r="B3152">
        <v>261</v>
      </c>
      <c r="C3152">
        <v>2017</v>
      </c>
      <c r="D3152">
        <v>99</v>
      </c>
      <c r="E3152">
        <v>99</v>
      </c>
      <c r="F3152">
        <v>99</v>
      </c>
      <c r="G3152">
        <v>99</v>
      </c>
      <c r="H3152">
        <v>99</v>
      </c>
      <c r="I3152">
        <v>99</v>
      </c>
      <c r="J3152">
        <v>999</v>
      </c>
      <c r="K3152">
        <v>99</v>
      </c>
      <c r="L3152">
        <v>99</v>
      </c>
      <c r="M3152">
        <v>49</v>
      </c>
      <c r="N3152">
        <v>99</v>
      </c>
      <c r="O3152">
        <v>99</v>
      </c>
      <c r="P3152">
        <v>9999</v>
      </c>
      <c r="Q3152">
        <v>106</v>
      </c>
      <c r="R3152">
        <v>139</v>
      </c>
      <c r="S3152">
        <v>139</v>
      </c>
      <c r="T3152">
        <v>0.97680955727336638</v>
      </c>
      <c r="U3152">
        <v>1.1098535914335648</v>
      </c>
      <c r="V3152">
        <v>8</v>
      </c>
      <c r="W3152">
        <v>49</v>
      </c>
      <c r="X3152">
        <v>187.34966522989623</v>
      </c>
      <c r="Y3152">
        <v>172.9237410071942</v>
      </c>
      <c r="Z3152">
        <v>172.9237410071942</v>
      </c>
      <c r="AA3152">
        <v>27.508155972324033</v>
      </c>
      <c r="AB3152">
        <v>0</v>
      </c>
      <c r="AD3152">
        <v>2</v>
      </c>
      <c r="AE3152">
        <v>0</v>
      </c>
      <c r="AF3152">
        <v>0</v>
      </c>
      <c r="AG3152">
        <v>0</v>
      </c>
      <c r="AH3152">
        <v>13</v>
      </c>
      <c r="AI3152">
        <v>2</v>
      </c>
      <c r="AJ3152">
        <v>1</v>
      </c>
      <c r="AK3152">
        <v>0</v>
      </c>
      <c r="AL3152">
        <v>2</v>
      </c>
      <c r="AM3152">
        <v>0</v>
      </c>
    </row>
    <row r="3153" spans="1:39">
      <c r="A3153">
        <v>10</v>
      </c>
      <c r="B3153">
        <v>262</v>
      </c>
      <c r="C3153">
        <v>2017</v>
      </c>
      <c r="D3153">
        <v>99</v>
      </c>
      <c r="E3153">
        <v>99</v>
      </c>
      <c r="F3153">
        <v>99</v>
      </c>
      <c r="G3153">
        <v>99</v>
      </c>
      <c r="H3153">
        <v>99</v>
      </c>
      <c r="I3153">
        <v>99</v>
      </c>
      <c r="J3153">
        <v>999</v>
      </c>
      <c r="K3153">
        <v>99</v>
      </c>
      <c r="L3153">
        <v>99</v>
      </c>
      <c r="M3153">
        <v>50</v>
      </c>
      <c r="N3153">
        <v>99</v>
      </c>
      <c r="O3153">
        <v>99</v>
      </c>
      <c r="P3153">
        <v>9999</v>
      </c>
      <c r="Q3153">
        <v>136</v>
      </c>
      <c r="R3153">
        <v>190</v>
      </c>
      <c r="S3153">
        <v>190</v>
      </c>
      <c r="T3153">
        <v>1.3352073085031622</v>
      </c>
      <c r="U3153">
        <v>1.5504354172785677</v>
      </c>
      <c r="V3153">
        <v>11</v>
      </c>
      <c r="W3153">
        <v>50</v>
      </c>
      <c r="X3153">
        <v>191.47060500655755</v>
      </c>
      <c r="Y3153">
        <v>176.72736842105269</v>
      </c>
      <c r="Z3153">
        <v>176.72736842105269</v>
      </c>
      <c r="AA3153">
        <v>30.512606340762677</v>
      </c>
      <c r="AB3153">
        <v>0</v>
      </c>
      <c r="AD3153">
        <v>5</v>
      </c>
      <c r="AE3153">
        <v>0</v>
      </c>
      <c r="AF3153">
        <v>0</v>
      </c>
      <c r="AG3153">
        <v>0</v>
      </c>
      <c r="AH3153">
        <v>10</v>
      </c>
      <c r="AI3153">
        <v>3</v>
      </c>
      <c r="AJ3153">
        <v>5</v>
      </c>
      <c r="AK3153">
        <v>0</v>
      </c>
      <c r="AL3153">
        <v>7</v>
      </c>
      <c r="AM3153">
        <v>1</v>
      </c>
    </row>
    <row r="3154" spans="1:39">
      <c r="A3154">
        <v>10</v>
      </c>
      <c r="B3154">
        <v>263</v>
      </c>
      <c r="C3154">
        <v>2017</v>
      </c>
      <c r="D3154">
        <v>99</v>
      </c>
      <c r="E3154">
        <v>99</v>
      </c>
      <c r="F3154">
        <v>99</v>
      </c>
      <c r="G3154">
        <v>99</v>
      </c>
      <c r="H3154">
        <v>99</v>
      </c>
      <c r="I3154">
        <v>99</v>
      </c>
      <c r="J3154">
        <v>999</v>
      </c>
      <c r="K3154">
        <v>99</v>
      </c>
      <c r="L3154">
        <v>99</v>
      </c>
      <c r="M3154">
        <v>51</v>
      </c>
      <c r="N3154">
        <v>99</v>
      </c>
      <c r="O3154">
        <v>99</v>
      </c>
      <c r="P3154">
        <v>9999</v>
      </c>
      <c r="Q3154">
        <v>152</v>
      </c>
      <c r="R3154">
        <v>226</v>
      </c>
      <c r="S3154">
        <v>226</v>
      </c>
      <c r="T3154">
        <v>1.5881939564300778</v>
      </c>
      <c r="U3154">
        <v>1.8301428651837075</v>
      </c>
      <c r="V3154">
        <v>11</v>
      </c>
      <c r="W3154">
        <v>51</v>
      </c>
      <c r="X3154">
        <v>190.01093011438272</v>
      </c>
      <c r="Y3154">
        <v>175.38008849557525</v>
      </c>
      <c r="Z3154">
        <v>175.38008849557525</v>
      </c>
      <c r="AA3154">
        <v>29.800054968042719</v>
      </c>
      <c r="AB3154">
        <v>0</v>
      </c>
      <c r="AD3154">
        <v>6</v>
      </c>
      <c r="AE3154">
        <v>0</v>
      </c>
      <c r="AF3154">
        <v>0</v>
      </c>
      <c r="AG3154">
        <v>0</v>
      </c>
      <c r="AH3154">
        <v>11</v>
      </c>
      <c r="AI3154">
        <v>0</v>
      </c>
      <c r="AJ3154">
        <v>3</v>
      </c>
      <c r="AK3154">
        <v>0</v>
      </c>
      <c r="AL3154">
        <v>5</v>
      </c>
      <c r="AM3154">
        <v>1</v>
      </c>
    </row>
    <row r="3155" spans="1:39">
      <c r="A3155">
        <v>10</v>
      </c>
      <c r="B3155">
        <v>264</v>
      </c>
      <c r="C3155">
        <v>2017</v>
      </c>
      <c r="D3155">
        <v>99</v>
      </c>
      <c r="E3155">
        <v>99</v>
      </c>
      <c r="F3155">
        <v>99</v>
      </c>
      <c r="G3155">
        <v>99</v>
      </c>
      <c r="H3155">
        <v>99</v>
      </c>
      <c r="I3155">
        <v>99</v>
      </c>
      <c r="J3155">
        <v>999</v>
      </c>
      <c r="K3155">
        <v>99</v>
      </c>
      <c r="L3155">
        <v>99</v>
      </c>
      <c r="M3155">
        <v>52</v>
      </c>
      <c r="N3155">
        <v>99</v>
      </c>
      <c r="O3155">
        <v>99</v>
      </c>
      <c r="P3155">
        <v>9999</v>
      </c>
      <c r="Q3155">
        <v>173</v>
      </c>
      <c r="R3155">
        <v>290</v>
      </c>
      <c r="S3155">
        <v>290</v>
      </c>
      <c r="T3155">
        <v>2.0379479971890366</v>
      </c>
      <c r="U3155">
        <v>2.3082778989097945</v>
      </c>
      <c r="V3155">
        <v>11</v>
      </c>
      <c r="W3155">
        <v>52</v>
      </c>
      <c r="X3155">
        <v>186.76355213509177</v>
      </c>
      <c r="Y3155">
        <v>172.38275862068971</v>
      </c>
      <c r="Z3155">
        <v>172.38275862068971</v>
      </c>
      <c r="AA3155">
        <v>29.402365245761352</v>
      </c>
      <c r="AB3155">
        <v>0</v>
      </c>
      <c r="AD3155">
        <v>4</v>
      </c>
      <c r="AE3155">
        <v>0</v>
      </c>
      <c r="AF3155">
        <v>0</v>
      </c>
      <c r="AG3155">
        <v>0</v>
      </c>
      <c r="AH3155">
        <v>15</v>
      </c>
      <c r="AI3155">
        <v>4</v>
      </c>
      <c r="AJ3155">
        <v>4</v>
      </c>
      <c r="AK3155">
        <v>0</v>
      </c>
      <c r="AL3155">
        <v>8</v>
      </c>
      <c r="AM3155">
        <v>3</v>
      </c>
    </row>
    <row r="3156" spans="1:39">
      <c r="A3156">
        <v>10</v>
      </c>
      <c r="B3156">
        <v>265</v>
      </c>
      <c r="C3156">
        <v>2017</v>
      </c>
      <c r="D3156">
        <v>99</v>
      </c>
      <c r="E3156">
        <v>99</v>
      </c>
      <c r="F3156">
        <v>99</v>
      </c>
      <c r="G3156">
        <v>99</v>
      </c>
      <c r="H3156">
        <v>99</v>
      </c>
      <c r="I3156">
        <v>99</v>
      </c>
      <c r="J3156">
        <v>999</v>
      </c>
      <c r="K3156">
        <v>99</v>
      </c>
      <c r="L3156">
        <v>99</v>
      </c>
      <c r="M3156">
        <v>53</v>
      </c>
      <c r="N3156">
        <v>99</v>
      </c>
      <c r="O3156">
        <v>99</v>
      </c>
      <c r="P3156">
        <v>9999</v>
      </c>
      <c r="Q3156">
        <v>205</v>
      </c>
      <c r="R3156">
        <v>415</v>
      </c>
      <c r="S3156">
        <v>415</v>
      </c>
      <c r="T3156">
        <v>2.9163738580463807</v>
      </c>
      <c r="U3156">
        <v>3.2637445410365897</v>
      </c>
      <c r="V3156">
        <v>11</v>
      </c>
      <c r="W3156">
        <v>53</v>
      </c>
      <c r="X3156">
        <v>184.53132138521576</v>
      </c>
      <c r="Y3156">
        <v>170.32240963855429</v>
      </c>
      <c r="Z3156">
        <v>170.32240963855429</v>
      </c>
      <c r="AA3156">
        <v>29.147371353935796</v>
      </c>
      <c r="AB3156">
        <v>0</v>
      </c>
      <c r="AD3156">
        <v>8</v>
      </c>
      <c r="AE3156">
        <v>0</v>
      </c>
      <c r="AF3156">
        <v>0</v>
      </c>
      <c r="AG3156">
        <v>1</v>
      </c>
      <c r="AH3156">
        <v>24</v>
      </c>
      <c r="AI3156">
        <v>5</v>
      </c>
      <c r="AJ3156">
        <v>5</v>
      </c>
      <c r="AK3156">
        <v>0</v>
      </c>
      <c r="AL3156">
        <v>14</v>
      </c>
      <c r="AM3156">
        <v>3</v>
      </c>
    </row>
    <row r="3157" spans="1:39">
      <c r="A3157">
        <v>10</v>
      </c>
      <c r="B3157">
        <v>266</v>
      </c>
      <c r="C3157">
        <v>2017</v>
      </c>
      <c r="D3157">
        <v>99</v>
      </c>
      <c r="E3157">
        <v>99</v>
      </c>
      <c r="F3157">
        <v>99</v>
      </c>
      <c r="G3157">
        <v>99</v>
      </c>
      <c r="H3157">
        <v>99</v>
      </c>
      <c r="I3157">
        <v>99</v>
      </c>
      <c r="J3157">
        <v>999</v>
      </c>
      <c r="K3157">
        <v>99</v>
      </c>
      <c r="L3157">
        <v>99</v>
      </c>
      <c r="M3157">
        <v>54</v>
      </c>
      <c r="N3157">
        <v>99</v>
      </c>
      <c r="O3157">
        <v>99</v>
      </c>
      <c r="P3157">
        <v>9999</v>
      </c>
      <c r="Q3157">
        <v>250</v>
      </c>
      <c r="R3157">
        <v>516</v>
      </c>
      <c r="S3157">
        <v>516</v>
      </c>
      <c r="T3157">
        <v>3.6261419536191135</v>
      </c>
      <c r="U3157">
        <v>3.9590768384437753</v>
      </c>
      <c r="V3157">
        <v>11</v>
      </c>
      <c r="W3157">
        <v>54</v>
      </c>
      <c r="X3157">
        <v>180.03057102303765</v>
      </c>
      <c r="Y3157">
        <v>166.16821705426372</v>
      </c>
      <c r="Z3157">
        <v>166.16821705426372</v>
      </c>
      <c r="AA3157">
        <v>27.978059605728568</v>
      </c>
      <c r="AB3157">
        <v>0</v>
      </c>
      <c r="AD3157">
        <v>11</v>
      </c>
      <c r="AE3157">
        <v>0</v>
      </c>
      <c r="AF3157">
        <v>0</v>
      </c>
      <c r="AG3157">
        <v>1</v>
      </c>
      <c r="AH3157">
        <v>37</v>
      </c>
      <c r="AI3157">
        <v>7</v>
      </c>
      <c r="AJ3157">
        <v>8</v>
      </c>
      <c r="AK3157">
        <v>0</v>
      </c>
      <c r="AL3157">
        <v>22</v>
      </c>
      <c r="AM3157">
        <v>1</v>
      </c>
    </row>
    <row r="3158" spans="1:39">
      <c r="A3158">
        <v>10</v>
      </c>
      <c r="B3158">
        <v>267</v>
      </c>
      <c r="C3158">
        <v>2017</v>
      </c>
      <c r="D3158">
        <v>99</v>
      </c>
      <c r="E3158">
        <v>99</v>
      </c>
      <c r="F3158">
        <v>99</v>
      </c>
      <c r="G3158">
        <v>99</v>
      </c>
      <c r="H3158">
        <v>99</v>
      </c>
      <c r="I3158">
        <v>99</v>
      </c>
      <c r="J3158">
        <v>999</v>
      </c>
      <c r="K3158">
        <v>99</v>
      </c>
      <c r="L3158">
        <v>99</v>
      </c>
      <c r="M3158">
        <v>55</v>
      </c>
      <c r="N3158">
        <v>99</v>
      </c>
      <c r="O3158">
        <v>99</v>
      </c>
      <c r="P3158">
        <v>9999</v>
      </c>
      <c r="Q3158">
        <v>269</v>
      </c>
      <c r="R3158">
        <v>613</v>
      </c>
      <c r="S3158">
        <v>613</v>
      </c>
      <c r="T3158">
        <v>4.307800421644413</v>
      </c>
      <c r="U3158">
        <v>4.5915757345419932</v>
      </c>
      <c r="V3158">
        <v>13.97553017944535</v>
      </c>
      <c r="W3158">
        <v>55</v>
      </c>
      <c r="X3158">
        <v>175.75322685264541</v>
      </c>
      <c r="Y3158">
        <v>162.22022838499191</v>
      </c>
      <c r="Z3158">
        <v>162.22022838499191</v>
      </c>
      <c r="AA3158">
        <v>28.226923305512649</v>
      </c>
      <c r="AB3158">
        <v>0</v>
      </c>
      <c r="AD3158">
        <v>13</v>
      </c>
      <c r="AE3158">
        <v>0</v>
      </c>
      <c r="AF3158">
        <v>0</v>
      </c>
      <c r="AG3158">
        <v>2</v>
      </c>
      <c r="AH3158">
        <v>36</v>
      </c>
      <c r="AI3158">
        <v>8</v>
      </c>
      <c r="AJ3158">
        <v>13</v>
      </c>
      <c r="AK3158">
        <v>1</v>
      </c>
      <c r="AL3158">
        <v>30</v>
      </c>
      <c r="AM3158">
        <v>1</v>
      </c>
    </row>
    <row r="3159" spans="1:39">
      <c r="A3159">
        <v>10</v>
      </c>
      <c r="B3159">
        <v>268</v>
      </c>
      <c r="C3159">
        <v>2017</v>
      </c>
      <c r="D3159">
        <v>99</v>
      </c>
      <c r="E3159">
        <v>99</v>
      </c>
      <c r="F3159">
        <v>99</v>
      </c>
      <c r="G3159">
        <v>99</v>
      </c>
      <c r="H3159">
        <v>99</v>
      </c>
      <c r="I3159">
        <v>99</v>
      </c>
      <c r="J3159">
        <v>999</v>
      </c>
      <c r="K3159">
        <v>99</v>
      </c>
      <c r="L3159">
        <v>99</v>
      </c>
      <c r="M3159">
        <v>56</v>
      </c>
      <c r="N3159">
        <v>99</v>
      </c>
      <c r="O3159">
        <v>99</v>
      </c>
      <c r="P3159">
        <v>9999</v>
      </c>
      <c r="Q3159">
        <v>282</v>
      </c>
      <c r="R3159">
        <v>733</v>
      </c>
      <c r="S3159">
        <v>733</v>
      </c>
      <c r="T3159">
        <v>5.1510892480674624</v>
      </c>
      <c r="U3159">
        <v>5.444859603963959</v>
      </c>
      <c r="V3159">
        <v>14</v>
      </c>
      <c r="W3159">
        <v>56</v>
      </c>
      <c r="X3159">
        <v>174.29492475896421</v>
      </c>
      <c r="Y3159">
        <v>160.87421555252399</v>
      </c>
      <c r="Z3159">
        <v>160.87421555252399</v>
      </c>
      <c r="AA3159">
        <v>27.306414566896361</v>
      </c>
      <c r="AB3159">
        <v>0</v>
      </c>
      <c r="AD3159">
        <v>15</v>
      </c>
      <c r="AE3159">
        <v>0</v>
      </c>
      <c r="AF3159">
        <v>0</v>
      </c>
      <c r="AG3159">
        <v>1</v>
      </c>
      <c r="AH3159">
        <v>53</v>
      </c>
      <c r="AI3159">
        <v>6</v>
      </c>
      <c r="AJ3159">
        <v>10</v>
      </c>
      <c r="AK3159">
        <v>1</v>
      </c>
      <c r="AL3159">
        <v>24</v>
      </c>
      <c r="AM3159">
        <v>5</v>
      </c>
    </row>
    <row r="3160" spans="1:39">
      <c r="A3160">
        <v>10</v>
      </c>
      <c r="B3160">
        <v>269</v>
      </c>
      <c r="C3160">
        <v>2017</v>
      </c>
      <c r="D3160">
        <v>99</v>
      </c>
      <c r="E3160">
        <v>99</v>
      </c>
      <c r="F3160">
        <v>99</v>
      </c>
      <c r="G3160">
        <v>99</v>
      </c>
      <c r="H3160">
        <v>99</v>
      </c>
      <c r="I3160">
        <v>99</v>
      </c>
      <c r="J3160">
        <v>999</v>
      </c>
      <c r="K3160">
        <v>99</v>
      </c>
      <c r="L3160">
        <v>99</v>
      </c>
      <c r="M3160">
        <v>57</v>
      </c>
      <c r="N3160">
        <v>99</v>
      </c>
      <c r="O3160">
        <v>99</v>
      </c>
      <c r="P3160">
        <v>9999</v>
      </c>
      <c r="Q3160">
        <v>308</v>
      </c>
      <c r="R3160">
        <v>902</v>
      </c>
      <c r="S3160">
        <v>902</v>
      </c>
      <c r="T3160">
        <v>6.3387210119465918</v>
      </c>
      <c r="U3160">
        <v>6.4717756914063642</v>
      </c>
      <c r="V3160">
        <v>14</v>
      </c>
      <c r="W3160">
        <v>57</v>
      </c>
      <c r="X3160">
        <v>168.35225921450589</v>
      </c>
      <c r="Y3160">
        <v>155.38913525498879</v>
      </c>
      <c r="Z3160">
        <v>155.38913525498879</v>
      </c>
      <c r="AA3160">
        <v>26.532128654052247</v>
      </c>
      <c r="AB3160">
        <v>0</v>
      </c>
      <c r="AD3160">
        <v>22</v>
      </c>
      <c r="AE3160">
        <v>0</v>
      </c>
      <c r="AF3160">
        <v>0</v>
      </c>
      <c r="AG3160">
        <v>0</v>
      </c>
      <c r="AH3160">
        <v>73</v>
      </c>
      <c r="AI3160">
        <v>18</v>
      </c>
      <c r="AJ3160">
        <v>11</v>
      </c>
      <c r="AK3160">
        <v>2</v>
      </c>
      <c r="AL3160">
        <v>34</v>
      </c>
      <c r="AM3160">
        <v>3</v>
      </c>
    </row>
    <row r="3161" spans="1:39">
      <c r="A3161">
        <v>10</v>
      </c>
      <c r="B3161">
        <v>270</v>
      </c>
      <c r="C3161">
        <v>2017</v>
      </c>
      <c r="D3161">
        <v>99</v>
      </c>
      <c r="E3161">
        <v>99</v>
      </c>
      <c r="F3161">
        <v>99</v>
      </c>
      <c r="G3161">
        <v>99</v>
      </c>
      <c r="H3161">
        <v>99</v>
      </c>
      <c r="I3161">
        <v>99</v>
      </c>
      <c r="J3161">
        <v>999</v>
      </c>
      <c r="K3161">
        <v>99</v>
      </c>
      <c r="L3161">
        <v>99</v>
      </c>
      <c r="M3161">
        <v>58</v>
      </c>
      <c r="N3161">
        <v>99</v>
      </c>
      <c r="O3161">
        <v>99</v>
      </c>
      <c r="P3161">
        <v>9999</v>
      </c>
      <c r="Q3161">
        <v>332</v>
      </c>
      <c r="R3161">
        <v>1108</v>
      </c>
      <c r="S3161">
        <v>1108</v>
      </c>
      <c r="T3161">
        <v>7.7863668306394942</v>
      </c>
      <c r="U3161">
        <v>7.9927152409922781</v>
      </c>
      <c r="V3161">
        <v>14</v>
      </c>
      <c r="W3161">
        <v>58</v>
      </c>
      <c r="X3161">
        <v>169.26088606060102</v>
      </c>
      <c r="Y3161">
        <v>156.22779783393503</v>
      </c>
      <c r="Z3161">
        <v>156.22779783393503</v>
      </c>
      <c r="AA3161">
        <v>26.129135083363405</v>
      </c>
      <c r="AB3161">
        <v>0</v>
      </c>
      <c r="AD3161">
        <v>33</v>
      </c>
      <c r="AE3161">
        <v>0</v>
      </c>
      <c r="AF3161">
        <v>0</v>
      </c>
      <c r="AG3161">
        <v>0</v>
      </c>
      <c r="AH3161">
        <v>81</v>
      </c>
      <c r="AI3161">
        <v>15</v>
      </c>
      <c r="AJ3161">
        <v>14</v>
      </c>
      <c r="AK3161">
        <v>3</v>
      </c>
      <c r="AL3161">
        <v>40</v>
      </c>
      <c r="AM3161">
        <v>8</v>
      </c>
    </row>
    <row r="3162" spans="1:39">
      <c r="A3162">
        <v>10</v>
      </c>
      <c r="B3162">
        <v>271</v>
      </c>
      <c r="C3162">
        <v>2017</v>
      </c>
      <c r="D3162">
        <v>99</v>
      </c>
      <c r="E3162">
        <v>99</v>
      </c>
      <c r="F3162">
        <v>99</v>
      </c>
      <c r="G3162">
        <v>99</v>
      </c>
      <c r="H3162">
        <v>99</v>
      </c>
      <c r="I3162">
        <v>99</v>
      </c>
      <c r="J3162">
        <v>999</v>
      </c>
      <c r="K3162">
        <v>99</v>
      </c>
      <c r="L3162">
        <v>99</v>
      </c>
      <c r="M3162">
        <v>59</v>
      </c>
      <c r="N3162">
        <v>99</v>
      </c>
      <c r="O3162">
        <v>99</v>
      </c>
      <c r="P3162">
        <v>9999</v>
      </c>
      <c r="Q3162">
        <v>358</v>
      </c>
      <c r="R3162">
        <v>1240</v>
      </c>
      <c r="S3162">
        <v>1240</v>
      </c>
      <c r="T3162">
        <v>8.7139845397048497</v>
      </c>
      <c r="U3162">
        <v>8.7029386112405369</v>
      </c>
      <c r="V3162">
        <v>14</v>
      </c>
      <c r="W3162">
        <v>59</v>
      </c>
      <c r="X3162">
        <v>164.68205011707971</v>
      </c>
      <c r="Y3162">
        <v>152.00153225806437</v>
      </c>
      <c r="Z3162">
        <v>152.00153225806437</v>
      </c>
      <c r="AA3162">
        <v>25.740259465080037</v>
      </c>
      <c r="AB3162">
        <v>0</v>
      </c>
      <c r="AD3162">
        <v>32</v>
      </c>
      <c r="AE3162">
        <v>0</v>
      </c>
      <c r="AF3162">
        <v>0</v>
      </c>
      <c r="AG3162">
        <v>4</v>
      </c>
      <c r="AH3162">
        <v>101</v>
      </c>
      <c r="AI3162">
        <v>12</v>
      </c>
      <c r="AJ3162">
        <v>20</v>
      </c>
      <c r="AK3162">
        <v>6</v>
      </c>
      <c r="AL3162">
        <v>46</v>
      </c>
      <c r="AM3162">
        <v>4</v>
      </c>
    </row>
    <row r="3163" spans="1:39">
      <c r="A3163">
        <v>10</v>
      </c>
      <c r="B3163">
        <v>272</v>
      </c>
      <c r="C3163">
        <v>2017</v>
      </c>
      <c r="D3163">
        <v>99</v>
      </c>
      <c r="E3163">
        <v>99</v>
      </c>
      <c r="F3163">
        <v>99</v>
      </c>
      <c r="G3163">
        <v>99</v>
      </c>
      <c r="H3163">
        <v>99</v>
      </c>
      <c r="I3163">
        <v>99</v>
      </c>
      <c r="J3163">
        <v>999</v>
      </c>
      <c r="K3163">
        <v>99</v>
      </c>
      <c r="L3163">
        <v>99</v>
      </c>
      <c r="M3163">
        <v>60</v>
      </c>
      <c r="N3163">
        <v>99</v>
      </c>
      <c r="O3163">
        <v>99</v>
      </c>
      <c r="P3163">
        <v>9999</v>
      </c>
      <c r="Q3163">
        <v>366</v>
      </c>
      <c r="R3163">
        <v>1266</v>
      </c>
      <c r="S3163">
        <v>1266</v>
      </c>
      <c r="T3163">
        <v>8.8966971187631785</v>
      </c>
      <c r="U3163">
        <v>8.6616222330135688</v>
      </c>
      <c r="V3163">
        <v>17</v>
      </c>
      <c r="W3163">
        <v>60</v>
      </c>
      <c r="X3163">
        <v>160.53419801834443</v>
      </c>
      <c r="Y3163">
        <v>148.173064770932</v>
      </c>
      <c r="Z3163">
        <v>148.173064770932</v>
      </c>
      <c r="AA3163">
        <v>25.598898628384941</v>
      </c>
      <c r="AB3163">
        <v>0</v>
      </c>
      <c r="AD3163">
        <v>40</v>
      </c>
      <c r="AE3163">
        <v>0</v>
      </c>
      <c r="AF3163">
        <v>0</v>
      </c>
      <c r="AG3163">
        <v>6</v>
      </c>
      <c r="AH3163">
        <v>95</v>
      </c>
      <c r="AI3163">
        <v>19</v>
      </c>
      <c r="AJ3163">
        <v>12</v>
      </c>
      <c r="AK3163">
        <v>9</v>
      </c>
      <c r="AL3163">
        <v>45</v>
      </c>
      <c r="AM3163">
        <v>5</v>
      </c>
    </row>
    <row r="3164" spans="1:39">
      <c r="A3164">
        <v>10</v>
      </c>
      <c r="B3164">
        <v>273</v>
      </c>
      <c r="C3164">
        <v>2017</v>
      </c>
      <c r="D3164">
        <v>99</v>
      </c>
      <c r="E3164">
        <v>99</v>
      </c>
      <c r="F3164">
        <v>99</v>
      </c>
      <c r="G3164">
        <v>99</v>
      </c>
      <c r="H3164">
        <v>99</v>
      </c>
      <c r="I3164">
        <v>99</v>
      </c>
      <c r="J3164">
        <v>999</v>
      </c>
      <c r="K3164">
        <v>99</v>
      </c>
      <c r="L3164">
        <v>99</v>
      </c>
      <c r="M3164">
        <v>61</v>
      </c>
      <c r="N3164">
        <v>99</v>
      </c>
      <c r="O3164">
        <v>99</v>
      </c>
      <c r="P3164">
        <v>9999</v>
      </c>
      <c r="Q3164">
        <v>335</v>
      </c>
      <c r="R3164">
        <v>1357</v>
      </c>
      <c r="S3164">
        <v>1357</v>
      </c>
      <c r="T3164">
        <v>9.5361911454673223</v>
      </c>
      <c r="U3164">
        <v>9.1870439262638435</v>
      </c>
      <c r="V3164">
        <v>16.997789240972729</v>
      </c>
      <c r="W3164">
        <v>61</v>
      </c>
      <c r="X3164">
        <v>158.85393421694502</v>
      </c>
      <c r="Y3164">
        <v>146.62218128224026</v>
      </c>
      <c r="Z3164">
        <v>146.62218128224026</v>
      </c>
      <c r="AA3164">
        <v>24.791704438152237</v>
      </c>
      <c r="AB3164">
        <v>0</v>
      </c>
      <c r="AD3164">
        <v>35</v>
      </c>
      <c r="AE3164">
        <v>0</v>
      </c>
      <c r="AF3164">
        <v>0</v>
      </c>
      <c r="AG3164">
        <v>3</v>
      </c>
      <c r="AH3164">
        <v>119</v>
      </c>
      <c r="AI3164">
        <v>23</v>
      </c>
      <c r="AJ3164">
        <v>14</v>
      </c>
      <c r="AK3164">
        <v>12</v>
      </c>
      <c r="AL3164">
        <v>48</v>
      </c>
      <c r="AM3164">
        <v>3</v>
      </c>
    </row>
    <row r="3165" spans="1:39">
      <c r="A3165">
        <v>10</v>
      </c>
      <c r="B3165">
        <v>274</v>
      </c>
      <c r="C3165">
        <v>2017</v>
      </c>
      <c r="D3165">
        <v>99</v>
      </c>
      <c r="E3165">
        <v>99</v>
      </c>
      <c r="F3165">
        <v>99</v>
      </c>
      <c r="G3165">
        <v>99</v>
      </c>
      <c r="H3165">
        <v>99</v>
      </c>
      <c r="I3165">
        <v>99</v>
      </c>
      <c r="J3165">
        <v>999</v>
      </c>
      <c r="K3165">
        <v>99</v>
      </c>
      <c r="L3165">
        <v>99</v>
      </c>
      <c r="M3165">
        <v>62</v>
      </c>
      <c r="N3165">
        <v>99</v>
      </c>
      <c r="O3165">
        <v>99</v>
      </c>
      <c r="P3165">
        <v>9999</v>
      </c>
      <c r="Q3165">
        <v>324</v>
      </c>
      <c r="R3165">
        <v>1320</v>
      </c>
      <c r="S3165">
        <v>1320</v>
      </c>
      <c r="T3165">
        <v>9.276177090653551</v>
      </c>
      <c r="U3165">
        <v>8.7503314706640634</v>
      </c>
      <c r="V3165">
        <v>16.997727272727271</v>
      </c>
      <c r="W3165">
        <v>62</v>
      </c>
      <c r="X3165">
        <v>155.54376374798906</v>
      </c>
      <c r="Y3165">
        <v>143.56689393939402</v>
      </c>
      <c r="Z3165">
        <v>143.56689393939402</v>
      </c>
      <c r="AA3165">
        <v>24.350198544164279</v>
      </c>
      <c r="AB3165">
        <v>0</v>
      </c>
      <c r="AD3165">
        <v>65</v>
      </c>
      <c r="AE3165">
        <v>0</v>
      </c>
      <c r="AF3165">
        <v>0</v>
      </c>
      <c r="AG3165">
        <v>7</v>
      </c>
      <c r="AH3165">
        <v>94</v>
      </c>
      <c r="AI3165">
        <v>22</v>
      </c>
      <c r="AJ3165">
        <v>11</v>
      </c>
      <c r="AK3165">
        <v>17</v>
      </c>
      <c r="AL3165">
        <v>45</v>
      </c>
      <c r="AM3165">
        <v>7</v>
      </c>
    </row>
    <row r="3166" spans="1:39">
      <c r="A3166">
        <v>10</v>
      </c>
      <c r="B3166">
        <v>275</v>
      </c>
      <c r="C3166">
        <v>2017</v>
      </c>
      <c r="D3166">
        <v>99</v>
      </c>
      <c r="E3166">
        <v>99</v>
      </c>
      <c r="F3166">
        <v>99</v>
      </c>
      <c r="G3166">
        <v>99</v>
      </c>
      <c r="H3166">
        <v>99</v>
      </c>
      <c r="I3166">
        <v>99</v>
      </c>
      <c r="J3166">
        <v>999</v>
      </c>
      <c r="K3166">
        <v>99</v>
      </c>
      <c r="L3166">
        <v>99</v>
      </c>
      <c r="M3166">
        <v>63</v>
      </c>
      <c r="N3166">
        <v>99</v>
      </c>
      <c r="O3166">
        <v>99</v>
      </c>
      <c r="P3166">
        <v>9999</v>
      </c>
      <c r="Q3166">
        <v>309</v>
      </c>
      <c r="R3166">
        <v>1227</v>
      </c>
      <c r="S3166">
        <v>1227</v>
      </c>
      <c r="T3166">
        <v>8.6226282501756852</v>
      </c>
      <c r="U3166">
        <v>7.9342960615859743</v>
      </c>
      <c r="V3166">
        <v>16.987775061124697</v>
      </c>
      <c r="W3166">
        <v>63</v>
      </c>
      <c r="X3166">
        <v>151.72804742693521</v>
      </c>
      <c r="Y3166">
        <v>140.04498777506123</v>
      </c>
      <c r="Z3166">
        <v>140.04498777506123</v>
      </c>
      <c r="AA3166">
        <v>24.466824946492579</v>
      </c>
      <c r="AB3166">
        <v>0</v>
      </c>
      <c r="AD3166">
        <v>49</v>
      </c>
      <c r="AE3166">
        <v>1</v>
      </c>
      <c r="AF3166">
        <v>0</v>
      </c>
      <c r="AG3166">
        <v>3</v>
      </c>
      <c r="AH3166">
        <v>96</v>
      </c>
      <c r="AI3166">
        <v>13</v>
      </c>
      <c r="AJ3166">
        <v>9</v>
      </c>
      <c r="AK3166">
        <v>25</v>
      </c>
      <c r="AL3166">
        <v>37</v>
      </c>
      <c r="AM3166">
        <v>5</v>
      </c>
    </row>
    <row r="3167" spans="1:39">
      <c r="A3167">
        <v>10</v>
      </c>
      <c r="B3167">
        <v>276</v>
      </c>
      <c r="C3167">
        <v>2017</v>
      </c>
      <c r="D3167">
        <v>99</v>
      </c>
      <c r="E3167">
        <v>99</v>
      </c>
      <c r="F3167">
        <v>99</v>
      </c>
      <c r="G3167">
        <v>99</v>
      </c>
      <c r="H3167">
        <v>99</v>
      </c>
      <c r="I3167">
        <v>99</v>
      </c>
      <c r="J3167">
        <v>999</v>
      </c>
      <c r="K3167">
        <v>99</v>
      </c>
      <c r="L3167">
        <v>99</v>
      </c>
      <c r="M3167">
        <v>64</v>
      </c>
      <c r="N3167">
        <v>99</v>
      </c>
      <c r="O3167">
        <v>99</v>
      </c>
      <c r="P3167">
        <v>9999</v>
      </c>
      <c r="Q3167">
        <v>289</v>
      </c>
      <c r="R3167">
        <v>1051</v>
      </c>
      <c r="S3167">
        <v>1051</v>
      </c>
      <c r="T3167">
        <v>7.3858046380885476</v>
      </c>
      <c r="U3167">
        <v>6.5873350340400592</v>
      </c>
      <c r="V3167">
        <v>16.997145575642246</v>
      </c>
      <c r="W3167">
        <v>64</v>
      </c>
      <c r="X3167">
        <v>147.06491160974477</v>
      </c>
      <c r="Y3167">
        <v>135.74091341579421</v>
      </c>
      <c r="Z3167">
        <v>135.74091341579421</v>
      </c>
      <c r="AA3167">
        <v>23.850035769504402</v>
      </c>
      <c r="AB3167">
        <v>0</v>
      </c>
      <c r="AD3167">
        <v>53</v>
      </c>
      <c r="AE3167">
        <v>0</v>
      </c>
      <c r="AF3167">
        <v>0</v>
      </c>
      <c r="AG3167">
        <v>5</v>
      </c>
      <c r="AH3167">
        <v>88</v>
      </c>
      <c r="AI3167">
        <v>13</v>
      </c>
      <c r="AJ3167">
        <v>16</v>
      </c>
      <c r="AK3167">
        <v>26</v>
      </c>
      <c r="AL3167">
        <v>41</v>
      </c>
      <c r="AM3167">
        <v>3</v>
      </c>
    </row>
    <row r="3168" spans="1:39">
      <c r="A3168">
        <v>10</v>
      </c>
      <c r="B3168">
        <v>277</v>
      </c>
      <c r="C3168">
        <v>2017</v>
      </c>
      <c r="D3168">
        <v>99</v>
      </c>
      <c r="E3168">
        <v>99</v>
      </c>
      <c r="F3168">
        <v>99</v>
      </c>
      <c r="G3168">
        <v>99</v>
      </c>
      <c r="H3168">
        <v>99</v>
      </c>
      <c r="I3168">
        <v>99</v>
      </c>
      <c r="J3168">
        <v>999</v>
      </c>
      <c r="K3168">
        <v>99</v>
      </c>
      <c r="L3168">
        <v>99</v>
      </c>
      <c r="M3168">
        <v>65</v>
      </c>
      <c r="N3168">
        <v>99</v>
      </c>
      <c r="O3168">
        <v>99</v>
      </c>
      <c r="P3168">
        <v>9999</v>
      </c>
      <c r="Q3168">
        <v>275</v>
      </c>
      <c r="R3168">
        <v>1080</v>
      </c>
      <c r="S3168">
        <v>1080</v>
      </c>
      <c r="T3168">
        <v>7.5895994378074478</v>
      </c>
      <c r="U3168">
        <v>6.7005071876322608</v>
      </c>
      <c r="V3168">
        <v>17</v>
      </c>
      <c r="W3168">
        <v>65</v>
      </c>
      <c r="X3168">
        <v>145.57471610288499</v>
      </c>
      <c r="Y3168">
        <v>134.36546296296271</v>
      </c>
      <c r="Z3168">
        <v>134.36546296296271</v>
      </c>
      <c r="AA3168">
        <v>21.935057382608797</v>
      </c>
      <c r="AB3168">
        <v>0</v>
      </c>
      <c r="AD3168">
        <v>63</v>
      </c>
      <c r="AE3168">
        <v>0</v>
      </c>
      <c r="AF3168">
        <v>0</v>
      </c>
      <c r="AG3168">
        <v>10</v>
      </c>
      <c r="AH3168">
        <v>95</v>
      </c>
      <c r="AI3168">
        <v>9</v>
      </c>
      <c r="AJ3168">
        <v>9</v>
      </c>
      <c r="AK3168">
        <v>25</v>
      </c>
      <c r="AL3168">
        <v>20</v>
      </c>
      <c r="AM3168">
        <v>2</v>
      </c>
    </row>
    <row r="3169" spans="1:39">
      <c r="A3169">
        <v>10</v>
      </c>
      <c r="B3169">
        <v>278</v>
      </c>
      <c r="C3169">
        <v>2017</v>
      </c>
      <c r="D3169">
        <v>99</v>
      </c>
      <c r="E3169">
        <v>99</v>
      </c>
      <c r="F3169">
        <v>99</v>
      </c>
      <c r="G3169">
        <v>99</v>
      </c>
      <c r="H3169">
        <v>99</v>
      </c>
      <c r="I3169">
        <v>99</v>
      </c>
      <c r="J3169">
        <v>999</v>
      </c>
      <c r="K3169">
        <v>99</v>
      </c>
      <c r="L3169">
        <v>99</v>
      </c>
      <c r="M3169">
        <v>66</v>
      </c>
      <c r="N3169">
        <v>99</v>
      </c>
      <c r="O3169">
        <v>99</v>
      </c>
      <c r="P3169">
        <v>9999</v>
      </c>
      <c r="Q3169">
        <v>1</v>
      </c>
      <c r="R3169">
        <v>1</v>
      </c>
      <c r="S3169">
        <v>1</v>
      </c>
      <c r="T3169">
        <v>7.0274068868587504E-3</v>
      </c>
      <c r="U3169">
        <v>5.6101251168718348E-3</v>
      </c>
      <c r="V3169">
        <v>17</v>
      </c>
      <c r="W3169">
        <v>66</v>
      </c>
      <c r="X3169">
        <v>131.63596966413871</v>
      </c>
      <c r="Y3169">
        <v>121.5</v>
      </c>
      <c r="Z3169">
        <v>121.5</v>
      </c>
      <c r="AA3169">
        <v>0</v>
      </c>
      <c r="AB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</row>
    <row r="3170" spans="1:39">
      <c r="A3170">
        <v>10</v>
      </c>
      <c r="B3170">
        <v>279</v>
      </c>
      <c r="C3170">
        <v>2017</v>
      </c>
      <c r="D3170">
        <v>99</v>
      </c>
      <c r="E3170">
        <v>99</v>
      </c>
      <c r="F3170">
        <v>99</v>
      </c>
      <c r="G3170">
        <v>99</v>
      </c>
      <c r="H3170">
        <v>99</v>
      </c>
      <c r="I3170">
        <v>99</v>
      </c>
      <c r="J3170">
        <v>999</v>
      </c>
      <c r="K3170">
        <v>99</v>
      </c>
      <c r="L3170">
        <v>99</v>
      </c>
      <c r="M3170">
        <v>67</v>
      </c>
      <c r="N3170">
        <v>99</v>
      </c>
      <c r="O3170">
        <v>99</v>
      </c>
      <c r="P3170">
        <v>9999</v>
      </c>
    </row>
    <row r="3171" spans="1:39">
      <c r="A3171">
        <v>10</v>
      </c>
      <c r="B3171">
        <v>280</v>
      </c>
      <c r="C3171">
        <v>2017</v>
      </c>
      <c r="D3171">
        <v>99</v>
      </c>
      <c r="E3171">
        <v>99</v>
      </c>
      <c r="F3171">
        <v>99</v>
      </c>
      <c r="G3171">
        <v>99</v>
      </c>
      <c r="H3171">
        <v>99</v>
      </c>
      <c r="I3171">
        <v>99</v>
      </c>
      <c r="J3171">
        <v>999</v>
      </c>
      <c r="K3171">
        <v>99</v>
      </c>
      <c r="L3171">
        <v>99</v>
      </c>
      <c r="M3171">
        <v>68</v>
      </c>
      <c r="N3171">
        <v>99</v>
      </c>
      <c r="O3171">
        <v>99</v>
      </c>
      <c r="P3171">
        <v>9999</v>
      </c>
    </row>
    <row r="3172" spans="1:39">
      <c r="A3172">
        <v>10</v>
      </c>
      <c r="B3172">
        <v>281</v>
      </c>
      <c r="C3172">
        <v>2016</v>
      </c>
      <c r="D3172">
        <v>99</v>
      </c>
      <c r="E3172">
        <v>99</v>
      </c>
      <c r="F3172">
        <v>99</v>
      </c>
      <c r="G3172">
        <v>99</v>
      </c>
      <c r="H3172">
        <v>99</v>
      </c>
      <c r="I3172">
        <v>99</v>
      </c>
      <c r="J3172">
        <v>999</v>
      </c>
      <c r="K3172">
        <v>99</v>
      </c>
      <c r="L3172">
        <v>99</v>
      </c>
      <c r="M3172">
        <v>0</v>
      </c>
      <c r="N3172">
        <v>99</v>
      </c>
      <c r="O3172">
        <v>99</v>
      </c>
      <c r="P3172">
        <v>9999</v>
      </c>
      <c r="Q3172">
        <v>2</v>
      </c>
      <c r="R3172">
        <v>15</v>
      </c>
      <c r="S3172">
        <v>0</v>
      </c>
      <c r="T3172">
        <v>0.10017363429945238</v>
      </c>
      <c r="U3172">
        <v>0</v>
      </c>
      <c r="V3172">
        <v>10.333333333333336</v>
      </c>
      <c r="X3172">
        <v>153.08775731310939</v>
      </c>
      <c r="Y3172">
        <v>0</v>
      </c>
      <c r="AD3172">
        <v>0</v>
      </c>
      <c r="AE3172">
        <v>0</v>
      </c>
      <c r="AF3172">
        <v>0</v>
      </c>
      <c r="AG3172">
        <v>1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</row>
    <row r="3173" spans="1:39">
      <c r="A3173">
        <v>10</v>
      </c>
      <c r="B3173">
        <v>282</v>
      </c>
      <c r="C3173">
        <v>2016</v>
      </c>
      <c r="D3173">
        <v>99</v>
      </c>
      <c r="E3173">
        <v>99</v>
      </c>
      <c r="F3173">
        <v>99</v>
      </c>
      <c r="G3173">
        <v>99</v>
      </c>
      <c r="H3173">
        <v>99</v>
      </c>
      <c r="I3173">
        <v>99</v>
      </c>
      <c r="J3173">
        <v>999</v>
      </c>
      <c r="K3173">
        <v>99</v>
      </c>
      <c r="L3173">
        <v>99</v>
      </c>
      <c r="M3173">
        <v>35</v>
      </c>
      <c r="N3173">
        <v>99</v>
      </c>
      <c r="O3173">
        <v>99</v>
      </c>
      <c r="P3173">
        <v>9999</v>
      </c>
      <c r="Q3173">
        <v>18</v>
      </c>
      <c r="R3173">
        <v>23</v>
      </c>
      <c r="S3173">
        <v>23</v>
      </c>
      <c r="T3173">
        <v>0.15359957259249363</v>
      </c>
      <c r="U3173">
        <v>0.22639773457141524</v>
      </c>
      <c r="V3173">
        <v>2</v>
      </c>
      <c r="W3173">
        <v>35</v>
      </c>
      <c r="X3173">
        <v>239.56380423006257</v>
      </c>
      <c r="Y3173">
        <v>221.11739130434779</v>
      </c>
      <c r="Z3173">
        <v>221.11739130434779</v>
      </c>
      <c r="AA3173">
        <v>52.556608422223043</v>
      </c>
      <c r="AB3173">
        <v>0</v>
      </c>
      <c r="AD3173">
        <v>2</v>
      </c>
      <c r="AE3173">
        <v>0</v>
      </c>
      <c r="AF3173">
        <v>0</v>
      </c>
      <c r="AG3173">
        <v>0</v>
      </c>
      <c r="AH3173">
        <v>3</v>
      </c>
      <c r="AI3173">
        <v>0</v>
      </c>
      <c r="AJ3173">
        <v>0</v>
      </c>
      <c r="AK3173">
        <v>0</v>
      </c>
      <c r="AL3173">
        <v>0</v>
      </c>
      <c r="AM3173">
        <v>0</v>
      </c>
    </row>
    <row r="3174" spans="1:39">
      <c r="A3174">
        <v>10</v>
      </c>
      <c r="B3174">
        <v>283</v>
      </c>
      <c r="C3174">
        <v>2016</v>
      </c>
      <c r="D3174">
        <v>99</v>
      </c>
      <c r="E3174">
        <v>99</v>
      </c>
      <c r="F3174">
        <v>99</v>
      </c>
      <c r="G3174">
        <v>99</v>
      </c>
      <c r="H3174">
        <v>99</v>
      </c>
      <c r="I3174">
        <v>99</v>
      </c>
      <c r="J3174">
        <v>999</v>
      </c>
      <c r="K3174">
        <v>99</v>
      </c>
      <c r="L3174">
        <v>99</v>
      </c>
      <c r="M3174">
        <v>36</v>
      </c>
      <c r="N3174">
        <v>99</v>
      </c>
      <c r="O3174">
        <v>99</v>
      </c>
      <c r="P3174">
        <v>9999</v>
      </c>
      <c r="Q3174">
        <v>4</v>
      </c>
      <c r="R3174">
        <v>5</v>
      </c>
      <c r="S3174">
        <v>5</v>
      </c>
      <c r="T3174">
        <v>3.3391211433150804E-2</v>
      </c>
      <c r="U3174">
        <v>4.9497933631546635E-2</v>
      </c>
      <c r="V3174">
        <v>2</v>
      </c>
      <c r="W3174">
        <v>36</v>
      </c>
      <c r="X3174">
        <v>240.93174431202601</v>
      </c>
      <c r="Y3174">
        <v>222.38</v>
      </c>
      <c r="Z3174">
        <v>222.38</v>
      </c>
      <c r="AA3174">
        <v>39.446439636550011</v>
      </c>
      <c r="AB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</row>
    <row r="3175" spans="1:39">
      <c r="A3175">
        <v>10</v>
      </c>
      <c r="B3175">
        <v>284</v>
      </c>
      <c r="C3175">
        <v>2016</v>
      </c>
      <c r="D3175">
        <v>99</v>
      </c>
      <c r="E3175">
        <v>99</v>
      </c>
      <c r="F3175">
        <v>99</v>
      </c>
      <c r="G3175">
        <v>99</v>
      </c>
      <c r="H3175">
        <v>99</v>
      </c>
      <c r="I3175">
        <v>99</v>
      </c>
      <c r="J3175">
        <v>999</v>
      </c>
      <c r="K3175">
        <v>99</v>
      </c>
      <c r="L3175">
        <v>99</v>
      </c>
      <c r="M3175">
        <v>37</v>
      </c>
      <c r="N3175">
        <v>99</v>
      </c>
      <c r="O3175">
        <v>99</v>
      </c>
      <c r="P3175">
        <v>9999</v>
      </c>
      <c r="Q3175">
        <v>2</v>
      </c>
      <c r="R3175">
        <v>2</v>
      </c>
      <c r="S3175">
        <v>2</v>
      </c>
      <c r="T3175">
        <v>1.3356484573260321E-2</v>
      </c>
      <c r="U3175">
        <v>2.2365106445263981E-2</v>
      </c>
      <c r="V3175">
        <v>2</v>
      </c>
      <c r="W3175">
        <v>37</v>
      </c>
      <c r="X3175">
        <v>272.15601300108347</v>
      </c>
      <c r="Y3175">
        <v>251.2</v>
      </c>
      <c r="Z3175">
        <v>251.2</v>
      </c>
      <c r="AA3175">
        <v>11.399999999999959</v>
      </c>
      <c r="AB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</row>
    <row r="3176" spans="1:39">
      <c r="A3176">
        <v>10</v>
      </c>
      <c r="B3176">
        <v>285</v>
      </c>
      <c r="C3176">
        <v>2016</v>
      </c>
      <c r="D3176">
        <v>99</v>
      </c>
      <c r="E3176">
        <v>99</v>
      </c>
      <c r="F3176">
        <v>99</v>
      </c>
      <c r="G3176">
        <v>99</v>
      </c>
      <c r="H3176">
        <v>99</v>
      </c>
      <c r="I3176">
        <v>99</v>
      </c>
      <c r="J3176">
        <v>999</v>
      </c>
      <c r="K3176">
        <v>99</v>
      </c>
      <c r="L3176">
        <v>99</v>
      </c>
      <c r="M3176">
        <v>38</v>
      </c>
      <c r="N3176">
        <v>99</v>
      </c>
      <c r="O3176">
        <v>99</v>
      </c>
      <c r="P3176">
        <v>9999</v>
      </c>
      <c r="Q3176">
        <v>8</v>
      </c>
      <c r="R3176">
        <v>8</v>
      </c>
      <c r="S3176">
        <v>8</v>
      </c>
      <c r="T3176">
        <v>5.3425938293041285E-2</v>
      </c>
      <c r="U3176">
        <v>8.0080792166372192E-2</v>
      </c>
      <c r="V3176">
        <v>2</v>
      </c>
      <c r="W3176">
        <v>38</v>
      </c>
      <c r="X3176">
        <v>243.62134344528715</v>
      </c>
      <c r="Y3176">
        <v>224.86250000000001</v>
      </c>
      <c r="Z3176">
        <v>224.86250000000001</v>
      </c>
      <c r="AA3176">
        <v>34.091052253487092</v>
      </c>
      <c r="AB3176">
        <v>0</v>
      </c>
      <c r="AD3176">
        <v>0</v>
      </c>
      <c r="AE3176">
        <v>0</v>
      </c>
      <c r="AF3176">
        <v>0</v>
      </c>
      <c r="AG3176">
        <v>0</v>
      </c>
      <c r="AH3176">
        <v>1</v>
      </c>
      <c r="AI3176">
        <v>0</v>
      </c>
      <c r="AJ3176">
        <v>0</v>
      </c>
      <c r="AK3176">
        <v>0</v>
      </c>
      <c r="AL3176">
        <v>0</v>
      </c>
      <c r="AM3176">
        <v>0</v>
      </c>
    </row>
    <row r="3177" spans="1:39">
      <c r="A3177">
        <v>10</v>
      </c>
      <c r="B3177">
        <v>286</v>
      </c>
      <c r="C3177">
        <v>2016</v>
      </c>
      <c r="D3177">
        <v>99</v>
      </c>
      <c r="E3177">
        <v>99</v>
      </c>
      <c r="F3177">
        <v>99</v>
      </c>
      <c r="G3177">
        <v>99</v>
      </c>
      <c r="H3177">
        <v>99</v>
      </c>
      <c r="I3177">
        <v>99</v>
      </c>
      <c r="J3177">
        <v>999</v>
      </c>
      <c r="K3177">
        <v>99</v>
      </c>
      <c r="L3177">
        <v>99</v>
      </c>
      <c r="M3177">
        <v>39</v>
      </c>
      <c r="N3177">
        <v>99</v>
      </c>
      <c r="O3177">
        <v>99</v>
      </c>
      <c r="P3177">
        <v>9999</v>
      </c>
      <c r="Q3177">
        <v>4</v>
      </c>
      <c r="R3177">
        <v>5</v>
      </c>
      <c r="S3177">
        <v>5</v>
      </c>
      <c r="T3177">
        <v>3.3391211433150804E-2</v>
      </c>
      <c r="U3177">
        <v>3.9588553267860795E-2</v>
      </c>
      <c r="V3177">
        <v>2</v>
      </c>
      <c r="W3177">
        <v>39</v>
      </c>
      <c r="X3177">
        <v>192.69772481040087</v>
      </c>
      <c r="Y3177">
        <v>177.86</v>
      </c>
      <c r="Z3177">
        <v>177.86</v>
      </c>
      <c r="AA3177">
        <v>25.444575060314968</v>
      </c>
      <c r="AB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</row>
    <row r="3178" spans="1:39">
      <c r="A3178">
        <v>10</v>
      </c>
      <c r="B3178">
        <v>287</v>
      </c>
      <c r="C3178">
        <v>2016</v>
      </c>
      <c r="D3178">
        <v>99</v>
      </c>
      <c r="E3178">
        <v>99</v>
      </c>
      <c r="F3178">
        <v>99</v>
      </c>
      <c r="G3178">
        <v>99</v>
      </c>
      <c r="H3178">
        <v>99</v>
      </c>
      <c r="I3178">
        <v>99</v>
      </c>
      <c r="J3178">
        <v>999</v>
      </c>
      <c r="K3178">
        <v>99</v>
      </c>
      <c r="L3178">
        <v>99</v>
      </c>
      <c r="M3178">
        <v>40</v>
      </c>
      <c r="N3178">
        <v>99</v>
      </c>
      <c r="O3178">
        <v>99</v>
      </c>
      <c r="P3178">
        <v>9999</v>
      </c>
      <c r="Q3178">
        <v>11</v>
      </c>
      <c r="R3178">
        <v>12</v>
      </c>
      <c r="S3178">
        <v>12</v>
      </c>
      <c r="T3178">
        <v>8.013890743956191E-2</v>
      </c>
      <c r="U3178">
        <v>0.10752968674071486</v>
      </c>
      <c r="V3178">
        <v>5</v>
      </c>
      <c r="W3178">
        <v>40</v>
      </c>
      <c r="X3178">
        <v>218.08414590104729</v>
      </c>
      <c r="Y3178">
        <v>201.29166666666663</v>
      </c>
      <c r="Z3178">
        <v>201.29166666666663</v>
      </c>
      <c r="AA3178">
        <v>39.368588543264948</v>
      </c>
      <c r="AB3178">
        <v>0</v>
      </c>
      <c r="AD3178">
        <v>0</v>
      </c>
      <c r="AE3178">
        <v>0</v>
      </c>
      <c r="AF3178">
        <v>0</v>
      </c>
      <c r="AG3178">
        <v>0</v>
      </c>
      <c r="AH3178">
        <v>1</v>
      </c>
      <c r="AI3178">
        <v>0</v>
      </c>
      <c r="AJ3178">
        <v>0</v>
      </c>
      <c r="AK3178">
        <v>0</v>
      </c>
      <c r="AL3178">
        <v>0</v>
      </c>
      <c r="AM3178">
        <v>0</v>
      </c>
    </row>
    <row r="3179" spans="1:39">
      <c r="A3179">
        <v>10</v>
      </c>
      <c r="B3179">
        <v>288</v>
      </c>
      <c r="C3179">
        <v>2016</v>
      </c>
      <c r="D3179">
        <v>99</v>
      </c>
      <c r="E3179">
        <v>99</v>
      </c>
      <c r="F3179">
        <v>99</v>
      </c>
      <c r="G3179">
        <v>99</v>
      </c>
      <c r="H3179">
        <v>99</v>
      </c>
      <c r="I3179">
        <v>99</v>
      </c>
      <c r="J3179">
        <v>999</v>
      </c>
      <c r="K3179">
        <v>99</v>
      </c>
      <c r="L3179">
        <v>99</v>
      </c>
      <c r="M3179">
        <v>41</v>
      </c>
      <c r="N3179">
        <v>99</v>
      </c>
      <c r="O3179">
        <v>99</v>
      </c>
      <c r="P3179">
        <v>9999</v>
      </c>
      <c r="Q3179">
        <v>19</v>
      </c>
      <c r="R3179">
        <v>19</v>
      </c>
      <c r="S3179">
        <v>19</v>
      </c>
      <c r="T3179">
        <v>0.12688660344597302</v>
      </c>
      <c r="U3179">
        <v>0.16828585170189381</v>
      </c>
      <c r="V3179">
        <v>5</v>
      </c>
      <c r="W3179">
        <v>41</v>
      </c>
      <c r="X3179">
        <v>215.56138450133997</v>
      </c>
      <c r="Y3179">
        <v>198.96315789473681</v>
      </c>
      <c r="Z3179">
        <v>198.96315789473681</v>
      </c>
      <c r="AA3179">
        <v>32.858664010486088</v>
      </c>
      <c r="AB3179">
        <v>0</v>
      </c>
      <c r="AD3179">
        <v>0</v>
      </c>
      <c r="AE3179">
        <v>0</v>
      </c>
      <c r="AF3179">
        <v>0</v>
      </c>
      <c r="AG3179">
        <v>0</v>
      </c>
      <c r="AH3179">
        <v>1</v>
      </c>
      <c r="AI3179">
        <v>0</v>
      </c>
      <c r="AJ3179">
        <v>0</v>
      </c>
      <c r="AK3179">
        <v>0</v>
      </c>
      <c r="AL3179">
        <v>0</v>
      </c>
      <c r="AM3179">
        <v>0</v>
      </c>
    </row>
    <row r="3180" spans="1:39">
      <c r="A3180">
        <v>10</v>
      </c>
      <c r="B3180">
        <v>289</v>
      </c>
      <c r="C3180">
        <v>2016</v>
      </c>
      <c r="D3180">
        <v>99</v>
      </c>
      <c r="E3180">
        <v>99</v>
      </c>
      <c r="F3180">
        <v>99</v>
      </c>
      <c r="G3180">
        <v>99</v>
      </c>
      <c r="H3180">
        <v>99</v>
      </c>
      <c r="I3180">
        <v>99</v>
      </c>
      <c r="J3180">
        <v>999</v>
      </c>
      <c r="K3180">
        <v>99</v>
      </c>
      <c r="L3180">
        <v>99</v>
      </c>
      <c r="M3180">
        <v>42</v>
      </c>
      <c r="N3180">
        <v>99</v>
      </c>
      <c r="O3180">
        <v>99</v>
      </c>
      <c r="P3180">
        <v>9999</v>
      </c>
      <c r="Q3180">
        <v>23</v>
      </c>
      <c r="R3180">
        <v>26</v>
      </c>
      <c r="S3180">
        <v>26</v>
      </c>
      <c r="T3180">
        <v>0.17363429945238409</v>
      </c>
      <c r="U3180">
        <v>0.23646737445580765</v>
      </c>
      <c r="V3180">
        <v>5</v>
      </c>
      <c r="W3180">
        <v>42</v>
      </c>
      <c r="X3180">
        <v>221.34761230102504</v>
      </c>
      <c r="Y3180">
        <v>204.30384615384619</v>
      </c>
      <c r="Z3180">
        <v>204.30384615384619</v>
      </c>
      <c r="AA3180">
        <v>23.848794208661996</v>
      </c>
      <c r="AB3180">
        <v>0</v>
      </c>
      <c r="AD3180">
        <v>1</v>
      </c>
      <c r="AE3180">
        <v>0</v>
      </c>
      <c r="AF3180">
        <v>0</v>
      </c>
      <c r="AG3180">
        <v>0</v>
      </c>
      <c r="AH3180">
        <v>1</v>
      </c>
      <c r="AI3180">
        <v>1</v>
      </c>
      <c r="AJ3180">
        <v>0</v>
      </c>
      <c r="AK3180">
        <v>0</v>
      </c>
      <c r="AL3180">
        <v>0</v>
      </c>
      <c r="AM3180">
        <v>0</v>
      </c>
    </row>
    <row r="3181" spans="1:39">
      <c r="A3181">
        <v>10</v>
      </c>
      <c r="B3181">
        <v>290</v>
      </c>
      <c r="C3181">
        <v>2016</v>
      </c>
      <c r="D3181">
        <v>99</v>
      </c>
      <c r="E3181">
        <v>99</v>
      </c>
      <c r="F3181">
        <v>99</v>
      </c>
      <c r="G3181">
        <v>99</v>
      </c>
      <c r="H3181">
        <v>99</v>
      </c>
      <c r="I3181">
        <v>99</v>
      </c>
      <c r="J3181">
        <v>999</v>
      </c>
      <c r="K3181">
        <v>99</v>
      </c>
      <c r="L3181">
        <v>99</v>
      </c>
      <c r="M3181">
        <v>43</v>
      </c>
      <c r="N3181">
        <v>99</v>
      </c>
      <c r="O3181">
        <v>99</v>
      </c>
      <c r="P3181">
        <v>9999</v>
      </c>
      <c r="Q3181">
        <v>30</v>
      </c>
      <c r="R3181">
        <v>34</v>
      </c>
      <c r="S3181">
        <v>34</v>
      </c>
      <c r="T3181">
        <v>0.22706023774542544</v>
      </c>
      <c r="U3181">
        <v>0.29933807475964203</v>
      </c>
      <c r="V3181">
        <v>5</v>
      </c>
      <c r="W3181">
        <v>43</v>
      </c>
      <c r="X3181">
        <v>214.26932636543245</v>
      </c>
      <c r="Y3181">
        <v>197.77058823529413</v>
      </c>
      <c r="Z3181">
        <v>197.77058823529413</v>
      </c>
      <c r="AA3181">
        <v>32.308299146993477</v>
      </c>
      <c r="AB3181">
        <v>0</v>
      </c>
      <c r="AD3181">
        <v>0</v>
      </c>
      <c r="AE3181">
        <v>0</v>
      </c>
      <c r="AF3181">
        <v>0</v>
      </c>
      <c r="AG3181">
        <v>0</v>
      </c>
      <c r="AH3181">
        <v>1</v>
      </c>
      <c r="AI3181">
        <v>0</v>
      </c>
      <c r="AJ3181">
        <v>0</v>
      </c>
      <c r="AK3181">
        <v>0</v>
      </c>
      <c r="AL3181">
        <v>0</v>
      </c>
      <c r="AM3181">
        <v>0</v>
      </c>
    </row>
    <row r="3182" spans="1:39">
      <c r="A3182">
        <v>10</v>
      </c>
      <c r="B3182">
        <v>291</v>
      </c>
      <c r="C3182">
        <v>2016</v>
      </c>
      <c r="D3182">
        <v>99</v>
      </c>
      <c r="E3182">
        <v>99</v>
      </c>
      <c r="F3182">
        <v>99</v>
      </c>
      <c r="G3182">
        <v>99</v>
      </c>
      <c r="H3182">
        <v>99</v>
      </c>
      <c r="I3182">
        <v>99</v>
      </c>
      <c r="J3182">
        <v>999</v>
      </c>
      <c r="K3182">
        <v>99</v>
      </c>
      <c r="L3182">
        <v>99</v>
      </c>
      <c r="M3182">
        <v>44</v>
      </c>
      <c r="N3182">
        <v>99</v>
      </c>
      <c r="O3182">
        <v>99</v>
      </c>
      <c r="P3182">
        <v>9999</v>
      </c>
      <c r="Q3182">
        <v>29</v>
      </c>
      <c r="R3182">
        <v>34</v>
      </c>
      <c r="S3182">
        <v>34</v>
      </c>
      <c r="T3182">
        <v>0.22706023774542544</v>
      </c>
      <c r="U3182">
        <v>0.29070186725490227</v>
      </c>
      <c r="V3182">
        <v>5</v>
      </c>
      <c r="W3182">
        <v>44</v>
      </c>
      <c r="X3182">
        <v>208.08743865910401</v>
      </c>
      <c r="Y3182">
        <v>192.06470588235297</v>
      </c>
      <c r="Z3182">
        <v>192.06470588235297</v>
      </c>
      <c r="AA3182">
        <v>34.160183929393121</v>
      </c>
      <c r="AB3182">
        <v>0</v>
      </c>
      <c r="AD3182">
        <v>0</v>
      </c>
      <c r="AE3182">
        <v>0</v>
      </c>
      <c r="AF3182">
        <v>0</v>
      </c>
      <c r="AG3182">
        <v>0</v>
      </c>
      <c r="AH3182">
        <v>2</v>
      </c>
      <c r="AI3182">
        <v>0</v>
      </c>
      <c r="AJ3182">
        <v>0</v>
      </c>
      <c r="AK3182">
        <v>0</v>
      </c>
      <c r="AL3182">
        <v>1</v>
      </c>
      <c r="AM3182">
        <v>0</v>
      </c>
    </row>
    <row r="3183" spans="1:39">
      <c r="A3183">
        <v>10</v>
      </c>
      <c r="B3183">
        <v>292</v>
      </c>
      <c r="C3183">
        <v>2016</v>
      </c>
      <c r="D3183">
        <v>99</v>
      </c>
      <c r="E3183">
        <v>99</v>
      </c>
      <c r="F3183">
        <v>99</v>
      </c>
      <c r="G3183">
        <v>99</v>
      </c>
      <c r="H3183">
        <v>99</v>
      </c>
      <c r="I3183">
        <v>99</v>
      </c>
      <c r="J3183">
        <v>999</v>
      </c>
      <c r="K3183">
        <v>99</v>
      </c>
      <c r="L3183">
        <v>99</v>
      </c>
      <c r="M3183">
        <v>45</v>
      </c>
      <c r="N3183">
        <v>99</v>
      </c>
      <c r="O3183">
        <v>99</v>
      </c>
      <c r="P3183">
        <v>9999</v>
      </c>
      <c r="Q3183">
        <v>43</v>
      </c>
      <c r="R3183">
        <v>48</v>
      </c>
      <c r="S3183">
        <v>48</v>
      </c>
      <c r="T3183">
        <v>0.32055562975824758</v>
      </c>
      <c r="U3183">
        <v>0.40222023539986806</v>
      </c>
      <c r="V3183">
        <v>8</v>
      </c>
      <c r="W3183">
        <v>45</v>
      </c>
      <c r="X3183">
        <v>203.93869628024564</v>
      </c>
      <c r="Y3183">
        <v>188.23541666666671</v>
      </c>
      <c r="Z3183">
        <v>188.23541666666671</v>
      </c>
      <c r="AA3183">
        <v>39.292776528598601</v>
      </c>
      <c r="AB3183">
        <v>0</v>
      </c>
      <c r="AD3183">
        <v>0</v>
      </c>
      <c r="AE3183">
        <v>0</v>
      </c>
      <c r="AF3183">
        <v>0</v>
      </c>
      <c r="AG3183">
        <v>0</v>
      </c>
      <c r="AH3183">
        <v>5</v>
      </c>
      <c r="AI3183">
        <v>0</v>
      </c>
      <c r="AJ3183">
        <v>0</v>
      </c>
      <c r="AK3183">
        <v>0</v>
      </c>
      <c r="AL3183">
        <v>0</v>
      </c>
      <c r="AM3183">
        <v>0</v>
      </c>
    </row>
    <row r="3184" spans="1:39">
      <c r="A3184">
        <v>10</v>
      </c>
      <c r="B3184">
        <v>293</v>
      </c>
      <c r="C3184">
        <v>2016</v>
      </c>
      <c r="D3184">
        <v>99</v>
      </c>
      <c r="E3184">
        <v>99</v>
      </c>
      <c r="F3184">
        <v>99</v>
      </c>
      <c r="G3184">
        <v>99</v>
      </c>
      <c r="H3184">
        <v>99</v>
      </c>
      <c r="I3184">
        <v>99</v>
      </c>
      <c r="J3184">
        <v>999</v>
      </c>
      <c r="K3184">
        <v>99</v>
      </c>
      <c r="L3184">
        <v>99</v>
      </c>
      <c r="M3184">
        <v>46</v>
      </c>
      <c r="N3184">
        <v>99</v>
      </c>
      <c r="O3184">
        <v>99</v>
      </c>
      <c r="P3184">
        <v>9999</v>
      </c>
      <c r="Q3184">
        <v>49</v>
      </c>
      <c r="R3184">
        <v>65</v>
      </c>
      <c r="S3184">
        <v>65</v>
      </c>
      <c r="T3184">
        <v>0.43408574863096022</v>
      </c>
      <c r="U3184">
        <v>0.52148002872562882</v>
      </c>
      <c r="V3184">
        <v>8</v>
      </c>
      <c r="W3184">
        <v>46</v>
      </c>
      <c r="X3184">
        <v>195.25460455037924</v>
      </c>
      <c r="Y3184">
        <v>180.22</v>
      </c>
      <c r="Z3184">
        <v>180.22</v>
      </c>
      <c r="AA3184">
        <v>36.511002345973672</v>
      </c>
      <c r="AB3184">
        <v>0</v>
      </c>
      <c r="AD3184">
        <v>2</v>
      </c>
      <c r="AE3184">
        <v>0</v>
      </c>
      <c r="AF3184">
        <v>0</v>
      </c>
      <c r="AG3184">
        <v>1</v>
      </c>
      <c r="AH3184">
        <v>6</v>
      </c>
      <c r="AI3184">
        <v>0</v>
      </c>
      <c r="AJ3184">
        <v>1</v>
      </c>
      <c r="AK3184">
        <v>0</v>
      </c>
      <c r="AL3184">
        <v>0</v>
      </c>
      <c r="AM3184">
        <v>0</v>
      </c>
    </row>
    <row r="3185" spans="1:39">
      <c r="A3185">
        <v>10</v>
      </c>
      <c r="B3185">
        <v>294</v>
      </c>
      <c r="C3185">
        <v>2016</v>
      </c>
      <c r="D3185">
        <v>99</v>
      </c>
      <c r="E3185">
        <v>99</v>
      </c>
      <c r="F3185">
        <v>99</v>
      </c>
      <c r="G3185">
        <v>99</v>
      </c>
      <c r="H3185">
        <v>99</v>
      </c>
      <c r="I3185">
        <v>99</v>
      </c>
      <c r="J3185">
        <v>999</v>
      </c>
      <c r="K3185">
        <v>99</v>
      </c>
      <c r="L3185">
        <v>99</v>
      </c>
      <c r="M3185">
        <v>47</v>
      </c>
      <c r="N3185">
        <v>99</v>
      </c>
      <c r="O3185">
        <v>99</v>
      </c>
      <c r="P3185">
        <v>9999</v>
      </c>
      <c r="Q3185">
        <v>74</v>
      </c>
      <c r="R3185">
        <v>92</v>
      </c>
      <c r="S3185">
        <v>92</v>
      </c>
      <c r="T3185">
        <v>0.61439829036997451</v>
      </c>
      <c r="U3185">
        <v>0.77371961101096864</v>
      </c>
      <c r="V3185">
        <v>8</v>
      </c>
      <c r="W3185">
        <v>47</v>
      </c>
      <c r="X3185">
        <v>204.67874134438745</v>
      </c>
      <c r="Y3185">
        <v>188.91847826086951</v>
      </c>
      <c r="Z3185">
        <v>188.91847826086951</v>
      </c>
      <c r="AA3185">
        <v>33.556321666286379</v>
      </c>
      <c r="AB3185">
        <v>0</v>
      </c>
      <c r="AD3185">
        <v>2</v>
      </c>
      <c r="AE3185">
        <v>0</v>
      </c>
      <c r="AF3185">
        <v>0</v>
      </c>
      <c r="AG3185">
        <v>0</v>
      </c>
      <c r="AH3185">
        <v>6</v>
      </c>
      <c r="AI3185">
        <v>2</v>
      </c>
      <c r="AJ3185">
        <v>1</v>
      </c>
      <c r="AK3185">
        <v>1</v>
      </c>
      <c r="AL3185">
        <v>0</v>
      </c>
      <c r="AM3185">
        <v>1</v>
      </c>
    </row>
    <row r="3186" spans="1:39">
      <c r="A3186">
        <v>10</v>
      </c>
      <c r="B3186">
        <v>295</v>
      </c>
      <c r="C3186">
        <v>2016</v>
      </c>
      <c r="D3186">
        <v>99</v>
      </c>
      <c r="E3186">
        <v>99</v>
      </c>
      <c r="F3186">
        <v>99</v>
      </c>
      <c r="G3186">
        <v>99</v>
      </c>
      <c r="H3186">
        <v>99</v>
      </c>
      <c r="I3186">
        <v>99</v>
      </c>
      <c r="J3186">
        <v>999</v>
      </c>
      <c r="K3186">
        <v>99</v>
      </c>
      <c r="L3186">
        <v>99</v>
      </c>
      <c r="M3186">
        <v>48</v>
      </c>
      <c r="N3186">
        <v>99</v>
      </c>
      <c r="O3186">
        <v>99</v>
      </c>
      <c r="P3186">
        <v>9999</v>
      </c>
      <c r="Q3186">
        <v>80</v>
      </c>
      <c r="R3186">
        <v>101</v>
      </c>
      <c r="S3186">
        <v>101</v>
      </c>
      <c r="T3186">
        <v>0.6745024709496461</v>
      </c>
      <c r="U3186">
        <v>0.8002114001144256</v>
      </c>
      <c r="V3186">
        <v>8</v>
      </c>
      <c r="W3186">
        <v>48</v>
      </c>
      <c r="X3186">
        <v>192.82365939735905</v>
      </c>
      <c r="Y3186">
        <v>177.9762376237625</v>
      </c>
      <c r="Z3186">
        <v>177.9762376237625</v>
      </c>
      <c r="AA3186">
        <v>30.361916441537677</v>
      </c>
      <c r="AB3186">
        <v>0</v>
      </c>
      <c r="AD3186">
        <v>2</v>
      </c>
      <c r="AE3186">
        <v>0</v>
      </c>
      <c r="AF3186">
        <v>0</v>
      </c>
      <c r="AG3186">
        <v>0</v>
      </c>
      <c r="AH3186">
        <v>8</v>
      </c>
      <c r="AI3186">
        <v>1</v>
      </c>
      <c r="AJ3186">
        <v>3</v>
      </c>
      <c r="AK3186">
        <v>0</v>
      </c>
      <c r="AL3186">
        <v>0</v>
      </c>
      <c r="AM3186">
        <v>1</v>
      </c>
    </row>
    <row r="3187" spans="1:39">
      <c r="A3187">
        <v>10</v>
      </c>
      <c r="B3187">
        <v>296</v>
      </c>
      <c r="C3187">
        <v>2016</v>
      </c>
      <c r="D3187">
        <v>99</v>
      </c>
      <c r="E3187">
        <v>99</v>
      </c>
      <c r="F3187">
        <v>99</v>
      </c>
      <c r="G3187">
        <v>99</v>
      </c>
      <c r="H3187">
        <v>99</v>
      </c>
      <c r="I3187">
        <v>99</v>
      </c>
      <c r="J3187">
        <v>999</v>
      </c>
      <c r="K3187">
        <v>99</v>
      </c>
      <c r="L3187">
        <v>99</v>
      </c>
      <c r="M3187">
        <v>49</v>
      </c>
      <c r="N3187">
        <v>99</v>
      </c>
      <c r="O3187">
        <v>99</v>
      </c>
      <c r="P3187">
        <v>9999</v>
      </c>
      <c r="Q3187">
        <v>95</v>
      </c>
      <c r="R3187">
        <v>138</v>
      </c>
      <c r="S3187">
        <v>138</v>
      </c>
      <c r="T3187">
        <v>0.92159743555496221</v>
      </c>
      <c r="U3187">
        <v>1.0955118252829343</v>
      </c>
      <c r="V3187">
        <v>8</v>
      </c>
      <c r="W3187">
        <v>49</v>
      </c>
      <c r="X3187">
        <v>193.20347951701288</v>
      </c>
      <c r="Y3187">
        <v>178.32681159420301</v>
      </c>
      <c r="Z3187">
        <v>178.32681159420301</v>
      </c>
      <c r="AA3187">
        <v>33.319678086756042</v>
      </c>
      <c r="AB3187">
        <v>0</v>
      </c>
      <c r="AD3187">
        <v>0</v>
      </c>
      <c r="AE3187">
        <v>0</v>
      </c>
      <c r="AF3187">
        <v>0</v>
      </c>
      <c r="AG3187">
        <v>0</v>
      </c>
      <c r="AH3187">
        <v>9</v>
      </c>
      <c r="AI3187">
        <v>1</v>
      </c>
      <c r="AJ3187">
        <v>3</v>
      </c>
      <c r="AK3187">
        <v>0</v>
      </c>
      <c r="AL3187">
        <v>4</v>
      </c>
      <c r="AM3187">
        <v>0</v>
      </c>
    </row>
    <row r="3188" spans="1:39">
      <c r="A3188">
        <v>10</v>
      </c>
      <c r="B3188">
        <v>297</v>
      </c>
      <c r="C3188">
        <v>2016</v>
      </c>
      <c r="D3188">
        <v>99</v>
      </c>
      <c r="E3188">
        <v>99</v>
      </c>
      <c r="F3188">
        <v>99</v>
      </c>
      <c r="G3188">
        <v>99</v>
      </c>
      <c r="H3188">
        <v>99</v>
      </c>
      <c r="I3188">
        <v>99</v>
      </c>
      <c r="J3188">
        <v>999</v>
      </c>
      <c r="K3188">
        <v>99</v>
      </c>
      <c r="L3188">
        <v>99</v>
      </c>
      <c r="M3188">
        <v>50</v>
      </c>
      <c r="N3188">
        <v>99</v>
      </c>
      <c r="O3188">
        <v>99</v>
      </c>
      <c r="P3188">
        <v>9999</v>
      </c>
      <c r="Q3188">
        <v>126</v>
      </c>
      <c r="R3188">
        <v>188</v>
      </c>
      <c r="S3188">
        <v>188</v>
      </c>
      <c r="T3188">
        <v>1.2555095498864699</v>
      </c>
      <c r="U3188">
        <v>1.4973937350279776</v>
      </c>
      <c r="V3188">
        <v>11</v>
      </c>
      <c r="W3188">
        <v>50</v>
      </c>
      <c r="X3188">
        <v>193.84523178349971</v>
      </c>
      <c r="Y3188">
        <v>178.91914893617027</v>
      </c>
      <c r="Z3188">
        <v>178.91914893617027</v>
      </c>
      <c r="AA3188">
        <v>30.753051315814918</v>
      </c>
      <c r="AB3188">
        <v>0</v>
      </c>
      <c r="AD3188">
        <v>4</v>
      </c>
      <c r="AE3188">
        <v>0</v>
      </c>
      <c r="AF3188">
        <v>0</v>
      </c>
      <c r="AG3188">
        <v>0</v>
      </c>
      <c r="AH3188">
        <v>15</v>
      </c>
      <c r="AI3188">
        <v>0</v>
      </c>
      <c r="AJ3188">
        <v>2</v>
      </c>
      <c r="AK3188">
        <v>2</v>
      </c>
      <c r="AL3188">
        <v>5</v>
      </c>
      <c r="AM3188">
        <v>1</v>
      </c>
    </row>
    <row r="3189" spans="1:39">
      <c r="A3189">
        <v>10</v>
      </c>
      <c r="B3189">
        <v>298</v>
      </c>
      <c r="C3189">
        <v>2016</v>
      </c>
      <c r="D3189">
        <v>99</v>
      </c>
      <c r="E3189">
        <v>99</v>
      </c>
      <c r="F3189">
        <v>99</v>
      </c>
      <c r="G3189">
        <v>99</v>
      </c>
      <c r="H3189">
        <v>99</v>
      </c>
      <c r="I3189">
        <v>99</v>
      </c>
      <c r="J3189">
        <v>999</v>
      </c>
      <c r="K3189">
        <v>99</v>
      </c>
      <c r="L3189">
        <v>99</v>
      </c>
      <c r="M3189">
        <v>51</v>
      </c>
      <c r="N3189">
        <v>99</v>
      </c>
      <c r="O3189">
        <v>99</v>
      </c>
      <c r="P3189">
        <v>9999</v>
      </c>
      <c r="Q3189">
        <v>137</v>
      </c>
      <c r="R3189">
        <v>206</v>
      </c>
      <c r="S3189">
        <v>206</v>
      </c>
      <c r="T3189">
        <v>1.3757179110458124</v>
      </c>
      <c r="U3189">
        <v>1.5665368149061307</v>
      </c>
      <c r="V3189">
        <v>11</v>
      </c>
      <c r="W3189">
        <v>51</v>
      </c>
      <c r="X3189">
        <v>185.07610262020211</v>
      </c>
      <c r="Y3189">
        <v>170.82524271844673</v>
      </c>
      <c r="Z3189">
        <v>170.82524271844673</v>
      </c>
      <c r="AA3189">
        <v>31.06720000584528</v>
      </c>
      <c r="AB3189">
        <v>0</v>
      </c>
      <c r="AD3189">
        <v>0</v>
      </c>
      <c r="AE3189">
        <v>0</v>
      </c>
      <c r="AF3189">
        <v>0</v>
      </c>
      <c r="AG3189">
        <v>0</v>
      </c>
      <c r="AH3189">
        <v>20</v>
      </c>
      <c r="AI3189">
        <v>2</v>
      </c>
      <c r="AJ3189">
        <v>2</v>
      </c>
      <c r="AK3189">
        <v>0</v>
      </c>
      <c r="AL3189">
        <v>1</v>
      </c>
      <c r="AM3189">
        <v>0</v>
      </c>
    </row>
    <row r="3190" spans="1:39">
      <c r="A3190">
        <v>10</v>
      </c>
      <c r="B3190">
        <v>299</v>
      </c>
      <c r="C3190">
        <v>2016</v>
      </c>
      <c r="D3190">
        <v>99</v>
      </c>
      <c r="E3190">
        <v>99</v>
      </c>
      <c r="F3190">
        <v>99</v>
      </c>
      <c r="G3190">
        <v>99</v>
      </c>
      <c r="H3190">
        <v>99</v>
      </c>
      <c r="I3190">
        <v>99</v>
      </c>
      <c r="J3190">
        <v>999</v>
      </c>
      <c r="K3190">
        <v>99</v>
      </c>
      <c r="L3190">
        <v>99</v>
      </c>
      <c r="M3190">
        <v>52</v>
      </c>
      <c r="N3190">
        <v>99</v>
      </c>
      <c r="O3190">
        <v>99</v>
      </c>
      <c r="P3190">
        <v>9999</v>
      </c>
      <c r="Q3190">
        <v>178</v>
      </c>
      <c r="R3190">
        <v>312</v>
      </c>
      <c r="S3190">
        <v>311</v>
      </c>
      <c r="T3190">
        <v>2.0836115934286097</v>
      </c>
      <c r="U3190">
        <v>2.3199969515077838</v>
      </c>
      <c r="V3190">
        <v>11</v>
      </c>
      <c r="W3190">
        <v>52.167202572347264</v>
      </c>
      <c r="X3190">
        <v>181.03904492040996</v>
      </c>
      <c r="Y3190">
        <v>167.0365384615385</v>
      </c>
      <c r="Z3190">
        <v>167.57363344051444</v>
      </c>
      <c r="AA3190">
        <v>30.249102125560821</v>
      </c>
      <c r="AD3190">
        <v>8</v>
      </c>
      <c r="AE3190">
        <v>0</v>
      </c>
      <c r="AF3190">
        <v>0</v>
      </c>
      <c r="AG3190">
        <v>0</v>
      </c>
      <c r="AH3190">
        <v>21</v>
      </c>
      <c r="AI3190">
        <v>3</v>
      </c>
      <c r="AJ3190">
        <v>7</v>
      </c>
      <c r="AK3190">
        <v>0</v>
      </c>
      <c r="AL3190">
        <v>4</v>
      </c>
      <c r="AM3190">
        <v>2</v>
      </c>
    </row>
    <row r="3191" spans="1:39">
      <c r="A3191">
        <v>10</v>
      </c>
      <c r="B3191">
        <v>300</v>
      </c>
      <c r="C3191">
        <v>2016</v>
      </c>
      <c r="D3191">
        <v>99</v>
      </c>
      <c r="E3191">
        <v>99</v>
      </c>
      <c r="F3191">
        <v>99</v>
      </c>
      <c r="G3191">
        <v>99</v>
      </c>
      <c r="H3191">
        <v>99</v>
      </c>
      <c r="I3191">
        <v>99</v>
      </c>
      <c r="J3191">
        <v>999</v>
      </c>
      <c r="K3191">
        <v>99</v>
      </c>
      <c r="L3191">
        <v>99</v>
      </c>
      <c r="M3191">
        <v>53</v>
      </c>
      <c r="N3191">
        <v>99</v>
      </c>
      <c r="O3191">
        <v>99</v>
      </c>
      <c r="P3191">
        <v>9999</v>
      </c>
      <c r="Q3191">
        <v>203</v>
      </c>
      <c r="R3191">
        <v>365</v>
      </c>
      <c r="S3191">
        <v>365</v>
      </c>
      <c r="T3191">
        <v>2.4375584346200081</v>
      </c>
      <c r="U3191">
        <v>2.7249148888395447</v>
      </c>
      <c r="V3191">
        <v>11</v>
      </c>
      <c r="W3191">
        <v>53</v>
      </c>
      <c r="X3191">
        <v>181.69251547217965</v>
      </c>
      <c r="Y3191">
        <v>167.70219178082189</v>
      </c>
      <c r="Z3191">
        <v>167.70219178082189</v>
      </c>
      <c r="AA3191">
        <v>29.204714305430841</v>
      </c>
      <c r="AB3191">
        <v>0</v>
      </c>
      <c r="AD3191">
        <v>8</v>
      </c>
      <c r="AE3191">
        <v>0</v>
      </c>
      <c r="AF3191">
        <v>0</v>
      </c>
      <c r="AG3191">
        <v>4</v>
      </c>
      <c r="AH3191">
        <v>26</v>
      </c>
      <c r="AI3191">
        <v>4</v>
      </c>
      <c r="AJ3191">
        <v>3</v>
      </c>
      <c r="AK3191">
        <v>0</v>
      </c>
      <c r="AL3191">
        <v>10</v>
      </c>
      <c r="AM3191">
        <v>2</v>
      </c>
    </row>
    <row r="3192" spans="1:39">
      <c r="A3192">
        <v>10</v>
      </c>
      <c r="B3192">
        <v>301</v>
      </c>
      <c r="C3192">
        <v>2016</v>
      </c>
      <c r="D3192">
        <v>99</v>
      </c>
      <c r="E3192">
        <v>99</v>
      </c>
      <c r="F3192">
        <v>99</v>
      </c>
      <c r="G3192">
        <v>99</v>
      </c>
      <c r="H3192">
        <v>99</v>
      </c>
      <c r="I3192">
        <v>99</v>
      </c>
      <c r="J3192">
        <v>999</v>
      </c>
      <c r="K3192">
        <v>99</v>
      </c>
      <c r="L3192">
        <v>99</v>
      </c>
      <c r="M3192">
        <v>54</v>
      </c>
      <c r="N3192">
        <v>99</v>
      </c>
      <c r="O3192">
        <v>99</v>
      </c>
      <c r="P3192">
        <v>9999</v>
      </c>
      <c r="Q3192">
        <v>232</v>
      </c>
      <c r="R3192">
        <v>505</v>
      </c>
      <c r="S3192">
        <v>505</v>
      </c>
      <c r="T3192">
        <v>3.3725123547482303</v>
      </c>
      <c r="U3192">
        <v>3.6438964004109056</v>
      </c>
      <c r="V3192">
        <v>11.011881188118812</v>
      </c>
      <c r="W3192">
        <v>54</v>
      </c>
      <c r="X3192">
        <v>175.6109543782114</v>
      </c>
      <c r="Y3192">
        <v>162.08891089108911</v>
      </c>
      <c r="Z3192">
        <v>162.08891089108911</v>
      </c>
      <c r="AA3192">
        <v>28.106989296768724</v>
      </c>
      <c r="AB3192">
        <v>0</v>
      </c>
      <c r="AD3192">
        <v>7</v>
      </c>
      <c r="AE3192">
        <v>0</v>
      </c>
      <c r="AF3192">
        <v>0</v>
      </c>
      <c r="AG3192">
        <v>1</v>
      </c>
      <c r="AH3192">
        <v>42</v>
      </c>
      <c r="AI3192">
        <v>2</v>
      </c>
      <c r="AJ3192">
        <v>5</v>
      </c>
      <c r="AK3192">
        <v>3</v>
      </c>
      <c r="AL3192">
        <v>7</v>
      </c>
      <c r="AM3192">
        <v>3</v>
      </c>
    </row>
    <row r="3193" spans="1:39">
      <c r="A3193">
        <v>10</v>
      </c>
      <c r="B3193">
        <v>302</v>
      </c>
      <c r="C3193">
        <v>2016</v>
      </c>
      <c r="D3193">
        <v>99</v>
      </c>
      <c r="E3193">
        <v>99</v>
      </c>
      <c r="F3193">
        <v>99</v>
      </c>
      <c r="G3193">
        <v>99</v>
      </c>
      <c r="H3193">
        <v>99</v>
      </c>
      <c r="I3193">
        <v>99</v>
      </c>
      <c r="J3193">
        <v>999</v>
      </c>
      <c r="K3193">
        <v>99</v>
      </c>
      <c r="L3193">
        <v>99</v>
      </c>
      <c r="M3193">
        <v>55</v>
      </c>
      <c r="N3193">
        <v>99</v>
      </c>
      <c r="O3193">
        <v>99</v>
      </c>
      <c r="P3193">
        <v>9999</v>
      </c>
      <c r="Q3193">
        <v>258</v>
      </c>
      <c r="R3193">
        <v>575</v>
      </c>
      <c r="S3193">
        <v>575</v>
      </c>
      <c r="T3193">
        <v>3.8399893148123407</v>
      </c>
      <c r="U3193">
        <v>4.1021184349909952</v>
      </c>
      <c r="V3193">
        <v>14.005217391304347</v>
      </c>
      <c r="W3193">
        <v>55</v>
      </c>
      <c r="X3193">
        <v>173.62701964294124</v>
      </c>
      <c r="Y3193">
        <v>160.25773913043489</v>
      </c>
      <c r="Z3193">
        <v>160.25773913043489</v>
      </c>
      <c r="AA3193">
        <v>29.367418890323609</v>
      </c>
      <c r="AB3193">
        <v>0</v>
      </c>
      <c r="AD3193">
        <v>9</v>
      </c>
      <c r="AE3193">
        <v>0</v>
      </c>
      <c r="AF3193">
        <v>0</v>
      </c>
      <c r="AG3193">
        <v>1</v>
      </c>
      <c r="AH3193">
        <v>41</v>
      </c>
      <c r="AI3193">
        <v>4</v>
      </c>
      <c r="AJ3193">
        <v>13</v>
      </c>
      <c r="AK3193">
        <v>2</v>
      </c>
      <c r="AL3193">
        <v>9</v>
      </c>
      <c r="AM3193">
        <v>4</v>
      </c>
    </row>
    <row r="3194" spans="1:39">
      <c r="A3194">
        <v>10</v>
      </c>
      <c r="B3194">
        <v>303</v>
      </c>
      <c r="C3194">
        <v>2016</v>
      </c>
      <c r="D3194">
        <v>99</v>
      </c>
      <c r="E3194">
        <v>99</v>
      </c>
      <c r="F3194">
        <v>99</v>
      </c>
      <c r="G3194">
        <v>99</v>
      </c>
      <c r="H3194">
        <v>99</v>
      </c>
      <c r="I3194">
        <v>99</v>
      </c>
      <c r="J3194">
        <v>999</v>
      </c>
      <c r="K3194">
        <v>99</v>
      </c>
      <c r="L3194">
        <v>99</v>
      </c>
      <c r="M3194">
        <v>56</v>
      </c>
      <c r="N3194">
        <v>99</v>
      </c>
      <c r="O3194">
        <v>99</v>
      </c>
      <c r="P3194">
        <v>9999</v>
      </c>
      <c r="Q3194">
        <v>302</v>
      </c>
      <c r="R3194">
        <v>800</v>
      </c>
      <c r="S3194">
        <v>800</v>
      </c>
      <c r="T3194">
        <v>5.3425938293041284</v>
      </c>
      <c r="U3194">
        <v>5.5587261219991602</v>
      </c>
      <c r="V3194">
        <v>14.00375</v>
      </c>
      <c r="W3194">
        <v>56</v>
      </c>
      <c r="X3194">
        <v>169.10725893824491</v>
      </c>
      <c r="Y3194">
        <v>156.08599999999996</v>
      </c>
      <c r="Z3194">
        <v>156.08599999999996</v>
      </c>
      <c r="AA3194">
        <v>29.558406232406856</v>
      </c>
      <c r="AB3194">
        <v>0</v>
      </c>
      <c r="AD3194">
        <v>17</v>
      </c>
      <c r="AE3194">
        <v>0</v>
      </c>
      <c r="AF3194">
        <v>0</v>
      </c>
      <c r="AG3194">
        <v>1</v>
      </c>
      <c r="AH3194">
        <v>47</v>
      </c>
      <c r="AI3194">
        <v>12</v>
      </c>
      <c r="AJ3194">
        <v>9</v>
      </c>
      <c r="AK3194">
        <v>2</v>
      </c>
      <c r="AL3194">
        <v>17</v>
      </c>
      <c r="AM3194">
        <v>6</v>
      </c>
    </row>
    <row r="3195" spans="1:39">
      <c r="A3195">
        <v>10</v>
      </c>
      <c r="B3195">
        <v>304</v>
      </c>
      <c r="C3195">
        <v>2016</v>
      </c>
      <c r="D3195">
        <v>99</v>
      </c>
      <c r="E3195">
        <v>99</v>
      </c>
      <c r="F3195">
        <v>99</v>
      </c>
      <c r="G3195">
        <v>99</v>
      </c>
      <c r="H3195">
        <v>99</v>
      </c>
      <c r="I3195">
        <v>99</v>
      </c>
      <c r="J3195">
        <v>999</v>
      </c>
      <c r="K3195">
        <v>99</v>
      </c>
      <c r="L3195">
        <v>99</v>
      </c>
      <c r="M3195">
        <v>57</v>
      </c>
      <c r="N3195">
        <v>99</v>
      </c>
      <c r="O3195">
        <v>99</v>
      </c>
      <c r="P3195">
        <v>9999</v>
      </c>
      <c r="Q3195">
        <v>295</v>
      </c>
      <c r="R3195">
        <v>839</v>
      </c>
      <c r="S3195">
        <v>839</v>
      </c>
      <c r="T3195">
        <v>5.6030452784827043</v>
      </c>
      <c r="U3195">
        <v>5.8119450680221592</v>
      </c>
      <c r="V3195">
        <v>14</v>
      </c>
      <c r="W3195">
        <v>57</v>
      </c>
      <c r="X3195">
        <v>168.59182047451097</v>
      </c>
      <c r="Y3195">
        <v>155.61025029797389</v>
      </c>
      <c r="Z3195">
        <v>155.61025029797389</v>
      </c>
      <c r="AA3195">
        <v>26.674746259680806</v>
      </c>
      <c r="AB3195">
        <v>0</v>
      </c>
      <c r="AD3195">
        <v>27</v>
      </c>
      <c r="AE3195">
        <v>0</v>
      </c>
      <c r="AF3195">
        <v>0</v>
      </c>
      <c r="AG3195">
        <v>1</v>
      </c>
      <c r="AH3195">
        <v>57</v>
      </c>
      <c r="AI3195">
        <v>7</v>
      </c>
      <c r="AJ3195">
        <v>8</v>
      </c>
      <c r="AK3195">
        <v>2</v>
      </c>
      <c r="AL3195">
        <v>14</v>
      </c>
      <c r="AM3195">
        <v>4</v>
      </c>
    </row>
    <row r="3196" spans="1:39">
      <c r="A3196">
        <v>10</v>
      </c>
      <c r="B3196">
        <v>305</v>
      </c>
      <c r="C3196">
        <v>2016</v>
      </c>
      <c r="D3196">
        <v>99</v>
      </c>
      <c r="E3196">
        <v>99</v>
      </c>
      <c r="F3196">
        <v>99</v>
      </c>
      <c r="G3196">
        <v>99</v>
      </c>
      <c r="H3196">
        <v>99</v>
      </c>
      <c r="I3196">
        <v>99</v>
      </c>
      <c r="J3196">
        <v>999</v>
      </c>
      <c r="K3196">
        <v>99</v>
      </c>
      <c r="L3196">
        <v>99</v>
      </c>
      <c r="M3196">
        <v>58</v>
      </c>
      <c r="N3196">
        <v>99</v>
      </c>
      <c r="O3196">
        <v>99</v>
      </c>
      <c r="P3196">
        <v>9999</v>
      </c>
      <c r="Q3196">
        <v>335</v>
      </c>
      <c r="R3196">
        <v>1084</v>
      </c>
      <c r="S3196">
        <v>1084</v>
      </c>
      <c r="T3196">
        <v>7.2392146387070895</v>
      </c>
      <c r="U3196">
        <v>7.4484752285968403</v>
      </c>
      <c r="V3196">
        <v>14</v>
      </c>
      <c r="W3196">
        <v>58</v>
      </c>
      <c r="X3196">
        <v>167.23033346259797</v>
      </c>
      <c r="Y3196">
        <v>154.35359778597763</v>
      </c>
      <c r="Z3196">
        <v>154.35359778597763</v>
      </c>
      <c r="AA3196">
        <v>27.53637373003086</v>
      </c>
      <c r="AB3196">
        <v>0</v>
      </c>
      <c r="AD3196">
        <v>20</v>
      </c>
      <c r="AE3196">
        <v>0</v>
      </c>
      <c r="AF3196">
        <v>0</v>
      </c>
      <c r="AG3196">
        <v>2</v>
      </c>
      <c r="AH3196">
        <v>82</v>
      </c>
      <c r="AI3196">
        <v>8</v>
      </c>
      <c r="AJ3196">
        <v>20</v>
      </c>
      <c r="AK3196">
        <v>5</v>
      </c>
      <c r="AL3196">
        <v>19</v>
      </c>
      <c r="AM3196">
        <v>3</v>
      </c>
    </row>
    <row r="3197" spans="1:39">
      <c r="A3197">
        <v>10</v>
      </c>
      <c r="B3197">
        <v>306</v>
      </c>
      <c r="C3197">
        <v>2016</v>
      </c>
      <c r="D3197">
        <v>99</v>
      </c>
      <c r="E3197">
        <v>99</v>
      </c>
      <c r="F3197">
        <v>99</v>
      </c>
      <c r="G3197">
        <v>99</v>
      </c>
      <c r="H3197">
        <v>99</v>
      </c>
      <c r="I3197">
        <v>99</v>
      </c>
      <c r="J3197">
        <v>999</v>
      </c>
      <c r="K3197">
        <v>99</v>
      </c>
      <c r="L3197">
        <v>99</v>
      </c>
      <c r="M3197">
        <v>59</v>
      </c>
      <c r="N3197">
        <v>99</v>
      </c>
      <c r="O3197">
        <v>99</v>
      </c>
      <c r="P3197">
        <v>9999</v>
      </c>
      <c r="Q3197">
        <v>362</v>
      </c>
      <c r="R3197">
        <v>1284</v>
      </c>
      <c r="S3197">
        <v>1284</v>
      </c>
      <c r="T3197">
        <v>8.5748630960331251</v>
      </c>
      <c r="U3197">
        <v>8.6413981325492255</v>
      </c>
      <c r="V3197">
        <v>14.002336448598133</v>
      </c>
      <c r="W3197">
        <v>59</v>
      </c>
      <c r="X3197">
        <v>163.7932314712624</v>
      </c>
      <c r="Y3197">
        <v>151.18115264797515</v>
      </c>
      <c r="Z3197">
        <v>151.18115264797515</v>
      </c>
      <c r="AA3197">
        <v>26.627451752531154</v>
      </c>
      <c r="AB3197">
        <v>0</v>
      </c>
      <c r="AD3197">
        <v>37</v>
      </c>
      <c r="AE3197">
        <v>0</v>
      </c>
      <c r="AF3197">
        <v>0</v>
      </c>
      <c r="AG3197">
        <v>9</v>
      </c>
      <c r="AH3197">
        <v>126</v>
      </c>
      <c r="AI3197">
        <v>16</v>
      </c>
      <c r="AJ3197">
        <v>17</v>
      </c>
      <c r="AK3197">
        <v>9</v>
      </c>
      <c r="AL3197">
        <v>27</v>
      </c>
      <c r="AM3197">
        <v>6</v>
      </c>
    </row>
    <row r="3198" spans="1:39">
      <c r="A3198">
        <v>10</v>
      </c>
      <c r="B3198">
        <v>307</v>
      </c>
      <c r="C3198">
        <v>2016</v>
      </c>
      <c r="D3198">
        <v>99</v>
      </c>
      <c r="E3198">
        <v>99</v>
      </c>
      <c r="F3198">
        <v>99</v>
      </c>
      <c r="G3198">
        <v>99</v>
      </c>
      <c r="H3198">
        <v>99</v>
      </c>
      <c r="I3198">
        <v>99</v>
      </c>
      <c r="J3198">
        <v>999</v>
      </c>
      <c r="K3198">
        <v>99</v>
      </c>
      <c r="L3198">
        <v>99</v>
      </c>
      <c r="M3198">
        <v>60</v>
      </c>
      <c r="N3198">
        <v>99</v>
      </c>
      <c r="O3198">
        <v>99</v>
      </c>
      <c r="P3198">
        <v>9999</v>
      </c>
      <c r="Q3198">
        <v>386</v>
      </c>
      <c r="R3198">
        <v>1348</v>
      </c>
      <c r="S3198">
        <v>1348</v>
      </c>
      <c r="T3198">
        <v>9.0022706023774504</v>
      </c>
      <c r="U3198">
        <v>8.9184245207038568</v>
      </c>
      <c r="V3198">
        <v>16.99554896142434</v>
      </c>
      <c r="W3198">
        <v>60</v>
      </c>
      <c r="X3198">
        <v>161.0182896052417</v>
      </c>
      <c r="Y3198">
        <v>148.61988130563819</v>
      </c>
      <c r="Z3198">
        <v>148.61988130563819</v>
      </c>
      <c r="AA3198">
        <v>25.76838180553916</v>
      </c>
      <c r="AB3198">
        <v>0</v>
      </c>
      <c r="AD3198">
        <v>46</v>
      </c>
      <c r="AE3198">
        <v>0</v>
      </c>
      <c r="AF3198">
        <v>0</v>
      </c>
      <c r="AG3198">
        <v>4</v>
      </c>
      <c r="AH3198">
        <v>114</v>
      </c>
      <c r="AI3198">
        <v>14</v>
      </c>
      <c r="AJ3198">
        <v>23</v>
      </c>
      <c r="AK3198">
        <v>8</v>
      </c>
      <c r="AL3198">
        <v>23</v>
      </c>
      <c r="AM3198">
        <v>3</v>
      </c>
    </row>
    <row r="3199" spans="1:39">
      <c r="A3199">
        <v>10</v>
      </c>
      <c r="B3199">
        <v>308</v>
      </c>
      <c r="C3199">
        <v>2016</v>
      </c>
      <c r="D3199">
        <v>99</v>
      </c>
      <c r="E3199">
        <v>99</v>
      </c>
      <c r="F3199">
        <v>99</v>
      </c>
      <c r="G3199">
        <v>99</v>
      </c>
      <c r="H3199">
        <v>99</v>
      </c>
      <c r="I3199">
        <v>99</v>
      </c>
      <c r="J3199">
        <v>999</v>
      </c>
      <c r="K3199">
        <v>99</v>
      </c>
      <c r="L3199">
        <v>99</v>
      </c>
      <c r="M3199">
        <v>61</v>
      </c>
      <c r="N3199">
        <v>99</v>
      </c>
      <c r="O3199">
        <v>99</v>
      </c>
      <c r="P3199">
        <v>9999</v>
      </c>
      <c r="Q3199">
        <v>348</v>
      </c>
      <c r="R3199">
        <v>1421</v>
      </c>
      <c r="S3199">
        <v>1421</v>
      </c>
      <c r="T3199">
        <v>9.4897822893014521</v>
      </c>
      <c r="U3199">
        <v>9.2731990346678721</v>
      </c>
      <c r="V3199">
        <v>17</v>
      </c>
      <c r="W3199">
        <v>61</v>
      </c>
      <c r="X3199">
        <v>158.8226593360846</v>
      </c>
      <c r="Y3199">
        <v>146.59331456720614</v>
      </c>
      <c r="Z3199">
        <v>146.59331456720614</v>
      </c>
      <c r="AA3199">
        <v>25.700201760016391</v>
      </c>
      <c r="AB3199">
        <v>0</v>
      </c>
      <c r="AD3199">
        <v>48</v>
      </c>
      <c r="AE3199">
        <v>0</v>
      </c>
      <c r="AF3199">
        <v>0</v>
      </c>
      <c r="AG3199">
        <v>1</v>
      </c>
      <c r="AH3199">
        <v>129</v>
      </c>
      <c r="AI3199">
        <v>8</v>
      </c>
      <c r="AJ3199">
        <v>21</v>
      </c>
      <c r="AK3199">
        <v>22</v>
      </c>
      <c r="AL3199">
        <v>31</v>
      </c>
      <c r="AM3199">
        <v>3</v>
      </c>
    </row>
    <row r="3200" spans="1:39">
      <c r="A3200">
        <v>10</v>
      </c>
      <c r="B3200">
        <v>309</v>
      </c>
      <c r="C3200">
        <v>2016</v>
      </c>
      <c r="D3200">
        <v>99</v>
      </c>
      <c r="E3200">
        <v>99</v>
      </c>
      <c r="F3200">
        <v>99</v>
      </c>
      <c r="G3200">
        <v>99</v>
      </c>
      <c r="H3200">
        <v>99</v>
      </c>
      <c r="I3200">
        <v>99</v>
      </c>
      <c r="J3200">
        <v>999</v>
      </c>
      <c r="K3200">
        <v>99</v>
      </c>
      <c r="L3200">
        <v>99</v>
      </c>
      <c r="M3200">
        <v>62</v>
      </c>
      <c r="N3200">
        <v>99</v>
      </c>
      <c r="O3200">
        <v>99</v>
      </c>
      <c r="P3200">
        <v>9999</v>
      </c>
      <c r="Q3200">
        <v>366</v>
      </c>
      <c r="R3200">
        <v>1563</v>
      </c>
      <c r="S3200">
        <v>1563</v>
      </c>
      <c r="T3200">
        <v>10.438092694002938</v>
      </c>
      <c r="U3200">
        <v>9.9417839484420014</v>
      </c>
      <c r="V3200">
        <v>16.992322456813824</v>
      </c>
      <c r="W3200">
        <v>62</v>
      </c>
      <c r="X3200">
        <v>154.80404450424169</v>
      </c>
      <c r="Y3200">
        <v>142.88413307741499</v>
      </c>
      <c r="Z3200">
        <v>142.88413307741499</v>
      </c>
      <c r="AA3200">
        <v>25.495787748146153</v>
      </c>
      <c r="AB3200">
        <v>0</v>
      </c>
      <c r="AD3200">
        <v>60</v>
      </c>
      <c r="AE3200">
        <v>0</v>
      </c>
      <c r="AF3200">
        <v>0</v>
      </c>
      <c r="AG3200">
        <v>7</v>
      </c>
      <c r="AH3200">
        <v>146</v>
      </c>
      <c r="AI3200">
        <v>22</v>
      </c>
      <c r="AJ3200">
        <v>17</v>
      </c>
      <c r="AK3200">
        <v>20</v>
      </c>
      <c r="AL3200">
        <v>28</v>
      </c>
      <c r="AM3200">
        <v>5</v>
      </c>
    </row>
    <row r="3201" spans="1:39">
      <c r="A3201">
        <v>10</v>
      </c>
      <c r="B3201">
        <v>310</v>
      </c>
      <c r="C3201">
        <v>2016</v>
      </c>
      <c r="D3201">
        <v>99</v>
      </c>
      <c r="E3201">
        <v>99</v>
      </c>
      <c r="F3201">
        <v>99</v>
      </c>
      <c r="G3201">
        <v>99</v>
      </c>
      <c r="H3201">
        <v>99</v>
      </c>
      <c r="I3201">
        <v>99</v>
      </c>
      <c r="J3201">
        <v>999</v>
      </c>
      <c r="K3201">
        <v>99</v>
      </c>
      <c r="L3201">
        <v>99</v>
      </c>
      <c r="M3201">
        <v>63</v>
      </c>
      <c r="N3201">
        <v>99</v>
      </c>
      <c r="O3201">
        <v>99</v>
      </c>
      <c r="P3201">
        <v>9999</v>
      </c>
      <c r="Q3201">
        <v>336</v>
      </c>
      <c r="R3201">
        <v>1380</v>
      </c>
      <c r="S3201">
        <v>1380</v>
      </c>
      <c r="T3201">
        <v>9.2159743555496227</v>
      </c>
      <c r="U3201">
        <v>8.4522785431555025</v>
      </c>
      <c r="V3201">
        <v>17</v>
      </c>
      <c r="W3201">
        <v>63</v>
      </c>
      <c r="X3201">
        <v>149.06362365945941</v>
      </c>
      <c r="Y3201">
        <v>137.58572463768141</v>
      </c>
      <c r="Z3201">
        <v>137.58572463768141</v>
      </c>
      <c r="AA3201">
        <v>25.31722030634554</v>
      </c>
      <c r="AB3201">
        <v>0</v>
      </c>
      <c r="AD3201">
        <v>55</v>
      </c>
      <c r="AE3201">
        <v>0</v>
      </c>
      <c r="AF3201">
        <v>0</v>
      </c>
      <c r="AG3201">
        <v>4</v>
      </c>
      <c r="AH3201">
        <v>114</v>
      </c>
      <c r="AI3201">
        <v>20</v>
      </c>
      <c r="AJ3201">
        <v>13</v>
      </c>
      <c r="AK3201">
        <v>27</v>
      </c>
      <c r="AL3201">
        <v>25</v>
      </c>
      <c r="AM3201">
        <v>4</v>
      </c>
    </row>
    <row r="3202" spans="1:39">
      <c r="A3202">
        <v>10</v>
      </c>
      <c r="B3202">
        <v>311</v>
      </c>
      <c r="C3202">
        <v>2016</v>
      </c>
      <c r="D3202">
        <v>99</v>
      </c>
      <c r="E3202">
        <v>99</v>
      </c>
      <c r="F3202">
        <v>99</v>
      </c>
      <c r="G3202">
        <v>99</v>
      </c>
      <c r="H3202">
        <v>99</v>
      </c>
      <c r="I3202">
        <v>99</v>
      </c>
      <c r="J3202">
        <v>999</v>
      </c>
      <c r="K3202">
        <v>99</v>
      </c>
      <c r="L3202">
        <v>99</v>
      </c>
      <c r="M3202">
        <v>64</v>
      </c>
      <c r="N3202">
        <v>99</v>
      </c>
      <c r="O3202">
        <v>99</v>
      </c>
      <c r="P3202">
        <v>9999</v>
      </c>
      <c r="Q3202">
        <v>299</v>
      </c>
      <c r="R3202">
        <v>1144</v>
      </c>
      <c r="S3202">
        <v>1144</v>
      </c>
      <c r="T3202">
        <v>7.639909175904906</v>
      </c>
      <c r="U3202">
        <v>6.9422109510316226</v>
      </c>
      <c r="V3202">
        <v>17</v>
      </c>
      <c r="W3202">
        <v>64</v>
      </c>
      <c r="X3202">
        <v>147.68920137284175</v>
      </c>
      <c r="Y3202">
        <v>136.31713286713259</v>
      </c>
      <c r="Z3202">
        <v>136.31713286713259</v>
      </c>
      <c r="AA3202">
        <v>24.170893685791281</v>
      </c>
      <c r="AB3202">
        <v>0</v>
      </c>
      <c r="AD3202">
        <v>54</v>
      </c>
      <c r="AE3202">
        <v>0</v>
      </c>
      <c r="AF3202">
        <v>0</v>
      </c>
      <c r="AG3202">
        <v>7</v>
      </c>
      <c r="AH3202">
        <v>94</v>
      </c>
      <c r="AI3202">
        <v>16</v>
      </c>
      <c r="AJ3202">
        <v>12</v>
      </c>
      <c r="AK3202">
        <v>23</v>
      </c>
      <c r="AL3202">
        <v>18</v>
      </c>
      <c r="AM3202">
        <v>3</v>
      </c>
    </row>
    <row r="3203" spans="1:39">
      <c r="A3203">
        <v>10</v>
      </c>
      <c r="B3203">
        <v>312</v>
      </c>
      <c r="C3203">
        <v>2016</v>
      </c>
      <c r="D3203">
        <v>99</v>
      </c>
      <c r="E3203">
        <v>99</v>
      </c>
      <c r="F3203">
        <v>99</v>
      </c>
      <c r="G3203">
        <v>99</v>
      </c>
      <c r="H3203">
        <v>99</v>
      </c>
      <c r="I3203">
        <v>99</v>
      </c>
      <c r="J3203">
        <v>999</v>
      </c>
      <c r="K3203">
        <v>99</v>
      </c>
      <c r="L3203">
        <v>99</v>
      </c>
      <c r="M3203">
        <v>65</v>
      </c>
      <c r="N3203">
        <v>99</v>
      </c>
      <c r="O3203">
        <v>99</v>
      </c>
      <c r="P3203">
        <v>9999</v>
      </c>
      <c r="Q3203">
        <v>293</v>
      </c>
      <c r="R3203">
        <v>1329</v>
      </c>
      <c r="S3203">
        <v>1329</v>
      </c>
      <c r="T3203">
        <v>8.8753839989314809</v>
      </c>
      <c r="U3203">
        <v>8.0262375106639485</v>
      </c>
      <c r="V3203">
        <v>17</v>
      </c>
      <c r="W3203">
        <v>65</v>
      </c>
      <c r="X3203">
        <v>146.98194375490675</v>
      </c>
      <c r="Y3203">
        <v>135.66433408577893</v>
      </c>
      <c r="Z3203">
        <v>135.66433408577893</v>
      </c>
      <c r="AA3203">
        <v>22.583800460002049</v>
      </c>
      <c r="AB3203">
        <v>0</v>
      </c>
      <c r="AD3203">
        <v>82</v>
      </c>
      <c r="AE3203">
        <v>0</v>
      </c>
      <c r="AF3203">
        <v>0</v>
      </c>
      <c r="AG3203">
        <v>8</v>
      </c>
      <c r="AH3203">
        <v>143</v>
      </c>
      <c r="AI3203">
        <v>22</v>
      </c>
      <c r="AJ3203">
        <v>14</v>
      </c>
      <c r="AK3203">
        <v>48</v>
      </c>
      <c r="AL3203">
        <v>24</v>
      </c>
      <c r="AM3203">
        <v>2</v>
      </c>
    </row>
    <row r="3204" spans="1:39">
      <c r="A3204">
        <v>10</v>
      </c>
      <c r="B3204">
        <v>313</v>
      </c>
      <c r="C3204">
        <v>2016</v>
      </c>
      <c r="D3204">
        <v>99</v>
      </c>
      <c r="E3204">
        <v>99</v>
      </c>
      <c r="F3204">
        <v>99</v>
      </c>
      <c r="G3204">
        <v>99</v>
      </c>
      <c r="H3204">
        <v>99</v>
      </c>
      <c r="I3204">
        <v>99</v>
      </c>
      <c r="J3204">
        <v>999</v>
      </c>
      <c r="K3204">
        <v>99</v>
      </c>
      <c r="L3204">
        <v>99</v>
      </c>
      <c r="M3204">
        <v>66</v>
      </c>
      <c r="N3204">
        <v>99</v>
      </c>
      <c r="O3204">
        <v>99</v>
      </c>
      <c r="P3204">
        <v>9999</v>
      </c>
      <c r="Q3204">
        <v>2</v>
      </c>
      <c r="R3204">
        <v>4</v>
      </c>
      <c r="S3204">
        <v>4</v>
      </c>
      <c r="T3204">
        <v>2.6712969146520642E-2</v>
      </c>
      <c r="U3204">
        <v>1.7067638955243259E-2</v>
      </c>
      <c r="V3204">
        <v>17</v>
      </c>
      <c r="W3204">
        <v>66</v>
      </c>
      <c r="X3204">
        <v>103.84615384615383</v>
      </c>
      <c r="Y3204">
        <v>95.85</v>
      </c>
      <c r="Z3204">
        <v>95.85</v>
      </c>
      <c r="AA3204">
        <v>11.253554993867567</v>
      </c>
      <c r="AB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</row>
    <row r="3205" spans="1:39">
      <c r="A3205">
        <v>10</v>
      </c>
      <c r="B3205">
        <v>314</v>
      </c>
      <c r="C3205">
        <v>2016</v>
      </c>
      <c r="D3205">
        <v>99</v>
      </c>
      <c r="E3205">
        <v>99</v>
      </c>
      <c r="F3205">
        <v>99</v>
      </c>
      <c r="G3205">
        <v>99</v>
      </c>
      <c r="H3205">
        <v>99</v>
      </c>
      <c r="I3205">
        <v>99</v>
      </c>
      <c r="J3205">
        <v>999</v>
      </c>
      <c r="K3205">
        <v>99</v>
      </c>
      <c r="L3205">
        <v>99</v>
      </c>
      <c r="M3205">
        <v>67</v>
      </c>
      <c r="N3205">
        <v>99</v>
      </c>
      <c r="O3205">
        <v>99</v>
      </c>
      <c r="P3205">
        <v>9999</v>
      </c>
    </row>
    <row r="3206" spans="1:39">
      <c r="A3206">
        <v>10</v>
      </c>
      <c r="B3206">
        <v>315</v>
      </c>
      <c r="C3206">
        <v>2016</v>
      </c>
      <c r="D3206">
        <v>99</v>
      </c>
      <c r="E3206">
        <v>99</v>
      </c>
      <c r="F3206">
        <v>99</v>
      </c>
      <c r="G3206">
        <v>99</v>
      </c>
      <c r="H3206">
        <v>99</v>
      </c>
      <c r="I3206">
        <v>99</v>
      </c>
      <c r="J3206">
        <v>999</v>
      </c>
      <c r="K3206">
        <v>99</v>
      </c>
      <c r="L3206">
        <v>99</v>
      </c>
      <c r="M3206">
        <v>68</v>
      </c>
      <c r="N3206">
        <v>99</v>
      </c>
      <c r="O3206">
        <v>99</v>
      </c>
      <c r="P3206">
        <v>9999</v>
      </c>
    </row>
    <row r="3207" spans="1:39">
      <c r="A3207">
        <v>10</v>
      </c>
      <c r="B3207">
        <v>316</v>
      </c>
      <c r="C3207">
        <v>2015</v>
      </c>
      <c r="D3207">
        <v>99</v>
      </c>
      <c r="E3207">
        <v>99</v>
      </c>
      <c r="F3207">
        <v>99</v>
      </c>
      <c r="G3207">
        <v>99</v>
      </c>
      <c r="H3207">
        <v>99</v>
      </c>
      <c r="I3207">
        <v>99</v>
      </c>
      <c r="J3207">
        <v>999</v>
      </c>
      <c r="K3207">
        <v>99</v>
      </c>
      <c r="L3207">
        <v>99</v>
      </c>
      <c r="M3207">
        <v>0</v>
      </c>
      <c r="N3207">
        <v>99</v>
      </c>
      <c r="O3207">
        <v>99</v>
      </c>
      <c r="P3207">
        <v>9999</v>
      </c>
      <c r="Q3207">
        <v>2</v>
      </c>
      <c r="R3207">
        <v>4</v>
      </c>
      <c r="S3207">
        <v>0</v>
      </c>
      <c r="T3207">
        <v>1.9706375012316479E-2</v>
      </c>
      <c r="U3207">
        <v>0</v>
      </c>
      <c r="V3207">
        <v>13.25</v>
      </c>
      <c r="X3207">
        <v>121.42470205850483</v>
      </c>
      <c r="Y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</row>
    <row r="3208" spans="1:39">
      <c r="A3208">
        <v>10</v>
      </c>
      <c r="B3208">
        <v>317</v>
      </c>
      <c r="C3208">
        <v>2015</v>
      </c>
      <c r="D3208">
        <v>99</v>
      </c>
      <c r="E3208">
        <v>99</v>
      </c>
      <c r="F3208">
        <v>99</v>
      </c>
      <c r="G3208">
        <v>99</v>
      </c>
      <c r="H3208">
        <v>99</v>
      </c>
      <c r="I3208">
        <v>99</v>
      </c>
      <c r="J3208">
        <v>999</v>
      </c>
      <c r="K3208">
        <v>99</v>
      </c>
      <c r="L3208">
        <v>99</v>
      </c>
      <c r="M3208">
        <v>35</v>
      </c>
      <c r="N3208">
        <v>99</v>
      </c>
      <c r="O3208">
        <v>99</v>
      </c>
      <c r="P3208">
        <v>9999</v>
      </c>
      <c r="Q3208">
        <v>15</v>
      </c>
      <c r="R3208">
        <v>18</v>
      </c>
      <c r="S3208">
        <v>18</v>
      </c>
      <c r="T3208">
        <v>8.8678687555424199E-2</v>
      </c>
      <c r="U3208">
        <v>0.13133017972101679</v>
      </c>
      <c r="V3208">
        <v>2</v>
      </c>
      <c r="W3208">
        <v>35</v>
      </c>
      <c r="X3208">
        <v>224.78030576622129</v>
      </c>
      <c r="Y3208">
        <v>207.47222222222223</v>
      </c>
      <c r="Z3208">
        <v>207.47222222222223</v>
      </c>
      <c r="AA3208">
        <v>41.0658793966142</v>
      </c>
      <c r="AB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</row>
    <row r="3209" spans="1:39">
      <c r="A3209">
        <v>10</v>
      </c>
      <c r="B3209">
        <v>318</v>
      </c>
      <c r="C3209">
        <v>2015</v>
      </c>
      <c r="D3209">
        <v>99</v>
      </c>
      <c r="E3209">
        <v>99</v>
      </c>
      <c r="F3209">
        <v>99</v>
      </c>
      <c r="G3209">
        <v>99</v>
      </c>
      <c r="H3209">
        <v>99</v>
      </c>
      <c r="I3209">
        <v>99</v>
      </c>
      <c r="J3209">
        <v>999</v>
      </c>
      <c r="K3209">
        <v>99</v>
      </c>
      <c r="L3209">
        <v>99</v>
      </c>
      <c r="M3209">
        <v>36</v>
      </c>
      <c r="N3209">
        <v>99</v>
      </c>
      <c r="O3209">
        <v>99</v>
      </c>
      <c r="P3209">
        <v>9999</v>
      </c>
      <c r="Q3209">
        <v>7</v>
      </c>
      <c r="R3209">
        <v>7</v>
      </c>
      <c r="S3209">
        <v>7</v>
      </c>
      <c r="T3209">
        <v>3.4486156271553846E-2</v>
      </c>
      <c r="U3209">
        <v>5.2503938498722175E-2</v>
      </c>
      <c r="V3209">
        <v>2</v>
      </c>
      <c r="W3209">
        <v>36</v>
      </c>
      <c r="X3209">
        <v>231.07878037455504</v>
      </c>
      <c r="Y3209">
        <v>213.28571428571436</v>
      </c>
      <c r="Z3209">
        <v>213.28571428571436</v>
      </c>
      <c r="AA3209">
        <v>33.724786500284821</v>
      </c>
      <c r="AB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1</v>
      </c>
      <c r="AM3209">
        <v>0</v>
      </c>
    </row>
    <row r="3210" spans="1:39">
      <c r="A3210">
        <v>10</v>
      </c>
      <c r="B3210">
        <v>319</v>
      </c>
      <c r="C3210">
        <v>2015</v>
      </c>
      <c r="D3210">
        <v>99</v>
      </c>
      <c r="E3210">
        <v>99</v>
      </c>
      <c r="F3210">
        <v>99</v>
      </c>
      <c r="G3210">
        <v>99</v>
      </c>
      <c r="H3210">
        <v>99</v>
      </c>
      <c r="I3210">
        <v>99</v>
      </c>
      <c r="J3210">
        <v>999</v>
      </c>
      <c r="K3210">
        <v>99</v>
      </c>
      <c r="L3210">
        <v>99</v>
      </c>
      <c r="M3210">
        <v>37</v>
      </c>
      <c r="N3210">
        <v>99</v>
      </c>
      <c r="O3210">
        <v>99</v>
      </c>
      <c r="P3210">
        <v>9999</v>
      </c>
      <c r="Q3210">
        <v>10</v>
      </c>
      <c r="R3210">
        <v>10</v>
      </c>
      <c r="S3210">
        <v>10</v>
      </c>
      <c r="T3210">
        <v>4.9265937530791198E-2</v>
      </c>
      <c r="U3210">
        <v>6.84626037972621E-2</v>
      </c>
      <c r="V3210">
        <v>2</v>
      </c>
      <c r="W3210">
        <v>37</v>
      </c>
      <c r="X3210">
        <v>210.92091007583963</v>
      </c>
      <c r="Y3210">
        <v>194.68</v>
      </c>
      <c r="Z3210">
        <v>194.68</v>
      </c>
      <c r="AA3210">
        <v>39.546903797895553</v>
      </c>
      <c r="AB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</row>
    <row r="3211" spans="1:39">
      <c r="A3211">
        <v>10</v>
      </c>
      <c r="B3211">
        <v>320</v>
      </c>
      <c r="C3211">
        <v>2015</v>
      </c>
      <c r="D3211">
        <v>99</v>
      </c>
      <c r="E3211">
        <v>99</v>
      </c>
      <c r="F3211">
        <v>99</v>
      </c>
      <c r="G3211">
        <v>99</v>
      </c>
      <c r="H3211">
        <v>99</v>
      </c>
      <c r="I3211">
        <v>99</v>
      </c>
      <c r="J3211">
        <v>999</v>
      </c>
      <c r="K3211">
        <v>99</v>
      </c>
      <c r="L3211">
        <v>99</v>
      </c>
      <c r="M3211">
        <v>38</v>
      </c>
      <c r="N3211">
        <v>99</v>
      </c>
      <c r="O3211">
        <v>99</v>
      </c>
      <c r="P3211">
        <v>9999</v>
      </c>
      <c r="Q3211">
        <v>7</v>
      </c>
      <c r="R3211">
        <v>7</v>
      </c>
      <c r="S3211">
        <v>7</v>
      </c>
      <c r="T3211">
        <v>3.4486156271553846E-2</v>
      </c>
      <c r="U3211">
        <v>4.8973198093315809E-2</v>
      </c>
      <c r="V3211">
        <v>2</v>
      </c>
      <c r="W3211">
        <v>38</v>
      </c>
      <c r="X3211">
        <v>215.53939018727752</v>
      </c>
      <c r="Y3211">
        <v>198.94285714285721</v>
      </c>
      <c r="Z3211">
        <v>198.94285714285721</v>
      </c>
      <c r="AA3211">
        <v>30.111547720475031</v>
      </c>
      <c r="AB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</row>
    <row r="3212" spans="1:39">
      <c r="A3212">
        <v>10</v>
      </c>
      <c r="B3212">
        <v>321</v>
      </c>
      <c r="C3212">
        <v>2015</v>
      </c>
      <c r="D3212">
        <v>99</v>
      </c>
      <c r="E3212">
        <v>99</v>
      </c>
      <c r="F3212">
        <v>99</v>
      </c>
      <c r="G3212">
        <v>99</v>
      </c>
      <c r="H3212">
        <v>99</v>
      </c>
      <c r="I3212">
        <v>99</v>
      </c>
      <c r="J3212">
        <v>999</v>
      </c>
      <c r="K3212">
        <v>99</v>
      </c>
      <c r="L3212">
        <v>99</v>
      </c>
      <c r="M3212">
        <v>39</v>
      </c>
      <c r="N3212">
        <v>99</v>
      </c>
      <c r="O3212">
        <v>99</v>
      </c>
      <c r="P3212">
        <v>9999</v>
      </c>
      <c r="Q3212">
        <v>8</v>
      </c>
      <c r="R3212">
        <v>8</v>
      </c>
      <c r="S3212">
        <v>8</v>
      </c>
      <c r="T3212">
        <v>3.9412750024632959E-2</v>
      </c>
      <c r="U3212">
        <v>5.865108414478825E-2</v>
      </c>
      <c r="V3212">
        <v>2</v>
      </c>
      <c r="W3212">
        <v>39</v>
      </c>
      <c r="X3212">
        <v>225.86673889490791</v>
      </c>
      <c r="Y3212">
        <v>208.47499999999999</v>
      </c>
      <c r="Z3212">
        <v>208.47499999999999</v>
      </c>
      <c r="AA3212">
        <v>21.706090735091049</v>
      </c>
      <c r="AB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</row>
    <row r="3213" spans="1:39">
      <c r="A3213">
        <v>10</v>
      </c>
      <c r="B3213">
        <v>322</v>
      </c>
      <c r="C3213">
        <v>2015</v>
      </c>
      <c r="D3213">
        <v>99</v>
      </c>
      <c r="E3213">
        <v>99</v>
      </c>
      <c r="F3213">
        <v>99</v>
      </c>
      <c r="G3213">
        <v>99</v>
      </c>
      <c r="H3213">
        <v>99</v>
      </c>
      <c r="I3213">
        <v>99</v>
      </c>
      <c r="J3213">
        <v>999</v>
      </c>
      <c r="K3213">
        <v>99</v>
      </c>
      <c r="L3213">
        <v>99</v>
      </c>
      <c r="M3213">
        <v>40</v>
      </c>
      <c r="N3213">
        <v>99</v>
      </c>
      <c r="O3213">
        <v>99</v>
      </c>
      <c r="P3213">
        <v>9999</v>
      </c>
      <c r="Q3213">
        <v>13</v>
      </c>
      <c r="R3213">
        <v>15</v>
      </c>
      <c r="S3213">
        <v>15</v>
      </c>
      <c r="T3213">
        <v>7.3898906296186798E-2</v>
      </c>
      <c r="U3213">
        <v>0.1042517921496731</v>
      </c>
      <c r="V3213">
        <v>5</v>
      </c>
      <c r="W3213">
        <v>40</v>
      </c>
      <c r="X3213">
        <v>214.12062116287473</v>
      </c>
      <c r="Y3213">
        <v>197.63333333333327</v>
      </c>
      <c r="Z3213">
        <v>197.63333333333327</v>
      </c>
      <c r="AA3213">
        <v>25.187527777762472</v>
      </c>
      <c r="AB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</row>
    <row r="3214" spans="1:39">
      <c r="A3214">
        <v>10</v>
      </c>
      <c r="B3214">
        <v>323</v>
      </c>
      <c r="C3214">
        <v>2015</v>
      </c>
      <c r="D3214">
        <v>99</v>
      </c>
      <c r="E3214">
        <v>99</v>
      </c>
      <c r="F3214">
        <v>99</v>
      </c>
      <c r="G3214">
        <v>99</v>
      </c>
      <c r="H3214">
        <v>99</v>
      </c>
      <c r="I3214">
        <v>99</v>
      </c>
      <c r="J3214">
        <v>999</v>
      </c>
      <c r="K3214">
        <v>99</v>
      </c>
      <c r="L3214">
        <v>99</v>
      </c>
      <c r="M3214">
        <v>41</v>
      </c>
      <c r="N3214">
        <v>99</v>
      </c>
      <c r="O3214">
        <v>99</v>
      </c>
      <c r="P3214">
        <v>9999</v>
      </c>
      <c r="Q3214">
        <v>13</v>
      </c>
      <c r="R3214">
        <v>14</v>
      </c>
      <c r="S3214">
        <v>14</v>
      </c>
      <c r="T3214">
        <v>6.8972312543107692E-2</v>
      </c>
      <c r="U3214">
        <v>9.342043712113561E-2</v>
      </c>
      <c r="V3214">
        <v>5</v>
      </c>
      <c r="W3214">
        <v>41</v>
      </c>
      <c r="X3214">
        <v>205.57963163596963</v>
      </c>
      <c r="Y3214">
        <v>189.75</v>
      </c>
      <c r="Z3214">
        <v>189.75</v>
      </c>
      <c r="AA3214">
        <v>41.731997829688787</v>
      </c>
      <c r="AB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1</v>
      </c>
      <c r="AM3214">
        <v>0</v>
      </c>
    </row>
    <row r="3215" spans="1:39">
      <c r="A3215">
        <v>10</v>
      </c>
      <c r="B3215">
        <v>324</v>
      </c>
      <c r="C3215">
        <v>2015</v>
      </c>
      <c r="D3215">
        <v>99</v>
      </c>
      <c r="E3215">
        <v>99</v>
      </c>
      <c r="F3215">
        <v>99</v>
      </c>
      <c r="G3215">
        <v>99</v>
      </c>
      <c r="H3215">
        <v>99</v>
      </c>
      <c r="I3215">
        <v>99</v>
      </c>
      <c r="J3215">
        <v>999</v>
      </c>
      <c r="K3215">
        <v>99</v>
      </c>
      <c r="L3215">
        <v>99</v>
      </c>
      <c r="M3215">
        <v>42</v>
      </c>
      <c r="N3215">
        <v>99</v>
      </c>
      <c r="O3215">
        <v>99</v>
      </c>
      <c r="P3215">
        <v>9999</v>
      </c>
      <c r="Q3215">
        <v>20</v>
      </c>
      <c r="R3215">
        <v>22</v>
      </c>
      <c r="S3215">
        <v>22</v>
      </c>
      <c r="T3215">
        <v>0.10838506256774064</v>
      </c>
      <c r="U3215">
        <v>0.15710739801945164</v>
      </c>
      <c r="V3215">
        <v>5</v>
      </c>
      <c r="W3215">
        <v>42</v>
      </c>
      <c r="X3215">
        <v>220.00886437506156</v>
      </c>
      <c r="Y3215">
        <v>203.06818181818181</v>
      </c>
      <c r="Z3215">
        <v>203.06818181818181</v>
      </c>
      <c r="AA3215">
        <v>32.173385194536777</v>
      </c>
      <c r="AB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</row>
    <row r="3216" spans="1:39">
      <c r="A3216">
        <v>10</v>
      </c>
      <c r="B3216">
        <v>325</v>
      </c>
      <c r="C3216">
        <v>2015</v>
      </c>
      <c r="D3216">
        <v>99</v>
      </c>
      <c r="E3216">
        <v>99</v>
      </c>
      <c r="F3216">
        <v>99</v>
      </c>
      <c r="G3216">
        <v>99</v>
      </c>
      <c r="H3216">
        <v>99</v>
      </c>
      <c r="I3216">
        <v>99</v>
      </c>
      <c r="J3216">
        <v>999</v>
      </c>
      <c r="K3216">
        <v>99</v>
      </c>
      <c r="L3216">
        <v>99</v>
      </c>
      <c r="M3216">
        <v>43</v>
      </c>
      <c r="N3216">
        <v>99</v>
      </c>
      <c r="O3216">
        <v>99</v>
      </c>
      <c r="P3216">
        <v>9999</v>
      </c>
      <c r="Q3216">
        <v>24</v>
      </c>
      <c r="R3216">
        <v>32</v>
      </c>
      <c r="S3216">
        <v>32</v>
      </c>
      <c r="T3216">
        <v>0.15765100009853183</v>
      </c>
      <c r="U3216">
        <v>0.22263357926839264</v>
      </c>
      <c r="V3216">
        <v>5</v>
      </c>
      <c r="W3216">
        <v>43</v>
      </c>
      <c r="X3216">
        <v>214.34182015167923</v>
      </c>
      <c r="Y3216">
        <v>197.83749999999995</v>
      </c>
      <c r="Z3216">
        <v>197.83749999999995</v>
      </c>
      <c r="AA3216">
        <v>35.498976657785619</v>
      </c>
      <c r="AB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2</v>
      </c>
      <c r="AM3216">
        <v>0</v>
      </c>
    </row>
    <row r="3217" spans="1:39">
      <c r="A3217">
        <v>10</v>
      </c>
      <c r="B3217">
        <v>326</v>
      </c>
      <c r="C3217">
        <v>2015</v>
      </c>
      <c r="D3217">
        <v>99</v>
      </c>
      <c r="E3217">
        <v>99</v>
      </c>
      <c r="F3217">
        <v>99</v>
      </c>
      <c r="G3217">
        <v>99</v>
      </c>
      <c r="H3217">
        <v>99</v>
      </c>
      <c r="I3217">
        <v>99</v>
      </c>
      <c r="J3217">
        <v>999</v>
      </c>
      <c r="K3217">
        <v>99</v>
      </c>
      <c r="L3217">
        <v>99</v>
      </c>
      <c r="M3217">
        <v>44</v>
      </c>
      <c r="N3217">
        <v>99</v>
      </c>
      <c r="O3217">
        <v>99</v>
      </c>
      <c r="P3217">
        <v>9999</v>
      </c>
      <c r="Q3217">
        <v>36</v>
      </c>
      <c r="R3217">
        <v>41</v>
      </c>
      <c r="S3217">
        <v>41</v>
      </c>
      <c r="T3217">
        <v>0.20199034387624393</v>
      </c>
      <c r="U3217">
        <v>0.27381524845194283</v>
      </c>
      <c r="V3217">
        <v>5</v>
      </c>
      <c r="W3217">
        <v>44</v>
      </c>
      <c r="X3217">
        <v>205.75007266865725</v>
      </c>
      <c r="Y3217">
        <v>189.90731707317073</v>
      </c>
      <c r="Z3217">
        <v>189.90731707317073</v>
      </c>
      <c r="AA3217">
        <v>28.199138459802061</v>
      </c>
      <c r="AB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</row>
    <row r="3218" spans="1:39">
      <c r="A3218">
        <v>10</v>
      </c>
      <c r="B3218">
        <v>327</v>
      </c>
      <c r="C3218">
        <v>2015</v>
      </c>
      <c r="D3218">
        <v>99</v>
      </c>
      <c r="E3218">
        <v>99</v>
      </c>
      <c r="F3218">
        <v>99</v>
      </c>
      <c r="G3218">
        <v>99</v>
      </c>
      <c r="H3218">
        <v>99</v>
      </c>
      <c r="I3218">
        <v>99</v>
      </c>
      <c r="J3218">
        <v>999</v>
      </c>
      <c r="K3218">
        <v>99</v>
      </c>
      <c r="L3218">
        <v>99</v>
      </c>
      <c r="M3218">
        <v>45</v>
      </c>
      <c r="N3218">
        <v>99</v>
      </c>
      <c r="O3218">
        <v>99</v>
      </c>
      <c r="P3218">
        <v>9999</v>
      </c>
      <c r="Q3218">
        <v>35</v>
      </c>
      <c r="R3218">
        <v>41</v>
      </c>
      <c r="S3218">
        <v>41</v>
      </c>
      <c r="T3218">
        <v>0.20199034387624393</v>
      </c>
      <c r="U3218">
        <v>0.28077826239885978</v>
      </c>
      <c r="V3218">
        <v>8</v>
      </c>
      <c r="W3218">
        <v>45</v>
      </c>
      <c r="X3218">
        <v>210.98221599767456</v>
      </c>
      <c r="Y3218">
        <v>194.73658536585364</v>
      </c>
      <c r="Z3218">
        <v>194.73658536585364</v>
      </c>
      <c r="AA3218">
        <v>33.631995191118115</v>
      </c>
      <c r="AB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1</v>
      </c>
      <c r="AM3218">
        <v>0</v>
      </c>
    </row>
    <row r="3219" spans="1:39">
      <c r="A3219">
        <v>10</v>
      </c>
      <c r="B3219">
        <v>328</v>
      </c>
      <c r="C3219">
        <v>2015</v>
      </c>
      <c r="D3219">
        <v>99</v>
      </c>
      <c r="E3219">
        <v>99</v>
      </c>
      <c r="F3219">
        <v>99</v>
      </c>
      <c r="G3219">
        <v>99</v>
      </c>
      <c r="H3219">
        <v>99</v>
      </c>
      <c r="I3219">
        <v>99</v>
      </c>
      <c r="J3219">
        <v>999</v>
      </c>
      <c r="K3219">
        <v>99</v>
      </c>
      <c r="L3219">
        <v>99</v>
      </c>
      <c r="M3219">
        <v>46</v>
      </c>
      <c r="N3219">
        <v>99</v>
      </c>
      <c r="O3219">
        <v>99</v>
      </c>
      <c r="P3219">
        <v>9999</v>
      </c>
      <c r="Q3219">
        <v>42</v>
      </c>
      <c r="R3219">
        <v>48</v>
      </c>
      <c r="S3219">
        <v>48</v>
      </c>
      <c r="T3219">
        <v>0.23647650014779775</v>
      </c>
      <c r="U3219">
        <v>0.31773498642317805</v>
      </c>
      <c r="V3219">
        <v>8</v>
      </c>
      <c r="W3219">
        <v>46</v>
      </c>
      <c r="X3219">
        <v>203.93418201516795</v>
      </c>
      <c r="Y3219">
        <v>188.23125000000005</v>
      </c>
      <c r="Z3219">
        <v>188.23125000000005</v>
      </c>
      <c r="AA3219">
        <v>33.984568533931451</v>
      </c>
      <c r="AB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</row>
    <row r="3220" spans="1:39">
      <c r="A3220">
        <v>10</v>
      </c>
      <c r="B3220">
        <v>329</v>
      </c>
      <c r="C3220">
        <v>2015</v>
      </c>
      <c r="D3220">
        <v>99</v>
      </c>
      <c r="E3220">
        <v>99</v>
      </c>
      <c r="F3220">
        <v>99</v>
      </c>
      <c r="G3220">
        <v>99</v>
      </c>
      <c r="H3220">
        <v>99</v>
      </c>
      <c r="I3220">
        <v>99</v>
      </c>
      <c r="J3220">
        <v>999</v>
      </c>
      <c r="K3220">
        <v>99</v>
      </c>
      <c r="L3220">
        <v>99</v>
      </c>
      <c r="M3220">
        <v>47</v>
      </c>
      <c r="N3220">
        <v>99</v>
      </c>
      <c r="O3220">
        <v>99</v>
      </c>
      <c r="P3220">
        <v>9999</v>
      </c>
      <c r="Q3220">
        <v>65</v>
      </c>
      <c r="R3220">
        <v>77</v>
      </c>
      <c r="S3220">
        <v>77</v>
      </c>
      <c r="T3220">
        <v>0.37934771898709224</v>
      </c>
      <c r="U3220">
        <v>0.51309676106614621</v>
      </c>
      <c r="V3220">
        <v>8</v>
      </c>
      <c r="W3220">
        <v>47</v>
      </c>
      <c r="X3220">
        <v>205.29329825104472</v>
      </c>
      <c r="Y3220">
        <v>189.48571428571435</v>
      </c>
      <c r="Z3220">
        <v>189.48571428571435</v>
      </c>
      <c r="AA3220">
        <v>33.003473702594292</v>
      </c>
      <c r="AB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2</v>
      </c>
      <c r="AM3220">
        <v>0</v>
      </c>
    </row>
    <row r="3221" spans="1:39">
      <c r="A3221">
        <v>10</v>
      </c>
      <c r="B3221">
        <v>330</v>
      </c>
      <c r="C3221">
        <v>2015</v>
      </c>
      <c r="D3221">
        <v>99</v>
      </c>
      <c r="E3221">
        <v>99</v>
      </c>
      <c r="F3221">
        <v>99</v>
      </c>
      <c r="G3221">
        <v>99</v>
      </c>
      <c r="H3221">
        <v>99</v>
      </c>
      <c r="I3221">
        <v>99</v>
      </c>
      <c r="J3221">
        <v>999</v>
      </c>
      <c r="K3221">
        <v>99</v>
      </c>
      <c r="L3221">
        <v>99</v>
      </c>
      <c r="M3221">
        <v>48</v>
      </c>
      <c r="N3221">
        <v>99</v>
      </c>
      <c r="O3221">
        <v>99</v>
      </c>
      <c r="P3221">
        <v>9999</v>
      </c>
      <c r="Q3221">
        <v>93</v>
      </c>
      <c r="R3221">
        <v>111</v>
      </c>
      <c r="S3221">
        <v>111</v>
      </c>
      <c r="T3221">
        <v>0.5468519065917824</v>
      </c>
      <c r="U3221">
        <v>0.69992356861357485</v>
      </c>
      <c r="V3221">
        <v>8</v>
      </c>
      <c r="W3221">
        <v>48</v>
      </c>
      <c r="X3221">
        <v>194.26468722243371</v>
      </c>
      <c r="Y3221">
        <v>179.30630630630628</v>
      </c>
      <c r="Z3221">
        <v>179.30630630630628</v>
      </c>
      <c r="AA3221">
        <v>35.679659027779572</v>
      </c>
      <c r="AB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2</v>
      </c>
      <c r="AM3221">
        <v>0</v>
      </c>
    </row>
    <row r="3222" spans="1:39">
      <c r="A3222">
        <v>10</v>
      </c>
      <c r="B3222">
        <v>331</v>
      </c>
      <c r="C3222">
        <v>2015</v>
      </c>
      <c r="D3222">
        <v>99</v>
      </c>
      <c r="E3222">
        <v>99</v>
      </c>
      <c r="F3222">
        <v>99</v>
      </c>
      <c r="G3222">
        <v>99</v>
      </c>
      <c r="H3222">
        <v>99</v>
      </c>
      <c r="I3222">
        <v>99</v>
      </c>
      <c r="J3222">
        <v>999</v>
      </c>
      <c r="K3222">
        <v>99</v>
      </c>
      <c r="L3222">
        <v>99</v>
      </c>
      <c r="M3222">
        <v>49</v>
      </c>
      <c r="N3222">
        <v>99</v>
      </c>
      <c r="O3222">
        <v>99</v>
      </c>
      <c r="P3222">
        <v>9999</v>
      </c>
      <c r="Q3222">
        <v>111</v>
      </c>
      <c r="R3222">
        <v>141</v>
      </c>
      <c r="S3222">
        <v>141</v>
      </c>
      <c r="T3222">
        <v>0.69464971918415597</v>
      </c>
      <c r="U3222">
        <v>0.85972825536902897</v>
      </c>
      <c r="V3222">
        <v>8</v>
      </c>
      <c r="W3222">
        <v>49</v>
      </c>
      <c r="X3222">
        <v>187.84875098929629</v>
      </c>
      <c r="Y3222">
        <v>173.38439716312052</v>
      </c>
      <c r="Z3222">
        <v>173.38439716312052</v>
      </c>
      <c r="AA3222">
        <v>34.53783265074815</v>
      </c>
      <c r="AB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3</v>
      </c>
      <c r="AM3222">
        <v>1</v>
      </c>
    </row>
    <row r="3223" spans="1:39">
      <c r="A3223">
        <v>10</v>
      </c>
      <c r="B3223">
        <v>332</v>
      </c>
      <c r="C3223">
        <v>2015</v>
      </c>
      <c r="D3223">
        <v>99</v>
      </c>
      <c r="E3223">
        <v>99</v>
      </c>
      <c r="F3223">
        <v>99</v>
      </c>
      <c r="G3223">
        <v>99</v>
      </c>
      <c r="H3223">
        <v>99</v>
      </c>
      <c r="I3223">
        <v>99</v>
      </c>
      <c r="J3223">
        <v>999</v>
      </c>
      <c r="K3223">
        <v>99</v>
      </c>
      <c r="L3223">
        <v>99</v>
      </c>
      <c r="M3223">
        <v>50</v>
      </c>
      <c r="N3223">
        <v>99</v>
      </c>
      <c r="O3223">
        <v>99</v>
      </c>
      <c r="P3223">
        <v>9999</v>
      </c>
      <c r="Q3223">
        <v>113</v>
      </c>
      <c r="R3223">
        <v>180</v>
      </c>
      <c r="S3223">
        <v>180</v>
      </c>
      <c r="T3223">
        <v>0.88678687555424196</v>
      </c>
      <c r="U3223">
        <v>1.0765382229727283</v>
      </c>
      <c r="V3223">
        <v>11</v>
      </c>
      <c r="W3223">
        <v>50</v>
      </c>
      <c r="X3223">
        <v>184.25665101721441</v>
      </c>
      <c r="Y3223">
        <v>170.06888888888895</v>
      </c>
      <c r="Z3223">
        <v>170.06888888888895</v>
      </c>
      <c r="AA3223">
        <v>34.875047254270882</v>
      </c>
      <c r="AB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1</v>
      </c>
      <c r="AM3223">
        <v>0</v>
      </c>
    </row>
    <row r="3224" spans="1:39">
      <c r="A3224">
        <v>10</v>
      </c>
      <c r="B3224">
        <v>333</v>
      </c>
      <c r="C3224">
        <v>2015</v>
      </c>
      <c r="D3224">
        <v>99</v>
      </c>
      <c r="E3224">
        <v>99</v>
      </c>
      <c r="F3224">
        <v>99</v>
      </c>
      <c r="G3224">
        <v>99</v>
      </c>
      <c r="H3224">
        <v>99</v>
      </c>
      <c r="I3224">
        <v>99</v>
      </c>
      <c r="J3224">
        <v>999</v>
      </c>
      <c r="K3224">
        <v>99</v>
      </c>
      <c r="L3224">
        <v>99</v>
      </c>
      <c r="M3224">
        <v>51</v>
      </c>
      <c r="N3224">
        <v>99</v>
      </c>
      <c r="O3224">
        <v>99</v>
      </c>
      <c r="P3224">
        <v>9999</v>
      </c>
      <c r="Q3224">
        <v>152</v>
      </c>
      <c r="R3224">
        <v>262</v>
      </c>
      <c r="S3224">
        <v>262</v>
      </c>
      <c r="T3224">
        <v>1.2907675633067299</v>
      </c>
      <c r="U3224">
        <v>1.5224032160403078</v>
      </c>
      <c r="V3224">
        <v>11</v>
      </c>
      <c r="W3224">
        <v>51</v>
      </c>
      <c r="X3224">
        <v>179.0171445584842</v>
      </c>
      <c r="Y3224">
        <v>165.23282442748081</v>
      </c>
      <c r="Z3224">
        <v>165.23282442748081</v>
      </c>
      <c r="AA3224">
        <v>37.17050756286045</v>
      </c>
      <c r="AB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3</v>
      </c>
      <c r="AM3224">
        <v>3</v>
      </c>
    </row>
    <row r="3225" spans="1:39">
      <c r="A3225">
        <v>10</v>
      </c>
      <c r="B3225">
        <v>334</v>
      </c>
      <c r="C3225">
        <v>2015</v>
      </c>
      <c r="D3225">
        <v>99</v>
      </c>
      <c r="E3225">
        <v>99</v>
      </c>
      <c r="F3225">
        <v>99</v>
      </c>
      <c r="G3225">
        <v>99</v>
      </c>
      <c r="H3225">
        <v>99</v>
      </c>
      <c r="I3225">
        <v>99</v>
      </c>
      <c r="J3225">
        <v>999</v>
      </c>
      <c r="K3225">
        <v>99</v>
      </c>
      <c r="L3225">
        <v>99</v>
      </c>
      <c r="M3225">
        <v>52</v>
      </c>
      <c r="N3225">
        <v>99</v>
      </c>
      <c r="O3225">
        <v>99</v>
      </c>
      <c r="P3225">
        <v>9999</v>
      </c>
      <c r="Q3225">
        <v>159</v>
      </c>
      <c r="R3225">
        <v>273</v>
      </c>
      <c r="S3225">
        <v>272</v>
      </c>
      <c r="T3225">
        <v>1.3449600945906</v>
      </c>
      <c r="U3225">
        <v>1.5503326386496099</v>
      </c>
      <c r="V3225">
        <v>10.963369963369964</v>
      </c>
      <c r="W3225">
        <v>52</v>
      </c>
      <c r="X3225">
        <v>175.38207549041795</v>
      </c>
      <c r="Y3225">
        <v>161.48424908424911</v>
      </c>
      <c r="Z3225">
        <v>162.0779411764706</v>
      </c>
      <c r="AA3225">
        <v>36.18873360424341</v>
      </c>
      <c r="AB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4</v>
      </c>
    </row>
    <row r="3226" spans="1:39">
      <c r="A3226">
        <v>10</v>
      </c>
      <c r="B3226">
        <v>335</v>
      </c>
      <c r="C3226">
        <v>2015</v>
      </c>
      <c r="D3226">
        <v>99</v>
      </c>
      <c r="E3226">
        <v>99</v>
      </c>
      <c r="F3226">
        <v>99</v>
      </c>
      <c r="G3226">
        <v>99</v>
      </c>
      <c r="H3226">
        <v>99</v>
      </c>
      <c r="I3226">
        <v>99</v>
      </c>
      <c r="J3226">
        <v>999</v>
      </c>
      <c r="K3226">
        <v>99</v>
      </c>
      <c r="L3226">
        <v>99</v>
      </c>
      <c r="M3226">
        <v>53</v>
      </c>
      <c r="N3226">
        <v>99</v>
      </c>
      <c r="O3226">
        <v>99</v>
      </c>
      <c r="P3226">
        <v>9999</v>
      </c>
      <c r="Q3226">
        <v>252</v>
      </c>
      <c r="R3226">
        <v>421</v>
      </c>
      <c r="S3226">
        <v>421</v>
      </c>
      <c r="T3226">
        <v>2.0740959700463102</v>
      </c>
      <c r="U3226">
        <v>2.3462789829301367</v>
      </c>
      <c r="V3226">
        <v>11</v>
      </c>
      <c r="W3226">
        <v>53</v>
      </c>
      <c r="X3226">
        <v>171.69742371642613</v>
      </c>
      <c r="Y3226">
        <v>158.47672209026123</v>
      </c>
      <c r="Z3226">
        <v>158.47672209026123</v>
      </c>
      <c r="AA3226">
        <v>35.260477355880774</v>
      </c>
      <c r="AB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6</v>
      </c>
      <c r="AM3226">
        <v>5</v>
      </c>
    </row>
    <row r="3227" spans="1:39">
      <c r="A3227">
        <v>10</v>
      </c>
      <c r="B3227">
        <v>336</v>
      </c>
      <c r="C3227">
        <v>2015</v>
      </c>
      <c r="D3227">
        <v>99</v>
      </c>
      <c r="E3227">
        <v>99</v>
      </c>
      <c r="F3227">
        <v>99</v>
      </c>
      <c r="G3227">
        <v>99</v>
      </c>
      <c r="H3227">
        <v>99</v>
      </c>
      <c r="I3227">
        <v>99</v>
      </c>
      <c r="J3227">
        <v>999</v>
      </c>
      <c r="K3227">
        <v>99</v>
      </c>
      <c r="L3227">
        <v>99</v>
      </c>
      <c r="M3227">
        <v>54</v>
      </c>
      <c r="N3227">
        <v>99</v>
      </c>
      <c r="O3227">
        <v>99</v>
      </c>
      <c r="P3227">
        <v>9999</v>
      </c>
      <c r="Q3227">
        <v>284</v>
      </c>
      <c r="R3227">
        <v>568</v>
      </c>
      <c r="S3227">
        <v>568</v>
      </c>
      <c r="T3227">
        <v>2.7983052517489408</v>
      </c>
      <c r="U3227">
        <v>3.0852657631206606</v>
      </c>
      <c r="V3227">
        <v>11</v>
      </c>
      <c r="W3227">
        <v>54</v>
      </c>
      <c r="X3227">
        <v>167.34412433430475</v>
      </c>
      <c r="Y3227">
        <v>154.45862676056339</v>
      </c>
      <c r="Z3227">
        <v>154.45862676056339</v>
      </c>
      <c r="AA3227">
        <v>35.222449970395658</v>
      </c>
      <c r="AB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11</v>
      </c>
      <c r="AM3227">
        <v>7</v>
      </c>
    </row>
    <row r="3228" spans="1:39">
      <c r="A3228">
        <v>10</v>
      </c>
      <c r="B3228">
        <v>337</v>
      </c>
      <c r="C3228">
        <v>2015</v>
      </c>
      <c r="D3228">
        <v>99</v>
      </c>
      <c r="E3228">
        <v>99</v>
      </c>
      <c r="F3228">
        <v>99</v>
      </c>
      <c r="G3228">
        <v>99</v>
      </c>
      <c r="H3228">
        <v>99</v>
      </c>
      <c r="I3228">
        <v>99</v>
      </c>
      <c r="J3228">
        <v>999</v>
      </c>
      <c r="K3228">
        <v>99</v>
      </c>
      <c r="L3228">
        <v>99</v>
      </c>
      <c r="M3228">
        <v>55</v>
      </c>
      <c r="N3228">
        <v>99</v>
      </c>
      <c r="O3228">
        <v>99</v>
      </c>
      <c r="P3228">
        <v>9999</v>
      </c>
      <c r="Q3228">
        <v>359</v>
      </c>
      <c r="R3228">
        <v>791</v>
      </c>
      <c r="S3228">
        <v>791</v>
      </c>
      <c r="T3228">
        <v>3.8969356586855848</v>
      </c>
      <c r="U3228">
        <v>4.1384497559815259</v>
      </c>
      <c r="V3228">
        <v>14</v>
      </c>
      <c r="W3228">
        <v>55</v>
      </c>
      <c r="X3228">
        <v>161.18604068248837</v>
      </c>
      <c r="Y3228">
        <v>148.77471554993659</v>
      </c>
      <c r="Z3228">
        <v>148.77471554993659</v>
      </c>
      <c r="AA3228">
        <v>34.222228939929693</v>
      </c>
      <c r="AB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11</v>
      </c>
      <c r="AM3228">
        <v>10</v>
      </c>
    </row>
    <row r="3229" spans="1:39">
      <c r="A3229">
        <v>10</v>
      </c>
      <c r="B3229">
        <v>338</v>
      </c>
      <c r="C3229">
        <v>2015</v>
      </c>
      <c r="D3229">
        <v>99</v>
      </c>
      <c r="E3229">
        <v>99</v>
      </c>
      <c r="F3229">
        <v>99</v>
      </c>
      <c r="G3229">
        <v>99</v>
      </c>
      <c r="H3229">
        <v>99</v>
      </c>
      <c r="I3229">
        <v>99</v>
      </c>
      <c r="J3229">
        <v>999</v>
      </c>
      <c r="K3229">
        <v>99</v>
      </c>
      <c r="L3229">
        <v>99</v>
      </c>
      <c r="M3229">
        <v>56</v>
      </c>
      <c r="N3229">
        <v>99</v>
      </c>
      <c r="O3229">
        <v>99</v>
      </c>
      <c r="P3229">
        <v>9999</v>
      </c>
      <c r="Q3229">
        <v>402</v>
      </c>
      <c r="R3229">
        <v>983</v>
      </c>
      <c r="S3229">
        <v>983</v>
      </c>
      <c r="T3229">
        <v>4.8428416592767753</v>
      </c>
      <c r="U3229">
        <v>5.0083165816581126</v>
      </c>
      <c r="V3229">
        <v>14</v>
      </c>
      <c r="W3229">
        <v>56</v>
      </c>
      <c r="X3229">
        <v>156.96559826916751</v>
      </c>
      <c r="Y3229">
        <v>144.87924720244143</v>
      </c>
      <c r="Z3229">
        <v>144.87924720244143</v>
      </c>
      <c r="AA3229">
        <v>32.412886876194435</v>
      </c>
      <c r="AB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13</v>
      </c>
      <c r="AM3229">
        <v>14</v>
      </c>
    </row>
    <row r="3230" spans="1:39">
      <c r="A3230">
        <v>10</v>
      </c>
      <c r="B3230">
        <v>339</v>
      </c>
      <c r="C3230">
        <v>2015</v>
      </c>
      <c r="D3230">
        <v>99</v>
      </c>
      <c r="E3230">
        <v>99</v>
      </c>
      <c r="F3230">
        <v>99</v>
      </c>
      <c r="G3230">
        <v>99</v>
      </c>
      <c r="H3230">
        <v>99</v>
      </c>
      <c r="I3230">
        <v>99</v>
      </c>
      <c r="J3230">
        <v>999</v>
      </c>
      <c r="K3230">
        <v>99</v>
      </c>
      <c r="L3230">
        <v>99</v>
      </c>
      <c r="M3230">
        <v>57</v>
      </c>
      <c r="N3230">
        <v>99</v>
      </c>
      <c r="O3230">
        <v>99</v>
      </c>
      <c r="P3230">
        <v>9999</v>
      </c>
      <c r="Q3230">
        <v>461</v>
      </c>
      <c r="R3230">
        <v>1284</v>
      </c>
      <c r="S3230">
        <v>1284</v>
      </c>
      <c r="T3230">
        <v>6.3257463789535899</v>
      </c>
      <c r="U3230">
        <v>6.3992770844186708</v>
      </c>
      <c r="V3230">
        <v>13.997663551401867</v>
      </c>
      <c r="W3230">
        <v>57</v>
      </c>
      <c r="X3230">
        <v>153.5437402753449</v>
      </c>
      <c r="Y3230">
        <v>141.72087227414323</v>
      </c>
      <c r="Z3230">
        <v>141.72087227414323</v>
      </c>
      <c r="AA3230">
        <v>31.266368431235737</v>
      </c>
      <c r="AB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22</v>
      </c>
      <c r="AM3230">
        <v>17</v>
      </c>
    </row>
    <row r="3231" spans="1:39">
      <c r="A3231">
        <v>10</v>
      </c>
      <c r="B3231">
        <v>340</v>
      </c>
      <c r="C3231">
        <v>2015</v>
      </c>
      <c r="D3231">
        <v>99</v>
      </c>
      <c r="E3231">
        <v>99</v>
      </c>
      <c r="F3231">
        <v>99</v>
      </c>
      <c r="G3231">
        <v>99</v>
      </c>
      <c r="H3231">
        <v>99</v>
      </c>
      <c r="I3231">
        <v>99</v>
      </c>
      <c r="J3231">
        <v>999</v>
      </c>
      <c r="K3231">
        <v>99</v>
      </c>
      <c r="L3231">
        <v>99</v>
      </c>
      <c r="M3231">
        <v>58</v>
      </c>
      <c r="N3231">
        <v>99</v>
      </c>
      <c r="O3231">
        <v>99</v>
      </c>
      <c r="P3231">
        <v>9999</v>
      </c>
      <c r="Q3231">
        <v>494</v>
      </c>
      <c r="R3231">
        <v>1582</v>
      </c>
      <c r="S3231">
        <v>1582</v>
      </c>
      <c r="T3231">
        <v>7.7938713173711696</v>
      </c>
      <c r="U3231">
        <v>7.7289982311834446</v>
      </c>
      <c r="V3231">
        <v>14</v>
      </c>
      <c r="W3231">
        <v>58</v>
      </c>
      <c r="X3231">
        <v>150.51609863400955</v>
      </c>
      <c r="Y3231">
        <v>138.9263590391906</v>
      </c>
      <c r="Z3231">
        <v>138.9263590391906</v>
      </c>
      <c r="AA3231">
        <v>30.694003322591609</v>
      </c>
      <c r="AB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28</v>
      </c>
      <c r="AM3231">
        <v>24</v>
      </c>
    </row>
    <row r="3232" spans="1:39">
      <c r="A3232">
        <v>10</v>
      </c>
      <c r="B3232">
        <v>341</v>
      </c>
      <c r="C3232">
        <v>2015</v>
      </c>
      <c r="D3232">
        <v>99</v>
      </c>
      <c r="E3232">
        <v>99</v>
      </c>
      <c r="F3232">
        <v>99</v>
      </c>
      <c r="G3232">
        <v>99</v>
      </c>
      <c r="H3232">
        <v>99</v>
      </c>
      <c r="I3232">
        <v>99</v>
      </c>
      <c r="J3232">
        <v>999</v>
      </c>
      <c r="K3232">
        <v>99</v>
      </c>
      <c r="L3232">
        <v>99</v>
      </c>
      <c r="M3232">
        <v>59</v>
      </c>
      <c r="N3232">
        <v>99</v>
      </c>
      <c r="O3232">
        <v>99</v>
      </c>
      <c r="P3232">
        <v>9999</v>
      </c>
      <c r="Q3232">
        <v>555</v>
      </c>
      <c r="R3232">
        <v>1856</v>
      </c>
      <c r="S3232">
        <v>1856</v>
      </c>
      <c r="T3232">
        <v>9.1437580057148455</v>
      </c>
      <c r="U3232">
        <v>8.9258629618368559</v>
      </c>
      <c r="V3232">
        <v>13.998383620689658</v>
      </c>
      <c r="W3232">
        <v>59</v>
      </c>
      <c r="X3232">
        <v>148.16255790712421</v>
      </c>
      <c r="Y3232">
        <v>136.75404094827596</v>
      </c>
      <c r="Z3232">
        <v>136.75404094827596</v>
      </c>
      <c r="AA3232">
        <v>29.215023385739538</v>
      </c>
      <c r="AB3232">
        <v>0</v>
      </c>
      <c r="AD3232">
        <v>1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26</v>
      </c>
      <c r="AM3232">
        <v>24</v>
      </c>
    </row>
    <row r="3233" spans="1:39">
      <c r="A3233">
        <v>10</v>
      </c>
      <c r="B3233">
        <v>342</v>
      </c>
      <c r="C3233">
        <v>2015</v>
      </c>
      <c r="D3233">
        <v>99</v>
      </c>
      <c r="E3233">
        <v>99</v>
      </c>
      <c r="F3233">
        <v>99</v>
      </c>
      <c r="G3233">
        <v>99</v>
      </c>
      <c r="H3233">
        <v>99</v>
      </c>
      <c r="I3233">
        <v>99</v>
      </c>
      <c r="J3233">
        <v>999</v>
      </c>
      <c r="K3233">
        <v>99</v>
      </c>
      <c r="L3233">
        <v>99</v>
      </c>
      <c r="M3233">
        <v>60</v>
      </c>
      <c r="N3233">
        <v>99</v>
      </c>
      <c r="O3233">
        <v>99</v>
      </c>
      <c r="P3233">
        <v>9999</v>
      </c>
      <c r="Q3233">
        <v>563</v>
      </c>
      <c r="R3233">
        <v>2036</v>
      </c>
      <c r="S3233">
        <v>2036</v>
      </c>
      <c r="T3233">
        <v>10.03054488126909</v>
      </c>
      <c r="U3233">
        <v>9.6953779865087579</v>
      </c>
      <c r="V3233">
        <v>16.99705304518664</v>
      </c>
      <c r="W3233">
        <v>60</v>
      </c>
      <c r="X3233">
        <v>146.70779703154713</v>
      </c>
      <c r="Y3233">
        <v>135.41129666011761</v>
      </c>
      <c r="Z3233">
        <v>135.41129666011761</v>
      </c>
      <c r="AA3233">
        <v>27.469384459824525</v>
      </c>
      <c r="AB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41</v>
      </c>
      <c r="AM3233">
        <v>20</v>
      </c>
    </row>
    <row r="3234" spans="1:39">
      <c r="A3234">
        <v>10</v>
      </c>
      <c r="B3234">
        <v>343</v>
      </c>
      <c r="C3234">
        <v>2015</v>
      </c>
      <c r="D3234">
        <v>99</v>
      </c>
      <c r="E3234">
        <v>99</v>
      </c>
      <c r="F3234">
        <v>99</v>
      </c>
      <c r="G3234">
        <v>99</v>
      </c>
      <c r="H3234">
        <v>99</v>
      </c>
      <c r="I3234">
        <v>99</v>
      </c>
      <c r="J3234">
        <v>999</v>
      </c>
      <c r="K3234">
        <v>99</v>
      </c>
      <c r="L3234">
        <v>99</v>
      </c>
      <c r="M3234">
        <v>61</v>
      </c>
      <c r="N3234">
        <v>99</v>
      </c>
      <c r="O3234">
        <v>99</v>
      </c>
      <c r="P3234">
        <v>9999</v>
      </c>
      <c r="Q3234">
        <v>549</v>
      </c>
      <c r="R3234">
        <v>2100</v>
      </c>
      <c r="S3234">
        <v>2100</v>
      </c>
      <c r="T3234">
        <v>10.345846881466152</v>
      </c>
      <c r="U3234">
        <v>10.091450396508469</v>
      </c>
      <c r="V3234">
        <v>17</v>
      </c>
      <c r="W3234">
        <v>61</v>
      </c>
      <c r="X3234">
        <v>148.0473094980135</v>
      </c>
      <c r="Y3234">
        <v>136.64766666666651</v>
      </c>
      <c r="Z3234">
        <v>136.64766666666651</v>
      </c>
      <c r="AA3234">
        <v>27.111649038803105</v>
      </c>
      <c r="AB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59</v>
      </c>
      <c r="AM3234">
        <v>10</v>
      </c>
    </row>
    <row r="3235" spans="1:39">
      <c r="A3235">
        <v>10</v>
      </c>
      <c r="B3235">
        <v>344</v>
      </c>
      <c r="C3235">
        <v>2015</v>
      </c>
      <c r="D3235">
        <v>99</v>
      </c>
      <c r="E3235">
        <v>99</v>
      </c>
      <c r="F3235">
        <v>99</v>
      </c>
      <c r="G3235">
        <v>99</v>
      </c>
      <c r="H3235">
        <v>99</v>
      </c>
      <c r="I3235">
        <v>99</v>
      </c>
      <c r="J3235">
        <v>999</v>
      </c>
      <c r="K3235">
        <v>99</v>
      </c>
      <c r="L3235">
        <v>99</v>
      </c>
      <c r="M3235">
        <v>62</v>
      </c>
      <c r="N3235">
        <v>99</v>
      </c>
      <c r="O3235">
        <v>99</v>
      </c>
      <c r="P3235">
        <v>9999</v>
      </c>
      <c r="Q3235">
        <v>529</v>
      </c>
      <c r="R3235">
        <v>2097</v>
      </c>
      <c r="S3235">
        <v>2097</v>
      </c>
      <c r="T3235">
        <v>10.331067100206912</v>
      </c>
      <c r="U3235">
        <v>9.9295532888952351</v>
      </c>
      <c r="V3235">
        <v>16.997138769670961</v>
      </c>
      <c r="W3235">
        <v>62</v>
      </c>
      <c r="X3235">
        <v>145.88058780768679</v>
      </c>
      <c r="Y3235">
        <v>134.64778254649488</v>
      </c>
      <c r="Z3235">
        <v>134.64778254649488</v>
      </c>
      <c r="AA3235">
        <v>26.660670035601274</v>
      </c>
      <c r="AB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69</v>
      </c>
      <c r="AM3235">
        <v>18</v>
      </c>
    </row>
    <row r="3236" spans="1:39">
      <c r="A3236">
        <v>10</v>
      </c>
      <c r="B3236">
        <v>345</v>
      </c>
      <c r="C3236">
        <v>2015</v>
      </c>
      <c r="D3236">
        <v>99</v>
      </c>
      <c r="E3236">
        <v>99</v>
      </c>
      <c r="F3236">
        <v>99</v>
      </c>
      <c r="G3236">
        <v>99</v>
      </c>
      <c r="H3236">
        <v>99</v>
      </c>
      <c r="I3236">
        <v>99</v>
      </c>
      <c r="J3236">
        <v>999</v>
      </c>
      <c r="K3236">
        <v>99</v>
      </c>
      <c r="L3236">
        <v>99</v>
      </c>
      <c r="M3236">
        <v>63</v>
      </c>
      <c r="N3236">
        <v>99</v>
      </c>
      <c r="O3236">
        <v>99</v>
      </c>
      <c r="P3236">
        <v>9999</v>
      </c>
      <c r="Q3236">
        <v>482</v>
      </c>
      <c r="R3236">
        <v>1926</v>
      </c>
      <c r="S3236">
        <v>1926</v>
      </c>
      <c r="T3236">
        <v>9.4886195684303871</v>
      </c>
      <c r="U3236">
        <v>9.1278149830134101</v>
      </c>
      <c r="V3236">
        <v>17</v>
      </c>
      <c r="W3236">
        <v>63</v>
      </c>
      <c r="X3236">
        <v>146.00803961077725</v>
      </c>
      <c r="Y3236">
        <v>134.76542056074757</v>
      </c>
      <c r="Z3236">
        <v>134.76542056074757</v>
      </c>
      <c r="AA3236">
        <v>26.72052987938266</v>
      </c>
      <c r="AB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68</v>
      </c>
      <c r="AM3236">
        <v>8</v>
      </c>
    </row>
    <row r="3237" spans="1:39">
      <c r="A3237">
        <v>10</v>
      </c>
      <c r="B3237">
        <v>346</v>
      </c>
      <c r="C3237">
        <v>2015</v>
      </c>
      <c r="D3237">
        <v>99</v>
      </c>
      <c r="E3237">
        <v>99</v>
      </c>
      <c r="F3237">
        <v>99</v>
      </c>
      <c r="G3237">
        <v>99</v>
      </c>
      <c r="H3237">
        <v>99</v>
      </c>
      <c r="I3237">
        <v>99</v>
      </c>
      <c r="J3237">
        <v>999</v>
      </c>
      <c r="K3237">
        <v>99</v>
      </c>
      <c r="L3237">
        <v>99</v>
      </c>
      <c r="M3237">
        <v>64</v>
      </c>
      <c r="N3237">
        <v>99</v>
      </c>
      <c r="O3237">
        <v>99</v>
      </c>
      <c r="P3237">
        <v>9999</v>
      </c>
      <c r="Q3237">
        <v>426</v>
      </c>
      <c r="R3237">
        <v>1617</v>
      </c>
      <c r="S3237">
        <v>1617</v>
      </c>
      <c r="T3237">
        <v>7.9663020987289377</v>
      </c>
      <c r="U3237">
        <v>7.5566530859761425</v>
      </c>
      <c r="V3237">
        <v>17</v>
      </c>
      <c r="W3237">
        <v>64</v>
      </c>
      <c r="X3237">
        <v>143.97453652986863</v>
      </c>
      <c r="Y3237">
        <v>132.88849721706865</v>
      </c>
      <c r="Z3237">
        <v>132.88849721706865</v>
      </c>
      <c r="AA3237">
        <v>24.992433561822821</v>
      </c>
      <c r="AB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64</v>
      </c>
      <c r="AM3237">
        <v>9</v>
      </c>
    </row>
    <row r="3238" spans="1:39">
      <c r="A3238">
        <v>10</v>
      </c>
      <c r="B3238">
        <v>347</v>
      </c>
      <c r="C3238">
        <v>2015</v>
      </c>
      <c r="D3238">
        <v>99</v>
      </c>
      <c r="E3238">
        <v>99</v>
      </c>
      <c r="F3238">
        <v>99</v>
      </c>
      <c r="G3238">
        <v>99</v>
      </c>
      <c r="H3238">
        <v>99</v>
      </c>
      <c r="I3238">
        <v>99</v>
      </c>
      <c r="J3238">
        <v>999</v>
      </c>
      <c r="K3238">
        <v>99</v>
      </c>
      <c r="L3238">
        <v>99</v>
      </c>
      <c r="M3238">
        <v>65</v>
      </c>
      <c r="N3238">
        <v>99</v>
      </c>
      <c r="O3238">
        <v>99</v>
      </c>
      <c r="P3238">
        <v>9999</v>
      </c>
      <c r="Q3238">
        <v>382</v>
      </c>
      <c r="R3238">
        <v>1722</v>
      </c>
      <c r="S3238">
        <v>1722</v>
      </c>
      <c r="T3238">
        <v>8.4835944428022483</v>
      </c>
      <c r="U3238">
        <v>7.9227282692247245</v>
      </c>
      <c r="V3238">
        <v>17</v>
      </c>
      <c r="W3238">
        <v>65</v>
      </c>
      <c r="X3238">
        <v>141.74502927508789</v>
      </c>
      <c r="Y3238">
        <v>130.83066202090583</v>
      </c>
      <c r="Z3238">
        <v>130.83066202090583</v>
      </c>
      <c r="AA3238">
        <v>22.730320725450603</v>
      </c>
      <c r="AB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91</v>
      </c>
      <c r="AM3238">
        <v>6</v>
      </c>
    </row>
    <row r="3239" spans="1:39">
      <c r="A3239">
        <v>10</v>
      </c>
      <c r="B3239">
        <v>348</v>
      </c>
      <c r="C3239">
        <v>2015</v>
      </c>
      <c r="D3239">
        <v>99</v>
      </c>
      <c r="E3239">
        <v>99</v>
      </c>
      <c r="F3239">
        <v>99</v>
      </c>
      <c r="G3239">
        <v>99</v>
      </c>
      <c r="H3239">
        <v>99</v>
      </c>
      <c r="I3239">
        <v>99</v>
      </c>
      <c r="J3239">
        <v>999</v>
      </c>
      <c r="K3239">
        <v>99</v>
      </c>
      <c r="L3239">
        <v>99</v>
      </c>
      <c r="M3239">
        <v>66</v>
      </c>
      <c r="N3239">
        <v>99</v>
      </c>
      <c r="O3239">
        <v>99</v>
      </c>
      <c r="P3239">
        <v>9999</v>
      </c>
      <c r="Q3239">
        <v>2</v>
      </c>
      <c r="R3239">
        <v>2</v>
      </c>
      <c r="S3239">
        <v>2</v>
      </c>
      <c r="T3239">
        <v>9.8531875061582397E-3</v>
      </c>
      <c r="U3239">
        <v>6.0099953713540653E-3</v>
      </c>
      <c r="V3239">
        <v>17</v>
      </c>
      <c r="W3239">
        <v>66</v>
      </c>
      <c r="X3239">
        <v>92.578548212351052</v>
      </c>
      <c r="Y3239">
        <v>85.45</v>
      </c>
      <c r="Z3239">
        <v>85.45</v>
      </c>
      <c r="AA3239">
        <v>0.65000000000044789</v>
      </c>
      <c r="AB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</row>
    <row r="3240" spans="1:39">
      <c r="A3240">
        <v>10</v>
      </c>
      <c r="B3240">
        <v>349</v>
      </c>
      <c r="C3240">
        <v>2015</v>
      </c>
      <c r="D3240">
        <v>99</v>
      </c>
      <c r="E3240">
        <v>99</v>
      </c>
      <c r="F3240">
        <v>99</v>
      </c>
      <c r="G3240">
        <v>99</v>
      </c>
      <c r="H3240">
        <v>99</v>
      </c>
      <c r="I3240">
        <v>99</v>
      </c>
      <c r="J3240">
        <v>999</v>
      </c>
      <c r="K3240">
        <v>99</v>
      </c>
      <c r="L3240">
        <v>99</v>
      </c>
      <c r="M3240">
        <v>67</v>
      </c>
      <c r="N3240">
        <v>99</v>
      </c>
      <c r="O3240">
        <v>99</v>
      </c>
      <c r="P3240">
        <v>9999</v>
      </c>
      <c r="Q3240">
        <v>1</v>
      </c>
      <c r="R3240">
        <v>1</v>
      </c>
      <c r="S3240">
        <v>1</v>
      </c>
      <c r="T3240">
        <v>4.9265937530791198E-3</v>
      </c>
      <c r="U3240">
        <v>3.0806061704541608E-3</v>
      </c>
      <c r="V3240">
        <v>17</v>
      </c>
      <c r="W3240">
        <v>67</v>
      </c>
      <c r="X3240">
        <v>94.907908992416012</v>
      </c>
      <c r="Y3240">
        <v>87.600000000000023</v>
      </c>
      <c r="Z3240">
        <v>87.600000000000023</v>
      </c>
      <c r="AA3240">
        <v>0</v>
      </c>
      <c r="AB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</row>
    <row r="3241" spans="1:39">
      <c r="A3241">
        <v>10</v>
      </c>
      <c r="B3241">
        <v>350</v>
      </c>
      <c r="C3241">
        <v>2015</v>
      </c>
      <c r="D3241">
        <v>99</v>
      </c>
      <c r="E3241">
        <v>99</v>
      </c>
      <c r="F3241">
        <v>99</v>
      </c>
      <c r="G3241">
        <v>99</v>
      </c>
      <c r="H3241">
        <v>99</v>
      </c>
      <c r="I3241">
        <v>99</v>
      </c>
      <c r="J3241">
        <v>999</v>
      </c>
      <c r="K3241">
        <v>99</v>
      </c>
      <c r="L3241">
        <v>99</v>
      </c>
      <c r="M3241">
        <v>68</v>
      </c>
      <c r="N3241">
        <v>99</v>
      </c>
      <c r="O3241">
        <v>99</v>
      </c>
      <c r="P3241">
        <v>9999</v>
      </c>
      <c r="Q3241">
        <v>1</v>
      </c>
      <c r="R3241">
        <v>1</v>
      </c>
      <c r="S3241">
        <v>1</v>
      </c>
      <c r="T3241">
        <v>4.9265937530791198E-3</v>
      </c>
      <c r="U3241">
        <v>3.1966564029027762E-3</v>
      </c>
      <c r="V3241">
        <v>17</v>
      </c>
      <c r="W3241">
        <v>68</v>
      </c>
      <c r="X3241">
        <v>98.483206933911163</v>
      </c>
      <c r="Y3241">
        <v>90.9</v>
      </c>
      <c r="Z3241">
        <v>90.9</v>
      </c>
      <c r="AA3241">
        <v>0</v>
      </c>
      <c r="AB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</row>
    <row r="3242" spans="1:39">
      <c r="A3242">
        <v>10</v>
      </c>
      <c r="B3242">
        <v>351</v>
      </c>
      <c r="C3242">
        <v>2014</v>
      </c>
      <c r="D3242">
        <v>99</v>
      </c>
      <c r="E3242">
        <v>99</v>
      </c>
      <c r="F3242">
        <v>99</v>
      </c>
      <c r="G3242">
        <v>99</v>
      </c>
      <c r="H3242">
        <v>99</v>
      </c>
      <c r="I3242">
        <v>99</v>
      </c>
      <c r="J3242">
        <v>999</v>
      </c>
      <c r="K3242">
        <v>99</v>
      </c>
      <c r="L3242">
        <v>99</v>
      </c>
      <c r="M3242">
        <v>0</v>
      </c>
      <c r="N3242">
        <v>99</v>
      </c>
      <c r="O3242">
        <v>99</v>
      </c>
      <c r="P3242">
        <v>9999</v>
      </c>
      <c r="Q3242">
        <v>17</v>
      </c>
      <c r="R3242">
        <v>33</v>
      </c>
      <c r="S3242">
        <v>0</v>
      </c>
      <c r="T3242">
        <v>0.16595423686195623</v>
      </c>
      <c r="U3242">
        <v>0</v>
      </c>
      <c r="V3242">
        <v>50.151515151515149</v>
      </c>
      <c r="X3242">
        <v>141.84313339242919</v>
      </c>
      <c r="Y3242">
        <v>0</v>
      </c>
    </row>
    <row r="3243" spans="1:39">
      <c r="A3243">
        <v>10</v>
      </c>
      <c r="B3243">
        <v>352</v>
      </c>
      <c r="C3243">
        <v>2014</v>
      </c>
      <c r="D3243">
        <v>99</v>
      </c>
      <c r="E3243">
        <v>99</v>
      </c>
      <c r="F3243">
        <v>99</v>
      </c>
      <c r="G3243">
        <v>99</v>
      </c>
      <c r="H3243">
        <v>99</v>
      </c>
      <c r="I3243">
        <v>99</v>
      </c>
      <c r="J3243">
        <v>999</v>
      </c>
      <c r="K3243">
        <v>99</v>
      </c>
      <c r="L3243">
        <v>99</v>
      </c>
      <c r="M3243">
        <v>35</v>
      </c>
      <c r="N3243">
        <v>99</v>
      </c>
      <c r="O3243">
        <v>99</v>
      </c>
      <c r="P3243">
        <v>9999</v>
      </c>
      <c r="Q3243">
        <v>15</v>
      </c>
      <c r="R3243">
        <v>17</v>
      </c>
      <c r="S3243">
        <v>17</v>
      </c>
      <c r="T3243">
        <v>8.549157656525018E-2</v>
      </c>
      <c r="U3243">
        <v>0.13337947762484739</v>
      </c>
      <c r="V3243">
        <v>7.7058823529411757</v>
      </c>
      <c r="W3243">
        <v>35</v>
      </c>
      <c r="X3243">
        <v>242.05595564336244</v>
      </c>
      <c r="Y3243">
        <v>223.41764705882352</v>
      </c>
      <c r="Z3243">
        <v>223.41764705882352</v>
      </c>
      <c r="AA3243">
        <v>43.387138719076475</v>
      </c>
      <c r="AB3243">
        <v>0</v>
      </c>
    </row>
    <row r="3244" spans="1:39">
      <c r="A3244">
        <v>10</v>
      </c>
      <c r="B3244">
        <v>353</v>
      </c>
      <c r="C3244">
        <v>2014</v>
      </c>
      <c r="D3244">
        <v>99</v>
      </c>
      <c r="E3244">
        <v>99</v>
      </c>
      <c r="F3244">
        <v>99</v>
      </c>
      <c r="G3244">
        <v>99</v>
      </c>
      <c r="H3244">
        <v>99</v>
      </c>
      <c r="I3244">
        <v>99</v>
      </c>
      <c r="J3244">
        <v>999</v>
      </c>
      <c r="K3244">
        <v>99</v>
      </c>
      <c r="L3244">
        <v>99</v>
      </c>
      <c r="M3244">
        <v>36</v>
      </c>
      <c r="N3244">
        <v>99</v>
      </c>
      <c r="O3244">
        <v>99</v>
      </c>
      <c r="P3244">
        <v>9999</v>
      </c>
      <c r="Q3244">
        <v>4</v>
      </c>
      <c r="R3244">
        <v>4</v>
      </c>
      <c r="S3244">
        <v>4</v>
      </c>
      <c r="T3244">
        <v>2.0115665074176503E-2</v>
      </c>
      <c r="U3244">
        <v>2.9607497850374871E-2</v>
      </c>
      <c r="V3244">
        <v>2</v>
      </c>
      <c r="W3244">
        <v>36</v>
      </c>
      <c r="X3244">
        <v>228.35861321776807</v>
      </c>
      <c r="Y3244">
        <v>210.77500000000001</v>
      </c>
      <c r="Z3244">
        <v>210.77500000000001</v>
      </c>
      <c r="AA3244">
        <v>26.066297684941745</v>
      </c>
      <c r="AB3244">
        <v>0</v>
      </c>
    </row>
    <row r="3245" spans="1:39">
      <c r="A3245">
        <v>10</v>
      </c>
      <c r="B3245">
        <v>354</v>
      </c>
      <c r="C3245">
        <v>2014</v>
      </c>
      <c r="D3245">
        <v>99</v>
      </c>
      <c r="E3245">
        <v>99</v>
      </c>
      <c r="F3245">
        <v>99</v>
      </c>
      <c r="G3245">
        <v>99</v>
      </c>
      <c r="H3245">
        <v>99</v>
      </c>
      <c r="I3245">
        <v>99</v>
      </c>
      <c r="J3245">
        <v>999</v>
      </c>
      <c r="K3245">
        <v>99</v>
      </c>
      <c r="L3245">
        <v>99</v>
      </c>
      <c r="M3245">
        <v>37</v>
      </c>
      <c r="N3245">
        <v>99</v>
      </c>
      <c r="O3245">
        <v>99</v>
      </c>
      <c r="P3245">
        <v>9999</v>
      </c>
      <c r="Q3245">
        <v>4</v>
      </c>
      <c r="R3245">
        <v>4</v>
      </c>
      <c r="S3245">
        <v>4</v>
      </c>
      <c r="T3245">
        <v>2.0115665074176503E-2</v>
      </c>
      <c r="U3245">
        <v>2.658037613918722E-2</v>
      </c>
      <c r="V3245">
        <v>2</v>
      </c>
      <c r="W3245">
        <v>37</v>
      </c>
      <c r="X3245">
        <v>205.01083423618635</v>
      </c>
      <c r="Y3245">
        <v>189.22500000000005</v>
      </c>
      <c r="Z3245">
        <v>189.22500000000005</v>
      </c>
      <c r="AA3245">
        <v>42.506903851021669</v>
      </c>
      <c r="AB3245">
        <v>0</v>
      </c>
    </row>
    <row r="3246" spans="1:39">
      <c r="A3246">
        <v>10</v>
      </c>
      <c r="B3246">
        <v>355</v>
      </c>
      <c r="C3246">
        <v>2014</v>
      </c>
      <c r="D3246">
        <v>99</v>
      </c>
      <c r="E3246">
        <v>99</v>
      </c>
      <c r="F3246">
        <v>99</v>
      </c>
      <c r="G3246">
        <v>99</v>
      </c>
      <c r="H3246">
        <v>99</v>
      </c>
      <c r="I3246">
        <v>99</v>
      </c>
      <c r="J3246">
        <v>999</v>
      </c>
      <c r="K3246">
        <v>99</v>
      </c>
      <c r="L3246">
        <v>99</v>
      </c>
      <c r="M3246">
        <v>38</v>
      </c>
      <c r="N3246">
        <v>99</v>
      </c>
      <c r="O3246">
        <v>99</v>
      </c>
      <c r="P3246">
        <v>9999</v>
      </c>
      <c r="Q3246">
        <v>9</v>
      </c>
      <c r="R3246">
        <v>13</v>
      </c>
      <c r="S3246">
        <v>13</v>
      </c>
      <c r="T3246">
        <v>6.5375911491073677E-2</v>
      </c>
      <c r="U3246">
        <v>9.3510669287128742E-2</v>
      </c>
      <c r="V3246">
        <v>2</v>
      </c>
      <c r="W3246">
        <v>38</v>
      </c>
      <c r="X3246">
        <v>221.91849320776723</v>
      </c>
      <c r="Y3246">
        <v>204.83076923076928</v>
      </c>
      <c r="Z3246">
        <v>204.83076923076928</v>
      </c>
      <c r="AA3246">
        <v>32.641629498714344</v>
      </c>
      <c r="AB3246">
        <v>0</v>
      </c>
    </row>
    <row r="3247" spans="1:39">
      <c r="A3247">
        <v>10</v>
      </c>
      <c r="B3247">
        <v>356</v>
      </c>
      <c r="C3247">
        <v>2014</v>
      </c>
      <c r="D3247">
        <v>99</v>
      </c>
      <c r="E3247">
        <v>99</v>
      </c>
      <c r="F3247">
        <v>99</v>
      </c>
      <c r="G3247">
        <v>99</v>
      </c>
      <c r="H3247">
        <v>99</v>
      </c>
      <c r="I3247">
        <v>99</v>
      </c>
      <c r="J3247">
        <v>999</v>
      </c>
      <c r="K3247">
        <v>99</v>
      </c>
      <c r="L3247">
        <v>99</v>
      </c>
      <c r="M3247">
        <v>39</v>
      </c>
      <c r="N3247">
        <v>99</v>
      </c>
      <c r="O3247">
        <v>99</v>
      </c>
      <c r="P3247">
        <v>9999</v>
      </c>
      <c r="Q3247">
        <v>9</v>
      </c>
      <c r="R3247">
        <v>11</v>
      </c>
      <c r="S3247">
        <v>11</v>
      </c>
      <c r="T3247">
        <v>5.5318078953985432E-2</v>
      </c>
      <c r="U3247">
        <v>8.0215213604348509E-2</v>
      </c>
      <c r="V3247">
        <v>2</v>
      </c>
      <c r="W3247">
        <v>39</v>
      </c>
      <c r="X3247">
        <v>224.97783906234608</v>
      </c>
      <c r="Y3247">
        <v>207.65454545454537</v>
      </c>
      <c r="Z3247">
        <v>207.65454545454537</v>
      </c>
      <c r="AA3247">
        <v>35.826383463393654</v>
      </c>
      <c r="AB3247">
        <v>0</v>
      </c>
    </row>
    <row r="3248" spans="1:39">
      <c r="A3248">
        <v>10</v>
      </c>
      <c r="B3248">
        <v>357</v>
      </c>
      <c r="C3248">
        <v>2014</v>
      </c>
      <c r="D3248">
        <v>99</v>
      </c>
      <c r="E3248">
        <v>99</v>
      </c>
      <c r="F3248">
        <v>99</v>
      </c>
      <c r="G3248">
        <v>99</v>
      </c>
      <c r="H3248">
        <v>99</v>
      </c>
      <c r="I3248">
        <v>99</v>
      </c>
      <c r="J3248">
        <v>999</v>
      </c>
      <c r="K3248">
        <v>99</v>
      </c>
      <c r="L3248">
        <v>99</v>
      </c>
      <c r="M3248">
        <v>40</v>
      </c>
      <c r="N3248">
        <v>99</v>
      </c>
      <c r="O3248">
        <v>99</v>
      </c>
      <c r="P3248">
        <v>9999</v>
      </c>
      <c r="Q3248">
        <v>14</v>
      </c>
      <c r="R3248">
        <v>16</v>
      </c>
      <c r="S3248">
        <v>16</v>
      </c>
      <c r="T3248">
        <v>8.0462660296706012E-2</v>
      </c>
      <c r="U3248">
        <v>0.1168848248667865</v>
      </c>
      <c r="V3248">
        <v>5</v>
      </c>
      <c r="W3248">
        <v>40</v>
      </c>
      <c r="X3248">
        <v>225.3791982665222</v>
      </c>
      <c r="Y3248">
        <v>208.02500000000001</v>
      </c>
      <c r="Z3248">
        <v>208.02500000000001</v>
      </c>
      <c r="AA3248">
        <v>37.319172351487126</v>
      </c>
      <c r="AB3248">
        <v>0</v>
      </c>
    </row>
    <row r="3249" spans="1:28">
      <c r="A3249">
        <v>10</v>
      </c>
      <c r="B3249">
        <v>358</v>
      </c>
      <c r="C3249">
        <v>2014</v>
      </c>
      <c r="D3249">
        <v>99</v>
      </c>
      <c r="E3249">
        <v>99</v>
      </c>
      <c r="F3249">
        <v>99</v>
      </c>
      <c r="G3249">
        <v>99</v>
      </c>
      <c r="H3249">
        <v>99</v>
      </c>
      <c r="I3249">
        <v>99</v>
      </c>
      <c r="J3249">
        <v>999</v>
      </c>
      <c r="K3249">
        <v>99</v>
      </c>
      <c r="L3249">
        <v>99</v>
      </c>
      <c r="M3249">
        <v>41</v>
      </c>
      <c r="N3249">
        <v>99</v>
      </c>
      <c r="O3249">
        <v>99</v>
      </c>
      <c r="P3249">
        <v>9999</v>
      </c>
      <c r="Q3249">
        <v>24</v>
      </c>
      <c r="R3249">
        <v>27</v>
      </c>
      <c r="S3249">
        <v>27</v>
      </c>
      <c r="T3249">
        <v>0.13578073925069151</v>
      </c>
      <c r="U3249">
        <v>0.18448937250260272</v>
      </c>
      <c r="V3249">
        <v>5</v>
      </c>
      <c r="W3249">
        <v>41</v>
      </c>
      <c r="X3249">
        <v>210.80614742586567</v>
      </c>
      <c r="Y3249">
        <v>194.57407407407408</v>
      </c>
      <c r="Z3249">
        <v>194.57407407407408</v>
      </c>
      <c r="AA3249">
        <v>34.009482257187123</v>
      </c>
      <c r="AB3249">
        <v>0</v>
      </c>
    </row>
    <row r="3250" spans="1:28">
      <c r="A3250">
        <v>10</v>
      </c>
      <c r="B3250">
        <v>359</v>
      </c>
      <c r="C3250">
        <v>2014</v>
      </c>
      <c r="D3250">
        <v>99</v>
      </c>
      <c r="E3250">
        <v>99</v>
      </c>
      <c r="F3250">
        <v>99</v>
      </c>
      <c r="G3250">
        <v>99</v>
      </c>
      <c r="H3250">
        <v>99</v>
      </c>
      <c r="I3250">
        <v>99</v>
      </c>
      <c r="J3250">
        <v>999</v>
      </c>
      <c r="K3250">
        <v>99</v>
      </c>
      <c r="L3250">
        <v>99</v>
      </c>
      <c r="M3250">
        <v>42</v>
      </c>
      <c r="N3250">
        <v>99</v>
      </c>
      <c r="O3250">
        <v>99</v>
      </c>
      <c r="P3250">
        <v>9999</v>
      </c>
      <c r="Q3250">
        <v>21</v>
      </c>
      <c r="R3250">
        <v>24</v>
      </c>
      <c r="S3250">
        <v>24</v>
      </c>
      <c r="T3250">
        <v>0.12069399044505907</v>
      </c>
      <c r="U3250">
        <v>0.16364015951035077</v>
      </c>
      <c r="V3250">
        <v>5</v>
      </c>
      <c r="W3250">
        <v>42</v>
      </c>
      <c r="X3250">
        <v>210.35572408811848</v>
      </c>
      <c r="Y3250">
        <v>194.15833333333327</v>
      </c>
      <c r="Z3250">
        <v>194.15833333333327</v>
      </c>
      <c r="AA3250">
        <v>32.149350909293481</v>
      </c>
      <c r="AB3250">
        <v>0</v>
      </c>
    </row>
    <row r="3251" spans="1:28">
      <c r="A3251">
        <v>10</v>
      </c>
      <c r="B3251">
        <v>360</v>
      </c>
      <c r="C3251">
        <v>2014</v>
      </c>
      <c r="D3251">
        <v>99</v>
      </c>
      <c r="E3251">
        <v>99</v>
      </c>
      <c r="F3251">
        <v>99</v>
      </c>
      <c r="G3251">
        <v>99</v>
      </c>
      <c r="H3251">
        <v>99</v>
      </c>
      <c r="I3251">
        <v>99</v>
      </c>
      <c r="J3251">
        <v>999</v>
      </c>
      <c r="K3251">
        <v>99</v>
      </c>
      <c r="L3251">
        <v>99</v>
      </c>
      <c r="M3251">
        <v>43</v>
      </c>
      <c r="N3251">
        <v>99</v>
      </c>
      <c r="O3251">
        <v>99</v>
      </c>
      <c r="P3251">
        <v>9999</v>
      </c>
      <c r="Q3251">
        <v>31</v>
      </c>
      <c r="R3251">
        <v>37</v>
      </c>
      <c r="S3251">
        <v>37</v>
      </c>
      <c r="T3251">
        <v>0.18606990193613276</v>
      </c>
      <c r="U3251">
        <v>0.25105093272748763</v>
      </c>
      <c r="V3251">
        <v>5</v>
      </c>
      <c r="W3251">
        <v>43</v>
      </c>
      <c r="X3251">
        <v>209.33208397997129</v>
      </c>
      <c r="Y3251">
        <v>193.21351351351356</v>
      </c>
      <c r="Z3251">
        <v>193.21351351351356</v>
      </c>
      <c r="AA3251">
        <v>28.686546071164923</v>
      </c>
      <c r="AB3251">
        <v>0</v>
      </c>
    </row>
    <row r="3252" spans="1:28">
      <c r="A3252">
        <v>10</v>
      </c>
      <c r="B3252">
        <v>361</v>
      </c>
      <c r="C3252">
        <v>2014</v>
      </c>
      <c r="D3252">
        <v>99</v>
      </c>
      <c r="E3252">
        <v>99</v>
      </c>
      <c r="F3252">
        <v>99</v>
      </c>
      <c r="G3252">
        <v>99</v>
      </c>
      <c r="H3252">
        <v>99</v>
      </c>
      <c r="I3252">
        <v>99</v>
      </c>
      <c r="J3252">
        <v>999</v>
      </c>
      <c r="K3252">
        <v>99</v>
      </c>
      <c r="L3252">
        <v>99</v>
      </c>
      <c r="M3252">
        <v>44</v>
      </c>
      <c r="N3252">
        <v>99</v>
      </c>
      <c r="O3252">
        <v>99</v>
      </c>
      <c r="P3252">
        <v>9999</v>
      </c>
      <c r="Q3252">
        <v>35</v>
      </c>
      <c r="R3252">
        <v>46</v>
      </c>
      <c r="S3252">
        <v>46</v>
      </c>
      <c r="T3252">
        <v>0.23133014835302995</v>
      </c>
      <c r="U3252">
        <v>0.323645665922002</v>
      </c>
      <c r="V3252">
        <v>5</v>
      </c>
      <c r="W3252">
        <v>44</v>
      </c>
      <c r="X3252">
        <v>217.06392199349935</v>
      </c>
      <c r="Y3252">
        <v>200.35</v>
      </c>
      <c r="Z3252">
        <v>200.35</v>
      </c>
      <c r="AA3252">
        <v>30.190185203285836</v>
      </c>
      <c r="AB3252">
        <v>0</v>
      </c>
    </row>
    <row r="3253" spans="1:28">
      <c r="A3253">
        <v>10</v>
      </c>
      <c r="B3253">
        <v>362</v>
      </c>
      <c r="C3253">
        <v>2014</v>
      </c>
      <c r="D3253">
        <v>99</v>
      </c>
      <c r="E3253">
        <v>99</v>
      </c>
      <c r="F3253">
        <v>99</v>
      </c>
      <c r="G3253">
        <v>99</v>
      </c>
      <c r="H3253">
        <v>99</v>
      </c>
      <c r="I3253">
        <v>99</v>
      </c>
      <c r="J3253">
        <v>999</v>
      </c>
      <c r="K3253">
        <v>99</v>
      </c>
      <c r="L3253">
        <v>99</v>
      </c>
      <c r="M3253">
        <v>45</v>
      </c>
      <c r="N3253">
        <v>99</v>
      </c>
      <c r="O3253">
        <v>99</v>
      </c>
      <c r="P3253">
        <v>9999</v>
      </c>
      <c r="Q3253">
        <v>49</v>
      </c>
      <c r="R3253">
        <v>57</v>
      </c>
      <c r="S3253">
        <v>57</v>
      </c>
      <c r="T3253">
        <v>0.28664822730701528</v>
      </c>
      <c r="U3253">
        <v>0.39654943242345875</v>
      </c>
      <c r="V3253">
        <v>9.5964912280701764</v>
      </c>
      <c r="W3253">
        <v>45</v>
      </c>
      <c r="X3253">
        <v>214.63382182433335</v>
      </c>
      <c r="Y3253">
        <v>198.10701754385971</v>
      </c>
      <c r="Z3253">
        <v>198.10701754385971</v>
      </c>
      <c r="AA3253">
        <v>29.688587562493076</v>
      </c>
      <c r="AB3253">
        <v>0</v>
      </c>
    </row>
    <row r="3254" spans="1:28">
      <c r="A3254">
        <v>10</v>
      </c>
      <c r="B3254">
        <v>363</v>
      </c>
      <c r="C3254">
        <v>2014</v>
      </c>
      <c r="D3254">
        <v>99</v>
      </c>
      <c r="E3254">
        <v>99</v>
      </c>
      <c r="F3254">
        <v>99</v>
      </c>
      <c r="G3254">
        <v>99</v>
      </c>
      <c r="H3254">
        <v>99</v>
      </c>
      <c r="I3254">
        <v>99</v>
      </c>
      <c r="J3254">
        <v>999</v>
      </c>
      <c r="K3254">
        <v>99</v>
      </c>
      <c r="L3254">
        <v>99</v>
      </c>
      <c r="M3254">
        <v>46</v>
      </c>
      <c r="N3254">
        <v>99</v>
      </c>
      <c r="O3254">
        <v>99</v>
      </c>
      <c r="P3254">
        <v>9999</v>
      </c>
      <c r="Q3254">
        <v>65</v>
      </c>
      <c r="R3254">
        <v>80</v>
      </c>
      <c r="S3254">
        <v>80</v>
      </c>
      <c r="T3254">
        <v>0.40231330148353006</v>
      </c>
      <c r="U3254">
        <v>0.53886980549689489</v>
      </c>
      <c r="V3254">
        <v>8</v>
      </c>
      <c r="W3254">
        <v>46</v>
      </c>
      <c r="X3254">
        <v>207.81148429035753</v>
      </c>
      <c r="Y3254">
        <v>191.80999999999997</v>
      </c>
      <c r="Z3254">
        <v>191.80999999999997</v>
      </c>
      <c r="AA3254">
        <v>31.096441114700511</v>
      </c>
      <c r="AB3254">
        <v>0</v>
      </c>
    </row>
    <row r="3255" spans="1:28">
      <c r="A3255">
        <v>10</v>
      </c>
      <c r="B3255">
        <v>364</v>
      </c>
      <c r="C3255">
        <v>2014</v>
      </c>
      <c r="D3255">
        <v>99</v>
      </c>
      <c r="E3255">
        <v>99</v>
      </c>
      <c r="F3255">
        <v>99</v>
      </c>
      <c r="G3255">
        <v>99</v>
      </c>
      <c r="H3255">
        <v>99</v>
      </c>
      <c r="I3255">
        <v>99</v>
      </c>
      <c r="J3255">
        <v>999</v>
      </c>
      <c r="K3255">
        <v>99</v>
      </c>
      <c r="L3255">
        <v>99</v>
      </c>
      <c r="M3255">
        <v>47</v>
      </c>
      <c r="N3255">
        <v>99</v>
      </c>
      <c r="O3255">
        <v>99</v>
      </c>
      <c r="P3255">
        <v>9999</v>
      </c>
      <c r="Q3255">
        <v>73</v>
      </c>
      <c r="R3255">
        <v>98</v>
      </c>
      <c r="S3255">
        <v>98</v>
      </c>
      <c r="T3255">
        <v>0.49283379431732471</v>
      </c>
      <c r="U3255">
        <v>0.64263476178711887</v>
      </c>
      <c r="V3255">
        <v>8</v>
      </c>
      <c r="W3255">
        <v>47</v>
      </c>
      <c r="X3255">
        <v>202.30835562827519</v>
      </c>
      <c r="Y3255">
        <v>186.73061224489797</v>
      </c>
      <c r="Z3255">
        <v>186.73061224489797</v>
      </c>
      <c r="AA3255">
        <v>32.265174908406443</v>
      </c>
      <c r="AB3255">
        <v>0</v>
      </c>
    </row>
    <row r="3256" spans="1:28">
      <c r="A3256">
        <v>10</v>
      </c>
      <c r="B3256">
        <v>365</v>
      </c>
      <c r="C3256">
        <v>2014</v>
      </c>
      <c r="D3256">
        <v>99</v>
      </c>
      <c r="E3256">
        <v>99</v>
      </c>
      <c r="F3256">
        <v>99</v>
      </c>
      <c r="G3256">
        <v>99</v>
      </c>
      <c r="H3256">
        <v>99</v>
      </c>
      <c r="I3256">
        <v>99</v>
      </c>
      <c r="J3256">
        <v>999</v>
      </c>
      <c r="K3256">
        <v>99</v>
      </c>
      <c r="L3256">
        <v>99</v>
      </c>
      <c r="M3256">
        <v>48</v>
      </c>
      <c r="N3256">
        <v>99</v>
      </c>
      <c r="O3256">
        <v>99</v>
      </c>
      <c r="P3256">
        <v>9999</v>
      </c>
      <c r="Q3256">
        <v>94</v>
      </c>
      <c r="R3256">
        <v>132</v>
      </c>
      <c r="S3256">
        <v>132</v>
      </c>
      <c r="T3256">
        <v>0.66381694744782493</v>
      </c>
      <c r="U3256">
        <v>0.85936543873335747</v>
      </c>
      <c r="V3256">
        <v>8</v>
      </c>
      <c r="W3256">
        <v>48</v>
      </c>
      <c r="X3256">
        <v>200.85360648740925</v>
      </c>
      <c r="Y3256">
        <v>185.38787878787889</v>
      </c>
      <c r="Z3256">
        <v>185.38787878787889</v>
      </c>
      <c r="AA3256">
        <v>31.207939040199488</v>
      </c>
      <c r="AB3256">
        <v>0</v>
      </c>
    </row>
    <row r="3257" spans="1:28">
      <c r="A3257">
        <v>10</v>
      </c>
      <c r="B3257">
        <v>366</v>
      </c>
      <c r="C3257">
        <v>2014</v>
      </c>
      <c r="D3257">
        <v>99</v>
      </c>
      <c r="E3257">
        <v>99</v>
      </c>
      <c r="F3257">
        <v>99</v>
      </c>
      <c r="G3257">
        <v>99</v>
      </c>
      <c r="H3257">
        <v>99</v>
      </c>
      <c r="I3257">
        <v>99</v>
      </c>
      <c r="J3257">
        <v>999</v>
      </c>
      <c r="K3257">
        <v>99</v>
      </c>
      <c r="L3257">
        <v>99</v>
      </c>
      <c r="M3257">
        <v>49</v>
      </c>
      <c r="N3257">
        <v>99</v>
      </c>
      <c r="O3257">
        <v>99</v>
      </c>
      <c r="P3257">
        <v>9999</v>
      </c>
      <c r="Q3257">
        <v>95</v>
      </c>
      <c r="R3257">
        <v>125</v>
      </c>
      <c r="S3257">
        <v>125</v>
      </c>
      <c r="T3257">
        <v>0.62861453356801611</v>
      </c>
      <c r="U3257">
        <v>0.79455974957064635</v>
      </c>
      <c r="V3257">
        <v>8</v>
      </c>
      <c r="W3257">
        <v>49</v>
      </c>
      <c r="X3257">
        <v>196.10660888407352</v>
      </c>
      <c r="Y3257">
        <v>181.00640000000013</v>
      </c>
      <c r="Z3257">
        <v>181.00640000000013</v>
      </c>
      <c r="AA3257">
        <v>35.51154796738593</v>
      </c>
      <c r="AB3257">
        <v>0</v>
      </c>
    </row>
    <row r="3258" spans="1:28">
      <c r="A3258">
        <v>10</v>
      </c>
      <c r="B3258">
        <v>367</v>
      </c>
      <c r="C3258">
        <v>2014</v>
      </c>
      <c r="D3258">
        <v>99</v>
      </c>
      <c r="E3258">
        <v>99</v>
      </c>
      <c r="F3258">
        <v>99</v>
      </c>
      <c r="G3258">
        <v>99</v>
      </c>
      <c r="H3258">
        <v>99</v>
      </c>
      <c r="I3258">
        <v>99</v>
      </c>
      <c r="J3258">
        <v>999</v>
      </c>
      <c r="K3258">
        <v>99</v>
      </c>
      <c r="L3258">
        <v>99</v>
      </c>
      <c r="M3258">
        <v>50</v>
      </c>
      <c r="N3258">
        <v>99</v>
      </c>
      <c r="O3258">
        <v>99</v>
      </c>
      <c r="P3258">
        <v>9999</v>
      </c>
      <c r="Q3258">
        <v>115</v>
      </c>
      <c r="R3258">
        <v>155</v>
      </c>
      <c r="S3258">
        <v>155</v>
      </c>
      <c r="T3258">
        <v>0.77948202162433988</v>
      </c>
      <c r="U3258">
        <v>0.98006401554718492</v>
      </c>
      <c r="V3258">
        <v>11</v>
      </c>
      <c r="W3258">
        <v>50</v>
      </c>
      <c r="X3258">
        <v>195.07356795862017</v>
      </c>
      <c r="Y3258">
        <v>180.0529032258064</v>
      </c>
      <c r="Z3258">
        <v>180.0529032258064</v>
      </c>
      <c r="AA3258">
        <v>32.610911116210403</v>
      </c>
      <c r="AB3258">
        <v>0</v>
      </c>
    </row>
    <row r="3259" spans="1:28">
      <c r="A3259">
        <v>10</v>
      </c>
      <c r="B3259">
        <v>368</v>
      </c>
      <c r="C3259">
        <v>2014</v>
      </c>
      <c r="D3259">
        <v>99</v>
      </c>
      <c r="E3259">
        <v>99</v>
      </c>
      <c r="F3259">
        <v>99</v>
      </c>
      <c r="G3259">
        <v>99</v>
      </c>
      <c r="H3259">
        <v>99</v>
      </c>
      <c r="I3259">
        <v>99</v>
      </c>
      <c r="J3259">
        <v>999</v>
      </c>
      <c r="K3259">
        <v>99</v>
      </c>
      <c r="L3259">
        <v>99</v>
      </c>
      <c r="M3259">
        <v>51</v>
      </c>
      <c r="N3259">
        <v>99</v>
      </c>
      <c r="O3259">
        <v>99</v>
      </c>
      <c r="P3259">
        <v>9999</v>
      </c>
      <c r="Q3259">
        <v>148</v>
      </c>
      <c r="R3259">
        <v>223</v>
      </c>
      <c r="S3259">
        <v>223</v>
      </c>
      <c r="T3259">
        <v>1.1214483278853409</v>
      </c>
      <c r="U3259">
        <v>1.30945489158462</v>
      </c>
      <c r="V3259">
        <v>11.394618834080717</v>
      </c>
      <c r="W3259">
        <v>51</v>
      </c>
      <c r="X3259">
        <v>181.15960336007075</v>
      </c>
      <c r="Y3259">
        <v>167.21031390134533</v>
      </c>
      <c r="Z3259">
        <v>167.21031390134533</v>
      </c>
      <c r="AA3259">
        <v>33.911375280929803</v>
      </c>
      <c r="AB3259">
        <v>0</v>
      </c>
    </row>
    <row r="3260" spans="1:28">
      <c r="A3260">
        <v>10</v>
      </c>
      <c r="B3260">
        <v>369</v>
      </c>
      <c r="C3260">
        <v>2014</v>
      </c>
      <c r="D3260">
        <v>99</v>
      </c>
      <c r="E3260">
        <v>99</v>
      </c>
      <c r="F3260">
        <v>99</v>
      </c>
      <c r="G3260">
        <v>99</v>
      </c>
      <c r="H3260">
        <v>99</v>
      </c>
      <c r="I3260">
        <v>99</v>
      </c>
      <c r="J3260">
        <v>999</v>
      </c>
      <c r="K3260">
        <v>99</v>
      </c>
      <c r="L3260">
        <v>99</v>
      </c>
      <c r="M3260">
        <v>52</v>
      </c>
      <c r="N3260">
        <v>99</v>
      </c>
      <c r="O3260">
        <v>99</v>
      </c>
      <c r="P3260">
        <v>9999</v>
      </c>
      <c r="Q3260">
        <v>171</v>
      </c>
      <c r="R3260">
        <v>314</v>
      </c>
      <c r="S3260">
        <v>314</v>
      </c>
      <c r="T3260">
        <v>1.5790797083228565</v>
      </c>
      <c r="U3260">
        <v>1.8807591473419905</v>
      </c>
      <c r="V3260">
        <v>11</v>
      </c>
      <c r="W3260">
        <v>52</v>
      </c>
      <c r="X3260">
        <v>184.79031957546351</v>
      </c>
      <c r="Y3260">
        <v>170.56146496815296</v>
      </c>
      <c r="Z3260">
        <v>170.56146496815296</v>
      </c>
      <c r="AA3260">
        <v>36.259158462051154</v>
      </c>
      <c r="AB3260">
        <v>0</v>
      </c>
    </row>
    <row r="3261" spans="1:28">
      <c r="A3261">
        <v>10</v>
      </c>
      <c r="B3261">
        <v>370</v>
      </c>
      <c r="C3261">
        <v>2014</v>
      </c>
      <c r="D3261">
        <v>99</v>
      </c>
      <c r="E3261">
        <v>99</v>
      </c>
      <c r="F3261">
        <v>99</v>
      </c>
      <c r="G3261">
        <v>99</v>
      </c>
      <c r="H3261">
        <v>99</v>
      </c>
      <c r="I3261">
        <v>99</v>
      </c>
      <c r="J3261">
        <v>999</v>
      </c>
      <c r="K3261">
        <v>99</v>
      </c>
      <c r="L3261">
        <v>99</v>
      </c>
      <c r="M3261">
        <v>53</v>
      </c>
      <c r="N3261">
        <v>99</v>
      </c>
      <c r="O3261">
        <v>99</v>
      </c>
      <c r="P3261">
        <v>9999</v>
      </c>
      <c r="Q3261">
        <v>209</v>
      </c>
      <c r="R3261">
        <v>404</v>
      </c>
      <c r="S3261">
        <v>404</v>
      </c>
      <c r="T3261">
        <v>2.0316821724918275</v>
      </c>
      <c r="U3261">
        <v>2.2813260127557031</v>
      </c>
      <c r="V3261">
        <v>11.217821782178216</v>
      </c>
      <c r="W3261">
        <v>53</v>
      </c>
      <c r="X3261">
        <v>174.21344517983769</v>
      </c>
      <c r="Y3261">
        <v>160.79900990099011</v>
      </c>
      <c r="Z3261">
        <v>160.79900990099011</v>
      </c>
      <c r="AA3261">
        <v>34.259542271365163</v>
      </c>
      <c r="AB3261">
        <v>0</v>
      </c>
    </row>
    <row r="3262" spans="1:28">
      <c r="A3262">
        <v>10</v>
      </c>
      <c r="B3262">
        <v>371</v>
      </c>
      <c r="C3262">
        <v>2014</v>
      </c>
      <c r="D3262">
        <v>99</v>
      </c>
      <c r="E3262">
        <v>99</v>
      </c>
      <c r="F3262">
        <v>99</v>
      </c>
      <c r="G3262">
        <v>99</v>
      </c>
      <c r="H3262">
        <v>99</v>
      </c>
      <c r="I3262">
        <v>99</v>
      </c>
      <c r="J3262">
        <v>999</v>
      </c>
      <c r="K3262">
        <v>99</v>
      </c>
      <c r="L3262">
        <v>99</v>
      </c>
      <c r="M3262">
        <v>54</v>
      </c>
      <c r="N3262">
        <v>99</v>
      </c>
      <c r="O3262">
        <v>99</v>
      </c>
      <c r="P3262">
        <v>9999</v>
      </c>
      <c r="Q3262">
        <v>256</v>
      </c>
      <c r="R3262">
        <v>565</v>
      </c>
      <c r="S3262">
        <v>564</v>
      </c>
      <c r="T3262">
        <v>2.8413376917274324</v>
      </c>
      <c r="U3262">
        <v>3.1667134606304743</v>
      </c>
      <c r="V3262">
        <v>11.143362831858408</v>
      </c>
      <c r="W3262">
        <v>54</v>
      </c>
      <c r="X3262">
        <v>173.10769997794799</v>
      </c>
      <c r="Y3262">
        <v>159.60176991150439</v>
      </c>
      <c r="Z3262">
        <v>159.8847517730496</v>
      </c>
      <c r="AA3262">
        <v>34.279056341472035</v>
      </c>
      <c r="AB3262">
        <v>0</v>
      </c>
    </row>
    <row r="3263" spans="1:28">
      <c r="A3263">
        <v>10</v>
      </c>
      <c r="B3263">
        <v>372</v>
      </c>
      <c r="C3263">
        <v>2014</v>
      </c>
      <c r="D3263">
        <v>99</v>
      </c>
      <c r="E3263">
        <v>99</v>
      </c>
      <c r="F3263">
        <v>99</v>
      </c>
      <c r="G3263">
        <v>99</v>
      </c>
      <c r="H3263">
        <v>99</v>
      </c>
      <c r="I3263">
        <v>99</v>
      </c>
      <c r="J3263">
        <v>999</v>
      </c>
      <c r="K3263">
        <v>99</v>
      </c>
      <c r="L3263">
        <v>99</v>
      </c>
      <c r="M3263">
        <v>55</v>
      </c>
      <c r="N3263">
        <v>99</v>
      </c>
      <c r="O3263">
        <v>99</v>
      </c>
      <c r="P3263">
        <v>9999</v>
      </c>
      <c r="Q3263">
        <v>292</v>
      </c>
      <c r="R3263">
        <v>700</v>
      </c>
      <c r="S3263">
        <v>700</v>
      </c>
      <c r="T3263">
        <v>3.5202413879808905</v>
      </c>
      <c r="U3263">
        <v>3.8539368121704345</v>
      </c>
      <c r="V3263">
        <v>14.485714285714288</v>
      </c>
      <c r="W3263">
        <v>55</v>
      </c>
      <c r="X3263">
        <v>169.85652375793222</v>
      </c>
      <c r="Y3263">
        <v>156.77757142857149</v>
      </c>
      <c r="Z3263">
        <v>156.77757142857149</v>
      </c>
      <c r="AA3263">
        <v>33.715104666505994</v>
      </c>
      <c r="AB3263">
        <v>0</v>
      </c>
    </row>
    <row r="3264" spans="1:28">
      <c r="A3264">
        <v>10</v>
      </c>
      <c r="B3264">
        <v>373</v>
      </c>
      <c r="C3264">
        <v>2014</v>
      </c>
      <c r="D3264">
        <v>99</v>
      </c>
      <c r="E3264">
        <v>99</v>
      </c>
      <c r="F3264">
        <v>99</v>
      </c>
      <c r="G3264">
        <v>99</v>
      </c>
      <c r="H3264">
        <v>99</v>
      </c>
      <c r="I3264">
        <v>99</v>
      </c>
      <c r="J3264">
        <v>999</v>
      </c>
      <c r="K3264">
        <v>99</v>
      </c>
      <c r="L3264">
        <v>99</v>
      </c>
      <c r="M3264">
        <v>56</v>
      </c>
      <c r="N3264">
        <v>99</v>
      </c>
      <c r="O3264">
        <v>99</v>
      </c>
      <c r="P3264">
        <v>9999</v>
      </c>
      <c r="Q3264">
        <v>351</v>
      </c>
      <c r="R3264">
        <v>952</v>
      </c>
      <c r="S3264">
        <v>952</v>
      </c>
      <c r="T3264">
        <v>4.7875282876540117</v>
      </c>
      <c r="U3264">
        <v>5.1041170084381884</v>
      </c>
      <c r="V3264">
        <v>14.36029411764706</v>
      </c>
      <c r="W3264">
        <v>56</v>
      </c>
      <c r="X3264">
        <v>165.4090834600361</v>
      </c>
      <c r="Y3264">
        <v>152.67258403361333</v>
      </c>
      <c r="Z3264">
        <v>152.67258403361333</v>
      </c>
      <c r="AA3264">
        <v>33.133398482550973</v>
      </c>
      <c r="AB3264">
        <v>0</v>
      </c>
    </row>
    <row r="3265" spans="1:28">
      <c r="A3265">
        <v>10</v>
      </c>
      <c r="B3265">
        <v>374</v>
      </c>
      <c r="C3265">
        <v>2014</v>
      </c>
      <c r="D3265">
        <v>99</v>
      </c>
      <c r="E3265">
        <v>99</v>
      </c>
      <c r="F3265">
        <v>99</v>
      </c>
      <c r="G3265">
        <v>99</v>
      </c>
      <c r="H3265">
        <v>99</v>
      </c>
      <c r="I3265">
        <v>99</v>
      </c>
      <c r="J3265">
        <v>999</v>
      </c>
      <c r="K3265">
        <v>99</v>
      </c>
      <c r="L3265">
        <v>99</v>
      </c>
      <c r="M3265">
        <v>57</v>
      </c>
      <c r="N3265">
        <v>99</v>
      </c>
      <c r="O3265">
        <v>99</v>
      </c>
      <c r="P3265">
        <v>9999</v>
      </c>
      <c r="Q3265">
        <v>386</v>
      </c>
      <c r="R3265">
        <v>1186</v>
      </c>
      <c r="S3265">
        <v>1186</v>
      </c>
      <c r="T3265">
        <v>5.9642946944933364</v>
      </c>
      <c r="U3265">
        <v>6.0962192759876324</v>
      </c>
      <c r="V3265">
        <v>14.494097807757171</v>
      </c>
      <c r="W3265">
        <v>57</v>
      </c>
      <c r="X3265">
        <v>158.5811535446953</v>
      </c>
      <c r="Y3265">
        <v>146.37040472175363</v>
      </c>
      <c r="Z3265">
        <v>146.37040472175363</v>
      </c>
      <c r="AA3265">
        <v>31.249382202403623</v>
      </c>
      <c r="AB3265">
        <v>0</v>
      </c>
    </row>
    <row r="3266" spans="1:28">
      <c r="A3266">
        <v>10</v>
      </c>
      <c r="B3266">
        <v>375</v>
      </c>
      <c r="C3266">
        <v>2014</v>
      </c>
      <c r="D3266">
        <v>99</v>
      </c>
      <c r="E3266">
        <v>99</v>
      </c>
      <c r="F3266">
        <v>99</v>
      </c>
      <c r="G3266">
        <v>99</v>
      </c>
      <c r="H3266">
        <v>99</v>
      </c>
      <c r="I3266">
        <v>99</v>
      </c>
      <c r="J3266">
        <v>999</v>
      </c>
      <c r="K3266">
        <v>99</v>
      </c>
      <c r="L3266">
        <v>99</v>
      </c>
      <c r="M3266">
        <v>58</v>
      </c>
      <c r="N3266">
        <v>99</v>
      </c>
      <c r="O3266">
        <v>99</v>
      </c>
      <c r="P3266">
        <v>9999</v>
      </c>
      <c r="Q3266">
        <v>456</v>
      </c>
      <c r="R3266">
        <v>1525</v>
      </c>
      <c r="S3266">
        <v>1524</v>
      </c>
      <c r="T3266">
        <v>7.6690973095297981</v>
      </c>
      <c r="U3266">
        <v>7.7621511106147825</v>
      </c>
      <c r="V3266">
        <v>14.548852459016397</v>
      </c>
      <c r="W3266">
        <v>58</v>
      </c>
      <c r="X3266">
        <v>157.09514590696742</v>
      </c>
      <c r="Y3266">
        <v>144.94045901639333</v>
      </c>
      <c r="Z3266">
        <v>145.03556430446179</v>
      </c>
      <c r="AA3266">
        <v>30.216223115733239</v>
      </c>
      <c r="AB3266">
        <v>0</v>
      </c>
    </row>
    <row r="3267" spans="1:28">
      <c r="A3267">
        <v>10</v>
      </c>
      <c r="B3267">
        <v>376</v>
      </c>
      <c r="C3267">
        <v>2014</v>
      </c>
      <c r="D3267">
        <v>99</v>
      </c>
      <c r="E3267">
        <v>99</v>
      </c>
      <c r="F3267">
        <v>99</v>
      </c>
      <c r="G3267">
        <v>99</v>
      </c>
      <c r="H3267">
        <v>99</v>
      </c>
      <c r="I3267">
        <v>99</v>
      </c>
      <c r="J3267">
        <v>999</v>
      </c>
      <c r="K3267">
        <v>99</v>
      </c>
      <c r="L3267">
        <v>99</v>
      </c>
      <c r="M3267">
        <v>59</v>
      </c>
      <c r="N3267">
        <v>99</v>
      </c>
      <c r="O3267">
        <v>99</v>
      </c>
      <c r="P3267">
        <v>9999</v>
      </c>
      <c r="Q3267">
        <v>481</v>
      </c>
      <c r="R3267">
        <v>1747</v>
      </c>
      <c r="S3267">
        <v>1747</v>
      </c>
      <c r="T3267">
        <v>8.7855167211465925</v>
      </c>
      <c r="U3267">
        <v>8.671966236706524</v>
      </c>
      <c r="V3267">
        <v>14.439610761305094</v>
      </c>
      <c r="W3267">
        <v>59</v>
      </c>
      <c r="X3267">
        <v>153.1441300703697</v>
      </c>
      <c r="Y3267">
        <v>141.35203205495139</v>
      </c>
      <c r="Z3267">
        <v>141.35203205495139</v>
      </c>
      <c r="AA3267">
        <v>27.950380437850683</v>
      </c>
      <c r="AB3267">
        <v>0</v>
      </c>
    </row>
    <row r="3268" spans="1:28">
      <c r="A3268">
        <v>10</v>
      </c>
      <c r="B3268">
        <v>377</v>
      </c>
      <c r="C3268">
        <v>2014</v>
      </c>
      <c r="D3268">
        <v>99</v>
      </c>
      <c r="E3268">
        <v>99</v>
      </c>
      <c r="F3268">
        <v>99</v>
      </c>
      <c r="G3268">
        <v>99</v>
      </c>
      <c r="H3268">
        <v>99</v>
      </c>
      <c r="I3268">
        <v>99</v>
      </c>
      <c r="J3268">
        <v>999</v>
      </c>
      <c r="K3268">
        <v>99</v>
      </c>
      <c r="L3268">
        <v>99</v>
      </c>
      <c r="M3268">
        <v>60</v>
      </c>
      <c r="N3268">
        <v>99</v>
      </c>
      <c r="O3268">
        <v>99</v>
      </c>
      <c r="P3268">
        <v>9999</v>
      </c>
      <c r="Q3268">
        <v>526</v>
      </c>
      <c r="R3268">
        <v>2176</v>
      </c>
      <c r="S3268">
        <v>2176</v>
      </c>
      <c r="T3268">
        <v>10.942921800352021</v>
      </c>
      <c r="U3268">
        <v>10.810048288210091</v>
      </c>
      <c r="V3268">
        <v>18.016084558823529</v>
      </c>
      <c r="W3268">
        <v>60</v>
      </c>
      <c r="X3268">
        <v>153.26550650054179</v>
      </c>
      <c r="Y3268">
        <v>141.46406250000001</v>
      </c>
      <c r="Z3268">
        <v>141.46406250000001</v>
      </c>
      <c r="AA3268">
        <v>29.055552535246942</v>
      </c>
      <c r="AB3268">
        <v>0</v>
      </c>
    </row>
    <row r="3269" spans="1:28">
      <c r="A3269">
        <v>10</v>
      </c>
      <c r="B3269">
        <v>378</v>
      </c>
      <c r="C3269">
        <v>2014</v>
      </c>
      <c r="D3269">
        <v>99</v>
      </c>
      <c r="E3269">
        <v>99</v>
      </c>
      <c r="F3269">
        <v>99</v>
      </c>
      <c r="G3269">
        <v>99</v>
      </c>
      <c r="H3269">
        <v>99</v>
      </c>
      <c r="I3269">
        <v>99</v>
      </c>
      <c r="J3269">
        <v>999</v>
      </c>
      <c r="K3269">
        <v>99</v>
      </c>
      <c r="L3269">
        <v>99</v>
      </c>
      <c r="M3269">
        <v>61</v>
      </c>
      <c r="N3269">
        <v>99</v>
      </c>
      <c r="O3269">
        <v>99</v>
      </c>
      <c r="P3269">
        <v>9999</v>
      </c>
      <c r="Q3269">
        <v>506</v>
      </c>
      <c r="R3269">
        <v>2018</v>
      </c>
      <c r="S3269">
        <v>2016</v>
      </c>
      <c r="T3269">
        <v>10.148353029922056</v>
      </c>
      <c r="U3269">
        <v>9.8110700295811686</v>
      </c>
      <c r="V3269">
        <v>18.081268582755204</v>
      </c>
      <c r="W3269">
        <v>61</v>
      </c>
      <c r="X3269">
        <v>150.09969859562929</v>
      </c>
      <c r="Y3269">
        <v>138.4435084241824</v>
      </c>
      <c r="Z3269">
        <v>138.58085317460316</v>
      </c>
      <c r="AA3269">
        <v>27.732281102447043</v>
      </c>
      <c r="AB3269">
        <v>0</v>
      </c>
    </row>
    <row r="3270" spans="1:28">
      <c r="A3270">
        <v>10</v>
      </c>
      <c r="B3270">
        <v>379</v>
      </c>
      <c r="C3270">
        <v>2014</v>
      </c>
      <c r="D3270">
        <v>99</v>
      </c>
      <c r="E3270">
        <v>99</v>
      </c>
      <c r="F3270">
        <v>99</v>
      </c>
      <c r="G3270">
        <v>99</v>
      </c>
      <c r="H3270">
        <v>99</v>
      </c>
      <c r="I3270">
        <v>99</v>
      </c>
      <c r="J3270">
        <v>999</v>
      </c>
      <c r="K3270">
        <v>99</v>
      </c>
      <c r="L3270">
        <v>99</v>
      </c>
      <c r="M3270">
        <v>62</v>
      </c>
      <c r="N3270">
        <v>99</v>
      </c>
      <c r="O3270">
        <v>99</v>
      </c>
      <c r="P3270">
        <v>9999</v>
      </c>
      <c r="Q3270">
        <v>501</v>
      </c>
      <c r="R3270">
        <v>2096</v>
      </c>
      <c r="S3270">
        <v>2096</v>
      </c>
      <c r="T3270">
        <v>10.540608498868497</v>
      </c>
      <c r="U3270">
        <v>10.058472262241445</v>
      </c>
      <c r="V3270">
        <v>18.011450381679388</v>
      </c>
      <c r="W3270">
        <v>62</v>
      </c>
      <c r="X3270">
        <v>148.05273212971349</v>
      </c>
      <c r="Y3270">
        <v>136.65267175572501</v>
      </c>
      <c r="Z3270">
        <v>136.65267175572501</v>
      </c>
      <c r="AA3270">
        <v>26.641840846710235</v>
      </c>
      <c r="AB3270">
        <v>0</v>
      </c>
    </row>
    <row r="3271" spans="1:28">
      <c r="A3271">
        <v>10</v>
      </c>
      <c r="B3271">
        <v>380</v>
      </c>
      <c r="C3271">
        <v>2014</v>
      </c>
      <c r="D3271">
        <v>99</v>
      </c>
      <c r="E3271">
        <v>99</v>
      </c>
      <c r="F3271">
        <v>99</v>
      </c>
      <c r="G3271">
        <v>99</v>
      </c>
      <c r="H3271">
        <v>99</v>
      </c>
      <c r="I3271">
        <v>99</v>
      </c>
      <c r="J3271">
        <v>999</v>
      </c>
      <c r="K3271">
        <v>99</v>
      </c>
      <c r="L3271">
        <v>99</v>
      </c>
      <c r="M3271">
        <v>63</v>
      </c>
      <c r="N3271">
        <v>99</v>
      </c>
      <c r="O3271">
        <v>99</v>
      </c>
      <c r="P3271">
        <v>9999</v>
      </c>
      <c r="Q3271">
        <v>469</v>
      </c>
      <c r="R3271">
        <v>1930</v>
      </c>
      <c r="S3271">
        <v>1928</v>
      </c>
      <c r="T3271">
        <v>9.7058083982901682</v>
      </c>
      <c r="U3271">
        <v>9.0159519130127546</v>
      </c>
      <c r="V3271">
        <v>18.5979274611399</v>
      </c>
      <c r="W3271">
        <v>63</v>
      </c>
      <c r="X3271">
        <v>144.22619415175802</v>
      </c>
      <c r="Y3271">
        <v>133.02450777202088</v>
      </c>
      <c r="Z3271">
        <v>133.16250000000016</v>
      </c>
      <c r="AA3271">
        <v>25.969826278682977</v>
      </c>
      <c r="AB3271">
        <v>0</v>
      </c>
    </row>
    <row r="3272" spans="1:28">
      <c r="A3272">
        <v>10</v>
      </c>
      <c r="B3272">
        <v>381</v>
      </c>
      <c r="C3272">
        <v>2014</v>
      </c>
      <c r="D3272">
        <v>99</v>
      </c>
      <c r="E3272">
        <v>99</v>
      </c>
      <c r="F3272">
        <v>99</v>
      </c>
      <c r="G3272">
        <v>99</v>
      </c>
      <c r="H3272">
        <v>99</v>
      </c>
      <c r="I3272">
        <v>99</v>
      </c>
      <c r="J3272">
        <v>999</v>
      </c>
      <c r="K3272">
        <v>99</v>
      </c>
      <c r="L3272">
        <v>99</v>
      </c>
      <c r="M3272">
        <v>64</v>
      </c>
      <c r="N3272">
        <v>99</v>
      </c>
      <c r="O3272">
        <v>99</v>
      </c>
      <c r="P3272">
        <v>9999</v>
      </c>
      <c r="Q3272">
        <v>409</v>
      </c>
      <c r="R3272">
        <v>1440</v>
      </c>
      <c r="S3272">
        <v>1440</v>
      </c>
      <c r="T3272">
        <v>7.2416394267035455</v>
      </c>
      <c r="U3272">
        <v>6.6369889339737984</v>
      </c>
      <c r="V3272">
        <v>18.366666666666671</v>
      </c>
      <c r="W3272">
        <v>64</v>
      </c>
      <c r="X3272">
        <v>142.19498615625352</v>
      </c>
      <c r="Y3272">
        <v>131.24597222222198</v>
      </c>
      <c r="Z3272">
        <v>131.24597222222198</v>
      </c>
      <c r="AA3272">
        <v>24.377007561757186</v>
      </c>
      <c r="AB3272">
        <v>0</v>
      </c>
    </row>
    <row r="3273" spans="1:28">
      <c r="A3273">
        <v>10</v>
      </c>
      <c r="B3273">
        <v>382</v>
      </c>
      <c r="C3273">
        <v>2014</v>
      </c>
      <c r="D3273">
        <v>99</v>
      </c>
      <c r="E3273">
        <v>99</v>
      </c>
      <c r="F3273">
        <v>99</v>
      </c>
      <c r="G3273">
        <v>99</v>
      </c>
      <c r="H3273">
        <v>99</v>
      </c>
      <c r="I3273">
        <v>99</v>
      </c>
      <c r="J3273">
        <v>999</v>
      </c>
      <c r="K3273">
        <v>99</v>
      </c>
      <c r="L3273">
        <v>99</v>
      </c>
      <c r="M3273">
        <v>65</v>
      </c>
      <c r="N3273">
        <v>99</v>
      </c>
      <c r="O3273">
        <v>99</v>
      </c>
      <c r="P3273">
        <v>9999</v>
      </c>
      <c r="Q3273">
        <v>373</v>
      </c>
      <c r="R3273">
        <v>1729</v>
      </c>
      <c r="S3273">
        <v>1729</v>
      </c>
      <c r="T3273">
        <v>8.6949962283127959</v>
      </c>
      <c r="U3273">
        <v>7.9206009152653216</v>
      </c>
      <c r="V3273">
        <v>18.802197802197803</v>
      </c>
      <c r="W3273">
        <v>65</v>
      </c>
      <c r="X3273">
        <v>141.33145180644723</v>
      </c>
      <c r="Y3273">
        <v>130.44893001735059</v>
      </c>
      <c r="Z3273">
        <v>130.44893001735059</v>
      </c>
      <c r="AA3273">
        <v>23.190025234990394</v>
      </c>
      <c r="AB3273">
        <v>0</v>
      </c>
    </row>
    <row r="3274" spans="1:28">
      <c r="A3274">
        <v>10</v>
      </c>
      <c r="B3274">
        <v>383</v>
      </c>
      <c r="C3274">
        <v>2014</v>
      </c>
      <c r="D3274">
        <v>99</v>
      </c>
      <c r="E3274">
        <v>99</v>
      </c>
      <c r="F3274">
        <v>99</v>
      </c>
      <c r="G3274">
        <v>99</v>
      </c>
      <c r="H3274">
        <v>99</v>
      </c>
      <c r="I3274">
        <v>99</v>
      </c>
      <c r="J3274">
        <v>999</v>
      </c>
      <c r="K3274">
        <v>99</v>
      </c>
      <c r="L3274">
        <v>99</v>
      </c>
      <c r="M3274">
        <v>66</v>
      </c>
      <c r="N3274">
        <v>99</v>
      </c>
      <c r="O3274">
        <v>99</v>
      </c>
      <c r="P3274">
        <v>9999</v>
      </c>
      <c r="Q3274">
        <v>1</v>
      </c>
      <c r="R3274">
        <v>1</v>
      </c>
      <c r="S3274">
        <v>1</v>
      </c>
      <c r="T3274">
        <v>5.0289162685441266E-3</v>
      </c>
      <c r="U3274">
        <v>5.1763078912884066E-3</v>
      </c>
      <c r="V3274">
        <v>17</v>
      </c>
      <c r="W3274">
        <v>66</v>
      </c>
      <c r="X3274">
        <v>159.6966413867822</v>
      </c>
      <c r="Y3274">
        <v>147.4</v>
      </c>
      <c r="Z3274">
        <v>147.4</v>
      </c>
      <c r="AA3274">
        <v>0</v>
      </c>
      <c r="AB3274">
        <v>0</v>
      </c>
    </row>
    <row r="3275" spans="1:28">
      <c r="A3275">
        <v>10</v>
      </c>
      <c r="B3275">
        <v>384</v>
      </c>
      <c r="C3275">
        <v>2014</v>
      </c>
      <c r="D3275">
        <v>99</v>
      </c>
      <c r="E3275">
        <v>99</v>
      </c>
      <c r="F3275">
        <v>99</v>
      </c>
      <c r="G3275">
        <v>99</v>
      </c>
      <c r="H3275">
        <v>99</v>
      </c>
      <c r="I3275">
        <v>99</v>
      </c>
      <c r="J3275">
        <v>999</v>
      </c>
      <c r="K3275">
        <v>99</v>
      </c>
      <c r="L3275">
        <v>99</v>
      </c>
      <c r="M3275">
        <v>67</v>
      </c>
      <c r="N3275">
        <v>99</v>
      </c>
      <c r="O3275">
        <v>99</v>
      </c>
      <c r="P3275">
        <v>9999</v>
      </c>
    </row>
    <row r="3276" spans="1:28">
      <c r="A3276">
        <v>10</v>
      </c>
      <c r="B3276">
        <v>385</v>
      </c>
      <c r="C3276">
        <v>2014</v>
      </c>
      <c r="D3276">
        <v>99</v>
      </c>
      <c r="E3276">
        <v>99</v>
      </c>
      <c r="F3276">
        <v>99</v>
      </c>
      <c r="G3276">
        <v>99</v>
      </c>
      <c r="H3276">
        <v>99</v>
      </c>
      <c r="I3276">
        <v>99</v>
      </c>
      <c r="J3276">
        <v>999</v>
      </c>
      <c r="K3276">
        <v>99</v>
      </c>
      <c r="L3276">
        <v>99</v>
      </c>
      <c r="M3276">
        <v>68</v>
      </c>
      <c r="N3276">
        <v>99</v>
      </c>
      <c r="O3276">
        <v>99</v>
      </c>
      <c r="P3276">
        <v>9999</v>
      </c>
    </row>
    <row r="3277" spans="1:28">
      <c r="A3277">
        <v>10</v>
      </c>
      <c r="B3277">
        <v>386</v>
      </c>
      <c r="C3277">
        <v>2013</v>
      </c>
      <c r="D3277">
        <v>99</v>
      </c>
      <c r="E3277">
        <v>99</v>
      </c>
      <c r="F3277">
        <v>99</v>
      </c>
      <c r="G3277">
        <v>99</v>
      </c>
      <c r="H3277">
        <v>99</v>
      </c>
      <c r="I3277">
        <v>99</v>
      </c>
      <c r="J3277">
        <v>999</v>
      </c>
      <c r="K3277">
        <v>99</v>
      </c>
      <c r="L3277">
        <v>99</v>
      </c>
      <c r="M3277">
        <v>0</v>
      </c>
      <c r="N3277">
        <v>99</v>
      </c>
      <c r="O3277">
        <v>99</v>
      </c>
      <c r="P3277">
        <v>9999</v>
      </c>
      <c r="Q3277">
        <v>23</v>
      </c>
      <c r="R3277">
        <v>58</v>
      </c>
      <c r="S3277">
        <v>0</v>
      </c>
      <c r="T3277">
        <v>0.29746640681095499</v>
      </c>
      <c r="U3277">
        <v>0</v>
      </c>
      <c r="V3277">
        <v>58.913793103448299</v>
      </c>
      <c r="X3277">
        <v>135.09732132850149</v>
      </c>
      <c r="Y3277">
        <v>0</v>
      </c>
    </row>
    <row r="3278" spans="1:28">
      <c r="A3278">
        <v>10</v>
      </c>
      <c r="B3278">
        <v>387</v>
      </c>
      <c r="C3278">
        <v>2013</v>
      </c>
      <c r="D3278">
        <v>99</v>
      </c>
      <c r="E3278">
        <v>99</v>
      </c>
      <c r="F3278">
        <v>99</v>
      </c>
      <c r="G3278">
        <v>99</v>
      </c>
      <c r="H3278">
        <v>99</v>
      </c>
      <c r="I3278">
        <v>99</v>
      </c>
      <c r="J3278">
        <v>999</v>
      </c>
      <c r="K3278">
        <v>99</v>
      </c>
      <c r="L3278">
        <v>99</v>
      </c>
      <c r="M3278">
        <v>35</v>
      </c>
      <c r="N3278">
        <v>99</v>
      </c>
      <c r="O3278">
        <v>99</v>
      </c>
      <c r="P3278">
        <v>9999</v>
      </c>
      <c r="Q3278">
        <v>24</v>
      </c>
      <c r="R3278">
        <v>26</v>
      </c>
      <c r="S3278">
        <v>26</v>
      </c>
      <c r="T3278">
        <v>0.13334700994973847</v>
      </c>
      <c r="U3278">
        <v>0.21418179319160763</v>
      </c>
      <c r="V3278">
        <v>2</v>
      </c>
      <c r="W3278">
        <v>35</v>
      </c>
      <c r="X3278">
        <v>249.06242186848905</v>
      </c>
      <c r="Y3278">
        <v>229.88461538461544</v>
      </c>
      <c r="Z3278">
        <v>229.88461538461544</v>
      </c>
      <c r="AA3278">
        <v>35.924832768816806</v>
      </c>
      <c r="AB3278">
        <v>0</v>
      </c>
    </row>
    <row r="3279" spans="1:28">
      <c r="A3279">
        <v>10</v>
      </c>
      <c r="B3279">
        <v>388</v>
      </c>
      <c r="C3279">
        <v>2013</v>
      </c>
      <c r="D3279">
        <v>99</v>
      </c>
      <c r="E3279">
        <v>99</v>
      </c>
      <c r="F3279">
        <v>99</v>
      </c>
      <c r="G3279">
        <v>99</v>
      </c>
      <c r="H3279">
        <v>99</v>
      </c>
      <c r="I3279">
        <v>99</v>
      </c>
      <c r="J3279">
        <v>999</v>
      </c>
      <c r="K3279">
        <v>99</v>
      </c>
      <c r="L3279">
        <v>99</v>
      </c>
      <c r="M3279">
        <v>36</v>
      </c>
      <c r="N3279">
        <v>99</v>
      </c>
      <c r="O3279">
        <v>99</v>
      </c>
      <c r="P3279">
        <v>9999</v>
      </c>
      <c r="Q3279">
        <v>8</v>
      </c>
      <c r="R3279">
        <v>8</v>
      </c>
      <c r="S3279">
        <v>8</v>
      </c>
      <c r="T3279">
        <v>4.1029849215304143E-2</v>
      </c>
      <c r="U3279">
        <v>6.0642437446571482E-2</v>
      </c>
      <c r="V3279">
        <v>2</v>
      </c>
      <c r="W3279">
        <v>36</v>
      </c>
      <c r="X3279">
        <v>229.18472372697724</v>
      </c>
      <c r="Y3279">
        <v>211.53749999999999</v>
      </c>
      <c r="Z3279">
        <v>211.53749999999999</v>
      </c>
      <c r="AA3279">
        <v>35.273039899475698</v>
      </c>
      <c r="AB3279">
        <v>0</v>
      </c>
    </row>
    <row r="3280" spans="1:28">
      <c r="A3280">
        <v>10</v>
      </c>
      <c r="B3280">
        <v>389</v>
      </c>
      <c r="C3280">
        <v>2013</v>
      </c>
      <c r="D3280">
        <v>99</v>
      </c>
      <c r="E3280">
        <v>99</v>
      </c>
      <c r="F3280">
        <v>99</v>
      </c>
      <c r="G3280">
        <v>99</v>
      </c>
      <c r="H3280">
        <v>99</v>
      </c>
      <c r="I3280">
        <v>99</v>
      </c>
      <c r="J3280">
        <v>999</v>
      </c>
      <c r="K3280">
        <v>99</v>
      </c>
      <c r="L3280">
        <v>99</v>
      </c>
      <c r="M3280">
        <v>37</v>
      </c>
      <c r="N3280">
        <v>99</v>
      </c>
      <c r="O3280">
        <v>99</v>
      </c>
      <c r="P3280">
        <v>9999</v>
      </c>
      <c r="Q3280">
        <v>10</v>
      </c>
      <c r="R3280">
        <v>10</v>
      </c>
      <c r="S3280">
        <v>10</v>
      </c>
      <c r="T3280">
        <v>5.1287311519130158E-2</v>
      </c>
      <c r="U3280">
        <v>7.5083672624121744E-2</v>
      </c>
      <c r="V3280">
        <v>2</v>
      </c>
      <c r="W3280">
        <v>37</v>
      </c>
      <c r="X3280">
        <v>227.0097508125678</v>
      </c>
      <c r="Y3280">
        <v>209.53</v>
      </c>
      <c r="Z3280">
        <v>209.53</v>
      </c>
      <c r="AA3280">
        <v>31.3383806218507</v>
      </c>
      <c r="AB3280">
        <v>0</v>
      </c>
    </row>
    <row r="3281" spans="1:28">
      <c r="A3281">
        <v>10</v>
      </c>
      <c r="B3281">
        <v>390</v>
      </c>
      <c r="C3281">
        <v>2013</v>
      </c>
      <c r="D3281">
        <v>99</v>
      </c>
      <c r="E3281">
        <v>99</v>
      </c>
      <c r="F3281">
        <v>99</v>
      </c>
      <c r="G3281">
        <v>99</v>
      </c>
      <c r="H3281">
        <v>99</v>
      </c>
      <c r="I3281">
        <v>99</v>
      </c>
      <c r="J3281">
        <v>999</v>
      </c>
      <c r="K3281">
        <v>99</v>
      </c>
      <c r="L3281">
        <v>99</v>
      </c>
      <c r="M3281">
        <v>38</v>
      </c>
      <c r="N3281">
        <v>99</v>
      </c>
      <c r="O3281">
        <v>99</v>
      </c>
      <c r="P3281">
        <v>9999</v>
      </c>
      <c r="Q3281">
        <v>12</v>
      </c>
      <c r="R3281">
        <v>15</v>
      </c>
      <c r="S3281">
        <v>15</v>
      </c>
      <c r="T3281">
        <v>7.6930967278695236E-2</v>
      </c>
      <c r="U3281">
        <v>0.12079394456576716</v>
      </c>
      <c r="V3281">
        <v>2.2000000000000002</v>
      </c>
      <c r="W3281">
        <v>38</v>
      </c>
      <c r="X3281">
        <v>243.47417840375593</v>
      </c>
      <c r="Y3281">
        <v>224.7266666666666</v>
      </c>
      <c r="Z3281">
        <v>224.7266666666666</v>
      </c>
      <c r="AA3281">
        <v>28.207456854920903</v>
      </c>
      <c r="AB3281">
        <v>0</v>
      </c>
    </row>
    <row r="3282" spans="1:28">
      <c r="A3282">
        <v>10</v>
      </c>
      <c r="B3282">
        <v>391</v>
      </c>
      <c r="C3282">
        <v>2013</v>
      </c>
      <c r="D3282">
        <v>99</v>
      </c>
      <c r="E3282">
        <v>99</v>
      </c>
      <c r="F3282">
        <v>99</v>
      </c>
      <c r="G3282">
        <v>99</v>
      </c>
      <c r="H3282">
        <v>99</v>
      </c>
      <c r="I3282">
        <v>99</v>
      </c>
      <c r="J3282">
        <v>999</v>
      </c>
      <c r="K3282">
        <v>99</v>
      </c>
      <c r="L3282">
        <v>99</v>
      </c>
      <c r="M3282">
        <v>39</v>
      </c>
      <c r="N3282">
        <v>99</v>
      </c>
      <c r="O3282">
        <v>99</v>
      </c>
      <c r="P3282">
        <v>9999</v>
      </c>
      <c r="Q3282">
        <v>13</v>
      </c>
      <c r="R3282">
        <v>14</v>
      </c>
      <c r="S3282">
        <v>14</v>
      </c>
      <c r="T3282">
        <v>7.1802236126782229E-2</v>
      </c>
      <c r="U3282">
        <v>0.11045574022650352</v>
      </c>
      <c r="V3282">
        <v>8.9285714285714306</v>
      </c>
      <c r="W3282">
        <v>39</v>
      </c>
      <c r="X3282">
        <v>238.53892586286955</v>
      </c>
      <c r="Y3282">
        <v>220.17142857142872</v>
      </c>
      <c r="Z3282">
        <v>220.17142857142872</v>
      </c>
      <c r="AA3282">
        <v>29.314195210107879</v>
      </c>
      <c r="AB3282">
        <v>0</v>
      </c>
    </row>
    <row r="3283" spans="1:28">
      <c r="A3283">
        <v>10</v>
      </c>
      <c r="B3283">
        <v>392</v>
      </c>
      <c r="C3283">
        <v>2013</v>
      </c>
      <c r="D3283">
        <v>99</v>
      </c>
      <c r="E3283">
        <v>99</v>
      </c>
      <c r="F3283">
        <v>99</v>
      </c>
      <c r="G3283">
        <v>99</v>
      </c>
      <c r="H3283">
        <v>99</v>
      </c>
      <c r="I3283">
        <v>99</v>
      </c>
      <c r="J3283">
        <v>999</v>
      </c>
      <c r="K3283">
        <v>99</v>
      </c>
      <c r="L3283">
        <v>99</v>
      </c>
      <c r="M3283">
        <v>40</v>
      </c>
      <c r="N3283">
        <v>99</v>
      </c>
      <c r="O3283">
        <v>99</v>
      </c>
      <c r="P3283">
        <v>9999</v>
      </c>
      <c r="Q3283">
        <v>13</v>
      </c>
      <c r="R3283">
        <v>13</v>
      </c>
      <c r="S3283">
        <v>13</v>
      </c>
      <c r="T3283">
        <v>6.6673504974869235E-2</v>
      </c>
      <c r="U3283">
        <v>9.34989350502832E-2</v>
      </c>
      <c r="V3283">
        <v>5</v>
      </c>
      <c r="W3283">
        <v>40</v>
      </c>
      <c r="X3283">
        <v>217.45145428785736</v>
      </c>
      <c r="Y3283">
        <v>200.70769230769235</v>
      </c>
      <c r="Z3283">
        <v>200.70769230769235</v>
      </c>
      <c r="AA3283">
        <v>30.598955777518707</v>
      </c>
      <c r="AB3283">
        <v>0</v>
      </c>
    </row>
    <row r="3284" spans="1:28">
      <c r="A3284">
        <v>10</v>
      </c>
      <c r="B3284">
        <v>393</v>
      </c>
      <c r="C3284">
        <v>2013</v>
      </c>
      <c r="D3284">
        <v>99</v>
      </c>
      <c r="E3284">
        <v>99</v>
      </c>
      <c r="F3284">
        <v>99</v>
      </c>
      <c r="G3284">
        <v>99</v>
      </c>
      <c r="H3284">
        <v>99</v>
      </c>
      <c r="I3284">
        <v>99</v>
      </c>
      <c r="J3284">
        <v>999</v>
      </c>
      <c r="K3284">
        <v>99</v>
      </c>
      <c r="L3284">
        <v>99</v>
      </c>
      <c r="M3284">
        <v>41</v>
      </c>
      <c r="N3284">
        <v>99</v>
      </c>
      <c r="O3284">
        <v>99</v>
      </c>
      <c r="P3284">
        <v>9999</v>
      </c>
      <c r="Q3284">
        <v>13</v>
      </c>
      <c r="R3284">
        <v>13</v>
      </c>
      <c r="S3284">
        <v>13</v>
      </c>
      <c r="T3284">
        <v>6.6673504974869235E-2</v>
      </c>
      <c r="U3284">
        <v>8.9725580052278112E-2</v>
      </c>
      <c r="V3284">
        <v>5</v>
      </c>
      <c r="W3284">
        <v>41</v>
      </c>
      <c r="X3284">
        <v>208.67572297691481</v>
      </c>
      <c r="Y3284">
        <v>192.60769230769225</v>
      </c>
      <c r="Z3284">
        <v>192.60769230769225</v>
      </c>
      <c r="AA3284">
        <v>40.745390707481505</v>
      </c>
      <c r="AB3284">
        <v>0</v>
      </c>
    </row>
    <row r="3285" spans="1:28">
      <c r="A3285">
        <v>10</v>
      </c>
      <c r="B3285">
        <v>394</v>
      </c>
      <c r="C3285">
        <v>2013</v>
      </c>
      <c r="D3285">
        <v>99</v>
      </c>
      <c r="E3285">
        <v>99</v>
      </c>
      <c r="F3285">
        <v>99</v>
      </c>
      <c r="G3285">
        <v>99</v>
      </c>
      <c r="H3285">
        <v>99</v>
      </c>
      <c r="I3285">
        <v>99</v>
      </c>
      <c r="J3285">
        <v>999</v>
      </c>
      <c r="K3285">
        <v>99</v>
      </c>
      <c r="L3285">
        <v>99</v>
      </c>
      <c r="M3285">
        <v>42</v>
      </c>
      <c r="N3285">
        <v>99</v>
      </c>
      <c r="O3285">
        <v>99</v>
      </c>
      <c r="P3285">
        <v>9999</v>
      </c>
      <c r="Q3285">
        <v>22</v>
      </c>
      <c r="R3285">
        <v>25</v>
      </c>
      <c r="S3285">
        <v>25</v>
      </c>
      <c r="T3285">
        <v>0.12821827879782541</v>
      </c>
      <c r="U3285">
        <v>0.17325898780013776</v>
      </c>
      <c r="V3285">
        <v>5</v>
      </c>
      <c r="W3285">
        <v>42</v>
      </c>
      <c r="X3285">
        <v>209.53412784398705</v>
      </c>
      <c r="Y3285">
        <v>193.40000000000003</v>
      </c>
      <c r="Z3285">
        <v>193.40000000000003</v>
      </c>
      <c r="AA3285">
        <v>49.870023059950448</v>
      </c>
      <c r="AB3285">
        <v>0</v>
      </c>
    </row>
    <row r="3286" spans="1:28">
      <c r="A3286">
        <v>10</v>
      </c>
      <c r="B3286">
        <v>395</v>
      </c>
      <c r="C3286">
        <v>2013</v>
      </c>
      <c r="D3286">
        <v>99</v>
      </c>
      <c r="E3286">
        <v>99</v>
      </c>
      <c r="F3286">
        <v>99</v>
      </c>
      <c r="G3286">
        <v>99</v>
      </c>
      <c r="H3286">
        <v>99</v>
      </c>
      <c r="I3286">
        <v>99</v>
      </c>
      <c r="J3286">
        <v>999</v>
      </c>
      <c r="K3286">
        <v>99</v>
      </c>
      <c r="L3286">
        <v>99</v>
      </c>
      <c r="M3286">
        <v>43</v>
      </c>
      <c r="N3286">
        <v>99</v>
      </c>
      <c r="O3286">
        <v>99</v>
      </c>
      <c r="P3286">
        <v>9999</v>
      </c>
      <c r="Q3286">
        <v>27</v>
      </c>
      <c r="R3286">
        <v>33</v>
      </c>
      <c r="S3286">
        <v>33</v>
      </c>
      <c r="T3286">
        <v>0.1692481280131295</v>
      </c>
      <c r="U3286">
        <v>0.24575900519770513</v>
      </c>
      <c r="V3286">
        <v>5</v>
      </c>
      <c r="W3286">
        <v>43</v>
      </c>
      <c r="X3286">
        <v>225.16169276732657</v>
      </c>
      <c r="Y3286">
        <v>207.82424242424247</v>
      </c>
      <c r="Z3286">
        <v>207.82424242424247</v>
      </c>
      <c r="AA3286">
        <v>24.942929165099223</v>
      </c>
      <c r="AB3286">
        <v>0</v>
      </c>
    </row>
    <row r="3287" spans="1:28">
      <c r="A3287">
        <v>10</v>
      </c>
      <c r="B3287">
        <v>396</v>
      </c>
      <c r="C3287">
        <v>2013</v>
      </c>
      <c r="D3287">
        <v>99</v>
      </c>
      <c r="E3287">
        <v>99</v>
      </c>
      <c r="F3287">
        <v>99</v>
      </c>
      <c r="G3287">
        <v>99</v>
      </c>
      <c r="H3287">
        <v>99</v>
      </c>
      <c r="I3287">
        <v>99</v>
      </c>
      <c r="J3287">
        <v>999</v>
      </c>
      <c r="K3287">
        <v>99</v>
      </c>
      <c r="L3287">
        <v>99</v>
      </c>
      <c r="M3287">
        <v>44</v>
      </c>
      <c r="N3287">
        <v>99</v>
      </c>
      <c r="O3287">
        <v>99</v>
      </c>
      <c r="P3287">
        <v>9999</v>
      </c>
      <c r="Q3287">
        <v>27</v>
      </c>
      <c r="R3287">
        <v>35</v>
      </c>
      <c r="S3287">
        <v>35</v>
      </c>
      <c r="T3287">
        <v>0.17950559031695559</v>
      </c>
      <c r="U3287">
        <v>0.24824949116504941</v>
      </c>
      <c r="V3287">
        <v>5</v>
      </c>
      <c r="W3287">
        <v>44</v>
      </c>
      <c r="X3287">
        <v>214.44668008048288</v>
      </c>
      <c r="Y3287">
        <v>197.93428571428564</v>
      </c>
      <c r="Z3287">
        <v>197.93428571428564</v>
      </c>
      <c r="AA3287">
        <v>24.354077896814086</v>
      </c>
      <c r="AB3287">
        <v>0</v>
      </c>
    </row>
    <row r="3288" spans="1:28">
      <c r="A3288">
        <v>10</v>
      </c>
      <c r="B3288">
        <v>397</v>
      </c>
      <c r="C3288">
        <v>2013</v>
      </c>
      <c r="D3288">
        <v>99</v>
      </c>
      <c r="E3288">
        <v>99</v>
      </c>
      <c r="F3288">
        <v>99</v>
      </c>
      <c r="G3288">
        <v>99</v>
      </c>
      <c r="H3288">
        <v>99</v>
      </c>
      <c r="I3288">
        <v>99</v>
      </c>
      <c r="J3288">
        <v>999</v>
      </c>
      <c r="K3288">
        <v>99</v>
      </c>
      <c r="L3288">
        <v>99</v>
      </c>
      <c r="M3288">
        <v>45</v>
      </c>
      <c r="N3288">
        <v>99</v>
      </c>
      <c r="O3288">
        <v>99</v>
      </c>
      <c r="P3288">
        <v>9999</v>
      </c>
      <c r="Q3288">
        <v>33</v>
      </c>
      <c r="R3288">
        <v>39</v>
      </c>
      <c r="S3288">
        <v>39</v>
      </c>
      <c r="T3288">
        <v>0.20002051492460765</v>
      </c>
      <c r="U3288">
        <v>0.25274311620540862</v>
      </c>
      <c r="V3288">
        <v>7.9230769230769251</v>
      </c>
      <c r="W3288">
        <v>45</v>
      </c>
      <c r="X3288">
        <v>195.93577242547988</v>
      </c>
      <c r="Y3288">
        <v>180.84871794871788</v>
      </c>
      <c r="Z3288">
        <v>180.84871794871788</v>
      </c>
      <c r="AA3288">
        <v>31.549691142337497</v>
      </c>
      <c r="AB3288">
        <v>0</v>
      </c>
    </row>
    <row r="3289" spans="1:28">
      <c r="A3289">
        <v>10</v>
      </c>
      <c r="B3289">
        <v>398</v>
      </c>
      <c r="C3289">
        <v>2013</v>
      </c>
      <c r="D3289">
        <v>99</v>
      </c>
      <c r="E3289">
        <v>99</v>
      </c>
      <c r="F3289">
        <v>99</v>
      </c>
      <c r="G3289">
        <v>99</v>
      </c>
      <c r="H3289">
        <v>99</v>
      </c>
      <c r="I3289">
        <v>99</v>
      </c>
      <c r="J3289">
        <v>999</v>
      </c>
      <c r="K3289">
        <v>99</v>
      </c>
      <c r="L3289">
        <v>99</v>
      </c>
      <c r="M3289">
        <v>46</v>
      </c>
      <c r="N3289">
        <v>99</v>
      </c>
      <c r="O3289">
        <v>99</v>
      </c>
      <c r="P3289">
        <v>9999</v>
      </c>
      <c r="Q3289">
        <v>53</v>
      </c>
      <c r="R3289">
        <v>57</v>
      </c>
      <c r="S3289">
        <v>57</v>
      </c>
      <c r="T3289">
        <v>0.29233767565904201</v>
      </c>
      <c r="U3289">
        <v>0.39734180649933121</v>
      </c>
      <c r="V3289">
        <v>7.9473684210526301</v>
      </c>
      <c r="W3289">
        <v>46</v>
      </c>
      <c r="X3289">
        <v>210.76010720191596</v>
      </c>
      <c r="Y3289">
        <v>194.53157894736839</v>
      </c>
      <c r="Z3289">
        <v>194.53157894736839</v>
      </c>
      <c r="AA3289">
        <v>36.628007488732656</v>
      </c>
      <c r="AB3289">
        <v>0</v>
      </c>
    </row>
    <row r="3290" spans="1:28">
      <c r="A3290">
        <v>10</v>
      </c>
      <c r="B3290">
        <v>399</v>
      </c>
      <c r="C3290">
        <v>2013</v>
      </c>
      <c r="D3290">
        <v>99</v>
      </c>
      <c r="E3290">
        <v>99</v>
      </c>
      <c r="F3290">
        <v>99</v>
      </c>
      <c r="G3290">
        <v>99</v>
      </c>
      <c r="H3290">
        <v>99</v>
      </c>
      <c r="I3290">
        <v>99</v>
      </c>
      <c r="J3290">
        <v>999</v>
      </c>
      <c r="K3290">
        <v>99</v>
      </c>
      <c r="L3290">
        <v>99</v>
      </c>
      <c r="M3290">
        <v>47</v>
      </c>
      <c r="N3290">
        <v>99</v>
      </c>
      <c r="O3290">
        <v>99</v>
      </c>
      <c r="P3290">
        <v>9999</v>
      </c>
      <c r="Q3290">
        <v>68</v>
      </c>
      <c r="R3290">
        <v>86</v>
      </c>
      <c r="S3290">
        <v>86</v>
      </c>
      <c r="T3290">
        <v>0.44107087906451942</v>
      </c>
      <c r="U3290">
        <v>0.58483777379336643</v>
      </c>
      <c r="V3290">
        <v>8</v>
      </c>
      <c r="W3290">
        <v>47</v>
      </c>
      <c r="X3290">
        <v>205.6060873289828</v>
      </c>
      <c r="Y3290">
        <v>189.77441860465112</v>
      </c>
      <c r="Z3290">
        <v>189.77441860465112</v>
      </c>
      <c r="AA3290">
        <v>28.723283586853555</v>
      </c>
      <c r="AB3290">
        <v>0</v>
      </c>
    </row>
    <row r="3291" spans="1:28">
      <c r="A3291">
        <v>10</v>
      </c>
      <c r="B3291">
        <v>400</v>
      </c>
      <c r="C3291">
        <v>2013</v>
      </c>
      <c r="D3291">
        <v>99</v>
      </c>
      <c r="E3291">
        <v>99</v>
      </c>
      <c r="F3291">
        <v>99</v>
      </c>
      <c r="G3291">
        <v>99</v>
      </c>
      <c r="H3291">
        <v>99</v>
      </c>
      <c r="I3291">
        <v>99</v>
      </c>
      <c r="J3291">
        <v>999</v>
      </c>
      <c r="K3291">
        <v>99</v>
      </c>
      <c r="L3291">
        <v>99</v>
      </c>
      <c r="M3291">
        <v>48</v>
      </c>
      <c r="N3291">
        <v>99</v>
      </c>
      <c r="O3291">
        <v>99</v>
      </c>
      <c r="P3291">
        <v>9999</v>
      </c>
      <c r="Q3291">
        <v>88</v>
      </c>
      <c r="R3291">
        <v>116</v>
      </c>
      <c r="S3291">
        <v>116</v>
      </c>
      <c r="T3291">
        <v>0.59493281362190997</v>
      </c>
      <c r="U3291">
        <v>0.76881480983570061</v>
      </c>
      <c r="V3291">
        <v>8</v>
      </c>
      <c r="W3291">
        <v>48</v>
      </c>
      <c r="X3291">
        <v>200.38386819591284</v>
      </c>
      <c r="Y3291">
        <v>184.95431034482752</v>
      </c>
      <c r="Z3291">
        <v>184.95431034482752</v>
      </c>
      <c r="AA3291">
        <v>32.994674053606346</v>
      </c>
      <c r="AB3291">
        <v>0</v>
      </c>
    </row>
    <row r="3292" spans="1:28">
      <c r="A3292">
        <v>10</v>
      </c>
      <c r="B3292">
        <v>401</v>
      </c>
      <c r="C3292">
        <v>2013</v>
      </c>
      <c r="D3292">
        <v>99</v>
      </c>
      <c r="E3292">
        <v>99</v>
      </c>
      <c r="F3292">
        <v>99</v>
      </c>
      <c r="G3292">
        <v>99</v>
      </c>
      <c r="H3292">
        <v>99</v>
      </c>
      <c r="I3292">
        <v>99</v>
      </c>
      <c r="J3292">
        <v>999</v>
      </c>
      <c r="K3292">
        <v>99</v>
      </c>
      <c r="L3292">
        <v>99</v>
      </c>
      <c r="M3292">
        <v>49</v>
      </c>
      <c r="N3292">
        <v>99</v>
      </c>
      <c r="O3292">
        <v>99</v>
      </c>
      <c r="P3292">
        <v>9999</v>
      </c>
      <c r="Q3292">
        <v>90</v>
      </c>
      <c r="R3292">
        <v>120</v>
      </c>
      <c r="S3292">
        <v>120</v>
      </c>
      <c r="T3292">
        <v>0.61544773822956189</v>
      </c>
      <c r="U3292">
        <v>0.76264413812956111</v>
      </c>
      <c r="V3292">
        <v>8</v>
      </c>
      <c r="W3292">
        <v>49</v>
      </c>
      <c r="X3292">
        <v>192.14969302997483</v>
      </c>
      <c r="Y3292">
        <v>177.35416666666657</v>
      </c>
      <c r="Z3292">
        <v>177.35416666666657</v>
      </c>
      <c r="AA3292">
        <v>36.188526947624197</v>
      </c>
      <c r="AB3292">
        <v>0</v>
      </c>
    </row>
    <row r="3293" spans="1:28">
      <c r="A3293">
        <v>10</v>
      </c>
      <c r="B3293">
        <v>402</v>
      </c>
      <c r="C3293">
        <v>2013</v>
      </c>
      <c r="D3293">
        <v>99</v>
      </c>
      <c r="E3293">
        <v>99</v>
      </c>
      <c r="F3293">
        <v>99</v>
      </c>
      <c r="G3293">
        <v>99</v>
      </c>
      <c r="H3293">
        <v>99</v>
      </c>
      <c r="I3293">
        <v>99</v>
      </c>
      <c r="J3293">
        <v>999</v>
      </c>
      <c r="K3293">
        <v>99</v>
      </c>
      <c r="L3293">
        <v>99</v>
      </c>
      <c r="M3293">
        <v>50</v>
      </c>
      <c r="N3293">
        <v>99</v>
      </c>
      <c r="O3293">
        <v>99</v>
      </c>
      <c r="P3293">
        <v>9999</v>
      </c>
      <c r="Q3293">
        <v>135</v>
      </c>
      <c r="R3293">
        <v>193</v>
      </c>
      <c r="S3293">
        <v>193</v>
      </c>
      <c r="T3293">
        <v>0.98984511231921246</v>
      </c>
      <c r="U3293">
        <v>1.2330700616130463</v>
      </c>
      <c r="V3293">
        <v>11.487046632124352</v>
      </c>
      <c r="W3293">
        <v>50</v>
      </c>
      <c r="X3293">
        <v>193.16544945239397</v>
      </c>
      <c r="Y3293">
        <v>178.29170984455962</v>
      </c>
      <c r="Z3293">
        <v>178.29170984455962</v>
      </c>
      <c r="AA3293">
        <v>35.214575904641997</v>
      </c>
      <c r="AB3293">
        <v>0</v>
      </c>
    </row>
    <row r="3294" spans="1:28">
      <c r="A3294">
        <v>10</v>
      </c>
      <c r="B3294">
        <v>403</v>
      </c>
      <c r="C3294">
        <v>2013</v>
      </c>
      <c r="D3294">
        <v>99</v>
      </c>
      <c r="E3294">
        <v>99</v>
      </c>
      <c r="F3294">
        <v>99</v>
      </c>
      <c r="G3294">
        <v>99</v>
      </c>
      <c r="H3294">
        <v>99</v>
      </c>
      <c r="I3294">
        <v>99</v>
      </c>
      <c r="J3294">
        <v>999</v>
      </c>
      <c r="K3294">
        <v>99</v>
      </c>
      <c r="L3294">
        <v>99</v>
      </c>
      <c r="M3294">
        <v>51</v>
      </c>
      <c r="N3294">
        <v>99</v>
      </c>
      <c r="O3294">
        <v>99</v>
      </c>
      <c r="P3294">
        <v>9999</v>
      </c>
      <c r="Q3294">
        <v>143</v>
      </c>
      <c r="R3294">
        <v>236</v>
      </c>
      <c r="S3294">
        <v>236</v>
      </c>
      <c r="T3294">
        <v>1.2103805518514721</v>
      </c>
      <c r="U3294">
        <v>1.466806648939615</v>
      </c>
      <c r="V3294">
        <v>11</v>
      </c>
      <c r="W3294">
        <v>51</v>
      </c>
      <c r="X3294">
        <v>187.91431771856713</v>
      </c>
      <c r="Y3294">
        <v>173.44491525423732</v>
      </c>
      <c r="Z3294">
        <v>173.44491525423732</v>
      </c>
      <c r="AA3294">
        <v>35.579056392861006</v>
      </c>
      <c r="AB3294">
        <v>0</v>
      </c>
    </row>
    <row r="3295" spans="1:28">
      <c r="A3295">
        <v>10</v>
      </c>
      <c r="B3295">
        <v>404</v>
      </c>
      <c r="C3295">
        <v>2013</v>
      </c>
      <c r="D3295">
        <v>99</v>
      </c>
      <c r="E3295">
        <v>99</v>
      </c>
      <c r="F3295">
        <v>99</v>
      </c>
      <c r="G3295">
        <v>99</v>
      </c>
      <c r="H3295">
        <v>99</v>
      </c>
      <c r="I3295">
        <v>99</v>
      </c>
      <c r="J3295">
        <v>999</v>
      </c>
      <c r="K3295">
        <v>99</v>
      </c>
      <c r="L3295">
        <v>99</v>
      </c>
      <c r="M3295">
        <v>52</v>
      </c>
      <c r="N3295">
        <v>99</v>
      </c>
      <c r="O3295">
        <v>99</v>
      </c>
      <c r="P3295">
        <v>9999</v>
      </c>
      <c r="Q3295">
        <v>187</v>
      </c>
      <c r="R3295">
        <v>312</v>
      </c>
      <c r="S3295">
        <v>312</v>
      </c>
      <c r="T3295">
        <v>1.6001641193968612</v>
      </c>
      <c r="U3295">
        <v>1.8989794246513012</v>
      </c>
      <c r="V3295">
        <v>11</v>
      </c>
      <c r="W3295">
        <v>52</v>
      </c>
      <c r="X3295">
        <v>184.01984887629521</v>
      </c>
      <c r="Y3295">
        <v>169.85032051282059</v>
      </c>
      <c r="Z3295">
        <v>169.85032051282059</v>
      </c>
      <c r="AA3295">
        <v>35.667813004341298</v>
      </c>
      <c r="AB3295">
        <v>0</v>
      </c>
    </row>
    <row r="3296" spans="1:28">
      <c r="A3296">
        <v>10</v>
      </c>
      <c r="B3296">
        <v>405</v>
      </c>
      <c r="C3296">
        <v>2013</v>
      </c>
      <c r="D3296">
        <v>99</v>
      </c>
      <c r="E3296">
        <v>99</v>
      </c>
      <c r="F3296">
        <v>99</v>
      </c>
      <c r="G3296">
        <v>99</v>
      </c>
      <c r="H3296">
        <v>99</v>
      </c>
      <c r="I3296">
        <v>99</v>
      </c>
      <c r="J3296">
        <v>999</v>
      </c>
      <c r="K3296">
        <v>99</v>
      </c>
      <c r="L3296">
        <v>99</v>
      </c>
      <c r="M3296">
        <v>53</v>
      </c>
      <c r="N3296">
        <v>99</v>
      </c>
      <c r="O3296">
        <v>99</v>
      </c>
      <c r="P3296">
        <v>9999</v>
      </c>
      <c r="Q3296">
        <v>216</v>
      </c>
      <c r="R3296">
        <v>415</v>
      </c>
      <c r="S3296">
        <v>415</v>
      </c>
      <c r="T3296">
        <v>2.1284234280439018</v>
      </c>
      <c r="U3296">
        <v>2.4292343462797912</v>
      </c>
      <c r="V3296">
        <v>11.855421686746988</v>
      </c>
      <c r="W3296">
        <v>53</v>
      </c>
      <c r="X3296">
        <v>176.97842290070349</v>
      </c>
      <c r="Y3296">
        <v>163.35108433734931</v>
      </c>
      <c r="Z3296">
        <v>163.35108433734931</v>
      </c>
      <c r="AA3296">
        <v>36.605775336425303</v>
      </c>
      <c r="AB3296">
        <v>0</v>
      </c>
    </row>
    <row r="3297" spans="1:28">
      <c r="A3297">
        <v>10</v>
      </c>
      <c r="B3297">
        <v>406</v>
      </c>
      <c r="C3297">
        <v>2013</v>
      </c>
      <c r="D3297">
        <v>99</v>
      </c>
      <c r="E3297">
        <v>99</v>
      </c>
      <c r="F3297">
        <v>99</v>
      </c>
      <c r="G3297">
        <v>99</v>
      </c>
      <c r="H3297">
        <v>99</v>
      </c>
      <c r="I3297">
        <v>99</v>
      </c>
      <c r="J3297">
        <v>999</v>
      </c>
      <c r="K3297">
        <v>99</v>
      </c>
      <c r="L3297">
        <v>99</v>
      </c>
      <c r="M3297">
        <v>54</v>
      </c>
      <c r="N3297">
        <v>99</v>
      </c>
      <c r="O3297">
        <v>99</v>
      </c>
      <c r="P3297">
        <v>9999</v>
      </c>
      <c r="Q3297">
        <v>296</v>
      </c>
      <c r="R3297">
        <v>605</v>
      </c>
      <c r="S3297">
        <v>605</v>
      </c>
      <c r="T3297">
        <v>3.1028823469073754</v>
      </c>
      <c r="U3297">
        <v>3.4714615141333338</v>
      </c>
      <c r="V3297">
        <v>11.58181818181818</v>
      </c>
      <c r="W3297">
        <v>54</v>
      </c>
      <c r="X3297">
        <v>173.482624929488</v>
      </c>
      <c r="Y3297">
        <v>160.12446280991725</v>
      </c>
      <c r="Z3297">
        <v>160.12446280991725</v>
      </c>
      <c r="AA3297">
        <v>34.999789325232086</v>
      </c>
      <c r="AB3297">
        <v>0</v>
      </c>
    </row>
    <row r="3298" spans="1:28">
      <c r="A3298">
        <v>10</v>
      </c>
      <c r="B3298">
        <v>407</v>
      </c>
      <c r="C3298">
        <v>2013</v>
      </c>
      <c r="D3298">
        <v>99</v>
      </c>
      <c r="E3298">
        <v>99</v>
      </c>
      <c r="F3298">
        <v>99</v>
      </c>
      <c r="G3298">
        <v>99</v>
      </c>
      <c r="H3298">
        <v>99</v>
      </c>
      <c r="I3298">
        <v>99</v>
      </c>
      <c r="J3298">
        <v>999</v>
      </c>
      <c r="K3298">
        <v>99</v>
      </c>
      <c r="L3298">
        <v>99</v>
      </c>
      <c r="M3298">
        <v>55</v>
      </c>
      <c r="N3298">
        <v>99</v>
      </c>
      <c r="O3298">
        <v>99</v>
      </c>
      <c r="P3298">
        <v>9999</v>
      </c>
      <c r="Q3298">
        <v>319</v>
      </c>
      <c r="R3298">
        <v>781</v>
      </c>
      <c r="S3298">
        <v>781</v>
      </c>
      <c r="T3298">
        <v>4.0055390296440656</v>
      </c>
      <c r="U3298">
        <v>4.3522299392089963</v>
      </c>
      <c r="V3298">
        <v>15.30601792573623</v>
      </c>
      <c r="W3298">
        <v>55</v>
      </c>
      <c r="X3298">
        <v>168.48444156517948</v>
      </c>
      <c r="Y3298">
        <v>155.51113956466077</v>
      </c>
      <c r="Z3298">
        <v>155.51113956466077</v>
      </c>
      <c r="AA3298">
        <v>34.250148426003648</v>
      </c>
      <c r="AB3298">
        <v>0</v>
      </c>
    </row>
    <row r="3299" spans="1:28">
      <c r="A3299">
        <v>10</v>
      </c>
      <c r="B3299">
        <v>408</v>
      </c>
      <c r="C3299">
        <v>2013</v>
      </c>
      <c r="D3299">
        <v>99</v>
      </c>
      <c r="E3299">
        <v>99</v>
      </c>
      <c r="F3299">
        <v>99</v>
      </c>
      <c r="G3299">
        <v>99</v>
      </c>
      <c r="H3299">
        <v>99</v>
      </c>
      <c r="I3299">
        <v>99</v>
      </c>
      <c r="J3299">
        <v>999</v>
      </c>
      <c r="K3299">
        <v>99</v>
      </c>
      <c r="L3299">
        <v>99</v>
      </c>
      <c r="M3299">
        <v>56</v>
      </c>
      <c r="N3299">
        <v>99</v>
      </c>
      <c r="O3299">
        <v>99</v>
      </c>
      <c r="P3299">
        <v>9999</v>
      </c>
      <c r="Q3299">
        <v>357</v>
      </c>
      <c r="R3299">
        <v>992</v>
      </c>
      <c r="S3299">
        <v>992</v>
      </c>
      <c r="T3299">
        <v>5.087701302697714</v>
      </c>
      <c r="U3299">
        <v>5.4658534270817745</v>
      </c>
      <c r="V3299">
        <v>14.514112903225804</v>
      </c>
      <c r="W3299">
        <v>56</v>
      </c>
      <c r="X3299">
        <v>166.58861356725947</v>
      </c>
      <c r="Y3299">
        <v>153.76129032258069</v>
      </c>
      <c r="Z3299">
        <v>153.76129032258069</v>
      </c>
      <c r="AA3299">
        <v>35.277599203929597</v>
      </c>
      <c r="AB3299">
        <v>0</v>
      </c>
    </row>
    <row r="3300" spans="1:28">
      <c r="A3300">
        <v>10</v>
      </c>
      <c r="B3300">
        <v>409</v>
      </c>
      <c r="C3300">
        <v>2013</v>
      </c>
      <c r="D3300">
        <v>99</v>
      </c>
      <c r="E3300">
        <v>99</v>
      </c>
      <c r="F3300">
        <v>99</v>
      </c>
      <c r="G3300">
        <v>99</v>
      </c>
      <c r="H3300">
        <v>99</v>
      </c>
      <c r="I3300">
        <v>99</v>
      </c>
      <c r="J3300">
        <v>999</v>
      </c>
      <c r="K3300">
        <v>99</v>
      </c>
      <c r="L3300">
        <v>99</v>
      </c>
      <c r="M3300">
        <v>57</v>
      </c>
      <c r="N3300">
        <v>99</v>
      </c>
      <c r="O3300">
        <v>99</v>
      </c>
      <c r="P3300">
        <v>9999</v>
      </c>
      <c r="Q3300">
        <v>381</v>
      </c>
      <c r="R3300">
        <v>1214</v>
      </c>
      <c r="S3300">
        <v>1214</v>
      </c>
      <c r="T3300">
        <v>6.2262796184224012</v>
      </c>
      <c r="U3300">
        <v>6.3644386812648213</v>
      </c>
      <c r="V3300">
        <v>14.970345963756175</v>
      </c>
      <c r="W3300">
        <v>57</v>
      </c>
      <c r="X3300">
        <v>158.50407220920249</v>
      </c>
      <c r="Y3300">
        <v>146.29925864909401</v>
      </c>
      <c r="Z3300">
        <v>146.29925864909401</v>
      </c>
      <c r="AA3300">
        <v>31.17728058732882</v>
      </c>
      <c r="AB3300">
        <v>0</v>
      </c>
    </row>
    <row r="3301" spans="1:28">
      <c r="A3301">
        <v>10</v>
      </c>
      <c r="B3301">
        <v>410</v>
      </c>
      <c r="C3301">
        <v>2013</v>
      </c>
      <c r="D3301">
        <v>99</v>
      </c>
      <c r="E3301">
        <v>99</v>
      </c>
      <c r="F3301">
        <v>99</v>
      </c>
      <c r="G3301">
        <v>99</v>
      </c>
      <c r="H3301">
        <v>99</v>
      </c>
      <c r="I3301">
        <v>99</v>
      </c>
      <c r="J3301">
        <v>999</v>
      </c>
      <c r="K3301">
        <v>99</v>
      </c>
      <c r="L3301">
        <v>99</v>
      </c>
      <c r="M3301">
        <v>58</v>
      </c>
      <c r="N3301">
        <v>99</v>
      </c>
      <c r="O3301">
        <v>99</v>
      </c>
      <c r="P3301">
        <v>9999</v>
      </c>
      <c r="Q3301">
        <v>455</v>
      </c>
      <c r="R3301">
        <v>1541</v>
      </c>
      <c r="S3301">
        <v>1541</v>
      </c>
      <c r="T3301">
        <v>7.9033747050979599</v>
      </c>
      <c r="U3301">
        <v>7.9570954987988509</v>
      </c>
      <c r="V3301">
        <v>15.049967553536662</v>
      </c>
      <c r="W3301">
        <v>58</v>
      </c>
      <c r="X3301">
        <v>156.11726566657961</v>
      </c>
      <c r="Y3301">
        <v>144.09623621025287</v>
      </c>
      <c r="Z3301">
        <v>144.09623621025287</v>
      </c>
      <c r="AA3301">
        <v>30.939642086069899</v>
      </c>
      <c r="AB3301">
        <v>0</v>
      </c>
    </row>
    <row r="3302" spans="1:28">
      <c r="A3302">
        <v>10</v>
      </c>
      <c r="B3302">
        <v>411</v>
      </c>
      <c r="C3302">
        <v>2013</v>
      </c>
      <c r="D3302">
        <v>99</v>
      </c>
      <c r="E3302">
        <v>99</v>
      </c>
      <c r="F3302">
        <v>99</v>
      </c>
      <c r="G3302">
        <v>99</v>
      </c>
      <c r="H3302">
        <v>99</v>
      </c>
      <c r="I3302">
        <v>99</v>
      </c>
      <c r="J3302">
        <v>999</v>
      </c>
      <c r="K3302">
        <v>99</v>
      </c>
      <c r="L3302">
        <v>99</v>
      </c>
      <c r="M3302">
        <v>59</v>
      </c>
      <c r="N3302">
        <v>99</v>
      </c>
      <c r="O3302">
        <v>99</v>
      </c>
      <c r="P3302">
        <v>9999</v>
      </c>
      <c r="Q3302">
        <v>468</v>
      </c>
      <c r="R3302">
        <v>1805</v>
      </c>
      <c r="S3302">
        <v>1805</v>
      </c>
      <c r="T3302">
        <v>9.2573597292029977</v>
      </c>
      <c r="U3302">
        <v>9.0116030917028898</v>
      </c>
      <c r="V3302">
        <v>14.988919667590029</v>
      </c>
      <c r="W3302">
        <v>59</v>
      </c>
      <c r="X3302">
        <v>150.94678019105501</v>
      </c>
      <c r="Y3302">
        <v>139.32387811634339</v>
      </c>
      <c r="Z3302">
        <v>139.32387811634339</v>
      </c>
      <c r="AA3302">
        <v>28.32333729234168</v>
      </c>
      <c r="AB3302">
        <v>0</v>
      </c>
    </row>
    <row r="3303" spans="1:28">
      <c r="A3303">
        <v>10</v>
      </c>
      <c r="B3303">
        <v>412</v>
      </c>
      <c r="C3303">
        <v>2013</v>
      </c>
      <c r="D3303">
        <v>99</v>
      </c>
      <c r="E3303">
        <v>99</v>
      </c>
      <c r="F3303">
        <v>99</v>
      </c>
      <c r="G3303">
        <v>99</v>
      </c>
      <c r="H3303">
        <v>99</v>
      </c>
      <c r="I3303">
        <v>99</v>
      </c>
      <c r="J3303">
        <v>999</v>
      </c>
      <c r="K3303">
        <v>99</v>
      </c>
      <c r="L3303">
        <v>99</v>
      </c>
      <c r="M3303">
        <v>60</v>
      </c>
      <c r="N3303">
        <v>99</v>
      </c>
      <c r="O3303">
        <v>99</v>
      </c>
      <c r="P3303">
        <v>9999</v>
      </c>
      <c r="Q3303">
        <v>514</v>
      </c>
      <c r="R3303">
        <v>2413</v>
      </c>
      <c r="S3303">
        <v>2413</v>
      </c>
      <c r="T3303">
        <v>12.375628269566111</v>
      </c>
      <c r="U3303">
        <v>12.303731699022237</v>
      </c>
      <c r="V3303">
        <v>17.848321591380024</v>
      </c>
      <c r="W3303">
        <v>60</v>
      </c>
      <c r="X3303">
        <v>154.16242553988204</v>
      </c>
      <c r="Y3303">
        <v>142.29191877331152</v>
      </c>
      <c r="Z3303">
        <v>142.29191877331152</v>
      </c>
      <c r="AA3303">
        <v>29.703418591326475</v>
      </c>
      <c r="AB3303">
        <v>0</v>
      </c>
    </row>
    <row r="3304" spans="1:28">
      <c r="A3304">
        <v>10</v>
      </c>
      <c r="B3304">
        <v>413</v>
      </c>
      <c r="C3304">
        <v>2013</v>
      </c>
      <c r="D3304">
        <v>99</v>
      </c>
      <c r="E3304">
        <v>99</v>
      </c>
      <c r="F3304">
        <v>99</v>
      </c>
      <c r="G3304">
        <v>99</v>
      </c>
      <c r="H3304">
        <v>99</v>
      </c>
      <c r="I3304">
        <v>99</v>
      </c>
      <c r="J3304">
        <v>999</v>
      </c>
      <c r="K3304">
        <v>99</v>
      </c>
      <c r="L3304">
        <v>99</v>
      </c>
      <c r="M3304">
        <v>61</v>
      </c>
      <c r="N3304">
        <v>99</v>
      </c>
      <c r="O3304">
        <v>99</v>
      </c>
      <c r="P3304">
        <v>9999</v>
      </c>
      <c r="Q3304">
        <v>471</v>
      </c>
      <c r="R3304">
        <v>1929</v>
      </c>
      <c r="S3304">
        <v>1927</v>
      </c>
      <c r="T3304">
        <v>9.8933223920402114</v>
      </c>
      <c r="U3304">
        <v>9.5369702106558982</v>
      </c>
      <c r="V3304">
        <v>17.959564541213062</v>
      </c>
      <c r="W3304">
        <v>61</v>
      </c>
      <c r="X3304">
        <v>149.61833047172499</v>
      </c>
      <c r="Y3304">
        <v>137.96817003628809</v>
      </c>
      <c r="Z3304">
        <v>138.11136481577569</v>
      </c>
      <c r="AA3304">
        <v>28.711181199121871</v>
      </c>
      <c r="AB3304">
        <v>0</v>
      </c>
    </row>
    <row r="3305" spans="1:28">
      <c r="A3305">
        <v>10</v>
      </c>
      <c r="B3305">
        <v>414</v>
      </c>
      <c r="C3305">
        <v>2013</v>
      </c>
      <c r="D3305">
        <v>99</v>
      </c>
      <c r="E3305">
        <v>99</v>
      </c>
      <c r="F3305">
        <v>99</v>
      </c>
      <c r="G3305">
        <v>99</v>
      </c>
      <c r="H3305">
        <v>99</v>
      </c>
      <c r="I3305">
        <v>99</v>
      </c>
      <c r="J3305">
        <v>999</v>
      </c>
      <c r="K3305">
        <v>99</v>
      </c>
      <c r="L3305">
        <v>99</v>
      </c>
      <c r="M3305">
        <v>62</v>
      </c>
      <c r="N3305">
        <v>99</v>
      </c>
      <c r="O3305">
        <v>99</v>
      </c>
      <c r="P3305">
        <v>9999</v>
      </c>
      <c r="Q3305">
        <v>474</v>
      </c>
      <c r="R3305">
        <v>1929</v>
      </c>
      <c r="S3305">
        <v>1928</v>
      </c>
      <c r="T3305">
        <v>9.8933223920402114</v>
      </c>
      <c r="U3305">
        <v>9.3619918916800344</v>
      </c>
      <c r="V3305">
        <v>18.010368066355628</v>
      </c>
      <c r="W3305">
        <v>62</v>
      </c>
      <c r="X3305">
        <v>146.78453461928805</v>
      </c>
      <c r="Y3305">
        <v>135.43681700362873</v>
      </c>
      <c r="Z3305">
        <v>135.50706431535258</v>
      </c>
      <c r="AA3305">
        <v>27.100163909336473</v>
      </c>
      <c r="AB3305">
        <v>0</v>
      </c>
    </row>
    <row r="3306" spans="1:28">
      <c r="A3306">
        <v>10</v>
      </c>
      <c r="B3306">
        <v>415</v>
      </c>
      <c r="C3306">
        <v>2013</v>
      </c>
      <c r="D3306">
        <v>99</v>
      </c>
      <c r="E3306">
        <v>99</v>
      </c>
      <c r="F3306">
        <v>99</v>
      </c>
      <c r="G3306">
        <v>99</v>
      </c>
      <c r="H3306">
        <v>99</v>
      </c>
      <c r="I3306">
        <v>99</v>
      </c>
      <c r="J3306">
        <v>999</v>
      </c>
      <c r="K3306">
        <v>99</v>
      </c>
      <c r="L3306">
        <v>99</v>
      </c>
      <c r="M3306">
        <v>63</v>
      </c>
      <c r="N3306">
        <v>99</v>
      </c>
      <c r="O3306">
        <v>99</v>
      </c>
      <c r="P3306">
        <v>9999</v>
      </c>
      <c r="Q3306">
        <v>436</v>
      </c>
      <c r="R3306">
        <v>1678</v>
      </c>
      <c r="S3306">
        <v>1677</v>
      </c>
      <c r="T3306">
        <v>8.6060108729100442</v>
      </c>
      <c r="U3306">
        <v>7.9616464587679872</v>
      </c>
      <c r="V3306">
        <v>18.163289630512519</v>
      </c>
      <c r="W3306">
        <v>63</v>
      </c>
      <c r="X3306">
        <v>143.51605184420939</v>
      </c>
      <c r="Y3306">
        <v>132.4072109654353</v>
      </c>
      <c r="Z3306">
        <v>132.48616577221253</v>
      </c>
      <c r="AA3306">
        <v>25.608282368156441</v>
      </c>
      <c r="AB3306">
        <v>0</v>
      </c>
    </row>
    <row r="3307" spans="1:28">
      <c r="A3307">
        <v>10</v>
      </c>
      <c r="B3307">
        <v>416</v>
      </c>
      <c r="C3307">
        <v>2013</v>
      </c>
      <c r="D3307">
        <v>99</v>
      </c>
      <c r="E3307">
        <v>99</v>
      </c>
      <c r="F3307">
        <v>99</v>
      </c>
      <c r="G3307">
        <v>99</v>
      </c>
      <c r="H3307">
        <v>99</v>
      </c>
      <c r="I3307">
        <v>99</v>
      </c>
      <c r="J3307">
        <v>999</v>
      </c>
      <c r="K3307">
        <v>99</v>
      </c>
      <c r="L3307">
        <v>99</v>
      </c>
      <c r="M3307">
        <v>64</v>
      </c>
      <c r="N3307">
        <v>99</v>
      </c>
      <c r="O3307">
        <v>99</v>
      </c>
      <c r="P3307">
        <v>9999</v>
      </c>
      <c r="Q3307">
        <v>390</v>
      </c>
      <c r="R3307">
        <v>1321</v>
      </c>
      <c r="S3307">
        <v>1321</v>
      </c>
      <c r="T3307">
        <v>6.7750538516770948</v>
      </c>
      <c r="U3307">
        <v>6.1662103319964006</v>
      </c>
      <c r="V3307">
        <v>19.482967448902343</v>
      </c>
      <c r="W3307">
        <v>64</v>
      </c>
      <c r="X3307">
        <v>141.12843367782537</v>
      </c>
      <c r="Y3307">
        <v>130.26154428463283</v>
      </c>
      <c r="Z3307">
        <v>130.26154428463283</v>
      </c>
      <c r="AA3307">
        <v>24.537003933570706</v>
      </c>
      <c r="AB3307">
        <v>0</v>
      </c>
    </row>
    <row r="3308" spans="1:28">
      <c r="A3308">
        <v>10</v>
      </c>
      <c r="B3308">
        <v>417</v>
      </c>
      <c r="C3308">
        <v>2013</v>
      </c>
      <c r="D3308">
        <v>99</v>
      </c>
      <c r="E3308">
        <v>99</v>
      </c>
      <c r="F3308">
        <v>99</v>
      </c>
      <c r="G3308">
        <v>99</v>
      </c>
      <c r="H3308">
        <v>99</v>
      </c>
      <c r="I3308">
        <v>99</v>
      </c>
      <c r="J3308">
        <v>999</v>
      </c>
      <c r="K3308">
        <v>99</v>
      </c>
      <c r="L3308">
        <v>99</v>
      </c>
      <c r="M3308">
        <v>65</v>
      </c>
      <c r="N3308">
        <v>99</v>
      </c>
      <c r="O3308">
        <v>99</v>
      </c>
      <c r="P3308">
        <v>9999</v>
      </c>
      <c r="Q3308">
        <v>377</v>
      </c>
      <c r="R3308">
        <v>1463</v>
      </c>
      <c r="S3308">
        <v>1463</v>
      </c>
      <c r="T3308">
        <v>7.5033336752487427</v>
      </c>
      <c r="U3308">
        <v>6.8100421640349333</v>
      </c>
      <c r="V3308">
        <v>19.298017771701986</v>
      </c>
      <c r="W3308">
        <v>65</v>
      </c>
      <c r="X3308">
        <v>140.73576534658824</v>
      </c>
      <c r="Y3308">
        <v>129.89911141490097</v>
      </c>
      <c r="Z3308">
        <v>129.89911141490097</v>
      </c>
      <c r="AA3308">
        <v>22.705206536351795</v>
      </c>
      <c r="AB3308">
        <v>0</v>
      </c>
    </row>
    <row r="3309" spans="1:28">
      <c r="A3309">
        <v>10</v>
      </c>
      <c r="B3309">
        <v>418</v>
      </c>
      <c r="C3309">
        <v>2013</v>
      </c>
      <c r="D3309">
        <v>99</v>
      </c>
      <c r="E3309">
        <v>99</v>
      </c>
      <c r="F3309">
        <v>99</v>
      </c>
      <c r="G3309">
        <v>99</v>
      </c>
      <c r="H3309">
        <v>99</v>
      </c>
      <c r="I3309">
        <v>99</v>
      </c>
      <c r="J3309">
        <v>999</v>
      </c>
      <c r="K3309">
        <v>99</v>
      </c>
      <c r="L3309">
        <v>99</v>
      </c>
      <c r="M3309">
        <v>66</v>
      </c>
      <c r="N3309">
        <v>99</v>
      </c>
      <c r="O3309">
        <v>99</v>
      </c>
      <c r="P3309">
        <v>9999</v>
      </c>
      <c r="Q3309">
        <v>1</v>
      </c>
      <c r="R3309">
        <v>1</v>
      </c>
      <c r="S3309">
        <v>1</v>
      </c>
      <c r="T3309">
        <v>5.1287311519130178E-3</v>
      </c>
      <c r="U3309">
        <v>3.8593573911219928E-3</v>
      </c>
      <c r="V3309">
        <v>99</v>
      </c>
      <c r="W3309">
        <v>66</v>
      </c>
      <c r="X3309">
        <v>116.68472372697724</v>
      </c>
      <c r="Y3309">
        <v>107.7</v>
      </c>
      <c r="Z3309">
        <v>107.7</v>
      </c>
      <c r="AA3309">
        <v>0</v>
      </c>
      <c r="AB3309">
        <v>0</v>
      </c>
    </row>
    <row r="3310" spans="1:28">
      <c r="A3310">
        <v>10</v>
      </c>
      <c r="B3310">
        <v>419</v>
      </c>
      <c r="C3310">
        <v>2013</v>
      </c>
      <c r="D3310">
        <v>99</v>
      </c>
      <c r="E3310">
        <v>99</v>
      </c>
      <c r="F3310">
        <v>99</v>
      </c>
      <c r="G3310">
        <v>99</v>
      </c>
      <c r="H3310">
        <v>99</v>
      </c>
      <c r="I3310">
        <v>99</v>
      </c>
      <c r="J3310">
        <v>999</v>
      </c>
      <c r="K3310">
        <v>99</v>
      </c>
      <c r="L3310">
        <v>99</v>
      </c>
      <c r="M3310">
        <v>67</v>
      </c>
      <c r="N3310">
        <v>99</v>
      </c>
      <c r="O3310">
        <v>99</v>
      </c>
      <c r="P3310">
        <v>9999</v>
      </c>
      <c r="Q3310">
        <v>2</v>
      </c>
      <c r="R3310">
        <v>2</v>
      </c>
      <c r="S3310">
        <v>2</v>
      </c>
      <c r="T3310">
        <v>1.0257462303826036E-2</v>
      </c>
      <c r="U3310">
        <v>6.7440209935855037E-3</v>
      </c>
      <c r="V3310">
        <v>58</v>
      </c>
      <c r="W3310">
        <v>67</v>
      </c>
      <c r="X3310">
        <v>101.95016251354279</v>
      </c>
      <c r="Y3310">
        <v>94.1</v>
      </c>
      <c r="Z3310">
        <v>94.1</v>
      </c>
      <c r="AA3310">
        <v>3.8000000000000673</v>
      </c>
      <c r="AB3310">
        <v>0</v>
      </c>
    </row>
    <row r="3311" spans="1:28">
      <c r="A3311">
        <v>10</v>
      </c>
      <c r="B3311">
        <v>420</v>
      </c>
      <c r="C3311">
        <v>2013</v>
      </c>
      <c r="D3311">
        <v>99</v>
      </c>
      <c r="E3311">
        <v>99</v>
      </c>
      <c r="F3311">
        <v>99</v>
      </c>
      <c r="G3311">
        <v>99</v>
      </c>
      <c r="H3311">
        <v>99</v>
      </c>
      <c r="I3311">
        <v>99</v>
      </c>
      <c r="J3311">
        <v>999</v>
      </c>
      <c r="K3311">
        <v>99</v>
      </c>
      <c r="L3311">
        <v>99</v>
      </c>
      <c r="M3311">
        <v>68</v>
      </c>
      <c r="N3311">
        <v>99</v>
      </c>
      <c r="O3311">
        <v>99</v>
      </c>
      <c r="P3311">
        <v>9999</v>
      </c>
    </row>
    <row r="3312" spans="1:28">
      <c r="A3312">
        <v>10</v>
      </c>
      <c r="B3312">
        <v>421</v>
      </c>
      <c r="C3312">
        <v>2012</v>
      </c>
      <c r="D3312">
        <v>99</v>
      </c>
      <c r="E3312">
        <v>99</v>
      </c>
      <c r="F3312">
        <v>99</v>
      </c>
      <c r="G3312">
        <v>99</v>
      </c>
      <c r="H3312">
        <v>99</v>
      </c>
      <c r="I3312">
        <v>99</v>
      </c>
      <c r="J3312">
        <v>999</v>
      </c>
      <c r="K3312">
        <v>99</v>
      </c>
      <c r="L3312">
        <v>99</v>
      </c>
      <c r="M3312">
        <v>0</v>
      </c>
      <c r="N3312">
        <v>99</v>
      </c>
      <c r="O3312">
        <v>99</v>
      </c>
      <c r="P3312">
        <v>9999</v>
      </c>
      <c r="Q3312">
        <v>18</v>
      </c>
      <c r="R3312">
        <v>30</v>
      </c>
      <c r="S3312">
        <v>0</v>
      </c>
      <c r="T3312">
        <v>0.14885013272470163</v>
      </c>
      <c r="U3312">
        <v>0</v>
      </c>
      <c r="V3312">
        <v>82.3</v>
      </c>
      <c r="X3312">
        <v>135.66630552546047</v>
      </c>
      <c r="Y3312">
        <v>0</v>
      </c>
    </row>
    <row r="3313" spans="1:28">
      <c r="A3313">
        <v>10</v>
      </c>
      <c r="B3313">
        <v>422</v>
      </c>
      <c r="C3313">
        <v>2012</v>
      </c>
      <c r="D3313">
        <v>99</v>
      </c>
      <c r="E3313">
        <v>99</v>
      </c>
      <c r="F3313">
        <v>99</v>
      </c>
      <c r="G3313">
        <v>99</v>
      </c>
      <c r="H3313">
        <v>99</v>
      </c>
      <c r="I3313">
        <v>99</v>
      </c>
      <c r="J3313">
        <v>999</v>
      </c>
      <c r="K3313">
        <v>99</v>
      </c>
      <c r="L3313">
        <v>99</v>
      </c>
      <c r="M3313">
        <v>35</v>
      </c>
      <c r="N3313">
        <v>99</v>
      </c>
      <c r="O3313">
        <v>99</v>
      </c>
      <c r="P3313">
        <v>9999</v>
      </c>
      <c r="Q3313">
        <v>22</v>
      </c>
      <c r="R3313">
        <v>25</v>
      </c>
      <c r="S3313">
        <v>24</v>
      </c>
      <c r="T3313">
        <v>0.1240417772705847</v>
      </c>
      <c r="U3313">
        <v>0.17497603688018534</v>
      </c>
      <c r="V3313">
        <v>1.96</v>
      </c>
      <c r="W3313">
        <v>35</v>
      </c>
      <c r="X3313">
        <v>230.48320693391111</v>
      </c>
      <c r="Y3313">
        <v>202.95600000000005</v>
      </c>
      <c r="Z3313">
        <v>211.41249999999999</v>
      </c>
      <c r="AA3313">
        <v>43.158113494645114</v>
      </c>
      <c r="AB3313">
        <v>0</v>
      </c>
    </row>
    <row r="3314" spans="1:28">
      <c r="A3314">
        <v>10</v>
      </c>
      <c r="B3314">
        <v>423</v>
      </c>
      <c r="C3314">
        <v>2012</v>
      </c>
      <c r="D3314">
        <v>99</v>
      </c>
      <c r="E3314">
        <v>99</v>
      </c>
      <c r="F3314">
        <v>99</v>
      </c>
      <c r="G3314">
        <v>99</v>
      </c>
      <c r="H3314">
        <v>99</v>
      </c>
      <c r="I3314">
        <v>99</v>
      </c>
      <c r="J3314">
        <v>999</v>
      </c>
      <c r="K3314">
        <v>99</v>
      </c>
      <c r="L3314">
        <v>99</v>
      </c>
      <c r="M3314">
        <v>36</v>
      </c>
      <c r="N3314">
        <v>99</v>
      </c>
      <c r="O3314">
        <v>99</v>
      </c>
      <c r="P3314">
        <v>9999</v>
      </c>
      <c r="Q3314">
        <v>8</v>
      </c>
      <c r="R3314">
        <v>8</v>
      </c>
      <c r="S3314">
        <v>8</v>
      </c>
      <c r="T3314">
        <v>3.969336872658711E-2</v>
      </c>
      <c r="U3314">
        <v>6.0880722030051695E-2</v>
      </c>
      <c r="V3314">
        <v>2</v>
      </c>
      <c r="W3314">
        <v>36</v>
      </c>
      <c r="X3314">
        <v>239.08450704225351</v>
      </c>
      <c r="Y3314">
        <v>220.67500000000001</v>
      </c>
      <c r="Z3314">
        <v>220.67500000000001</v>
      </c>
      <c r="AA3314">
        <v>19.737891858048215</v>
      </c>
      <c r="AB3314">
        <v>0</v>
      </c>
    </row>
    <row r="3315" spans="1:28">
      <c r="A3315">
        <v>10</v>
      </c>
      <c r="B3315">
        <v>424</v>
      </c>
      <c r="C3315">
        <v>2012</v>
      </c>
      <c r="D3315">
        <v>99</v>
      </c>
      <c r="E3315">
        <v>99</v>
      </c>
      <c r="F3315">
        <v>99</v>
      </c>
      <c r="G3315">
        <v>99</v>
      </c>
      <c r="H3315">
        <v>99</v>
      </c>
      <c r="I3315">
        <v>99</v>
      </c>
      <c r="J3315">
        <v>999</v>
      </c>
      <c r="K3315">
        <v>99</v>
      </c>
      <c r="L3315">
        <v>99</v>
      </c>
      <c r="M3315">
        <v>37</v>
      </c>
      <c r="N3315">
        <v>99</v>
      </c>
      <c r="O3315">
        <v>99</v>
      </c>
      <c r="P3315">
        <v>9999</v>
      </c>
      <c r="Q3315">
        <v>4</v>
      </c>
      <c r="R3315">
        <v>4</v>
      </c>
      <c r="S3315">
        <v>4</v>
      </c>
      <c r="T3315">
        <v>1.9846684363293555E-2</v>
      </c>
      <c r="U3315">
        <v>2.5181320508861304E-2</v>
      </c>
      <c r="V3315">
        <v>2</v>
      </c>
      <c r="W3315">
        <v>37</v>
      </c>
      <c r="X3315">
        <v>197.77898158179849</v>
      </c>
      <c r="Y3315">
        <v>182.55</v>
      </c>
      <c r="Z3315">
        <v>182.55</v>
      </c>
      <c r="AA3315">
        <v>11.948326242616456</v>
      </c>
      <c r="AB3315">
        <v>0</v>
      </c>
    </row>
    <row r="3316" spans="1:28">
      <c r="A3316">
        <v>10</v>
      </c>
      <c r="B3316">
        <v>425</v>
      </c>
      <c r="C3316">
        <v>2012</v>
      </c>
      <c r="D3316">
        <v>99</v>
      </c>
      <c r="E3316">
        <v>99</v>
      </c>
      <c r="F3316">
        <v>99</v>
      </c>
      <c r="G3316">
        <v>99</v>
      </c>
      <c r="H3316">
        <v>99</v>
      </c>
      <c r="I3316">
        <v>99</v>
      </c>
      <c r="J3316">
        <v>999</v>
      </c>
      <c r="K3316">
        <v>99</v>
      </c>
      <c r="L3316">
        <v>99</v>
      </c>
      <c r="M3316">
        <v>38</v>
      </c>
      <c r="N3316">
        <v>99</v>
      </c>
      <c r="O3316">
        <v>99</v>
      </c>
      <c r="P3316">
        <v>9999</v>
      </c>
      <c r="Q3316">
        <v>9</v>
      </c>
      <c r="R3316">
        <v>9</v>
      </c>
      <c r="S3316">
        <v>9</v>
      </c>
      <c r="T3316">
        <v>4.4655039817410515E-2</v>
      </c>
      <c r="U3316">
        <v>6.7629536633700249E-2</v>
      </c>
      <c r="V3316">
        <v>2</v>
      </c>
      <c r="W3316">
        <v>38</v>
      </c>
      <c r="X3316">
        <v>236.07800650054159</v>
      </c>
      <c r="Y3316">
        <v>217.90000000000003</v>
      </c>
      <c r="Z3316">
        <v>217.90000000000003</v>
      </c>
      <c r="AA3316">
        <v>37.147932498173752</v>
      </c>
      <c r="AB3316">
        <v>0</v>
      </c>
    </row>
    <row r="3317" spans="1:28">
      <c r="A3317">
        <v>10</v>
      </c>
      <c r="B3317">
        <v>426</v>
      </c>
      <c r="C3317">
        <v>2012</v>
      </c>
      <c r="D3317">
        <v>99</v>
      </c>
      <c r="E3317">
        <v>99</v>
      </c>
      <c r="F3317">
        <v>99</v>
      </c>
      <c r="G3317">
        <v>99</v>
      </c>
      <c r="H3317">
        <v>99</v>
      </c>
      <c r="I3317">
        <v>99</v>
      </c>
      <c r="J3317">
        <v>999</v>
      </c>
      <c r="K3317">
        <v>99</v>
      </c>
      <c r="L3317">
        <v>99</v>
      </c>
      <c r="M3317">
        <v>39</v>
      </c>
      <c r="N3317">
        <v>99</v>
      </c>
      <c r="O3317">
        <v>99</v>
      </c>
      <c r="P3317">
        <v>9999</v>
      </c>
      <c r="Q3317">
        <v>9</v>
      </c>
      <c r="R3317">
        <v>10</v>
      </c>
      <c r="S3317">
        <v>10</v>
      </c>
      <c r="T3317">
        <v>4.9616710908233878E-2</v>
      </c>
      <c r="U3317">
        <v>7.2640281456950784E-2</v>
      </c>
      <c r="V3317">
        <v>2</v>
      </c>
      <c r="W3317">
        <v>39</v>
      </c>
      <c r="X3317">
        <v>228.21235102925243</v>
      </c>
      <c r="Y3317">
        <v>210.63999999999996</v>
      </c>
      <c r="Z3317">
        <v>210.63999999999996</v>
      </c>
      <c r="AA3317">
        <v>21.449811187980774</v>
      </c>
      <c r="AB3317">
        <v>0</v>
      </c>
    </row>
    <row r="3318" spans="1:28">
      <c r="A3318">
        <v>10</v>
      </c>
      <c r="B3318">
        <v>427</v>
      </c>
      <c r="C3318">
        <v>2012</v>
      </c>
      <c r="D3318">
        <v>99</v>
      </c>
      <c r="E3318">
        <v>99</v>
      </c>
      <c r="F3318">
        <v>99</v>
      </c>
      <c r="G3318">
        <v>99</v>
      </c>
      <c r="H3318">
        <v>99</v>
      </c>
      <c r="I3318">
        <v>99</v>
      </c>
      <c r="J3318">
        <v>999</v>
      </c>
      <c r="K3318">
        <v>99</v>
      </c>
      <c r="L3318">
        <v>99</v>
      </c>
      <c r="M3318">
        <v>40</v>
      </c>
      <c r="N3318">
        <v>99</v>
      </c>
      <c r="O3318">
        <v>99</v>
      </c>
      <c r="P3318">
        <v>9999</v>
      </c>
      <c r="Q3318">
        <v>16</v>
      </c>
      <c r="R3318">
        <v>16</v>
      </c>
      <c r="S3318">
        <v>16</v>
      </c>
      <c r="T3318">
        <v>7.9386737453174219E-2</v>
      </c>
      <c r="U3318">
        <v>0.11738523264874416</v>
      </c>
      <c r="V3318">
        <v>5</v>
      </c>
      <c r="W3318">
        <v>40</v>
      </c>
      <c r="X3318">
        <v>230.49160346695555</v>
      </c>
      <c r="Y3318">
        <v>212.74375000000001</v>
      </c>
      <c r="Z3318">
        <v>212.74375000000001</v>
      </c>
      <c r="AA3318">
        <v>28.477051478997804</v>
      </c>
      <c r="AB3318">
        <v>0</v>
      </c>
    </row>
    <row r="3319" spans="1:28">
      <c r="A3319">
        <v>10</v>
      </c>
      <c r="B3319">
        <v>428</v>
      </c>
      <c r="C3319">
        <v>2012</v>
      </c>
      <c r="D3319">
        <v>99</v>
      </c>
      <c r="E3319">
        <v>99</v>
      </c>
      <c r="F3319">
        <v>99</v>
      </c>
      <c r="G3319">
        <v>99</v>
      </c>
      <c r="H3319">
        <v>99</v>
      </c>
      <c r="I3319">
        <v>99</v>
      </c>
      <c r="J3319">
        <v>999</v>
      </c>
      <c r="K3319">
        <v>99</v>
      </c>
      <c r="L3319">
        <v>99</v>
      </c>
      <c r="M3319">
        <v>41</v>
      </c>
      <c r="N3319">
        <v>99</v>
      </c>
      <c r="O3319">
        <v>99</v>
      </c>
      <c r="P3319">
        <v>9999</v>
      </c>
      <c r="Q3319">
        <v>22</v>
      </c>
      <c r="R3319">
        <v>23</v>
      </c>
      <c r="S3319">
        <v>23</v>
      </c>
      <c r="T3319">
        <v>0.11411843508893799</v>
      </c>
      <c r="U3319">
        <v>0.15829539495997696</v>
      </c>
      <c r="V3319">
        <v>5</v>
      </c>
      <c r="W3319">
        <v>41</v>
      </c>
      <c r="X3319">
        <v>216.22309105468935</v>
      </c>
      <c r="Y3319">
        <v>199.5739130434782</v>
      </c>
      <c r="Z3319">
        <v>199.5739130434782</v>
      </c>
      <c r="AA3319">
        <v>25.43546338739656</v>
      </c>
      <c r="AB3319">
        <v>0</v>
      </c>
    </row>
    <row r="3320" spans="1:28">
      <c r="A3320">
        <v>10</v>
      </c>
      <c r="B3320">
        <v>429</v>
      </c>
      <c r="C3320">
        <v>2012</v>
      </c>
      <c r="D3320">
        <v>99</v>
      </c>
      <c r="E3320">
        <v>99</v>
      </c>
      <c r="F3320">
        <v>99</v>
      </c>
      <c r="G3320">
        <v>99</v>
      </c>
      <c r="H3320">
        <v>99</v>
      </c>
      <c r="I3320">
        <v>99</v>
      </c>
      <c r="J3320">
        <v>999</v>
      </c>
      <c r="K3320">
        <v>99</v>
      </c>
      <c r="L3320">
        <v>99</v>
      </c>
      <c r="M3320">
        <v>42</v>
      </c>
      <c r="N3320">
        <v>99</v>
      </c>
      <c r="O3320">
        <v>99</v>
      </c>
      <c r="P3320">
        <v>9999</v>
      </c>
      <c r="Q3320">
        <v>23</v>
      </c>
      <c r="R3320">
        <v>24</v>
      </c>
      <c r="S3320">
        <v>24</v>
      </c>
      <c r="T3320">
        <v>0.11908010617976132</v>
      </c>
      <c r="U3320">
        <v>0.16946525213995525</v>
      </c>
      <c r="V3320">
        <v>5</v>
      </c>
      <c r="W3320">
        <v>42</v>
      </c>
      <c r="X3320">
        <v>221.83550018057065</v>
      </c>
      <c r="Y3320">
        <v>204.75416666666663</v>
      </c>
      <c r="Z3320">
        <v>204.75416666666663</v>
      </c>
      <c r="AA3320">
        <v>35.84440889881671</v>
      </c>
      <c r="AB3320">
        <v>0</v>
      </c>
    </row>
    <row r="3321" spans="1:28">
      <c r="A3321">
        <v>10</v>
      </c>
      <c r="B3321">
        <v>430</v>
      </c>
      <c r="C3321">
        <v>2012</v>
      </c>
      <c r="D3321">
        <v>99</v>
      </c>
      <c r="E3321">
        <v>99</v>
      </c>
      <c r="F3321">
        <v>99</v>
      </c>
      <c r="G3321">
        <v>99</v>
      </c>
      <c r="H3321">
        <v>99</v>
      </c>
      <c r="I3321">
        <v>99</v>
      </c>
      <c r="J3321">
        <v>999</v>
      </c>
      <c r="K3321">
        <v>99</v>
      </c>
      <c r="L3321">
        <v>99</v>
      </c>
      <c r="M3321">
        <v>43</v>
      </c>
      <c r="N3321">
        <v>99</v>
      </c>
      <c r="O3321">
        <v>99</v>
      </c>
      <c r="P3321">
        <v>9999</v>
      </c>
      <c r="Q3321">
        <v>28</v>
      </c>
      <c r="R3321">
        <v>30</v>
      </c>
      <c r="S3321">
        <v>30</v>
      </c>
      <c r="T3321">
        <v>0.14885013272470163</v>
      </c>
      <c r="U3321">
        <v>0.20964777015820388</v>
      </c>
      <c r="V3321">
        <v>5</v>
      </c>
      <c r="W3321">
        <v>43</v>
      </c>
      <c r="X3321">
        <v>219.54857349223548</v>
      </c>
      <c r="Y3321">
        <v>202.64333333333329</v>
      </c>
      <c r="Z3321">
        <v>202.64333333333329</v>
      </c>
      <c r="AA3321">
        <v>44.386827500459901</v>
      </c>
      <c r="AB3321">
        <v>0</v>
      </c>
    </row>
    <row r="3322" spans="1:28">
      <c r="A3322">
        <v>10</v>
      </c>
      <c r="B3322">
        <v>431</v>
      </c>
      <c r="C3322">
        <v>2012</v>
      </c>
      <c r="D3322">
        <v>99</v>
      </c>
      <c r="E3322">
        <v>99</v>
      </c>
      <c r="F3322">
        <v>99</v>
      </c>
      <c r="G3322">
        <v>99</v>
      </c>
      <c r="H3322">
        <v>99</v>
      </c>
      <c r="I3322">
        <v>99</v>
      </c>
      <c r="J3322">
        <v>999</v>
      </c>
      <c r="K3322">
        <v>99</v>
      </c>
      <c r="L3322">
        <v>99</v>
      </c>
      <c r="M3322">
        <v>44</v>
      </c>
      <c r="N3322">
        <v>99</v>
      </c>
      <c r="O3322">
        <v>99</v>
      </c>
      <c r="P3322">
        <v>9999</v>
      </c>
      <c r="Q3322">
        <v>36</v>
      </c>
      <c r="R3322">
        <v>39</v>
      </c>
      <c r="S3322">
        <v>39</v>
      </c>
      <c r="T3322">
        <v>0.19350517254211216</v>
      </c>
      <c r="U3322">
        <v>0.26616607498150274</v>
      </c>
      <c r="V3322">
        <v>5</v>
      </c>
      <c r="W3322">
        <v>44</v>
      </c>
      <c r="X3322">
        <v>214.41231213712248</v>
      </c>
      <c r="Y3322">
        <v>197.90256410256407</v>
      </c>
      <c r="Z3322">
        <v>197.90256410256407</v>
      </c>
      <c r="AA3322">
        <v>35.1185500487694</v>
      </c>
      <c r="AB3322">
        <v>0</v>
      </c>
    </row>
    <row r="3323" spans="1:28">
      <c r="A3323">
        <v>10</v>
      </c>
      <c r="B3323">
        <v>432</v>
      </c>
      <c r="C3323">
        <v>2012</v>
      </c>
      <c r="D3323">
        <v>99</v>
      </c>
      <c r="E3323">
        <v>99</v>
      </c>
      <c r="F3323">
        <v>99</v>
      </c>
      <c r="G3323">
        <v>99</v>
      </c>
      <c r="H3323">
        <v>99</v>
      </c>
      <c r="I3323">
        <v>99</v>
      </c>
      <c r="J3323">
        <v>999</v>
      </c>
      <c r="K3323">
        <v>99</v>
      </c>
      <c r="L3323">
        <v>99</v>
      </c>
      <c r="M3323">
        <v>45</v>
      </c>
      <c r="N3323">
        <v>99</v>
      </c>
      <c r="O3323">
        <v>99</v>
      </c>
      <c r="P3323">
        <v>9999</v>
      </c>
      <c r="Q3323">
        <v>51</v>
      </c>
      <c r="R3323">
        <v>61</v>
      </c>
      <c r="S3323">
        <v>61</v>
      </c>
      <c r="T3323">
        <v>0.30266193654022677</v>
      </c>
      <c r="U3323">
        <v>0.40979823044494734</v>
      </c>
      <c r="V3323">
        <v>8</v>
      </c>
      <c r="W3323">
        <v>45</v>
      </c>
      <c r="X3323">
        <v>211.05802532724721</v>
      </c>
      <c r="Y3323">
        <v>194.80655737704919</v>
      </c>
      <c r="Z3323">
        <v>194.80655737704919</v>
      </c>
      <c r="AA3323">
        <v>28.153105229263797</v>
      </c>
      <c r="AB3323">
        <v>0</v>
      </c>
    </row>
    <row r="3324" spans="1:28">
      <c r="A3324">
        <v>10</v>
      </c>
      <c r="B3324">
        <v>433</v>
      </c>
      <c r="C3324">
        <v>2012</v>
      </c>
      <c r="D3324">
        <v>99</v>
      </c>
      <c r="E3324">
        <v>99</v>
      </c>
      <c r="F3324">
        <v>99</v>
      </c>
      <c r="G3324">
        <v>99</v>
      </c>
      <c r="H3324">
        <v>99</v>
      </c>
      <c r="I3324">
        <v>99</v>
      </c>
      <c r="J3324">
        <v>999</v>
      </c>
      <c r="K3324">
        <v>99</v>
      </c>
      <c r="L3324">
        <v>99</v>
      </c>
      <c r="M3324">
        <v>46</v>
      </c>
      <c r="N3324">
        <v>99</v>
      </c>
      <c r="O3324">
        <v>99</v>
      </c>
      <c r="P3324">
        <v>9999</v>
      </c>
      <c r="Q3324">
        <v>60</v>
      </c>
      <c r="R3324">
        <v>76</v>
      </c>
      <c r="S3324">
        <v>76</v>
      </c>
      <c r="T3324">
        <v>0.37708700290257752</v>
      </c>
      <c r="U3324">
        <v>0.50816125494155806</v>
      </c>
      <c r="V3324">
        <v>8.0394736842105257</v>
      </c>
      <c r="W3324">
        <v>46</v>
      </c>
      <c r="X3324">
        <v>210.06300963676804</v>
      </c>
      <c r="Y3324">
        <v>193.88815789473688</v>
      </c>
      <c r="Z3324">
        <v>193.88815789473688</v>
      </c>
      <c r="AA3324">
        <v>30.583117836588244</v>
      </c>
      <c r="AB3324">
        <v>0</v>
      </c>
    </row>
    <row r="3325" spans="1:28">
      <c r="A3325">
        <v>10</v>
      </c>
      <c r="B3325">
        <v>434</v>
      </c>
      <c r="C3325">
        <v>2012</v>
      </c>
      <c r="D3325">
        <v>99</v>
      </c>
      <c r="E3325">
        <v>99</v>
      </c>
      <c r="F3325">
        <v>99</v>
      </c>
      <c r="G3325">
        <v>99</v>
      </c>
      <c r="H3325">
        <v>99</v>
      </c>
      <c r="I3325">
        <v>99</v>
      </c>
      <c r="J3325">
        <v>999</v>
      </c>
      <c r="K3325">
        <v>99</v>
      </c>
      <c r="L3325">
        <v>99</v>
      </c>
      <c r="M3325">
        <v>47</v>
      </c>
      <c r="N3325">
        <v>99</v>
      </c>
      <c r="O3325">
        <v>99</v>
      </c>
      <c r="P3325">
        <v>9999</v>
      </c>
      <c r="Q3325">
        <v>68</v>
      </c>
      <c r="R3325">
        <v>86</v>
      </c>
      <c r="S3325">
        <v>86</v>
      </c>
      <c r="T3325">
        <v>0.42670371381081151</v>
      </c>
      <c r="U3325">
        <v>0.55791350240545035</v>
      </c>
      <c r="V3325">
        <v>8</v>
      </c>
      <c r="W3325">
        <v>47</v>
      </c>
      <c r="X3325">
        <v>203.81213938370837</v>
      </c>
      <c r="Y3325">
        <v>188.11860465116277</v>
      </c>
      <c r="Z3325">
        <v>188.11860465116277</v>
      </c>
      <c r="AA3325">
        <v>31.245749521643241</v>
      </c>
      <c r="AB3325">
        <v>0</v>
      </c>
    </row>
    <row r="3326" spans="1:28">
      <c r="A3326">
        <v>10</v>
      </c>
      <c r="B3326">
        <v>435</v>
      </c>
      <c r="C3326">
        <v>2012</v>
      </c>
      <c r="D3326">
        <v>99</v>
      </c>
      <c r="E3326">
        <v>99</v>
      </c>
      <c r="F3326">
        <v>99</v>
      </c>
      <c r="G3326">
        <v>99</v>
      </c>
      <c r="H3326">
        <v>99</v>
      </c>
      <c r="I3326">
        <v>99</v>
      </c>
      <c r="J3326">
        <v>999</v>
      </c>
      <c r="K3326">
        <v>99</v>
      </c>
      <c r="L3326">
        <v>99</v>
      </c>
      <c r="M3326">
        <v>48</v>
      </c>
      <c r="N3326">
        <v>99</v>
      </c>
      <c r="O3326">
        <v>99</v>
      </c>
      <c r="P3326">
        <v>9999</v>
      </c>
      <c r="Q3326">
        <v>94</v>
      </c>
      <c r="R3326">
        <v>136</v>
      </c>
      <c r="S3326">
        <v>136</v>
      </c>
      <c r="T3326">
        <v>0.674787268351981</v>
      </c>
      <c r="U3326">
        <v>0.89667847623008501</v>
      </c>
      <c r="V3326">
        <v>8.669117647058826</v>
      </c>
      <c r="W3326">
        <v>48</v>
      </c>
      <c r="X3326">
        <v>207.13784972277099</v>
      </c>
      <c r="Y3326">
        <v>191.18823529411765</v>
      </c>
      <c r="Z3326">
        <v>191.18823529411765</v>
      </c>
      <c r="AA3326">
        <v>34.21393132754303</v>
      </c>
      <c r="AB3326">
        <v>0</v>
      </c>
    </row>
    <row r="3327" spans="1:28">
      <c r="A3327">
        <v>10</v>
      </c>
      <c r="B3327">
        <v>436</v>
      </c>
      <c r="C3327">
        <v>2012</v>
      </c>
      <c r="D3327">
        <v>99</v>
      </c>
      <c r="E3327">
        <v>99</v>
      </c>
      <c r="F3327">
        <v>99</v>
      </c>
      <c r="G3327">
        <v>99</v>
      </c>
      <c r="H3327">
        <v>99</v>
      </c>
      <c r="I3327">
        <v>99</v>
      </c>
      <c r="J3327">
        <v>999</v>
      </c>
      <c r="K3327">
        <v>99</v>
      </c>
      <c r="L3327">
        <v>99</v>
      </c>
      <c r="M3327">
        <v>49</v>
      </c>
      <c r="N3327">
        <v>99</v>
      </c>
      <c r="O3327">
        <v>99</v>
      </c>
      <c r="P3327">
        <v>9999</v>
      </c>
      <c r="Q3327">
        <v>115</v>
      </c>
      <c r="R3327">
        <v>149</v>
      </c>
      <c r="S3327">
        <v>149</v>
      </c>
      <c r="T3327">
        <v>0.73928899253268499</v>
      </c>
      <c r="U3327">
        <v>0.92856378017762387</v>
      </c>
      <c r="V3327">
        <v>8</v>
      </c>
      <c r="W3327">
        <v>49</v>
      </c>
      <c r="X3327">
        <v>195.78846335628657</v>
      </c>
      <c r="Y3327">
        <v>180.71275167785231</v>
      </c>
      <c r="Z3327">
        <v>180.71275167785231</v>
      </c>
      <c r="AA3327">
        <v>37.458711567458685</v>
      </c>
      <c r="AB3327">
        <v>0</v>
      </c>
    </row>
    <row r="3328" spans="1:28">
      <c r="A3328">
        <v>10</v>
      </c>
      <c r="B3328">
        <v>437</v>
      </c>
      <c r="C3328">
        <v>2012</v>
      </c>
      <c r="D3328">
        <v>99</v>
      </c>
      <c r="E3328">
        <v>99</v>
      </c>
      <c r="F3328">
        <v>99</v>
      </c>
      <c r="G3328">
        <v>99</v>
      </c>
      <c r="H3328">
        <v>99</v>
      </c>
      <c r="I3328">
        <v>99</v>
      </c>
      <c r="J3328">
        <v>999</v>
      </c>
      <c r="K3328">
        <v>99</v>
      </c>
      <c r="L3328">
        <v>99</v>
      </c>
      <c r="M3328">
        <v>50</v>
      </c>
      <c r="N3328">
        <v>99</v>
      </c>
      <c r="O3328">
        <v>99</v>
      </c>
      <c r="P3328">
        <v>9999</v>
      </c>
      <c r="Q3328">
        <v>140</v>
      </c>
      <c r="R3328">
        <v>215</v>
      </c>
      <c r="S3328">
        <v>215</v>
      </c>
      <c r="T3328">
        <v>1.0667592845270288</v>
      </c>
      <c r="U3328">
        <v>1.3205433468223415</v>
      </c>
      <c r="V3328">
        <v>11.409302325581399</v>
      </c>
      <c r="W3328">
        <v>50</v>
      </c>
      <c r="X3328">
        <v>192.96379349441912</v>
      </c>
      <c r="Y3328">
        <v>178.10558139534885</v>
      </c>
      <c r="Z3328">
        <v>178.10558139534885</v>
      </c>
      <c r="AA3328">
        <v>35.473599308750366</v>
      </c>
      <c r="AB3328">
        <v>0</v>
      </c>
    </row>
    <row r="3329" spans="1:29">
      <c r="A3329">
        <v>10</v>
      </c>
      <c r="B3329">
        <v>438</v>
      </c>
      <c r="C3329">
        <v>2012</v>
      </c>
      <c r="D3329">
        <v>99</v>
      </c>
      <c r="E3329">
        <v>99</v>
      </c>
      <c r="F3329">
        <v>99</v>
      </c>
      <c r="G3329">
        <v>99</v>
      </c>
      <c r="H3329">
        <v>99</v>
      </c>
      <c r="I3329">
        <v>99</v>
      </c>
      <c r="J3329">
        <v>999</v>
      </c>
      <c r="K3329">
        <v>99</v>
      </c>
      <c r="L3329">
        <v>99</v>
      </c>
      <c r="M3329">
        <v>51</v>
      </c>
      <c r="N3329">
        <v>99</v>
      </c>
      <c r="O3329">
        <v>99</v>
      </c>
      <c r="P3329">
        <v>9999</v>
      </c>
      <c r="Q3329">
        <v>166</v>
      </c>
      <c r="R3329">
        <v>263</v>
      </c>
      <c r="S3329">
        <v>263</v>
      </c>
      <c r="T3329">
        <v>1.3049194968865512</v>
      </c>
      <c r="U3329">
        <v>1.5477787278536197</v>
      </c>
      <c r="V3329">
        <v>11.669201520912548</v>
      </c>
      <c r="W3329">
        <v>51</v>
      </c>
      <c r="X3329">
        <v>184.89056597555495</v>
      </c>
      <c r="Y3329">
        <v>170.65399239543729</v>
      </c>
      <c r="Z3329">
        <v>170.65399239543729</v>
      </c>
      <c r="AA3329">
        <v>35.028073114489523</v>
      </c>
      <c r="AB3329">
        <v>0</v>
      </c>
    </row>
    <row r="3330" spans="1:29">
      <c r="A3330">
        <v>10</v>
      </c>
      <c r="B3330">
        <v>439</v>
      </c>
      <c r="C3330">
        <v>2012</v>
      </c>
      <c r="D3330">
        <v>99</v>
      </c>
      <c r="E3330">
        <v>99</v>
      </c>
      <c r="F3330">
        <v>99</v>
      </c>
      <c r="G3330">
        <v>99</v>
      </c>
      <c r="H3330">
        <v>99</v>
      </c>
      <c r="I3330">
        <v>99</v>
      </c>
      <c r="J3330">
        <v>999</v>
      </c>
      <c r="K3330">
        <v>99</v>
      </c>
      <c r="L3330">
        <v>99</v>
      </c>
      <c r="M3330">
        <v>52</v>
      </c>
      <c r="N3330">
        <v>99</v>
      </c>
      <c r="O3330">
        <v>99</v>
      </c>
      <c r="P3330">
        <v>9999</v>
      </c>
      <c r="Q3330">
        <v>211</v>
      </c>
      <c r="R3330">
        <v>335</v>
      </c>
      <c r="S3330">
        <v>335</v>
      </c>
      <c r="T3330">
        <v>1.6621598154258357</v>
      </c>
      <c r="U3330">
        <v>1.936495965108938</v>
      </c>
      <c r="V3330">
        <v>11.262686567164179</v>
      </c>
      <c r="W3330">
        <v>52</v>
      </c>
      <c r="X3330">
        <v>181.60734787600464</v>
      </c>
      <c r="Y3330">
        <v>167.62358208955226</v>
      </c>
      <c r="Z3330">
        <v>167.62358208955226</v>
      </c>
      <c r="AA3330">
        <v>37.515873802546992</v>
      </c>
      <c r="AB3330">
        <v>0</v>
      </c>
    </row>
    <row r="3331" spans="1:29">
      <c r="A3331">
        <v>10</v>
      </c>
      <c r="B3331">
        <v>440</v>
      </c>
      <c r="C3331">
        <v>2012</v>
      </c>
      <c r="D3331">
        <v>99</v>
      </c>
      <c r="E3331">
        <v>99</v>
      </c>
      <c r="F3331">
        <v>99</v>
      </c>
      <c r="G3331">
        <v>99</v>
      </c>
      <c r="H3331">
        <v>99</v>
      </c>
      <c r="I3331">
        <v>99</v>
      </c>
      <c r="J3331">
        <v>999</v>
      </c>
      <c r="K3331">
        <v>99</v>
      </c>
      <c r="L3331">
        <v>99</v>
      </c>
      <c r="M3331">
        <v>53</v>
      </c>
      <c r="N3331">
        <v>99</v>
      </c>
      <c r="O3331">
        <v>99</v>
      </c>
      <c r="P3331">
        <v>9999</v>
      </c>
      <c r="Q3331">
        <v>235</v>
      </c>
      <c r="R3331">
        <v>425</v>
      </c>
      <c r="S3331">
        <v>425</v>
      </c>
      <c r="T3331">
        <v>2.1087102135999403</v>
      </c>
      <c r="U3331">
        <v>2.3588124362341327</v>
      </c>
      <c r="V3331">
        <v>12.03529411764706</v>
      </c>
      <c r="W3331">
        <v>53</v>
      </c>
      <c r="X3331">
        <v>174.36772672232479</v>
      </c>
      <c r="Y3331">
        <v>160.94141176470589</v>
      </c>
      <c r="Z3331">
        <v>160.94141176470589</v>
      </c>
      <c r="AA3331">
        <v>36.152576383757072</v>
      </c>
      <c r="AB3331">
        <v>0</v>
      </c>
    </row>
    <row r="3332" spans="1:29">
      <c r="A3332">
        <v>10</v>
      </c>
      <c r="B3332">
        <v>441</v>
      </c>
      <c r="C3332">
        <v>2012</v>
      </c>
      <c r="D3332">
        <v>99</v>
      </c>
      <c r="E3332">
        <v>99</v>
      </c>
      <c r="F3332">
        <v>99</v>
      </c>
      <c r="G3332">
        <v>99</v>
      </c>
      <c r="H3332">
        <v>99</v>
      </c>
      <c r="I3332">
        <v>99</v>
      </c>
      <c r="J3332">
        <v>999</v>
      </c>
      <c r="K3332">
        <v>99</v>
      </c>
      <c r="L3332">
        <v>99</v>
      </c>
      <c r="M3332">
        <v>54</v>
      </c>
      <c r="N3332">
        <v>99</v>
      </c>
      <c r="O3332">
        <v>99</v>
      </c>
      <c r="P3332">
        <v>9999</v>
      </c>
      <c r="Q3332">
        <v>312</v>
      </c>
      <c r="R3332">
        <v>628</v>
      </c>
      <c r="S3332">
        <v>628</v>
      </c>
      <c r="T3332">
        <v>3.1159294450370889</v>
      </c>
      <c r="U3332">
        <v>3.451699678784701</v>
      </c>
      <c r="V3332">
        <v>11.280254777070063</v>
      </c>
      <c r="W3332">
        <v>54</v>
      </c>
      <c r="X3332">
        <v>172.67719496794561</v>
      </c>
      <c r="Y3332">
        <v>159.38105095541397</v>
      </c>
      <c r="Z3332">
        <v>159.38105095541397</v>
      </c>
      <c r="AA3332">
        <v>36.596103402490904</v>
      </c>
      <c r="AB3332">
        <v>0</v>
      </c>
    </row>
    <row r="3333" spans="1:29">
      <c r="A3333">
        <v>10</v>
      </c>
      <c r="B3333">
        <v>442</v>
      </c>
      <c r="C3333">
        <v>2012</v>
      </c>
      <c r="D3333">
        <v>99</v>
      </c>
      <c r="E3333">
        <v>99</v>
      </c>
      <c r="F3333">
        <v>99</v>
      </c>
      <c r="G3333">
        <v>99</v>
      </c>
      <c r="H3333">
        <v>99</v>
      </c>
      <c r="I3333">
        <v>99</v>
      </c>
      <c r="J3333">
        <v>999</v>
      </c>
      <c r="K3333">
        <v>99</v>
      </c>
      <c r="L3333">
        <v>99</v>
      </c>
      <c r="M3333">
        <v>55</v>
      </c>
      <c r="N3333">
        <v>99</v>
      </c>
      <c r="O3333">
        <v>99</v>
      </c>
      <c r="P3333">
        <v>9999</v>
      </c>
      <c r="Q3333">
        <v>370</v>
      </c>
      <c r="R3333">
        <v>783</v>
      </c>
      <c r="S3333">
        <v>783</v>
      </c>
      <c r="T3333">
        <v>3.8849884641147128</v>
      </c>
      <c r="U3333">
        <v>4.1733055587023591</v>
      </c>
      <c r="V3333">
        <v>15.085568326947628</v>
      </c>
      <c r="W3333">
        <v>55</v>
      </c>
      <c r="X3333">
        <v>167.44803233389931</v>
      </c>
      <c r="Y3333">
        <v>154.55453384418902</v>
      </c>
      <c r="Z3333">
        <v>154.55453384418902</v>
      </c>
      <c r="AA3333">
        <v>34.767636288423319</v>
      </c>
      <c r="AB3333">
        <v>0</v>
      </c>
    </row>
    <row r="3334" spans="1:29">
      <c r="A3334">
        <v>10</v>
      </c>
      <c r="B3334">
        <v>443</v>
      </c>
      <c r="C3334">
        <v>2012</v>
      </c>
      <c r="D3334">
        <v>99</v>
      </c>
      <c r="E3334">
        <v>99</v>
      </c>
      <c r="F3334">
        <v>99</v>
      </c>
      <c r="G3334">
        <v>99</v>
      </c>
      <c r="H3334">
        <v>99</v>
      </c>
      <c r="I3334">
        <v>99</v>
      </c>
      <c r="J3334">
        <v>999</v>
      </c>
      <c r="K3334">
        <v>99</v>
      </c>
      <c r="L3334">
        <v>99</v>
      </c>
      <c r="M3334">
        <v>56</v>
      </c>
      <c r="N3334">
        <v>99</v>
      </c>
      <c r="O3334">
        <v>99</v>
      </c>
      <c r="P3334">
        <v>9999</v>
      </c>
      <c r="Q3334">
        <v>375</v>
      </c>
      <c r="R3334">
        <v>1023</v>
      </c>
      <c r="S3334">
        <v>1023</v>
      </c>
      <c r="T3334">
        <v>5.0757895259123265</v>
      </c>
      <c r="U3334">
        <v>5.4044934966360243</v>
      </c>
      <c r="V3334">
        <v>14.0830889540567</v>
      </c>
      <c r="W3334">
        <v>56</v>
      </c>
      <c r="X3334">
        <v>165.97435579716347</v>
      </c>
      <c r="Y3334">
        <v>153.19433040078201</v>
      </c>
      <c r="Z3334">
        <v>153.19433040078201</v>
      </c>
      <c r="AA3334">
        <v>33.442306239903793</v>
      </c>
      <c r="AB3334">
        <v>0</v>
      </c>
    </row>
    <row r="3335" spans="1:29">
      <c r="A3335">
        <v>10</v>
      </c>
      <c r="B3335">
        <v>444</v>
      </c>
      <c r="C3335">
        <v>2012</v>
      </c>
      <c r="D3335">
        <v>99</v>
      </c>
      <c r="E3335">
        <v>99</v>
      </c>
      <c r="F3335">
        <v>99</v>
      </c>
      <c r="G3335">
        <v>99</v>
      </c>
      <c r="H3335">
        <v>99</v>
      </c>
      <c r="I3335">
        <v>99</v>
      </c>
      <c r="J3335">
        <v>999</v>
      </c>
      <c r="K3335">
        <v>99</v>
      </c>
      <c r="L3335">
        <v>99</v>
      </c>
      <c r="M3335">
        <v>57</v>
      </c>
      <c r="N3335">
        <v>99</v>
      </c>
      <c r="O3335">
        <v>99</v>
      </c>
      <c r="P3335">
        <v>9999</v>
      </c>
      <c r="Q3335">
        <v>455</v>
      </c>
      <c r="R3335">
        <v>1280</v>
      </c>
      <c r="S3335">
        <v>1280</v>
      </c>
      <c r="T3335">
        <v>6.3509389962539364</v>
      </c>
      <c r="U3335">
        <v>6.4188330896069772</v>
      </c>
      <c r="V3335">
        <v>14.265625</v>
      </c>
      <c r="W3335">
        <v>57</v>
      </c>
      <c r="X3335">
        <v>157.54613014626213</v>
      </c>
      <c r="Y3335">
        <v>145.41507812500001</v>
      </c>
      <c r="Z3335">
        <v>145.41507812500001</v>
      </c>
      <c r="AA3335">
        <v>32.099078050820431</v>
      </c>
      <c r="AB3335">
        <v>0</v>
      </c>
    </row>
    <row r="3336" spans="1:29">
      <c r="A3336">
        <v>10</v>
      </c>
      <c r="B3336">
        <v>445</v>
      </c>
      <c r="C3336">
        <v>2012</v>
      </c>
      <c r="D3336">
        <v>99</v>
      </c>
      <c r="E3336">
        <v>99</v>
      </c>
      <c r="F3336">
        <v>99</v>
      </c>
      <c r="G3336">
        <v>99</v>
      </c>
      <c r="H3336">
        <v>99</v>
      </c>
      <c r="I3336">
        <v>99</v>
      </c>
      <c r="J3336">
        <v>999</v>
      </c>
      <c r="K3336">
        <v>99</v>
      </c>
      <c r="L3336">
        <v>99</v>
      </c>
      <c r="M3336">
        <v>58</v>
      </c>
      <c r="N3336">
        <v>99</v>
      </c>
      <c r="O3336">
        <v>99</v>
      </c>
      <c r="P3336">
        <v>9999</v>
      </c>
      <c r="Q3336">
        <v>508</v>
      </c>
      <c r="R3336">
        <v>1643</v>
      </c>
      <c r="S3336">
        <v>1643</v>
      </c>
      <c r="T3336">
        <v>8.1520256022228281</v>
      </c>
      <c r="U3336">
        <v>8.2041411236793369</v>
      </c>
      <c r="V3336">
        <v>15.034692635423003</v>
      </c>
      <c r="W3336">
        <v>58</v>
      </c>
      <c r="X3336">
        <v>156.87624506343283</v>
      </c>
      <c r="Y3336">
        <v>144.79677419354817</v>
      </c>
      <c r="Z3336">
        <v>144.79677419354817</v>
      </c>
      <c r="AA3336">
        <v>31.904791918369575</v>
      </c>
      <c r="AB3336">
        <v>0</v>
      </c>
    </row>
    <row r="3337" spans="1:29">
      <c r="A3337">
        <v>10</v>
      </c>
      <c r="B3337">
        <v>446</v>
      </c>
      <c r="C3337">
        <v>2012</v>
      </c>
      <c r="D3337">
        <v>99</v>
      </c>
      <c r="E3337">
        <v>99</v>
      </c>
      <c r="F3337">
        <v>99</v>
      </c>
      <c r="G3337">
        <v>99</v>
      </c>
      <c r="H3337">
        <v>99</v>
      </c>
      <c r="I3337">
        <v>99</v>
      </c>
      <c r="J3337">
        <v>999</v>
      </c>
      <c r="K3337">
        <v>99</v>
      </c>
      <c r="L3337">
        <v>99</v>
      </c>
      <c r="M3337">
        <v>59</v>
      </c>
      <c r="N3337">
        <v>99</v>
      </c>
      <c r="O3337">
        <v>99</v>
      </c>
      <c r="P3337">
        <v>9999</v>
      </c>
      <c r="Q3337">
        <v>503</v>
      </c>
      <c r="R3337">
        <v>1957</v>
      </c>
      <c r="S3337">
        <v>1957</v>
      </c>
      <c r="T3337">
        <v>9.7099903247413764</v>
      </c>
      <c r="U3337">
        <v>9.628813472523742</v>
      </c>
      <c r="V3337">
        <v>14.477772100153295</v>
      </c>
      <c r="W3337">
        <v>59</v>
      </c>
      <c r="X3337">
        <v>154.57653748440922</v>
      </c>
      <c r="Y3337">
        <v>142.6741440981092</v>
      </c>
      <c r="Z3337">
        <v>142.6741440981092</v>
      </c>
      <c r="AA3337">
        <v>30.129329913694281</v>
      </c>
      <c r="AB3337">
        <v>0</v>
      </c>
    </row>
    <row r="3338" spans="1:29">
      <c r="A3338">
        <v>10</v>
      </c>
      <c r="B3338">
        <v>447</v>
      </c>
      <c r="C3338">
        <v>2012</v>
      </c>
      <c r="D3338">
        <v>99</v>
      </c>
      <c r="E3338">
        <v>99</v>
      </c>
      <c r="F3338">
        <v>99</v>
      </c>
      <c r="G3338">
        <v>99</v>
      </c>
      <c r="H3338">
        <v>99</v>
      </c>
      <c r="I3338">
        <v>99</v>
      </c>
      <c r="J3338">
        <v>999</v>
      </c>
      <c r="K3338">
        <v>99</v>
      </c>
      <c r="L3338">
        <v>99</v>
      </c>
      <c r="M3338">
        <v>60</v>
      </c>
      <c r="N3338">
        <v>99</v>
      </c>
      <c r="O3338">
        <v>99</v>
      </c>
      <c r="P3338">
        <v>9999</v>
      </c>
      <c r="Q3338">
        <v>575</v>
      </c>
      <c r="R3338">
        <v>2335.5</v>
      </c>
      <c r="S3338">
        <v>2335.5</v>
      </c>
      <c r="T3338">
        <v>11.587982832618028</v>
      </c>
      <c r="U3338">
        <v>11.240393845232829</v>
      </c>
      <c r="V3338">
        <v>18.646114322414903</v>
      </c>
      <c r="W3338">
        <v>60.012845215157363</v>
      </c>
      <c r="X3338">
        <v>151.20400117550631</v>
      </c>
      <c r="Y3338">
        <v>139.56129308499268</v>
      </c>
      <c r="Z3338">
        <v>139.56129308499268</v>
      </c>
      <c r="AA3338">
        <v>28.819733695253873</v>
      </c>
      <c r="AB3338">
        <v>0.87780858385471827</v>
      </c>
      <c r="AC3338">
        <v>4.023360760732845</v>
      </c>
    </row>
    <row r="3339" spans="1:29">
      <c r="A3339">
        <v>10</v>
      </c>
      <c r="B3339">
        <v>448</v>
      </c>
      <c r="C3339">
        <v>2012</v>
      </c>
      <c r="D3339">
        <v>99</v>
      </c>
      <c r="E3339">
        <v>99</v>
      </c>
      <c r="F3339">
        <v>99</v>
      </c>
      <c r="G3339">
        <v>99</v>
      </c>
      <c r="H3339">
        <v>99</v>
      </c>
      <c r="I3339">
        <v>99</v>
      </c>
      <c r="J3339">
        <v>999</v>
      </c>
      <c r="K3339">
        <v>99</v>
      </c>
      <c r="L3339">
        <v>99</v>
      </c>
      <c r="M3339">
        <v>61</v>
      </c>
      <c r="N3339">
        <v>99</v>
      </c>
      <c r="O3339">
        <v>99</v>
      </c>
      <c r="P3339">
        <v>9999</v>
      </c>
      <c r="Q3339">
        <v>534</v>
      </c>
      <c r="R3339">
        <v>1939</v>
      </c>
      <c r="S3339">
        <v>1939</v>
      </c>
      <c r="T3339">
        <v>9.6206802451065521</v>
      </c>
      <c r="U3339">
        <v>9.2413204709272403</v>
      </c>
      <c r="V3339">
        <v>18.014956162970606</v>
      </c>
      <c r="W3339">
        <v>61</v>
      </c>
      <c r="X3339">
        <v>149.73311124732314</v>
      </c>
      <c r="Y3339">
        <v>138.20366168127896</v>
      </c>
      <c r="Z3339">
        <v>138.20366168127896</v>
      </c>
      <c r="AA3339">
        <v>27.427994756077243</v>
      </c>
      <c r="AB3339">
        <v>0</v>
      </c>
    </row>
    <row r="3340" spans="1:29">
      <c r="A3340">
        <v>10</v>
      </c>
      <c r="B3340">
        <v>449</v>
      </c>
      <c r="C3340">
        <v>2012</v>
      </c>
      <c r="D3340">
        <v>99</v>
      </c>
      <c r="E3340">
        <v>99</v>
      </c>
      <c r="F3340">
        <v>99</v>
      </c>
      <c r="G3340">
        <v>99</v>
      </c>
      <c r="H3340">
        <v>99</v>
      </c>
      <c r="I3340">
        <v>99</v>
      </c>
      <c r="J3340">
        <v>999</v>
      </c>
      <c r="K3340">
        <v>99</v>
      </c>
      <c r="L3340">
        <v>99</v>
      </c>
      <c r="M3340">
        <v>62</v>
      </c>
      <c r="N3340">
        <v>99</v>
      </c>
      <c r="O3340">
        <v>99</v>
      </c>
      <c r="P3340">
        <v>9999</v>
      </c>
      <c r="Q3340">
        <v>528</v>
      </c>
      <c r="R3340">
        <v>2002</v>
      </c>
      <c r="S3340">
        <v>2002</v>
      </c>
      <c r="T3340">
        <v>9.9332655238284246</v>
      </c>
      <c r="U3340">
        <v>9.4296113638037031</v>
      </c>
      <c r="V3340">
        <v>18.187812187812188</v>
      </c>
      <c r="W3340">
        <v>62</v>
      </c>
      <c r="X3340">
        <v>147.9760218113415</v>
      </c>
      <c r="Y3340">
        <v>136.58186813186828</v>
      </c>
      <c r="Z3340">
        <v>136.58186813186828</v>
      </c>
      <c r="AA3340">
        <v>27.024445697208421</v>
      </c>
      <c r="AB3340">
        <v>0</v>
      </c>
    </row>
    <row r="3341" spans="1:29">
      <c r="A3341">
        <v>10</v>
      </c>
      <c r="B3341">
        <v>450</v>
      </c>
      <c r="C3341">
        <v>2012</v>
      </c>
      <c r="D3341">
        <v>99</v>
      </c>
      <c r="E3341">
        <v>99</v>
      </c>
      <c r="F3341">
        <v>99</v>
      </c>
      <c r="G3341">
        <v>99</v>
      </c>
      <c r="H3341">
        <v>99</v>
      </c>
      <c r="I3341">
        <v>99</v>
      </c>
      <c r="J3341">
        <v>999</v>
      </c>
      <c r="K3341">
        <v>99</v>
      </c>
      <c r="L3341">
        <v>99</v>
      </c>
      <c r="M3341">
        <v>63</v>
      </c>
      <c r="N3341">
        <v>99</v>
      </c>
      <c r="O3341">
        <v>99</v>
      </c>
      <c r="P3341">
        <v>9999</v>
      </c>
      <c r="Q3341">
        <v>465</v>
      </c>
      <c r="R3341">
        <v>1685</v>
      </c>
      <c r="S3341">
        <v>1685</v>
      </c>
      <c r="T3341">
        <v>8.360415788037411</v>
      </c>
      <c r="U3341">
        <v>7.7461080082772193</v>
      </c>
      <c r="V3341">
        <v>18.654599406528195</v>
      </c>
      <c r="W3341">
        <v>63</v>
      </c>
      <c r="X3341">
        <v>144.42596230200198</v>
      </c>
      <c r="Y3341">
        <v>133.30516320474797</v>
      </c>
      <c r="Z3341">
        <v>133.30516320474797</v>
      </c>
      <c r="AA3341">
        <v>25.876423570180958</v>
      </c>
      <c r="AB3341">
        <v>0</v>
      </c>
    </row>
    <row r="3342" spans="1:29">
      <c r="A3342">
        <v>10</v>
      </c>
      <c r="B3342">
        <v>451</v>
      </c>
      <c r="C3342">
        <v>2012</v>
      </c>
      <c r="D3342">
        <v>99</v>
      </c>
      <c r="E3342">
        <v>99</v>
      </c>
      <c r="F3342">
        <v>99</v>
      </c>
      <c r="G3342">
        <v>99</v>
      </c>
      <c r="H3342">
        <v>99</v>
      </c>
      <c r="I3342">
        <v>99</v>
      </c>
      <c r="J3342">
        <v>999</v>
      </c>
      <c r="K3342">
        <v>99</v>
      </c>
      <c r="L3342">
        <v>99</v>
      </c>
      <c r="M3342">
        <v>64</v>
      </c>
      <c r="N3342">
        <v>99</v>
      </c>
      <c r="O3342">
        <v>99</v>
      </c>
      <c r="P3342">
        <v>9999</v>
      </c>
      <c r="Q3342">
        <v>392</v>
      </c>
      <c r="R3342">
        <v>1321</v>
      </c>
      <c r="S3342">
        <v>1321</v>
      </c>
      <c r="T3342">
        <v>6.5543675109776958</v>
      </c>
      <c r="U3342">
        <v>6.0566800418723048</v>
      </c>
      <c r="V3342">
        <v>18.613928841786528</v>
      </c>
      <c r="W3342">
        <v>64</v>
      </c>
      <c r="X3342">
        <v>144.04342552139255</v>
      </c>
      <c r="Y3342">
        <v>132.95208175624521</v>
      </c>
      <c r="Z3342">
        <v>132.95208175624521</v>
      </c>
      <c r="AA3342">
        <v>24.659368376585554</v>
      </c>
      <c r="AB3342">
        <v>0</v>
      </c>
    </row>
    <row r="3343" spans="1:29">
      <c r="A3343">
        <v>10</v>
      </c>
      <c r="B3343">
        <v>452</v>
      </c>
      <c r="C3343">
        <v>2012</v>
      </c>
      <c r="D3343">
        <v>99</v>
      </c>
      <c r="E3343">
        <v>99</v>
      </c>
      <c r="F3343">
        <v>99</v>
      </c>
      <c r="G3343">
        <v>99</v>
      </c>
      <c r="H3343">
        <v>99</v>
      </c>
      <c r="I3343">
        <v>99</v>
      </c>
      <c r="J3343">
        <v>999</v>
      </c>
      <c r="K3343">
        <v>99</v>
      </c>
      <c r="L3343">
        <v>99</v>
      </c>
      <c r="M3343">
        <v>65</v>
      </c>
      <c r="N3343">
        <v>99</v>
      </c>
      <c r="O3343">
        <v>99</v>
      </c>
      <c r="P3343">
        <v>9999</v>
      </c>
      <c r="Q3343">
        <v>386</v>
      </c>
      <c r="R3343">
        <v>1591</v>
      </c>
      <c r="S3343">
        <v>1591</v>
      </c>
      <c r="T3343">
        <v>7.8940187055000131</v>
      </c>
      <c r="U3343">
        <v>7.207120154591669</v>
      </c>
      <c r="V3343">
        <v>19.525455688246382</v>
      </c>
      <c r="W3343">
        <v>65</v>
      </c>
      <c r="X3343">
        <v>142.31582990181084</v>
      </c>
      <c r="Y3343">
        <v>131.35751099937181</v>
      </c>
      <c r="Z3343">
        <v>131.35751099937181</v>
      </c>
      <c r="AA3343">
        <v>23.634620864769222</v>
      </c>
      <c r="AB3343">
        <v>0</v>
      </c>
    </row>
    <row r="3344" spans="1:29">
      <c r="A3344">
        <v>10</v>
      </c>
      <c r="B3344">
        <v>453</v>
      </c>
      <c r="C3344">
        <v>2012</v>
      </c>
      <c r="D3344">
        <v>99</v>
      </c>
      <c r="E3344">
        <v>99</v>
      </c>
      <c r="F3344">
        <v>99</v>
      </c>
      <c r="G3344">
        <v>99</v>
      </c>
      <c r="H3344">
        <v>99</v>
      </c>
      <c r="I3344">
        <v>99</v>
      </c>
      <c r="J3344">
        <v>999</v>
      </c>
      <c r="K3344">
        <v>99</v>
      </c>
      <c r="L3344">
        <v>99</v>
      </c>
      <c r="M3344">
        <v>66</v>
      </c>
      <c r="N3344">
        <v>99</v>
      </c>
      <c r="O3344">
        <v>99</v>
      </c>
      <c r="P3344">
        <v>9999</v>
      </c>
      <c r="Q3344">
        <v>1</v>
      </c>
      <c r="R3344">
        <v>1</v>
      </c>
      <c r="S3344">
        <v>1</v>
      </c>
      <c r="T3344">
        <v>4.9616710908233887E-3</v>
      </c>
      <c r="U3344">
        <v>3.4037199866127224E-3</v>
      </c>
      <c r="V3344">
        <v>17</v>
      </c>
      <c r="W3344">
        <v>66</v>
      </c>
      <c r="X3344">
        <v>106.93391115926325</v>
      </c>
      <c r="Y3344">
        <v>98.7</v>
      </c>
      <c r="Z3344">
        <v>98.7</v>
      </c>
      <c r="AA3344">
        <v>0</v>
      </c>
      <c r="AB3344">
        <v>0</v>
      </c>
    </row>
    <row r="3345" spans="1:29">
      <c r="A3345">
        <v>10</v>
      </c>
      <c r="B3345">
        <v>454</v>
      </c>
      <c r="C3345">
        <v>2012</v>
      </c>
      <c r="D3345">
        <v>99</v>
      </c>
      <c r="E3345">
        <v>99</v>
      </c>
      <c r="F3345">
        <v>99</v>
      </c>
      <c r="G3345">
        <v>99</v>
      </c>
      <c r="H3345">
        <v>99</v>
      </c>
      <c r="I3345">
        <v>99</v>
      </c>
      <c r="J3345">
        <v>999</v>
      </c>
      <c r="K3345">
        <v>99</v>
      </c>
      <c r="L3345">
        <v>99</v>
      </c>
      <c r="M3345">
        <v>67</v>
      </c>
      <c r="N3345">
        <v>99</v>
      </c>
      <c r="O3345">
        <v>99</v>
      </c>
      <c r="P3345">
        <v>9999</v>
      </c>
      <c r="Q3345">
        <v>2</v>
      </c>
      <c r="R3345">
        <v>2</v>
      </c>
      <c r="S3345">
        <v>2</v>
      </c>
      <c r="T3345">
        <v>9.9233421816467774E-3</v>
      </c>
      <c r="U3345">
        <v>7.0626327584426092E-3</v>
      </c>
      <c r="V3345">
        <v>17</v>
      </c>
      <c r="W3345">
        <v>67</v>
      </c>
      <c r="X3345">
        <v>110.94257854821235</v>
      </c>
      <c r="Y3345">
        <v>102.4</v>
      </c>
      <c r="Z3345">
        <v>102.4</v>
      </c>
      <c r="AA3345">
        <v>27.199999999999967</v>
      </c>
      <c r="AB3345">
        <v>0</v>
      </c>
    </row>
    <row r="3346" spans="1:29">
      <c r="A3346">
        <v>10</v>
      </c>
      <c r="B3346">
        <v>455</v>
      </c>
      <c r="C3346">
        <v>2012</v>
      </c>
      <c r="D3346">
        <v>99</v>
      </c>
      <c r="E3346">
        <v>99</v>
      </c>
      <c r="F3346">
        <v>99</v>
      </c>
      <c r="G3346">
        <v>99</v>
      </c>
      <c r="H3346">
        <v>99</v>
      </c>
      <c r="I3346">
        <v>99</v>
      </c>
      <c r="J3346">
        <v>999</v>
      </c>
      <c r="K3346">
        <v>99</v>
      </c>
      <c r="L3346">
        <v>99</v>
      </c>
      <c r="M3346">
        <v>68</v>
      </c>
      <c r="N3346">
        <v>99</v>
      </c>
      <c r="O3346">
        <v>99</v>
      </c>
      <c r="P3346">
        <v>9999</v>
      </c>
    </row>
    <row r="3347" spans="1:29">
      <c r="A3347">
        <v>10</v>
      </c>
      <c r="B3347">
        <v>456</v>
      </c>
      <c r="C3347">
        <v>2011</v>
      </c>
      <c r="D3347">
        <v>99</v>
      </c>
      <c r="E3347">
        <v>99</v>
      </c>
      <c r="F3347">
        <v>99</v>
      </c>
      <c r="G3347">
        <v>99</v>
      </c>
      <c r="H3347">
        <v>99</v>
      </c>
      <c r="I3347">
        <v>99</v>
      </c>
      <c r="J3347">
        <v>999</v>
      </c>
      <c r="K3347">
        <v>99</v>
      </c>
      <c r="L3347">
        <v>99</v>
      </c>
      <c r="M3347">
        <v>0</v>
      </c>
      <c r="N3347">
        <v>99</v>
      </c>
      <c r="O3347">
        <v>99</v>
      </c>
      <c r="P3347">
        <v>9999</v>
      </c>
      <c r="Q3347">
        <v>36</v>
      </c>
      <c r="R3347">
        <v>45</v>
      </c>
      <c r="S3347">
        <v>0</v>
      </c>
      <c r="T3347">
        <v>0.23131489667934607</v>
      </c>
      <c r="U3347">
        <v>0</v>
      </c>
      <c r="V3347">
        <v>78.8888888888889</v>
      </c>
      <c r="X3347">
        <v>142.32574936800287</v>
      </c>
      <c r="Y3347">
        <v>0</v>
      </c>
    </row>
    <row r="3348" spans="1:29">
      <c r="A3348">
        <v>10</v>
      </c>
      <c r="B3348">
        <v>457</v>
      </c>
      <c r="C3348">
        <v>2011</v>
      </c>
      <c r="D3348">
        <v>99</v>
      </c>
      <c r="E3348">
        <v>99</v>
      </c>
      <c r="F3348">
        <v>99</v>
      </c>
      <c r="G3348">
        <v>99</v>
      </c>
      <c r="H3348">
        <v>99</v>
      </c>
      <c r="I3348">
        <v>99</v>
      </c>
      <c r="J3348">
        <v>999</v>
      </c>
      <c r="K3348">
        <v>99</v>
      </c>
      <c r="L3348">
        <v>99</v>
      </c>
      <c r="M3348">
        <v>35</v>
      </c>
      <c r="N3348">
        <v>99</v>
      </c>
      <c r="O3348">
        <v>99</v>
      </c>
      <c r="P3348">
        <v>9999</v>
      </c>
      <c r="Q3348">
        <v>10</v>
      </c>
      <c r="R3348">
        <v>12</v>
      </c>
      <c r="S3348">
        <v>12</v>
      </c>
      <c r="T3348">
        <v>6.1683972447825641E-2</v>
      </c>
      <c r="U3348">
        <v>9.2736252536703923E-2</v>
      </c>
      <c r="V3348">
        <v>10.083333333333336</v>
      </c>
      <c r="W3348">
        <v>35</v>
      </c>
      <c r="X3348">
        <v>232.76453593354995</v>
      </c>
      <c r="Y3348">
        <v>214.84166666666661</v>
      </c>
      <c r="Z3348">
        <v>214.84166666666661</v>
      </c>
      <c r="AA3348">
        <v>56.634110132989278</v>
      </c>
      <c r="AB3348">
        <v>0</v>
      </c>
    </row>
    <row r="3349" spans="1:29">
      <c r="A3349">
        <v>10</v>
      </c>
      <c r="B3349">
        <v>458</v>
      </c>
      <c r="C3349">
        <v>2011</v>
      </c>
      <c r="D3349">
        <v>99</v>
      </c>
      <c r="E3349">
        <v>99</v>
      </c>
      <c r="F3349">
        <v>99</v>
      </c>
      <c r="G3349">
        <v>99</v>
      </c>
      <c r="H3349">
        <v>99</v>
      </c>
      <c r="I3349">
        <v>99</v>
      </c>
      <c r="J3349">
        <v>999</v>
      </c>
      <c r="K3349">
        <v>99</v>
      </c>
      <c r="L3349">
        <v>99</v>
      </c>
      <c r="M3349">
        <v>36</v>
      </c>
      <c r="N3349">
        <v>99</v>
      </c>
      <c r="O3349">
        <v>99</v>
      </c>
      <c r="P3349">
        <v>9999</v>
      </c>
      <c r="Q3349">
        <v>5</v>
      </c>
      <c r="R3349">
        <v>5</v>
      </c>
      <c r="S3349">
        <v>5</v>
      </c>
      <c r="T3349">
        <v>2.5701655186594015E-2</v>
      </c>
      <c r="U3349">
        <v>4.2258465334983057E-2</v>
      </c>
      <c r="V3349">
        <v>2</v>
      </c>
      <c r="W3349">
        <v>36</v>
      </c>
      <c r="X3349">
        <v>254.56121343445281</v>
      </c>
      <c r="Y3349">
        <v>234.96</v>
      </c>
      <c r="Z3349">
        <v>234.96</v>
      </c>
      <c r="AA3349">
        <v>7.2417125046497057</v>
      </c>
      <c r="AB3349">
        <v>0</v>
      </c>
    </row>
    <row r="3350" spans="1:29">
      <c r="A3350">
        <v>10</v>
      </c>
      <c r="B3350">
        <v>459</v>
      </c>
      <c r="C3350">
        <v>2011</v>
      </c>
      <c r="D3350">
        <v>99</v>
      </c>
      <c r="E3350">
        <v>99</v>
      </c>
      <c r="F3350">
        <v>99</v>
      </c>
      <c r="G3350">
        <v>99</v>
      </c>
      <c r="H3350">
        <v>99</v>
      </c>
      <c r="I3350">
        <v>99</v>
      </c>
      <c r="J3350">
        <v>999</v>
      </c>
      <c r="K3350">
        <v>99</v>
      </c>
      <c r="L3350">
        <v>99</v>
      </c>
      <c r="M3350">
        <v>37</v>
      </c>
      <c r="N3350">
        <v>99</v>
      </c>
      <c r="O3350">
        <v>99</v>
      </c>
      <c r="P3350">
        <v>9999</v>
      </c>
      <c r="Q3350">
        <v>5</v>
      </c>
      <c r="R3350">
        <v>5</v>
      </c>
      <c r="S3350">
        <v>5</v>
      </c>
      <c r="T3350">
        <v>2.5701655186594015E-2</v>
      </c>
      <c r="U3350">
        <v>3.2445638178545046E-2</v>
      </c>
      <c r="V3350">
        <v>2</v>
      </c>
      <c r="W3350">
        <v>37</v>
      </c>
      <c r="X3350">
        <v>195.44962080173343</v>
      </c>
      <c r="Y3350">
        <v>180.4</v>
      </c>
      <c r="Z3350">
        <v>180.4</v>
      </c>
      <c r="AA3350">
        <v>48.418302324637537</v>
      </c>
      <c r="AB3350">
        <v>0</v>
      </c>
    </row>
    <row r="3351" spans="1:29">
      <c r="A3351">
        <v>10</v>
      </c>
      <c r="B3351">
        <v>460</v>
      </c>
      <c r="C3351">
        <v>2011</v>
      </c>
      <c r="D3351">
        <v>99</v>
      </c>
      <c r="E3351">
        <v>99</v>
      </c>
      <c r="F3351">
        <v>99</v>
      </c>
      <c r="G3351">
        <v>99</v>
      </c>
      <c r="H3351">
        <v>99</v>
      </c>
      <c r="I3351">
        <v>99</v>
      </c>
      <c r="J3351">
        <v>999</v>
      </c>
      <c r="K3351">
        <v>99</v>
      </c>
      <c r="L3351">
        <v>99</v>
      </c>
      <c r="M3351">
        <v>38</v>
      </c>
      <c r="N3351">
        <v>99</v>
      </c>
      <c r="O3351">
        <v>99</v>
      </c>
      <c r="P3351">
        <v>9999</v>
      </c>
      <c r="Q3351">
        <v>8</v>
      </c>
      <c r="R3351">
        <v>9</v>
      </c>
      <c r="S3351">
        <v>9</v>
      </c>
      <c r="T3351">
        <v>4.6262979335869217E-2</v>
      </c>
      <c r="U3351">
        <v>6.6473990414580048E-2</v>
      </c>
      <c r="V3351">
        <v>2</v>
      </c>
      <c r="W3351">
        <v>38</v>
      </c>
      <c r="X3351">
        <v>222.46298302636328</v>
      </c>
      <c r="Y3351">
        <v>205.33333333333329</v>
      </c>
      <c r="Z3351">
        <v>205.33333333333329</v>
      </c>
      <c r="AA3351">
        <v>23.582432256048641</v>
      </c>
      <c r="AB3351">
        <v>0</v>
      </c>
    </row>
    <row r="3352" spans="1:29">
      <c r="A3352">
        <v>10</v>
      </c>
      <c r="B3352">
        <v>461</v>
      </c>
      <c r="C3352">
        <v>2011</v>
      </c>
      <c r="D3352">
        <v>99</v>
      </c>
      <c r="E3352">
        <v>99</v>
      </c>
      <c r="F3352">
        <v>99</v>
      </c>
      <c r="G3352">
        <v>99</v>
      </c>
      <c r="H3352">
        <v>99</v>
      </c>
      <c r="I3352">
        <v>99</v>
      </c>
      <c r="J3352">
        <v>999</v>
      </c>
      <c r="K3352">
        <v>99</v>
      </c>
      <c r="L3352">
        <v>99</v>
      </c>
      <c r="M3352">
        <v>39</v>
      </c>
      <c r="N3352">
        <v>99</v>
      </c>
      <c r="O3352">
        <v>99</v>
      </c>
      <c r="P3352">
        <v>9999</v>
      </c>
      <c r="Q3352">
        <v>13</v>
      </c>
      <c r="R3352">
        <v>13</v>
      </c>
      <c r="S3352">
        <v>13</v>
      </c>
      <c r="T3352">
        <v>6.6824303485144426E-2</v>
      </c>
      <c r="U3352">
        <v>0.10294475820751448</v>
      </c>
      <c r="V3352">
        <v>2</v>
      </c>
      <c r="W3352">
        <v>39</v>
      </c>
      <c r="X3352">
        <v>238.51154262855241</v>
      </c>
      <c r="Y3352">
        <v>220.14615384615379</v>
      </c>
      <c r="Z3352">
        <v>220.14615384615379</v>
      </c>
      <c r="AA3352">
        <v>30.346451202598953</v>
      </c>
      <c r="AB3352">
        <v>0</v>
      </c>
    </row>
    <row r="3353" spans="1:29">
      <c r="A3353">
        <v>10</v>
      </c>
      <c r="B3353">
        <v>462</v>
      </c>
      <c r="C3353">
        <v>2011</v>
      </c>
      <c r="D3353">
        <v>99</v>
      </c>
      <c r="E3353">
        <v>99</v>
      </c>
      <c r="F3353">
        <v>99</v>
      </c>
      <c r="G3353">
        <v>99</v>
      </c>
      <c r="H3353">
        <v>99</v>
      </c>
      <c r="I3353">
        <v>99</v>
      </c>
      <c r="J3353">
        <v>999</v>
      </c>
      <c r="K3353">
        <v>99</v>
      </c>
      <c r="L3353">
        <v>99</v>
      </c>
      <c r="M3353">
        <v>40</v>
      </c>
      <c r="N3353">
        <v>99</v>
      </c>
      <c r="O3353">
        <v>99</v>
      </c>
      <c r="P3353">
        <v>9999</v>
      </c>
      <c r="Q3353">
        <v>15</v>
      </c>
      <c r="R3353">
        <v>15</v>
      </c>
      <c r="S3353">
        <v>15</v>
      </c>
      <c r="T3353">
        <v>7.7104965559782052E-2</v>
      </c>
      <c r="U3353">
        <v>0.11728270873741252</v>
      </c>
      <c r="V3353">
        <v>5</v>
      </c>
      <c r="W3353">
        <v>40</v>
      </c>
      <c r="X3353">
        <v>235.50018057060316</v>
      </c>
      <c r="Y3353">
        <v>217.36666666666673</v>
      </c>
      <c r="Z3353">
        <v>217.36666666666673</v>
      </c>
      <c r="AA3353">
        <v>24.742801422276539</v>
      </c>
      <c r="AB3353">
        <v>0</v>
      </c>
    </row>
    <row r="3354" spans="1:29">
      <c r="A3354">
        <v>10</v>
      </c>
      <c r="B3354">
        <v>463</v>
      </c>
      <c r="C3354">
        <v>2011</v>
      </c>
      <c r="D3354">
        <v>99</v>
      </c>
      <c r="E3354">
        <v>99</v>
      </c>
      <c r="F3354">
        <v>99</v>
      </c>
      <c r="G3354">
        <v>99</v>
      </c>
      <c r="H3354">
        <v>99</v>
      </c>
      <c r="I3354">
        <v>99</v>
      </c>
      <c r="J3354">
        <v>999</v>
      </c>
      <c r="K3354">
        <v>99</v>
      </c>
      <c r="L3354">
        <v>99</v>
      </c>
      <c r="M3354">
        <v>41</v>
      </c>
      <c r="N3354">
        <v>99</v>
      </c>
      <c r="O3354">
        <v>99</v>
      </c>
      <c r="P3354">
        <v>9999</v>
      </c>
      <c r="Q3354">
        <v>19</v>
      </c>
      <c r="R3354">
        <v>20</v>
      </c>
      <c r="S3354">
        <v>20</v>
      </c>
      <c r="T3354">
        <v>0.10280662074637606</v>
      </c>
      <c r="U3354">
        <v>0.15461677510715957</v>
      </c>
      <c r="V3354">
        <v>5</v>
      </c>
      <c r="W3354">
        <v>41</v>
      </c>
      <c r="X3354">
        <v>232.84940411700967</v>
      </c>
      <c r="Y3354">
        <v>214.92</v>
      </c>
      <c r="Z3354">
        <v>214.92</v>
      </c>
      <c r="AA3354">
        <v>25.904914591636871</v>
      </c>
      <c r="AB3354">
        <v>0</v>
      </c>
    </row>
    <row r="3355" spans="1:29">
      <c r="A3355">
        <v>10</v>
      </c>
      <c r="B3355">
        <v>464</v>
      </c>
      <c r="C3355">
        <v>2011</v>
      </c>
      <c r="D3355">
        <v>99</v>
      </c>
      <c r="E3355">
        <v>99</v>
      </c>
      <c r="F3355">
        <v>99</v>
      </c>
      <c r="G3355">
        <v>99</v>
      </c>
      <c r="H3355">
        <v>99</v>
      </c>
      <c r="I3355">
        <v>99</v>
      </c>
      <c r="J3355">
        <v>999</v>
      </c>
      <c r="K3355">
        <v>99</v>
      </c>
      <c r="L3355">
        <v>99</v>
      </c>
      <c r="M3355">
        <v>42</v>
      </c>
      <c r="N3355">
        <v>99</v>
      </c>
      <c r="O3355">
        <v>99</v>
      </c>
      <c r="P3355">
        <v>9999</v>
      </c>
      <c r="Q3355">
        <v>25</v>
      </c>
      <c r="R3355">
        <v>26</v>
      </c>
      <c r="S3355">
        <v>26</v>
      </c>
      <c r="T3355">
        <v>0.13364860697028888</v>
      </c>
      <c r="U3355">
        <v>0.19046524850930813</v>
      </c>
      <c r="V3355">
        <v>5</v>
      </c>
      <c r="W3355">
        <v>42</v>
      </c>
      <c r="X3355">
        <v>220.64338694891245</v>
      </c>
      <c r="Y3355">
        <v>203.65384615384613</v>
      </c>
      <c r="Z3355">
        <v>203.65384615384613</v>
      </c>
      <c r="AA3355">
        <v>27.016451266834775</v>
      </c>
      <c r="AB3355">
        <v>0</v>
      </c>
    </row>
    <row r="3356" spans="1:29">
      <c r="A3356">
        <v>10</v>
      </c>
      <c r="B3356">
        <v>465</v>
      </c>
      <c r="C3356">
        <v>2011</v>
      </c>
      <c r="D3356">
        <v>99</v>
      </c>
      <c r="E3356">
        <v>99</v>
      </c>
      <c r="F3356">
        <v>99</v>
      </c>
      <c r="G3356">
        <v>99</v>
      </c>
      <c r="H3356">
        <v>99</v>
      </c>
      <c r="I3356">
        <v>99</v>
      </c>
      <c r="J3356">
        <v>999</v>
      </c>
      <c r="K3356">
        <v>99</v>
      </c>
      <c r="L3356">
        <v>99</v>
      </c>
      <c r="M3356">
        <v>43</v>
      </c>
      <c r="N3356">
        <v>99</v>
      </c>
      <c r="O3356">
        <v>99</v>
      </c>
      <c r="P3356">
        <v>9999</v>
      </c>
      <c r="Q3356">
        <v>22</v>
      </c>
      <c r="R3356">
        <v>23</v>
      </c>
      <c r="S3356">
        <v>23</v>
      </c>
      <c r="T3356">
        <v>0.11822761385833248</v>
      </c>
      <c r="U3356">
        <v>0.16195481301006781</v>
      </c>
      <c r="V3356">
        <v>5</v>
      </c>
      <c r="W3356">
        <v>43</v>
      </c>
      <c r="X3356">
        <v>212.08723915398753</v>
      </c>
      <c r="Y3356">
        <v>195.75652173913045</v>
      </c>
      <c r="Z3356">
        <v>195.75652173913045</v>
      </c>
      <c r="AA3356">
        <v>33.130477576144905</v>
      </c>
      <c r="AB3356">
        <v>0</v>
      </c>
    </row>
    <row r="3357" spans="1:29">
      <c r="A3357">
        <v>10</v>
      </c>
      <c r="B3357">
        <v>466</v>
      </c>
      <c r="C3357">
        <v>2011</v>
      </c>
      <c r="D3357">
        <v>99</v>
      </c>
      <c r="E3357">
        <v>99</v>
      </c>
      <c r="F3357">
        <v>99</v>
      </c>
      <c r="G3357">
        <v>99</v>
      </c>
      <c r="H3357">
        <v>99</v>
      </c>
      <c r="I3357">
        <v>99</v>
      </c>
      <c r="J3357">
        <v>999</v>
      </c>
      <c r="K3357">
        <v>99</v>
      </c>
      <c r="L3357">
        <v>99</v>
      </c>
      <c r="M3357">
        <v>44</v>
      </c>
      <c r="N3357">
        <v>99</v>
      </c>
      <c r="O3357">
        <v>99</v>
      </c>
      <c r="P3357">
        <v>9999</v>
      </c>
      <c r="Q3357">
        <v>41</v>
      </c>
      <c r="R3357">
        <v>42</v>
      </c>
      <c r="S3357">
        <v>42</v>
      </c>
      <c r="T3357">
        <v>0.21589390356738969</v>
      </c>
      <c r="U3357">
        <v>0.28357200001856098</v>
      </c>
      <c r="V3357">
        <v>5</v>
      </c>
      <c r="W3357">
        <v>44</v>
      </c>
      <c r="X3357">
        <v>203.35861321776812</v>
      </c>
      <c r="Y3357">
        <v>187.70000000000005</v>
      </c>
      <c r="Z3357">
        <v>187.70000000000005</v>
      </c>
      <c r="AA3357">
        <v>30.862212987343561</v>
      </c>
      <c r="AB3357">
        <v>0</v>
      </c>
    </row>
    <row r="3358" spans="1:29">
      <c r="A3358">
        <v>10</v>
      </c>
      <c r="B3358">
        <v>467</v>
      </c>
      <c r="C3358">
        <v>2011</v>
      </c>
      <c r="D3358">
        <v>99</v>
      </c>
      <c r="E3358">
        <v>99</v>
      </c>
      <c r="F3358">
        <v>99</v>
      </c>
      <c r="G3358">
        <v>99</v>
      </c>
      <c r="H3358">
        <v>99</v>
      </c>
      <c r="I3358">
        <v>99</v>
      </c>
      <c r="J3358">
        <v>999</v>
      </c>
      <c r="K3358">
        <v>99</v>
      </c>
      <c r="L3358">
        <v>99</v>
      </c>
      <c r="M3358">
        <v>45</v>
      </c>
      <c r="N3358">
        <v>99</v>
      </c>
      <c r="O3358">
        <v>99</v>
      </c>
      <c r="P3358">
        <v>9999</v>
      </c>
      <c r="Q3358">
        <v>42</v>
      </c>
      <c r="R3358">
        <v>50</v>
      </c>
      <c r="S3358">
        <v>50</v>
      </c>
      <c r="T3358">
        <v>0.25701655186594013</v>
      </c>
      <c r="U3358">
        <v>0.35298120559430429</v>
      </c>
      <c r="V3358">
        <v>8</v>
      </c>
      <c r="W3358">
        <v>45</v>
      </c>
      <c r="X3358">
        <v>212.63271939328277</v>
      </c>
      <c r="Y3358">
        <v>196.26000000000005</v>
      </c>
      <c r="Z3358">
        <v>196.26000000000005</v>
      </c>
      <c r="AA3358">
        <v>41.07691322385319</v>
      </c>
      <c r="AB3358">
        <v>0</v>
      </c>
    </row>
    <row r="3359" spans="1:29">
      <c r="A3359">
        <v>10</v>
      </c>
      <c r="B3359">
        <v>468</v>
      </c>
      <c r="C3359">
        <v>2011</v>
      </c>
      <c r="D3359">
        <v>99</v>
      </c>
      <c r="E3359">
        <v>99</v>
      </c>
      <c r="F3359">
        <v>99</v>
      </c>
      <c r="G3359">
        <v>99</v>
      </c>
      <c r="H3359">
        <v>99</v>
      </c>
      <c r="I3359">
        <v>99</v>
      </c>
      <c r="J3359">
        <v>999</v>
      </c>
      <c r="K3359">
        <v>99</v>
      </c>
      <c r="L3359">
        <v>99</v>
      </c>
      <c r="M3359">
        <v>46</v>
      </c>
      <c r="N3359">
        <v>99</v>
      </c>
      <c r="O3359">
        <v>99</v>
      </c>
      <c r="P3359">
        <v>9999</v>
      </c>
      <c r="Q3359">
        <v>69</v>
      </c>
      <c r="R3359">
        <v>79</v>
      </c>
      <c r="S3359">
        <v>79</v>
      </c>
      <c r="T3359">
        <v>0.40608615194818554</v>
      </c>
      <c r="U3359">
        <v>0.53057251407689265</v>
      </c>
      <c r="V3359">
        <v>8.1012658227848089</v>
      </c>
      <c r="W3359">
        <v>46.582278481012651</v>
      </c>
      <c r="X3359">
        <v>202.2861609775498</v>
      </c>
      <c r="Y3359">
        <v>186.71012658227849</v>
      </c>
      <c r="Z3359">
        <v>186.71012658227849</v>
      </c>
      <c r="AA3359">
        <v>35.280162945376645</v>
      </c>
      <c r="AB3359">
        <v>5.1425443019124497</v>
      </c>
      <c r="AC3359">
        <v>20.986142283734889</v>
      </c>
    </row>
    <row r="3360" spans="1:29">
      <c r="A3360">
        <v>10</v>
      </c>
      <c r="B3360">
        <v>469</v>
      </c>
      <c r="C3360">
        <v>2011</v>
      </c>
      <c r="D3360">
        <v>99</v>
      </c>
      <c r="E3360">
        <v>99</v>
      </c>
      <c r="F3360">
        <v>99</v>
      </c>
      <c r="G3360">
        <v>99</v>
      </c>
      <c r="H3360">
        <v>99</v>
      </c>
      <c r="I3360">
        <v>99</v>
      </c>
      <c r="J3360">
        <v>999</v>
      </c>
      <c r="K3360">
        <v>99</v>
      </c>
      <c r="L3360">
        <v>99</v>
      </c>
      <c r="M3360">
        <v>47</v>
      </c>
      <c r="N3360">
        <v>99</v>
      </c>
      <c r="O3360">
        <v>99</v>
      </c>
      <c r="P3360">
        <v>9999</v>
      </c>
      <c r="Q3360">
        <v>75</v>
      </c>
      <c r="R3360">
        <v>93</v>
      </c>
      <c r="S3360">
        <v>91</v>
      </c>
      <c r="T3360">
        <v>0.47805078647064864</v>
      </c>
      <c r="U3360">
        <v>0.61055353014118852</v>
      </c>
      <c r="V3360">
        <v>7.849462365591398</v>
      </c>
      <c r="W3360">
        <v>47</v>
      </c>
      <c r="X3360">
        <v>200.37395589417395</v>
      </c>
      <c r="Y3360">
        <v>182.51182795698924</v>
      </c>
      <c r="Z3360">
        <v>186.52307692307696</v>
      </c>
      <c r="AA3360">
        <v>34.000594942833096</v>
      </c>
      <c r="AB3360">
        <v>0</v>
      </c>
    </row>
    <row r="3361" spans="1:28">
      <c r="A3361">
        <v>10</v>
      </c>
      <c r="B3361">
        <v>470</v>
      </c>
      <c r="C3361">
        <v>2011</v>
      </c>
      <c r="D3361">
        <v>99</v>
      </c>
      <c r="E3361">
        <v>99</v>
      </c>
      <c r="F3361">
        <v>99</v>
      </c>
      <c r="G3361">
        <v>99</v>
      </c>
      <c r="H3361">
        <v>99</v>
      </c>
      <c r="I3361">
        <v>99</v>
      </c>
      <c r="J3361">
        <v>999</v>
      </c>
      <c r="K3361">
        <v>99</v>
      </c>
      <c r="L3361">
        <v>99</v>
      </c>
      <c r="M3361">
        <v>48</v>
      </c>
      <c r="N3361">
        <v>99</v>
      </c>
      <c r="O3361">
        <v>99</v>
      </c>
      <c r="P3361">
        <v>9999</v>
      </c>
      <c r="Q3361">
        <v>110</v>
      </c>
      <c r="R3361">
        <v>149</v>
      </c>
      <c r="S3361">
        <v>144</v>
      </c>
      <c r="T3361">
        <v>0.76590932456050176</v>
      </c>
      <c r="U3361">
        <v>0.93388762377678203</v>
      </c>
      <c r="V3361">
        <v>8.4161073825503365</v>
      </c>
      <c r="W3361">
        <v>48</v>
      </c>
      <c r="X3361">
        <v>192.80504919034075</v>
      </c>
      <c r="Y3361">
        <v>174.2442953020134</v>
      </c>
      <c r="Z3361">
        <v>180.29444444444445</v>
      </c>
      <c r="AA3361">
        <v>37.973126056056287</v>
      </c>
      <c r="AB3361">
        <v>0</v>
      </c>
    </row>
    <row r="3362" spans="1:28">
      <c r="A3362">
        <v>10</v>
      </c>
      <c r="B3362">
        <v>471</v>
      </c>
      <c r="C3362">
        <v>2011</v>
      </c>
      <c r="D3362">
        <v>99</v>
      </c>
      <c r="E3362">
        <v>99</v>
      </c>
      <c r="F3362">
        <v>99</v>
      </c>
      <c r="G3362">
        <v>99</v>
      </c>
      <c r="H3362">
        <v>99</v>
      </c>
      <c r="I3362">
        <v>99</v>
      </c>
      <c r="J3362">
        <v>999</v>
      </c>
      <c r="K3362">
        <v>99</v>
      </c>
      <c r="L3362">
        <v>99</v>
      </c>
      <c r="M3362">
        <v>49</v>
      </c>
      <c r="N3362">
        <v>99</v>
      </c>
      <c r="O3362">
        <v>99</v>
      </c>
      <c r="P3362">
        <v>9999</v>
      </c>
      <c r="Q3362">
        <v>150</v>
      </c>
      <c r="R3362">
        <v>201</v>
      </c>
      <c r="S3362">
        <v>201</v>
      </c>
      <c r="T3362">
        <v>1.0332065385010794</v>
      </c>
      <c r="U3362">
        <v>1.2674625967798172</v>
      </c>
      <c r="V3362">
        <v>8</v>
      </c>
      <c r="W3362">
        <v>49</v>
      </c>
      <c r="X3362">
        <v>189.92739444704975</v>
      </c>
      <c r="Y3362">
        <v>175.30298507462695</v>
      </c>
      <c r="Z3362">
        <v>175.30298507462695</v>
      </c>
      <c r="AA3362">
        <v>37.56415528444056</v>
      </c>
      <c r="AB3362">
        <v>0</v>
      </c>
    </row>
    <row r="3363" spans="1:28">
      <c r="A3363">
        <v>10</v>
      </c>
      <c r="B3363">
        <v>472</v>
      </c>
      <c r="C3363">
        <v>2011</v>
      </c>
      <c r="D3363">
        <v>99</v>
      </c>
      <c r="E3363">
        <v>99</v>
      </c>
      <c r="F3363">
        <v>99</v>
      </c>
      <c r="G3363">
        <v>99</v>
      </c>
      <c r="H3363">
        <v>99</v>
      </c>
      <c r="I3363">
        <v>99</v>
      </c>
      <c r="J3363">
        <v>999</v>
      </c>
      <c r="K3363">
        <v>99</v>
      </c>
      <c r="L3363">
        <v>99</v>
      </c>
      <c r="M3363">
        <v>50</v>
      </c>
      <c r="N3363">
        <v>99</v>
      </c>
      <c r="O3363">
        <v>99</v>
      </c>
      <c r="P3363">
        <v>9999</v>
      </c>
      <c r="Q3363">
        <v>148</v>
      </c>
      <c r="R3363">
        <v>228</v>
      </c>
      <c r="S3363">
        <v>228</v>
      </c>
      <c r="T3363">
        <v>1.1719954765086873</v>
      </c>
      <c r="U3363">
        <v>1.4148420521513629</v>
      </c>
      <c r="V3363">
        <v>11</v>
      </c>
      <c r="W3363">
        <v>50</v>
      </c>
      <c r="X3363">
        <v>186.90530497424484</v>
      </c>
      <c r="Y3363">
        <v>172.51359649122804</v>
      </c>
      <c r="Z3363">
        <v>172.51359649122804</v>
      </c>
      <c r="AA3363">
        <v>34.994201766016779</v>
      </c>
      <c r="AB3363">
        <v>0</v>
      </c>
    </row>
    <row r="3364" spans="1:28">
      <c r="A3364">
        <v>10</v>
      </c>
      <c r="B3364">
        <v>473</v>
      </c>
      <c r="C3364">
        <v>2011</v>
      </c>
      <c r="D3364">
        <v>99</v>
      </c>
      <c r="E3364">
        <v>99</v>
      </c>
      <c r="F3364">
        <v>99</v>
      </c>
      <c r="G3364">
        <v>99</v>
      </c>
      <c r="H3364">
        <v>99</v>
      </c>
      <c r="I3364">
        <v>99</v>
      </c>
      <c r="J3364">
        <v>999</v>
      </c>
      <c r="K3364">
        <v>99</v>
      </c>
      <c r="L3364">
        <v>99</v>
      </c>
      <c r="M3364">
        <v>51</v>
      </c>
      <c r="N3364">
        <v>99</v>
      </c>
      <c r="O3364">
        <v>99</v>
      </c>
      <c r="P3364">
        <v>9999</v>
      </c>
      <c r="Q3364">
        <v>190</v>
      </c>
      <c r="R3364">
        <v>294</v>
      </c>
      <c r="S3364">
        <v>294</v>
      </c>
      <c r="T3364">
        <v>1.5112573249717285</v>
      </c>
      <c r="U3364">
        <v>1.7611938440912263</v>
      </c>
      <c r="V3364">
        <v>11.299319727891159</v>
      </c>
      <c r="W3364">
        <v>51</v>
      </c>
      <c r="X3364">
        <v>180.42983173767888</v>
      </c>
      <c r="Y3364">
        <v>166.53673469387755</v>
      </c>
      <c r="Z3364">
        <v>166.53673469387755</v>
      </c>
      <c r="AA3364">
        <v>37.982613426028053</v>
      </c>
      <c r="AB3364">
        <v>0</v>
      </c>
    </row>
    <row r="3365" spans="1:28">
      <c r="A3365">
        <v>10</v>
      </c>
      <c r="B3365">
        <v>474</v>
      </c>
      <c r="C3365">
        <v>2011</v>
      </c>
      <c r="D3365">
        <v>99</v>
      </c>
      <c r="E3365">
        <v>99</v>
      </c>
      <c r="F3365">
        <v>99</v>
      </c>
      <c r="G3365">
        <v>99</v>
      </c>
      <c r="H3365">
        <v>99</v>
      </c>
      <c r="I3365">
        <v>99</v>
      </c>
      <c r="J3365">
        <v>999</v>
      </c>
      <c r="K3365">
        <v>99</v>
      </c>
      <c r="L3365">
        <v>99</v>
      </c>
      <c r="M3365">
        <v>52</v>
      </c>
      <c r="N3365">
        <v>99</v>
      </c>
      <c r="O3365">
        <v>99</v>
      </c>
      <c r="P3365">
        <v>9999</v>
      </c>
      <c r="Q3365">
        <v>224</v>
      </c>
      <c r="R3365">
        <v>386</v>
      </c>
      <c r="S3365">
        <v>386</v>
      </c>
      <c r="T3365">
        <v>1.9841677804050593</v>
      </c>
      <c r="U3365">
        <v>2.1855014975172806</v>
      </c>
      <c r="V3365">
        <v>11.455958549222798</v>
      </c>
      <c r="W3365">
        <v>52</v>
      </c>
      <c r="X3365">
        <v>170.53452640915228</v>
      </c>
      <c r="Y3365">
        <v>157.40336787564775</v>
      </c>
      <c r="Z3365">
        <v>157.40336787564775</v>
      </c>
      <c r="AA3365">
        <v>35.372740068486792</v>
      </c>
      <c r="AB3365">
        <v>0</v>
      </c>
    </row>
    <row r="3366" spans="1:28">
      <c r="A3366">
        <v>10</v>
      </c>
      <c r="B3366">
        <v>475</v>
      </c>
      <c r="C3366">
        <v>2011</v>
      </c>
      <c r="D3366">
        <v>99</v>
      </c>
      <c r="E3366">
        <v>99</v>
      </c>
      <c r="F3366">
        <v>99</v>
      </c>
      <c r="G3366">
        <v>99</v>
      </c>
      <c r="H3366">
        <v>99</v>
      </c>
      <c r="I3366">
        <v>99</v>
      </c>
      <c r="J3366">
        <v>999</v>
      </c>
      <c r="K3366">
        <v>99</v>
      </c>
      <c r="L3366">
        <v>99</v>
      </c>
      <c r="M3366">
        <v>53</v>
      </c>
      <c r="N3366">
        <v>99</v>
      </c>
      <c r="O3366">
        <v>99</v>
      </c>
      <c r="P3366">
        <v>9999</v>
      </c>
      <c r="Q3366">
        <v>263</v>
      </c>
      <c r="R3366">
        <v>487</v>
      </c>
      <c r="S3366">
        <v>487</v>
      </c>
      <c r="T3366">
        <v>2.5033412151742578</v>
      </c>
      <c r="U3366">
        <v>2.7695301788858959</v>
      </c>
      <c r="V3366">
        <v>11.361396303901437</v>
      </c>
      <c r="W3366">
        <v>53</v>
      </c>
      <c r="X3366">
        <v>171.2874943548513</v>
      </c>
      <c r="Y3366">
        <v>158.09835728952774</v>
      </c>
      <c r="Z3366">
        <v>158.09835728952774</v>
      </c>
      <c r="AA3366">
        <v>35.355984849139766</v>
      </c>
      <c r="AB3366">
        <v>0</v>
      </c>
    </row>
    <row r="3367" spans="1:28">
      <c r="A3367">
        <v>10</v>
      </c>
      <c r="B3367">
        <v>476</v>
      </c>
      <c r="C3367">
        <v>2011</v>
      </c>
      <c r="D3367">
        <v>99</v>
      </c>
      <c r="E3367">
        <v>99</v>
      </c>
      <c r="F3367">
        <v>99</v>
      </c>
      <c r="G3367">
        <v>99</v>
      </c>
      <c r="H3367">
        <v>99</v>
      </c>
      <c r="I3367">
        <v>99</v>
      </c>
      <c r="J3367">
        <v>999</v>
      </c>
      <c r="K3367">
        <v>99</v>
      </c>
      <c r="L3367">
        <v>99</v>
      </c>
      <c r="M3367">
        <v>54</v>
      </c>
      <c r="N3367">
        <v>99</v>
      </c>
      <c r="O3367">
        <v>99</v>
      </c>
      <c r="P3367">
        <v>9999</v>
      </c>
      <c r="Q3367">
        <v>355</v>
      </c>
      <c r="R3367">
        <v>711</v>
      </c>
      <c r="S3367">
        <v>711</v>
      </c>
      <c r="T3367">
        <v>3.6547753675336705</v>
      </c>
      <c r="U3367">
        <v>3.9607886908749728</v>
      </c>
      <c r="V3367">
        <v>11.115330520393812</v>
      </c>
      <c r="W3367">
        <v>54</v>
      </c>
      <c r="X3367">
        <v>167.78788058873658</v>
      </c>
      <c r="Y3367">
        <v>154.86821378340372</v>
      </c>
      <c r="Z3367">
        <v>154.86821378340372</v>
      </c>
      <c r="AA3367">
        <v>34.779551310434904</v>
      </c>
      <c r="AB3367">
        <v>0</v>
      </c>
    </row>
    <row r="3368" spans="1:28">
      <c r="A3368">
        <v>10</v>
      </c>
      <c r="B3368">
        <v>477</v>
      </c>
      <c r="C3368">
        <v>2011</v>
      </c>
      <c r="D3368">
        <v>99</v>
      </c>
      <c r="E3368">
        <v>99</v>
      </c>
      <c r="F3368">
        <v>99</v>
      </c>
      <c r="G3368">
        <v>99</v>
      </c>
      <c r="H3368">
        <v>99</v>
      </c>
      <c r="I3368">
        <v>99</v>
      </c>
      <c r="J3368">
        <v>999</v>
      </c>
      <c r="K3368">
        <v>99</v>
      </c>
      <c r="L3368">
        <v>99</v>
      </c>
      <c r="M3368">
        <v>55</v>
      </c>
      <c r="N3368">
        <v>99</v>
      </c>
      <c r="O3368">
        <v>99</v>
      </c>
      <c r="P3368">
        <v>9999</v>
      </c>
      <c r="Q3368">
        <v>389</v>
      </c>
      <c r="R3368">
        <v>880</v>
      </c>
      <c r="S3368">
        <v>880</v>
      </c>
      <c r="T3368">
        <v>4.5234913128405472</v>
      </c>
      <c r="U3368">
        <v>4.7863251491069425</v>
      </c>
      <c r="V3368">
        <v>15.352272727272725</v>
      </c>
      <c r="W3368">
        <v>55</v>
      </c>
      <c r="X3368">
        <v>163.82042253521124</v>
      </c>
      <c r="Y3368">
        <v>151.20624999999973</v>
      </c>
      <c r="Z3368">
        <v>151.20624999999973</v>
      </c>
      <c r="AA3368">
        <v>32.338312410729877</v>
      </c>
      <c r="AB3368">
        <v>0</v>
      </c>
    </row>
    <row r="3369" spans="1:28">
      <c r="A3369">
        <v>10</v>
      </c>
      <c r="B3369">
        <v>478</v>
      </c>
      <c r="C3369">
        <v>2011</v>
      </c>
      <c r="D3369">
        <v>99</v>
      </c>
      <c r="E3369">
        <v>99</v>
      </c>
      <c r="F3369">
        <v>99</v>
      </c>
      <c r="G3369">
        <v>99</v>
      </c>
      <c r="H3369">
        <v>99</v>
      </c>
      <c r="I3369">
        <v>99</v>
      </c>
      <c r="J3369">
        <v>999</v>
      </c>
      <c r="K3369">
        <v>99</v>
      </c>
      <c r="L3369">
        <v>99</v>
      </c>
      <c r="M3369">
        <v>56</v>
      </c>
      <c r="N3369">
        <v>99</v>
      </c>
      <c r="O3369">
        <v>99</v>
      </c>
      <c r="P3369">
        <v>9999</v>
      </c>
      <c r="Q3369">
        <v>440</v>
      </c>
      <c r="R3369">
        <v>1088</v>
      </c>
      <c r="S3369">
        <v>1088</v>
      </c>
      <c r="T3369">
        <v>5.5926801686028575</v>
      </c>
      <c r="U3369">
        <v>5.8584016954896363</v>
      </c>
      <c r="V3369">
        <v>14.457720588235295</v>
      </c>
      <c r="W3369">
        <v>56</v>
      </c>
      <c r="X3369">
        <v>162.18054935950545</v>
      </c>
      <c r="Y3369">
        <v>149.69264705882372</v>
      </c>
      <c r="Z3369">
        <v>149.69264705882372</v>
      </c>
      <c r="AA3369">
        <v>33.466913000561597</v>
      </c>
      <c r="AB3369">
        <v>0</v>
      </c>
    </row>
    <row r="3370" spans="1:28">
      <c r="A3370">
        <v>10</v>
      </c>
      <c r="B3370">
        <v>479</v>
      </c>
      <c r="C3370">
        <v>2011</v>
      </c>
      <c r="D3370">
        <v>99</v>
      </c>
      <c r="E3370">
        <v>99</v>
      </c>
      <c r="F3370">
        <v>99</v>
      </c>
      <c r="G3370">
        <v>99</v>
      </c>
      <c r="H3370">
        <v>99</v>
      </c>
      <c r="I3370">
        <v>99</v>
      </c>
      <c r="J3370">
        <v>999</v>
      </c>
      <c r="K3370">
        <v>99</v>
      </c>
      <c r="L3370">
        <v>99</v>
      </c>
      <c r="M3370">
        <v>57</v>
      </c>
      <c r="N3370">
        <v>99</v>
      </c>
      <c r="O3370">
        <v>99</v>
      </c>
      <c r="P3370">
        <v>9999</v>
      </c>
      <c r="Q3370">
        <v>486</v>
      </c>
      <c r="R3370">
        <v>1293</v>
      </c>
      <c r="S3370">
        <v>1293</v>
      </c>
      <c r="T3370">
        <v>6.6464480312532119</v>
      </c>
      <c r="U3370">
        <v>6.7054342882842413</v>
      </c>
      <c r="V3370">
        <v>14.394431554524362</v>
      </c>
      <c r="W3370">
        <v>57</v>
      </c>
      <c r="X3370">
        <v>156.1985153828559</v>
      </c>
      <c r="Y3370">
        <v>144.17122969837595</v>
      </c>
      <c r="Z3370">
        <v>144.17122969837595</v>
      </c>
      <c r="AA3370">
        <v>31.572334969971873</v>
      </c>
      <c r="AB3370">
        <v>0</v>
      </c>
    </row>
    <row r="3371" spans="1:28">
      <c r="A3371">
        <v>10</v>
      </c>
      <c r="B3371">
        <v>480</v>
      </c>
      <c r="C3371">
        <v>2011</v>
      </c>
      <c r="D3371">
        <v>99</v>
      </c>
      <c r="E3371">
        <v>99</v>
      </c>
      <c r="F3371">
        <v>99</v>
      </c>
      <c r="G3371">
        <v>99</v>
      </c>
      <c r="H3371">
        <v>99</v>
      </c>
      <c r="I3371">
        <v>99</v>
      </c>
      <c r="J3371">
        <v>999</v>
      </c>
      <c r="K3371">
        <v>99</v>
      </c>
      <c r="L3371">
        <v>99</v>
      </c>
      <c r="M3371">
        <v>58</v>
      </c>
      <c r="N3371">
        <v>99</v>
      </c>
      <c r="O3371">
        <v>99</v>
      </c>
      <c r="P3371">
        <v>9999</v>
      </c>
      <c r="Q3371">
        <v>566</v>
      </c>
      <c r="R3371">
        <v>1823</v>
      </c>
      <c r="S3371">
        <v>1823</v>
      </c>
      <c r="T3371">
        <v>9.3708234810321773</v>
      </c>
      <c r="U3371">
        <v>9.5418269419442776</v>
      </c>
      <c r="V3371">
        <v>15.818431157432803</v>
      </c>
      <c r="W3371">
        <v>58</v>
      </c>
      <c r="X3371">
        <v>157.64978494962347</v>
      </c>
      <c r="Y3371">
        <v>145.51075150850244</v>
      </c>
      <c r="Z3371">
        <v>145.51075150850244</v>
      </c>
      <c r="AA3371">
        <v>32.23087593110111</v>
      </c>
      <c r="AB3371">
        <v>0</v>
      </c>
    </row>
    <row r="3372" spans="1:28">
      <c r="A3372">
        <v>10</v>
      </c>
      <c r="B3372">
        <v>481</v>
      </c>
      <c r="C3372">
        <v>2011</v>
      </c>
      <c r="D3372">
        <v>99</v>
      </c>
      <c r="E3372">
        <v>99</v>
      </c>
      <c r="F3372">
        <v>99</v>
      </c>
      <c r="G3372">
        <v>99</v>
      </c>
      <c r="H3372">
        <v>99</v>
      </c>
      <c r="I3372">
        <v>99</v>
      </c>
      <c r="J3372">
        <v>999</v>
      </c>
      <c r="K3372">
        <v>99</v>
      </c>
      <c r="L3372">
        <v>99</v>
      </c>
      <c r="M3372">
        <v>59</v>
      </c>
      <c r="N3372">
        <v>99</v>
      </c>
      <c r="O3372">
        <v>99</v>
      </c>
      <c r="P3372">
        <v>9999</v>
      </c>
      <c r="Q3372">
        <v>561</v>
      </c>
      <c r="R3372">
        <v>1830</v>
      </c>
      <c r="S3372">
        <v>1830</v>
      </c>
      <c r="T3372">
        <v>9.4068057982934103</v>
      </c>
      <c r="U3372">
        <v>9.2760173101436472</v>
      </c>
      <c r="V3372">
        <v>14.510928961748631</v>
      </c>
      <c r="W3372">
        <v>59</v>
      </c>
      <c r="X3372">
        <v>152.67185289120187</v>
      </c>
      <c r="Y3372">
        <v>140.91612021857924</v>
      </c>
      <c r="Z3372">
        <v>140.91612021857924</v>
      </c>
      <c r="AA3372">
        <v>29.356340528233524</v>
      </c>
      <c r="AB3372">
        <v>0</v>
      </c>
    </row>
    <row r="3373" spans="1:28">
      <c r="A3373">
        <v>10</v>
      </c>
      <c r="B3373">
        <v>482</v>
      </c>
      <c r="C3373">
        <v>2011</v>
      </c>
      <c r="D3373">
        <v>99</v>
      </c>
      <c r="E3373">
        <v>99</v>
      </c>
      <c r="F3373">
        <v>99</v>
      </c>
      <c r="G3373">
        <v>99</v>
      </c>
      <c r="H3373">
        <v>99</v>
      </c>
      <c r="I3373">
        <v>99</v>
      </c>
      <c r="J3373">
        <v>999</v>
      </c>
      <c r="K3373">
        <v>99</v>
      </c>
      <c r="L3373">
        <v>99</v>
      </c>
      <c r="M3373">
        <v>60</v>
      </c>
      <c r="N3373">
        <v>99</v>
      </c>
      <c r="O3373">
        <v>99</v>
      </c>
      <c r="P3373">
        <v>9999</v>
      </c>
      <c r="Q3373">
        <v>604</v>
      </c>
      <c r="R3373">
        <v>2035</v>
      </c>
      <c r="S3373">
        <v>2035</v>
      </c>
      <c r="T3373">
        <v>10.460573660943764</v>
      </c>
      <c r="U3373">
        <v>10.219329276717319</v>
      </c>
      <c r="V3373">
        <v>18.556756756756752</v>
      </c>
      <c r="W3373">
        <v>60</v>
      </c>
      <c r="X3373">
        <v>151.25386984541916</v>
      </c>
      <c r="Y3373">
        <v>139.60732186732204</v>
      </c>
      <c r="Z3373">
        <v>139.60732186732204</v>
      </c>
      <c r="AA3373">
        <v>28.316781915259824</v>
      </c>
      <c r="AB3373">
        <v>0</v>
      </c>
    </row>
    <row r="3374" spans="1:28">
      <c r="A3374">
        <v>10</v>
      </c>
      <c r="B3374">
        <v>483</v>
      </c>
      <c r="C3374">
        <v>2011</v>
      </c>
      <c r="D3374">
        <v>99</v>
      </c>
      <c r="E3374">
        <v>99</v>
      </c>
      <c r="F3374">
        <v>99</v>
      </c>
      <c r="G3374">
        <v>99</v>
      </c>
      <c r="H3374">
        <v>99</v>
      </c>
      <c r="I3374">
        <v>99</v>
      </c>
      <c r="J3374">
        <v>999</v>
      </c>
      <c r="K3374">
        <v>99</v>
      </c>
      <c r="L3374">
        <v>99</v>
      </c>
      <c r="M3374">
        <v>61</v>
      </c>
      <c r="N3374">
        <v>99</v>
      </c>
      <c r="O3374">
        <v>99</v>
      </c>
      <c r="P3374">
        <v>9999</v>
      </c>
      <c r="Q3374">
        <v>588</v>
      </c>
      <c r="R3374">
        <v>1866</v>
      </c>
      <c r="S3374">
        <v>1866</v>
      </c>
      <c r="T3374">
        <v>9.5918577156368876</v>
      </c>
      <c r="U3374">
        <v>9.139044199700102</v>
      </c>
      <c r="V3374">
        <v>18.05466237942122</v>
      </c>
      <c r="W3374">
        <v>61</v>
      </c>
      <c r="X3374">
        <v>147.51549946061061</v>
      </c>
      <c r="Y3374">
        <v>136.15680600214375</v>
      </c>
      <c r="Z3374">
        <v>136.15680600214375</v>
      </c>
      <c r="AA3374">
        <v>27.913236021841087</v>
      </c>
      <c r="AB3374">
        <v>0</v>
      </c>
    </row>
    <row r="3375" spans="1:28">
      <c r="A3375">
        <v>10</v>
      </c>
      <c r="B3375">
        <v>484</v>
      </c>
      <c r="C3375">
        <v>2011</v>
      </c>
      <c r="D3375">
        <v>99</v>
      </c>
      <c r="E3375">
        <v>99</v>
      </c>
      <c r="F3375">
        <v>99</v>
      </c>
      <c r="G3375">
        <v>99</v>
      </c>
      <c r="H3375">
        <v>99</v>
      </c>
      <c r="I3375">
        <v>99</v>
      </c>
      <c r="J3375">
        <v>999</v>
      </c>
      <c r="K3375">
        <v>99</v>
      </c>
      <c r="L3375">
        <v>99</v>
      </c>
      <c r="M3375">
        <v>62</v>
      </c>
      <c r="N3375">
        <v>99</v>
      </c>
      <c r="O3375">
        <v>99</v>
      </c>
      <c r="P3375">
        <v>9999</v>
      </c>
      <c r="Q3375">
        <v>534</v>
      </c>
      <c r="R3375">
        <v>1880</v>
      </c>
      <c r="S3375">
        <v>1880</v>
      </c>
      <c r="T3375">
        <v>9.6638223501593501</v>
      </c>
      <c r="U3375">
        <v>9.1702668315614915</v>
      </c>
      <c r="V3375">
        <v>18.526595744680847</v>
      </c>
      <c r="W3375">
        <v>62</v>
      </c>
      <c r="X3375">
        <v>146.91719877365651</v>
      </c>
      <c r="Y3375">
        <v>135.60457446808519</v>
      </c>
      <c r="Z3375">
        <v>135.60457446808519</v>
      </c>
      <c r="AA3375">
        <v>26.967635652597256</v>
      </c>
      <c r="AB3375">
        <v>0</v>
      </c>
    </row>
    <row r="3376" spans="1:28">
      <c r="A3376">
        <v>10</v>
      </c>
      <c r="B3376">
        <v>485</v>
      </c>
      <c r="C3376">
        <v>2011</v>
      </c>
      <c r="D3376">
        <v>99</v>
      </c>
      <c r="E3376">
        <v>99</v>
      </c>
      <c r="F3376">
        <v>99</v>
      </c>
      <c r="G3376">
        <v>99</v>
      </c>
      <c r="H3376">
        <v>99</v>
      </c>
      <c r="I3376">
        <v>99</v>
      </c>
      <c r="J3376">
        <v>999</v>
      </c>
      <c r="K3376">
        <v>99</v>
      </c>
      <c r="L3376">
        <v>99</v>
      </c>
      <c r="M3376">
        <v>63</v>
      </c>
      <c r="N3376">
        <v>99</v>
      </c>
      <c r="O3376">
        <v>99</v>
      </c>
      <c r="P3376">
        <v>9999</v>
      </c>
      <c r="Q3376">
        <v>484</v>
      </c>
      <c r="R3376">
        <v>1569</v>
      </c>
      <c r="S3376">
        <v>1569</v>
      </c>
      <c r="T3376">
        <v>8.0651793975532051</v>
      </c>
      <c r="U3376">
        <v>7.4745829611407313</v>
      </c>
      <c r="V3376">
        <v>18.620140216698527</v>
      </c>
      <c r="W3376">
        <v>63</v>
      </c>
      <c r="X3376">
        <v>143.48699442820583</v>
      </c>
      <c r="Y3376">
        <v>132.43849585723387</v>
      </c>
      <c r="Z3376">
        <v>132.43849585723387</v>
      </c>
      <c r="AA3376">
        <v>25.029185957227742</v>
      </c>
      <c r="AB3376">
        <v>0</v>
      </c>
    </row>
    <row r="3377" spans="1:28">
      <c r="A3377">
        <v>10</v>
      </c>
      <c r="B3377">
        <v>486</v>
      </c>
      <c r="C3377">
        <v>2011</v>
      </c>
      <c r="D3377">
        <v>99</v>
      </c>
      <c r="E3377">
        <v>99</v>
      </c>
      <c r="F3377">
        <v>99</v>
      </c>
      <c r="G3377">
        <v>99</v>
      </c>
      <c r="H3377">
        <v>99</v>
      </c>
      <c r="I3377">
        <v>99</v>
      </c>
      <c r="J3377">
        <v>999</v>
      </c>
      <c r="K3377">
        <v>99</v>
      </c>
      <c r="L3377">
        <v>99</v>
      </c>
      <c r="M3377">
        <v>64</v>
      </c>
      <c r="N3377">
        <v>99</v>
      </c>
      <c r="O3377">
        <v>99</v>
      </c>
      <c r="P3377">
        <v>9999</v>
      </c>
      <c r="Q3377">
        <v>379</v>
      </c>
      <c r="R3377">
        <v>1131</v>
      </c>
      <c r="S3377">
        <v>1131</v>
      </c>
      <c r="T3377">
        <v>5.8137144032075669</v>
      </c>
      <c r="U3377">
        <v>5.3319586262718142</v>
      </c>
      <c r="V3377">
        <v>19.175066312997345</v>
      </c>
      <c r="W3377">
        <v>64</v>
      </c>
      <c r="X3377">
        <v>141.99487888358544</v>
      </c>
      <c r="Y3377">
        <v>131.06127320954892</v>
      </c>
      <c r="Z3377">
        <v>131.06127320954892</v>
      </c>
      <c r="AA3377">
        <v>24.902400889983031</v>
      </c>
      <c r="AB3377">
        <v>0</v>
      </c>
    </row>
    <row r="3378" spans="1:28">
      <c r="A3378">
        <v>10</v>
      </c>
      <c r="B3378">
        <v>487</v>
      </c>
      <c r="C3378">
        <v>2011</v>
      </c>
      <c r="D3378">
        <v>99</v>
      </c>
      <c r="E3378">
        <v>99</v>
      </c>
      <c r="F3378">
        <v>99</v>
      </c>
      <c r="G3378">
        <v>99</v>
      </c>
      <c r="H3378">
        <v>99</v>
      </c>
      <c r="I3378">
        <v>99</v>
      </c>
      <c r="J3378">
        <v>999</v>
      </c>
      <c r="K3378">
        <v>99</v>
      </c>
      <c r="L3378">
        <v>99</v>
      </c>
      <c r="M3378">
        <v>65</v>
      </c>
      <c r="N3378">
        <v>99</v>
      </c>
      <c r="O3378">
        <v>99</v>
      </c>
      <c r="P3378">
        <v>9999</v>
      </c>
      <c r="Q3378">
        <v>300</v>
      </c>
      <c r="R3378">
        <v>1055</v>
      </c>
      <c r="S3378">
        <v>1055</v>
      </c>
      <c r="T3378">
        <v>5.4230492443713372</v>
      </c>
      <c r="U3378">
        <v>4.9709271614487394</v>
      </c>
      <c r="V3378">
        <v>19.254028436018956</v>
      </c>
      <c r="W3378">
        <v>65</v>
      </c>
      <c r="X3378">
        <v>141.91668421025616</v>
      </c>
      <c r="Y3378">
        <v>130.98909952606638</v>
      </c>
      <c r="Z3378">
        <v>130.98909952606638</v>
      </c>
      <c r="AA3378">
        <v>23.031862221456688</v>
      </c>
      <c r="AB3378">
        <v>0</v>
      </c>
    </row>
    <row r="3379" spans="1:28">
      <c r="A3379">
        <v>10</v>
      </c>
      <c r="B3379">
        <v>488</v>
      </c>
      <c r="C3379">
        <v>2011</v>
      </c>
      <c r="D3379">
        <v>99</v>
      </c>
      <c r="E3379">
        <v>99</v>
      </c>
      <c r="F3379">
        <v>99</v>
      </c>
      <c r="G3379">
        <v>99</v>
      </c>
      <c r="H3379">
        <v>99</v>
      </c>
      <c r="I3379">
        <v>99</v>
      </c>
      <c r="J3379">
        <v>999</v>
      </c>
      <c r="K3379">
        <v>99</v>
      </c>
      <c r="L3379">
        <v>99</v>
      </c>
      <c r="M3379">
        <v>66</v>
      </c>
      <c r="N3379">
        <v>99</v>
      </c>
      <c r="O3379">
        <v>99</v>
      </c>
      <c r="P3379">
        <v>9999</v>
      </c>
      <c r="Q3379">
        <v>38</v>
      </c>
      <c r="R3379">
        <v>67</v>
      </c>
      <c r="S3379">
        <v>67</v>
      </c>
      <c r="T3379">
        <v>0.3444021795003599</v>
      </c>
      <c r="U3379">
        <v>0.29454668317629262</v>
      </c>
      <c r="V3379">
        <v>26.791044776119403</v>
      </c>
      <c r="W3379">
        <v>66</v>
      </c>
      <c r="X3379">
        <v>132.41215374913085</v>
      </c>
      <c r="Y3379">
        <v>122.21641791044772</v>
      </c>
      <c r="Z3379">
        <v>122.21641791044772</v>
      </c>
      <c r="AA3379">
        <v>21.602173722954472</v>
      </c>
      <c r="AB3379">
        <v>0</v>
      </c>
    </row>
    <row r="3380" spans="1:28">
      <c r="A3380">
        <v>10</v>
      </c>
      <c r="B3380">
        <v>489</v>
      </c>
      <c r="C3380">
        <v>2011</v>
      </c>
      <c r="D3380">
        <v>99</v>
      </c>
      <c r="E3380">
        <v>99</v>
      </c>
      <c r="F3380">
        <v>99</v>
      </c>
      <c r="G3380">
        <v>99</v>
      </c>
      <c r="H3380">
        <v>99</v>
      </c>
      <c r="I3380">
        <v>99</v>
      </c>
      <c r="J3380">
        <v>999</v>
      </c>
      <c r="K3380">
        <v>99</v>
      </c>
      <c r="L3380">
        <v>99</v>
      </c>
      <c r="M3380">
        <v>67</v>
      </c>
      <c r="N3380">
        <v>99</v>
      </c>
      <c r="O3380">
        <v>99</v>
      </c>
      <c r="P3380">
        <v>9999</v>
      </c>
      <c r="Q3380">
        <v>23</v>
      </c>
      <c r="R3380">
        <v>30</v>
      </c>
      <c r="S3380">
        <v>30</v>
      </c>
      <c r="T3380">
        <v>0.1542099311195641</v>
      </c>
      <c r="U3380">
        <v>0.13434724393907743</v>
      </c>
      <c r="V3380">
        <v>25.2</v>
      </c>
      <c r="W3380">
        <v>67</v>
      </c>
      <c r="X3380">
        <v>134.88262910798122</v>
      </c>
      <c r="Y3380">
        <v>124.4966666666667</v>
      </c>
      <c r="Z3380">
        <v>124.4966666666667</v>
      </c>
      <c r="AA3380">
        <v>23.259900878741703</v>
      </c>
      <c r="AB3380">
        <v>0</v>
      </c>
    </row>
    <row r="3381" spans="1:28">
      <c r="A3381">
        <v>10</v>
      </c>
      <c r="B3381">
        <v>490</v>
      </c>
      <c r="C3381">
        <v>2011</v>
      </c>
      <c r="D3381">
        <v>99</v>
      </c>
      <c r="E3381">
        <v>99</v>
      </c>
      <c r="F3381">
        <v>99</v>
      </c>
      <c r="G3381">
        <v>99</v>
      </c>
      <c r="H3381">
        <v>99</v>
      </c>
      <c r="I3381">
        <v>99</v>
      </c>
      <c r="J3381">
        <v>999</v>
      </c>
      <c r="K3381">
        <v>99</v>
      </c>
      <c r="L3381">
        <v>99</v>
      </c>
      <c r="M3381">
        <v>68</v>
      </c>
      <c r="N3381">
        <v>99</v>
      </c>
      <c r="O3381">
        <v>99</v>
      </c>
      <c r="P3381">
        <v>9999</v>
      </c>
      <c r="Q3381">
        <v>12</v>
      </c>
      <c r="R3381">
        <v>14</v>
      </c>
      <c r="S3381">
        <v>14</v>
      </c>
      <c r="T3381">
        <v>7.1964634522463253E-2</v>
      </c>
      <c r="U3381">
        <v>6.4927247131123952E-2</v>
      </c>
      <c r="V3381">
        <v>34.571428571428555</v>
      </c>
      <c r="W3381">
        <v>68</v>
      </c>
      <c r="X3381">
        <v>139.6842594025693</v>
      </c>
      <c r="Y3381">
        <v>128.92857142857147</v>
      </c>
      <c r="Z3381">
        <v>128.92857142857147</v>
      </c>
      <c r="AA3381">
        <v>17.8306088579413</v>
      </c>
      <c r="AB3381">
        <v>0</v>
      </c>
    </row>
    <row r="3382" spans="1:28">
      <c r="A3382">
        <v>10</v>
      </c>
      <c r="B3382">
        <v>491</v>
      </c>
      <c r="C3382">
        <v>2010</v>
      </c>
      <c r="D3382">
        <v>99</v>
      </c>
      <c r="E3382">
        <v>99</v>
      </c>
      <c r="F3382">
        <v>99</v>
      </c>
      <c r="G3382">
        <v>99</v>
      </c>
      <c r="H3382">
        <v>99</v>
      </c>
      <c r="I3382">
        <v>99</v>
      </c>
      <c r="J3382">
        <v>999</v>
      </c>
      <c r="K3382">
        <v>99</v>
      </c>
      <c r="L3382">
        <v>99</v>
      </c>
      <c r="M3382">
        <v>0</v>
      </c>
      <c r="N3382">
        <v>99</v>
      </c>
      <c r="O3382">
        <v>99</v>
      </c>
      <c r="P3382">
        <v>9999</v>
      </c>
      <c r="Q3382">
        <v>44</v>
      </c>
      <c r="R3382">
        <v>76</v>
      </c>
      <c r="S3382">
        <v>0</v>
      </c>
      <c r="T3382">
        <v>0.38104788167460502</v>
      </c>
      <c r="U3382">
        <v>0</v>
      </c>
      <c r="V3382">
        <v>7.6184210526315779</v>
      </c>
      <c r="X3382">
        <v>121.66134458573302</v>
      </c>
      <c r="Y3382">
        <v>0</v>
      </c>
    </row>
    <row r="3383" spans="1:28">
      <c r="A3383">
        <v>10</v>
      </c>
      <c r="B3383">
        <v>492</v>
      </c>
      <c r="C3383">
        <v>2010</v>
      </c>
      <c r="D3383">
        <v>99</v>
      </c>
      <c r="E3383">
        <v>99</v>
      </c>
      <c r="F3383">
        <v>99</v>
      </c>
      <c r="G3383">
        <v>99</v>
      </c>
      <c r="H3383">
        <v>99</v>
      </c>
      <c r="I3383">
        <v>99</v>
      </c>
      <c r="J3383">
        <v>999</v>
      </c>
      <c r="K3383">
        <v>99</v>
      </c>
      <c r="L3383">
        <v>99</v>
      </c>
      <c r="M3383">
        <v>35</v>
      </c>
      <c r="N3383">
        <v>99</v>
      </c>
      <c r="O3383">
        <v>99</v>
      </c>
      <c r="P3383">
        <v>9999</v>
      </c>
      <c r="Q3383">
        <v>17</v>
      </c>
      <c r="R3383">
        <v>18</v>
      </c>
      <c r="S3383">
        <v>18</v>
      </c>
      <c r="T3383">
        <v>9.0248182501880173E-2</v>
      </c>
      <c r="U3383">
        <v>0.13365970751673956</v>
      </c>
      <c r="V3383">
        <v>7.3888888888888893</v>
      </c>
      <c r="W3383">
        <v>35</v>
      </c>
      <c r="X3383">
        <v>231.6901408450704</v>
      </c>
      <c r="Y3383">
        <v>213.85</v>
      </c>
      <c r="Z3383">
        <v>213.85</v>
      </c>
      <c r="AA3383">
        <v>37.429047691747485</v>
      </c>
      <c r="AB3383">
        <v>0</v>
      </c>
    </row>
    <row r="3384" spans="1:28">
      <c r="A3384">
        <v>10</v>
      </c>
      <c r="B3384">
        <v>493</v>
      </c>
      <c r="C3384">
        <v>2010</v>
      </c>
      <c r="D3384">
        <v>99</v>
      </c>
      <c r="E3384">
        <v>99</v>
      </c>
      <c r="F3384">
        <v>99</v>
      </c>
      <c r="G3384">
        <v>99</v>
      </c>
      <c r="H3384">
        <v>99</v>
      </c>
      <c r="I3384">
        <v>99</v>
      </c>
      <c r="J3384">
        <v>999</v>
      </c>
      <c r="K3384">
        <v>99</v>
      </c>
      <c r="L3384">
        <v>99</v>
      </c>
      <c r="M3384">
        <v>36</v>
      </c>
      <c r="N3384">
        <v>99</v>
      </c>
      <c r="O3384">
        <v>99</v>
      </c>
      <c r="P3384">
        <v>9999</v>
      </c>
      <c r="Q3384">
        <v>12</v>
      </c>
      <c r="R3384">
        <v>13</v>
      </c>
      <c r="S3384">
        <v>13</v>
      </c>
      <c r="T3384">
        <v>6.5179242918024557E-2</v>
      </c>
      <c r="U3384">
        <v>9.9203955102310781E-2</v>
      </c>
      <c r="V3384">
        <v>2</v>
      </c>
      <c r="W3384">
        <v>36</v>
      </c>
      <c r="X3384">
        <v>238.1031752646054</v>
      </c>
      <c r="Y3384">
        <v>219.7692307692308</v>
      </c>
      <c r="Z3384">
        <v>219.7692307692308</v>
      </c>
      <c r="AA3384">
        <v>20.207324818772037</v>
      </c>
      <c r="AB3384">
        <v>0</v>
      </c>
    </row>
    <row r="3385" spans="1:28">
      <c r="A3385">
        <v>10</v>
      </c>
      <c r="B3385">
        <v>494</v>
      </c>
      <c r="C3385">
        <v>2010</v>
      </c>
      <c r="D3385">
        <v>99</v>
      </c>
      <c r="E3385">
        <v>99</v>
      </c>
      <c r="F3385">
        <v>99</v>
      </c>
      <c r="G3385">
        <v>99</v>
      </c>
      <c r="H3385">
        <v>99</v>
      </c>
      <c r="I3385">
        <v>99</v>
      </c>
      <c r="J3385">
        <v>999</v>
      </c>
      <c r="K3385">
        <v>99</v>
      </c>
      <c r="L3385">
        <v>99</v>
      </c>
      <c r="M3385">
        <v>37</v>
      </c>
      <c r="N3385">
        <v>99</v>
      </c>
      <c r="O3385">
        <v>99</v>
      </c>
      <c r="P3385">
        <v>9999</v>
      </c>
      <c r="Q3385">
        <v>7</v>
      </c>
      <c r="R3385">
        <v>7</v>
      </c>
      <c r="S3385">
        <v>7</v>
      </c>
      <c r="T3385">
        <v>3.5096515417397847E-2</v>
      </c>
      <c r="U3385">
        <v>5.3220126701194199E-2</v>
      </c>
      <c r="V3385">
        <v>2</v>
      </c>
      <c r="W3385">
        <v>37</v>
      </c>
      <c r="X3385">
        <v>237.22334004024145</v>
      </c>
      <c r="Y3385">
        <v>218.95714285714297</v>
      </c>
      <c r="Z3385">
        <v>218.95714285714297</v>
      </c>
      <c r="AA3385">
        <v>45.091743214500397</v>
      </c>
      <c r="AB3385">
        <v>0</v>
      </c>
    </row>
    <row r="3386" spans="1:28">
      <c r="A3386">
        <v>10</v>
      </c>
      <c r="B3386">
        <v>495</v>
      </c>
      <c r="C3386">
        <v>2010</v>
      </c>
      <c r="D3386">
        <v>99</v>
      </c>
      <c r="E3386">
        <v>99</v>
      </c>
      <c r="F3386">
        <v>99</v>
      </c>
      <c r="G3386">
        <v>99</v>
      </c>
      <c r="H3386">
        <v>99</v>
      </c>
      <c r="I3386">
        <v>99</v>
      </c>
      <c r="J3386">
        <v>999</v>
      </c>
      <c r="K3386">
        <v>99</v>
      </c>
      <c r="L3386">
        <v>99</v>
      </c>
      <c r="M3386">
        <v>38</v>
      </c>
      <c r="N3386">
        <v>99</v>
      </c>
      <c r="O3386">
        <v>99</v>
      </c>
      <c r="P3386">
        <v>9999</v>
      </c>
      <c r="Q3386">
        <v>17</v>
      </c>
      <c r="R3386">
        <v>18</v>
      </c>
      <c r="S3386">
        <v>18</v>
      </c>
      <c r="T3386">
        <v>9.0248182501880173E-2</v>
      </c>
      <c r="U3386">
        <v>0.13555211758081931</v>
      </c>
      <c r="V3386">
        <v>2</v>
      </c>
      <c r="W3386">
        <v>38</v>
      </c>
      <c r="X3386">
        <v>234.9705068014926</v>
      </c>
      <c r="Y3386">
        <v>216.87777777777777</v>
      </c>
      <c r="Z3386">
        <v>216.87777777777777</v>
      </c>
      <c r="AA3386">
        <v>27.828034536647223</v>
      </c>
      <c r="AB3386">
        <v>0</v>
      </c>
    </row>
    <row r="3387" spans="1:28">
      <c r="A3387">
        <v>10</v>
      </c>
      <c r="B3387">
        <v>496</v>
      </c>
      <c r="C3387">
        <v>2010</v>
      </c>
      <c r="D3387">
        <v>99</v>
      </c>
      <c r="E3387">
        <v>99</v>
      </c>
      <c r="F3387">
        <v>99</v>
      </c>
      <c r="G3387">
        <v>99</v>
      </c>
      <c r="H3387">
        <v>99</v>
      </c>
      <c r="I3387">
        <v>99</v>
      </c>
      <c r="J3387">
        <v>999</v>
      </c>
      <c r="K3387">
        <v>99</v>
      </c>
      <c r="L3387">
        <v>99</v>
      </c>
      <c r="M3387">
        <v>39</v>
      </c>
      <c r="N3387">
        <v>99</v>
      </c>
      <c r="O3387">
        <v>99</v>
      </c>
      <c r="P3387">
        <v>9999</v>
      </c>
      <c r="Q3387">
        <v>19</v>
      </c>
      <c r="R3387">
        <v>19</v>
      </c>
      <c r="S3387">
        <v>19</v>
      </c>
      <c r="T3387">
        <v>9.5261970418651268E-2</v>
      </c>
      <c r="U3387">
        <v>0.14300369922763623</v>
      </c>
      <c r="V3387">
        <v>2</v>
      </c>
      <c r="W3387">
        <v>39</v>
      </c>
      <c r="X3387">
        <v>234.84062268346921</v>
      </c>
      <c r="Y3387">
        <v>216.75789473684205</v>
      </c>
      <c r="Z3387">
        <v>216.75789473684205</v>
      </c>
      <c r="AA3387">
        <v>21.334314237606286</v>
      </c>
      <c r="AB3387">
        <v>0</v>
      </c>
    </row>
    <row r="3388" spans="1:28">
      <c r="A3388">
        <v>10</v>
      </c>
      <c r="B3388">
        <v>497</v>
      </c>
      <c r="C3388">
        <v>2010</v>
      </c>
      <c r="D3388">
        <v>99</v>
      </c>
      <c r="E3388">
        <v>99</v>
      </c>
      <c r="F3388">
        <v>99</v>
      </c>
      <c r="G3388">
        <v>99</v>
      </c>
      <c r="H3388">
        <v>99</v>
      </c>
      <c r="I3388">
        <v>99</v>
      </c>
      <c r="J3388">
        <v>999</v>
      </c>
      <c r="K3388">
        <v>99</v>
      </c>
      <c r="L3388">
        <v>99</v>
      </c>
      <c r="M3388">
        <v>40</v>
      </c>
      <c r="N3388">
        <v>99</v>
      </c>
      <c r="O3388">
        <v>99</v>
      </c>
      <c r="P3388">
        <v>9999</v>
      </c>
      <c r="Q3388">
        <v>20</v>
      </c>
      <c r="R3388">
        <v>21</v>
      </c>
      <c r="S3388">
        <v>21</v>
      </c>
      <c r="T3388">
        <v>0.10528954625219351</v>
      </c>
      <c r="U3388">
        <v>0.1436148261474125</v>
      </c>
      <c r="V3388">
        <v>4.7619047619047636</v>
      </c>
      <c r="W3388">
        <v>40</v>
      </c>
      <c r="X3388">
        <v>213.38286127018523</v>
      </c>
      <c r="Y3388">
        <v>196.95238095238099</v>
      </c>
      <c r="Z3388">
        <v>196.95238095238099</v>
      </c>
      <c r="AA3388">
        <v>30.291183992448754</v>
      </c>
      <c r="AB3388">
        <v>0</v>
      </c>
    </row>
    <row r="3389" spans="1:28">
      <c r="A3389">
        <v>10</v>
      </c>
      <c r="B3389">
        <v>498</v>
      </c>
      <c r="C3389">
        <v>2010</v>
      </c>
      <c r="D3389">
        <v>99</v>
      </c>
      <c r="E3389">
        <v>99</v>
      </c>
      <c r="F3389">
        <v>99</v>
      </c>
      <c r="G3389">
        <v>99</v>
      </c>
      <c r="H3389">
        <v>99</v>
      </c>
      <c r="I3389">
        <v>99</v>
      </c>
      <c r="J3389">
        <v>999</v>
      </c>
      <c r="K3389">
        <v>99</v>
      </c>
      <c r="L3389">
        <v>99</v>
      </c>
      <c r="M3389">
        <v>41</v>
      </c>
      <c r="N3389">
        <v>99</v>
      </c>
      <c r="O3389">
        <v>99</v>
      </c>
      <c r="P3389">
        <v>9999</v>
      </c>
      <c r="Q3389">
        <v>27</v>
      </c>
      <c r="R3389">
        <v>27</v>
      </c>
      <c r="S3389">
        <v>27</v>
      </c>
      <c r="T3389">
        <v>0.13537227375282029</v>
      </c>
      <c r="U3389">
        <v>0.19817873760970545</v>
      </c>
      <c r="V3389">
        <v>5</v>
      </c>
      <c r="W3389">
        <v>41</v>
      </c>
      <c r="X3389">
        <v>229.0197022591388</v>
      </c>
      <c r="Y3389">
        <v>211.38518518518521</v>
      </c>
      <c r="Z3389">
        <v>211.38518518518521</v>
      </c>
      <c r="AA3389">
        <v>24.281782589143695</v>
      </c>
      <c r="AB3389">
        <v>0</v>
      </c>
    </row>
    <row r="3390" spans="1:28">
      <c r="A3390">
        <v>10</v>
      </c>
      <c r="B3390">
        <v>499</v>
      </c>
      <c r="C3390">
        <v>2010</v>
      </c>
      <c r="D3390">
        <v>99</v>
      </c>
      <c r="E3390">
        <v>99</v>
      </c>
      <c r="F3390">
        <v>99</v>
      </c>
      <c r="G3390">
        <v>99</v>
      </c>
      <c r="H3390">
        <v>99</v>
      </c>
      <c r="I3390">
        <v>99</v>
      </c>
      <c r="J3390">
        <v>999</v>
      </c>
      <c r="K3390">
        <v>99</v>
      </c>
      <c r="L3390">
        <v>99</v>
      </c>
      <c r="M3390">
        <v>42</v>
      </c>
      <c r="N3390">
        <v>99</v>
      </c>
      <c r="O3390">
        <v>99</v>
      </c>
      <c r="P3390">
        <v>9999</v>
      </c>
      <c r="Q3390">
        <v>32</v>
      </c>
      <c r="R3390">
        <v>35</v>
      </c>
      <c r="S3390">
        <v>35</v>
      </c>
      <c r="T3390">
        <v>0.17548257708698925</v>
      </c>
      <c r="U3390">
        <v>0.23435675679804904</v>
      </c>
      <c r="V3390">
        <v>5.3428571428571408</v>
      </c>
      <c r="W3390">
        <v>42</v>
      </c>
      <c r="X3390">
        <v>208.92431512149813</v>
      </c>
      <c r="Y3390">
        <v>192.83714285714279</v>
      </c>
      <c r="Z3390">
        <v>192.83714285714279</v>
      </c>
      <c r="AA3390">
        <v>35.69822793292451</v>
      </c>
      <c r="AB3390">
        <v>0</v>
      </c>
    </row>
    <row r="3391" spans="1:28">
      <c r="A3391">
        <v>10</v>
      </c>
      <c r="B3391">
        <v>500</v>
      </c>
      <c r="C3391">
        <v>2010</v>
      </c>
      <c r="D3391">
        <v>99</v>
      </c>
      <c r="E3391">
        <v>99</v>
      </c>
      <c r="F3391">
        <v>99</v>
      </c>
      <c r="G3391">
        <v>99</v>
      </c>
      <c r="H3391">
        <v>99</v>
      </c>
      <c r="I3391">
        <v>99</v>
      </c>
      <c r="J3391">
        <v>999</v>
      </c>
      <c r="K3391">
        <v>99</v>
      </c>
      <c r="L3391">
        <v>99</v>
      </c>
      <c r="M3391">
        <v>43</v>
      </c>
      <c r="N3391">
        <v>99</v>
      </c>
      <c r="O3391">
        <v>99</v>
      </c>
      <c r="P3391">
        <v>9999</v>
      </c>
      <c r="Q3391">
        <v>23</v>
      </c>
      <c r="R3391">
        <v>31</v>
      </c>
      <c r="S3391">
        <v>31</v>
      </c>
      <c r="T3391">
        <v>0.1554274254199047</v>
      </c>
      <c r="U3391">
        <v>0.19955030086715783</v>
      </c>
      <c r="V3391">
        <v>5</v>
      </c>
      <c r="W3391">
        <v>43</v>
      </c>
      <c r="X3391">
        <v>200.84926432041379</v>
      </c>
      <c r="Y3391">
        <v>185.38387096774196</v>
      </c>
      <c r="Z3391">
        <v>185.38387096774196</v>
      </c>
      <c r="AA3391">
        <v>32.2872300410747</v>
      </c>
      <c r="AB3391">
        <v>0</v>
      </c>
    </row>
    <row r="3392" spans="1:28">
      <c r="A3392">
        <v>10</v>
      </c>
      <c r="B3392">
        <v>501</v>
      </c>
      <c r="C3392">
        <v>2010</v>
      </c>
      <c r="D3392">
        <v>99</v>
      </c>
      <c r="E3392">
        <v>99</v>
      </c>
      <c r="F3392">
        <v>99</v>
      </c>
      <c r="G3392">
        <v>99</v>
      </c>
      <c r="H3392">
        <v>99</v>
      </c>
      <c r="I3392">
        <v>99</v>
      </c>
      <c r="J3392">
        <v>999</v>
      </c>
      <c r="K3392">
        <v>99</v>
      </c>
      <c r="L3392">
        <v>99</v>
      </c>
      <c r="M3392">
        <v>44</v>
      </c>
      <c r="N3392">
        <v>99</v>
      </c>
      <c r="O3392">
        <v>99</v>
      </c>
      <c r="P3392">
        <v>9999</v>
      </c>
      <c r="Q3392">
        <v>58</v>
      </c>
      <c r="R3392">
        <v>67</v>
      </c>
      <c r="S3392">
        <v>67</v>
      </c>
      <c r="T3392">
        <v>0.33592379042366505</v>
      </c>
      <c r="U3392">
        <v>0.45437286485362199</v>
      </c>
      <c r="V3392">
        <v>5.1343283582089532</v>
      </c>
      <c r="W3392">
        <v>44</v>
      </c>
      <c r="X3392">
        <v>211.60071797027871</v>
      </c>
      <c r="Y3392">
        <v>195.30746268656716</v>
      </c>
      <c r="Z3392">
        <v>195.30746268656716</v>
      </c>
      <c r="AA3392">
        <v>33.199898010240958</v>
      </c>
      <c r="AB3392">
        <v>0</v>
      </c>
    </row>
    <row r="3393" spans="1:28">
      <c r="A3393">
        <v>10</v>
      </c>
      <c r="B3393">
        <v>502</v>
      </c>
      <c r="C3393">
        <v>2010</v>
      </c>
      <c r="D3393">
        <v>99</v>
      </c>
      <c r="E3393">
        <v>99</v>
      </c>
      <c r="F3393">
        <v>99</v>
      </c>
      <c r="G3393">
        <v>99</v>
      </c>
      <c r="H3393">
        <v>99</v>
      </c>
      <c r="I3393">
        <v>99</v>
      </c>
      <c r="J3393">
        <v>999</v>
      </c>
      <c r="K3393">
        <v>99</v>
      </c>
      <c r="L3393">
        <v>99</v>
      </c>
      <c r="M3393">
        <v>45</v>
      </c>
      <c r="N3393">
        <v>99</v>
      </c>
      <c r="O3393">
        <v>99</v>
      </c>
      <c r="P3393">
        <v>9999</v>
      </c>
      <c r="Q3393">
        <v>65</v>
      </c>
      <c r="R3393">
        <v>81</v>
      </c>
      <c r="S3393">
        <v>81</v>
      </c>
      <c r="T3393">
        <v>0.40611682125846071</v>
      </c>
      <c r="U3393">
        <v>0.52472537918081563</v>
      </c>
      <c r="V3393">
        <v>8</v>
      </c>
      <c r="W3393">
        <v>45</v>
      </c>
      <c r="X3393">
        <v>202.12805799660256</v>
      </c>
      <c r="Y3393">
        <v>186.56419753086411</v>
      </c>
      <c r="Z3393">
        <v>186.56419753086411</v>
      </c>
      <c r="AA3393">
        <v>36.582395781935503</v>
      </c>
      <c r="AB3393">
        <v>0</v>
      </c>
    </row>
    <row r="3394" spans="1:28">
      <c r="A3394">
        <v>10</v>
      </c>
      <c r="B3394">
        <v>503</v>
      </c>
      <c r="C3394">
        <v>2010</v>
      </c>
      <c r="D3394">
        <v>99</v>
      </c>
      <c r="E3394">
        <v>99</v>
      </c>
      <c r="F3394">
        <v>99</v>
      </c>
      <c r="G3394">
        <v>99</v>
      </c>
      <c r="H3394">
        <v>99</v>
      </c>
      <c r="I3394">
        <v>99</v>
      </c>
      <c r="J3394">
        <v>999</v>
      </c>
      <c r="K3394">
        <v>99</v>
      </c>
      <c r="L3394">
        <v>99</v>
      </c>
      <c r="M3394">
        <v>46</v>
      </c>
      <c r="N3394">
        <v>99</v>
      </c>
      <c r="O3394">
        <v>99</v>
      </c>
      <c r="P3394">
        <v>9999</v>
      </c>
      <c r="Q3394">
        <v>75</v>
      </c>
      <c r="R3394">
        <v>95</v>
      </c>
      <c r="S3394">
        <v>95</v>
      </c>
      <c r="T3394">
        <v>0.47630985209325633</v>
      </c>
      <c r="U3394">
        <v>0.64757577930401322</v>
      </c>
      <c r="V3394">
        <v>8</v>
      </c>
      <c r="W3394">
        <v>46</v>
      </c>
      <c r="X3394">
        <v>212.68974168900047</v>
      </c>
      <c r="Y3394">
        <v>196.31263157894745</v>
      </c>
      <c r="Z3394">
        <v>196.31263157894745</v>
      </c>
      <c r="AA3394">
        <v>29.040285057703276</v>
      </c>
      <c r="AB3394">
        <v>0</v>
      </c>
    </row>
    <row r="3395" spans="1:28">
      <c r="A3395">
        <v>10</v>
      </c>
      <c r="B3395">
        <v>504</v>
      </c>
      <c r="C3395">
        <v>2010</v>
      </c>
      <c r="D3395">
        <v>99</v>
      </c>
      <c r="E3395">
        <v>99</v>
      </c>
      <c r="F3395">
        <v>99</v>
      </c>
      <c r="G3395">
        <v>99</v>
      </c>
      <c r="H3395">
        <v>99</v>
      </c>
      <c r="I3395">
        <v>99</v>
      </c>
      <c r="J3395">
        <v>999</v>
      </c>
      <c r="K3395">
        <v>99</v>
      </c>
      <c r="L3395">
        <v>99</v>
      </c>
      <c r="M3395">
        <v>47</v>
      </c>
      <c r="N3395">
        <v>99</v>
      </c>
      <c r="O3395">
        <v>99</v>
      </c>
      <c r="P3395">
        <v>9999</v>
      </c>
      <c r="Q3395">
        <v>101</v>
      </c>
      <c r="R3395">
        <v>132</v>
      </c>
      <c r="S3395">
        <v>132</v>
      </c>
      <c r="T3395">
        <v>0.66182000501378802</v>
      </c>
      <c r="U3395">
        <v>0.86707104055295903</v>
      </c>
      <c r="V3395">
        <v>8</v>
      </c>
      <c r="W3395">
        <v>47</v>
      </c>
      <c r="X3395">
        <v>204.95584227978591</v>
      </c>
      <c r="Y3395">
        <v>189.17424242424249</v>
      </c>
      <c r="Z3395">
        <v>189.17424242424249</v>
      </c>
      <c r="AA3395">
        <v>33.365872650949555</v>
      </c>
      <c r="AB3395">
        <v>0</v>
      </c>
    </row>
    <row r="3396" spans="1:28">
      <c r="A3396">
        <v>10</v>
      </c>
      <c r="B3396">
        <v>505</v>
      </c>
      <c r="C3396">
        <v>2010</v>
      </c>
      <c r="D3396">
        <v>99</v>
      </c>
      <c r="E3396">
        <v>99</v>
      </c>
      <c r="F3396">
        <v>99</v>
      </c>
      <c r="G3396">
        <v>99</v>
      </c>
      <c r="H3396">
        <v>99</v>
      </c>
      <c r="I3396">
        <v>99</v>
      </c>
      <c r="J3396">
        <v>999</v>
      </c>
      <c r="K3396">
        <v>99</v>
      </c>
      <c r="L3396">
        <v>99</v>
      </c>
      <c r="M3396">
        <v>48</v>
      </c>
      <c r="N3396">
        <v>99</v>
      </c>
      <c r="O3396">
        <v>99</v>
      </c>
      <c r="P3396">
        <v>9999</v>
      </c>
      <c r="Q3396">
        <v>146</v>
      </c>
      <c r="R3396">
        <v>204</v>
      </c>
      <c r="S3396">
        <v>204</v>
      </c>
      <c r="T3396">
        <v>1.0228127350213088</v>
      </c>
      <c r="U3396">
        <v>1.2435599462555544</v>
      </c>
      <c r="V3396">
        <v>7.921568627450978</v>
      </c>
      <c r="W3396">
        <v>48</v>
      </c>
      <c r="X3396">
        <v>190.20245151148225</v>
      </c>
      <c r="Y3396">
        <v>175.55686274509813</v>
      </c>
      <c r="Z3396">
        <v>175.55686274509813</v>
      </c>
      <c r="AA3396">
        <v>33.516909720564087</v>
      </c>
      <c r="AB3396">
        <v>0</v>
      </c>
    </row>
    <row r="3397" spans="1:28">
      <c r="A3397">
        <v>10</v>
      </c>
      <c r="B3397">
        <v>506</v>
      </c>
      <c r="C3397">
        <v>2010</v>
      </c>
      <c r="D3397">
        <v>99</v>
      </c>
      <c r="E3397">
        <v>99</v>
      </c>
      <c r="F3397">
        <v>99</v>
      </c>
      <c r="G3397">
        <v>99</v>
      </c>
      <c r="H3397">
        <v>99</v>
      </c>
      <c r="I3397">
        <v>99</v>
      </c>
      <c r="J3397">
        <v>999</v>
      </c>
      <c r="K3397">
        <v>99</v>
      </c>
      <c r="L3397">
        <v>99</v>
      </c>
      <c r="M3397">
        <v>49</v>
      </c>
      <c r="N3397">
        <v>99</v>
      </c>
      <c r="O3397">
        <v>99</v>
      </c>
      <c r="P3397">
        <v>9999</v>
      </c>
      <c r="Q3397">
        <v>175</v>
      </c>
      <c r="R3397">
        <v>222</v>
      </c>
      <c r="S3397">
        <v>222</v>
      </c>
      <c r="T3397">
        <v>1.1130609175231887</v>
      </c>
      <c r="U3397">
        <v>1.3396978498228516</v>
      </c>
      <c r="V3397">
        <v>8.0405405405405421</v>
      </c>
      <c r="W3397">
        <v>49</v>
      </c>
      <c r="X3397">
        <v>188.29268054620161</v>
      </c>
      <c r="Y3397">
        <v>173.79414414414427</v>
      </c>
      <c r="Z3397">
        <v>173.79414414414427</v>
      </c>
      <c r="AA3397">
        <v>32.833407123943317</v>
      </c>
      <c r="AB3397">
        <v>0</v>
      </c>
    </row>
    <row r="3398" spans="1:28">
      <c r="A3398">
        <v>10</v>
      </c>
      <c r="B3398">
        <v>507</v>
      </c>
      <c r="C3398">
        <v>2010</v>
      </c>
      <c r="D3398">
        <v>99</v>
      </c>
      <c r="E3398">
        <v>99</v>
      </c>
      <c r="F3398">
        <v>99</v>
      </c>
      <c r="G3398">
        <v>99</v>
      </c>
      <c r="H3398">
        <v>99</v>
      </c>
      <c r="I3398">
        <v>99</v>
      </c>
      <c r="J3398">
        <v>999</v>
      </c>
      <c r="K3398">
        <v>99</v>
      </c>
      <c r="L3398">
        <v>99</v>
      </c>
      <c r="M3398">
        <v>50</v>
      </c>
      <c r="N3398">
        <v>99</v>
      </c>
      <c r="O3398">
        <v>99</v>
      </c>
      <c r="P3398">
        <v>9999</v>
      </c>
      <c r="Q3398">
        <v>214</v>
      </c>
      <c r="R3398">
        <v>299</v>
      </c>
      <c r="S3398">
        <v>299</v>
      </c>
      <c r="T3398">
        <v>1.4991225871145653</v>
      </c>
      <c r="U3398">
        <v>1.8139010887608036</v>
      </c>
      <c r="V3398">
        <v>11</v>
      </c>
      <c r="W3398">
        <v>50</v>
      </c>
      <c r="X3398">
        <v>189.28751308985903</v>
      </c>
      <c r="Y3398">
        <v>174.7123745819398</v>
      </c>
      <c r="Z3398">
        <v>174.7123745819398</v>
      </c>
      <c r="AA3398">
        <v>33.409678779769365</v>
      </c>
      <c r="AB3398">
        <v>0</v>
      </c>
    </row>
    <row r="3399" spans="1:28">
      <c r="A3399">
        <v>10</v>
      </c>
      <c r="B3399">
        <v>508</v>
      </c>
      <c r="C3399">
        <v>2010</v>
      </c>
      <c r="D3399">
        <v>99</v>
      </c>
      <c r="E3399">
        <v>99</v>
      </c>
      <c r="F3399">
        <v>99</v>
      </c>
      <c r="G3399">
        <v>99</v>
      </c>
      <c r="H3399">
        <v>99</v>
      </c>
      <c r="I3399">
        <v>99</v>
      </c>
      <c r="J3399">
        <v>999</v>
      </c>
      <c r="K3399">
        <v>99</v>
      </c>
      <c r="L3399">
        <v>99</v>
      </c>
      <c r="M3399">
        <v>51</v>
      </c>
      <c r="N3399">
        <v>99</v>
      </c>
      <c r="O3399">
        <v>99</v>
      </c>
      <c r="P3399">
        <v>9999</v>
      </c>
      <c r="Q3399">
        <v>243</v>
      </c>
      <c r="R3399">
        <v>385</v>
      </c>
      <c r="S3399">
        <v>385</v>
      </c>
      <c r="T3399">
        <v>1.9303083479568821</v>
      </c>
      <c r="U3399">
        <v>2.2430476066134344</v>
      </c>
      <c r="V3399">
        <v>10.914285714285713</v>
      </c>
      <c r="W3399">
        <v>51</v>
      </c>
      <c r="X3399">
        <v>181.78469417906047</v>
      </c>
      <c r="Y3399">
        <v>167.78727272727269</v>
      </c>
      <c r="Z3399">
        <v>167.78727272727269</v>
      </c>
      <c r="AA3399">
        <v>34.178246580467381</v>
      </c>
      <c r="AB3399">
        <v>0</v>
      </c>
    </row>
    <row r="3400" spans="1:28">
      <c r="A3400">
        <v>10</v>
      </c>
      <c r="B3400">
        <v>509</v>
      </c>
      <c r="C3400">
        <v>2010</v>
      </c>
      <c r="D3400">
        <v>99</v>
      </c>
      <c r="E3400">
        <v>99</v>
      </c>
      <c r="F3400">
        <v>99</v>
      </c>
      <c r="G3400">
        <v>99</v>
      </c>
      <c r="H3400">
        <v>99</v>
      </c>
      <c r="I3400">
        <v>99</v>
      </c>
      <c r="J3400">
        <v>999</v>
      </c>
      <c r="K3400">
        <v>99</v>
      </c>
      <c r="L3400">
        <v>99</v>
      </c>
      <c r="M3400">
        <v>52</v>
      </c>
      <c r="N3400">
        <v>99</v>
      </c>
      <c r="O3400">
        <v>99</v>
      </c>
      <c r="P3400">
        <v>9999</v>
      </c>
      <c r="Q3400">
        <v>255</v>
      </c>
      <c r="R3400">
        <v>421</v>
      </c>
      <c r="S3400">
        <v>421</v>
      </c>
      <c r="T3400">
        <v>2.110804712960642</v>
      </c>
      <c r="U3400">
        <v>2.4156145705852463</v>
      </c>
      <c r="V3400">
        <v>11.130641330166272</v>
      </c>
      <c r="W3400">
        <v>52</v>
      </c>
      <c r="X3400">
        <v>179.02970536539149</v>
      </c>
      <c r="Y3400">
        <v>165.24441805225661</v>
      </c>
      <c r="Z3400">
        <v>165.24441805225661</v>
      </c>
      <c r="AA3400">
        <v>34.190905271484489</v>
      </c>
      <c r="AB3400">
        <v>0</v>
      </c>
    </row>
    <row r="3401" spans="1:28">
      <c r="A3401">
        <v>10</v>
      </c>
      <c r="B3401">
        <v>510</v>
      </c>
      <c r="C3401">
        <v>2010</v>
      </c>
      <c r="D3401">
        <v>99</v>
      </c>
      <c r="E3401">
        <v>99</v>
      </c>
      <c r="F3401">
        <v>99</v>
      </c>
      <c r="G3401">
        <v>99</v>
      </c>
      <c r="H3401">
        <v>99</v>
      </c>
      <c r="I3401">
        <v>99</v>
      </c>
      <c r="J3401">
        <v>999</v>
      </c>
      <c r="K3401">
        <v>99</v>
      </c>
      <c r="L3401">
        <v>99</v>
      </c>
      <c r="M3401">
        <v>53</v>
      </c>
      <c r="N3401">
        <v>99</v>
      </c>
      <c r="O3401">
        <v>99</v>
      </c>
      <c r="P3401">
        <v>9999</v>
      </c>
      <c r="Q3401">
        <v>314</v>
      </c>
      <c r="R3401">
        <v>543</v>
      </c>
      <c r="S3401">
        <v>543</v>
      </c>
      <c r="T3401">
        <v>2.7224868388067178</v>
      </c>
      <c r="U3401">
        <v>3.0079389206422156</v>
      </c>
      <c r="V3401">
        <v>10.939226519337014</v>
      </c>
      <c r="W3401">
        <v>53</v>
      </c>
      <c r="X3401">
        <v>172.84178224182895</v>
      </c>
      <c r="Y3401">
        <v>159.532965009208</v>
      </c>
      <c r="Z3401">
        <v>159.532965009208</v>
      </c>
      <c r="AA3401">
        <v>31.903303486395306</v>
      </c>
      <c r="AB3401">
        <v>0</v>
      </c>
    </row>
    <row r="3402" spans="1:28">
      <c r="A3402">
        <v>10</v>
      </c>
      <c r="B3402">
        <v>511</v>
      </c>
      <c r="C3402">
        <v>2010</v>
      </c>
      <c r="D3402">
        <v>99</v>
      </c>
      <c r="E3402">
        <v>99</v>
      </c>
      <c r="F3402">
        <v>99</v>
      </c>
      <c r="G3402">
        <v>99</v>
      </c>
      <c r="H3402">
        <v>99</v>
      </c>
      <c r="I3402">
        <v>99</v>
      </c>
      <c r="J3402">
        <v>999</v>
      </c>
      <c r="K3402">
        <v>99</v>
      </c>
      <c r="L3402">
        <v>99</v>
      </c>
      <c r="M3402">
        <v>54</v>
      </c>
      <c r="N3402">
        <v>99</v>
      </c>
      <c r="O3402">
        <v>99</v>
      </c>
      <c r="P3402">
        <v>9999</v>
      </c>
      <c r="Q3402">
        <v>395</v>
      </c>
      <c r="R3402">
        <v>773</v>
      </c>
      <c r="S3402">
        <v>773</v>
      </c>
      <c r="T3402">
        <v>3.8756580596640777</v>
      </c>
      <c r="U3402">
        <v>4.17604205386563</v>
      </c>
      <c r="V3402">
        <v>10.921086675291075</v>
      </c>
      <c r="W3402">
        <v>54</v>
      </c>
      <c r="X3402">
        <v>168.56403622250949</v>
      </c>
      <c r="Y3402">
        <v>155.58460543337648</v>
      </c>
      <c r="Z3402">
        <v>155.58460543337648</v>
      </c>
      <c r="AA3402">
        <v>33.600630784841975</v>
      </c>
      <c r="AB3402">
        <v>0</v>
      </c>
    </row>
    <row r="3403" spans="1:28">
      <c r="A3403">
        <v>10</v>
      </c>
      <c r="B3403">
        <v>512</v>
      </c>
      <c r="C3403">
        <v>2010</v>
      </c>
      <c r="D3403">
        <v>99</v>
      </c>
      <c r="E3403">
        <v>99</v>
      </c>
      <c r="F3403">
        <v>99</v>
      </c>
      <c r="G3403">
        <v>99</v>
      </c>
      <c r="H3403">
        <v>99</v>
      </c>
      <c r="I3403">
        <v>99</v>
      </c>
      <c r="J3403">
        <v>999</v>
      </c>
      <c r="K3403">
        <v>99</v>
      </c>
      <c r="L3403">
        <v>99</v>
      </c>
      <c r="M3403">
        <v>55</v>
      </c>
      <c r="N3403">
        <v>99</v>
      </c>
      <c r="O3403">
        <v>99</v>
      </c>
      <c r="P3403">
        <v>9999</v>
      </c>
      <c r="Q3403">
        <v>452</v>
      </c>
      <c r="R3403">
        <v>946</v>
      </c>
      <c r="S3403">
        <v>946</v>
      </c>
      <c r="T3403">
        <v>4.7430433692654796</v>
      </c>
      <c r="U3403">
        <v>5.0083969186008437</v>
      </c>
      <c r="V3403">
        <v>14.836152219873153</v>
      </c>
      <c r="W3403">
        <v>55</v>
      </c>
      <c r="X3403">
        <v>165.19129413004268</v>
      </c>
      <c r="Y3403">
        <v>152.47156448202949</v>
      </c>
      <c r="Z3403">
        <v>152.47156448202949</v>
      </c>
      <c r="AA3403">
        <v>32.411528387193947</v>
      </c>
      <c r="AB3403">
        <v>0</v>
      </c>
    </row>
    <row r="3404" spans="1:28">
      <c r="A3404">
        <v>10</v>
      </c>
      <c r="B3404">
        <v>513</v>
      </c>
      <c r="C3404">
        <v>2010</v>
      </c>
      <c r="D3404">
        <v>99</v>
      </c>
      <c r="E3404">
        <v>99</v>
      </c>
      <c r="F3404">
        <v>99</v>
      </c>
      <c r="G3404">
        <v>99</v>
      </c>
      <c r="H3404">
        <v>99</v>
      </c>
      <c r="I3404">
        <v>99</v>
      </c>
      <c r="J3404">
        <v>999</v>
      </c>
      <c r="K3404">
        <v>99</v>
      </c>
      <c r="L3404">
        <v>99</v>
      </c>
      <c r="M3404">
        <v>56</v>
      </c>
      <c r="N3404">
        <v>99</v>
      </c>
      <c r="O3404">
        <v>99</v>
      </c>
      <c r="P3404">
        <v>9999</v>
      </c>
      <c r="Q3404">
        <v>526</v>
      </c>
      <c r="R3404">
        <v>1262</v>
      </c>
      <c r="S3404">
        <v>1262</v>
      </c>
      <c r="T3404">
        <v>6.327400350965152</v>
      </c>
      <c r="U3404">
        <v>6.5479159096303023</v>
      </c>
      <c r="V3404">
        <v>14.059429477020602</v>
      </c>
      <c r="W3404">
        <v>56</v>
      </c>
      <c r="X3404">
        <v>161.89121808750841</v>
      </c>
      <c r="Y3404">
        <v>149.42559429477029</v>
      </c>
      <c r="Z3404">
        <v>149.42559429477029</v>
      </c>
      <c r="AA3404">
        <v>31.950988160878488</v>
      </c>
      <c r="AB3404">
        <v>0</v>
      </c>
    </row>
    <row r="3405" spans="1:28">
      <c r="A3405">
        <v>10</v>
      </c>
      <c r="B3405">
        <v>514</v>
      </c>
      <c r="C3405">
        <v>2010</v>
      </c>
      <c r="D3405">
        <v>99</v>
      </c>
      <c r="E3405">
        <v>99</v>
      </c>
      <c r="F3405">
        <v>99</v>
      </c>
      <c r="G3405">
        <v>99</v>
      </c>
      <c r="H3405">
        <v>99</v>
      </c>
      <c r="I3405">
        <v>99</v>
      </c>
      <c r="J3405">
        <v>999</v>
      </c>
      <c r="K3405">
        <v>99</v>
      </c>
      <c r="L3405">
        <v>99</v>
      </c>
      <c r="M3405">
        <v>57</v>
      </c>
      <c r="N3405">
        <v>99</v>
      </c>
      <c r="O3405">
        <v>99</v>
      </c>
      <c r="P3405">
        <v>9999</v>
      </c>
      <c r="Q3405">
        <v>534</v>
      </c>
      <c r="R3405">
        <v>1389</v>
      </c>
      <c r="S3405">
        <v>1389</v>
      </c>
      <c r="T3405">
        <v>6.9641514163950866</v>
      </c>
      <c r="U3405">
        <v>6.976041567741941</v>
      </c>
      <c r="V3405">
        <v>14.164146868250539</v>
      </c>
      <c r="W3405">
        <v>57</v>
      </c>
      <c r="X3405">
        <v>156.70626739893331</v>
      </c>
      <c r="Y3405">
        <v>144.6398848092152</v>
      </c>
      <c r="Z3405">
        <v>144.6398848092152</v>
      </c>
      <c r="AA3405">
        <v>30.057727401063847</v>
      </c>
      <c r="AB3405">
        <v>0</v>
      </c>
    </row>
    <row r="3406" spans="1:28">
      <c r="A3406">
        <v>10</v>
      </c>
      <c r="B3406">
        <v>515</v>
      </c>
      <c r="C3406">
        <v>2010</v>
      </c>
      <c r="D3406">
        <v>99</v>
      </c>
      <c r="E3406">
        <v>99</v>
      </c>
      <c r="F3406">
        <v>99</v>
      </c>
      <c r="G3406">
        <v>99</v>
      </c>
      <c r="H3406">
        <v>99</v>
      </c>
      <c r="I3406">
        <v>99</v>
      </c>
      <c r="J3406">
        <v>999</v>
      </c>
      <c r="K3406">
        <v>99</v>
      </c>
      <c r="L3406">
        <v>99</v>
      </c>
      <c r="M3406">
        <v>58</v>
      </c>
      <c r="N3406">
        <v>99</v>
      </c>
      <c r="O3406">
        <v>99</v>
      </c>
      <c r="P3406">
        <v>9999</v>
      </c>
      <c r="Q3406">
        <v>622</v>
      </c>
      <c r="R3406">
        <v>1792</v>
      </c>
      <c r="S3406">
        <v>1792</v>
      </c>
      <c r="T3406">
        <v>8.9847079468538489</v>
      </c>
      <c r="U3406">
        <v>8.9916214846529918</v>
      </c>
      <c r="V3406">
        <v>14.042410714285712</v>
      </c>
      <c r="W3406">
        <v>58</v>
      </c>
      <c r="X3406">
        <v>156.55954960532435</v>
      </c>
      <c r="Y3406">
        <v>144.50446428571445</v>
      </c>
      <c r="Z3406">
        <v>144.50446428571445</v>
      </c>
      <c r="AA3406">
        <v>29.951047526376502</v>
      </c>
      <c r="AB3406">
        <v>0</v>
      </c>
    </row>
    <row r="3407" spans="1:28">
      <c r="A3407">
        <v>10</v>
      </c>
      <c r="B3407">
        <v>516</v>
      </c>
      <c r="C3407">
        <v>2010</v>
      </c>
      <c r="D3407">
        <v>99</v>
      </c>
      <c r="E3407">
        <v>99</v>
      </c>
      <c r="F3407">
        <v>99</v>
      </c>
      <c r="G3407">
        <v>99</v>
      </c>
      <c r="H3407">
        <v>99</v>
      </c>
      <c r="I3407">
        <v>99</v>
      </c>
      <c r="J3407">
        <v>999</v>
      </c>
      <c r="K3407">
        <v>99</v>
      </c>
      <c r="L3407">
        <v>99</v>
      </c>
      <c r="M3407">
        <v>59</v>
      </c>
      <c r="N3407">
        <v>99</v>
      </c>
      <c r="O3407">
        <v>99</v>
      </c>
      <c r="P3407">
        <v>9999</v>
      </c>
      <c r="Q3407">
        <v>621</v>
      </c>
      <c r="R3407">
        <v>1907</v>
      </c>
      <c r="S3407">
        <v>1907</v>
      </c>
      <c r="T3407">
        <v>9.5612935572825251</v>
      </c>
      <c r="U3407">
        <v>9.3254148414603169</v>
      </c>
      <c r="V3407">
        <v>14.142632406921871</v>
      </c>
      <c r="W3407">
        <v>59</v>
      </c>
      <c r="X3407">
        <v>152.57979241671654</v>
      </c>
      <c r="Y3407">
        <v>140.83114840062939</v>
      </c>
      <c r="Z3407">
        <v>140.83114840062939</v>
      </c>
      <c r="AA3407">
        <v>28.338918466214601</v>
      </c>
      <c r="AB3407">
        <v>0</v>
      </c>
    </row>
    <row r="3408" spans="1:28">
      <c r="A3408">
        <v>10</v>
      </c>
      <c r="B3408">
        <v>517</v>
      </c>
      <c r="C3408">
        <v>2010</v>
      </c>
      <c r="D3408">
        <v>99</v>
      </c>
      <c r="E3408">
        <v>99</v>
      </c>
      <c r="F3408">
        <v>99</v>
      </c>
      <c r="G3408">
        <v>99</v>
      </c>
      <c r="H3408">
        <v>99</v>
      </c>
      <c r="I3408">
        <v>99</v>
      </c>
      <c r="J3408">
        <v>999</v>
      </c>
      <c r="K3408">
        <v>99</v>
      </c>
      <c r="L3408">
        <v>99</v>
      </c>
      <c r="M3408">
        <v>60</v>
      </c>
      <c r="N3408">
        <v>99</v>
      </c>
      <c r="O3408">
        <v>99</v>
      </c>
      <c r="P3408">
        <v>9999</v>
      </c>
      <c r="Q3408">
        <v>635</v>
      </c>
      <c r="R3408">
        <v>2024</v>
      </c>
      <c r="S3408">
        <v>2024</v>
      </c>
      <c r="T3408">
        <v>10.14790674354475</v>
      </c>
      <c r="U3408">
        <v>9.8170456145480216</v>
      </c>
      <c r="V3408">
        <v>17.060770750988141</v>
      </c>
      <c r="W3408">
        <v>60</v>
      </c>
      <c r="X3408">
        <v>151.33864910349894</v>
      </c>
      <c r="Y3408">
        <v>139.68557312252977</v>
      </c>
      <c r="Z3408">
        <v>139.68557312252977</v>
      </c>
      <c r="AA3408">
        <v>27.911053128229195</v>
      </c>
      <c r="AB3408">
        <v>0</v>
      </c>
    </row>
    <row r="3409" spans="1:28">
      <c r="A3409">
        <v>10</v>
      </c>
      <c r="B3409">
        <v>518</v>
      </c>
      <c r="C3409">
        <v>2010</v>
      </c>
      <c r="D3409">
        <v>99</v>
      </c>
      <c r="E3409">
        <v>99</v>
      </c>
      <c r="F3409">
        <v>99</v>
      </c>
      <c r="G3409">
        <v>99</v>
      </c>
      <c r="H3409">
        <v>99</v>
      </c>
      <c r="I3409">
        <v>99</v>
      </c>
      <c r="J3409">
        <v>999</v>
      </c>
      <c r="K3409">
        <v>99</v>
      </c>
      <c r="L3409">
        <v>99</v>
      </c>
      <c r="M3409">
        <v>61</v>
      </c>
      <c r="N3409">
        <v>99</v>
      </c>
      <c r="O3409">
        <v>99</v>
      </c>
      <c r="P3409">
        <v>9999</v>
      </c>
      <c r="Q3409">
        <v>583</v>
      </c>
      <c r="R3409">
        <v>1708</v>
      </c>
      <c r="S3409">
        <v>1708</v>
      </c>
      <c r="T3409">
        <v>8.563549761845076</v>
      </c>
      <c r="U3409">
        <v>8.0620002149361127</v>
      </c>
      <c r="V3409">
        <v>17.053864168618265</v>
      </c>
      <c r="W3409">
        <v>61</v>
      </c>
      <c r="X3409">
        <v>147.27685152529318</v>
      </c>
      <c r="Y3409">
        <v>135.93653395784543</v>
      </c>
      <c r="Z3409">
        <v>135.93653395784543</v>
      </c>
      <c r="AA3409">
        <v>27.502830174581</v>
      </c>
      <c r="AB3409">
        <v>0</v>
      </c>
    </row>
    <row r="3410" spans="1:28">
      <c r="A3410">
        <v>10</v>
      </c>
      <c r="B3410">
        <v>519</v>
      </c>
      <c r="C3410">
        <v>2010</v>
      </c>
      <c r="D3410">
        <v>99</v>
      </c>
      <c r="E3410">
        <v>99</v>
      </c>
      <c r="F3410">
        <v>99</v>
      </c>
      <c r="G3410">
        <v>99</v>
      </c>
      <c r="H3410">
        <v>99</v>
      </c>
      <c r="I3410">
        <v>99</v>
      </c>
      <c r="J3410">
        <v>999</v>
      </c>
      <c r="K3410">
        <v>99</v>
      </c>
      <c r="L3410">
        <v>99</v>
      </c>
      <c r="M3410">
        <v>62</v>
      </c>
      <c r="N3410">
        <v>99</v>
      </c>
      <c r="O3410">
        <v>99</v>
      </c>
      <c r="P3410">
        <v>9999</v>
      </c>
      <c r="Q3410">
        <v>563</v>
      </c>
      <c r="R3410">
        <v>2033</v>
      </c>
      <c r="S3410">
        <v>2033</v>
      </c>
      <c r="T3410">
        <v>10.193030834795685</v>
      </c>
      <c r="U3410">
        <v>9.6065262799332771</v>
      </c>
      <c r="V3410">
        <v>17.113133300541076</v>
      </c>
      <c r="W3410">
        <v>62</v>
      </c>
      <c r="X3410">
        <v>147.43770047733557</v>
      </c>
      <c r="Y3410">
        <v>136.0849975405803</v>
      </c>
      <c r="Z3410">
        <v>136.0849975405803</v>
      </c>
      <c r="AA3410">
        <v>26.240161882781557</v>
      </c>
      <c r="AB3410">
        <v>0</v>
      </c>
    </row>
    <row r="3411" spans="1:28">
      <c r="A3411">
        <v>10</v>
      </c>
      <c r="B3411">
        <v>520</v>
      </c>
      <c r="C3411">
        <v>2010</v>
      </c>
      <c r="D3411">
        <v>99</v>
      </c>
      <c r="E3411">
        <v>99</v>
      </c>
      <c r="F3411">
        <v>99</v>
      </c>
      <c r="G3411">
        <v>99</v>
      </c>
      <c r="H3411">
        <v>99</v>
      </c>
      <c r="I3411">
        <v>99</v>
      </c>
      <c r="J3411">
        <v>999</v>
      </c>
      <c r="K3411">
        <v>99</v>
      </c>
      <c r="L3411">
        <v>99</v>
      </c>
      <c r="M3411">
        <v>63</v>
      </c>
      <c r="N3411">
        <v>99</v>
      </c>
      <c r="O3411">
        <v>99</v>
      </c>
      <c r="P3411">
        <v>9999</v>
      </c>
      <c r="Q3411">
        <v>477</v>
      </c>
      <c r="R3411">
        <v>1593</v>
      </c>
      <c r="S3411">
        <v>1593</v>
      </c>
      <c r="T3411">
        <v>7.9869641514163954</v>
      </c>
      <c r="U3411">
        <v>7.3894585120344258</v>
      </c>
      <c r="V3411">
        <v>16.979912115505339</v>
      </c>
      <c r="W3411">
        <v>63</v>
      </c>
      <c r="X3411">
        <v>144.73594184742453</v>
      </c>
      <c r="Y3411">
        <v>133.59127432517263</v>
      </c>
      <c r="Z3411">
        <v>133.59127432517263</v>
      </c>
      <c r="AA3411">
        <v>24.604577385511401</v>
      </c>
      <c r="AB3411">
        <v>0</v>
      </c>
    </row>
    <row r="3412" spans="1:28">
      <c r="A3412">
        <v>10</v>
      </c>
      <c r="B3412">
        <v>521</v>
      </c>
      <c r="C3412">
        <v>2010</v>
      </c>
      <c r="D3412">
        <v>99</v>
      </c>
      <c r="E3412">
        <v>99</v>
      </c>
      <c r="F3412">
        <v>99</v>
      </c>
      <c r="G3412">
        <v>99</v>
      </c>
      <c r="H3412">
        <v>99</v>
      </c>
      <c r="I3412">
        <v>99</v>
      </c>
      <c r="J3412">
        <v>999</v>
      </c>
      <c r="K3412">
        <v>99</v>
      </c>
      <c r="L3412">
        <v>99</v>
      </c>
      <c r="M3412">
        <v>64</v>
      </c>
      <c r="N3412">
        <v>99</v>
      </c>
      <c r="O3412">
        <v>99</v>
      </c>
      <c r="P3412">
        <v>9999</v>
      </c>
      <c r="Q3412">
        <v>378</v>
      </c>
      <c r="R3412">
        <v>959</v>
      </c>
      <c r="S3412">
        <v>959</v>
      </c>
      <c r="T3412">
        <v>4.8082226121835046</v>
      </c>
      <c r="U3412">
        <v>4.3650643046148199</v>
      </c>
      <c r="V3412">
        <v>16.692387904066742</v>
      </c>
      <c r="W3412">
        <v>64</v>
      </c>
      <c r="X3412">
        <v>142.02068107691625</v>
      </c>
      <c r="Y3412">
        <v>131.08508863399365</v>
      </c>
      <c r="Z3412">
        <v>131.08508863399365</v>
      </c>
      <c r="AA3412">
        <v>24.520688138502745</v>
      </c>
      <c r="AB3412">
        <v>0</v>
      </c>
    </row>
    <row r="3413" spans="1:28">
      <c r="A3413">
        <v>10</v>
      </c>
      <c r="B3413">
        <v>522</v>
      </c>
      <c r="C3413">
        <v>2010</v>
      </c>
      <c r="D3413">
        <v>99</v>
      </c>
      <c r="E3413">
        <v>99</v>
      </c>
      <c r="F3413">
        <v>99</v>
      </c>
      <c r="G3413">
        <v>99</v>
      </c>
      <c r="H3413">
        <v>99</v>
      </c>
      <c r="I3413">
        <v>99</v>
      </c>
      <c r="J3413">
        <v>999</v>
      </c>
      <c r="K3413">
        <v>99</v>
      </c>
      <c r="L3413">
        <v>99</v>
      </c>
      <c r="M3413">
        <v>65</v>
      </c>
      <c r="N3413">
        <v>99</v>
      </c>
      <c r="O3413">
        <v>99</v>
      </c>
      <c r="P3413">
        <v>9999</v>
      </c>
      <c r="Q3413">
        <v>301</v>
      </c>
      <c r="R3413">
        <v>841</v>
      </c>
      <c r="S3413">
        <v>841</v>
      </c>
      <c r="T3413">
        <v>4.2165956380045122</v>
      </c>
      <c r="U3413">
        <v>3.8245607395052361</v>
      </c>
      <c r="V3413">
        <v>16.504161712247324</v>
      </c>
      <c r="W3413">
        <v>65</v>
      </c>
      <c r="X3413">
        <v>141.89435524700397</v>
      </c>
      <c r="Y3413">
        <v>130.96848989298439</v>
      </c>
      <c r="Z3413">
        <v>130.96848989298439</v>
      </c>
      <c r="AA3413">
        <v>22.920509769897805</v>
      </c>
      <c r="AB3413">
        <v>0</v>
      </c>
    </row>
    <row r="3414" spans="1:28">
      <c r="A3414">
        <v>10</v>
      </c>
      <c r="B3414">
        <v>523</v>
      </c>
      <c r="C3414">
        <v>2010</v>
      </c>
      <c r="D3414">
        <v>99</v>
      </c>
      <c r="E3414">
        <v>99</v>
      </c>
      <c r="F3414">
        <v>99</v>
      </c>
      <c r="G3414">
        <v>99</v>
      </c>
      <c r="H3414">
        <v>99</v>
      </c>
      <c r="I3414">
        <v>99</v>
      </c>
      <c r="J3414">
        <v>999</v>
      </c>
      <c r="K3414">
        <v>99</v>
      </c>
      <c r="L3414">
        <v>99</v>
      </c>
      <c r="M3414">
        <v>66</v>
      </c>
      <c r="N3414">
        <v>99</v>
      </c>
      <c r="O3414">
        <v>99</v>
      </c>
      <c r="P3414">
        <v>9999</v>
      </c>
      <c r="Q3414">
        <v>2</v>
      </c>
      <c r="R3414">
        <v>3</v>
      </c>
      <c r="S3414">
        <v>3</v>
      </c>
      <c r="T3414">
        <v>1.504136375031336E-2</v>
      </c>
      <c r="U3414">
        <v>9.0106497546551118E-3</v>
      </c>
      <c r="V3414">
        <v>17</v>
      </c>
      <c r="W3414">
        <v>66</v>
      </c>
      <c r="X3414">
        <v>93.716143011917637</v>
      </c>
      <c r="Y3414">
        <v>86.5</v>
      </c>
      <c r="Z3414">
        <v>86.5</v>
      </c>
      <c r="AA3414">
        <v>3.9505273909525753</v>
      </c>
      <c r="AB3414">
        <v>0</v>
      </c>
    </row>
    <row r="3415" spans="1:28">
      <c r="A3415">
        <v>10</v>
      </c>
      <c r="B3415">
        <v>524</v>
      </c>
      <c r="C3415">
        <v>2010</v>
      </c>
      <c r="D3415">
        <v>99</v>
      </c>
      <c r="E3415">
        <v>99</v>
      </c>
      <c r="F3415">
        <v>99</v>
      </c>
      <c r="G3415">
        <v>99</v>
      </c>
      <c r="H3415">
        <v>99</v>
      </c>
      <c r="I3415">
        <v>99</v>
      </c>
      <c r="J3415">
        <v>999</v>
      </c>
      <c r="K3415">
        <v>99</v>
      </c>
      <c r="L3415">
        <v>99</v>
      </c>
      <c r="M3415">
        <v>67</v>
      </c>
      <c r="N3415">
        <v>99</v>
      </c>
      <c r="O3415">
        <v>99</v>
      </c>
      <c r="P3415">
        <v>9999</v>
      </c>
      <c r="Q3415">
        <v>1</v>
      </c>
      <c r="R3415">
        <v>1</v>
      </c>
      <c r="S3415">
        <v>1</v>
      </c>
      <c r="T3415">
        <v>5.0137879167711204E-3</v>
      </c>
      <c r="U3415">
        <v>3.0556345988811155E-3</v>
      </c>
      <c r="V3415">
        <v>17</v>
      </c>
      <c r="W3415">
        <v>67</v>
      </c>
      <c r="X3415">
        <v>95.341278439869996</v>
      </c>
      <c r="Y3415">
        <v>88</v>
      </c>
      <c r="Z3415">
        <v>88</v>
      </c>
      <c r="AA3415">
        <v>0</v>
      </c>
      <c r="AB3415">
        <v>0</v>
      </c>
    </row>
    <row r="3416" spans="1:28">
      <c r="A3416">
        <v>10</v>
      </c>
      <c r="B3416">
        <v>525</v>
      </c>
      <c r="C3416">
        <v>2010</v>
      </c>
      <c r="D3416">
        <v>99</v>
      </c>
      <c r="E3416">
        <v>99</v>
      </c>
      <c r="F3416">
        <v>99</v>
      </c>
      <c r="G3416">
        <v>99</v>
      </c>
      <c r="H3416">
        <v>99</v>
      </c>
      <c r="I3416">
        <v>99</v>
      </c>
      <c r="J3416">
        <v>999</v>
      </c>
      <c r="K3416">
        <v>99</v>
      </c>
      <c r="L3416">
        <v>99</v>
      </c>
      <c r="M3416">
        <v>68</v>
      </c>
      <c r="N3416">
        <v>99</v>
      </c>
      <c r="O3416">
        <v>99</v>
      </c>
      <c r="P3416">
        <v>9999</v>
      </c>
    </row>
    <row r="3417" spans="1:28">
      <c r="A3417">
        <v>10</v>
      </c>
      <c r="B3417">
        <v>526</v>
      </c>
      <c r="C3417">
        <v>2009</v>
      </c>
      <c r="D3417">
        <v>99</v>
      </c>
      <c r="E3417">
        <v>99</v>
      </c>
      <c r="F3417">
        <v>99</v>
      </c>
      <c r="G3417">
        <v>99</v>
      </c>
      <c r="H3417">
        <v>99</v>
      </c>
      <c r="I3417">
        <v>99</v>
      </c>
      <c r="J3417">
        <v>999</v>
      </c>
      <c r="K3417">
        <v>99</v>
      </c>
      <c r="L3417">
        <v>99</v>
      </c>
      <c r="M3417">
        <v>0</v>
      </c>
      <c r="N3417">
        <v>99</v>
      </c>
      <c r="O3417">
        <v>99</v>
      </c>
      <c r="P3417">
        <v>9999</v>
      </c>
      <c r="Q3417">
        <v>53</v>
      </c>
      <c r="R3417">
        <v>71</v>
      </c>
      <c r="S3417">
        <v>0</v>
      </c>
      <c r="T3417">
        <v>0.34901440298874314</v>
      </c>
      <c r="U3417">
        <v>0</v>
      </c>
      <c r="V3417">
        <v>85.74647887323944</v>
      </c>
      <c r="X3417">
        <v>134.21177116872417</v>
      </c>
      <c r="Y3417">
        <v>0</v>
      </c>
    </row>
    <row r="3418" spans="1:28">
      <c r="A3418">
        <v>10</v>
      </c>
      <c r="B3418">
        <v>527</v>
      </c>
      <c r="C3418">
        <v>2009</v>
      </c>
      <c r="D3418">
        <v>99</v>
      </c>
      <c r="E3418">
        <v>99</v>
      </c>
      <c r="F3418">
        <v>99</v>
      </c>
      <c r="G3418">
        <v>99</v>
      </c>
      <c r="H3418">
        <v>99</v>
      </c>
      <c r="I3418">
        <v>99</v>
      </c>
      <c r="J3418">
        <v>999</v>
      </c>
      <c r="K3418">
        <v>99</v>
      </c>
      <c r="L3418">
        <v>99</v>
      </c>
      <c r="M3418">
        <v>35</v>
      </c>
      <c r="N3418">
        <v>99</v>
      </c>
      <c r="O3418">
        <v>99</v>
      </c>
      <c r="P3418">
        <v>9999</v>
      </c>
      <c r="Q3418">
        <v>37</v>
      </c>
      <c r="R3418">
        <v>45</v>
      </c>
      <c r="S3418">
        <v>45</v>
      </c>
      <c r="T3418">
        <v>0.22120631175342872</v>
      </c>
      <c r="U3418">
        <v>0.3159297446203998</v>
      </c>
      <c r="V3418">
        <v>2</v>
      </c>
      <c r="W3418">
        <v>35</v>
      </c>
      <c r="X3418">
        <v>223.96533044420377</v>
      </c>
      <c r="Y3418">
        <v>206.72</v>
      </c>
      <c r="Z3418">
        <v>206.72</v>
      </c>
      <c r="AA3418">
        <v>48.119631475452195</v>
      </c>
      <c r="AB3418">
        <v>0</v>
      </c>
    </row>
    <row r="3419" spans="1:28">
      <c r="A3419">
        <v>10</v>
      </c>
      <c r="B3419">
        <v>528</v>
      </c>
      <c r="C3419">
        <v>2009</v>
      </c>
      <c r="D3419">
        <v>99</v>
      </c>
      <c r="E3419">
        <v>99</v>
      </c>
      <c r="F3419">
        <v>99</v>
      </c>
      <c r="G3419">
        <v>99</v>
      </c>
      <c r="H3419">
        <v>99</v>
      </c>
      <c r="I3419">
        <v>99</v>
      </c>
      <c r="J3419">
        <v>999</v>
      </c>
      <c r="K3419">
        <v>99</v>
      </c>
      <c r="L3419">
        <v>99</v>
      </c>
      <c r="M3419">
        <v>36</v>
      </c>
      <c r="N3419">
        <v>99</v>
      </c>
      <c r="O3419">
        <v>99</v>
      </c>
      <c r="P3419">
        <v>9999</v>
      </c>
      <c r="Q3419">
        <v>7</v>
      </c>
      <c r="R3419">
        <v>8</v>
      </c>
      <c r="S3419">
        <v>8</v>
      </c>
      <c r="T3419">
        <v>3.9325566533942882E-2</v>
      </c>
      <c r="U3419">
        <v>5.9841353846442277E-2</v>
      </c>
      <c r="V3419">
        <v>2</v>
      </c>
      <c r="W3419">
        <v>36</v>
      </c>
      <c r="X3419">
        <v>238.62405200433369</v>
      </c>
      <c r="Y3419">
        <v>220.25</v>
      </c>
      <c r="Z3419">
        <v>220.25</v>
      </c>
      <c r="AA3419">
        <v>29.227085041105223</v>
      </c>
      <c r="AB3419">
        <v>0</v>
      </c>
    </row>
    <row r="3420" spans="1:28">
      <c r="A3420">
        <v>10</v>
      </c>
      <c r="B3420">
        <v>529</v>
      </c>
      <c r="C3420">
        <v>2009</v>
      </c>
      <c r="D3420">
        <v>99</v>
      </c>
      <c r="E3420">
        <v>99</v>
      </c>
      <c r="F3420">
        <v>99</v>
      </c>
      <c r="G3420">
        <v>99</v>
      </c>
      <c r="H3420">
        <v>99</v>
      </c>
      <c r="I3420">
        <v>99</v>
      </c>
      <c r="J3420">
        <v>999</v>
      </c>
      <c r="K3420">
        <v>99</v>
      </c>
      <c r="L3420">
        <v>99</v>
      </c>
      <c r="M3420">
        <v>37</v>
      </c>
      <c r="N3420">
        <v>99</v>
      </c>
      <c r="O3420">
        <v>99</v>
      </c>
      <c r="P3420">
        <v>9999</v>
      </c>
      <c r="Q3420">
        <v>14</v>
      </c>
      <c r="R3420">
        <v>14</v>
      </c>
      <c r="S3420">
        <v>14</v>
      </c>
      <c r="T3420">
        <v>6.8819741434400047E-2</v>
      </c>
      <c r="U3420">
        <v>0.10288501551782758</v>
      </c>
      <c r="V3420">
        <v>2</v>
      </c>
      <c r="W3420">
        <v>37</v>
      </c>
      <c r="X3420">
        <v>234.43739359232325</v>
      </c>
      <c r="Y3420">
        <v>216.38571428571436</v>
      </c>
      <c r="Z3420">
        <v>216.38571428571436</v>
      </c>
      <c r="AA3420">
        <v>27.161760334886097</v>
      </c>
      <c r="AB3420">
        <v>0</v>
      </c>
    </row>
    <row r="3421" spans="1:28">
      <c r="A3421">
        <v>10</v>
      </c>
      <c r="B3421">
        <v>530</v>
      </c>
      <c r="C3421">
        <v>2009</v>
      </c>
      <c r="D3421">
        <v>99</v>
      </c>
      <c r="E3421">
        <v>99</v>
      </c>
      <c r="F3421">
        <v>99</v>
      </c>
      <c r="G3421">
        <v>99</v>
      </c>
      <c r="H3421">
        <v>99</v>
      </c>
      <c r="I3421">
        <v>99</v>
      </c>
      <c r="J3421">
        <v>999</v>
      </c>
      <c r="K3421">
        <v>99</v>
      </c>
      <c r="L3421">
        <v>99</v>
      </c>
      <c r="M3421">
        <v>38</v>
      </c>
      <c r="N3421">
        <v>99</v>
      </c>
      <c r="O3421">
        <v>99</v>
      </c>
      <c r="P3421">
        <v>9999</v>
      </c>
      <c r="Q3421">
        <v>24</v>
      </c>
      <c r="R3421">
        <v>25</v>
      </c>
      <c r="S3421">
        <v>25</v>
      </c>
      <c r="T3421">
        <v>0.1228923954185715</v>
      </c>
      <c r="U3421">
        <v>0.17377086895045765</v>
      </c>
      <c r="V3421">
        <v>5.88</v>
      </c>
      <c r="W3421">
        <v>38</v>
      </c>
      <c r="X3421">
        <v>221.73781148429032</v>
      </c>
      <c r="Y3421">
        <v>204.66399999999996</v>
      </c>
      <c r="Z3421">
        <v>204.66399999999996</v>
      </c>
      <c r="AA3421">
        <v>41.064591852348968</v>
      </c>
      <c r="AB3421">
        <v>0</v>
      </c>
    </row>
    <row r="3422" spans="1:28">
      <c r="A3422">
        <v>10</v>
      </c>
      <c r="B3422">
        <v>531</v>
      </c>
      <c r="C3422">
        <v>2009</v>
      </c>
      <c r="D3422">
        <v>99</v>
      </c>
      <c r="E3422">
        <v>99</v>
      </c>
      <c r="F3422">
        <v>99</v>
      </c>
      <c r="G3422">
        <v>99</v>
      </c>
      <c r="H3422">
        <v>99</v>
      </c>
      <c r="I3422">
        <v>99</v>
      </c>
      <c r="J3422">
        <v>999</v>
      </c>
      <c r="K3422">
        <v>99</v>
      </c>
      <c r="L3422">
        <v>99</v>
      </c>
      <c r="M3422">
        <v>39</v>
      </c>
      <c r="N3422">
        <v>99</v>
      </c>
      <c r="O3422">
        <v>99</v>
      </c>
      <c r="P3422">
        <v>9999</v>
      </c>
      <c r="Q3422">
        <v>28</v>
      </c>
      <c r="R3422">
        <v>30</v>
      </c>
      <c r="S3422">
        <v>29</v>
      </c>
      <c r="T3422">
        <v>0.14747087450228577</v>
      </c>
      <c r="U3422">
        <v>0.20462210949194923</v>
      </c>
      <c r="V3422">
        <v>1.9666666666666663</v>
      </c>
      <c r="W3422">
        <v>39</v>
      </c>
      <c r="X3422">
        <v>221.14481762369081</v>
      </c>
      <c r="Y3422">
        <v>200.83333333333337</v>
      </c>
      <c r="Z3422">
        <v>207.75862068965512</v>
      </c>
      <c r="AA3422">
        <v>29.255468303955059</v>
      </c>
      <c r="AB3422">
        <v>0</v>
      </c>
    </row>
    <row r="3423" spans="1:28">
      <c r="A3423">
        <v>10</v>
      </c>
      <c r="B3423">
        <v>532</v>
      </c>
      <c r="C3423">
        <v>2009</v>
      </c>
      <c r="D3423">
        <v>99</v>
      </c>
      <c r="E3423">
        <v>99</v>
      </c>
      <c r="F3423">
        <v>99</v>
      </c>
      <c r="G3423">
        <v>99</v>
      </c>
      <c r="H3423">
        <v>99</v>
      </c>
      <c r="I3423">
        <v>99</v>
      </c>
      <c r="J3423">
        <v>999</v>
      </c>
      <c r="K3423">
        <v>99</v>
      </c>
      <c r="L3423">
        <v>99</v>
      </c>
      <c r="M3423">
        <v>40</v>
      </c>
      <c r="N3423">
        <v>99</v>
      </c>
      <c r="O3423">
        <v>99</v>
      </c>
      <c r="P3423">
        <v>9999</v>
      </c>
      <c r="Q3423">
        <v>29</v>
      </c>
      <c r="R3423">
        <v>35</v>
      </c>
      <c r="S3423">
        <v>35</v>
      </c>
      <c r="T3423">
        <v>0.17204935358600013</v>
      </c>
      <c r="U3423">
        <v>0.2407986192066088</v>
      </c>
      <c r="V3423">
        <v>5.0857142857142845</v>
      </c>
      <c r="W3423">
        <v>40</v>
      </c>
      <c r="X3423">
        <v>219.47686116700203</v>
      </c>
      <c r="Y3423">
        <v>202.5771428571428</v>
      </c>
      <c r="Z3423">
        <v>202.5771428571428</v>
      </c>
      <c r="AA3423">
        <v>31.10725304228492</v>
      </c>
      <c r="AB3423">
        <v>0</v>
      </c>
    </row>
    <row r="3424" spans="1:28">
      <c r="A3424">
        <v>10</v>
      </c>
      <c r="B3424">
        <v>533</v>
      </c>
      <c r="C3424">
        <v>2009</v>
      </c>
      <c r="D3424">
        <v>99</v>
      </c>
      <c r="E3424">
        <v>99</v>
      </c>
      <c r="F3424">
        <v>99</v>
      </c>
      <c r="G3424">
        <v>99</v>
      </c>
      <c r="H3424">
        <v>99</v>
      </c>
      <c r="I3424">
        <v>99</v>
      </c>
      <c r="J3424">
        <v>999</v>
      </c>
      <c r="K3424">
        <v>99</v>
      </c>
      <c r="L3424">
        <v>99</v>
      </c>
      <c r="M3424">
        <v>41</v>
      </c>
      <c r="N3424">
        <v>99</v>
      </c>
      <c r="O3424">
        <v>99</v>
      </c>
      <c r="P3424">
        <v>9999</v>
      </c>
      <c r="Q3424">
        <v>38</v>
      </c>
      <c r="R3424">
        <v>40</v>
      </c>
      <c r="S3424">
        <v>40</v>
      </c>
      <c r="T3424">
        <v>0.1966278326697144</v>
      </c>
      <c r="U3424">
        <v>0.27937285853622817</v>
      </c>
      <c r="V3424">
        <v>5</v>
      </c>
      <c r="W3424">
        <v>41</v>
      </c>
      <c r="X3424">
        <v>222.80606717226439</v>
      </c>
      <c r="Y3424">
        <v>205.65000000000003</v>
      </c>
      <c r="Z3424">
        <v>205.65000000000003</v>
      </c>
      <c r="AA3424">
        <v>31.558691354363511</v>
      </c>
      <c r="AB3424">
        <v>0</v>
      </c>
    </row>
    <row r="3425" spans="1:28">
      <c r="A3425">
        <v>10</v>
      </c>
      <c r="B3425">
        <v>534</v>
      </c>
      <c r="C3425">
        <v>2009</v>
      </c>
      <c r="D3425">
        <v>99</v>
      </c>
      <c r="E3425">
        <v>99</v>
      </c>
      <c r="F3425">
        <v>99</v>
      </c>
      <c r="G3425">
        <v>99</v>
      </c>
      <c r="H3425">
        <v>99</v>
      </c>
      <c r="I3425">
        <v>99</v>
      </c>
      <c r="J3425">
        <v>999</v>
      </c>
      <c r="K3425">
        <v>99</v>
      </c>
      <c r="L3425">
        <v>99</v>
      </c>
      <c r="M3425">
        <v>42</v>
      </c>
      <c r="N3425">
        <v>99</v>
      </c>
      <c r="O3425">
        <v>99</v>
      </c>
      <c r="P3425">
        <v>9999</v>
      </c>
      <c r="Q3425">
        <v>50</v>
      </c>
      <c r="R3425">
        <v>55</v>
      </c>
      <c r="S3425">
        <v>55</v>
      </c>
      <c r="T3425">
        <v>0.27036326992085735</v>
      </c>
      <c r="U3425">
        <v>0.34814286841344777</v>
      </c>
      <c r="V3425">
        <v>5</v>
      </c>
      <c r="W3425">
        <v>42</v>
      </c>
      <c r="X3425">
        <v>201.92849404117013</v>
      </c>
      <c r="Y3425">
        <v>186.38</v>
      </c>
      <c r="Z3425">
        <v>186.38</v>
      </c>
      <c r="AA3425">
        <v>31.516272276108793</v>
      </c>
      <c r="AB3425">
        <v>0</v>
      </c>
    </row>
    <row r="3426" spans="1:28">
      <c r="A3426">
        <v>10</v>
      </c>
      <c r="B3426">
        <v>535</v>
      </c>
      <c r="C3426">
        <v>2009</v>
      </c>
      <c r="D3426">
        <v>99</v>
      </c>
      <c r="E3426">
        <v>99</v>
      </c>
      <c r="F3426">
        <v>99</v>
      </c>
      <c r="G3426">
        <v>99</v>
      </c>
      <c r="H3426">
        <v>99</v>
      </c>
      <c r="I3426">
        <v>99</v>
      </c>
      <c r="J3426">
        <v>999</v>
      </c>
      <c r="K3426">
        <v>99</v>
      </c>
      <c r="L3426">
        <v>99</v>
      </c>
      <c r="M3426">
        <v>43</v>
      </c>
      <c r="N3426">
        <v>99</v>
      </c>
      <c r="O3426">
        <v>99</v>
      </c>
      <c r="P3426">
        <v>9999</v>
      </c>
      <c r="Q3426">
        <v>55</v>
      </c>
      <c r="R3426">
        <v>62</v>
      </c>
      <c r="S3426">
        <v>62</v>
      </c>
      <c r="T3426">
        <v>0.30477314063805738</v>
      </c>
      <c r="U3426">
        <v>0.42689096555518757</v>
      </c>
      <c r="V3426">
        <v>5</v>
      </c>
      <c r="W3426">
        <v>43</v>
      </c>
      <c r="X3426">
        <v>219.64841156117859</v>
      </c>
      <c r="Y3426">
        <v>202.73548387096776</v>
      </c>
      <c r="Z3426">
        <v>202.73548387096776</v>
      </c>
      <c r="AA3426">
        <v>28.342422875316991</v>
      </c>
      <c r="AB3426">
        <v>0</v>
      </c>
    </row>
    <row r="3427" spans="1:28">
      <c r="A3427">
        <v>10</v>
      </c>
      <c r="B3427">
        <v>536</v>
      </c>
      <c r="C3427">
        <v>2009</v>
      </c>
      <c r="D3427">
        <v>99</v>
      </c>
      <c r="E3427">
        <v>99</v>
      </c>
      <c r="F3427">
        <v>99</v>
      </c>
      <c r="G3427">
        <v>99</v>
      </c>
      <c r="H3427">
        <v>99</v>
      </c>
      <c r="I3427">
        <v>99</v>
      </c>
      <c r="J3427">
        <v>999</v>
      </c>
      <c r="K3427">
        <v>99</v>
      </c>
      <c r="L3427">
        <v>99</v>
      </c>
      <c r="M3427">
        <v>44</v>
      </c>
      <c r="N3427">
        <v>99</v>
      </c>
      <c r="O3427">
        <v>99</v>
      </c>
      <c r="P3427">
        <v>9999</v>
      </c>
      <c r="Q3427">
        <v>75</v>
      </c>
      <c r="R3427">
        <v>92</v>
      </c>
      <c r="S3427">
        <v>92</v>
      </c>
      <c r="T3427">
        <v>0.45224401514034313</v>
      </c>
      <c r="U3427">
        <v>0.5990214614121252</v>
      </c>
      <c r="V3427">
        <v>5</v>
      </c>
      <c r="W3427">
        <v>44</v>
      </c>
      <c r="X3427">
        <v>207.70997220782888</v>
      </c>
      <c r="Y3427">
        <v>191.71630434782608</v>
      </c>
      <c r="Z3427">
        <v>191.71630434782608</v>
      </c>
      <c r="AA3427">
        <v>30.685307619990489</v>
      </c>
      <c r="AB3427">
        <v>0</v>
      </c>
    </row>
    <row r="3428" spans="1:28">
      <c r="A3428">
        <v>10</v>
      </c>
      <c r="B3428">
        <v>537</v>
      </c>
      <c r="C3428">
        <v>2009</v>
      </c>
      <c r="D3428">
        <v>99</v>
      </c>
      <c r="E3428">
        <v>99</v>
      </c>
      <c r="F3428">
        <v>99</v>
      </c>
      <c r="G3428">
        <v>99</v>
      </c>
      <c r="H3428">
        <v>99</v>
      </c>
      <c r="I3428">
        <v>99</v>
      </c>
      <c r="J3428">
        <v>999</v>
      </c>
      <c r="K3428">
        <v>99</v>
      </c>
      <c r="L3428">
        <v>99</v>
      </c>
      <c r="M3428">
        <v>45</v>
      </c>
      <c r="N3428">
        <v>99</v>
      </c>
      <c r="O3428">
        <v>99</v>
      </c>
      <c r="P3428">
        <v>9999</v>
      </c>
      <c r="Q3428">
        <v>98</v>
      </c>
      <c r="R3428">
        <v>121</v>
      </c>
      <c r="S3428">
        <v>121</v>
      </c>
      <c r="T3428">
        <v>0.59479919382588597</v>
      </c>
      <c r="U3428">
        <v>0.76129613383759953</v>
      </c>
      <c r="V3428">
        <v>8.7520661157024815</v>
      </c>
      <c r="W3428">
        <v>45</v>
      </c>
      <c r="X3428">
        <v>200.71094078776548</v>
      </c>
      <c r="Y3428">
        <v>185.25619834710753</v>
      </c>
      <c r="Z3428">
        <v>185.25619834710753</v>
      </c>
      <c r="AA3428">
        <v>34.992230288861506</v>
      </c>
      <c r="AB3428">
        <v>0</v>
      </c>
    </row>
    <row r="3429" spans="1:28">
      <c r="A3429">
        <v>10</v>
      </c>
      <c r="B3429">
        <v>538</v>
      </c>
      <c r="C3429">
        <v>2009</v>
      </c>
      <c r="D3429">
        <v>99</v>
      </c>
      <c r="E3429">
        <v>99</v>
      </c>
      <c r="F3429">
        <v>99</v>
      </c>
      <c r="G3429">
        <v>99</v>
      </c>
      <c r="H3429">
        <v>99</v>
      </c>
      <c r="I3429">
        <v>99</v>
      </c>
      <c r="J3429">
        <v>999</v>
      </c>
      <c r="K3429">
        <v>99</v>
      </c>
      <c r="L3429">
        <v>99</v>
      </c>
      <c r="M3429">
        <v>46</v>
      </c>
      <c r="N3429">
        <v>99</v>
      </c>
      <c r="O3429">
        <v>99</v>
      </c>
      <c r="P3429">
        <v>9999</v>
      </c>
      <c r="Q3429">
        <v>117</v>
      </c>
      <c r="R3429">
        <v>160</v>
      </c>
      <c r="S3429">
        <v>160</v>
      </c>
      <c r="T3429">
        <v>0.78651133067885759</v>
      </c>
      <c r="U3429">
        <v>1.0047438027604527</v>
      </c>
      <c r="V3429">
        <v>8.5687499999999996</v>
      </c>
      <c r="W3429">
        <v>46</v>
      </c>
      <c r="X3429">
        <v>200.32638136511375</v>
      </c>
      <c r="Y3429">
        <v>184.90125000000003</v>
      </c>
      <c r="Z3429">
        <v>184.90125000000003</v>
      </c>
      <c r="AA3429">
        <v>33.873461196598662</v>
      </c>
      <c r="AB3429">
        <v>0</v>
      </c>
    </row>
    <row r="3430" spans="1:28">
      <c r="A3430">
        <v>10</v>
      </c>
      <c r="B3430">
        <v>539</v>
      </c>
      <c r="C3430">
        <v>2009</v>
      </c>
      <c r="D3430">
        <v>99</v>
      </c>
      <c r="E3430">
        <v>99</v>
      </c>
      <c r="F3430">
        <v>99</v>
      </c>
      <c r="G3430">
        <v>99</v>
      </c>
      <c r="H3430">
        <v>99</v>
      </c>
      <c r="I3430">
        <v>99</v>
      </c>
      <c r="J3430">
        <v>999</v>
      </c>
      <c r="K3430">
        <v>99</v>
      </c>
      <c r="L3430">
        <v>99</v>
      </c>
      <c r="M3430">
        <v>47</v>
      </c>
      <c r="N3430">
        <v>99</v>
      </c>
      <c r="O3430">
        <v>99</v>
      </c>
      <c r="P3430">
        <v>9999</v>
      </c>
      <c r="Q3430">
        <v>147</v>
      </c>
      <c r="R3430">
        <v>214</v>
      </c>
      <c r="S3430">
        <v>214</v>
      </c>
      <c r="T3430">
        <v>1.0519589047829723</v>
      </c>
      <c r="U3430">
        <v>1.31693770803743</v>
      </c>
      <c r="V3430">
        <v>8.8504672897196262</v>
      </c>
      <c r="W3430">
        <v>47</v>
      </c>
      <c r="X3430">
        <v>196.31534715120347</v>
      </c>
      <c r="Y3430">
        <v>181.1990654205606</v>
      </c>
      <c r="Z3430">
        <v>181.1990654205606</v>
      </c>
      <c r="AA3430">
        <v>35.992495311561157</v>
      </c>
      <c r="AB3430">
        <v>0</v>
      </c>
    </row>
    <row r="3431" spans="1:28">
      <c r="A3431">
        <v>10</v>
      </c>
      <c r="B3431">
        <v>540</v>
      </c>
      <c r="C3431">
        <v>2009</v>
      </c>
      <c r="D3431">
        <v>99</v>
      </c>
      <c r="E3431">
        <v>99</v>
      </c>
      <c r="F3431">
        <v>99</v>
      </c>
      <c r="G3431">
        <v>99</v>
      </c>
      <c r="H3431">
        <v>99</v>
      </c>
      <c r="I3431">
        <v>99</v>
      </c>
      <c r="J3431">
        <v>999</v>
      </c>
      <c r="K3431">
        <v>99</v>
      </c>
      <c r="L3431">
        <v>99</v>
      </c>
      <c r="M3431">
        <v>48</v>
      </c>
      <c r="N3431">
        <v>99</v>
      </c>
      <c r="O3431">
        <v>99</v>
      </c>
      <c r="P3431">
        <v>9999</v>
      </c>
      <c r="Q3431">
        <v>175</v>
      </c>
      <c r="R3431">
        <v>267</v>
      </c>
      <c r="S3431">
        <v>267</v>
      </c>
      <c r="T3431">
        <v>1.3124907830703436</v>
      </c>
      <c r="U3431">
        <v>1.5892871886080269</v>
      </c>
      <c r="V3431">
        <v>7.9887640449438209</v>
      </c>
      <c r="W3431">
        <v>48</v>
      </c>
      <c r="X3431">
        <v>189.88642311952975</v>
      </c>
      <c r="Y3431">
        <v>175.26516853932597</v>
      </c>
      <c r="Z3431">
        <v>175.26516853932597</v>
      </c>
      <c r="AA3431">
        <v>35.369631171970575</v>
      </c>
      <c r="AB3431">
        <v>0</v>
      </c>
    </row>
    <row r="3432" spans="1:28">
      <c r="A3432">
        <v>10</v>
      </c>
      <c r="B3432">
        <v>541</v>
      </c>
      <c r="C3432">
        <v>2009</v>
      </c>
      <c r="D3432">
        <v>99</v>
      </c>
      <c r="E3432">
        <v>99</v>
      </c>
      <c r="F3432">
        <v>99</v>
      </c>
      <c r="G3432">
        <v>99</v>
      </c>
      <c r="H3432">
        <v>99</v>
      </c>
      <c r="I3432">
        <v>99</v>
      </c>
      <c r="J3432">
        <v>999</v>
      </c>
      <c r="K3432">
        <v>99</v>
      </c>
      <c r="L3432">
        <v>99</v>
      </c>
      <c r="M3432">
        <v>49</v>
      </c>
      <c r="N3432">
        <v>99</v>
      </c>
      <c r="O3432">
        <v>99</v>
      </c>
      <c r="P3432">
        <v>9999</v>
      </c>
      <c r="Q3432">
        <v>210</v>
      </c>
      <c r="R3432">
        <v>321</v>
      </c>
      <c r="S3432">
        <v>321</v>
      </c>
      <c r="T3432">
        <v>1.5779383571744581</v>
      </c>
      <c r="U3432">
        <v>1.8916999872404101</v>
      </c>
      <c r="V3432">
        <v>8.2834890965732075</v>
      </c>
      <c r="W3432">
        <v>49</v>
      </c>
      <c r="X3432">
        <v>187.99661134793425</v>
      </c>
      <c r="Y3432">
        <v>173.52087227414336</v>
      </c>
      <c r="Z3432">
        <v>173.52087227414336</v>
      </c>
      <c r="AA3432">
        <v>35.087946033809601</v>
      </c>
      <c r="AB3432">
        <v>0</v>
      </c>
    </row>
    <row r="3433" spans="1:28">
      <c r="A3433">
        <v>10</v>
      </c>
      <c r="B3433">
        <v>542</v>
      </c>
      <c r="C3433">
        <v>2009</v>
      </c>
      <c r="D3433">
        <v>99</v>
      </c>
      <c r="E3433">
        <v>99</v>
      </c>
      <c r="F3433">
        <v>99</v>
      </c>
      <c r="G3433">
        <v>99</v>
      </c>
      <c r="H3433">
        <v>99</v>
      </c>
      <c r="I3433">
        <v>99</v>
      </c>
      <c r="J3433">
        <v>999</v>
      </c>
      <c r="K3433">
        <v>99</v>
      </c>
      <c r="L3433">
        <v>99</v>
      </c>
      <c r="M3433">
        <v>50</v>
      </c>
      <c r="N3433">
        <v>99</v>
      </c>
      <c r="O3433">
        <v>99</v>
      </c>
      <c r="P3433">
        <v>9999</v>
      </c>
      <c r="Q3433">
        <v>262</v>
      </c>
      <c r="R3433">
        <v>444</v>
      </c>
      <c r="S3433">
        <v>444</v>
      </c>
      <c r="T3433">
        <v>2.1825689426338304</v>
      </c>
      <c r="U3433">
        <v>2.5408428277709127</v>
      </c>
      <c r="V3433">
        <v>11.389639639639643</v>
      </c>
      <c r="W3433">
        <v>50</v>
      </c>
      <c r="X3433">
        <v>182.55663572564984</v>
      </c>
      <c r="Y3433">
        <v>168.49977477477492</v>
      </c>
      <c r="Z3433">
        <v>168.49977477477492</v>
      </c>
      <c r="AA3433">
        <v>35.341184852747702</v>
      </c>
      <c r="AB3433">
        <v>0</v>
      </c>
    </row>
    <row r="3434" spans="1:28">
      <c r="A3434">
        <v>10</v>
      </c>
      <c r="B3434">
        <v>543</v>
      </c>
      <c r="C3434">
        <v>2009</v>
      </c>
      <c r="D3434">
        <v>99</v>
      </c>
      <c r="E3434">
        <v>99</v>
      </c>
      <c r="F3434">
        <v>99</v>
      </c>
      <c r="G3434">
        <v>99</v>
      </c>
      <c r="H3434">
        <v>99</v>
      </c>
      <c r="I3434">
        <v>99</v>
      </c>
      <c r="J3434">
        <v>999</v>
      </c>
      <c r="K3434">
        <v>99</v>
      </c>
      <c r="L3434">
        <v>99</v>
      </c>
      <c r="M3434">
        <v>51</v>
      </c>
      <c r="N3434">
        <v>99</v>
      </c>
      <c r="O3434">
        <v>99</v>
      </c>
      <c r="P3434">
        <v>9999</v>
      </c>
      <c r="Q3434">
        <v>301</v>
      </c>
      <c r="R3434">
        <v>547</v>
      </c>
      <c r="S3434">
        <v>547</v>
      </c>
      <c r="T3434">
        <v>2.688885611758344</v>
      </c>
      <c r="U3434">
        <v>3.0072691622322503</v>
      </c>
      <c r="V3434">
        <v>11</v>
      </c>
      <c r="W3434">
        <v>51</v>
      </c>
      <c r="X3434">
        <v>175.38311007940501</v>
      </c>
      <c r="Y3434">
        <v>161.87861060329061</v>
      </c>
      <c r="Z3434">
        <v>161.87861060329061</v>
      </c>
      <c r="AA3434">
        <v>33.331971567847226</v>
      </c>
      <c r="AB3434">
        <v>0</v>
      </c>
    </row>
    <row r="3435" spans="1:28">
      <c r="A3435">
        <v>10</v>
      </c>
      <c r="B3435">
        <v>544</v>
      </c>
      <c r="C3435">
        <v>2009</v>
      </c>
      <c r="D3435">
        <v>99</v>
      </c>
      <c r="E3435">
        <v>99</v>
      </c>
      <c r="F3435">
        <v>99</v>
      </c>
      <c r="G3435">
        <v>99</v>
      </c>
      <c r="H3435">
        <v>99</v>
      </c>
      <c r="I3435">
        <v>99</v>
      </c>
      <c r="J3435">
        <v>999</v>
      </c>
      <c r="K3435">
        <v>99</v>
      </c>
      <c r="L3435">
        <v>99</v>
      </c>
      <c r="M3435">
        <v>52</v>
      </c>
      <c r="N3435">
        <v>99</v>
      </c>
      <c r="O3435">
        <v>99</v>
      </c>
      <c r="P3435">
        <v>9999</v>
      </c>
      <c r="Q3435">
        <v>346</v>
      </c>
      <c r="R3435">
        <v>735</v>
      </c>
      <c r="S3435">
        <v>735</v>
      </c>
      <c r="T3435">
        <v>3.6130364253060008</v>
      </c>
      <c r="U3435">
        <v>3.9124392616201806</v>
      </c>
      <c r="V3435">
        <v>11.957823129251702</v>
      </c>
      <c r="W3435">
        <v>52</v>
      </c>
      <c r="X3435">
        <v>169.80992180187371</v>
      </c>
      <c r="Y3435">
        <v>156.73455782312922</v>
      </c>
      <c r="Z3435">
        <v>156.73455782312922</v>
      </c>
      <c r="AA3435">
        <v>33.856666306296681</v>
      </c>
      <c r="AB3435">
        <v>0</v>
      </c>
    </row>
    <row r="3436" spans="1:28">
      <c r="A3436">
        <v>10</v>
      </c>
      <c r="B3436">
        <v>545</v>
      </c>
      <c r="C3436">
        <v>2009</v>
      </c>
      <c r="D3436">
        <v>99</v>
      </c>
      <c r="E3436">
        <v>99</v>
      </c>
      <c r="F3436">
        <v>99</v>
      </c>
      <c r="G3436">
        <v>99</v>
      </c>
      <c r="H3436">
        <v>99</v>
      </c>
      <c r="I3436">
        <v>99</v>
      </c>
      <c r="J3436">
        <v>999</v>
      </c>
      <c r="K3436">
        <v>99</v>
      </c>
      <c r="L3436">
        <v>99</v>
      </c>
      <c r="M3436">
        <v>53</v>
      </c>
      <c r="N3436">
        <v>99</v>
      </c>
      <c r="O3436">
        <v>99</v>
      </c>
      <c r="P3436">
        <v>9999</v>
      </c>
      <c r="Q3436">
        <v>378</v>
      </c>
      <c r="R3436">
        <v>819</v>
      </c>
      <c r="S3436">
        <v>819</v>
      </c>
      <c r="T3436">
        <v>4.0259548739124034</v>
      </c>
      <c r="U3436">
        <v>4.2690556929080303</v>
      </c>
      <c r="V3436">
        <v>11.537240537240541</v>
      </c>
      <c r="W3436">
        <v>53</v>
      </c>
      <c r="X3436">
        <v>166.28409510316339</v>
      </c>
      <c r="Y3436">
        <v>153.48021978021981</v>
      </c>
      <c r="Z3436">
        <v>153.48021978021981</v>
      </c>
      <c r="AA3436">
        <v>32.705514382347609</v>
      </c>
      <c r="AB3436">
        <v>0</v>
      </c>
    </row>
    <row r="3437" spans="1:28">
      <c r="A3437">
        <v>10</v>
      </c>
      <c r="B3437">
        <v>546</v>
      </c>
      <c r="C3437">
        <v>2009</v>
      </c>
      <c r="D3437">
        <v>99</v>
      </c>
      <c r="E3437">
        <v>99</v>
      </c>
      <c r="F3437">
        <v>99</v>
      </c>
      <c r="G3437">
        <v>99</v>
      </c>
      <c r="H3437">
        <v>99</v>
      </c>
      <c r="I3437">
        <v>99</v>
      </c>
      <c r="J3437">
        <v>999</v>
      </c>
      <c r="K3437">
        <v>99</v>
      </c>
      <c r="L3437">
        <v>99</v>
      </c>
      <c r="M3437">
        <v>54</v>
      </c>
      <c r="N3437">
        <v>99</v>
      </c>
      <c r="O3437">
        <v>99</v>
      </c>
      <c r="P3437">
        <v>9999</v>
      </c>
      <c r="Q3437">
        <v>478</v>
      </c>
      <c r="R3437">
        <v>1113</v>
      </c>
      <c r="S3437">
        <v>1113</v>
      </c>
      <c r="T3437">
        <v>5.4711694440348051</v>
      </c>
      <c r="U3437">
        <v>5.6822625846078418</v>
      </c>
      <c r="V3437">
        <v>12.188679245283019</v>
      </c>
      <c r="W3437">
        <v>54</v>
      </c>
      <c r="X3437">
        <v>162.8654364503422</v>
      </c>
      <c r="Y3437">
        <v>150.32479784366572</v>
      </c>
      <c r="Z3437">
        <v>150.32479784366572</v>
      </c>
      <c r="AA3437">
        <v>31.697214975110391</v>
      </c>
      <c r="AB3437">
        <v>0</v>
      </c>
    </row>
    <row r="3438" spans="1:28">
      <c r="A3438">
        <v>10</v>
      </c>
      <c r="B3438">
        <v>547</v>
      </c>
      <c r="C3438">
        <v>2009</v>
      </c>
      <c r="D3438">
        <v>99</v>
      </c>
      <c r="E3438">
        <v>99</v>
      </c>
      <c r="F3438">
        <v>99</v>
      </c>
      <c r="G3438">
        <v>99</v>
      </c>
      <c r="H3438">
        <v>99</v>
      </c>
      <c r="I3438">
        <v>99</v>
      </c>
      <c r="J3438">
        <v>999</v>
      </c>
      <c r="K3438">
        <v>99</v>
      </c>
      <c r="L3438">
        <v>99</v>
      </c>
      <c r="M3438">
        <v>55</v>
      </c>
      <c r="N3438">
        <v>99</v>
      </c>
      <c r="O3438">
        <v>99</v>
      </c>
      <c r="P3438">
        <v>9999</v>
      </c>
      <c r="Q3438">
        <v>534</v>
      </c>
      <c r="R3438">
        <v>1408</v>
      </c>
      <c r="S3438">
        <v>1408</v>
      </c>
      <c r="T3438">
        <v>6.9212997099739484</v>
      </c>
      <c r="U3438">
        <v>7.0442579113445136</v>
      </c>
      <c r="V3438">
        <v>15.93181818181818</v>
      </c>
      <c r="W3438">
        <v>55</v>
      </c>
      <c r="X3438">
        <v>159.60091844774965</v>
      </c>
      <c r="Y3438">
        <v>147.31164772727251</v>
      </c>
      <c r="Z3438">
        <v>147.31164772727251</v>
      </c>
      <c r="AA3438">
        <v>31.335380510165862</v>
      </c>
      <c r="AB3438">
        <v>0</v>
      </c>
    </row>
    <row r="3439" spans="1:28">
      <c r="A3439">
        <v>10</v>
      </c>
      <c r="B3439">
        <v>548</v>
      </c>
      <c r="C3439">
        <v>2009</v>
      </c>
      <c r="D3439">
        <v>99</v>
      </c>
      <c r="E3439">
        <v>99</v>
      </c>
      <c r="F3439">
        <v>99</v>
      </c>
      <c r="G3439">
        <v>99</v>
      </c>
      <c r="H3439">
        <v>99</v>
      </c>
      <c r="I3439">
        <v>99</v>
      </c>
      <c r="J3439">
        <v>999</v>
      </c>
      <c r="K3439">
        <v>99</v>
      </c>
      <c r="L3439">
        <v>99</v>
      </c>
      <c r="M3439">
        <v>56</v>
      </c>
      <c r="N3439">
        <v>99</v>
      </c>
      <c r="O3439">
        <v>99</v>
      </c>
      <c r="P3439">
        <v>9999</v>
      </c>
      <c r="Q3439">
        <v>588</v>
      </c>
      <c r="R3439">
        <v>1695</v>
      </c>
      <c r="S3439">
        <v>1695</v>
      </c>
      <c r="T3439">
        <v>8.3321044093791485</v>
      </c>
      <c r="U3439">
        <v>8.3971106203425681</v>
      </c>
      <c r="V3439">
        <v>14.90265486725664</v>
      </c>
      <c r="W3439">
        <v>56</v>
      </c>
      <c r="X3439">
        <v>158.03852385928943</v>
      </c>
      <c r="Y3439">
        <v>145.86955752212378</v>
      </c>
      <c r="Z3439">
        <v>145.86955752212378</v>
      </c>
      <c r="AA3439">
        <v>29.009396800935097</v>
      </c>
      <c r="AB3439">
        <v>0</v>
      </c>
    </row>
    <row r="3440" spans="1:28">
      <c r="A3440">
        <v>10</v>
      </c>
      <c r="B3440">
        <v>549</v>
      </c>
      <c r="C3440">
        <v>2009</v>
      </c>
      <c r="D3440">
        <v>99</v>
      </c>
      <c r="E3440">
        <v>99</v>
      </c>
      <c r="F3440">
        <v>99</v>
      </c>
      <c r="G3440">
        <v>99</v>
      </c>
      <c r="H3440">
        <v>99</v>
      </c>
      <c r="I3440">
        <v>99</v>
      </c>
      <c r="J3440">
        <v>999</v>
      </c>
      <c r="K3440">
        <v>99</v>
      </c>
      <c r="L3440">
        <v>99</v>
      </c>
      <c r="M3440">
        <v>57</v>
      </c>
      <c r="N3440">
        <v>99</v>
      </c>
      <c r="O3440">
        <v>99</v>
      </c>
      <c r="P3440">
        <v>9999</v>
      </c>
      <c r="Q3440">
        <v>619</v>
      </c>
      <c r="R3440">
        <v>1785</v>
      </c>
      <c r="S3440">
        <v>1785</v>
      </c>
      <c r="T3440">
        <v>8.7745170328860045</v>
      </c>
      <c r="U3440">
        <v>8.62906209274046</v>
      </c>
      <c r="V3440">
        <v>15.047619047619044</v>
      </c>
      <c r="W3440">
        <v>57</v>
      </c>
      <c r="X3440">
        <v>154.21554970850741</v>
      </c>
      <c r="Y3440">
        <v>142.34095238095261</v>
      </c>
      <c r="Z3440">
        <v>142.34095238095261</v>
      </c>
      <c r="AA3440">
        <v>28.912877113121102</v>
      </c>
      <c r="AB3440">
        <v>0</v>
      </c>
    </row>
    <row r="3441" spans="1:28">
      <c r="A3441">
        <v>10</v>
      </c>
      <c r="B3441">
        <v>550</v>
      </c>
      <c r="C3441">
        <v>2009</v>
      </c>
      <c r="D3441">
        <v>99</v>
      </c>
      <c r="E3441">
        <v>99</v>
      </c>
      <c r="F3441">
        <v>99</v>
      </c>
      <c r="G3441">
        <v>99</v>
      </c>
      <c r="H3441">
        <v>99</v>
      </c>
      <c r="I3441">
        <v>99</v>
      </c>
      <c r="J3441">
        <v>999</v>
      </c>
      <c r="K3441">
        <v>99</v>
      </c>
      <c r="L3441">
        <v>99</v>
      </c>
      <c r="M3441">
        <v>58</v>
      </c>
      <c r="N3441">
        <v>99</v>
      </c>
      <c r="O3441">
        <v>99</v>
      </c>
      <c r="P3441">
        <v>9999</v>
      </c>
      <c r="Q3441">
        <v>647</v>
      </c>
      <c r="R3441">
        <v>2082</v>
      </c>
      <c r="S3441">
        <v>2082</v>
      </c>
      <c r="T3441">
        <v>10.234478690458632</v>
      </c>
      <c r="U3441">
        <v>10.001263053319837</v>
      </c>
      <c r="V3441">
        <v>15.755523535062437</v>
      </c>
      <c r="W3441">
        <v>58</v>
      </c>
      <c r="X3441">
        <v>153.24168464567043</v>
      </c>
      <c r="Y3441">
        <v>141.44207492795397</v>
      </c>
      <c r="Z3441">
        <v>141.44207492795397</v>
      </c>
      <c r="AA3441">
        <v>27.525758386524114</v>
      </c>
      <c r="AB3441">
        <v>0</v>
      </c>
    </row>
    <row r="3442" spans="1:28">
      <c r="A3442">
        <v>10</v>
      </c>
      <c r="B3442">
        <v>551</v>
      </c>
      <c r="C3442">
        <v>2009</v>
      </c>
      <c r="D3442">
        <v>99</v>
      </c>
      <c r="E3442">
        <v>99</v>
      </c>
      <c r="F3442">
        <v>99</v>
      </c>
      <c r="G3442">
        <v>99</v>
      </c>
      <c r="H3442">
        <v>99</v>
      </c>
      <c r="I3442">
        <v>99</v>
      </c>
      <c r="J3442">
        <v>999</v>
      </c>
      <c r="K3442">
        <v>99</v>
      </c>
      <c r="L3442">
        <v>99</v>
      </c>
      <c r="M3442">
        <v>59</v>
      </c>
      <c r="N3442">
        <v>99</v>
      </c>
      <c r="O3442">
        <v>99</v>
      </c>
      <c r="P3442">
        <v>9999</v>
      </c>
      <c r="Q3442">
        <v>635</v>
      </c>
      <c r="R3442">
        <v>1960</v>
      </c>
      <c r="S3442">
        <v>1960</v>
      </c>
      <c r="T3442">
        <v>9.6347638008160068</v>
      </c>
      <c r="U3442">
        <v>9.2113911447226489</v>
      </c>
      <c r="V3442">
        <v>15.085714285714287</v>
      </c>
      <c r="W3442">
        <v>59</v>
      </c>
      <c r="X3442">
        <v>149.9242709001264</v>
      </c>
      <c r="Y3442">
        <v>138.38010204081638</v>
      </c>
      <c r="Z3442">
        <v>138.38010204081638</v>
      </c>
      <c r="AA3442">
        <v>27.179216098789286</v>
      </c>
      <c r="AB3442">
        <v>0</v>
      </c>
    </row>
    <row r="3443" spans="1:28">
      <c r="A3443">
        <v>10</v>
      </c>
      <c r="B3443">
        <v>552</v>
      </c>
      <c r="C3443">
        <v>2009</v>
      </c>
      <c r="D3443">
        <v>99</v>
      </c>
      <c r="E3443">
        <v>99</v>
      </c>
      <c r="F3443">
        <v>99</v>
      </c>
      <c r="G3443">
        <v>99</v>
      </c>
      <c r="H3443">
        <v>99</v>
      </c>
      <c r="I3443">
        <v>99</v>
      </c>
      <c r="J3443">
        <v>999</v>
      </c>
      <c r="K3443">
        <v>99</v>
      </c>
      <c r="L3443">
        <v>99</v>
      </c>
      <c r="M3443">
        <v>60</v>
      </c>
      <c r="N3443">
        <v>99</v>
      </c>
      <c r="O3443">
        <v>99</v>
      </c>
      <c r="P3443">
        <v>9999</v>
      </c>
      <c r="Q3443">
        <v>583</v>
      </c>
      <c r="R3443">
        <v>1812</v>
      </c>
      <c r="S3443">
        <v>1812</v>
      </c>
      <c r="T3443">
        <v>8.9072408199380622</v>
      </c>
      <c r="U3443">
        <v>8.3562575190134822</v>
      </c>
      <c r="V3443">
        <v>18.583885209713028</v>
      </c>
      <c r="W3443">
        <v>60</v>
      </c>
      <c r="X3443">
        <v>147.11481659527547</v>
      </c>
      <c r="Y3443">
        <v>135.78697571743945</v>
      </c>
      <c r="Z3443">
        <v>135.78697571743945</v>
      </c>
      <c r="AA3443">
        <v>25.963525024397843</v>
      </c>
      <c r="AB3443">
        <v>0</v>
      </c>
    </row>
    <row r="3444" spans="1:28">
      <c r="A3444">
        <v>10</v>
      </c>
      <c r="B3444">
        <v>553</v>
      </c>
      <c r="C3444">
        <v>2009</v>
      </c>
      <c r="D3444">
        <v>99</v>
      </c>
      <c r="E3444">
        <v>99</v>
      </c>
      <c r="F3444">
        <v>99</v>
      </c>
      <c r="G3444">
        <v>99</v>
      </c>
      <c r="H3444">
        <v>99</v>
      </c>
      <c r="I3444">
        <v>99</v>
      </c>
      <c r="J3444">
        <v>999</v>
      </c>
      <c r="K3444">
        <v>99</v>
      </c>
      <c r="L3444">
        <v>99</v>
      </c>
      <c r="M3444">
        <v>61</v>
      </c>
      <c r="N3444">
        <v>99</v>
      </c>
      <c r="O3444">
        <v>99</v>
      </c>
      <c r="P3444">
        <v>9999</v>
      </c>
      <c r="Q3444">
        <v>531</v>
      </c>
      <c r="R3444">
        <v>1500</v>
      </c>
      <c r="S3444">
        <v>1500</v>
      </c>
      <c r="T3444">
        <v>7.3735437251142883</v>
      </c>
      <c r="U3444">
        <v>6.8145445463351271</v>
      </c>
      <c r="V3444">
        <v>18.475999999999999</v>
      </c>
      <c r="W3444">
        <v>61</v>
      </c>
      <c r="X3444">
        <v>144.92668833513926</v>
      </c>
      <c r="Y3444">
        <v>133.7673333333334</v>
      </c>
      <c r="Z3444">
        <v>133.7673333333334</v>
      </c>
      <c r="AA3444">
        <v>25.945612337263455</v>
      </c>
      <c r="AB3444">
        <v>0</v>
      </c>
    </row>
    <row r="3445" spans="1:28">
      <c r="A3445">
        <v>10</v>
      </c>
      <c r="B3445">
        <v>554</v>
      </c>
      <c r="C3445">
        <v>2009</v>
      </c>
      <c r="D3445">
        <v>99</v>
      </c>
      <c r="E3445">
        <v>99</v>
      </c>
      <c r="F3445">
        <v>99</v>
      </c>
      <c r="G3445">
        <v>99</v>
      </c>
      <c r="H3445">
        <v>99</v>
      </c>
      <c r="I3445">
        <v>99</v>
      </c>
      <c r="J3445">
        <v>999</v>
      </c>
      <c r="K3445">
        <v>99</v>
      </c>
      <c r="L3445">
        <v>99</v>
      </c>
      <c r="M3445">
        <v>62</v>
      </c>
      <c r="N3445">
        <v>99</v>
      </c>
      <c r="O3445">
        <v>99</v>
      </c>
      <c r="P3445">
        <v>9999</v>
      </c>
      <c r="Q3445">
        <v>478</v>
      </c>
      <c r="R3445">
        <v>1413</v>
      </c>
      <c r="S3445">
        <v>1413</v>
      </c>
      <c r="T3445">
        <v>6.9458781890576615</v>
      </c>
      <c r="U3445">
        <v>6.3358137155635754</v>
      </c>
      <c r="V3445">
        <v>18.332625619249825</v>
      </c>
      <c r="W3445">
        <v>62</v>
      </c>
      <c r="X3445">
        <v>143.04182107178403</v>
      </c>
      <c r="Y3445">
        <v>132.02760084925671</v>
      </c>
      <c r="Z3445">
        <v>132.02760084925671</v>
      </c>
      <c r="AA3445">
        <v>24.656887135317326</v>
      </c>
      <c r="AB3445">
        <v>0</v>
      </c>
    </row>
    <row r="3446" spans="1:28">
      <c r="A3446">
        <v>10</v>
      </c>
      <c r="B3446">
        <v>555</v>
      </c>
      <c r="C3446">
        <v>2009</v>
      </c>
      <c r="D3446">
        <v>99</v>
      </c>
      <c r="E3446">
        <v>99</v>
      </c>
      <c r="F3446">
        <v>99</v>
      </c>
      <c r="G3446">
        <v>99</v>
      </c>
      <c r="H3446">
        <v>99</v>
      </c>
      <c r="I3446">
        <v>99</v>
      </c>
      <c r="J3446">
        <v>999</v>
      </c>
      <c r="K3446">
        <v>99</v>
      </c>
      <c r="L3446">
        <v>99</v>
      </c>
      <c r="M3446">
        <v>63</v>
      </c>
      <c r="N3446">
        <v>99</v>
      </c>
      <c r="O3446">
        <v>99</v>
      </c>
      <c r="P3446">
        <v>9999</v>
      </c>
      <c r="Q3446">
        <v>349</v>
      </c>
      <c r="R3446">
        <v>810</v>
      </c>
      <c r="S3446">
        <v>810</v>
      </c>
      <c r="T3446">
        <v>3.9817136115617182</v>
      </c>
      <c r="U3446">
        <v>3.5913880208817099</v>
      </c>
      <c r="V3446">
        <v>19.530864197530864</v>
      </c>
      <c r="W3446">
        <v>63</v>
      </c>
      <c r="X3446">
        <v>141.44255848481191</v>
      </c>
      <c r="Y3446">
        <v>130.55148148148149</v>
      </c>
      <c r="Z3446">
        <v>130.55148148148149</v>
      </c>
      <c r="AA3446">
        <v>22.8992625689189</v>
      </c>
      <c r="AB3446">
        <v>0</v>
      </c>
    </row>
    <row r="3447" spans="1:28">
      <c r="A3447">
        <v>10</v>
      </c>
      <c r="B3447">
        <v>556</v>
      </c>
      <c r="C3447">
        <v>2009</v>
      </c>
      <c r="D3447">
        <v>99</v>
      </c>
      <c r="E3447">
        <v>99</v>
      </c>
      <c r="F3447">
        <v>99</v>
      </c>
      <c r="G3447">
        <v>99</v>
      </c>
      <c r="H3447">
        <v>99</v>
      </c>
      <c r="I3447">
        <v>99</v>
      </c>
      <c r="J3447">
        <v>999</v>
      </c>
      <c r="K3447">
        <v>99</v>
      </c>
      <c r="L3447">
        <v>99</v>
      </c>
      <c r="M3447">
        <v>64</v>
      </c>
      <c r="N3447">
        <v>99</v>
      </c>
      <c r="O3447">
        <v>99</v>
      </c>
      <c r="P3447">
        <v>9999</v>
      </c>
      <c r="Q3447">
        <v>216</v>
      </c>
      <c r="R3447">
        <v>441</v>
      </c>
      <c r="S3447">
        <v>441</v>
      </c>
      <c r="T3447">
        <v>2.1678218551836013</v>
      </c>
      <c r="U3447">
        <v>1.9463111660060644</v>
      </c>
      <c r="V3447">
        <v>20.160997732426296</v>
      </c>
      <c r="W3447">
        <v>64</v>
      </c>
      <c r="X3447">
        <v>140.79151342732831</v>
      </c>
      <c r="Y3447">
        <v>129.95056689342411</v>
      </c>
      <c r="Z3447">
        <v>129.95056689342411</v>
      </c>
      <c r="AA3447">
        <v>23.664334576977257</v>
      </c>
      <c r="AB3447">
        <v>0</v>
      </c>
    </row>
    <row r="3448" spans="1:28">
      <c r="A3448">
        <v>10</v>
      </c>
      <c r="B3448">
        <v>557</v>
      </c>
      <c r="C3448">
        <v>2009</v>
      </c>
      <c r="D3448">
        <v>99</v>
      </c>
      <c r="E3448">
        <v>99</v>
      </c>
      <c r="F3448">
        <v>99</v>
      </c>
      <c r="G3448">
        <v>99</v>
      </c>
      <c r="H3448">
        <v>99</v>
      </c>
      <c r="I3448">
        <v>99</v>
      </c>
      <c r="J3448">
        <v>999</v>
      </c>
      <c r="K3448">
        <v>99</v>
      </c>
      <c r="L3448">
        <v>99</v>
      </c>
      <c r="M3448">
        <v>65</v>
      </c>
      <c r="N3448">
        <v>99</v>
      </c>
      <c r="O3448">
        <v>99</v>
      </c>
      <c r="P3448">
        <v>9999</v>
      </c>
      <c r="Q3448">
        <v>127</v>
      </c>
      <c r="R3448">
        <v>219</v>
      </c>
      <c r="S3448">
        <v>219</v>
      </c>
      <c r="T3448">
        <v>1.0765373838666863</v>
      </c>
      <c r="U3448">
        <v>0.94548999455620353</v>
      </c>
      <c r="V3448">
        <v>22.242009132420087</v>
      </c>
      <c r="W3448">
        <v>65</v>
      </c>
      <c r="X3448">
        <v>137.72589877162522</v>
      </c>
      <c r="Y3448">
        <v>127.12100456621016</v>
      </c>
      <c r="Z3448">
        <v>127.12100456621016</v>
      </c>
      <c r="AA3448">
        <v>22.793332296185699</v>
      </c>
      <c r="AB3448">
        <v>0</v>
      </c>
    </row>
    <row r="3449" spans="1:28">
      <c r="A3449">
        <v>10</v>
      </c>
      <c r="B3449">
        <v>558</v>
      </c>
      <c r="C3449">
        <v>2009</v>
      </c>
      <c r="D3449">
        <v>99</v>
      </c>
      <c r="E3449">
        <v>99</v>
      </c>
      <c r="F3449">
        <v>99</v>
      </c>
      <c r="G3449">
        <v>99</v>
      </c>
      <c r="H3449">
        <v>99</v>
      </c>
      <c r="I3449">
        <v>99</v>
      </c>
      <c r="J3449">
        <v>999</v>
      </c>
      <c r="K3449">
        <v>99</v>
      </c>
      <c r="L3449">
        <v>99</v>
      </c>
      <c r="M3449">
        <v>66</v>
      </c>
      <c r="N3449">
        <v>99</v>
      </c>
      <c r="O3449">
        <v>99</v>
      </c>
      <c r="P3449">
        <v>9999</v>
      </c>
    </row>
    <row r="3450" spans="1:28">
      <c r="A3450">
        <v>10</v>
      </c>
      <c r="B3450">
        <v>559</v>
      </c>
      <c r="C3450">
        <v>2009</v>
      </c>
      <c r="D3450">
        <v>99</v>
      </c>
      <c r="E3450">
        <v>99</v>
      </c>
      <c r="F3450">
        <v>99</v>
      </c>
      <c r="G3450">
        <v>99</v>
      </c>
      <c r="H3450">
        <v>99</v>
      </c>
      <c r="I3450">
        <v>99</v>
      </c>
      <c r="J3450">
        <v>999</v>
      </c>
      <c r="K3450">
        <v>99</v>
      </c>
      <c r="L3450">
        <v>99</v>
      </c>
      <c r="M3450">
        <v>67</v>
      </c>
      <c r="N3450">
        <v>99</v>
      </c>
      <c r="O3450">
        <v>99</v>
      </c>
      <c r="P3450">
        <v>9999</v>
      </c>
    </row>
    <row r="3451" spans="1:28">
      <c r="A3451">
        <v>10</v>
      </c>
      <c r="B3451">
        <v>560</v>
      </c>
      <c r="C3451">
        <v>2009</v>
      </c>
      <c r="D3451">
        <v>99</v>
      </c>
      <c r="E3451">
        <v>99</v>
      </c>
      <c r="F3451">
        <v>99</v>
      </c>
      <c r="G3451">
        <v>99</v>
      </c>
      <c r="H3451">
        <v>99</v>
      </c>
      <c r="I3451">
        <v>99</v>
      </c>
      <c r="J3451">
        <v>999</v>
      </c>
      <c r="K3451">
        <v>99</v>
      </c>
      <c r="L3451">
        <v>99</v>
      </c>
      <c r="M3451">
        <v>68</v>
      </c>
      <c r="N3451">
        <v>99</v>
      </c>
      <c r="O3451">
        <v>99</v>
      </c>
      <c r="P3451">
        <v>9999</v>
      </c>
    </row>
    <row r="3452" spans="1:28">
      <c r="A3452">
        <v>10</v>
      </c>
      <c r="B3452">
        <v>561</v>
      </c>
      <c r="C3452">
        <v>2008</v>
      </c>
      <c r="D3452">
        <v>99</v>
      </c>
      <c r="E3452">
        <v>99</v>
      </c>
      <c r="F3452">
        <v>99</v>
      </c>
      <c r="G3452">
        <v>99</v>
      </c>
      <c r="H3452">
        <v>99</v>
      </c>
      <c r="I3452">
        <v>99</v>
      </c>
      <c r="J3452">
        <v>999</v>
      </c>
      <c r="K3452">
        <v>99</v>
      </c>
      <c r="L3452">
        <v>99</v>
      </c>
      <c r="M3452">
        <v>0</v>
      </c>
      <c r="N3452">
        <v>99</v>
      </c>
      <c r="O3452">
        <v>99</v>
      </c>
      <c r="P3452">
        <v>9999</v>
      </c>
      <c r="Q3452">
        <v>46</v>
      </c>
      <c r="R3452">
        <v>60</v>
      </c>
      <c r="S3452">
        <v>0</v>
      </c>
      <c r="T3452">
        <v>0.30134096730450505</v>
      </c>
      <c r="U3452">
        <v>0</v>
      </c>
      <c r="V3452">
        <v>89.666666666666686</v>
      </c>
      <c r="X3452">
        <v>130.74756229685804</v>
      </c>
      <c r="Y3452">
        <v>0</v>
      </c>
    </row>
    <row r="3453" spans="1:28">
      <c r="A3453">
        <v>10</v>
      </c>
      <c r="B3453">
        <v>562</v>
      </c>
      <c r="C3453">
        <v>2008</v>
      </c>
      <c r="D3453">
        <v>99</v>
      </c>
      <c r="E3453">
        <v>99</v>
      </c>
      <c r="F3453">
        <v>99</v>
      </c>
      <c r="G3453">
        <v>99</v>
      </c>
      <c r="H3453">
        <v>99</v>
      </c>
      <c r="I3453">
        <v>99</v>
      </c>
      <c r="J3453">
        <v>999</v>
      </c>
      <c r="K3453">
        <v>99</v>
      </c>
      <c r="L3453">
        <v>99</v>
      </c>
      <c r="M3453">
        <v>35</v>
      </c>
      <c r="N3453">
        <v>99</v>
      </c>
      <c r="O3453">
        <v>99</v>
      </c>
      <c r="P3453">
        <v>9999</v>
      </c>
      <c r="Q3453">
        <v>13</v>
      </c>
      <c r="R3453">
        <v>14</v>
      </c>
      <c r="S3453">
        <v>14</v>
      </c>
      <c r="T3453">
        <v>7.0312892371051178E-2</v>
      </c>
      <c r="U3453">
        <v>8.8524023344143193E-2</v>
      </c>
      <c r="V3453">
        <v>2</v>
      </c>
      <c r="W3453">
        <v>35</v>
      </c>
      <c r="X3453">
        <v>200.19346850332769</v>
      </c>
      <c r="Y3453">
        <v>184.77857142857141</v>
      </c>
      <c r="Z3453">
        <v>184.77857142857141</v>
      </c>
      <c r="AA3453">
        <v>47.827042239592473</v>
      </c>
      <c r="AB3453">
        <v>0</v>
      </c>
    </row>
    <row r="3454" spans="1:28">
      <c r="A3454">
        <v>10</v>
      </c>
      <c r="B3454">
        <v>563</v>
      </c>
      <c r="C3454">
        <v>2008</v>
      </c>
      <c r="D3454">
        <v>99</v>
      </c>
      <c r="E3454">
        <v>99</v>
      </c>
      <c r="F3454">
        <v>99</v>
      </c>
      <c r="G3454">
        <v>99</v>
      </c>
      <c r="H3454">
        <v>99</v>
      </c>
      <c r="I3454">
        <v>99</v>
      </c>
      <c r="J3454">
        <v>999</v>
      </c>
      <c r="K3454">
        <v>99</v>
      </c>
      <c r="L3454">
        <v>99</v>
      </c>
      <c r="M3454">
        <v>36</v>
      </c>
      <c r="N3454">
        <v>99</v>
      </c>
      <c r="O3454">
        <v>99</v>
      </c>
      <c r="P3454">
        <v>9999</v>
      </c>
      <c r="Q3454">
        <v>9</v>
      </c>
      <c r="R3454">
        <v>9</v>
      </c>
      <c r="S3454">
        <v>9</v>
      </c>
      <c r="T3454">
        <v>4.520114509567575E-2</v>
      </c>
      <c r="U3454">
        <v>6.4080593031907926E-2</v>
      </c>
      <c r="V3454">
        <v>2</v>
      </c>
      <c r="W3454">
        <v>36</v>
      </c>
      <c r="X3454">
        <v>225.42434091729859</v>
      </c>
      <c r="Y3454">
        <v>208.06666666666663</v>
      </c>
      <c r="Z3454">
        <v>208.06666666666663</v>
      </c>
      <c r="AA3454">
        <v>27.436310085562017</v>
      </c>
      <c r="AB3454">
        <v>0</v>
      </c>
    </row>
    <row r="3455" spans="1:28">
      <c r="A3455">
        <v>10</v>
      </c>
      <c r="B3455">
        <v>564</v>
      </c>
      <c r="C3455">
        <v>2008</v>
      </c>
      <c r="D3455">
        <v>99</v>
      </c>
      <c r="E3455">
        <v>99</v>
      </c>
      <c r="F3455">
        <v>99</v>
      </c>
      <c r="G3455">
        <v>99</v>
      </c>
      <c r="H3455">
        <v>99</v>
      </c>
      <c r="I3455">
        <v>99</v>
      </c>
      <c r="J3455">
        <v>999</v>
      </c>
      <c r="K3455">
        <v>99</v>
      </c>
      <c r="L3455">
        <v>99</v>
      </c>
      <c r="M3455">
        <v>37</v>
      </c>
      <c r="N3455">
        <v>99</v>
      </c>
      <c r="O3455">
        <v>99</v>
      </c>
      <c r="P3455">
        <v>9999</v>
      </c>
      <c r="Q3455">
        <v>10</v>
      </c>
      <c r="R3455">
        <v>11</v>
      </c>
      <c r="S3455">
        <v>11</v>
      </c>
      <c r="T3455">
        <v>5.5245844005825918E-2</v>
      </c>
      <c r="U3455">
        <v>8.3250703154985339E-2</v>
      </c>
      <c r="V3455">
        <v>2</v>
      </c>
      <c r="W3455">
        <v>37</v>
      </c>
      <c r="X3455">
        <v>239.61390721954101</v>
      </c>
      <c r="Y3455">
        <v>221.16363636363633</v>
      </c>
      <c r="Z3455">
        <v>221.16363636363633</v>
      </c>
      <c r="AA3455">
        <v>35.24909470732478</v>
      </c>
      <c r="AB3455">
        <v>0</v>
      </c>
    </row>
    <row r="3456" spans="1:28">
      <c r="A3456">
        <v>10</v>
      </c>
      <c r="B3456">
        <v>565</v>
      </c>
      <c r="C3456">
        <v>2008</v>
      </c>
      <c r="D3456">
        <v>99</v>
      </c>
      <c r="E3456">
        <v>99</v>
      </c>
      <c r="F3456">
        <v>99</v>
      </c>
      <c r="G3456">
        <v>99</v>
      </c>
      <c r="H3456">
        <v>99</v>
      </c>
      <c r="I3456">
        <v>99</v>
      </c>
      <c r="J3456">
        <v>999</v>
      </c>
      <c r="K3456">
        <v>99</v>
      </c>
      <c r="L3456">
        <v>99</v>
      </c>
      <c r="M3456">
        <v>38</v>
      </c>
      <c r="N3456">
        <v>99</v>
      </c>
      <c r="O3456">
        <v>99</v>
      </c>
      <c r="P3456">
        <v>9999</v>
      </c>
      <c r="Q3456">
        <v>9</v>
      </c>
      <c r="R3456">
        <v>9</v>
      </c>
      <c r="S3456">
        <v>9</v>
      </c>
      <c r="T3456">
        <v>4.520114509567575E-2</v>
      </c>
      <c r="U3456">
        <v>6.7026945194701523E-2</v>
      </c>
      <c r="V3456">
        <v>2</v>
      </c>
      <c r="W3456">
        <v>38</v>
      </c>
      <c r="X3456">
        <v>235.78909353557236</v>
      </c>
      <c r="Y3456">
        <v>217.63333333333341</v>
      </c>
      <c r="Z3456">
        <v>217.63333333333341</v>
      </c>
      <c r="AA3456">
        <v>32.993467366872522</v>
      </c>
      <c r="AB3456">
        <v>0</v>
      </c>
    </row>
    <row r="3457" spans="1:28">
      <c r="A3457">
        <v>10</v>
      </c>
      <c r="B3457">
        <v>566</v>
      </c>
      <c r="C3457">
        <v>2008</v>
      </c>
      <c r="D3457">
        <v>99</v>
      </c>
      <c r="E3457">
        <v>99</v>
      </c>
      <c r="F3457">
        <v>99</v>
      </c>
      <c r="G3457">
        <v>99</v>
      </c>
      <c r="H3457">
        <v>99</v>
      </c>
      <c r="I3457">
        <v>99</v>
      </c>
      <c r="J3457">
        <v>999</v>
      </c>
      <c r="K3457">
        <v>99</v>
      </c>
      <c r="L3457">
        <v>99</v>
      </c>
      <c r="M3457">
        <v>39</v>
      </c>
      <c r="N3457">
        <v>99</v>
      </c>
      <c r="O3457">
        <v>99</v>
      </c>
      <c r="P3457">
        <v>9999</v>
      </c>
      <c r="Q3457">
        <v>16</v>
      </c>
      <c r="R3457">
        <v>16</v>
      </c>
      <c r="S3457">
        <v>16</v>
      </c>
      <c r="T3457">
        <v>8.0357591281201346E-2</v>
      </c>
      <c r="U3457">
        <v>0.10921692871976794</v>
      </c>
      <c r="V3457">
        <v>2</v>
      </c>
      <c r="W3457">
        <v>39</v>
      </c>
      <c r="X3457">
        <v>216.11592632719399</v>
      </c>
      <c r="Y3457">
        <v>199.47500000000005</v>
      </c>
      <c r="Z3457">
        <v>199.47500000000005</v>
      </c>
      <c r="AA3457">
        <v>28.365394850063119</v>
      </c>
      <c r="AB3457">
        <v>0</v>
      </c>
    </row>
    <row r="3458" spans="1:28">
      <c r="A3458">
        <v>10</v>
      </c>
      <c r="B3458">
        <v>567</v>
      </c>
      <c r="C3458">
        <v>2008</v>
      </c>
      <c r="D3458">
        <v>99</v>
      </c>
      <c r="E3458">
        <v>99</v>
      </c>
      <c r="F3458">
        <v>99</v>
      </c>
      <c r="G3458">
        <v>99</v>
      </c>
      <c r="H3458">
        <v>99</v>
      </c>
      <c r="I3458">
        <v>99</v>
      </c>
      <c r="J3458">
        <v>999</v>
      </c>
      <c r="K3458">
        <v>99</v>
      </c>
      <c r="L3458">
        <v>99</v>
      </c>
      <c r="M3458">
        <v>40</v>
      </c>
      <c r="N3458">
        <v>99</v>
      </c>
      <c r="O3458">
        <v>99</v>
      </c>
      <c r="P3458">
        <v>9999</v>
      </c>
      <c r="Q3458">
        <v>27</v>
      </c>
      <c r="R3458">
        <v>28</v>
      </c>
      <c r="S3458">
        <v>28</v>
      </c>
      <c r="T3458">
        <v>0.14062578474210238</v>
      </c>
      <c r="U3458">
        <v>0.19027070029692111</v>
      </c>
      <c r="V3458">
        <v>5</v>
      </c>
      <c r="W3458">
        <v>40</v>
      </c>
      <c r="X3458">
        <v>215.14471444048905</v>
      </c>
      <c r="Y3458">
        <v>198.57857142857139</v>
      </c>
      <c r="Z3458">
        <v>198.57857142857139</v>
      </c>
      <c r="AA3458">
        <v>26.163938611636055</v>
      </c>
      <c r="AB3458">
        <v>0</v>
      </c>
    </row>
    <row r="3459" spans="1:28">
      <c r="A3459">
        <v>10</v>
      </c>
      <c r="B3459">
        <v>568</v>
      </c>
      <c r="C3459">
        <v>2008</v>
      </c>
      <c r="D3459">
        <v>99</v>
      </c>
      <c r="E3459">
        <v>99</v>
      </c>
      <c r="F3459">
        <v>99</v>
      </c>
      <c r="G3459">
        <v>99</v>
      </c>
      <c r="H3459">
        <v>99</v>
      </c>
      <c r="I3459">
        <v>99</v>
      </c>
      <c r="J3459">
        <v>999</v>
      </c>
      <c r="K3459">
        <v>99</v>
      </c>
      <c r="L3459">
        <v>99</v>
      </c>
      <c r="M3459">
        <v>41</v>
      </c>
      <c r="N3459">
        <v>99</v>
      </c>
      <c r="O3459">
        <v>99</v>
      </c>
      <c r="P3459">
        <v>9999</v>
      </c>
      <c r="Q3459">
        <v>30</v>
      </c>
      <c r="R3459">
        <v>30</v>
      </c>
      <c r="S3459">
        <v>30</v>
      </c>
      <c r="T3459">
        <v>0.15067048365225252</v>
      </c>
      <c r="U3459">
        <v>0.2103168454416886</v>
      </c>
      <c r="V3459">
        <v>5</v>
      </c>
      <c r="W3459">
        <v>41</v>
      </c>
      <c r="X3459">
        <v>221.95738533766703</v>
      </c>
      <c r="Y3459">
        <v>204.86666666666665</v>
      </c>
      <c r="Z3459">
        <v>204.86666666666665</v>
      </c>
      <c r="AA3459">
        <v>33.31937707834436</v>
      </c>
      <c r="AB3459">
        <v>0</v>
      </c>
    </row>
    <row r="3460" spans="1:28">
      <c r="A3460">
        <v>10</v>
      </c>
      <c r="B3460">
        <v>569</v>
      </c>
      <c r="C3460">
        <v>2008</v>
      </c>
      <c r="D3460">
        <v>99</v>
      </c>
      <c r="E3460">
        <v>99</v>
      </c>
      <c r="F3460">
        <v>99</v>
      </c>
      <c r="G3460">
        <v>99</v>
      </c>
      <c r="H3460">
        <v>99</v>
      </c>
      <c r="I3460">
        <v>99</v>
      </c>
      <c r="J3460">
        <v>999</v>
      </c>
      <c r="K3460">
        <v>99</v>
      </c>
      <c r="L3460">
        <v>99</v>
      </c>
      <c r="M3460">
        <v>42</v>
      </c>
      <c r="N3460">
        <v>99</v>
      </c>
      <c r="O3460">
        <v>99</v>
      </c>
      <c r="P3460">
        <v>9999</v>
      </c>
      <c r="Q3460">
        <v>37</v>
      </c>
      <c r="R3460">
        <v>45</v>
      </c>
      <c r="S3460">
        <v>45</v>
      </c>
      <c r="T3460">
        <v>0.22600572547837888</v>
      </c>
      <c r="U3460">
        <v>0.29794430169332076</v>
      </c>
      <c r="V3460">
        <v>5</v>
      </c>
      <c r="W3460">
        <v>42</v>
      </c>
      <c r="X3460">
        <v>209.62320934151921</v>
      </c>
      <c r="Y3460">
        <v>193.48222222222225</v>
      </c>
      <c r="Z3460">
        <v>193.48222222222225</v>
      </c>
      <c r="AA3460">
        <v>27.793110968079379</v>
      </c>
      <c r="AB3460">
        <v>0</v>
      </c>
    </row>
    <row r="3461" spans="1:28">
      <c r="A3461">
        <v>10</v>
      </c>
      <c r="B3461">
        <v>570</v>
      </c>
      <c r="C3461">
        <v>2008</v>
      </c>
      <c r="D3461">
        <v>99</v>
      </c>
      <c r="E3461">
        <v>99</v>
      </c>
      <c r="F3461">
        <v>99</v>
      </c>
      <c r="G3461">
        <v>99</v>
      </c>
      <c r="H3461">
        <v>99</v>
      </c>
      <c r="I3461">
        <v>99</v>
      </c>
      <c r="J3461">
        <v>999</v>
      </c>
      <c r="K3461">
        <v>99</v>
      </c>
      <c r="L3461">
        <v>99</v>
      </c>
      <c r="M3461">
        <v>43</v>
      </c>
      <c r="N3461">
        <v>99</v>
      </c>
      <c r="O3461">
        <v>99</v>
      </c>
      <c r="P3461">
        <v>9999</v>
      </c>
      <c r="Q3461">
        <v>52</v>
      </c>
      <c r="R3461">
        <v>66</v>
      </c>
      <c r="S3461">
        <v>66</v>
      </c>
      <c r="T3461">
        <v>0.33147506403495558</v>
      </c>
      <c r="U3461">
        <v>0.443064978255168</v>
      </c>
      <c r="V3461">
        <v>5</v>
      </c>
      <c r="W3461">
        <v>43</v>
      </c>
      <c r="X3461">
        <v>212.53980761023016</v>
      </c>
      <c r="Y3461">
        <v>196.17424242424235</v>
      </c>
      <c r="Z3461">
        <v>196.17424242424235</v>
      </c>
      <c r="AA3461">
        <v>33.015456942974261</v>
      </c>
      <c r="AB3461">
        <v>0</v>
      </c>
    </row>
    <row r="3462" spans="1:28">
      <c r="A3462">
        <v>10</v>
      </c>
      <c r="B3462">
        <v>571</v>
      </c>
      <c r="C3462">
        <v>2008</v>
      </c>
      <c r="D3462">
        <v>99</v>
      </c>
      <c r="E3462">
        <v>99</v>
      </c>
      <c r="F3462">
        <v>99</v>
      </c>
      <c r="G3462">
        <v>99</v>
      </c>
      <c r="H3462">
        <v>99</v>
      </c>
      <c r="I3462">
        <v>99</v>
      </c>
      <c r="J3462">
        <v>999</v>
      </c>
      <c r="K3462">
        <v>99</v>
      </c>
      <c r="L3462">
        <v>99</v>
      </c>
      <c r="M3462">
        <v>44</v>
      </c>
      <c r="N3462">
        <v>99</v>
      </c>
      <c r="O3462">
        <v>99</v>
      </c>
      <c r="P3462">
        <v>9999</v>
      </c>
      <c r="Q3462">
        <v>77</v>
      </c>
      <c r="R3462">
        <v>86</v>
      </c>
      <c r="S3462">
        <v>86</v>
      </c>
      <c r="T3462">
        <v>0.43192205313645721</v>
      </c>
      <c r="U3462">
        <v>0.58810694854553525</v>
      </c>
      <c r="V3462">
        <v>5</v>
      </c>
      <c r="W3462">
        <v>44</v>
      </c>
      <c r="X3462">
        <v>216.50835244022275</v>
      </c>
      <c r="Y3462">
        <v>199.83720930232559</v>
      </c>
      <c r="Z3462">
        <v>199.83720930232559</v>
      </c>
      <c r="AA3462">
        <v>29.79767841164205</v>
      </c>
      <c r="AB3462">
        <v>0</v>
      </c>
    </row>
    <row r="3463" spans="1:28">
      <c r="A3463">
        <v>10</v>
      </c>
      <c r="B3463">
        <v>572</v>
      </c>
      <c r="C3463">
        <v>2008</v>
      </c>
      <c r="D3463">
        <v>99</v>
      </c>
      <c r="E3463">
        <v>99</v>
      </c>
      <c r="F3463">
        <v>99</v>
      </c>
      <c r="G3463">
        <v>99</v>
      </c>
      <c r="H3463">
        <v>99</v>
      </c>
      <c r="I3463">
        <v>99</v>
      </c>
      <c r="J3463">
        <v>999</v>
      </c>
      <c r="K3463">
        <v>99</v>
      </c>
      <c r="L3463">
        <v>99</v>
      </c>
      <c r="M3463">
        <v>45</v>
      </c>
      <c r="N3463">
        <v>99</v>
      </c>
      <c r="O3463">
        <v>99</v>
      </c>
      <c r="P3463">
        <v>9999</v>
      </c>
      <c r="Q3463">
        <v>86</v>
      </c>
      <c r="R3463">
        <v>110</v>
      </c>
      <c r="S3463">
        <v>110</v>
      </c>
      <c r="T3463">
        <v>0.55245844005825917</v>
      </c>
      <c r="U3463">
        <v>0.73436373302613733</v>
      </c>
      <c r="V3463">
        <v>9.6545454545454561</v>
      </c>
      <c r="W3463">
        <v>45</v>
      </c>
      <c r="X3463">
        <v>211.36609869004249</v>
      </c>
      <c r="Y3463">
        <v>195.09090909090912</v>
      </c>
      <c r="Z3463">
        <v>195.09090909090912</v>
      </c>
      <c r="AA3463">
        <v>34.518765767081568</v>
      </c>
      <c r="AB3463">
        <v>0</v>
      </c>
    </row>
    <row r="3464" spans="1:28">
      <c r="A3464">
        <v>10</v>
      </c>
      <c r="B3464">
        <v>573</v>
      </c>
      <c r="C3464">
        <v>2008</v>
      </c>
      <c r="D3464">
        <v>99</v>
      </c>
      <c r="E3464">
        <v>99</v>
      </c>
      <c r="F3464">
        <v>99</v>
      </c>
      <c r="G3464">
        <v>99</v>
      </c>
      <c r="H3464">
        <v>99</v>
      </c>
      <c r="I3464">
        <v>99</v>
      </c>
      <c r="J3464">
        <v>999</v>
      </c>
      <c r="K3464">
        <v>99</v>
      </c>
      <c r="L3464">
        <v>99</v>
      </c>
      <c r="M3464">
        <v>46</v>
      </c>
      <c r="N3464">
        <v>99</v>
      </c>
      <c r="O3464">
        <v>99</v>
      </c>
      <c r="P3464">
        <v>9999</v>
      </c>
      <c r="Q3464">
        <v>109</v>
      </c>
      <c r="R3464">
        <v>141</v>
      </c>
      <c r="S3464">
        <v>141</v>
      </c>
      <c r="T3464">
        <v>0.70815127316558679</v>
      </c>
      <c r="U3464">
        <v>0.90764414471879595</v>
      </c>
      <c r="V3464">
        <v>8</v>
      </c>
      <c r="W3464">
        <v>46</v>
      </c>
      <c r="X3464">
        <v>203.80427683394413</v>
      </c>
      <c r="Y3464">
        <v>188.11134751773059</v>
      </c>
      <c r="Z3464">
        <v>188.11134751773059</v>
      </c>
      <c r="AA3464">
        <v>33.453575521989478</v>
      </c>
      <c r="AB3464">
        <v>0</v>
      </c>
    </row>
    <row r="3465" spans="1:28">
      <c r="A3465">
        <v>10</v>
      </c>
      <c r="B3465">
        <v>574</v>
      </c>
      <c r="C3465">
        <v>2008</v>
      </c>
      <c r="D3465">
        <v>99</v>
      </c>
      <c r="E3465">
        <v>99</v>
      </c>
      <c r="F3465">
        <v>99</v>
      </c>
      <c r="G3465">
        <v>99</v>
      </c>
      <c r="H3465">
        <v>99</v>
      </c>
      <c r="I3465">
        <v>99</v>
      </c>
      <c r="J3465">
        <v>999</v>
      </c>
      <c r="K3465">
        <v>99</v>
      </c>
      <c r="L3465">
        <v>99</v>
      </c>
      <c r="M3465">
        <v>47</v>
      </c>
      <c r="N3465">
        <v>99</v>
      </c>
      <c r="O3465">
        <v>99</v>
      </c>
      <c r="P3465">
        <v>9999</v>
      </c>
      <c r="Q3465">
        <v>120</v>
      </c>
      <c r="R3465">
        <v>168</v>
      </c>
      <c r="S3465">
        <v>168</v>
      </c>
      <c r="T3465">
        <v>0.84375470845261424</v>
      </c>
      <c r="U3465">
        <v>1.0542260203207277</v>
      </c>
      <c r="V3465">
        <v>8</v>
      </c>
      <c r="W3465">
        <v>47</v>
      </c>
      <c r="X3465">
        <v>198.67409585719437</v>
      </c>
      <c r="Y3465">
        <v>183.37619047619057</v>
      </c>
      <c r="Z3465">
        <v>183.37619047619057</v>
      </c>
      <c r="AA3465">
        <v>33.680039019345905</v>
      </c>
      <c r="AB3465">
        <v>0</v>
      </c>
    </row>
    <row r="3466" spans="1:28">
      <c r="A3466">
        <v>10</v>
      </c>
      <c r="B3466">
        <v>575</v>
      </c>
      <c r="C3466">
        <v>2008</v>
      </c>
      <c r="D3466">
        <v>99</v>
      </c>
      <c r="E3466">
        <v>99</v>
      </c>
      <c r="F3466">
        <v>99</v>
      </c>
      <c r="G3466">
        <v>99</v>
      </c>
      <c r="H3466">
        <v>99</v>
      </c>
      <c r="I3466">
        <v>99</v>
      </c>
      <c r="J3466">
        <v>999</v>
      </c>
      <c r="K3466">
        <v>99</v>
      </c>
      <c r="L3466">
        <v>99</v>
      </c>
      <c r="M3466">
        <v>48</v>
      </c>
      <c r="N3466">
        <v>99</v>
      </c>
      <c r="O3466">
        <v>99</v>
      </c>
      <c r="P3466">
        <v>9999</v>
      </c>
      <c r="Q3466">
        <v>177</v>
      </c>
      <c r="R3466">
        <v>261</v>
      </c>
      <c r="S3466">
        <v>260</v>
      </c>
      <c r="T3466">
        <v>1.3108332077745972</v>
      </c>
      <c r="U3466">
        <v>1.6046805729926075</v>
      </c>
      <c r="V3466">
        <v>8.3486590038314183</v>
      </c>
      <c r="W3466">
        <v>48.184615384615377</v>
      </c>
      <c r="X3466">
        <v>194.79956663055253</v>
      </c>
      <c r="Y3466">
        <v>179.66628352490429</v>
      </c>
      <c r="Z3466">
        <v>180.35730769230781</v>
      </c>
      <c r="AA3466">
        <v>35.32223401525421</v>
      </c>
    </row>
    <row r="3467" spans="1:28">
      <c r="A3467">
        <v>10</v>
      </c>
      <c r="B3467">
        <v>576</v>
      </c>
      <c r="C3467">
        <v>2008</v>
      </c>
      <c r="D3467">
        <v>99</v>
      </c>
      <c r="E3467">
        <v>99</v>
      </c>
      <c r="F3467">
        <v>99</v>
      </c>
      <c r="G3467">
        <v>99</v>
      </c>
      <c r="H3467">
        <v>99</v>
      </c>
      <c r="I3467">
        <v>99</v>
      </c>
      <c r="J3467">
        <v>999</v>
      </c>
      <c r="K3467">
        <v>99</v>
      </c>
      <c r="L3467">
        <v>99</v>
      </c>
      <c r="M3467">
        <v>49</v>
      </c>
      <c r="N3467">
        <v>99</v>
      </c>
      <c r="O3467">
        <v>99</v>
      </c>
      <c r="P3467">
        <v>9999</v>
      </c>
      <c r="Q3467">
        <v>189</v>
      </c>
      <c r="R3467">
        <v>300</v>
      </c>
      <c r="S3467">
        <v>300</v>
      </c>
      <c r="T3467">
        <v>1.5067048365225253</v>
      </c>
      <c r="U3467">
        <v>1.7882578182019275</v>
      </c>
      <c r="V3467">
        <v>8</v>
      </c>
      <c r="W3467">
        <v>49</v>
      </c>
      <c r="X3467">
        <v>188.72336583604172</v>
      </c>
      <c r="Y3467">
        <v>174.19166666666672</v>
      </c>
      <c r="Z3467">
        <v>174.19166666666672</v>
      </c>
      <c r="AA3467">
        <v>35.528143265429065</v>
      </c>
      <c r="AB3467">
        <v>0</v>
      </c>
    </row>
    <row r="3468" spans="1:28">
      <c r="A3468">
        <v>10</v>
      </c>
      <c r="B3468">
        <v>577</v>
      </c>
      <c r="C3468">
        <v>2008</v>
      </c>
      <c r="D3468">
        <v>99</v>
      </c>
      <c r="E3468">
        <v>99</v>
      </c>
      <c r="F3468">
        <v>99</v>
      </c>
      <c r="G3468">
        <v>99</v>
      </c>
      <c r="H3468">
        <v>99</v>
      </c>
      <c r="I3468">
        <v>99</v>
      </c>
      <c r="J3468">
        <v>999</v>
      </c>
      <c r="K3468">
        <v>99</v>
      </c>
      <c r="L3468">
        <v>99</v>
      </c>
      <c r="M3468">
        <v>50</v>
      </c>
      <c r="N3468">
        <v>99</v>
      </c>
      <c r="O3468">
        <v>99</v>
      </c>
      <c r="P3468">
        <v>9999</v>
      </c>
      <c r="Q3468">
        <v>238</v>
      </c>
      <c r="R3468">
        <v>405</v>
      </c>
      <c r="S3468">
        <v>405</v>
      </c>
      <c r="T3468">
        <v>2.0340515293054096</v>
      </c>
      <c r="U3468">
        <v>2.4350693792361078</v>
      </c>
      <c r="V3468">
        <v>11.217283950617285</v>
      </c>
      <c r="W3468">
        <v>50</v>
      </c>
      <c r="X3468">
        <v>190.35886735417265</v>
      </c>
      <c r="Y3468">
        <v>175.70123456790117</v>
      </c>
      <c r="Z3468">
        <v>175.70123456790117</v>
      </c>
      <c r="AA3468">
        <v>34.436388641572329</v>
      </c>
      <c r="AB3468">
        <v>0</v>
      </c>
    </row>
    <row r="3469" spans="1:28">
      <c r="A3469">
        <v>10</v>
      </c>
      <c r="B3469">
        <v>578</v>
      </c>
      <c r="C3469">
        <v>2008</v>
      </c>
      <c r="D3469">
        <v>99</v>
      </c>
      <c r="E3469">
        <v>99</v>
      </c>
      <c r="F3469">
        <v>99</v>
      </c>
      <c r="G3469">
        <v>99</v>
      </c>
      <c r="H3469">
        <v>99</v>
      </c>
      <c r="I3469">
        <v>99</v>
      </c>
      <c r="J3469">
        <v>999</v>
      </c>
      <c r="K3469">
        <v>99</v>
      </c>
      <c r="L3469">
        <v>99</v>
      </c>
      <c r="M3469">
        <v>51</v>
      </c>
      <c r="N3469">
        <v>99</v>
      </c>
      <c r="O3469">
        <v>99</v>
      </c>
      <c r="P3469">
        <v>9999</v>
      </c>
      <c r="Q3469">
        <v>282</v>
      </c>
      <c r="R3469">
        <v>498</v>
      </c>
      <c r="S3469">
        <v>498</v>
      </c>
      <c r="T3469">
        <v>2.5011300286273914</v>
      </c>
      <c r="U3469">
        <v>2.8676048271719758</v>
      </c>
      <c r="V3469">
        <v>11.88353413654619</v>
      </c>
      <c r="W3469">
        <v>51</v>
      </c>
      <c r="X3469">
        <v>182.30843199450021</v>
      </c>
      <c r="Y3469">
        <v>168.27068273092362</v>
      </c>
      <c r="Z3469">
        <v>168.27068273092362</v>
      </c>
      <c r="AA3469">
        <v>34.125258637026405</v>
      </c>
      <c r="AB3469">
        <v>0</v>
      </c>
    </row>
    <row r="3470" spans="1:28">
      <c r="A3470">
        <v>10</v>
      </c>
      <c r="B3470">
        <v>579</v>
      </c>
      <c r="C3470">
        <v>2008</v>
      </c>
      <c r="D3470">
        <v>99</v>
      </c>
      <c r="E3470">
        <v>99</v>
      </c>
      <c r="F3470">
        <v>99</v>
      </c>
      <c r="G3470">
        <v>99</v>
      </c>
      <c r="H3470">
        <v>99</v>
      </c>
      <c r="I3470">
        <v>99</v>
      </c>
      <c r="J3470">
        <v>999</v>
      </c>
      <c r="K3470">
        <v>99</v>
      </c>
      <c r="L3470">
        <v>99</v>
      </c>
      <c r="M3470">
        <v>52</v>
      </c>
      <c r="N3470">
        <v>99</v>
      </c>
      <c r="O3470">
        <v>99</v>
      </c>
      <c r="P3470">
        <v>9999</v>
      </c>
      <c r="Q3470">
        <v>338</v>
      </c>
      <c r="R3470">
        <v>707</v>
      </c>
      <c r="S3470">
        <v>707</v>
      </c>
      <c r="T3470">
        <v>3.5508010647380841</v>
      </c>
      <c r="U3470">
        <v>4.007490646957339</v>
      </c>
      <c r="V3470">
        <v>11.497878359264497</v>
      </c>
      <c r="W3470">
        <v>52</v>
      </c>
      <c r="X3470">
        <v>179.46092395959911</v>
      </c>
      <c r="Y3470">
        <v>165.64243281471013</v>
      </c>
      <c r="Z3470">
        <v>165.64243281471013</v>
      </c>
      <c r="AA3470">
        <v>34.154799178924513</v>
      </c>
      <c r="AB3470">
        <v>0</v>
      </c>
    </row>
    <row r="3471" spans="1:28">
      <c r="A3471">
        <v>10</v>
      </c>
      <c r="B3471">
        <v>580</v>
      </c>
      <c r="C3471">
        <v>2008</v>
      </c>
      <c r="D3471">
        <v>99</v>
      </c>
      <c r="E3471">
        <v>99</v>
      </c>
      <c r="F3471">
        <v>99</v>
      </c>
      <c r="G3471">
        <v>99</v>
      </c>
      <c r="H3471">
        <v>99</v>
      </c>
      <c r="I3471">
        <v>99</v>
      </c>
      <c r="J3471">
        <v>999</v>
      </c>
      <c r="K3471">
        <v>99</v>
      </c>
      <c r="L3471">
        <v>99</v>
      </c>
      <c r="M3471">
        <v>53</v>
      </c>
      <c r="N3471">
        <v>99</v>
      </c>
      <c r="O3471">
        <v>99</v>
      </c>
      <c r="P3471">
        <v>9999</v>
      </c>
      <c r="Q3471">
        <v>411</v>
      </c>
      <c r="R3471">
        <v>821</v>
      </c>
      <c r="S3471">
        <v>821</v>
      </c>
      <c r="T3471">
        <v>4.1233489026166437</v>
      </c>
      <c r="U3471">
        <v>4.49225968306148</v>
      </c>
      <c r="V3471">
        <v>11.114494518879415</v>
      </c>
      <c r="W3471">
        <v>53</v>
      </c>
      <c r="X3471">
        <v>173.23613752221939</v>
      </c>
      <c r="Y3471">
        <v>159.89695493300857</v>
      </c>
      <c r="Z3471">
        <v>159.89695493300857</v>
      </c>
      <c r="AA3471">
        <v>34.045021105940343</v>
      </c>
      <c r="AB3471">
        <v>0</v>
      </c>
    </row>
    <row r="3472" spans="1:28">
      <c r="A3472">
        <v>10</v>
      </c>
      <c r="B3472">
        <v>581</v>
      </c>
      <c r="C3472">
        <v>2008</v>
      </c>
      <c r="D3472">
        <v>99</v>
      </c>
      <c r="E3472">
        <v>99</v>
      </c>
      <c r="F3472">
        <v>99</v>
      </c>
      <c r="G3472">
        <v>99</v>
      </c>
      <c r="H3472">
        <v>99</v>
      </c>
      <c r="I3472">
        <v>99</v>
      </c>
      <c r="J3472">
        <v>999</v>
      </c>
      <c r="K3472">
        <v>99</v>
      </c>
      <c r="L3472">
        <v>99</v>
      </c>
      <c r="M3472">
        <v>54</v>
      </c>
      <c r="N3472">
        <v>99</v>
      </c>
      <c r="O3472">
        <v>99</v>
      </c>
      <c r="P3472">
        <v>9999</v>
      </c>
      <c r="Q3472">
        <v>465</v>
      </c>
      <c r="R3472">
        <v>1033</v>
      </c>
      <c r="S3472">
        <v>1033</v>
      </c>
      <c r="T3472">
        <v>5.1880869870925608</v>
      </c>
      <c r="U3472">
        <v>5.5218472183971699</v>
      </c>
      <c r="V3472">
        <v>11.851887705711521</v>
      </c>
      <c r="W3472">
        <v>54</v>
      </c>
      <c r="X3472">
        <v>169.23915973314004</v>
      </c>
      <c r="Y3472">
        <v>156.20774443368828</v>
      </c>
      <c r="Z3472">
        <v>156.20774443368828</v>
      </c>
      <c r="AA3472">
        <v>33.465088049274691</v>
      </c>
      <c r="AB3472">
        <v>0</v>
      </c>
    </row>
    <row r="3473" spans="1:28">
      <c r="A3473">
        <v>10</v>
      </c>
      <c r="B3473">
        <v>582</v>
      </c>
      <c r="C3473">
        <v>2008</v>
      </c>
      <c r="D3473">
        <v>99</v>
      </c>
      <c r="E3473">
        <v>99</v>
      </c>
      <c r="F3473">
        <v>99</v>
      </c>
      <c r="G3473">
        <v>99</v>
      </c>
      <c r="H3473">
        <v>99</v>
      </c>
      <c r="I3473">
        <v>99</v>
      </c>
      <c r="J3473">
        <v>999</v>
      </c>
      <c r="K3473">
        <v>99</v>
      </c>
      <c r="L3473">
        <v>99</v>
      </c>
      <c r="M3473">
        <v>55</v>
      </c>
      <c r="N3473">
        <v>99</v>
      </c>
      <c r="O3473">
        <v>99</v>
      </c>
      <c r="P3473">
        <v>9999</v>
      </c>
      <c r="Q3473">
        <v>555</v>
      </c>
      <c r="R3473">
        <v>1367</v>
      </c>
      <c r="S3473">
        <v>1367</v>
      </c>
      <c r="T3473">
        <v>6.8655517050876389</v>
      </c>
      <c r="U3473">
        <v>7.0740923045251085</v>
      </c>
      <c r="V3473">
        <v>16.738112655449893</v>
      </c>
      <c r="W3473">
        <v>55</v>
      </c>
      <c r="X3473">
        <v>163.83964696399653</v>
      </c>
      <c r="Y3473">
        <v>151.22399414776899</v>
      </c>
      <c r="Z3473">
        <v>151.22399414776899</v>
      </c>
      <c r="AA3473">
        <v>31.778999255843381</v>
      </c>
      <c r="AB3473">
        <v>0</v>
      </c>
    </row>
    <row r="3474" spans="1:28">
      <c r="A3474">
        <v>10</v>
      </c>
      <c r="B3474">
        <v>583</v>
      </c>
      <c r="C3474">
        <v>2008</v>
      </c>
      <c r="D3474">
        <v>99</v>
      </c>
      <c r="E3474">
        <v>99</v>
      </c>
      <c r="F3474">
        <v>99</v>
      </c>
      <c r="G3474">
        <v>99</v>
      </c>
      <c r="H3474">
        <v>99</v>
      </c>
      <c r="I3474">
        <v>99</v>
      </c>
      <c r="J3474">
        <v>999</v>
      </c>
      <c r="K3474">
        <v>99</v>
      </c>
      <c r="L3474">
        <v>99</v>
      </c>
      <c r="M3474">
        <v>56</v>
      </c>
      <c r="N3474">
        <v>99</v>
      </c>
      <c r="O3474">
        <v>99</v>
      </c>
      <c r="P3474">
        <v>9999</v>
      </c>
      <c r="Q3474">
        <v>621</v>
      </c>
      <c r="R3474">
        <v>1763</v>
      </c>
      <c r="S3474">
        <v>1763</v>
      </c>
      <c r="T3474">
        <v>8.8544020892973752</v>
      </c>
      <c r="U3474">
        <v>8.9636553601571514</v>
      </c>
      <c r="V3474">
        <v>14.674985819625636</v>
      </c>
      <c r="W3474">
        <v>56</v>
      </c>
      <c r="X3474">
        <v>160.97173819126635</v>
      </c>
      <c r="Y3474">
        <v>148.57691435053877</v>
      </c>
      <c r="Z3474">
        <v>148.57691435053877</v>
      </c>
      <c r="AA3474">
        <v>30.900027722060681</v>
      </c>
      <c r="AB3474">
        <v>0</v>
      </c>
    </row>
    <row r="3475" spans="1:28">
      <c r="A3475">
        <v>10</v>
      </c>
      <c r="B3475">
        <v>584</v>
      </c>
      <c r="C3475">
        <v>2008</v>
      </c>
      <c r="D3475">
        <v>99</v>
      </c>
      <c r="E3475">
        <v>99</v>
      </c>
      <c r="F3475">
        <v>99</v>
      </c>
      <c r="G3475">
        <v>99</v>
      </c>
      <c r="H3475">
        <v>99</v>
      </c>
      <c r="I3475">
        <v>99</v>
      </c>
      <c r="J3475">
        <v>999</v>
      </c>
      <c r="K3475">
        <v>99</v>
      </c>
      <c r="L3475">
        <v>99</v>
      </c>
      <c r="M3475">
        <v>57</v>
      </c>
      <c r="N3475">
        <v>99</v>
      </c>
      <c r="O3475">
        <v>99</v>
      </c>
      <c r="P3475">
        <v>9999</v>
      </c>
      <c r="Q3475">
        <v>605</v>
      </c>
      <c r="R3475">
        <v>1726</v>
      </c>
      <c r="S3475">
        <v>1726</v>
      </c>
      <c r="T3475">
        <v>8.6685751594595928</v>
      </c>
      <c r="U3475">
        <v>8.5757018819969897</v>
      </c>
      <c r="V3475">
        <v>14.935689455388186</v>
      </c>
      <c r="W3475">
        <v>57</v>
      </c>
      <c r="X3475">
        <v>157.30614186948921</v>
      </c>
      <c r="Y3475">
        <v>145.19356894553883</v>
      </c>
      <c r="Z3475">
        <v>145.19356894553883</v>
      </c>
      <c r="AA3475">
        <v>29.627721612670072</v>
      </c>
      <c r="AB3475">
        <v>0</v>
      </c>
    </row>
    <row r="3476" spans="1:28">
      <c r="A3476">
        <v>10</v>
      </c>
      <c r="B3476">
        <v>585</v>
      </c>
      <c r="C3476">
        <v>2008</v>
      </c>
      <c r="D3476">
        <v>99</v>
      </c>
      <c r="E3476">
        <v>99</v>
      </c>
      <c r="F3476">
        <v>99</v>
      </c>
      <c r="G3476">
        <v>99</v>
      </c>
      <c r="H3476">
        <v>99</v>
      </c>
      <c r="I3476">
        <v>99</v>
      </c>
      <c r="J3476">
        <v>999</v>
      </c>
      <c r="K3476">
        <v>99</v>
      </c>
      <c r="L3476">
        <v>99</v>
      </c>
      <c r="M3476">
        <v>58</v>
      </c>
      <c r="N3476">
        <v>99</v>
      </c>
      <c r="O3476">
        <v>99</v>
      </c>
      <c r="P3476">
        <v>9999</v>
      </c>
      <c r="Q3476">
        <v>665</v>
      </c>
      <c r="R3476">
        <v>2070</v>
      </c>
      <c r="S3476">
        <v>2070</v>
      </c>
      <c r="T3476">
        <v>10.396263372005423</v>
      </c>
      <c r="U3476">
        <v>10.113817481388368</v>
      </c>
      <c r="V3476">
        <v>14.90338164251208</v>
      </c>
      <c r="W3476">
        <v>58</v>
      </c>
      <c r="X3476">
        <v>154.68975876814199</v>
      </c>
      <c r="Y3476">
        <v>142.77864734299527</v>
      </c>
      <c r="Z3476">
        <v>142.77864734299527</v>
      </c>
      <c r="AA3476">
        <v>28.131870937096764</v>
      </c>
      <c r="AB3476">
        <v>0</v>
      </c>
    </row>
    <row r="3477" spans="1:28">
      <c r="A3477">
        <v>10</v>
      </c>
      <c r="B3477">
        <v>586</v>
      </c>
      <c r="C3477">
        <v>2008</v>
      </c>
      <c r="D3477">
        <v>99</v>
      </c>
      <c r="E3477">
        <v>99</v>
      </c>
      <c r="F3477">
        <v>99</v>
      </c>
      <c r="G3477">
        <v>99</v>
      </c>
      <c r="H3477">
        <v>99</v>
      </c>
      <c r="I3477">
        <v>99</v>
      </c>
      <c r="J3477">
        <v>999</v>
      </c>
      <c r="K3477">
        <v>99</v>
      </c>
      <c r="L3477">
        <v>99</v>
      </c>
      <c r="M3477">
        <v>59</v>
      </c>
      <c r="N3477">
        <v>99</v>
      </c>
      <c r="O3477">
        <v>99</v>
      </c>
      <c r="P3477">
        <v>9999</v>
      </c>
      <c r="Q3477">
        <v>683</v>
      </c>
      <c r="R3477">
        <v>2009</v>
      </c>
      <c r="S3477">
        <v>2009</v>
      </c>
      <c r="T3477">
        <v>10.089900055245849</v>
      </c>
      <c r="U3477">
        <v>9.6036947598322495</v>
      </c>
      <c r="V3477">
        <v>15.01543056246889</v>
      </c>
      <c r="W3477">
        <v>59</v>
      </c>
      <c r="X3477">
        <v>151.34748453195715</v>
      </c>
      <c r="Y3477">
        <v>139.69372822299647</v>
      </c>
      <c r="Z3477">
        <v>139.69372822299647</v>
      </c>
      <c r="AA3477">
        <v>27.130963293371838</v>
      </c>
      <c r="AB3477">
        <v>0</v>
      </c>
    </row>
    <row r="3478" spans="1:28">
      <c r="A3478">
        <v>10</v>
      </c>
      <c r="B3478">
        <v>587</v>
      </c>
      <c r="C3478">
        <v>2008</v>
      </c>
      <c r="D3478">
        <v>99</v>
      </c>
      <c r="E3478">
        <v>99</v>
      </c>
      <c r="F3478">
        <v>99</v>
      </c>
      <c r="G3478">
        <v>99</v>
      </c>
      <c r="H3478">
        <v>99</v>
      </c>
      <c r="I3478">
        <v>99</v>
      </c>
      <c r="J3478">
        <v>999</v>
      </c>
      <c r="K3478">
        <v>99</v>
      </c>
      <c r="L3478">
        <v>99</v>
      </c>
      <c r="M3478">
        <v>60</v>
      </c>
      <c r="N3478">
        <v>99</v>
      </c>
      <c r="O3478">
        <v>99</v>
      </c>
      <c r="P3478">
        <v>9999</v>
      </c>
      <c r="Q3478">
        <v>602</v>
      </c>
      <c r="R3478">
        <v>1821</v>
      </c>
      <c r="S3478">
        <v>1821</v>
      </c>
      <c r="T3478">
        <v>9.1456983576917281</v>
      </c>
      <c r="U3478">
        <v>8.5379468257692324</v>
      </c>
      <c r="V3478">
        <v>17.808896210873147</v>
      </c>
      <c r="W3478">
        <v>60</v>
      </c>
      <c r="X3478">
        <v>148.44319582004348</v>
      </c>
      <c r="Y3478">
        <v>137.01306974190021</v>
      </c>
      <c r="Z3478">
        <v>137.01306974190021</v>
      </c>
      <c r="AA3478">
        <v>26.162721790732128</v>
      </c>
      <c r="AB3478">
        <v>0</v>
      </c>
    </row>
    <row r="3479" spans="1:28">
      <c r="A3479">
        <v>10</v>
      </c>
      <c r="B3479">
        <v>588</v>
      </c>
      <c r="C3479">
        <v>2008</v>
      </c>
      <c r="D3479">
        <v>99</v>
      </c>
      <c r="E3479">
        <v>99</v>
      </c>
      <c r="F3479">
        <v>99</v>
      </c>
      <c r="G3479">
        <v>99</v>
      </c>
      <c r="H3479">
        <v>99</v>
      </c>
      <c r="I3479">
        <v>99</v>
      </c>
      <c r="J3479">
        <v>999</v>
      </c>
      <c r="K3479">
        <v>99</v>
      </c>
      <c r="L3479">
        <v>99</v>
      </c>
      <c r="M3479">
        <v>61</v>
      </c>
      <c r="N3479">
        <v>99</v>
      </c>
      <c r="O3479">
        <v>99</v>
      </c>
      <c r="P3479">
        <v>9999</v>
      </c>
      <c r="Q3479">
        <v>527</v>
      </c>
      <c r="R3479">
        <v>1574</v>
      </c>
      <c r="S3479">
        <v>1574</v>
      </c>
      <c r="T3479">
        <v>7.9051780422881857</v>
      </c>
      <c r="U3479">
        <v>7.2072017196567444</v>
      </c>
      <c r="V3479">
        <v>18.198221092757311</v>
      </c>
      <c r="W3479">
        <v>61</v>
      </c>
      <c r="X3479">
        <v>144.97020240886249</v>
      </c>
      <c r="Y3479">
        <v>133.80749682337989</v>
      </c>
      <c r="Z3479">
        <v>133.80749682337989</v>
      </c>
      <c r="AA3479">
        <v>25.311560651778581</v>
      </c>
      <c r="AB3479">
        <v>0</v>
      </c>
    </row>
    <row r="3480" spans="1:28">
      <c r="A3480">
        <v>10</v>
      </c>
      <c r="B3480">
        <v>589</v>
      </c>
      <c r="C3480">
        <v>2008</v>
      </c>
      <c r="D3480">
        <v>99</v>
      </c>
      <c r="E3480">
        <v>99</v>
      </c>
      <c r="F3480">
        <v>99</v>
      </c>
      <c r="G3480">
        <v>99</v>
      </c>
      <c r="H3480">
        <v>99</v>
      </c>
      <c r="I3480">
        <v>99</v>
      </c>
      <c r="J3480">
        <v>999</v>
      </c>
      <c r="K3480">
        <v>99</v>
      </c>
      <c r="L3480">
        <v>99</v>
      </c>
      <c r="M3480">
        <v>62</v>
      </c>
      <c r="N3480">
        <v>99</v>
      </c>
      <c r="O3480">
        <v>99</v>
      </c>
      <c r="P3480">
        <v>9999</v>
      </c>
      <c r="Q3480">
        <v>465</v>
      </c>
      <c r="R3480">
        <v>1323</v>
      </c>
      <c r="S3480">
        <v>1323</v>
      </c>
      <c r="T3480">
        <v>6.644568329064338</v>
      </c>
      <c r="U3480">
        <v>5.9993547454543421</v>
      </c>
      <c r="V3480">
        <v>18.487528344671205</v>
      </c>
      <c r="W3480">
        <v>62</v>
      </c>
      <c r="X3480">
        <v>143.56927073224873</v>
      </c>
      <c r="Y3480">
        <v>132.51443688586562</v>
      </c>
      <c r="Z3480">
        <v>132.51443688586562</v>
      </c>
      <c r="AA3480">
        <v>24.956743140077275</v>
      </c>
      <c r="AB3480">
        <v>0</v>
      </c>
    </row>
    <row r="3481" spans="1:28">
      <c r="A3481">
        <v>10</v>
      </c>
      <c r="B3481">
        <v>590</v>
      </c>
      <c r="C3481">
        <v>2008</v>
      </c>
      <c r="D3481">
        <v>99</v>
      </c>
      <c r="E3481">
        <v>99</v>
      </c>
      <c r="F3481">
        <v>99</v>
      </c>
      <c r="G3481">
        <v>99</v>
      </c>
      <c r="H3481">
        <v>99</v>
      </c>
      <c r="I3481">
        <v>99</v>
      </c>
      <c r="J3481">
        <v>999</v>
      </c>
      <c r="K3481">
        <v>99</v>
      </c>
      <c r="L3481">
        <v>99</v>
      </c>
      <c r="M3481">
        <v>63</v>
      </c>
      <c r="N3481">
        <v>99</v>
      </c>
      <c r="O3481">
        <v>99</v>
      </c>
      <c r="P3481">
        <v>9999</v>
      </c>
      <c r="Q3481">
        <v>347</v>
      </c>
      <c r="R3481">
        <v>817</v>
      </c>
      <c r="S3481">
        <v>817</v>
      </c>
      <c r="T3481">
        <v>4.1032595047963438</v>
      </c>
      <c r="U3481">
        <v>3.6366027416611031</v>
      </c>
      <c r="V3481">
        <v>18.706242350061196</v>
      </c>
      <c r="W3481">
        <v>63</v>
      </c>
      <c r="X3481">
        <v>140.92582990647011</v>
      </c>
      <c r="Y3481">
        <v>130.0745410036719</v>
      </c>
      <c r="Z3481">
        <v>130.0745410036719</v>
      </c>
      <c r="AA3481">
        <v>23.798641498027514</v>
      </c>
      <c r="AB3481">
        <v>0</v>
      </c>
    </row>
    <row r="3482" spans="1:28">
      <c r="A3482">
        <v>10</v>
      </c>
      <c r="B3482">
        <v>591</v>
      </c>
      <c r="C3482">
        <v>2008</v>
      </c>
      <c r="D3482">
        <v>99</v>
      </c>
      <c r="E3482">
        <v>99</v>
      </c>
      <c r="F3482">
        <v>99</v>
      </c>
      <c r="G3482">
        <v>99</v>
      </c>
      <c r="H3482">
        <v>99</v>
      </c>
      <c r="I3482">
        <v>99</v>
      </c>
      <c r="J3482">
        <v>999</v>
      </c>
      <c r="K3482">
        <v>99</v>
      </c>
      <c r="L3482">
        <v>99</v>
      </c>
      <c r="M3482">
        <v>64</v>
      </c>
      <c r="N3482">
        <v>99</v>
      </c>
      <c r="O3482">
        <v>99</v>
      </c>
      <c r="P3482">
        <v>9999</v>
      </c>
      <c r="Q3482">
        <v>221</v>
      </c>
      <c r="R3482">
        <v>377</v>
      </c>
      <c r="S3482">
        <v>377</v>
      </c>
      <c r="T3482">
        <v>1.8934257445633065</v>
      </c>
      <c r="U3482">
        <v>1.6491427723551819</v>
      </c>
      <c r="V3482">
        <v>19.610079575596814</v>
      </c>
      <c r="W3482">
        <v>64</v>
      </c>
      <c r="X3482">
        <v>138.49487457288109</v>
      </c>
      <c r="Y3482">
        <v>127.83076923076923</v>
      </c>
      <c r="Z3482">
        <v>127.83076923076923</v>
      </c>
      <c r="AA3482">
        <v>21.860559004559548</v>
      </c>
      <c r="AB3482">
        <v>0</v>
      </c>
    </row>
    <row r="3483" spans="1:28">
      <c r="A3483">
        <v>10</v>
      </c>
      <c r="B3483">
        <v>592</v>
      </c>
      <c r="C3483">
        <v>2008</v>
      </c>
      <c r="D3483">
        <v>99</v>
      </c>
      <c r="E3483">
        <v>99</v>
      </c>
      <c r="F3483">
        <v>99</v>
      </c>
      <c r="G3483">
        <v>99</v>
      </c>
      <c r="H3483">
        <v>99</v>
      </c>
      <c r="I3483">
        <v>99</v>
      </c>
      <c r="J3483">
        <v>999</v>
      </c>
      <c r="K3483">
        <v>99</v>
      </c>
      <c r="L3483">
        <v>99</v>
      </c>
      <c r="M3483">
        <v>65</v>
      </c>
      <c r="N3483">
        <v>99</v>
      </c>
      <c r="O3483">
        <v>99</v>
      </c>
      <c r="P3483">
        <v>9999</v>
      </c>
      <c r="Q3483">
        <v>148</v>
      </c>
      <c r="R3483">
        <v>246</v>
      </c>
      <c r="S3483">
        <v>246</v>
      </c>
      <c r="T3483">
        <v>1.2354979659484702</v>
      </c>
      <c r="U3483">
        <v>1.0835423954411136</v>
      </c>
      <c r="V3483">
        <v>19</v>
      </c>
      <c r="W3483">
        <v>65</v>
      </c>
      <c r="X3483">
        <v>139.45291511419993</v>
      </c>
      <c r="Y3483">
        <v>128.71504065040648</v>
      </c>
      <c r="Z3483">
        <v>128.71504065040648</v>
      </c>
      <c r="AA3483">
        <v>19.141231020974956</v>
      </c>
      <c r="AB3483">
        <v>0</v>
      </c>
    </row>
    <row r="3484" spans="1:28">
      <c r="A3484">
        <v>10</v>
      </c>
      <c r="B3484">
        <v>593</v>
      </c>
      <c r="C3484">
        <v>2008</v>
      </c>
      <c r="D3484">
        <v>99</v>
      </c>
      <c r="E3484">
        <v>99</v>
      </c>
      <c r="F3484">
        <v>99</v>
      </c>
      <c r="G3484">
        <v>99</v>
      </c>
      <c r="H3484">
        <v>99</v>
      </c>
      <c r="I3484">
        <v>99</v>
      </c>
      <c r="J3484">
        <v>999</v>
      </c>
      <c r="K3484">
        <v>99</v>
      </c>
      <c r="L3484">
        <v>99</v>
      </c>
      <c r="M3484">
        <v>66</v>
      </c>
      <c r="N3484">
        <v>99</v>
      </c>
      <c r="O3484">
        <v>99</v>
      </c>
      <c r="P3484">
        <v>9999</v>
      </c>
    </row>
    <row r="3485" spans="1:28">
      <c r="A3485">
        <v>10</v>
      </c>
      <c r="B3485">
        <v>594</v>
      </c>
      <c r="C3485">
        <v>2008</v>
      </c>
      <c r="D3485">
        <v>99</v>
      </c>
      <c r="E3485">
        <v>99</v>
      </c>
      <c r="F3485">
        <v>99</v>
      </c>
      <c r="G3485">
        <v>99</v>
      </c>
      <c r="H3485">
        <v>99</v>
      </c>
      <c r="I3485">
        <v>99</v>
      </c>
      <c r="J3485">
        <v>999</v>
      </c>
      <c r="K3485">
        <v>99</v>
      </c>
      <c r="L3485">
        <v>99</v>
      </c>
      <c r="M3485">
        <v>67</v>
      </c>
      <c r="N3485">
        <v>99</v>
      </c>
      <c r="O3485">
        <v>99</v>
      </c>
      <c r="P3485">
        <v>9999</v>
      </c>
    </row>
    <row r="3486" spans="1:28">
      <c r="A3486">
        <v>10</v>
      </c>
      <c r="B3486">
        <v>595</v>
      </c>
      <c r="C3486">
        <v>2008</v>
      </c>
      <c r="D3486">
        <v>99</v>
      </c>
      <c r="E3486">
        <v>99</v>
      </c>
      <c r="F3486">
        <v>99</v>
      </c>
      <c r="G3486">
        <v>99</v>
      </c>
      <c r="H3486">
        <v>99</v>
      </c>
      <c r="I3486">
        <v>99</v>
      </c>
      <c r="J3486">
        <v>999</v>
      </c>
      <c r="K3486">
        <v>99</v>
      </c>
      <c r="L3486">
        <v>99</v>
      </c>
      <c r="M3486">
        <v>68</v>
      </c>
      <c r="N3486">
        <v>99</v>
      </c>
      <c r="O3486">
        <v>99</v>
      </c>
      <c r="P3486">
        <v>9999</v>
      </c>
    </row>
    <row r="3487" spans="1:28">
      <c r="A3487">
        <v>10</v>
      </c>
      <c r="B3487">
        <v>596</v>
      </c>
      <c r="C3487">
        <v>2007</v>
      </c>
      <c r="D3487">
        <v>99</v>
      </c>
      <c r="E3487">
        <v>99</v>
      </c>
      <c r="F3487">
        <v>99</v>
      </c>
      <c r="G3487">
        <v>99</v>
      </c>
      <c r="H3487">
        <v>99</v>
      </c>
      <c r="I3487">
        <v>99</v>
      </c>
      <c r="J3487">
        <v>999</v>
      </c>
      <c r="K3487">
        <v>99</v>
      </c>
      <c r="L3487">
        <v>99</v>
      </c>
      <c r="M3487">
        <v>0</v>
      </c>
      <c r="N3487">
        <v>99</v>
      </c>
      <c r="O3487">
        <v>99</v>
      </c>
      <c r="P3487">
        <v>9999</v>
      </c>
      <c r="Q3487">
        <v>55</v>
      </c>
      <c r="R3487">
        <v>74</v>
      </c>
      <c r="S3487">
        <v>0</v>
      </c>
      <c r="T3487">
        <v>0.36207065270574407</v>
      </c>
      <c r="U3487">
        <v>0</v>
      </c>
      <c r="V3487">
        <v>92.175675675675677</v>
      </c>
      <c r="X3487">
        <v>127.66097625252556</v>
      </c>
      <c r="Y3487">
        <v>0</v>
      </c>
    </row>
    <row r="3488" spans="1:28">
      <c r="A3488">
        <v>10</v>
      </c>
      <c r="B3488">
        <v>597</v>
      </c>
      <c r="C3488">
        <v>2007</v>
      </c>
      <c r="D3488">
        <v>99</v>
      </c>
      <c r="E3488">
        <v>99</v>
      </c>
      <c r="F3488">
        <v>99</v>
      </c>
      <c r="G3488">
        <v>99</v>
      </c>
      <c r="H3488">
        <v>99</v>
      </c>
      <c r="I3488">
        <v>99</v>
      </c>
      <c r="J3488">
        <v>999</v>
      </c>
      <c r="K3488">
        <v>99</v>
      </c>
      <c r="L3488">
        <v>99</v>
      </c>
      <c r="M3488">
        <v>35</v>
      </c>
      <c r="N3488">
        <v>99</v>
      </c>
      <c r="O3488">
        <v>99</v>
      </c>
      <c r="P3488">
        <v>9999</v>
      </c>
      <c r="Q3488">
        <v>18</v>
      </c>
      <c r="R3488">
        <v>19</v>
      </c>
      <c r="S3488">
        <v>19</v>
      </c>
      <c r="T3488">
        <v>9.2964086505528898E-2</v>
      </c>
      <c r="U3488">
        <v>0.12603447716730098</v>
      </c>
      <c r="V3488">
        <v>2</v>
      </c>
      <c r="W3488">
        <v>35</v>
      </c>
      <c r="X3488">
        <v>218.28705023664253</v>
      </c>
      <c r="Y3488">
        <v>201.47894736842099</v>
      </c>
      <c r="Z3488">
        <v>201.47894736842099</v>
      </c>
      <c r="AA3488">
        <v>38.086654368652965</v>
      </c>
      <c r="AB3488">
        <v>0</v>
      </c>
    </row>
    <row r="3489" spans="1:28">
      <c r="A3489">
        <v>10</v>
      </c>
      <c r="B3489">
        <v>598</v>
      </c>
      <c r="C3489">
        <v>2007</v>
      </c>
      <c r="D3489">
        <v>99</v>
      </c>
      <c r="E3489">
        <v>99</v>
      </c>
      <c r="F3489">
        <v>99</v>
      </c>
      <c r="G3489">
        <v>99</v>
      </c>
      <c r="H3489">
        <v>99</v>
      </c>
      <c r="I3489">
        <v>99</v>
      </c>
      <c r="J3489">
        <v>999</v>
      </c>
      <c r="K3489">
        <v>99</v>
      </c>
      <c r="L3489">
        <v>99</v>
      </c>
      <c r="M3489">
        <v>36</v>
      </c>
      <c r="N3489">
        <v>99</v>
      </c>
      <c r="O3489">
        <v>99</v>
      </c>
      <c r="P3489">
        <v>9999</v>
      </c>
      <c r="Q3489">
        <v>9</v>
      </c>
      <c r="R3489">
        <v>9</v>
      </c>
      <c r="S3489">
        <v>9</v>
      </c>
      <c r="T3489">
        <v>4.4035619923671603E-2</v>
      </c>
      <c r="U3489">
        <v>6.3387628037461022E-2</v>
      </c>
      <c r="V3489">
        <v>2</v>
      </c>
      <c r="W3489">
        <v>36</v>
      </c>
      <c r="X3489">
        <v>231.76838810641624</v>
      </c>
      <c r="Y3489">
        <v>213.92222222222225</v>
      </c>
      <c r="Z3489">
        <v>213.92222222222225</v>
      </c>
      <c r="AA3489">
        <v>36.049342042933269</v>
      </c>
      <c r="AB3489">
        <v>0</v>
      </c>
    </row>
    <row r="3490" spans="1:28">
      <c r="A3490">
        <v>10</v>
      </c>
      <c r="B3490">
        <v>599</v>
      </c>
      <c r="C3490">
        <v>2007</v>
      </c>
      <c r="D3490">
        <v>99</v>
      </c>
      <c r="E3490">
        <v>99</v>
      </c>
      <c r="F3490">
        <v>99</v>
      </c>
      <c r="G3490">
        <v>99</v>
      </c>
      <c r="H3490">
        <v>99</v>
      </c>
      <c r="I3490">
        <v>99</v>
      </c>
      <c r="J3490">
        <v>999</v>
      </c>
      <c r="K3490">
        <v>99</v>
      </c>
      <c r="L3490">
        <v>99</v>
      </c>
      <c r="M3490">
        <v>37</v>
      </c>
      <c r="N3490">
        <v>99</v>
      </c>
      <c r="O3490">
        <v>99</v>
      </c>
      <c r="P3490">
        <v>9999</v>
      </c>
      <c r="Q3490">
        <v>6</v>
      </c>
      <c r="R3490">
        <v>6</v>
      </c>
      <c r="S3490">
        <v>6</v>
      </c>
      <c r="T3490">
        <v>2.9357079949114392E-2</v>
      </c>
      <c r="U3490">
        <v>4.2244151838605033E-2</v>
      </c>
      <c r="V3490">
        <v>2</v>
      </c>
      <c r="W3490">
        <v>37</v>
      </c>
      <c r="X3490">
        <v>231.6901408450704</v>
      </c>
      <c r="Y3490">
        <v>213.85</v>
      </c>
      <c r="Z3490">
        <v>213.85</v>
      </c>
      <c r="AA3490">
        <v>30.164976932418199</v>
      </c>
      <c r="AB3490">
        <v>0</v>
      </c>
    </row>
    <row r="3491" spans="1:28">
      <c r="A3491">
        <v>10</v>
      </c>
      <c r="B3491">
        <v>600</v>
      </c>
      <c r="C3491">
        <v>2007</v>
      </c>
      <c r="D3491">
        <v>99</v>
      </c>
      <c r="E3491">
        <v>99</v>
      </c>
      <c r="F3491">
        <v>99</v>
      </c>
      <c r="G3491">
        <v>99</v>
      </c>
      <c r="H3491">
        <v>99</v>
      </c>
      <c r="I3491">
        <v>99</v>
      </c>
      <c r="J3491">
        <v>999</v>
      </c>
      <c r="K3491">
        <v>99</v>
      </c>
      <c r="L3491">
        <v>99</v>
      </c>
      <c r="M3491">
        <v>38</v>
      </c>
      <c r="N3491">
        <v>99</v>
      </c>
      <c r="O3491">
        <v>99</v>
      </c>
      <c r="P3491">
        <v>9999</v>
      </c>
      <c r="Q3491">
        <v>18</v>
      </c>
      <c r="R3491">
        <v>21</v>
      </c>
      <c r="S3491">
        <v>21</v>
      </c>
      <c r="T3491">
        <v>0.10274977982190038</v>
      </c>
      <c r="U3491">
        <v>0.1464470515106375</v>
      </c>
      <c r="V3491">
        <v>2</v>
      </c>
      <c r="W3491">
        <v>38</v>
      </c>
      <c r="X3491">
        <v>229.48459990713519</v>
      </c>
      <c r="Y3491">
        <v>211.81428571428563</v>
      </c>
      <c r="Z3491">
        <v>211.81428571428563</v>
      </c>
      <c r="AA3491">
        <v>30.025802962409433</v>
      </c>
      <c r="AB3491">
        <v>0</v>
      </c>
    </row>
    <row r="3492" spans="1:28">
      <c r="A3492">
        <v>10</v>
      </c>
      <c r="B3492">
        <v>601</v>
      </c>
      <c r="C3492">
        <v>2007</v>
      </c>
      <c r="D3492">
        <v>99</v>
      </c>
      <c r="E3492">
        <v>99</v>
      </c>
      <c r="F3492">
        <v>99</v>
      </c>
      <c r="G3492">
        <v>99</v>
      </c>
      <c r="H3492">
        <v>99</v>
      </c>
      <c r="I3492">
        <v>99</v>
      </c>
      <c r="J3492">
        <v>999</v>
      </c>
      <c r="K3492">
        <v>99</v>
      </c>
      <c r="L3492">
        <v>99</v>
      </c>
      <c r="M3492">
        <v>39</v>
      </c>
      <c r="N3492">
        <v>99</v>
      </c>
      <c r="O3492">
        <v>99</v>
      </c>
      <c r="P3492">
        <v>9999</v>
      </c>
      <c r="Q3492">
        <v>18</v>
      </c>
      <c r="R3492">
        <v>19</v>
      </c>
      <c r="S3492">
        <v>19</v>
      </c>
      <c r="T3492">
        <v>9.2964086505528898E-2</v>
      </c>
      <c r="U3492">
        <v>0.12973507935470588</v>
      </c>
      <c r="V3492">
        <v>2</v>
      </c>
      <c r="W3492">
        <v>39</v>
      </c>
      <c r="X3492">
        <v>224.69635627530369</v>
      </c>
      <c r="Y3492">
        <v>207.39473684210523</v>
      </c>
      <c r="Z3492">
        <v>207.39473684210523</v>
      </c>
      <c r="AA3492">
        <v>23.046371416278717</v>
      </c>
      <c r="AB3492">
        <v>0</v>
      </c>
    </row>
    <row r="3493" spans="1:28">
      <c r="A3493">
        <v>10</v>
      </c>
      <c r="B3493">
        <v>602</v>
      </c>
      <c r="C3493">
        <v>2007</v>
      </c>
      <c r="D3493">
        <v>99</v>
      </c>
      <c r="E3493">
        <v>99</v>
      </c>
      <c r="F3493">
        <v>99</v>
      </c>
      <c r="G3493">
        <v>99</v>
      </c>
      <c r="H3493">
        <v>99</v>
      </c>
      <c r="I3493">
        <v>99</v>
      </c>
      <c r="J3493">
        <v>999</v>
      </c>
      <c r="K3493">
        <v>99</v>
      </c>
      <c r="L3493">
        <v>99</v>
      </c>
      <c r="M3493">
        <v>40</v>
      </c>
      <c r="N3493">
        <v>99</v>
      </c>
      <c r="O3493">
        <v>99</v>
      </c>
      <c r="P3493">
        <v>9999</v>
      </c>
      <c r="Q3493">
        <v>40</v>
      </c>
      <c r="R3493">
        <v>43</v>
      </c>
      <c r="S3493">
        <v>43</v>
      </c>
      <c r="T3493">
        <v>0.21039240630198644</v>
      </c>
      <c r="U3493">
        <v>0.28176266530275557</v>
      </c>
      <c r="V3493">
        <v>5</v>
      </c>
      <c r="W3493">
        <v>40</v>
      </c>
      <c r="X3493">
        <v>215.62901559626087</v>
      </c>
      <c r="Y3493">
        <v>199.02558139534881</v>
      </c>
      <c r="Z3493">
        <v>199.02558139534881</v>
      </c>
      <c r="AA3493">
        <v>35.851561498368255</v>
      </c>
      <c r="AB3493">
        <v>0</v>
      </c>
    </row>
    <row r="3494" spans="1:28">
      <c r="A3494">
        <v>10</v>
      </c>
      <c r="B3494">
        <v>603</v>
      </c>
      <c r="C3494">
        <v>2007</v>
      </c>
      <c r="D3494">
        <v>99</v>
      </c>
      <c r="E3494">
        <v>99</v>
      </c>
      <c r="F3494">
        <v>99</v>
      </c>
      <c r="G3494">
        <v>99</v>
      </c>
      <c r="H3494">
        <v>99</v>
      </c>
      <c r="I3494">
        <v>99</v>
      </c>
      <c r="J3494">
        <v>999</v>
      </c>
      <c r="K3494">
        <v>99</v>
      </c>
      <c r="L3494">
        <v>99</v>
      </c>
      <c r="M3494">
        <v>41</v>
      </c>
      <c r="N3494">
        <v>99</v>
      </c>
      <c r="O3494">
        <v>99</v>
      </c>
      <c r="P3494">
        <v>9999</v>
      </c>
      <c r="Q3494">
        <v>30</v>
      </c>
      <c r="R3494">
        <v>33</v>
      </c>
      <c r="S3494">
        <v>33</v>
      </c>
      <c r="T3494">
        <v>0.16146393972012912</v>
      </c>
      <c r="U3494">
        <v>0.21874378054375476</v>
      </c>
      <c r="V3494">
        <v>5</v>
      </c>
      <c r="W3494">
        <v>41</v>
      </c>
      <c r="X3494">
        <v>218.12928855182375</v>
      </c>
      <c r="Y3494">
        <v>201.33333333333329</v>
      </c>
      <c r="Z3494">
        <v>201.33333333333329</v>
      </c>
      <c r="AA3494">
        <v>33.321870756412913</v>
      </c>
      <c r="AB3494">
        <v>0</v>
      </c>
    </row>
    <row r="3495" spans="1:28">
      <c r="A3495">
        <v>10</v>
      </c>
      <c r="B3495">
        <v>604</v>
      </c>
      <c r="C3495">
        <v>2007</v>
      </c>
      <c r="D3495">
        <v>99</v>
      </c>
      <c r="E3495">
        <v>99</v>
      </c>
      <c r="F3495">
        <v>99</v>
      </c>
      <c r="G3495">
        <v>99</v>
      </c>
      <c r="H3495">
        <v>99</v>
      </c>
      <c r="I3495">
        <v>99</v>
      </c>
      <c r="J3495">
        <v>999</v>
      </c>
      <c r="K3495">
        <v>99</v>
      </c>
      <c r="L3495">
        <v>99</v>
      </c>
      <c r="M3495">
        <v>42</v>
      </c>
      <c r="N3495">
        <v>99</v>
      </c>
      <c r="O3495">
        <v>99</v>
      </c>
      <c r="P3495">
        <v>9999</v>
      </c>
      <c r="Q3495">
        <v>61</v>
      </c>
      <c r="R3495">
        <v>71</v>
      </c>
      <c r="S3495">
        <v>71</v>
      </c>
      <c r="T3495">
        <v>0.34739211273118709</v>
      </c>
      <c r="U3495">
        <v>0.47439810479124256</v>
      </c>
      <c r="V3495">
        <v>5</v>
      </c>
      <c r="W3495">
        <v>42</v>
      </c>
      <c r="X3495">
        <v>219.87548258129496</v>
      </c>
      <c r="Y3495">
        <v>202.94507042253517</v>
      </c>
      <c r="Z3495">
        <v>202.94507042253517</v>
      </c>
      <c r="AA3495">
        <v>34.600548675664328</v>
      </c>
      <c r="AB3495">
        <v>0</v>
      </c>
    </row>
    <row r="3496" spans="1:28">
      <c r="A3496">
        <v>10</v>
      </c>
      <c r="B3496">
        <v>605</v>
      </c>
      <c r="C3496">
        <v>2007</v>
      </c>
      <c r="D3496">
        <v>99</v>
      </c>
      <c r="E3496">
        <v>99</v>
      </c>
      <c r="F3496">
        <v>99</v>
      </c>
      <c r="G3496">
        <v>99</v>
      </c>
      <c r="H3496">
        <v>99</v>
      </c>
      <c r="I3496">
        <v>99</v>
      </c>
      <c r="J3496">
        <v>999</v>
      </c>
      <c r="K3496">
        <v>99</v>
      </c>
      <c r="L3496">
        <v>99</v>
      </c>
      <c r="M3496">
        <v>43</v>
      </c>
      <c r="N3496">
        <v>99</v>
      </c>
      <c r="O3496">
        <v>99</v>
      </c>
      <c r="P3496">
        <v>9999</v>
      </c>
      <c r="Q3496">
        <v>66</v>
      </c>
      <c r="R3496">
        <v>79</v>
      </c>
      <c r="S3496">
        <v>79</v>
      </c>
      <c r="T3496">
        <v>0.38653488599667291</v>
      </c>
      <c r="U3496">
        <v>0.53029892733567996</v>
      </c>
      <c r="V3496">
        <v>5</v>
      </c>
      <c r="W3496">
        <v>43</v>
      </c>
      <c r="X3496">
        <v>220.89499019433063</v>
      </c>
      <c r="Y3496">
        <v>203.88607594936704</v>
      </c>
      <c r="Z3496">
        <v>203.88607594936704</v>
      </c>
      <c r="AA3496">
        <v>30.577781021467167</v>
      </c>
      <c r="AB3496">
        <v>0</v>
      </c>
    </row>
    <row r="3497" spans="1:28">
      <c r="A3497">
        <v>10</v>
      </c>
      <c r="B3497">
        <v>606</v>
      </c>
      <c r="C3497">
        <v>2007</v>
      </c>
      <c r="D3497">
        <v>99</v>
      </c>
      <c r="E3497">
        <v>99</v>
      </c>
      <c r="F3497">
        <v>99</v>
      </c>
      <c r="G3497">
        <v>99</v>
      </c>
      <c r="H3497">
        <v>99</v>
      </c>
      <c r="I3497">
        <v>99</v>
      </c>
      <c r="J3497">
        <v>999</v>
      </c>
      <c r="K3497">
        <v>99</v>
      </c>
      <c r="L3497">
        <v>99</v>
      </c>
      <c r="M3497">
        <v>44</v>
      </c>
      <c r="N3497">
        <v>99</v>
      </c>
      <c r="O3497">
        <v>99</v>
      </c>
      <c r="P3497">
        <v>9999</v>
      </c>
      <c r="Q3497">
        <v>84</v>
      </c>
      <c r="R3497">
        <v>102</v>
      </c>
      <c r="S3497">
        <v>102</v>
      </c>
      <c r="T3497">
        <v>0.49907035913494474</v>
      </c>
      <c r="U3497">
        <v>0.6472860247779022</v>
      </c>
      <c r="V3497">
        <v>5.9215686274509798</v>
      </c>
      <c r="W3497">
        <v>44</v>
      </c>
      <c r="X3497">
        <v>208.82777813183779</v>
      </c>
      <c r="Y3497">
        <v>192.74803921568628</v>
      </c>
      <c r="Z3497">
        <v>192.74803921568628</v>
      </c>
      <c r="AA3497">
        <v>30.872208869289768</v>
      </c>
      <c r="AB3497">
        <v>0</v>
      </c>
    </row>
    <row r="3498" spans="1:28">
      <c r="A3498">
        <v>10</v>
      </c>
      <c r="B3498">
        <v>607</v>
      </c>
      <c r="C3498">
        <v>2007</v>
      </c>
      <c r="D3498">
        <v>99</v>
      </c>
      <c r="E3498">
        <v>99</v>
      </c>
      <c r="F3498">
        <v>99</v>
      </c>
      <c r="G3498">
        <v>99</v>
      </c>
      <c r="H3498">
        <v>99</v>
      </c>
      <c r="I3498">
        <v>99</v>
      </c>
      <c r="J3498">
        <v>999</v>
      </c>
      <c r="K3498">
        <v>99</v>
      </c>
      <c r="L3498">
        <v>99</v>
      </c>
      <c r="M3498">
        <v>45</v>
      </c>
      <c r="N3498">
        <v>99</v>
      </c>
      <c r="O3498">
        <v>99</v>
      </c>
      <c r="P3498">
        <v>9999</v>
      </c>
      <c r="Q3498">
        <v>112</v>
      </c>
      <c r="R3498">
        <v>128</v>
      </c>
      <c r="S3498">
        <v>128</v>
      </c>
      <c r="T3498">
        <v>0.62628437224777356</v>
      </c>
      <c r="U3498">
        <v>0.81465596499045956</v>
      </c>
      <c r="V3498">
        <v>8</v>
      </c>
      <c r="W3498">
        <v>45</v>
      </c>
      <c r="X3498">
        <v>209.43848185265441</v>
      </c>
      <c r="Y3498">
        <v>193.31171874999995</v>
      </c>
      <c r="Z3498">
        <v>193.31171874999995</v>
      </c>
      <c r="AA3498">
        <v>33.858966734026581</v>
      </c>
      <c r="AB3498">
        <v>0</v>
      </c>
    </row>
    <row r="3499" spans="1:28">
      <c r="A3499">
        <v>10</v>
      </c>
      <c r="B3499">
        <v>608</v>
      </c>
      <c r="C3499">
        <v>2007</v>
      </c>
      <c r="D3499">
        <v>99</v>
      </c>
      <c r="E3499">
        <v>99</v>
      </c>
      <c r="F3499">
        <v>99</v>
      </c>
      <c r="G3499">
        <v>99</v>
      </c>
      <c r="H3499">
        <v>99</v>
      </c>
      <c r="I3499">
        <v>99</v>
      </c>
      <c r="J3499">
        <v>999</v>
      </c>
      <c r="K3499">
        <v>99</v>
      </c>
      <c r="L3499">
        <v>99</v>
      </c>
      <c r="M3499">
        <v>46</v>
      </c>
      <c r="N3499">
        <v>99</v>
      </c>
      <c r="O3499">
        <v>99</v>
      </c>
      <c r="P3499">
        <v>9999</v>
      </c>
      <c r="Q3499">
        <v>125</v>
      </c>
      <c r="R3499">
        <v>170</v>
      </c>
      <c r="S3499">
        <v>170</v>
      </c>
      <c r="T3499">
        <v>0.83178393189157429</v>
      </c>
      <c r="U3499">
        <v>1.0487388074480213</v>
      </c>
      <c r="V3499">
        <v>8</v>
      </c>
      <c r="W3499">
        <v>46</v>
      </c>
      <c r="X3499">
        <v>203.00681919571724</v>
      </c>
      <c r="Y3499">
        <v>187.37529411764697</v>
      </c>
      <c r="Z3499">
        <v>187.37529411764697</v>
      </c>
      <c r="AA3499">
        <v>30.197506347700777</v>
      </c>
      <c r="AB3499">
        <v>0</v>
      </c>
    </row>
    <row r="3500" spans="1:28">
      <c r="A3500">
        <v>10</v>
      </c>
      <c r="B3500">
        <v>609</v>
      </c>
      <c r="C3500">
        <v>2007</v>
      </c>
      <c r="D3500">
        <v>99</v>
      </c>
      <c r="E3500">
        <v>99</v>
      </c>
      <c r="F3500">
        <v>99</v>
      </c>
      <c r="G3500">
        <v>99</v>
      </c>
      <c r="H3500">
        <v>99</v>
      </c>
      <c r="I3500">
        <v>99</v>
      </c>
      <c r="J3500">
        <v>999</v>
      </c>
      <c r="K3500">
        <v>99</v>
      </c>
      <c r="L3500">
        <v>99</v>
      </c>
      <c r="M3500">
        <v>47</v>
      </c>
      <c r="N3500">
        <v>99</v>
      </c>
      <c r="O3500">
        <v>99</v>
      </c>
      <c r="P3500">
        <v>9999</v>
      </c>
      <c r="Q3500">
        <v>145</v>
      </c>
      <c r="R3500">
        <v>194</v>
      </c>
      <c r="S3500">
        <v>194</v>
      </c>
      <c r="T3500">
        <v>0.94921225168803214</v>
      </c>
      <c r="U3500">
        <v>1.2007268851876649</v>
      </c>
      <c r="V3500">
        <v>8</v>
      </c>
      <c r="W3500">
        <v>47</v>
      </c>
      <c r="X3500">
        <v>203.67358791926816</v>
      </c>
      <c r="Y3500">
        <v>187.99072164948464</v>
      </c>
      <c r="Z3500">
        <v>187.99072164948464</v>
      </c>
      <c r="AA3500">
        <v>27.814320210236009</v>
      </c>
      <c r="AB3500">
        <v>0</v>
      </c>
    </row>
    <row r="3501" spans="1:28">
      <c r="A3501">
        <v>10</v>
      </c>
      <c r="B3501">
        <v>610</v>
      </c>
      <c r="C3501">
        <v>2007</v>
      </c>
      <c r="D3501">
        <v>99</v>
      </c>
      <c r="E3501">
        <v>99</v>
      </c>
      <c r="F3501">
        <v>99</v>
      </c>
      <c r="G3501">
        <v>99</v>
      </c>
      <c r="H3501">
        <v>99</v>
      </c>
      <c r="I3501">
        <v>99</v>
      </c>
      <c r="J3501">
        <v>999</v>
      </c>
      <c r="K3501">
        <v>99</v>
      </c>
      <c r="L3501">
        <v>99</v>
      </c>
      <c r="M3501">
        <v>48</v>
      </c>
      <c r="N3501">
        <v>99</v>
      </c>
      <c r="O3501">
        <v>99</v>
      </c>
      <c r="P3501">
        <v>9999</v>
      </c>
      <c r="Q3501">
        <v>178</v>
      </c>
      <c r="R3501">
        <v>239</v>
      </c>
      <c r="S3501">
        <v>239</v>
      </c>
      <c r="T3501">
        <v>1.1693903513063904</v>
      </c>
      <c r="U3501">
        <v>1.4241918966359912</v>
      </c>
      <c r="V3501">
        <v>8</v>
      </c>
      <c r="W3501">
        <v>48</v>
      </c>
      <c r="X3501">
        <v>196.09332855841177</v>
      </c>
      <c r="Y3501">
        <v>180.99414225941425</v>
      </c>
      <c r="Z3501">
        <v>180.99414225941425</v>
      </c>
      <c r="AA3501">
        <v>33.475607293647414</v>
      </c>
      <c r="AB3501">
        <v>0</v>
      </c>
    </row>
    <row r="3502" spans="1:28">
      <c r="A3502">
        <v>10</v>
      </c>
      <c r="B3502">
        <v>611</v>
      </c>
      <c r="C3502">
        <v>2007</v>
      </c>
      <c r="D3502">
        <v>99</v>
      </c>
      <c r="E3502">
        <v>99</v>
      </c>
      <c r="F3502">
        <v>99</v>
      </c>
      <c r="G3502">
        <v>99</v>
      </c>
      <c r="H3502">
        <v>99</v>
      </c>
      <c r="I3502">
        <v>99</v>
      </c>
      <c r="J3502">
        <v>999</v>
      </c>
      <c r="K3502">
        <v>99</v>
      </c>
      <c r="L3502">
        <v>99</v>
      </c>
      <c r="M3502">
        <v>49</v>
      </c>
      <c r="N3502">
        <v>99</v>
      </c>
      <c r="O3502">
        <v>99</v>
      </c>
      <c r="P3502">
        <v>9999</v>
      </c>
      <c r="Q3502">
        <v>222</v>
      </c>
      <c r="R3502">
        <v>349</v>
      </c>
      <c r="S3502">
        <v>349</v>
      </c>
      <c r="T3502">
        <v>1.7076034837068201</v>
      </c>
      <c r="U3502">
        <v>2.0526456754068154</v>
      </c>
      <c r="V3502">
        <v>8</v>
      </c>
      <c r="W3502">
        <v>49</v>
      </c>
      <c r="X3502">
        <v>193.54447159039756</v>
      </c>
      <c r="Y3502">
        <v>178.64154727793695</v>
      </c>
      <c r="Z3502">
        <v>178.64154727793695</v>
      </c>
      <c r="AA3502">
        <v>32.961757278369603</v>
      </c>
      <c r="AB3502">
        <v>0</v>
      </c>
    </row>
    <row r="3503" spans="1:28">
      <c r="A3503">
        <v>10</v>
      </c>
      <c r="B3503">
        <v>612</v>
      </c>
      <c r="C3503">
        <v>2007</v>
      </c>
      <c r="D3503">
        <v>99</v>
      </c>
      <c r="E3503">
        <v>99</v>
      </c>
      <c r="F3503">
        <v>99</v>
      </c>
      <c r="G3503">
        <v>99</v>
      </c>
      <c r="H3503">
        <v>99</v>
      </c>
      <c r="I3503">
        <v>99</v>
      </c>
      <c r="J3503">
        <v>999</v>
      </c>
      <c r="K3503">
        <v>99</v>
      </c>
      <c r="L3503">
        <v>99</v>
      </c>
      <c r="M3503">
        <v>50</v>
      </c>
      <c r="N3503">
        <v>99</v>
      </c>
      <c r="O3503">
        <v>99</v>
      </c>
      <c r="P3503">
        <v>9999</v>
      </c>
      <c r="Q3503">
        <v>295</v>
      </c>
      <c r="R3503">
        <v>495</v>
      </c>
      <c r="S3503">
        <v>495</v>
      </c>
      <c r="T3503">
        <v>2.4219590958019381</v>
      </c>
      <c r="U3503">
        <v>2.8164578685288659</v>
      </c>
      <c r="V3503">
        <v>11.53333333333333</v>
      </c>
      <c r="W3503">
        <v>50</v>
      </c>
      <c r="X3503">
        <v>187.23639427864768</v>
      </c>
      <c r="Y3503">
        <v>172.81919191919204</v>
      </c>
      <c r="Z3503">
        <v>172.81919191919204</v>
      </c>
      <c r="AA3503">
        <v>32.043245641884859</v>
      </c>
      <c r="AB3503">
        <v>0</v>
      </c>
    </row>
    <row r="3504" spans="1:28">
      <c r="A3504">
        <v>10</v>
      </c>
      <c r="B3504">
        <v>613</v>
      </c>
      <c r="C3504">
        <v>2007</v>
      </c>
      <c r="D3504">
        <v>99</v>
      </c>
      <c r="E3504">
        <v>99</v>
      </c>
      <c r="F3504">
        <v>99</v>
      </c>
      <c r="G3504">
        <v>99</v>
      </c>
      <c r="H3504">
        <v>99</v>
      </c>
      <c r="I3504">
        <v>99</v>
      </c>
      <c r="J3504">
        <v>999</v>
      </c>
      <c r="K3504">
        <v>99</v>
      </c>
      <c r="L3504">
        <v>99</v>
      </c>
      <c r="M3504">
        <v>51</v>
      </c>
      <c r="N3504">
        <v>99</v>
      </c>
      <c r="O3504">
        <v>99</v>
      </c>
      <c r="P3504">
        <v>9999</v>
      </c>
      <c r="Q3504">
        <v>337</v>
      </c>
      <c r="R3504">
        <v>534</v>
      </c>
      <c r="S3504">
        <v>534</v>
      </c>
      <c r="T3504">
        <v>2.6127801154711814</v>
      </c>
      <c r="U3504">
        <v>2.9591121320324825</v>
      </c>
      <c r="V3504">
        <v>11.329588014981272</v>
      </c>
      <c r="W3504">
        <v>51</v>
      </c>
      <c r="X3504">
        <v>182.352774091973</v>
      </c>
      <c r="Y3504">
        <v>168.3116104868914</v>
      </c>
      <c r="Z3504">
        <v>168.3116104868914</v>
      </c>
      <c r="AA3504">
        <v>33.746313656773239</v>
      </c>
      <c r="AB3504">
        <v>0</v>
      </c>
    </row>
    <row r="3505" spans="1:28">
      <c r="A3505">
        <v>10</v>
      </c>
      <c r="B3505">
        <v>614</v>
      </c>
      <c r="C3505">
        <v>2007</v>
      </c>
      <c r="D3505">
        <v>99</v>
      </c>
      <c r="E3505">
        <v>99</v>
      </c>
      <c r="F3505">
        <v>99</v>
      </c>
      <c r="G3505">
        <v>99</v>
      </c>
      <c r="H3505">
        <v>99</v>
      </c>
      <c r="I3505">
        <v>99</v>
      </c>
      <c r="J3505">
        <v>999</v>
      </c>
      <c r="K3505">
        <v>99</v>
      </c>
      <c r="L3505">
        <v>99</v>
      </c>
      <c r="M3505">
        <v>52</v>
      </c>
      <c r="N3505">
        <v>99</v>
      </c>
      <c r="O3505">
        <v>99</v>
      </c>
      <c r="P3505">
        <v>9999</v>
      </c>
      <c r="Q3505">
        <v>387</v>
      </c>
      <c r="R3505">
        <v>738</v>
      </c>
      <c r="S3505">
        <v>738</v>
      </c>
      <c r="T3505">
        <v>3.6109208337410696</v>
      </c>
      <c r="U3505">
        <v>4.0979889169598334</v>
      </c>
      <c r="V3505">
        <v>11.715447154471544</v>
      </c>
      <c r="W3505">
        <v>52</v>
      </c>
      <c r="X3505">
        <v>182.72864202098151</v>
      </c>
      <c r="Y3505">
        <v>168.65853658536565</v>
      </c>
      <c r="Z3505">
        <v>168.65853658536565</v>
      </c>
      <c r="AA3505">
        <v>31.964932327027519</v>
      </c>
      <c r="AB3505">
        <v>0</v>
      </c>
    </row>
    <row r="3506" spans="1:28">
      <c r="A3506">
        <v>10</v>
      </c>
      <c r="B3506">
        <v>615</v>
      </c>
      <c r="C3506">
        <v>2007</v>
      </c>
      <c r="D3506">
        <v>99</v>
      </c>
      <c r="E3506">
        <v>99</v>
      </c>
      <c r="F3506">
        <v>99</v>
      </c>
      <c r="G3506">
        <v>99</v>
      </c>
      <c r="H3506">
        <v>99</v>
      </c>
      <c r="I3506">
        <v>99</v>
      </c>
      <c r="J3506">
        <v>999</v>
      </c>
      <c r="K3506">
        <v>99</v>
      </c>
      <c r="L3506">
        <v>99</v>
      </c>
      <c r="M3506">
        <v>53</v>
      </c>
      <c r="N3506">
        <v>99</v>
      </c>
      <c r="O3506">
        <v>99</v>
      </c>
      <c r="P3506">
        <v>9999</v>
      </c>
      <c r="Q3506">
        <v>417</v>
      </c>
      <c r="R3506">
        <v>886</v>
      </c>
      <c r="S3506">
        <v>886</v>
      </c>
      <c r="T3506">
        <v>4.3350621391525577</v>
      </c>
      <c r="U3506">
        <v>4.6554036446651521</v>
      </c>
      <c r="V3506">
        <v>11.397291196388259</v>
      </c>
      <c r="W3506">
        <v>53</v>
      </c>
      <c r="X3506">
        <v>172.90829540535435</v>
      </c>
      <c r="Y3506">
        <v>159.59435665914236</v>
      </c>
      <c r="Z3506">
        <v>159.59435665914236</v>
      </c>
      <c r="AA3506">
        <v>30.272128293998794</v>
      </c>
      <c r="AB3506">
        <v>0</v>
      </c>
    </row>
    <row r="3507" spans="1:28">
      <c r="A3507">
        <v>10</v>
      </c>
      <c r="B3507">
        <v>616</v>
      </c>
      <c r="C3507">
        <v>2007</v>
      </c>
      <c r="D3507">
        <v>99</v>
      </c>
      <c r="E3507">
        <v>99</v>
      </c>
      <c r="F3507">
        <v>99</v>
      </c>
      <c r="G3507">
        <v>99</v>
      </c>
      <c r="H3507">
        <v>99</v>
      </c>
      <c r="I3507">
        <v>99</v>
      </c>
      <c r="J3507">
        <v>999</v>
      </c>
      <c r="K3507">
        <v>99</v>
      </c>
      <c r="L3507">
        <v>99</v>
      </c>
      <c r="M3507">
        <v>54</v>
      </c>
      <c r="N3507">
        <v>99</v>
      </c>
      <c r="O3507">
        <v>99</v>
      </c>
      <c r="P3507">
        <v>9999</v>
      </c>
      <c r="Q3507">
        <v>510</v>
      </c>
      <c r="R3507">
        <v>1166</v>
      </c>
      <c r="S3507">
        <v>1166</v>
      </c>
      <c r="T3507">
        <v>5.705059203444562</v>
      </c>
      <c r="U3507">
        <v>6.0573425429162002</v>
      </c>
      <c r="V3507">
        <v>12.134648370497423</v>
      </c>
      <c r="W3507">
        <v>54</v>
      </c>
      <c r="X3507">
        <v>170.95263227338694</v>
      </c>
      <c r="Y3507">
        <v>157.78927958833611</v>
      </c>
      <c r="Z3507">
        <v>157.78927958833611</v>
      </c>
      <c r="AA3507">
        <v>30.651931795707149</v>
      </c>
      <c r="AB3507">
        <v>0</v>
      </c>
    </row>
    <row r="3508" spans="1:28">
      <c r="A3508">
        <v>10</v>
      </c>
      <c r="B3508">
        <v>617</v>
      </c>
      <c r="C3508">
        <v>2007</v>
      </c>
      <c r="D3508">
        <v>99</v>
      </c>
      <c r="E3508">
        <v>99</v>
      </c>
      <c r="F3508">
        <v>99</v>
      </c>
      <c r="G3508">
        <v>99</v>
      </c>
      <c r="H3508">
        <v>99</v>
      </c>
      <c r="I3508">
        <v>99</v>
      </c>
      <c r="J3508">
        <v>999</v>
      </c>
      <c r="K3508">
        <v>99</v>
      </c>
      <c r="L3508">
        <v>99</v>
      </c>
      <c r="M3508">
        <v>55</v>
      </c>
      <c r="N3508">
        <v>99</v>
      </c>
      <c r="O3508">
        <v>99</v>
      </c>
      <c r="P3508">
        <v>9999</v>
      </c>
      <c r="Q3508">
        <v>599</v>
      </c>
      <c r="R3508">
        <v>1550</v>
      </c>
      <c r="S3508">
        <v>1550</v>
      </c>
      <c r="T3508">
        <v>7.5839123201878849</v>
      </c>
      <c r="U3508">
        <v>7.7749454416334656</v>
      </c>
      <c r="V3508">
        <v>16.575483870967744</v>
      </c>
      <c r="W3508">
        <v>55</v>
      </c>
      <c r="X3508">
        <v>165.06608884073677</v>
      </c>
      <c r="Y3508">
        <v>152.35600000000025</v>
      </c>
      <c r="Z3508">
        <v>152.35600000000025</v>
      </c>
      <c r="AA3508">
        <v>29.803182111981773</v>
      </c>
      <c r="AB3508">
        <v>0</v>
      </c>
    </row>
    <row r="3509" spans="1:28">
      <c r="A3509">
        <v>10</v>
      </c>
      <c r="B3509">
        <v>618</v>
      </c>
      <c r="C3509">
        <v>2007</v>
      </c>
      <c r="D3509">
        <v>99</v>
      </c>
      <c r="E3509">
        <v>99</v>
      </c>
      <c r="F3509">
        <v>99</v>
      </c>
      <c r="G3509">
        <v>99</v>
      </c>
      <c r="H3509">
        <v>99</v>
      </c>
      <c r="I3509">
        <v>99</v>
      </c>
      <c r="J3509">
        <v>999</v>
      </c>
      <c r="K3509">
        <v>99</v>
      </c>
      <c r="L3509">
        <v>99</v>
      </c>
      <c r="M3509">
        <v>56</v>
      </c>
      <c r="N3509">
        <v>99</v>
      </c>
      <c r="O3509">
        <v>99</v>
      </c>
      <c r="P3509">
        <v>9999</v>
      </c>
      <c r="Q3509">
        <v>612</v>
      </c>
      <c r="R3509">
        <v>1662</v>
      </c>
      <c r="S3509">
        <v>1662</v>
      </c>
      <c r="T3509">
        <v>8.1319111459046898</v>
      </c>
      <c r="U3509">
        <v>8.2620816512850652</v>
      </c>
      <c r="V3509">
        <v>14.767148014440435</v>
      </c>
      <c r="W3509">
        <v>56</v>
      </c>
      <c r="X3509">
        <v>163.58770972591066</v>
      </c>
      <c r="Y3509">
        <v>150.99145607701541</v>
      </c>
      <c r="Z3509">
        <v>150.99145607701541</v>
      </c>
      <c r="AA3509">
        <v>29.216054785101154</v>
      </c>
      <c r="AB3509">
        <v>0</v>
      </c>
    </row>
    <row r="3510" spans="1:28">
      <c r="A3510">
        <v>10</v>
      </c>
      <c r="B3510">
        <v>619</v>
      </c>
      <c r="C3510">
        <v>2007</v>
      </c>
      <c r="D3510">
        <v>99</v>
      </c>
      <c r="E3510">
        <v>99</v>
      </c>
      <c r="F3510">
        <v>99</v>
      </c>
      <c r="G3510">
        <v>99</v>
      </c>
      <c r="H3510">
        <v>99</v>
      </c>
      <c r="I3510">
        <v>99</v>
      </c>
      <c r="J3510">
        <v>999</v>
      </c>
      <c r="K3510">
        <v>99</v>
      </c>
      <c r="L3510">
        <v>99</v>
      </c>
      <c r="M3510">
        <v>57</v>
      </c>
      <c r="N3510">
        <v>99</v>
      </c>
      <c r="O3510">
        <v>99</v>
      </c>
      <c r="P3510">
        <v>9999</v>
      </c>
      <c r="Q3510">
        <v>627</v>
      </c>
      <c r="R3510">
        <v>1698</v>
      </c>
      <c r="S3510">
        <v>1698</v>
      </c>
      <c r="T3510">
        <v>8.3080536255993724</v>
      </c>
      <c r="U3510">
        <v>8.2971353091937061</v>
      </c>
      <c r="V3510">
        <v>14.951118963486458</v>
      </c>
      <c r="W3510">
        <v>57</v>
      </c>
      <c r="X3510">
        <v>160.7987601243961</v>
      </c>
      <c r="Y3510">
        <v>148.41725559481745</v>
      </c>
      <c r="Z3510">
        <v>148.41725559481745</v>
      </c>
      <c r="AA3510">
        <v>28.542036079502687</v>
      </c>
      <c r="AB3510">
        <v>0</v>
      </c>
    </row>
    <row r="3511" spans="1:28">
      <c r="A3511">
        <v>10</v>
      </c>
      <c r="B3511">
        <v>620</v>
      </c>
      <c r="C3511">
        <v>2007</v>
      </c>
      <c r="D3511">
        <v>99</v>
      </c>
      <c r="E3511">
        <v>99</v>
      </c>
      <c r="F3511">
        <v>99</v>
      </c>
      <c r="G3511">
        <v>99</v>
      </c>
      <c r="H3511">
        <v>99</v>
      </c>
      <c r="I3511">
        <v>99</v>
      </c>
      <c r="J3511">
        <v>999</v>
      </c>
      <c r="K3511">
        <v>99</v>
      </c>
      <c r="L3511">
        <v>99</v>
      </c>
      <c r="M3511">
        <v>58</v>
      </c>
      <c r="N3511">
        <v>99</v>
      </c>
      <c r="O3511">
        <v>99</v>
      </c>
      <c r="P3511">
        <v>9999</v>
      </c>
      <c r="Q3511">
        <v>668</v>
      </c>
      <c r="R3511">
        <v>2049</v>
      </c>
      <c r="S3511">
        <v>2049</v>
      </c>
      <c r="T3511">
        <v>10.025442802622564</v>
      </c>
      <c r="U3511">
        <v>9.7163392945183773</v>
      </c>
      <c r="V3511">
        <v>15.161542215714981</v>
      </c>
      <c r="W3511">
        <v>58</v>
      </c>
      <c r="X3511">
        <v>156.04610128768229</v>
      </c>
      <c r="Y3511">
        <v>144.0305514885309</v>
      </c>
      <c r="Z3511">
        <v>144.0305514885309</v>
      </c>
      <c r="AA3511">
        <v>26.627810766859056</v>
      </c>
      <c r="AB3511">
        <v>0</v>
      </c>
    </row>
    <row r="3512" spans="1:28">
      <c r="A3512">
        <v>10</v>
      </c>
      <c r="B3512">
        <v>621</v>
      </c>
      <c r="C3512">
        <v>2007</v>
      </c>
      <c r="D3512">
        <v>99</v>
      </c>
      <c r="E3512">
        <v>99</v>
      </c>
      <c r="F3512">
        <v>99</v>
      </c>
      <c r="G3512">
        <v>99</v>
      </c>
      <c r="H3512">
        <v>99</v>
      </c>
      <c r="I3512">
        <v>99</v>
      </c>
      <c r="J3512">
        <v>999</v>
      </c>
      <c r="K3512">
        <v>99</v>
      </c>
      <c r="L3512">
        <v>99</v>
      </c>
      <c r="M3512">
        <v>59</v>
      </c>
      <c r="N3512">
        <v>99</v>
      </c>
      <c r="O3512">
        <v>99</v>
      </c>
      <c r="P3512">
        <v>9999</v>
      </c>
      <c r="Q3512">
        <v>643</v>
      </c>
      <c r="R3512">
        <v>1949</v>
      </c>
      <c r="S3512">
        <v>1949</v>
      </c>
      <c r="T3512">
        <v>9.5361581368039925</v>
      </c>
      <c r="U3512">
        <v>9.0399686436519335</v>
      </c>
      <c r="V3512">
        <v>15.04669061056952</v>
      </c>
      <c r="W3512">
        <v>59</v>
      </c>
      <c r="X3512">
        <v>152.63259709815921</v>
      </c>
      <c r="Y3512">
        <v>140.87988712160089</v>
      </c>
      <c r="Z3512">
        <v>140.87988712160089</v>
      </c>
      <c r="AA3512">
        <v>26.413923163323378</v>
      </c>
      <c r="AB3512">
        <v>0</v>
      </c>
    </row>
    <row r="3513" spans="1:28">
      <c r="A3513">
        <v>10</v>
      </c>
      <c r="B3513">
        <v>622</v>
      </c>
      <c r="C3513">
        <v>2007</v>
      </c>
      <c r="D3513">
        <v>99</v>
      </c>
      <c r="E3513">
        <v>99</v>
      </c>
      <c r="F3513">
        <v>99</v>
      </c>
      <c r="G3513">
        <v>99</v>
      </c>
      <c r="H3513">
        <v>99</v>
      </c>
      <c r="I3513">
        <v>99</v>
      </c>
      <c r="J3513">
        <v>999</v>
      </c>
      <c r="K3513">
        <v>99</v>
      </c>
      <c r="L3513">
        <v>99</v>
      </c>
      <c r="M3513">
        <v>60</v>
      </c>
      <c r="N3513">
        <v>99</v>
      </c>
      <c r="O3513">
        <v>99</v>
      </c>
      <c r="P3513">
        <v>9999</v>
      </c>
      <c r="Q3513">
        <v>607</v>
      </c>
      <c r="R3513">
        <v>1869</v>
      </c>
      <c r="S3513">
        <v>1869</v>
      </c>
      <c r="T3513">
        <v>9.1447304041491382</v>
      </c>
      <c r="U3513">
        <v>8.514726766992279</v>
      </c>
      <c r="V3513">
        <v>18.184590690208672</v>
      </c>
      <c r="W3513">
        <v>60</v>
      </c>
      <c r="X3513">
        <v>149.91794616735285</v>
      </c>
      <c r="Y3513">
        <v>138.37426431246661</v>
      </c>
      <c r="Z3513">
        <v>138.37426431246661</v>
      </c>
      <c r="AA3513">
        <v>25.098874056944563</v>
      </c>
      <c r="AB3513">
        <v>0</v>
      </c>
    </row>
    <row r="3514" spans="1:28">
      <c r="A3514">
        <v>10</v>
      </c>
      <c r="B3514">
        <v>623</v>
      </c>
      <c r="C3514">
        <v>2007</v>
      </c>
      <c r="D3514">
        <v>99</v>
      </c>
      <c r="E3514">
        <v>99</v>
      </c>
      <c r="F3514">
        <v>99</v>
      </c>
      <c r="G3514">
        <v>99</v>
      </c>
      <c r="H3514">
        <v>99</v>
      </c>
      <c r="I3514">
        <v>99</v>
      </c>
      <c r="J3514">
        <v>999</v>
      </c>
      <c r="K3514">
        <v>99</v>
      </c>
      <c r="L3514">
        <v>99</v>
      </c>
      <c r="M3514">
        <v>61</v>
      </c>
      <c r="N3514">
        <v>99</v>
      </c>
      <c r="O3514">
        <v>99</v>
      </c>
      <c r="P3514">
        <v>9999</v>
      </c>
      <c r="Q3514">
        <v>538</v>
      </c>
      <c r="R3514">
        <v>1533</v>
      </c>
      <c r="S3514">
        <v>1533</v>
      </c>
      <c r="T3514">
        <v>7.5007339269987297</v>
      </c>
      <c r="U3514">
        <v>6.8007487463963114</v>
      </c>
      <c r="V3514">
        <v>18.069797782126553</v>
      </c>
      <c r="W3514">
        <v>61</v>
      </c>
      <c r="X3514">
        <v>145.98451262545387</v>
      </c>
      <c r="Y3514">
        <v>134.74370515329409</v>
      </c>
      <c r="Z3514">
        <v>134.74370515329409</v>
      </c>
      <c r="AA3514">
        <v>24.399881724109985</v>
      </c>
      <c r="AB3514">
        <v>0</v>
      </c>
    </row>
    <row r="3515" spans="1:28">
      <c r="A3515">
        <v>10</v>
      </c>
      <c r="B3515">
        <v>624</v>
      </c>
      <c r="C3515">
        <v>2007</v>
      </c>
      <c r="D3515">
        <v>99</v>
      </c>
      <c r="E3515">
        <v>99</v>
      </c>
      <c r="F3515">
        <v>99</v>
      </c>
      <c r="G3515">
        <v>99</v>
      </c>
      <c r="H3515">
        <v>99</v>
      </c>
      <c r="I3515">
        <v>99</v>
      </c>
      <c r="J3515">
        <v>999</v>
      </c>
      <c r="K3515">
        <v>99</v>
      </c>
      <c r="L3515">
        <v>99</v>
      </c>
      <c r="M3515">
        <v>62</v>
      </c>
      <c r="N3515">
        <v>99</v>
      </c>
      <c r="O3515">
        <v>99</v>
      </c>
      <c r="P3515">
        <v>9999</v>
      </c>
      <c r="Q3515">
        <v>501</v>
      </c>
      <c r="R3515">
        <v>1334</v>
      </c>
      <c r="S3515">
        <v>1334</v>
      </c>
      <c r="T3515">
        <v>6.5270574420197658</v>
      </c>
      <c r="U3515">
        <v>5.76627898688443</v>
      </c>
      <c r="V3515">
        <v>18.229385307346323</v>
      </c>
      <c r="W3515">
        <v>62</v>
      </c>
      <c r="X3515">
        <v>142.24336910634622</v>
      </c>
      <c r="Y3515">
        <v>131.29062968515748</v>
      </c>
      <c r="Z3515">
        <v>131.29062968515748</v>
      </c>
      <c r="AA3515">
        <v>24.633664890354432</v>
      </c>
      <c r="AB3515">
        <v>0</v>
      </c>
    </row>
    <row r="3516" spans="1:28">
      <c r="A3516">
        <v>10</v>
      </c>
      <c r="B3516">
        <v>625</v>
      </c>
      <c r="C3516">
        <v>2007</v>
      </c>
      <c r="D3516">
        <v>99</v>
      </c>
      <c r="E3516">
        <v>99</v>
      </c>
      <c r="F3516">
        <v>99</v>
      </c>
      <c r="G3516">
        <v>99</v>
      </c>
      <c r="H3516">
        <v>99</v>
      </c>
      <c r="I3516">
        <v>99</v>
      </c>
      <c r="J3516">
        <v>999</v>
      </c>
      <c r="K3516">
        <v>99</v>
      </c>
      <c r="L3516">
        <v>99</v>
      </c>
      <c r="M3516">
        <v>63</v>
      </c>
      <c r="N3516">
        <v>99</v>
      </c>
      <c r="O3516">
        <v>99</v>
      </c>
      <c r="P3516">
        <v>9999</v>
      </c>
      <c r="Q3516">
        <v>345</v>
      </c>
      <c r="R3516">
        <v>769</v>
      </c>
      <c r="S3516">
        <v>769</v>
      </c>
      <c r="T3516">
        <v>3.7625990801448288</v>
      </c>
      <c r="U3516">
        <v>3.2757045753962291</v>
      </c>
      <c r="V3516">
        <v>18.812743823146945</v>
      </c>
      <c r="W3516">
        <v>63</v>
      </c>
      <c r="X3516">
        <v>140.17501024955368</v>
      </c>
      <c r="Y3516">
        <v>129.381534460338</v>
      </c>
      <c r="Z3516">
        <v>129.381534460338</v>
      </c>
      <c r="AA3516">
        <v>23.703719476513903</v>
      </c>
      <c r="AB3516">
        <v>0</v>
      </c>
    </row>
    <row r="3517" spans="1:28">
      <c r="A3517">
        <v>10</v>
      </c>
      <c r="B3517">
        <v>626</v>
      </c>
      <c r="C3517">
        <v>2007</v>
      </c>
      <c r="D3517">
        <v>99</v>
      </c>
      <c r="E3517">
        <v>99</v>
      </c>
      <c r="F3517">
        <v>99</v>
      </c>
      <c r="G3517">
        <v>99</v>
      </c>
      <c r="H3517">
        <v>99</v>
      </c>
      <c r="I3517">
        <v>99</v>
      </c>
      <c r="J3517">
        <v>999</v>
      </c>
      <c r="K3517">
        <v>99</v>
      </c>
      <c r="L3517">
        <v>99</v>
      </c>
      <c r="M3517">
        <v>64</v>
      </c>
      <c r="N3517">
        <v>99</v>
      </c>
      <c r="O3517">
        <v>99</v>
      </c>
      <c r="P3517">
        <v>9999</v>
      </c>
      <c r="Q3517">
        <v>235</v>
      </c>
      <c r="R3517">
        <v>406</v>
      </c>
      <c r="S3517">
        <v>406</v>
      </c>
      <c r="T3517">
        <v>1.9864957432234072</v>
      </c>
      <c r="U3517">
        <v>1.7175633905088441</v>
      </c>
      <c r="V3517">
        <v>20.433497536945815</v>
      </c>
      <c r="W3517">
        <v>64</v>
      </c>
      <c r="X3517">
        <v>139.2127299606658</v>
      </c>
      <c r="Y3517">
        <v>128.49334975369456</v>
      </c>
      <c r="Z3517">
        <v>128.49334975369456</v>
      </c>
      <c r="AA3517">
        <v>22.990382013655744</v>
      </c>
      <c r="AB3517">
        <v>0</v>
      </c>
    </row>
    <row r="3518" spans="1:28">
      <c r="A3518">
        <v>10</v>
      </c>
      <c r="B3518">
        <v>627</v>
      </c>
      <c r="C3518">
        <v>2007</v>
      </c>
      <c r="D3518">
        <v>99</v>
      </c>
      <c r="E3518">
        <v>99</v>
      </c>
      <c r="F3518">
        <v>99</v>
      </c>
      <c r="G3518">
        <v>99</v>
      </c>
      <c r="H3518">
        <v>99</v>
      </c>
      <c r="I3518">
        <v>99</v>
      </c>
      <c r="J3518">
        <v>999</v>
      </c>
      <c r="K3518">
        <v>99</v>
      </c>
      <c r="L3518">
        <v>99</v>
      </c>
      <c r="M3518">
        <v>65</v>
      </c>
      <c r="N3518">
        <v>99</v>
      </c>
      <c r="O3518">
        <v>99</v>
      </c>
      <c r="P3518">
        <v>9999</v>
      </c>
      <c r="Q3518">
        <v>157</v>
      </c>
      <c r="R3518">
        <v>244</v>
      </c>
      <c r="S3518">
        <v>244</v>
      </c>
      <c r="T3518">
        <v>1.1938545845973187</v>
      </c>
      <c r="U3518">
        <v>1.0469049681078222</v>
      </c>
      <c r="V3518">
        <v>21.032786885245898</v>
      </c>
      <c r="W3518">
        <v>65</v>
      </c>
      <c r="X3518">
        <v>141.1918547857131</v>
      </c>
      <c r="Y3518">
        <v>130.32008196721313</v>
      </c>
      <c r="Z3518">
        <v>130.32008196721313</v>
      </c>
      <c r="AA3518">
        <v>22.457089464273164</v>
      </c>
      <c r="AB3518">
        <v>0</v>
      </c>
    </row>
    <row r="3519" spans="1:28">
      <c r="A3519">
        <v>10</v>
      </c>
      <c r="B3519">
        <v>628</v>
      </c>
      <c r="C3519">
        <v>2007</v>
      </c>
      <c r="D3519">
        <v>99</v>
      </c>
      <c r="E3519">
        <v>99</v>
      </c>
      <c r="F3519">
        <v>99</v>
      </c>
      <c r="G3519">
        <v>99</v>
      </c>
      <c r="H3519">
        <v>99</v>
      </c>
      <c r="I3519">
        <v>99</v>
      </c>
      <c r="J3519">
        <v>999</v>
      </c>
      <c r="K3519">
        <v>99</v>
      </c>
      <c r="L3519">
        <v>99</v>
      </c>
      <c r="M3519">
        <v>66</v>
      </c>
      <c r="N3519">
        <v>99</v>
      </c>
      <c r="O3519">
        <v>99</v>
      </c>
      <c r="P3519">
        <v>9999</v>
      </c>
    </row>
    <row r="3520" spans="1:28">
      <c r="A3520">
        <v>10</v>
      </c>
      <c r="B3520">
        <v>629</v>
      </c>
      <c r="C3520">
        <v>2007</v>
      </c>
      <c r="D3520">
        <v>99</v>
      </c>
      <c r="E3520">
        <v>99</v>
      </c>
      <c r="F3520">
        <v>99</v>
      </c>
      <c r="G3520">
        <v>99</v>
      </c>
      <c r="H3520">
        <v>99</v>
      </c>
      <c r="I3520">
        <v>99</v>
      </c>
      <c r="J3520">
        <v>999</v>
      </c>
      <c r="K3520">
        <v>99</v>
      </c>
      <c r="L3520">
        <v>99</v>
      </c>
      <c r="M3520">
        <v>67</v>
      </c>
      <c r="N3520">
        <v>99</v>
      </c>
      <c r="O3520">
        <v>99</v>
      </c>
      <c r="P3520">
        <v>9999</v>
      </c>
    </row>
    <row r="3521" spans="1:28">
      <c r="A3521">
        <v>10</v>
      </c>
      <c r="B3521">
        <v>630</v>
      </c>
      <c r="C3521">
        <v>2007</v>
      </c>
      <c r="D3521">
        <v>99</v>
      </c>
      <c r="E3521">
        <v>99</v>
      </c>
      <c r="F3521">
        <v>99</v>
      </c>
      <c r="G3521">
        <v>99</v>
      </c>
      <c r="H3521">
        <v>99</v>
      </c>
      <c r="I3521">
        <v>99</v>
      </c>
      <c r="J3521">
        <v>999</v>
      </c>
      <c r="K3521">
        <v>99</v>
      </c>
      <c r="L3521">
        <v>99</v>
      </c>
      <c r="M3521">
        <v>68</v>
      </c>
      <c r="N3521">
        <v>99</v>
      </c>
      <c r="O3521">
        <v>99</v>
      </c>
      <c r="P3521">
        <v>9999</v>
      </c>
    </row>
    <row r="3522" spans="1:28">
      <c r="A3522">
        <v>10</v>
      </c>
      <c r="B3522">
        <v>631</v>
      </c>
      <c r="C3522">
        <v>2006</v>
      </c>
      <c r="D3522">
        <v>99</v>
      </c>
      <c r="E3522">
        <v>99</v>
      </c>
      <c r="F3522">
        <v>99</v>
      </c>
      <c r="G3522">
        <v>99</v>
      </c>
      <c r="H3522">
        <v>99</v>
      </c>
      <c r="I3522">
        <v>99</v>
      </c>
      <c r="J3522">
        <v>999</v>
      </c>
      <c r="K3522">
        <v>99</v>
      </c>
      <c r="L3522">
        <v>99</v>
      </c>
      <c r="M3522">
        <v>0</v>
      </c>
      <c r="N3522">
        <v>99</v>
      </c>
      <c r="O3522">
        <v>99</v>
      </c>
      <c r="P3522">
        <v>9999</v>
      </c>
      <c r="Q3522">
        <v>86</v>
      </c>
      <c r="R3522">
        <v>173</v>
      </c>
      <c r="S3522">
        <v>0</v>
      </c>
      <c r="T3522">
        <v>0.88909445986226787</v>
      </c>
      <c r="U3522">
        <v>0</v>
      </c>
      <c r="V3522">
        <v>54.635838150288997</v>
      </c>
      <c r="X3522">
        <v>135.47867909994437</v>
      </c>
      <c r="Y3522">
        <v>0</v>
      </c>
    </row>
    <row r="3523" spans="1:28">
      <c r="A3523">
        <v>10</v>
      </c>
      <c r="B3523">
        <v>632</v>
      </c>
      <c r="C3523">
        <v>2006</v>
      </c>
      <c r="D3523">
        <v>99</v>
      </c>
      <c r="E3523">
        <v>99</v>
      </c>
      <c r="F3523">
        <v>99</v>
      </c>
      <c r="G3523">
        <v>99</v>
      </c>
      <c r="H3523">
        <v>99</v>
      </c>
      <c r="I3523">
        <v>99</v>
      </c>
      <c r="J3523">
        <v>999</v>
      </c>
      <c r="K3523">
        <v>99</v>
      </c>
      <c r="L3523">
        <v>99</v>
      </c>
      <c r="M3523">
        <v>35</v>
      </c>
      <c r="N3523">
        <v>99</v>
      </c>
      <c r="O3523">
        <v>99</v>
      </c>
      <c r="P3523">
        <v>9999</v>
      </c>
      <c r="Q3523">
        <v>13</v>
      </c>
      <c r="R3523">
        <v>13</v>
      </c>
      <c r="S3523">
        <v>13</v>
      </c>
      <c r="T3523">
        <v>6.6810566348031675E-2</v>
      </c>
      <c r="U3523">
        <v>8.6386322102957686E-2</v>
      </c>
      <c r="V3523">
        <v>16.923076923076923</v>
      </c>
      <c r="W3523">
        <v>35</v>
      </c>
      <c r="X3523">
        <v>202.82523543628631</v>
      </c>
      <c r="Y3523">
        <v>187.20769230769235</v>
      </c>
      <c r="Z3523">
        <v>187.20769230769235</v>
      </c>
      <c r="AA3523">
        <v>63.101535535850793</v>
      </c>
      <c r="AB3523">
        <v>0</v>
      </c>
    </row>
    <row r="3524" spans="1:28">
      <c r="A3524">
        <v>10</v>
      </c>
      <c r="B3524">
        <v>633</v>
      </c>
      <c r="C3524">
        <v>2006</v>
      </c>
      <c r="D3524">
        <v>99</v>
      </c>
      <c r="E3524">
        <v>99</v>
      </c>
      <c r="F3524">
        <v>99</v>
      </c>
      <c r="G3524">
        <v>99</v>
      </c>
      <c r="H3524">
        <v>99</v>
      </c>
      <c r="I3524">
        <v>99</v>
      </c>
      <c r="J3524">
        <v>999</v>
      </c>
      <c r="K3524">
        <v>99</v>
      </c>
      <c r="L3524">
        <v>99</v>
      </c>
      <c r="M3524">
        <v>36</v>
      </c>
      <c r="N3524">
        <v>99</v>
      </c>
      <c r="O3524">
        <v>99</v>
      </c>
      <c r="P3524">
        <v>9999</v>
      </c>
      <c r="Q3524">
        <v>2</v>
      </c>
      <c r="R3524">
        <v>2</v>
      </c>
      <c r="S3524">
        <v>2</v>
      </c>
      <c r="T3524">
        <v>1.0278548668927944E-2</v>
      </c>
      <c r="U3524">
        <v>1.4982810765360739E-2</v>
      </c>
      <c r="V3524">
        <v>2</v>
      </c>
      <c r="W3524">
        <v>36</v>
      </c>
      <c r="X3524">
        <v>228.65655471289276</v>
      </c>
      <c r="Y3524">
        <v>211.05</v>
      </c>
      <c r="Z3524">
        <v>211.05</v>
      </c>
      <c r="AA3524">
        <v>26.049999999999859</v>
      </c>
      <c r="AB3524">
        <v>0</v>
      </c>
    </row>
    <row r="3525" spans="1:28">
      <c r="A3525">
        <v>10</v>
      </c>
      <c r="B3525">
        <v>634</v>
      </c>
      <c r="C3525">
        <v>2006</v>
      </c>
      <c r="D3525">
        <v>99</v>
      </c>
      <c r="E3525">
        <v>99</v>
      </c>
      <c r="F3525">
        <v>99</v>
      </c>
      <c r="G3525">
        <v>99</v>
      </c>
      <c r="H3525">
        <v>99</v>
      </c>
      <c r="I3525">
        <v>99</v>
      </c>
      <c r="J3525">
        <v>999</v>
      </c>
      <c r="K3525">
        <v>99</v>
      </c>
      <c r="L3525">
        <v>99</v>
      </c>
      <c r="M3525">
        <v>37</v>
      </c>
      <c r="N3525">
        <v>99</v>
      </c>
      <c r="O3525">
        <v>99</v>
      </c>
      <c r="P3525">
        <v>9999</v>
      </c>
      <c r="Q3525">
        <v>4</v>
      </c>
      <c r="R3525">
        <v>4</v>
      </c>
      <c r="S3525">
        <v>4</v>
      </c>
      <c r="T3525">
        <v>2.0557097337855889E-2</v>
      </c>
      <c r="U3525">
        <v>2.8780059153173391E-2</v>
      </c>
      <c r="V3525">
        <v>2</v>
      </c>
      <c r="W3525">
        <v>37</v>
      </c>
      <c r="X3525">
        <v>219.60996749729151</v>
      </c>
      <c r="Y3525">
        <v>202.7</v>
      </c>
      <c r="Z3525">
        <v>202.7</v>
      </c>
      <c r="AA3525">
        <v>20.625590900626527</v>
      </c>
      <c r="AB3525">
        <v>0</v>
      </c>
    </row>
    <row r="3526" spans="1:28">
      <c r="A3526">
        <v>10</v>
      </c>
      <c r="B3526">
        <v>635</v>
      </c>
      <c r="C3526">
        <v>2006</v>
      </c>
      <c r="D3526">
        <v>99</v>
      </c>
      <c r="E3526">
        <v>99</v>
      </c>
      <c r="F3526">
        <v>99</v>
      </c>
      <c r="G3526">
        <v>99</v>
      </c>
      <c r="H3526">
        <v>99</v>
      </c>
      <c r="I3526">
        <v>99</v>
      </c>
      <c r="J3526">
        <v>999</v>
      </c>
      <c r="K3526">
        <v>99</v>
      </c>
      <c r="L3526">
        <v>99</v>
      </c>
      <c r="M3526">
        <v>38</v>
      </c>
      <c r="N3526">
        <v>99</v>
      </c>
      <c r="O3526">
        <v>99</v>
      </c>
      <c r="P3526">
        <v>9999</v>
      </c>
      <c r="Q3526">
        <v>8</v>
      </c>
      <c r="R3526">
        <v>9</v>
      </c>
      <c r="S3526">
        <v>9</v>
      </c>
      <c r="T3526">
        <v>4.6253469010175775E-2</v>
      </c>
      <c r="U3526">
        <v>6.7094311558125716E-2</v>
      </c>
      <c r="V3526">
        <v>2</v>
      </c>
      <c r="W3526">
        <v>38</v>
      </c>
      <c r="X3526">
        <v>227.5430359937402</v>
      </c>
      <c r="Y3526">
        <v>210.02222222222224</v>
      </c>
      <c r="Z3526">
        <v>210.02222222222224</v>
      </c>
      <c r="AA3526">
        <v>24.02696530418244</v>
      </c>
      <c r="AB3526">
        <v>0</v>
      </c>
    </row>
    <row r="3527" spans="1:28">
      <c r="A3527">
        <v>10</v>
      </c>
      <c r="B3527">
        <v>636</v>
      </c>
      <c r="C3527">
        <v>2006</v>
      </c>
      <c r="D3527">
        <v>99</v>
      </c>
      <c r="E3527">
        <v>99</v>
      </c>
      <c r="F3527">
        <v>99</v>
      </c>
      <c r="G3527">
        <v>99</v>
      </c>
      <c r="H3527">
        <v>99</v>
      </c>
      <c r="I3527">
        <v>99</v>
      </c>
      <c r="J3527">
        <v>999</v>
      </c>
      <c r="K3527">
        <v>99</v>
      </c>
      <c r="L3527">
        <v>99</v>
      </c>
      <c r="M3527">
        <v>39</v>
      </c>
      <c r="N3527">
        <v>99</v>
      </c>
      <c r="O3527">
        <v>99</v>
      </c>
      <c r="P3527">
        <v>9999</v>
      </c>
      <c r="Q3527">
        <v>13</v>
      </c>
      <c r="R3527">
        <v>13</v>
      </c>
      <c r="S3527">
        <v>13</v>
      </c>
      <c r="T3527">
        <v>6.6810566348031675E-2</v>
      </c>
      <c r="U3527">
        <v>9.2299935638871178E-2</v>
      </c>
      <c r="V3527">
        <v>2</v>
      </c>
      <c r="W3527">
        <v>39</v>
      </c>
      <c r="X3527">
        <v>216.70972581048412</v>
      </c>
      <c r="Y3527">
        <v>200.02307692307687</v>
      </c>
      <c r="Z3527">
        <v>200.02307692307687</v>
      </c>
      <c r="AA3527">
        <v>22.896158691803205</v>
      </c>
      <c r="AB3527">
        <v>0</v>
      </c>
    </row>
    <row r="3528" spans="1:28">
      <c r="A3528">
        <v>10</v>
      </c>
      <c r="B3528">
        <v>637</v>
      </c>
      <c r="C3528">
        <v>2006</v>
      </c>
      <c r="D3528">
        <v>99</v>
      </c>
      <c r="E3528">
        <v>99</v>
      </c>
      <c r="F3528">
        <v>99</v>
      </c>
      <c r="G3528">
        <v>99</v>
      </c>
      <c r="H3528">
        <v>99</v>
      </c>
      <c r="I3528">
        <v>99</v>
      </c>
      <c r="J3528">
        <v>999</v>
      </c>
      <c r="K3528">
        <v>99</v>
      </c>
      <c r="L3528">
        <v>99</v>
      </c>
      <c r="M3528">
        <v>40</v>
      </c>
      <c r="N3528">
        <v>99</v>
      </c>
      <c r="O3528">
        <v>99</v>
      </c>
      <c r="P3528">
        <v>9999</v>
      </c>
      <c r="Q3528">
        <v>31</v>
      </c>
      <c r="R3528">
        <v>32</v>
      </c>
      <c r="S3528">
        <v>32</v>
      </c>
      <c r="T3528">
        <v>0.16445677870284711</v>
      </c>
      <c r="U3528">
        <v>0.23721186397240643</v>
      </c>
      <c r="V3528">
        <v>5</v>
      </c>
      <c r="W3528">
        <v>40</v>
      </c>
      <c r="X3528">
        <v>226.25947995666303</v>
      </c>
      <c r="Y3528">
        <v>208.83750000000003</v>
      </c>
      <c r="Z3528">
        <v>208.83750000000003</v>
      </c>
      <c r="AA3528">
        <v>31.792705039835202</v>
      </c>
      <c r="AB3528">
        <v>0</v>
      </c>
    </row>
    <row r="3529" spans="1:28">
      <c r="A3529">
        <v>10</v>
      </c>
      <c r="B3529">
        <v>638</v>
      </c>
      <c r="C3529">
        <v>2006</v>
      </c>
      <c r="D3529">
        <v>99</v>
      </c>
      <c r="E3529">
        <v>99</v>
      </c>
      <c r="F3529">
        <v>99</v>
      </c>
      <c r="G3529">
        <v>99</v>
      </c>
      <c r="H3529">
        <v>99</v>
      </c>
      <c r="I3529">
        <v>99</v>
      </c>
      <c r="J3529">
        <v>999</v>
      </c>
      <c r="K3529">
        <v>99</v>
      </c>
      <c r="L3529">
        <v>99</v>
      </c>
      <c r="M3529">
        <v>41</v>
      </c>
      <c r="N3529">
        <v>99</v>
      </c>
      <c r="O3529">
        <v>99</v>
      </c>
      <c r="P3529">
        <v>9999</v>
      </c>
      <c r="Q3529">
        <v>34</v>
      </c>
      <c r="R3529">
        <v>35</v>
      </c>
      <c r="S3529">
        <v>35</v>
      </c>
      <c r="T3529">
        <v>0.17987460170623909</v>
      </c>
      <c r="U3529">
        <v>0.25042697993531521</v>
      </c>
      <c r="V3529">
        <v>5</v>
      </c>
      <c r="W3529">
        <v>41</v>
      </c>
      <c r="X3529">
        <v>218.39034205231391</v>
      </c>
      <c r="Y3529">
        <v>201.57428571428565</v>
      </c>
      <c r="Z3529">
        <v>201.57428571428565</v>
      </c>
      <c r="AA3529">
        <v>35.830755686438195</v>
      </c>
      <c r="AB3529">
        <v>0</v>
      </c>
    </row>
    <row r="3530" spans="1:28">
      <c r="A3530">
        <v>10</v>
      </c>
      <c r="B3530">
        <v>639</v>
      </c>
      <c r="C3530">
        <v>2006</v>
      </c>
      <c r="D3530">
        <v>99</v>
      </c>
      <c r="E3530">
        <v>99</v>
      </c>
      <c r="F3530">
        <v>99</v>
      </c>
      <c r="G3530">
        <v>99</v>
      </c>
      <c r="H3530">
        <v>99</v>
      </c>
      <c r="I3530">
        <v>99</v>
      </c>
      <c r="J3530">
        <v>999</v>
      </c>
      <c r="K3530">
        <v>99</v>
      </c>
      <c r="L3530">
        <v>99</v>
      </c>
      <c r="M3530">
        <v>42</v>
      </c>
      <c r="N3530">
        <v>99</v>
      </c>
      <c r="O3530">
        <v>99</v>
      </c>
      <c r="P3530">
        <v>9999</v>
      </c>
      <c r="Q3530">
        <v>32</v>
      </c>
      <c r="R3530">
        <v>34</v>
      </c>
      <c r="S3530">
        <v>34</v>
      </c>
      <c r="T3530">
        <v>0.17473532737177516</v>
      </c>
      <c r="U3530">
        <v>0.25045537663896905</v>
      </c>
      <c r="V3530">
        <v>5</v>
      </c>
      <c r="W3530">
        <v>42</v>
      </c>
      <c r="X3530">
        <v>224.83907972723213</v>
      </c>
      <c r="Y3530">
        <v>207.52647058823527</v>
      </c>
      <c r="Z3530">
        <v>207.52647058823527</v>
      </c>
      <c r="AA3530">
        <v>24.943280467581506</v>
      </c>
      <c r="AB3530">
        <v>0</v>
      </c>
    </row>
    <row r="3531" spans="1:28">
      <c r="A3531">
        <v>10</v>
      </c>
      <c r="B3531">
        <v>640</v>
      </c>
      <c r="C3531">
        <v>2006</v>
      </c>
      <c r="D3531">
        <v>99</v>
      </c>
      <c r="E3531">
        <v>99</v>
      </c>
      <c r="F3531">
        <v>99</v>
      </c>
      <c r="G3531">
        <v>99</v>
      </c>
      <c r="H3531">
        <v>99</v>
      </c>
      <c r="I3531">
        <v>99</v>
      </c>
      <c r="J3531">
        <v>999</v>
      </c>
      <c r="K3531">
        <v>99</v>
      </c>
      <c r="L3531">
        <v>99</v>
      </c>
      <c r="M3531">
        <v>43</v>
      </c>
      <c r="N3531">
        <v>99</v>
      </c>
      <c r="O3531">
        <v>99</v>
      </c>
      <c r="P3531">
        <v>9999</v>
      </c>
      <c r="Q3531">
        <v>64</v>
      </c>
      <c r="R3531">
        <v>74</v>
      </c>
      <c r="S3531">
        <v>74</v>
      </c>
      <c r="T3531">
        <v>0.380306300750334</v>
      </c>
      <c r="U3531">
        <v>0.53131297412733747</v>
      </c>
      <c r="V3531">
        <v>6.2702702702702702</v>
      </c>
      <c r="W3531">
        <v>43</v>
      </c>
      <c r="X3531">
        <v>219.14878041638607</v>
      </c>
      <c r="Y3531">
        <v>202.27432432432423</v>
      </c>
      <c r="Z3531">
        <v>202.27432432432423</v>
      </c>
      <c r="AA3531">
        <v>31.760710305943118</v>
      </c>
      <c r="AB3531">
        <v>0</v>
      </c>
    </row>
    <row r="3532" spans="1:28">
      <c r="A3532">
        <v>10</v>
      </c>
      <c r="B3532">
        <v>641</v>
      </c>
      <c r="C3532">
        <v>2006</v>
      </c>
      <c r="D3532">
        <v>99</v>
      </c>
      <c r="E3532">
        <v>99</v>
      </c>
      <c r="F3532">
        <v>99</v>
      </c>
      <c r="G3532">
        <v>99</v>
      </c>
      <c r="H3532">
        <v>99</v>
      </c>
      <c r="I3532">
        <v>99</v>
      </c>
      <c r="J3532">
        <v>999</v>
      </c>
      <c r="K3532">
        <v>99</v>
      </c>
      <c r="L3532">
        <v>99</v>
      </c>
      <c r="M3532">
        <v>44</v>
      </c>
      <c r="N3532">
        <v>99</v>
      </c>
      <c r="O3532">
        <v>99</v>
      </c>
      <c r="P3532">
        <v>9999</v>
      </c>
      <c r="Q3532">
        <v>70</v>
      </c>
      <c r="R3532">
        <v>85</v>
      </c>
      <c r="S3532">
        <v>85</v>
      </c>
      <c r="T3532">
        <v>0.43683831842943793</v>
      </c>
      <c r="U3532">
        <v>0.58135861472928485</v>
      </c>
      <c r="V3532">
        <v>5</v>
      </c>
      <c r="W3532">
        <v>44</v>
      </c>
      <c r="X3532">
        <v>208.75916130265756</v>
      </c>
      <c r="Y3532">
        <v>192.68470588235289</v>
      </c>
      <c r="Z3532">
        <v>192.68470588235289</v>
      </c>
      <c r="AA3532">
        <v>32.96739389469009</v>
      </c>
      <c r="AB3532">
        <v>0</v>
      </c>
    </row>
    <row r="3533" spans="1:28">
      <c r="A3533">
        <v>10</v>
      </c>
      <c r="B3533">
        <v>642</v>
      </c>
      <c r="C3533">
        <v>2006</v>
      </c>
      <c r="D3533">
        <v>99</v>
      </c>
      <c r="E3533">
        <v>99</v>
      </c>
      <c r="F3533">
        <v>99</v>
      </c>
      <c r="G3533">
        <v>99</v>
      </c>
      <c r="H3533">
        <v>99</v>
      </c>
      <c r="I3533">
        <v>99</v>
      </c>
      <c r="J3533">
        <v>999</v>
      </c>
      <c r="K3533">
        <v>99</v>
      </c>
      <c r="L3533">
        <v>99</v>
      </c>
      <c r="M3533">
        <v>45</v>
      </c>
      <c r="N3533">
        <v>99</v>
      </c>
      <c r="O3533">
        <v>99</v>
      </c>
      <c r="P3533">
        <v>9999</v>
      </c>
      <c r="Q3533">
        <v>95</v>
      </c>
      <c r="R3533">
        <v>104</v>
      </c>
      <c r="S3533">
        <v>104</v>
      </c>
      <c r="T3533">
        <v>0.5344845307842534</v>
      </c>
      <c r="U3533">
        <v>0.70348928755652251</v>
      </c>
      <c r="V3533">
        <v>8</v>
      </c>
      <c r="W3533">
        <v>45</v>
      </c>
      <c r="X3533">
        <v>206.46408034002832</v>
      </c>
      <c r="Y3533">
        <v>190.56634615384627</v>
      </c>
      <c r="Z3533">
        <v>190.56634615384627</v>
      </c>
      <c r="AA3533">
        <v>33.930830689282359</v>
      </c>
      <c r="AB3533">
        <v>0</v>
      </c>
    </row>
    <row r="3534" spans="1:28">
      <c r="A3534">
        <v>10</v>
      </c>
      <c r="B3534">
        <v>643</v>
      </c>
      <c r="C3534">
        <v>2006</v>
      </c>
      <c r="D3534">
        <v>99</v>
      </c>
      <c r="E3534">
        <v>99</v>
      </c>
      <c r="F3534">
        <v>99</v>
      </c>
      <c r="G3534">
        <v>99</v>
      </c>
      <c r="H3534">
        <v>99</v>
      </c>
      <c r="I3534">
        <v>99</v>
      </c>
      <c r="J3534">
        <v>999</v>
      </c>
      <c r="K3534">
        <v>99</v>
      </c>
      <c r="L3534">
        <v>99</v>
      </c>
      <c r="M3534">
        <v>46</v>
      </c>
      <c r="N3534">
        <v>99</v>
      </c>
      <c r="O3534">
        <v>99</v>
      </c>
      <c r="P3534">
        <v>9999</v>
      </c>
      <c r="Q3534">
        <v>114</v>
      </c>
      <c r="R3534">
        <v>132</v>
      </c>
      <c r="S3534">
        <v>132</v>
      </c>
      <c r="T3534">
        <v>0.67838421214924438</v>
      </c>
      <c r="U3534">
        <v>0.89655847569902414</v>
      </c>
      <c r="V3534">
        <v>8</v>
      </c>
      <c r="W3534">
        <v>46</v>
      </c>
      <c r="X3534">
        <v>207.31228865031676</v>
      </c>
      <c r="Y3534">
        <v>191.34924242424248</v>
      </c>
      <c r="Z3534">
        <v>191.34924242424248</v>
      </c>
      <c r="AA3534">
        <v>33.492071644829494</v>
      </c>
      <c r="AB3534">
        <v>0</v>
      </c>
    </row>
    <row r="3535" spans="1:28">
      <c r="A3535">
        <v>10</v>
      </c>
      <c r="B3535">
        <v>644</v>
      </c>
      <c r="C3535">
        <v>2006</v>
      </c>
      <c r="D3535">
        <v>99</v>
      </c>
      <c r="E3535">
        <v>99</v>
      </c>
      <c r="F3535">
        <v>99</v>
      </c>
      <c r="G3535">
        <v>99</v>
      </c>
      <c r="H3535">
        <v>99</v>
      </c>
      <c r="I3535">
        <v>99</v>
      </c>
      <c r="J3535">
        <v>999</v>
      </c>
      <c r="K3535">
        <v>99</v>
      </c>
      <c r="L3535">
        <v>99</v>
      </c>
      <c r="M3535">
        <v>47</v>
      </c>
      <c r="N3535">
        <v>99</v>
      </c>
      <c r="O3535">
        <v>99</v>
      </c>
      <c r="P3535">
        <v>9999</v>
      </c>
      <c r="Q3535">
        <v>132</v>
      </c>
      <c r="R3535">
        <v>166</v>
      </c>
      <c r="S3535">
        <v>166</v>
      </c>
      <c r="T3535">
        <v>0.85311953952101982</v>
      </c>
      <c r="U3535">
        <v>1.0829011946635219</v>
      </c>
      <c r="V3535">
        <v>8</v>
      </c>
      <c r="W3535">
        <v>47</v>
      </c>
      <c r="X3535">
        <v>199.11368116017687</v>
      </c>
      <c r="Y3535">
        <v>183.78192771084343</v>
      </c>
      <c r="Z3535">
        <v>183.78192771084343</v>
      </c>
      <c r="AA3535">
        <v>34.263536220830751</v>
      </c>
      <c r="AB3535">
        <v>0</v>
      </c>
    </row>
    <row r="3536" spans="1:28">
      <c r="A3536">
        <v>10</v>
      </c>
      <c r="B3536">
        <v>645</v>
      </c>
      <c r="C3536">
        <v>2006</v>
      </c>
      <c r="D3536">
        <v>99</v>
      </c>
      <c r="E3536">
        <v>99</v>
      </c>
      <c r="F3536">
        <v>99</v>
      </c>
      <c r="G3536">
        <v>99</v>
      </c>
      <c r="H3536">
        <v>99</v>
      </c>
      <c r="I3536">
        <v>99</v>
      </c>
      <c r="J3536">
        <v>999</v>
      </c>
      <c r="K3536">
        <v>99</v>
      </c>
      <c r="L3536">
        <v>99</v>
      </c>
      <c r="M3536">
        <v>48</v>
      </c>
      <c r="N3536">
        <v>99</v>
      </c>
      <c r="O3536">
        <v>99</v>
      </c>
      <c r="P3536">
        <v>9999</v>
      </c>
      <c r="Q3536">
        <v>190</v>
      </c>
      <c r="R3536">
        <v>237</v>
      </c>
      <c r="S3536">
        <v>237</v>
      </c>
      <c r="T3536">
        <v>1.2180080172679617</v>
      </c>
      <c r="U3536">
        <v>1.5400597267867957</v>
      </c>
      <c r="V3536">
        <v>8.7932489451476776</v>
      </c>
      <c r="W3536">
        <v>48</v>
      </c>
      <c r="X3536">
        <v>198.33966473296104</v>
      </c>
      <c r="Y3536">
        <v>183.06751054852325</v>
      </c>
      <c r="Z3536">
        <v>183.06751054852325</v>
      </c>
      <c r="AA3536">
        <v>32.705805355153544</v>
      </c>
      <c r="AB3536">
        <v>0</v>
      </c>
    </row>
    <row r="3537" spans="1:28">
      <c r="A3537">
        <v>10</v>
      </c>
      <c r="B3537">
        <v>646</v>
      </c>
      <c r="C3537">
        <v>2006</v>
      </c>
      <c r="D3537">
        <v>99</v>
      </c>
      <c r="E3537">
        <v>99</v>
      </c>
      <c r="F3537">
        <v>99</v>
      </c>
      <c r="G3537">
        <v>99</v>
      </c>
      <c r="H3537">
        <v>99</v>
      </c>
      <c r="I3537">
        <v>99</v>
      </c>
      <c r="J3537">
        <v>999</v>
      </c>
      <c r="K3537">
        <v>99</v>
      </c>
      <c r="L3537">
        <v>99</v>
      </c>
      <c r="M3537">
        <v>49</v>
      </c>
      <c r="N3537">
        <v>99</v>
      </c>
      <c r="O3537">
        <v>99</v>
      </c>
      <c r="P3537">
        <v>9999</v>
      </c>
      <c r="Q3537">
        <v>215</v>
      </c>
      <c r="R3537">
        <v>302</v>
      </c>
      <c r="S3537">
        <v>302</v>
      </c>
      <c r="T3537">
        <v>1.5520608490081196</v>
      </c>
      <c r="U3537">
        <v>1.8773912686667515</v>
      </c>
      <c r="V3537">
        <v>8.3013245033112568</v>
      </c>
      <c r="W3537">
        <v>49</v>
      </c>
      <c r="X3537">
        <v>189.74406807631311</v>
      </c>
      <c r="Y3537">
        <v>175.13377483443713</v>
      </c>
      <c r="Z3537">
        <v>175.13377483443713</v>
      </c>
      <c r="AA3537">
        <v>33.232037696464438</v>
      </c>
      <c r="AB3537">
        <v>0</v>
      </c>
    </row>
    <row r="3538" spans="1:28">
      <c r="A3538">
        <v>10</v>
      </c>
      <c r="B3538">
        <v>647</v>
      </c>
      <c r="C3538">
        <v>2006</v>
      </c>
      <c r="D3538">
        <v>99</v>
      </c>
      <c r="E3538">
        <v>99</v>
      </c>
      <c r="F3538">
        <v>99</v>
      </c>
      <c r="G3538">
        <v>99</v>
      </c>
      <c r="H3538">
        <v>99</v>
      </c>
      <c r="I3538">
        <v>99</v>
      </c>
      <c r="J3538">
        <v>999</v>
      </c>
      <c r="K3538">
        <v>99</v>
      </c>
      <c r="L3538">
        <v>99</v>
      </c>
      <c r="M3538">
        <v>50</v>
      </c>
      <c r="N3538">
        <v>99</v>
      </c>
      <c r="O3538">
        <v>99</v>
      </c>
      <c r="P3538">
        <v>9999</v>
      </c>
      <c r="Q3538">
        <v>322</v>
      </c>
      <c r="R3538">
        <v>493</v>
      </c>
      <c r="S3538">
        <v>493</v>
      </c>
      <c r="T3538">
        <v>2.533662246890739</v>
      </c>
      <c r="U3538">
        <v>2.9887885554469089</v>
      </c>
      <c r="V3538">
        <v>11.89249492900608</v>
      </c>
      <c r="W3538">
        <v>50</v>
      </c>
      <c r="X3538">
        <v>185.04128217581345</v>
      </c>
      <c r="Y3538">
        <v>170.79310344827596</v>
      </c>
      <c r="Z3538">
        <v>170.79310344827596</v>
      </c>
      <c r="AA3538">
        <v>32.397637724457496</v>
      </c>
      <c r="AB3538">
        <v>0</v>
      </c>
    </row>
    <row r="3539" spans="1:28">
      <c r="A3539">
        <v>10</v>
      </c>
      <c r="B3539">
        <v>648</v>
      </c>
      <c r="C3539">
        <v>2006</v>
      </c>
      <c r="D3539">
        <v>99</v>
      </c>
      <c r="E3539">
        <v>99</v>
      </c>
      <c r="F3539">
        <v>99</v>
      </c>
      <c r="G3539">
        <v>99</v>
      </c>
      <c r="H3539">
        <v>99</v>
      </c>
      <c r="I3539">
        <v>99</v>
      </c>
      <c r="J3539">
        <v>999</v>
      </c>
      <c r="K3539">
        <v>99</v>
      </c>
      <c r="L3539">
        <v>99</v>
      </c>
      <c r="M3539">
        <v>51</v>
      </c>
      <c r="N3539">
        <v>99</v>
      </c>
      <c r="O3539">
        <v>99</v>
      </c>
      <c r="P3539">
        <v>9999</v>
      </c>
      <c r="Q3539">
        <v>307</v>
      </c>
      <c r="R3539">
        <v>516</v>
      </c>
      <c r="S3539">
        <v>516</v>
      </c>
      <c r="T3539">
        <v>2.6518655565834099</v>
      </c>
      <c r="U3539">
        <v>3.0137883034261579</v>
      </c>
      <c r="V3539">
        <v>11.68217054263566</v>
      </c>
      <c r="W3539">
        <v>51</v>
      </c>
      <c r="X3539">
        <v>178.27210730093157</v>
      </c>
      <c r="Y3539">
        <v>164.54515503875953</v>
      </c>
      <c r="Z3539">
        <v>164.54515503875953</v>
      </c>
      <c r="AA3539">
        <v>31.853897267054759</v>
      </c>
      <c r="AB3539">
        <v>0</v>
      </c>
    </row>
    <row r="3540" spans="1:28">
      <c r="A3540">
        <v>10</v>
      </c>
      <c r="B3540">
        <v>649</v>
      </c>
      <c r="C3540">
        <v>2006</v>
      </c>
      <c r="D3540">
        <v>99</v>
      </c>
      <c r="E3540">
        <v>99</v>
      </c>
      <c r="F3540">
        <v>99</v>
      </c>
      <c r="G3540">
        <v>99</v>
      </c>
      <c r="H3540">
        <v>99</v>
      </c>
      <c r="I3540">
        <v>99</v>
      </c>
      <c r="J3540">
        <v>999</v>
      </c>
      <c r="K3540">
        <v>99</v>
      </c>
      <c r="L3540">
        <v>99</v>
      </c>
      <c r="M3540">
        <v>52</v>
      </c>
      <c r="N3540">
        <v>99</v>
      </c>
      <c r="O3540">
        <v>99</v>
      </c>
      <c r="P3540">
        <v>9999</v>
      </c>
      <c r="Q3540">
        <v>395</v>
      </c>
      <c r="R3540">
        <v>666</v>
      </c>
      <c r="S3540">
        <v>666</v>
      </c>
      <c r="T3540">
        <v>3.4227567067530074</v>
      </c>
      <c r="U3540">
        <v>3.8532516568411648</v>
      </c>
      <c r="V3540">
        <v>11.396396396396398</v>
      </c>
      <c r="W3540">
        <v>52</v>
      </c>
      <c r="X3540">
        <v>176.5930068746969</v>
      </c>
      <c r="Y3540">
        <v>162.99534534534513</v>
      </c>
      <c r="Z3540">
        <v>162.99534534534513</v>
      </c>
      <c r="AA3540">
        <v>31.77134749861602</v>
      </c>
      <c r="AB3540">
        <v>0</v>
      </c>
    </row>
    <row r="3541" spans="1:28">
      <c r="A3541">
        <v>10</v>
      </c>
      <c r="B3541">
        <v>650</v>
      </c>
      <c r="C3541">
        <v>2006</v>
      </c>
      <c r="D3541">
        <v>99</v>
      </c>
      <c r="E3541">
        <v>99</v>
      </c>
      <c r="F3541">
        <v>99</v>
      </c>
      <c r="G3541">
        <v>99</v>
      </c>
      <c r="H3541">
        <v>99</v>
      </c>
      <c r="I3541">
        <v>99</v>
      </c>
      <c r="J3541">
        <v>999</v>
      </c>
      <c r="K3541">
        <v>99</v>
      </c>
      <c r="L3541">
        <v>99</v>
      </c>
      <c r="M3541">
        <v>53</v>
      </c>
      <c r="N3541">
        <v>99</v>
      </c>
      <c r="O3541">
        <v>99</v>
      </c>
      <c r="P3541">
        <v>9999</v>
      </c>
      <c r="Q3541">
        <v>427</v>
      </c>
      <c r="R3541">
        <v>796</v>
      </c>
      <c r="S3541">
        <v>796</v>
      </c>
      <c r="T3541">
        <v>4.0908623702333209</v>
      </c>
      <c r="U3541">
        <v>4.451893215331781</v>
      </c>
      <c r="V3541">
        <v>11.110552763819094</v>
      </c>
      <c r="W3541">
        <v>53</v>
      </c>
      <c r="X3541">
        <v>170.70727418239611</v>
      </c>
      <c r="Y3541">
        <v>157.56281407035183</v>
      </c>
      <c r="Z3541">
        <v>157.56281407035183</v>
      </c>
      <c r="AA3541">
        <v>32.329493576223321</v>
      </c>
      <c r="AB3541">
        <v>0</v>
      </c>
    </row>
    <row r="3542" spans="1:28">
      <c r="A3542">
        <v>10</v>
      </c>
      <c r="B3542">
        <v>651</v>
      </c>
      <c r="C3542">
        <v>2006</v>
      </c>
      <c r="D3542">
        <v>99</v>
      </c>
      <c r="E3542">
        <v>99</v>
      </c>
      <c r="F3542">
        <v>99</v>
      </c>
      <c r="G3542">
        <v>99</v>
      </c>
      <c r="H3542">
        <v>99</v>
      </c>
      <c r="I3542">
        <v>99</v>
      </c>
      <c r="J3542">
        <v>999</v>
      </c>
      <c r="K3542">
        <v>99</v>
      </c>
      <c r="L3542">
        <v>99</v>
      </c>
      <c r="M3542">
        <v>54</v>
      </c>
      <c r="N3542">
        <v>99</v>
      </c>
      <c r="O3542">
        <v>99</v>
      </c>
      <c r="P3542">
        <v>9999</v>
      </c>
      <c r="Q3542">
        <v>491</v>
      </c>
      <c r="R3542">
        <v>1009</v>
      </c>
      <c r="S3542">
        <v>1009</v>
      </c>
      <c r="T3542">
        <v>5.1855278034741508</v>
      </c>
      <c r="U3542">
        <v>5.5495677950712157</v>
      </c>
      <c r="V3542">
        <v>11.348860257680872</v>
      </c>
      <c r="W3542">
        <v>54</v>
      </c>
      <c r="X3542">
        <v>167.87589913959661</v>
      </c>
      <c r="Y3542">
        <v>154.94945490584743</v>
      </c>
      <c r="Z3542">
        <v>154.94945490584743</v>
      </c>
      <c r="AA3542">
        <v>30.403164481770663</v>
      </c>
      <c r="AB3542">
        <v>0</v>
      </c>
    </row>
    <row r="3543" spans="1:28">
      <c r="A3543">
        <v>10</v>
      </c>
      <c r="B3543">
        <v>652</v>
      </c>
      <c r="C3543">
        <v>2006</v>
      </c>
      <c r="D3543">
        <v>99</v>
      </c>
      <c r="E3543">
        <v>99</v>
      </c>
      <c r="F3543">
        <v>99</v>
      </c>
      <c r="G3543">
        <v>99</v>
      </c>
      <c r="H3543">
        <v>99</v>
      </c>
      <c r="I3543">
        <v>99</v>
      </c>
      <c r="J3543">
        <v>999</v>
      </c>
      <c r="K3543">
        <v>99</v>
      </c>
      <c r="L3543">
        <v>99</v>
      </c>
      <c r="M3543">
        <v>55</v>
      </c>
      <c r="N3543">
        <v>99</v>
      </c>
      <c r="O3543">
        <v>99</v>
      </c>
      <c r="P3543">
        <v>9999</v>
      </c>
      <c r="Q3543">
        <v>655</v>
      </c>
      <c r="R3543">
        <v>1535</v>
      </c>
      <c r="S3543">
        <v>1535</v>
      </c>
      <c r="T3543">
        <v>7.8887861034021984</v>
      </c>
      <c r="U3543">
        <v>8.1629270810985854</v>
      </c>
      <c r="V3543">
        <v>17.156351791530941</v>
      </c>
      <c r="W3543">
        <v>55</v>
      </c>
      <c r="X3543">
        <v>162.31471515134427</v>
      </c>
      <c r="Y3543">
        <v>149.81648208469062</v>
      </c>
      <c r="Z3543">
        <v>149.81648208469062</v>
      </c>
      <c r="AA3543">
        <v>30.196929466217622</v>
      </c>
      <c r="AB3543">
        <v>0</v>
      </c>
    </row>
    <row r="3544" spans="1:28">
      <c r="A3544">
        <v>10</v>
      </c>
      <c r="B3544">
        <v>653</v>
      </c>
      <c r="C3544">
        <v>2006</v>
      </c>
      <c r="D3544">
        <v>99</v>
      </c>
      <c r="E3544">
        <v>99</v>
      </c>
      <c r="F3544">
        <v>99</v>
      </c>
      <c r="G3544">
        <v>99</v>
      </c>
      <c r="H3544">
        <v>99</v>
      </c>
      <c r="I3544">
        <v>99</v>
      </c>
      <c r="J3544">
        <v>999</v>
      </c>
      <c r="K3544">
        <v>99</v>
      </c>
      <c r="L3544">
        <v>99</v>
      </c>
      <c r="M3544">
        <v>56</v>
      </c>
      <c r="N3544">
        <v>99</v>
      </c>
      <c r="O3544">
        <v>99</v>
      </c>
      <c r="P3544">
        <v>9999</v>
      </c>
      <c r="Q3544">
        <v>642</v>
      </c>
      <c r="R3544">
        <v>1562</v>
      </c>
      <c r="S3544">
        <v>1562</v>
      </c>
      <c r="T3544">
        <v>8.0275465104327264</v>
      </c>
      <c r="U3544">
        <v>8.2152196108771296</v>
      </c>
      <c r="V3544">
        <v>14.761843790012804</v>
      </c>
      <c r="W3544">
        <v>56</v>
      </c>
      <c r="X3544">
        <v>160.53084982860852</v>
      </c>
      <c r="Y3544">
        <v>148.16997439180537</v>
      </c>
      <c r="Z3544">
        <v>148.16997439180537</v>
      </c>
      <c r="AA3544">
        <v>28.752796243230343</v>
      </c>
      <c r="AB3544">
        <v>0</v>
      </c>
    </row>
    <row r="3545" spans="1:28">
      <c r="A3545">
        <v>10</v>
      </c>
      <c r="B3545">
        <v>654</v>
      </c>
      <c r="C3545">
        <v>2006</v>
      </c>
      <c r="D3545">
        <v>99</v>
      </c>
      <c r="E3545">
        <v>99</v>
      </c>
      <c r="F3545">
        <v>99</v>
      </c>
      <c r="G3545">
        <v>99</v>
      </c>
      <c r="H3545">
        <v>99</v>
      </c>
      <c r="I3545">
        <v>99</v>
      </c>
      <c r="J3545">
        <v>999</v>
      </c>
      <c r="K3545">
        <v>99</v>
      </c>
      <c r="L3545">
        <v>99</v>
      </c>
      <c r="M3545">
        <v>57</v>
      </c>
      <c r="N3545">
        <v>99</v>
      </c>
      <c r="O3545">
        <v>99</v>
      </c>
      <c r="P3545">
        <v>9999</v>
      </c>
      <c r="Q3545">
        <v>639</v>
      </c>
      <c r="R3545">
        <v>1642</v>
      </c>
      <c r="S3545">
        <v>1642</v>
      </c>
      <c r="T3545">
        <v>8.4386884571898424</v>
      </c>
      <c r="U3545">
        <v>8.3901539541486816</v>
      </c>
      <c r="V3545">
        <v>14.362362971985387</v>
      </c>
      <c r="W3545">
        <v>57</v>
      </c>
      <c r="X3545">
        <v>155.96140319854089</v>
      </c>
      <c r="Y3545">
        <v>143.95237515225313</v>
      </c>
      <c r="Z3545">
        <v>143.95237515225313</v>
      </c>
      <c r="AA3545">
        <v>27.618137738043103</v>
      </c>
      <c r="AB3545">
        <v>0</v>
      </c>
    </row>
    <row r="3546" spans="1:28">
      <c r="A3546">
        <v>10</v>
      </c>
      <c r="B3546">
        <v>655</v>
      </c>
      <c r="C3546">
        <v>2006</v>
      </c>
      <c r="D3546">
        <v>99</v>
      </c>
      <c r="E3546">
        <v>99</v>
      </c>
      <c r="F3546">
        <v>99</v>
      </c>
      <c r="G3546">
        <v>99</v>
      </c>
      <c r="H3546">
        <v>99</v>
      </c>
      <c r="I3546">
        <v>99</v>
      </c>
      <c r="J3546">
        <v>999</v>
      </c>
      <c r="K3546">
        <v>99</v>
      </c>
      <c r="L3546">
        <v>99</v>
      </c>
      <c r="M3546">
        <v>58</v>
      </c>
      <c r="N3546">
        <v>99</v>
      </c>
      <c r="O3546">
        <v>99</v>
      </c>
      <c r="P3546">
        <v>9999</v>
      </c>
      <c r="Q3546">
        <v>684</v>
      </c>
      <c r="R3546">
        <v>1911</v>
      </c>
      <c r="S3546">
        <v>1911</v>
      </c>
      <c r="T3546">
        <v>9.8211532531606522</v>
      </c>
      <c r="U3546">
        <v>9.6986243642865624</v>
      </c>
      <c r="V3546">
        <v>15.023024594453162</v>
      </c>
      <c r="W3546">
        <v>58</v>
      </c>
      <c r="X3546">
        <v>154.90655967362352</v>
      </c>
      <c r="Y3546">
        <v>142.97875457875477</v>
      </c>
      <c r="Z3546">
        <v>142.97875457875477</v>
      </c>
      <c r="AA3546">
        <v>26.834210627244804</v>
      </c>
      <c r="AB3546">
        <v>0</v>
      </c>
    </row>
    <row r="3547" spans="1:28">
      <c r="A3547">
        <v>10</v>
      </c>
      <c r="B3547">
        <v>656</v>
      </c>
      <c r="C3547">
        <v>2006</v>
      </c>
      <c r="D3547">
        <v>99</v>
      </c>
      <c r="E3547">
        <v>99</v>
      </c>
      <c r="F3547">
        <v>99</v>
      </c>
      <c r="G3547">
        <v>99</v>
      </c>
      <c r="H3547">
        <v>99</v>
      </c>
      <c r="I3547">
        <v>99</v>
      </c>
      <c r="J3547">
        <v>999</v>
      </c>
      <c r="K3547">
        <v>99</v>
      </c>
      <c r="L3547">
        <v>99</v>
      </c>
      <c r="M3547">
        <v>59</v>
      </c>
      <c r="N3547">
        <v>99</v>
      </c>
      <c r="O3547">
        <v>99</v>
      </c>
      <c r="P3547">
        <v>9999</v>
      </c>
      <c r="Q3547">
        <v>674</v>
      </c>
      <c r="R3547">
        <v>1843</v>
      </c>
      <c r="S3547">
        <v>1843</v>
      </c>
      <c r="T3547">
        <v>9.471682598417102</v>
      </c>
      <c r="U3547">
        <v>8.9893173020689368</v>
      </c>
      <c r="V3547">
        <v>17.182311448724903</v>
      </c>
      <c r="W3547">
        <v>59</v>
      </c>
      <c r="X3547">
        <v>148.87498537701435</v>
      </c>
      <c r="Y3547">
        <v>137.41161150298416</v>
      </c>
      <c r="Z3547">
        <v>137.41161150298416</v>
      </c>
      <c r="AA3547">
        <v>25.972993523542566</v>
      </c>
      <c r="AB3547">
        <v>0</v>
      </c>
    </row>
    <row r="3548" spans="1:28">
      <c r="A3548">
        <v>10</v>
      </c>
      <c r="B3548">
        <v>657</v>
      </c>
      <c r="C3548">
        <v>2006</v>
      </c>
      <c r="D3548">
        <v>99</v>
      </c>
      <c r="E3548">
        <v>99</v>
      </c>
      <c r="F3548">
        <v>99</v>
      </c>
      <c r="G3548">
        <v>99</v>
      </c>
      <c r="H3548">
        <v>99</v>
      </c>
      <c r="I3548">
        <v>99</v>
      </c>
      <c r="J3548">
        <v>999</v>
      </c>
      <c r="K3548">
        <v>99</v>
      </c>
      <c r="L3548">
        <v>99</v>
      </c>
      <c r="M3548">
        <v>60</v>
      </c>
      <c r="N3548">
        <v>99</v>
      </c>
      <c r="O3548">
        <v>99</v>
      </c>
      <c r="P3548">
        <v>9999</v>
      </c>
      <c r="Q3548">
        <v>669</v>
      </c>
      <c r="R3548">
        <v>1837</v>
      </c>
      <c r="S3548">
        <v>1837</v>
      </c>
      <c r="T3548">
        <v>9.4408469524103165</v>
      </c>
      <c r="U3548">
        <v>8.8896022771884606</v>
      </c>
      <c r="V3548">
        <v>18.158954817637447</v>
      </c>
      <c r="W3548">
        <v>60</v>
      </c>
      <c r="X3548">
        <v>147.70443354402201</v>
      </c>
      <c r="Y3548">
        <v>136.33119216113232</v>
      </c>
      <c r="Z3548">
        <v>136.33119216113232</v>
      </c>
      <c r="AA3548">
        <v>25.484627307630181</v>
      </c>
      <c r="AB3548">
        <v>0</v>
      </c>
    </row>
    <row r="3549" spans="1:28">
      <c r="A3549">
        <v>10</v>
      </c>
      <c r="B3549">
        <v>658</v>
      </c>
      <c r="C3549">
        <v>2006</v>
      </c>
      <c r="D3549">
        <v>99</v>
      </c>
      <c r="E3549">
        <v>99</v>
      </c>
      <c r="F3549">
        <v>99</v>
      </c>
      <c r="G3549">
        <v>99</v>
      </c>
      <c r="H3549">
        <v>99</v>
      </c>
      <c r="I3549">
        <v>99</v>
      </c>
      <c r="J3549">
        <v>999</v>
      </c>
      <c r="K3549">
        <v>99</v>
      </c>
      <c r="L3549">
        <v>99</v>
      </c>
      <c r="M3549">
        <v>61</v>
      </c>
      <c r="N3549">
        <v>99</v>
      </c>
      <c r="O3549">
        <v>99</v>
      </c>
      <c r="P3549">
        <v>9999</v>
      </c>
      <c r="Q3549">
        <v>601</v>
      </c>
      <c r="R3549">
        <v>1536</v>
      </c>
      <c r="S3549">
        <v>1536</v>
      </c>
      <c r="T3549">
        <v>7.8939253777366627</v>
      </c>
      <c r="U3549">
        <v>7.2054328289463427</v>
      </c>
      <c r="V3549">
        <v>18.334635416666671</v>
      </c>
      <c r="W3549">
        <v>61</v>
      </c>
      <c r="X3549">
        <v>143.18226063109435</v>
      </c>
      <c r="Y3549">
        <v>132.1572265624998</v>
      </c>
      <c r="Z3549">
        <v>132.1572265624998</v>
      </c>
      <c r="AA3549">
        <v>24.656252901684919</v>
      </c>
      <c r="AB3549">
        <v>0</v>
      </c>
    </row>
    <row r="3550" spans="1:28">
      <c r="A3550">
        <v>10</v>
      </c>
      <c r="B3550">
        <v>659</v>
      </c>
      <c r="C3550">
        <v>2006</v>
      </c>
      <c r="D3550">
        <v>99</v>
      </c>
      <c r="E3550">
        <v>99</v>
      </c>
      <c r="F3550">
        <v>99</v>
      </c>
      <c r="G3550">
        <v>99</v>
      </c>
      <c r="H3550">
        <v>99</v>
      </c>
      <c r="I3550">
        <v>99</v>
      </c>
      <c r="J3550">
        <v>999</v>
      </c>
      <c r="K3550">
        <v>99</v>
      </c>
      <c r="L3550">
        <v>99</v>
      </c>
      <c r="M3550">
        <v>62</v>
      </c>
      <c r="N3550">
        <v>99</v>
      </c>
      <c r="O3550">
        <v>99</v>
      </c>
      <c r="P3550">
        <v>9999</v>
      </c>
      <c r="Q3550">
        <v>520</v>
      </c>
      <c r="R3550">
        <v>1230</v>
      </c>
      <c r="S3550">
        <v>1230</v>
      </c>
      <c r="T3550">
        <v>6.3213074313906876</v>
      </c>
      <c r="U3550">
        <v>5.678605966062249</v>
      </c>
      <c r="V3550">
        <v>18.866666666666671</v>
      </c>
      <c r="W3550">
        <v>62</v>
      </c>
      <c r="X3550">
        <v>140.91492041680996</v>
      </c>
      <c r="Y3550">
        <v>130.06447154471547</v>
      </c>
      <c r="Z3550">
        <v>130.06447154471547</v>
      </c>
      <c r="AA3550">
        <v>24.058864759194591</v>
      </c>
      <c r="AB3550">
        <v>0</v>
      </c>
    </row>
    <row r="3551" spans="1:28">
      <c r="A3551">
        <v>10</v>
      </c>
      <c r="B3551">
        <v>660</v>
      </c>
      <c r="C3551">
        <v>2006</v>
      </c>
      <c r="D3551">
        <v>99</v>
      </c>
      <c r="E3551">
        <v>99</v>
      </c>
      <c r="F3551">
        <v>99</v>
      </c>
      <c r="G3551">
        <v>99</v>
      </c>
      <c r="H3551">
        <v>99</v>
      </c>
      <c r="I3551">
        <v>99</v>
      </c>
      <c r="J3551">
        <v>999</v>
      </c>
      <c r="K3551">
        <v>99</v>
      </c>
      <c r="L3551">
        <v>99</v>
      </c>
      <c r="M3551">
        <v>63</v>
      </c>
      <c r="N3551">
        <v>99</v>
      </c>
      <c r="O3551">
        <v>99</v>
      </c>
      <c r="P3551">
        <v>9999</v>
      </c>
      <c r="Q3551">
        <v>388</v>
      </c>
      <c r="R3551">
        <v>814</v>
      </c>
      <c r="S3551">
        <v>814</v>
      </c>
      <c r="T3551">
        <v>4.1833693082536749</v>
      </c>
      <c r="U3551">
        <v>3.7097737620421536</v>
      </c>
      <c r="V3551">
        <v>19.216216216216218</v>
      </c>
      <c r="W3551">
        <v>63</v>
      </c>
      <c r="X3551">
        <v>139.10520389393631</v>
      </c>
      <c r="Y3551">
        <v>128.39410319410317</v>
      </c>
      <c r="Z3551">
        <v>128.39410319410317</v>
      </c>
      <c r="AA3551">
        <v>25.384155413625088</v>
      </c>
      <c r="AB3551">
        <v>0</v>
      </c>
    </row>
    <row r="3552" spans="1:28">
      <c r="A3552">
        <v>10</v>
      </c>
      <c r="B3552">
        <v>661</v>
      </c>
      <c r="C3552">
        <v>2006</v>
      </c>
      <c r="D3552">
        <v>99</v>
      </c>
      <c r="E3552">
        <v>99</v>
      </c>
      <c r="F3552">
        <v>99</v>
      </c>
      <c r="G3552">
        <v>99</v>
      </c>
      <c r="H3552">
        <v>99</v>
      </c>
      <c r="I3552">
        <v>99</v>
      </c>
      <c r="J3552">
        <v>999</v>
      </c>
      <c r="K3552">
        <v>99</v>
      </c>
      <c r="L3552">
        <v>99</v>
      </c>
      <c r="M3552">
        <v>64</v>
      </c>
      <c r="N3552">
        <v>99</v>
      </c>
      <c r="O3552">
        <v>99</v>
      </c>
      <c r="P3552">
        <v>9999</v>
      </c>
      <c r="Q3552">
        <v>271</v>
      </c>
      <c r="R3552">
        <v>428</v>
      </c>
      <c r="S3552">
        <v>428</v>
      </c>
      <c r="T3552">
        <v>2.1996094151505812</v>
      </c>
      <c r="U3552">
        <v>1.9353027961808127</v>
      </c>
      <c r="V3552">
        <v>19.682242990654203</v>
      </c>
      <c r="W3552">
        <v>64</v>
      </c>
      <c r="X3552">
        <v>138.01475278703137</v>
      </c>
      <c r="Y3552">
        <v>127.38761682242983</v>
      </c>
      <c r="Z3552">
        <v>127.38761682242983</v>
      </c>
      <c r="AA3552">
        <v>21.700693621778111</v>
      </c>
      <c r="AB3552">
        <v>0</v>
      </c>
    </row>
    <row r="3553" spans="1:28">
      <c r="A3553">
        <v>10</v>
      </c>
      <c r="B3553">
        <v>662</v>
      </c>
      <c r="C3553">
        <v>2006</v>
      </c>
      <c r="D3553">
        <v>99</v>
      </c>
      <c r="E3553">
        <v>99</v>
      </c>
      <c r="F3553">
        <v>99</v>
      </c>
      <c r="G3553">
        <v>99</v>
      </c>
      <c r="H3553">
        <v>99</v>
      </c>
      <c r="I3553">
        <v>99</v>
      </c>
      <c r="J3553">
        <v>999</v>
      </c>
      <c r="K3553">
        <v>99</v>
      </c>
      <c r="L3553">
        <v>99</v>
      </c>
      <c r="M3553">
        <v>65</v>
      </c>
      <c r="N3553">
        <v>99</v>
      </c>
      <c r="O3553">
        <v>99</v>
      </c>
      <c r="P3553">
        <v>9999</v>
      </c>
      <c r="Q3553">
        <v>167</v>
      </c>
      <c r="R3553">
        <v>225</v>
      </c>
      <c r="S3553">
        <v>225</v>
      </c>
      <c r="T3553">
        <v>1.1563367252543943</v>
      </c>
      <c r="U3553">
        <v>1.0270413289884479</v>
      </c>
      <c r="V3553">
        <v>19.186666666666671</v>
      </c>
      <c r="W3553">
        <v>65</v>
      </c>
      <c r="X3553">
        <v>139.32394366197184</v>
      </c>
      <c r="Y3553">
        <v>128.59599999999998</v>
      </c>
      <c r="Z3553">
        <v>128.59599999999998</v>
      </c>
      <c r="AA3553">
        <v>20.999590091237788</v>
      </c>
      <c r="AB3553">
        <v>0</v>
      </c>
    </row>
    <row r="3554" spans="1:28">
      <c r="A3554">
        <v>10</v>
      </c>
      <c r="B3554">
        <v>663</v>
      </c>
      <c r="C3554">
        <v>2006</v>
      </c>
      <c r="D3554">
        <v>99</v>
      </c>
      <c r="E3554">
        <v>99</v>
      </c>
      <c r="F3554">
        <v>99</v>
      </c>
      <c r="G3554">
        <v>99</v>
      </c>
      <c r="H3554">
        <v>99</v>
      </c>
      <c r="I3554">
        <v>99</v>
      </c>
      <c r="J3554">
        <v>999</v>
      </c>
      <c r="K3554">
        <v>99</v>
      </c>
      <c r="L3554">
        <v>99</v>
      </c>
      <c r="M3554">
        <v>66</v>
      </c>
      <c r="N3554">
        <v>99</v>
      </c>
      <c r="O3554">
        <v>99</v>
      </c>
      <c r="P3554">
        <v>9999</v>
      </c>
    </row>
    <row r="3555" spans="1:28">
      <c r="A3555">
        <v>10</v>
      </c>
      <c r="B3555">
        <v>664</v>
      </c>
      <c r="C3555">
        <v>2006</v>
      </c>
      <c r="D3555">
        <v>99</v>
      </c>
      <c r="E3555">
        <v>99</v>
      </c>
      <c r="F3555">
        <v>99</v>
      </c>
      <c r="G3555">
        <v>99</v>
      </c>
      <c r="H3555">
        <v>99</v>
      </c>
      <c r="I3555">
        <v>99</v>
      </c>
      <c r="J3555">
        <v>999</v>
      </c>
      <c r="K3555">
        <v>99</v>
      </c>
      <c r="L3555">
        <v>99</v>
      </c>
      <c r="M3555">
        <v>67</v>
      </c>
      <c r="N3555">
        <v>99</v>
      </c>
      <c r="O3555">
        <v>99</v>
      </c>
      <c r="P3555">
        <v>9999</v>
      </c>
    </row>
    <row r="3556" spans="1:28">
      <c r="A3556">
        <v>10</v>
      </c>
      <c r="B3556">
        <v>665</v>
      </c>
      <c r="C3556">
        <v>2006</v>
      </c>
      <c r="D3556">
        <v>99</v>
      </c>
      <c r="E3556">
        <v>99</v>
      </c>
      <c r="F3556">
        <v>99</v>
      </c>
      <c r="G3556">
        <v>99</v>
      </c>
      <c r="H3556">
        <v>99</v>
      </c>
      <c r="I3556">
        <v>99</v>
      </c>
      <c r="J3556">
        <v>999</v>
      </c>
      <c r="K3556">
        <v>99</v>
      </c>
      <c r="L3556">
        <v>99</v>
      </c>
      <c r="M3556">
        <v>68</v>
      </c>
      <c r="N3556">
        <v>99</v>
      </c>
      <c r="O3556">
        <v>99</v>
      </c>
      <c r="P3556">
        <v>9999</v>
      </c>
    </row>
    <row r="3557" spans="1:28">
      <c r="A3557">
        <v>10</v>
      </c>
      <c r="B3557">
        <v>666</v>
      </c>
      <c r="C3557">
        <v>2005</v>
      </c>
      <c r="D3557">
        <v>99</v>
      </c>
      <c r="E3557">
        <v>99</v>
      </c>
      <c r="F3557">
        <v>99</v>
      </c>
      <c r="G3557">
        <v>99</v>
      </c>
      <c r="H3557">
        <v>99</v>
      </c>
      <c r="I3557">
        <v>99</v>
      </c>
      <c r="J3557">
        <v>999</v>
      </c>
      <c r="K3557">
        <v>99</v>
      </c>
      <c r="L3557">
        <v>99</v>
      </c>
      <c r="M3557">
        <v>0</v>
      </c>
      <c r="N3557">
        <v>99</v>
      </c>
      <c r="O3557">
        <v>99</v>
      </c>
      <c r="P3557">
        <v>9999</v>
      </c>
      <c r="Q3557">
        <v>136</v>
      </c>
      <c r="R3557">
        <v>351.25</v>
      </c>
      <c r="S3557">
        <v>0</v>
      </c>
      <c r="T3557">
        <v>1.9118507531739444</v>
      </c>
      <c r="U3557">
        <v>0</v>
      </c>
      <c r="V3557">
        <v>40.21921708185053</v>
      </c>
      <c r="X3557">
        <v>136.87287701021344</v>
      </c>
      <c r="Y3557">
        <v>0</v>
      </c>
    </row>
    <row r="3558" spans="1:28">
      <c r="A3558">
        <v>10</v>
      </c>
      <c r="B3558">
        <v>667</v>
      </c>
      <c r="C3558">
        <v>2005</v>
      </c>
      <c r="D3558">
        <v>99</v>
      </c>
      <c r="E3558">
        <v>99</v>
      </c>
      <c r="F3558">
        <v>99</v>
      </c>
      <c r="G3558">
        <v>99</v>
      </c>
      <c r="H3558">
        <v>99</v>
      </c>
      <c r="I3558">
        <v>99</v>
      </c>
      <c r="J3558">
        <v>999</v>
      </c>
      <c r="K3558">
        <v>99</v>
      </c>
      <c r="L3558">
        <v>99</v>
      </c>
      <c r="M3558">
        <v>35</v>
      </c>
      <c r="N3558">
        <v>99</v>
      </c>
      <c r="O3558">
        <v>99</v>
      </c>
      <c r="P3558">
        <v>9999</v>
      </c>
      <c r="Q3558">
        <v>11</v>
      </c>
      <c r="R3558">
        <v>12</v>
      </c>
      <c r="S3558">
        <v>12</v>
      </c>
      <c r="T3558">
        <v>6.5315897617330476E-2</v>
      </c>
      <c r="U3558">
        <v>9.1094630287347378E-2</v>
      </c>
      <c r="V3558">
        <v>2</v>
      </c>
      <c r="W3558">
        <v>35</v>
      </c>
      <c r="X3558">
        <v>215.63741422896359</v>
      </c>
      <c r="Y3558">
        <v>199.03333333333327</v>
      </c>
      <c r="Z3558">
        <v>199.03333333333327</v>
      </c>
      <c r="AA3558">
        <v>44.625820876359107</v>
      </c>
      <c r="AB3558">
        <v>0</v>
      </c>
    </row>
    <row r="3559" spans="1:28">
      <c r="A3559">
        <v>10</v>
      </c>
      <c r="B3559">
        <v>668</v>
      </c>
      <c r="C3559">
        <v>2005</v>
      </c>
      <c r="D3559">
        <v>99</v>
      </c>
      <c r="E3559">
        <v>99</v>
      </c>
      <c r="F3559">
        <v>99</v>
      </c>
      <c r="G3559">
        <v>99</v>
      </c>
      <c r="H3559">
        <v>99</v>
      </c>
      <c r="I3559">
        <v>99</v>
      </c>
      <c r="J3559">
        <v>999</v>
      </c>
      <c r="K3559">
        <v>99</v>
      </c>
      <c r="L3559">
        <v>99</v>
      </c>
      <c r="M3559">
        <v>36</v>
      </c>
      <c r="N3559">
        <v>99</v>
      </c>
      <c r="O3559">
        <v>99</v>
      </c>
      <c r="P3559">
        <v>9999</v>
      </c>
      <c r="Q3559">
        <v>7</v>
      </c>
      <c r="R3559">
        <v>8</v>
      </c>
      <c r="S3559">
        <v>8</v>
      </c>
      <c r="T3559">
        <v>4.3543931744887E-2</v>
      </c>
      <c r="U3559">
        <v>6.6532186012916092E-2</v>
      </c>
      <c r="V3559">
        <v>2</v>
      </c>
      <c r="W3559">
        <v>36</v>
      </c>
      <c r="X3559">
        <v>236.24052004333689</v>
      </c>
      <c r="Y3559">
        <v>218.05</v>
      </c>
      <c r="Z3559">
        <v>218.05</v>
      </c>
      <c r="AA3559">
        <v>38.717663927463342</v>
      </c>
      <c r="AB3559">
        <v>0</v>
      </c>
    </row>
    <row r="3560" spans="1:28">
      <c r="A3560">
        <v>10</v>
      </c>
      <c r="B3560">
        <v>669</v>
      </c>
      <c r="C3560">
        <v>2005</v>
      </c>
      <c r="D3560">
        <v>99</v>
      </c>
      <c r="E3560">
        <v>99</v>
      </c>
      <c r="F3560">
        <v>99</v>
      </c>
      <c r="G3560">
        <v>99</v>
      </c>
      <c r="H3560">
        <v>99</v>
      </c>
      <c r="I3560">
        <v>99</v>
      </c>
      <c r="J3560">
        <v>999</v>
      </c>
      <c r="K3560">
        <v>99</v>
      </c>
      <c r="L3560">
        <v>99</v>
      </c>
      <c r="M3560">
        <v>37</v>
      </c>
      <c r="N3560">
        <v>99</v>
      </c>
      <c r="O3560">
        <v>99</v>
      </c>
      <c r="P3560">
        <v>9999</v>
      </c>
      <c r="Q3560">
        <v>14</v>
      </c>
      <c r="R3560">
        <v>14</v>
      </c>
      <c r="S3560">
        <v>14</v>
      </c>
      <c r="T3560">
        <v>7.6201880553552218E-2</v>
      </c>
      <c r="U3560">
        <v>0.11061109416192264</v>
      </c>
      <c r="V3560">
        <v>2</v>
      </c>
      <c r="W3560">
        <v>37</v>
      </c>
      <c r="X3560">
        <v>224.43120260021664</v>
      </c>
      <c r="Y3560">
        <v>207.15</v>
      </c>
      <c r="Z3560">
        <v>207.15</v>
      </c>
      <c r="AA3560">
        <v>34.120411779461115</v>
      </c>
      <c r="AB3560">
        <v>0</v>
      </c>
    </row>
    <row r="3561" spans="1:28">
      <c r="A3561">
        <v>10</v>
      </c>
      <c r="B3561">
        <v>670</v>
      </c>
      <c r="C3561">
        <v>2005</v>
      </c>
      <c r="D3561">
        <v>99</v>
      </c>
      <c r="E3561">
        <v>99</v>
      </c>
      <c r="F3561">
        <v>99</v>
      </c>
      <c r="G3561">
        <v>99</v>
      </c>
      <c r="H3561">
        <v>99</v>
      </c>
      <c r="I3561">
        <v>99</v>
      </c>
      <c r="J3561">
        <v>999</v>
      </c>
      <c r="K3561">
        <v>99</v>
      </c>
      <c r="L3561">
        <v>99</v>
      </c>
      <c r="M3561">
        <v>38</v>
      </c>
      <c r="N3561">
        <v>99</v>
      </c>
      <c r="O3561">
        <v>99</v>
      </c>
      <c r="P3561">
        <v>9999</v>
      </c>
      <c r="Q3561">
        <v>10</v>
      </c>
      <c r="R3561">
        <v>10</v>
      </c>
      <c r="S3561">
        <v>10</v>
      </c>
      <c r="T3561">
        <v>5.4429914681108749E-2</v>
      </c>
      <c r="U3561">
        <v>8.202101927354738E-2</v>
      </c>
      <c r="V3561">
        <v>2</v>
      </c>
      <c r="W3561">
        <v>38</v>
      </c>
      <c r="X3561">
        <v>232.99024918743223</v>
      </c>
      <c r="Y3561">
        <v>215.05</v>
      </c>
      <c r="Z3561">
        <v>215.05</v>
      </c>
      <c r="AA3561">
        <v>22.919347721957593</v>
      </c>
      <c r="AB3561">
        <v>0</v>
      </c>
    </row>
    <row r="3562" spans="1:28">
      <c r="A3562">
        <v>10</v>
      </c>
      <c r="B3562">
        <v>671</v>
      </c>
      <c r="C3562">
        <v>2005</v>
      </c>
      <c r="D3562">
        <v>99</v>
      </c>
      <c r="E3562">
        <v>99</v>
      </c>
      <c r="F3562">
        <v>99</v>
      </c>
      <c r="G3562">
        <v>99</v>
      </c>
      <c r="H3562">
        <v>99</v>
      </c>
      <c r="I3562">
        <v>99</v>
      </c>
      <c r="J3562">
        <v>999</v>
      </c>
      <c r="K3562">
        <v>99</v>
      </c>
      <c r="L3562">
        <v>99</v>
      </c>
      <c r="M3562">
        <v>39</v>
      </c>
      <c r="N3562">
        <v>99</v>
      </c>
      <c r="O3562">
        <v>99</v>
      </c>
      <c r="P3562">
        <v>9999</v>
      </c>
      <c r="Q3562">
        <v>20</v>
      </c>
      <c r="R3562">
        <v>20</v>
      </c>
      <c r="S3562">
        <v>20</v>
      </c>
      <c r="T3562">
        <v>0.1088598293622175</v>
      </c>
      <c r="U3562">
        <v>0.15256939376798151</v>
      </c>
      <c r="V3562">
        <v>2</v>
      </c>
      <c r="W3562">
        <v>39</v>
      </c>
      <c r="X3562">
        <v>216.69555796316359</v>
      </c>
      <c r="Y3562">
        <v>200.01</v>
      </c>
      <c r="Z3562">
        <v>200.01</v>
      </c>
      <c r="AA3562">
        <v>36.057549833564643</v>
      </c>
      <c r="AB3562">
        <v>0</v>
      </c>
    </row>
    <row r="3563" spans="1:28">
      <c r="A3563">
        <v>10</v>
      </c>
      <c r="B3563">
        <v>672</v>
      </c>
      <c r="C3563">
        <v>2005</v>
      </c>
      <c r="D3563">
        <v>99</v>
      </c>
      <c r="E3563">
        <v>99</v>
      </c>
      <c r="F3563">
        <v>99</v>
      </c>
      <c r="G3563">
        <v>99</v>
      </c>
      <c r="H3563">
        <v>99</v>
      </c>
      <c r="I3563">
        <v>99</v>
      </c>
      <c r="J3563">
        <v>999</v>
      </c>
      <c r="K3563">
        <v>99</v>
      </c>
      <c r="L3563">
        <v>99</v>
      </c>
      <c r="M3563">
        <v>40</v>
      </c>
      <c r="N3563">
        <v>99</v>
      </c>
      <c r="O3563">
        <v>99</v>
      </c>
      <c r="P3563">
        <v>9999</v>
      </c>
      <c r="Q3563">
        <v>24</v>
      </c>
      <c r="R3563">
        <v>28</v>
      </c>
      <c r="S3563">
        <v>28</v>
      </c>
      <c r="T3563">
        <v>0.15240376110710444</v>
      </c>
      <c r="U3563">
        <v>0.22608128056074375</v>
      </c>
      <c r="V3563">
        <v>8.3571428571428612</v>
      </c>
      <c r="W3563">
        <v>40</v>
      </c>
      <c r="X3563">
        <v>229.36078006500529</v>
      </c>
      <c r="Y3563">
        <v>211.70000000000005</v>
      </c>
      <c r="Z3563">
        <v>211.70000000000005</v>
      </c>
      <c r="AA3563">
        <v>28.710301784749657</v>
      </c>
      <c r="AB3563">
        <v>0</v>
      </c>
    </row>
    <row r="3564" spans="1:28">
      <c r="A3564">
        <v>10</v>
      </c>
      <c r="B3564">
        <v>673</v>
      </c>
      <c r="C3564">
        <v>2005</v>
      </c>
      <c r="D3564">
        <v>99</v>
      </c>
      <c r="E3564">
        <v>99</v>
      </c>
      <c r="F3564">
        <v>99</v>
      </c>
      <c r="G3564">
        <v>99</v>
      </c>
      <c r="H3564">
        <v>99</v>
      </c>
      <c r="I3564">
        <v>99</v>
      </c>
      <c r="J3564">
        <v>999</v>
      </c>
      <c r="K3564">
        <v>99</v>
      </c>
      <c r="L3564">
        <v>99</v>
      </c>
      <c r="M3564">
        <v>41</v>
      </c>
      <c r="N3564">
        <v>99</v>
      </c>
      <c r="O3564">
        <v>99</v>
      </c>
      <c r="P3564">
        <v>9999</v>
      </c>
      <c r="Q3564">
        <v>37</v>
      </c>
      <c r="R3564">
        <v>39</v>
      </c>
      <c r="S3564">
        <v>39</v>
      </c>
      <c r="T3564">
        <v>0.21227666725632405</v>
      </c>
      <c r="U3564">
        <v>0.30522269650708683</v>
      </c>
      <c r="V3564">
        <v>5</v>
      </c>
      <c r="W3564">
        <v>41</v>
      </c>
      <c r="X3564">
        <v>222.31297052532153</v>
      </c>
      <c r="Y3564">
        <v>205.19487179487183</v>
      </c>
      <c r="Z3564">
        <v>205.19487179487183</v>
      </c>
      <c r="AA3564">
        <v>29.233761205399528</v>
      </c>
      <c r="AB3564">
        <v>0</v>
      </c>
    </row>
    <row r="3565" spans="1:28">
      <c r="A3565">
        <v>10</v>
      </c>
      <c r="B3565">
        <v>674</v>
      </c>
      <c r="C3565">
        <v>2005</v>
      </c>
      <c r="D3565">
        <v>99</v>
      </c>
      <c r="E3565">
        <v>99</v>
      </c>
      <c r="F3565">
        <v>99</v>
      </c>
      <c r="G3565">
        <v>99</v>
      </c>
      <c r="H3565">
        <v>99</v>
      </c>
      <c r="I3565">
        <v>99</v>
      </c>
      <c r="J3565">
        <v>999</v>
      </c>
      <c r="K3565">
        <v>99</v>
      </c>
      <c r="L3565">
        <v>99</v>
      </c>
      <c r="M3565">
        <v>42</v>
      </c>
      <c r="N3565">
        <v>99</v>
      </c>
      <c r="O3565">
        <v>99</v>
      </c>
      <c r="P3565">
        <v>9999</v>
      </c>
      <c r="Q3565">
        <v>48</v>
      </c>
      <c r="R3565">
        <v>57</v>
      </c>
      <c r="S3565">
        <v>57</v>
      </c>
      <c r="T3565">
        <v>0.31025051368231976</v>
      </c>
      <c r="U3565">
        <v>0.42720727030043121</v>
      </c>
      <c r="V3565">
        <v>5</v>
      </c>
      <c r="W3565">
        <v>42</v>
      </c>
      <c r="X3565">
        <v>212.90034403451753</v>
      </c>
      <c r="Y3565">
        <v>196.50701754385969</v>
      </c>
      <c r="Z3565">
        <v>196.50701754385969</v>
      </c>
      <c r="AA3565">
        <v>34.830526335230239</v>
      </c>
      <c r="AB3565">
        <v>0</v>
      </c>
    </row>
    <row r="3566" spans="1:28">
      <c r="A3566">
        <v>10</v>
      </c>
      <c r="B3566">
        <v>675</v>
      </c>
      <c r="C3566">
        <v>2005</v>
      </c>
      <c r="D3566">
        <v>99</v>
      </c>
      <c r="E3566">
        <v>99</v>
      </c>
      <c r="F3566">
        <v>99</v>
      </c>
      <c r="G3566">
        <v>99</v>
      </c>
      <c r="H3566">
        <v>99</v>
      </c>
      <c r="I3566">
        <v>99</v>
      </c>
      <c r="J3566">
        <v>999</v>
      </c>
      <c r="K3566">
        <v>99</v>
      </c>
      <c r="L3566">
        <v>99</v>
      </c>
      <c r="M3566">
        <v>43</v>
      </c>
      <c r="N3566">
        <v>99</v>
      </c>
      <c r="O3566">
        <v>99</v>
      </c>
      <c r="P3566">
        <v>9999</v>
      </c>
      <c r="Q3566">
        <v>34</v>
      </c>
      <c r="R3566">
        <v>40</v>
      </c>
      <c r="S3566">
        <v>40</v>
      </c>
      <c r="T3566">
        <v>0.21771965872443499</v>
      </c>
      <c r="U3566">
        <v>0.29719413358819274</v>
      </c>
      <c r="V3566">
        <v>7.35</v>
      </c>
      <c r="W3566">
        <v>43</v>
      </c>
      <c r="X3566">
        <v>211.05362946912243</v>
      </c>
      <c r="Y3566">
        <v>194.80250000000001</v>
      </c>
      <c r="Z3566">
        <v>194.80250000000001</v>
      </c>
      <c r="AA3566">
        <v>31.923326013277386</v>
      </c>
      <c r="AB3566">
        <v>0</v>
      </c>
    </row>
    <row r="3567" spans="1:28">
      <c r="A3567">
        <v>10</v>
      </c>
      <c r="B3567">
        <v>676</v>
      </c>
      <c r="C3567">
        <v>2005</v>
      </c>
      <c r="D3567">
        <v>99</v>
      </c>
      <c r="E3567">
        <v>99</v>
      </c>
      <c r="F3567">
        <v>99</v>
      </c>
      <c r="G3567">
        <v>99</v>
      </c>
      <c r="H3567">
        <v>99</v>
      </c>
      <c r="I3567">
        <v>99</v>
      </c>
      <c r="J3567">
        <v>999</v>
      </c>
      <c r="K3567">
        <v>99</v>
      </c>
      <c r="L3567">
        <v>99</v>
      </c>
      <c r="M3567">
        <v>44</v>
      </c>
      <c r="N3567">
        <v>99</v>
      </c>
      <c r="O3567">
        <v>99</v>
      </c>
      <c r="P3567">
        <v>9999</v>
      </c>
      <c r="Q3567">
        <v>76</v>
      </c>
      <c r="R3567">
        <v>84</v>
      </c>
      <c r="S3567">
        <v>84</v>
      </c>
      <c r="T3567">
        <v>0.45721128332131344</v>
      </c>
      <c r="U3567">
        <v>0.61966012366122802</v>
      </c>
      <c r="V3567">
        <v>5</v>
      </c>
      <c r="W3567">
        <v>44</v>
      </c>
      <c r="X3567">
        <v>209.54960532425329</v>
      </c>
      <c r="Y3567">
        <v>193.41428571428588</v>
      </c>
      <c r="Z3567">
        <v>193.41428571428588</v>
      </c>
      <c r="AA3567">
        <v>29.946603841380679</v>
      </c>
      <c r="AB3567">
        <v>0</v>
      </c>
    </row>
    <row r="3568" spans="1:28">
      <c r="A3568">
        <v>10</v>
      </c>
      <c r="B3568">
        <v>677</v>
      </c>
      <c r="C3568">
        <v>2005</v>
      </c>
      <c r="D3568">
        <v>99</v>
      </c>
      <c r="E3568">
        <v>99</v>
      </c>
      <c r="F3568">
        <v>99</v>
      </c>
      <c r="G3568">
        <v>99</v>
      </c>
      <c r="H3568">
        <v>99</v>
      </c>
      <c r="I3568">
        <v>99</v>
      </c>
      <c r="J3568">
        <v>999</v>
      </c>
      <c r="K3568">
        <v>99</v>
      </c>
      <c r="L3568">
        <v>99</v>
      </c>
      <c r="M3568">
        <v>45</v>
      </c>
      <c r="N3568">
        <v>99</v>
      </c>
      <c r="O3568">
        <v>99</v>
      </c>
      <c r="P3568">
        <v>9999</v>
      </c>
      <c r="Q3568">
        <v>77</v>
      </c>
      <c r="R3568">
        <v>90</v>
      </c>
      <c r="S3568">
        <v>90</v>
      </c>
      <c r="T3568">
        <v>0.48986923212997857</v>
      </c>
      <c r="U3568">
        <v>0.64512268235316916</v>
      </c>
      <c r="V3568">
        <v>8</v>
      </c>
      <c r="W3568">
        <v>45</v>
      </c>
      <c r="X3568">
        <v>203.61622727819912</v>
      </c>
      <c r="Y3568">
        <v>187.93777777777777</v>
      </c>
      <c r="Z3568">
        <v>187.93777777777777</v>
      </c>
      <c r="AA3568">
        <v>31.263836324552074</v>
      </c>
      <c r="AB3568">
        <v>0</v>
      </c>
    </row>
    <row r="3569" spans="1:28">
      <c r="A3569">
        <v>10</v>
      </c>
      <c r="B3569">
        <v>678</v>
      </c>
      <c r="C3569">
        <v>2005</v>
      </c>
      <c r="D3569">
        <v>99</v>
      </c>
      <c r="E3569">
        <v>99</v>
      </c>
      <c r="F3569">
        <v>99</v>
      </c>
      <c r="G3569">
        <v>99</v>
      </c>
      <c r="H3569">
        <v>99</v>
      </c>
      <c r="I3569">
        <v>99</v>
      </c>
      <c r="J3569">
        <v>999</v>
      </c>
      <c r="K3569">
        <v>99</v>
      </c>
      <c r="L3569">
        <v>99</v>
      </c>
      <c r="M3569">
        <v>46</v>
      </c>
      <c r="N3569">
        <v>99</v>
      </c>
      <c r="O3569">
        <v>99</v>
      </c>
      <c r="P3569">
        <v>9999</v>
      </c>
      <c r="Q3569">
        <v>114</v>
      </c>
      <c r="R3569">
        <v>135</v>
      </c>
      <c r="S3569">
        <v>135</v>
      </c>
      <c r="T3569">
        <v>0.73480384819496802</v>
      </c>
      <c r="U3569">
        <v>0.95253082615361695</v>
      </c>
      <c r="V3569">
        <v>8.1111111111111107</v>
      </c>
      <c r="W3569">
        <v>46</v>
      </c>
      <c r="X3569">
        <v>200.42775169535719</v>
      </c>
      <c r="Y3569">
        <v>184.99481481481476</v>
      </c>
      <c r="Z3569">
        <v>184.99481481481476</v>
      </c>
      <c r="AA3569">
        <v>32.307777571854281</v>
      </c>
      <c r="AB3569">
        <v>0</v>
      </c>
    </row>
    <row r="3570" spans="1:28">
      <c r="A3570">
        <v>10</v>
      </c>
      <c r="B3570">
        <v>679</v>
      </c>
      <c r="C3570">
        <v>2005</v>
      </c>
      <c r="D3570">
        <v>99</v>
      </c>
      <c r="E3570">
        <v>99</v>
      </c>
      <c r="F3570">
        <v>99</v>
      </c>
      <c r="G3570">
        <v>99</v>
      </c>
      <c r="H3570">
        <v>99</v>
      </c>
      <c r="I3570">
        <v>99</v>
      </c>
      <c r="J3570">
        <v>999</v>
      </c>
      <c r="K3570">
        <v>99</v>
      </c>
      <c r="L3570">
        <v>99</v>
      </c>
      <c r="M3570">
        <v>47</v>
      </c>
      <c r="N3570">
        <v>99</v>
      </c>
      <c r="O3570">
        <v>99</v>
      </c>
      <c r="P3570">
        <v>9999</v>
      </c>
      <c r="Q3570">
        <v>150</v>
      </c>
      <c r="R3570">
        <v>188</v>
      </c>
      <c r="S3570">
        <v>188</v>
      </c>
      <c r="T3570">
        <v>1.0232823960048445</v>
      </c>
      <c r="U3570">
        <v>1.3414641634891544</v>
      </c>
      <c r="V3570">
        <v>8.484042553191486</v>
      </c>
      <c r="W3570">
        <v>47</v>
      </c>
      <c r="X3570">
        <v>202.69069408266296</v>
      </c>
      <c r="Y3570">
        <v>187.08351063829784</v>
      </c>
      <c r="Z3570">
        <v>187.08351063829784</v>
      </c>
      <c r="AA3570">
        <v>32.794716012091307</v>
      </c>
      <c r="AB3570">
        <v>0</v>
      </c>
    </row>
    <row r="3571" spans="1:28">
      <c r="A3571">
        <v>10</v>
      </c>
      <c r="B3571">
        <v>680</v>
      </c>
      <c r="C3571">
        <v>2005</v>
      </c>
      <c r="D3571">
        <v>99</v>
      </c>
      <c r="E3571">
        <v>99</v>
      </c>
      <c r="F3571">
        <v>99</v>
      </c>
      <c r="G3571">
        <v>99</v>
      </c>
      <c r="H3571">
        <v>99</v>
      </c>
      <c r="I3571">
        <v>99</v>
      </c>
      <c r="J3571">
        <v>999</v>
      </c>
      <c r="K3571">
        <v>99</v>
      </c>
      <c r="L3571">
        <v>99</v>
      </c>
      <c r="M3571">
        <v>48</v>
      </c>
      <c r="N3571">
        <v>99</v>
      </c>
      <c r="O3571">
        <v>99</v>
      </c>
      <c r="P3571">
        <v>9999</v>
      </c>
      <c r="Q3571">
        <v>177</v>
      </c>
      <c r="R3571">
        <v>225</v>
      </c>
      <c r="S3571">
        <v>225</v>
      </c>
      <c r="T3571">
        <v>1.2246730803249464</v>
      </c>
      <c r="U3571">
        <v>1.5484180126778053</v>
      </c>
      <c r="V3571">
        <v>9.1999999999999993</v>
      </c>
      <c r="W3571">
        <v>48</v>
      </c>
      <c r="X3571">
        <v>195.48717948717953</v>
      </c>
      <c r="Y3571">
        <v>180.4346666666666</v>
      </c>
      <c r="Z3571">
        <v>180.4346666666666</v>
      </c>
      <c r="AA3571">
        <v>30.597434140790615</v>
      </c>
      <c r="AB3571">
        <v>0</v>
      </c>
    </row>
    <row r="3572" spans="1:28">
      <c r="A3572">
        <v>10</v>
      </c>
      <c r="B3572">
        <v>681</v>
      </c>
      <c r="C3572">
        <v>2005</v>
      </c>
      <c r="D3572">
        <v>99</v>
      </c>
      <c r="E3572">
        <v>99</v>
      </c>
      <c r="F3572">
        <v>99</v>
      </c>
      <c r="G3572">
        <v>99</v>
      </c>
      <c r="H3572">
        <v>99</v>
      </c>
      <c r="I3572">
        <v>99</v>
      </c>
      <c r="J3572">
        <v>999</v>
      </c>
      <c r="K3572">
        <v>99</v>
      </c>
      <c r="L3572">
        <v>99</v>
      </c>
      <c r="M3572">
        <v>49</v>
      </c>
      <c r="N3572">
        <v>99</v>
      </c>
      <c r="O3572">
        <v>99</v>
      </c>
      <c r="P3572">
        <v>9999</v>
      </c>
      <c r="Q3572">
        <v>218</v>
      </c>
      <c r="R3572">
        <v>310</v>
      </c>
      <c r="S3572">
        <v>310</v>
      </c>
      <c r="T3572">
        <v>1.6873273551143706</v>
      </c>
      <c r="U3572">
        <v>2.1225956599457745</v>
      </c>
      <c r="V3572">
        <v>8.2935483870967737</v>
      </c>
      <c r="W3572">
        <v>49</v>
      </c>
      <c r="X3572">
        <v>194.49935344074356</v>
      </c>
      <c r="Y3572">
        <v>179.52290322580652</v>
      </c>
      <c r="Z3572">
        <v>179.52290322580652</v>
      </c>
      <c r="AA3572">
        <v>29.204800057695</v>
      </c>
      <c r="AB3572">
        <v>0</v>
      </c>
    </row>
    <row r="3573" spans="1:28">
      <c r="A3573">
        <v>10</v>
      </c>
      <c r="B3573">
        <v>682</v>
      </c>
      <c r="C3573">
        <v>2005</v>
      </c>
      <c r="D3573">
        <v>99</v>
      </c>
      <c r="E3573">
        <v>99</v>
      </c>
      <c r="F3573">
        <v>99</v>
      </c>
      <c r="G3573">
        <v>99</v>
      </c>
      <c r="H3573">
        <v>99</v>
      </c>
      <c r="I3573">
        <v>99</v>
      </c>
      <c r="J3573">
        <v>999</v>
      </c>
      <c r="K3573">
        <v>99</v>
      </c>
      <c r="L3573">
        <v>99</v>
      </c>
      <c r="M3573">
        <v>50</v>
      </c>
      <c r="N3573">
        <v>99</v>
      </c>
      <c r="O3573">
        <v>99</v>
      </c>
      <c r="P3573">
        <v>9999</v>
      </c>
      <c r="Q3573">
        <v>279</v>
      </c>
      <c r="R3573">
        <v>418</v>
      </c>
      <c r="S3573">
        <v>418</v>
      </c>
      <c r="T3573">
        <v>2.2751704336703442</v>
      </c>
      <c r="U3573">
        <v>2.7186926188977738</v>
      </c>
      <c r="V3573">
        <v>11.842105263157897</v>
      </c>
      <c r="W3573">
        <v>50</v>
      </c>
      <c r="X3573">
        <v>184.75508923989275</v>
      </c>
      <c r="Y3573">
        <v>170.52894736842117</v>
      </c>
      <c r="Z3573">
        <v>170.52894736842117</v>
      </c>
      <c r="AA3573">
        <v>32.025184457888422</v>
      </c>
      <c r="AB3573">
        <v>0</v>
      </c>
    </row>
    <row r="3574" spans="1:28">
      <c r="A3574">
        <v>10</v>
      </c>
      <c r="B3574">
        <v>683</v>
      </c>
      <c r="C3574">
        <v>2005</v>
      </c>
      <c r="D3574">
        <v>99</v>
      </c>
      <c r="E3574">
        <v>99</v>
      </c>
      <c r="F3574">
        <v>99</v>
      </c>
      <c r="G3574">
        <v>99</v>
      </c>
      <c r="H3574">
        <v>99</v>
      </c>
      <c r="I3574">
        <v>99</v>
      </c>
      <c r="J3574">
        <v>999</v>
      </c>
      <c r="K3574">
        <v>99</v>
      </c>
      <c r="L3574">
        <v>99</v>
      </c>
      <c r="M3574">
        <v>51</v>
      </c>
      <c r="N3574">
        <v>99</v>
      </c>
      <c r="O3574">
        <v>99</v>
      </c>
      <c r="P3574">
        <v>9999</v>
      </c>
      <c r="Q3574">
        <v>310</v>
      </c>
      <c r="R3574">
        <v>464</v>
      </c>
      <c r="S3574">
        <v>464</v>
      </c>
      <c r="T3574">
        <v>2.5255480412034457</v>
      </c>
      <c r="U3574">
        <v>2.927248366626062</v>
      </c>
      <c r="V3574">
        <v>11.189655172413797</v>
      </c>
      <c r="W3574">
        <v>51</v>
      </c>
      <c r="X3574">
        <v>179.2066723951134</v>
      </c>
      <c r="Y3574">
        <v>165.40775862068972</v>
      </c>
      <c r="Z3574">
        <v>165.40775862068972</v>
      </c>
      <c r="AA3574">
        <v>31.864537230395317</v>
      </c>
      <c r="AB3574">
        <v>0</v>
      </c>
    </row>
    <row r="3575" spans="1:28">
      <c r="A3575">
        <v>10</v>
      </c>
      <c r="B3575">
        <v>684</v>
      </c>
      <c r="C3575">
        <v>2005</v>
      </c>
      <c r="D3575">
        <v>99</v>
      </c>
      <c r="E3575">
        <v>99</v>
      </c>
      <c r="F3575">
        <v>99</v>
      </c>
      <c r="G3575">
        <v>99</v>
      </c>
      <c r="H3575">
        <v>99</v>
      </c>
      <c r="I3575">
        <v>99</v>
      </c>
      <c r="J3575">
        <v>999</v>
      </c>
      <c r="K3575">
        <v>99</v>
      </c>
      <c r="L3575">
        <v>99</v>
      </c>
      <c r="M3575">
        <v>52</v>
      </c>
      <c r="N3575">
        <v>99</v>
      </c>
      <c r="O3575">
        <v>99</v>
      </c>
      <c r="P3575">
        <v>9999</v>
      </c>
      <c r="Q3575">
        <v>376</v>
      </c>
      <c r="R3575">
        <v>638</v>
      </c>
      <c r="S3575">
        <v>638</v>
      </c>
      <c r="T3575">
        <v>3.4726285566547368</v>
      </c>
      <c r="U3575">
        <v>3.928274764045113</v>
      </c>
      <c r="V3575">
        <v>11.418495297805642</v>
      </c>
      <c r="W3575">
        <v>52</v>
      </c>
      <c r="X3575">
        <v>174.90159185156753</v>
      </c>
      <c r="Y3575">
        <v>161.43416927899685</v>
      </c>
      <c r="Z3575">
        <v>161.43416927899685</v>
      </c>
      <c r="AA3575">
        <v>32.481935541707038</v>
      </c>
      <c r="AB3575">
        <v>0</v>
      </c>
    </row>
    <row r="3576" spans="1:28">
      <c r="A3576">
        <v>10</v>
      </c>
      <c r="B3576">
        <v>685</v>
      </c>
      <c r="C3576">
        <v>2005</v>
      </c>
      <c r="D3576">
        <v>99</v>
      </c>
      <c r="E3576">
        <v>99</v>
      </c>
      <c r="F3576">
        <v>99</v>
      </c>
      <c r="G3576">
        <v>99</v>
      </c>
      <c r="H3576">
        <v>99</v>
      </c>
      <c r="I3576">
        <v>99</v>
      </c>
      <c r="J3576">
        <v>999</v>
      </c>
      <c r="K3576">
        <v>99</v>
      </c>
      <c r="L3576">
        <v>99</v>
      </c>
      <c r="M3576">
        <v>53</v>
      </c>
      <c r="N3576">
        <v>99</v>
      </c>
      <c r="O3576">
        <v>99</v>
      </c>
      <c r="P3576">
        <v>9999</v>
      </c>
      <c r="Q3576">
        <v>427</v>
      </c>
      <c r="R3576">
        <v>730</v>
      </c>
      <c r="S3576">
        <v>730</v>
      </c>
      <c r="T3576">
        <v>3.9733837717209375</v>
      </c>
      <c r="U3576">
        <v>4.4593956669941246</v>
      </c>
      <c r="V3576">
        <v>11.361643835616441</v>
      </c>
      <c r="W3576">
        <v>53</v>
      </c>
      <c r="X3576">
        <v>173.5264696715594</v>
      </c>
      <c r="Y3576">
        <v>160.16493150684931</v>
      </c>
      <c r="Z3576">
        <v>160.16493150684931</v>
      </c>
      <c r="AA3576">
        <v>31.140644327066759</v>
      </c>
      <c r="AB3576">
        <v>0</v>
      </c>
    </row>
    <row r="3577" spans="1:28">
      <c r="A3577">
        <v>10</v>
      </c>
      <c r="B3577">
        <v>686</v>
      </c>
      <c r="C3577">
        <v>2005</v>
      </c>
      <c r="D3577">
        <v>99</v>
      </c>
      <c r="E3577">
        <v>99</v>
      </c>
      <c r="F3577">
        <v>99</v>
      </c>
      <c r="G3577">
        <v>99</v>
      </c>
      <c r="H3577">
        <v>99</v>
      </c>
      <c r="I3577">
        <v>99</v>
      </c>
      <c r="J3577">
        <v>999</v>
      </c>
      <c r="K3577">
        <v>99</v>
      </c>
      <c r="L3577">
        <v>99</v>
      </c>
      <c r="M3577">
        <v>54</v>
      </c>
      <c r="N3577">
        <v>99</v>
      </c>
      <c r="O3577">
        <v>99</v>
      </c>
      <c r="P3577">
        <v>9999</v>
      </c>
      <c r="Q3577">
        <v>495</v>
      </c>
      <c r="R3577">
        <v>930</v>
      </c>
      <c r="S3577">
        <v>930</v>
      </c>
      <c r="T3577">
        <v>5.0619820653431118</v>
      </c>
      <c r="U3577">
        <v>5.4978187672254091</v>
      </c>
      <c r="V3577">
        <v>11.668817204301076</v>
      </c>
      <c r="W3577">
        <v>54</v>
      </c>
      <c r="X3577">
        <v>167.92681648201869</v>
      </c>
      <c r="Y3577">
        <v>154.99645161290309</v>
      </c>
      <c r="Z3577">
        <v>154.99645161290309</v>
      </c>
      <c r="AA3577">
        <v>30.057406334895777</v>
      </c>
      <c r="AB3577">
        <v>0</v>
      </c>
    </row>
    <row r="3578" spans="1:28">
      <c r="A3578">
        <v>10</v>
      </c>
      <c r="B3578">
        <v>687</v>
      </c>
      <c r="C3578">
        <v>2005</v>
      </c>
      <c r="D3578">
        <v>99</v>
      </c>
      <c r="E3578">
        <v>99</v>
      </c>
      <c r="F3578">
        <v>99</v>
      </c>
      <c r="G3578">
        <v>99</v>
      </c>
      <c r="H3578">
        <v>99</v>
      </c>
      <c r="I3578">
        <v>99</v>
      </c>
      <c r="J3578">
        <v>999</v>
      </c>
      <c r="K3578">
        <v>99</v>
      </c>
      <c r="L3578">
        <v>99</v>
      </c>
      <c r="M3578">
        <v>55</v>
      </c>
      <c r="N3578">
        <v>99</v>
      </c>
      <c r="O3578">
        <v>99</v>
      </c>
      <c r="P3578">
        <v>9999</v>
      </c>
      <c r="Q3578">
        <v>598</v>
      </c>
      <c r="R3578">
        <v>1481</v>
      </c>
      <c r="S3578">
        <v>1481</v>
      </c>
      <c r="T3578">
        <v>8.0610703642722008</v>
      </c>
      <c r="U3578">
        <v>8.389062557151064</v>
      </c>
      <c r="V3578">
        <v>15.77920324105334</v>
      </c>
      <c r="W3578">
        <v>55</v>
      </c>
      <c r="X3578">
        <v>160.90552560676477</v>
      </c>
      <c r="Y3578">
        <v>148.51580013504395</v>
      </c>
      <c r="Z3578">
        <v>148.51580013504395</v>
      </c>
      <c r="AA3578">
        <v>29.186427365954842</v>
      </c>
      <c r="AB3578">
        <v>0</v>
      </c>
    </row>
    <row r="3579" spans="1:28">
      <c r="A3579">
        <v>10</v>
      </c>
      <c r="B3579">
        <v>688</v>
      </c>
      <c r="C3579">
        <v>2005</v>
      </c>
      <c r="D3579">
        <v>99</v>
      </c>
      <c r="E3579">
        <v>99</v>
      </c>
      <c r="F3579">
        <v>99</v>
      </c>
      <c r="G3579">
        <v>99</v>
      </c>
      <c r="H3579">
        <v>99</v>
      </c>
      <c r="I3579">
        <v>99</v>
      </c>
      <c r="J3579">
        <v>999</v>
      </c>
      <c r="K3579">
        <v>99</v>
      </c>
      <c r="L3579">
        <v>99</v>
      </c>
      <c r="M3579">
        <v>56</v>
      </c>
      <c r="N3579">
        <v>99</v>
      </c>
      <c r="O3579">
        <v>99</v>
      </c>
      <c r="P3579">
        <v>9999</v>
      </c>
      <c r="Q3579">
        <v>658</v>
      </c>
      <c r="R3579">
        <v>1519</v>
      </c>
      <c r="S3579">
        <v>1519</v>
      </c>
      <c r="T3579">
        <v>8.2679040400604151</v>
      </c>
      <c r="U3579">
        <v>8.4414103129998921</v>
      </c>
      <c r="V3579">
        <v>14.783410138248849</v>
      </c>
      <c r="W3579">
        <v>56</v>
      </c>
      <c r="X3579">
        <v>157.85917204752778</v>
      </c>
      <c r="Y3579">
        <v>145.70401579986799</v>
      </c>
      <c r="Z3579">
        <v>145.70401579986799</v>
      </c>
      <c r="AA3579">
        <v>28.893721005852576</v>
      </c>
      <c r="AB3579">
        <v>0</v>
      </c>
    </row>
    <row r="3580" spans="1:28">
      <c r="A3580">
        <v>10</v>
      </c>
      <c r="B3580">
        <v>689</v>
      </c>
      <c r="C3580">
        <v>2005</v>
      </c>
      <c r="D3580">
        <v>99</v>
      </c>
      <c r="E3580">
        <v>99</v>
      </c>
      <c r="F3580">
        <v>99</v>
      </c>
      <c r="G3580">
        <v>99</v>
      </c>
      <c r="H3580">
        <v>99</v>
      </c>
      <c r="I3580">
        <v>99</v>
      </c>
      <c r="J3580">
        <v>999</v>
      </c>
      <c r="K3580">
        <v>99</v>
      </c>
      <c r="L3580">
        <v>99</v>
      </c>
      <c r="M3580">
        <v>57</v>
      </c>
      <c r="N3580">
        <v>99</v>
      </c>
      <c r="O3580">
        <v>99</v>
      </c>
      <c r="P3580">
        <v>9999</v>
      </c>
      <c r="Q3580">
        <v>656</v>
      </c>
      <c r="R3580">
        <v>1539</v>
      </c>
      <c r="S3580">
        <v>1539</v>
      </c>
      <c r="T3580">
        <v>8.3767638694226303</v>
      </c>
      <c r="U3580">
        <v>8.4220807372883097</v>
      </c>
      <c r="V3580">
        <v>14.218973359324238</v>
      </c>
      <c r="W3580">
        <v>57</v>
      </c>
      <c r="X3580">
        <v>155.45094428217737</v>
      </c>
      <c r="Y3580">
        <v>143.4812215724499</v>
      </c>
      <c r="Z3580">
        <v>143.4812215724499</v>
      </c>
      <c r="AA3580">
        <v>27.889301589445513</v>
      </c>
      <c r="AB3580">
        <v>0</v>
      </c>
    </row>
    <row r="3581" spans="1:28">
      <c r="A3581">
        <v>10</v>
      </c>
      <c r="B3581">
        <v>690</v>
      </c>
      <c r="C3581">
        <v>2005</v>
      </c>
      <c r="D3581">
        <v>99</v>
      </c>
      <c r="E3581">
        <v>99</v>
      </c>
      <c r="F3581">
        <v>99</v>
      </c>
      <c r="G3581">
        <v>99</v>
      </c>
      <c r="H3581">
        <v>99</v>
      </c>
      <c r="I3581">
        <v>99</v>
      </c>
      <c r="J3581">
        <v>999</v>
      </c>
      <c r="K3581">
        <v>99</v>
      </c>
      <c r="L3581">
        <v>99</v>
      </c>
      <c r="M3581">
        <v>58</v>
      </c>
      <c r="N3581">
        <v>99</v>
      </c>
      <c r="O3581">
        <v>99</v>
      </c>
      <c r="P3581">
        <v>9999</v>
      </c>
      <c r="Q3581">
        <v>726</v>
      </c>
      <c r="R3581">
        <v>1823</v>
      </c>
      <c r="S3581">
        <v>1823</v>
      </c>
      <c r="T3581">
        <v>9.9225734463661208</v>
      </c>
      <c r="U3581">
        <v>9.726190152450787</v>
      </c>
      <c r="V3581">
        <v>15.398793198025237</v>
      </c>
      <c r="W3581">
        <v>58</v>
      </c>
      <c r="X3581">
        <v>151.55444248256757</v>
      </c>
      <c r="Y3581">
        <v>139.88475041140993</v>
      </c>
      <c r="Z3581">
        <v>139.88475041140993</v>
      </c>
      <c r="AA3581">
        <v>26.187703144308045</v>
      </c>
      <c r="AB3581">
        <v>0</v>
      </c>
    </row>
    <row r="3582" spans="1:28">
      <c r="A3582">
        <v>10</v>
      </c>
      <c r="B3582">
        <v>691</v>
      </c>
      <c r="C3582">
        <v>2005</v>
      </c>
      <c r="D3582">
        <v>99</v>
      </c>
      <c r="E3582">
        <v>99</v>
      </c>
      <c r="F3582">
        <v>99</v>
      </c>
      <c r="G3582">
        <v>99</v>
      </c>
      <c r="H3582">
        <v>99</v>
      </c>
      <c r="I3582">
        <v>99</v>
      </c>
      <c r="J3582">
        <v>999</v>
      </c>
      <c r="K3582">
        <v>99</v>
      </c>
      <c r="L3582">
        <v>99</v>
      </c>
      <c r="M3582">
        <v>59</v>
      </c>
      <c r="N3582">
        <v>99</v>
      </c>
      <c r="O3582">
        <v>99</v>
      </c>
      <c r="P3582">
        <v>9999</v>
      </c>
      <c r="Q3582">
        <v>667</v>
      </c>
      <c r="R3582">
        <v>1767</v>
      </c>
      <c r="S3582">
        <v>1767</v>
      </c>
      <c r="T3582">
        <v>9.6177659241519162</v>
      </c>
      <c r="U3582">
        <v>9.1887684485791912</v>
      </c>
      <c r="V3582">
        <v>16.597623089983014</v>
      </c>
      <c r="W3582">
        <v>59</v>
      </c>
      <c r="X3582">
        <v>147.71797385681029</v>
      </c>
      <c r="Y3582">
        <v>136.34368986983597</v>
      </c>
      <c r="Z3582">
        <v>136.34368986983597</v>
      </c>
      <c r="AA3582">
        <v>25.809830488124604</v>
      </c>
      <c r="AB3582">
        <v>0</v>
      </c>
    </row>
    <row r="3583" spans="1:28">
      <c r="A3583">
        <v>10</v>
      </c>
      <c r="B3583">
        <v>692</v>
      </c>
      <c r="C3583">
        <v>2005</v>
      </c>
      <c r="D3583">
        <v>99</v>
      </c>
      <c r="E3583">
        <v>99</v>
      </c>
      <c r="F3583">
        <v>99</v>
      </c>
      <c r="G3583">
        <v>99</v>
      </c>
      <c r="H3583">
        <v>99</v>
      </c>
      <c r="I3583">
        <v>99</v>
      </c>
      <c r="J3583">
        <v>999</v>
      </c>
      <c r="K3583">
        <v>99</v>
      </c>
      <c r="L3583">
        <v>99</v>
      </c>
      <c r="M3583">
        <v>60</v>
      </c>
      <c r="N3583">
        <v>99</v>
      </c>
      <c r="O3583">
        <v>99</v>
      </c>
      <c r="P3583">
        <v>9999</v>
      </c>
      <c r="Q3583">
        <v>637</v>
      </c>
      <c r="R3583">
        <v>1695</v>
      </c>
      <c r="S3583">
        <v>1695</v>
      </c>
      <c r="T3583">
        <v>9.2258705384479303</v>
      </c>
      <c r="U3583">
        <v>8.6499126641102215</v>
      </c>
      <c r="V3583">
        <v>18.11268436578171</v>
      </c>
      <c r="W3583">
        <v>60</v>
      </c>
      <c r="X3583">
        <v>144.96214409214531</v>
      </c>
      <c r="Y3583">
        <v>133.8000589970502</v>
      </c>
      <c r="Z3583">
        <v>133.8000589970502</v>
      </c>
      <c r="AA3583">
        <v>24.827890991542809</v>
      </c>
      <c r="AB3583">
        <v>0</v>
      </c>
    </row>
    <row r="3584" spans="1:28">
      <c r="A3584">
        <v>10</v>
      </c>
      <c r="B3584">
        <v>693</v>
      </c>
      <c r="C3584">
        <v>2005</v>
      </c>
      <c r="D3584">
        <v>99</v>
      </c>
      <c r="E3584">
        <v>99</v>
      </c>
      <c r="F3584">
        <v>99</v>
      </c>
      <c r="G3584">
        <v>99</v>
      </c>
      <c r="H3584">
        <v>99</v>
      </c>
      <c r="I3584">
        <v>99</v>
      </c>
      <c r="J3584">
        <v>999</v>
      </c>
      <c r="K3584">
        <v>99</v>
      </c>
      <c r="L3584">
        <v>99</v>
      </c>
      <c r="M3584">
        <v>61</v>
      </c>
      <c r="N3584">
        <v>99</v>
      </c>
      <c r="O3584">
        <v>99</v>
      </c>
      <c r="P3584">
        <v>9999</v>
      </c>
      <c r="Q3584">
        <v>613</v>
      </c>
      <c r="R3584">
        <v>1435</v>
      </c>
      <c r="S3584">
        <v>1435</v>
      </c>
      <c r="T3584">
        <v>7.8106927567391056</v>
      </c>
      <c r="U3584">
        <v>7.2810484075049917</v>
      </c>
      <c r="V3584">
        <v>17.857142857142861</v>
      </c>
      <c r="W3584">
        <v>61</v>
      </c>
      <c r="X3584">
        <v>144.1300712341592</v>
      </c>
      <c r="Y3584">
        <v>133.03205574912903</v>
      </c>
      <c r="Z3584">
        <v>133.03205574912903</v>
      </c>
      <c r="AA3584">
        <v>24.505081965080397</v>
      </c>
      <c r="AB3584">
        <v>0</v>
      </c>
    </row>
    <row r="3585" spans="1:28">
      <c r="A3585">
        <v>10</v>
      </c>
      <c r="B3585">
        <v>694</v>
      </c>
      <c r="C3585">
        <v>2005</v>
      </c>
      <c r="D3585">
        <v>99</v>
      </c>
      <c r="E3585">
        <v>99</v>
      </c>
      <c r="F3585">
        <v>99</v>
      </c>
      <c r="G3585">
        <v>99</v>
      </c>
      <c r="H3585">
        <v>99</v>
      </c>
      <c r="I3585">
        <v>99</v>
      </c>
      <c r="J3585">
        <v>999</v>
      </c>
      <c r="K3585">
        <v>99</v>
      </c>
      <c r="L3585">
        <v>99</v>
      </c>
      <c r="M3585">
        <v>62</v>
      </c>
      <c r="N3585">
        <v>99</v>
      </c>
      <c r="O3585">
        <v>99</v>
      </c>
      <c r="P3585">
        <v>9999</v>
      </c>
      <c r="Q3585">
        <v>506</v>
      </c>
      <c r="R3585">
        <v>1067</v>
      </c>
      <c r="S3585">
        <v>1067</v>
      </c>
      <c r="T3585">
        <v>5.8076718964743028</v>
      </c>
      <c r="U3585">
        <v>5.2487464285767409</v>
      </c>
      <c r="V3585">
        <v>17.922211808809749</v>
      </c>
      <c r="W3585">
        <v>62</v>
      </c>
      <c r="X3585">
        <v>139.73453582862621</v>
      </c>
      <c r="Y3585">
        <v>128.97497656982196</v>
      </c>
      <c r="Z3585">
        <v>128.97497656982196</v>
      </c>
      <c r="AA3585">
        <v>24.412188750343713</v>
      </c>
      <c r="AB3585">
        <v>0</v>
      </c>
    </row>
    <row r="3586" spans="1:28">
      <c r="A3586">
        <v>10</v>
      </c>
      <c r="B3586">
        <v>695</v>
      </c>
      <c r="C3586">
        <v>2005</v>
      </c>
      <c r="D3586">
        <v>99</v>
      </c>
      <c r="E3586">
        <v>99</v>
      </c>
      <c r="F3586">
        <v>99</v>
      </c>
      <c r="G3586">
        <v>99</v>
      </c>
      <c r="H3586">
        <v>99</v>
      </c>
      <c r="I3586">
        <v>99</v>
      </c>
      <c r="J3586">
        <v>999</v>
      </c>
      <c r="K3586">
        <v>99</v>
      </c>
      <c r="L3586">
        <v>99</v>
      </c>
      <c r="M3586">
        <v>63</v>
      </c>
      <c r="N3586">
        <v>99</v>
      </c>
      <c r="O3586">
        <v>99</v>
      </c>
      <c r="P3586">
        <v>9999</v>
      </c>
      <c r="Q3586">
        <v>359</v>
      </c>
      <c r="R3586">
        <v>693</v>
      </c>
      <c r="S3586">
        <v>693</v>
      </c>
      <c r="T3586">
        <v>3.7719930874008361</v>
      </c>
      <c r="U3586">
        <v>3.3658596289110454</v>
      </c>
      <c r="V3586">
        <v>18.774891774891767</v>
      </c>
      <c r="W3586">
        <v>63</v>
      </c>
      <c r="X3586">
        <v>137.96704078394222</v>
      </c>
      <c r="Y3586">
        <v>127.34357864357852</v>
      </c>
      <c r="Z3586">
        <v>127.34357864357852</v>
      </c>
      <c r="AA3586">
        <v>23.092713690192255</v>
      </c>
      <c r="AB3586">
        <v>0</v>
      </c>
    </row>
    <row r="3587" spans="1:28">
      <c r="A3587">
        <v>10</v>
      </c>
      <c r="B3587">
        <v>696</v>
      </c>
      <c r="C3587">
        <v>2005</v>
      </c>
      <c r="D3587">
        <v>99</v>
      </c>
      <c r="E3587">
        <v>99</v>
      </c>
      <c r="F3587">
        <v>99</v>
      </c>
      <c r="G3587">
        <v>99</v>
      </c>
      <c r="H3587">
        <v>99</v>
      </c>
      <c r="I3587">
        <v>99</v>
      </c>
      <c r="J3587">
        <v>999</v>
      </c>
      <c r="K3587">
        <v>99</v>
      </c>
      <c r="L3587">
        <v>99</v>
      </c>
      <c r="M3587">
        <v>64</v>
      </c>
      <c r="N3587">
        <v>99</v>
      </c>
      <c r="O3587">
        <v>99</v>
      </c>
      <c r="P3587">
        <v>9999</v>
      </c>
      <c r="Q3587">
        <v>242</v>
      </c>
      <c r="R3587">
        <v>354</v>
      </c>
      <c r="S3587">
        <v>354</v>
      </c>
      <c r="T3587">
        <v>1.92681897971125</v>
      </c>
      <c r="U3587">
        <v>1.7365953225554263</v>
      </c>
      <c r="V3587">
        <v>17.926553672316388</v>
      </c>
      <c r="W3587">
        <v>64</v>
      </c>
      <c r="X3587">
        <v>139.35031309106265</v>
      </c>
      <c r="Y3587">
        <v>128.62033898305069</v>
      </c>
      <c r="Z3587">
        <v>128.62033898305069</v>
      </c>
      <c r="AA3587">
        <v>22.313345906314719</v>
      </c>
      <c r="AB3587">
        <v>0</v>
      </c>
    </row>
    <row r="3588" spans="1:28">
      <c r="A3588">
        <v>10</v>
      </c>
      <c r="B3588">
        <v>697</v>
      </c>
      <c r="C3588">
        <v>2005</v>
      </c>
      <c r="D3588">
        <v>99</v>
      </c>
      <c r="E3588">
        <v>99</v>
      </c>
      <c r="F3588">
        <v>99</v>
      </c>
      <c r="G3588">
        <v>99</v>
      </c>
      <c r="H3588">
        <v>99</v>
      </c>
      <c r="I3588">
        <v>99</v>
      </c>
      <c r="J3588">
        <v>999</v>
      </c>
      <c r="K3588">
        <v>99</v>
      </c>
      <c r="L3588">
        <v>99</v>
      </c>
      <c r="M3588">
        <v>65</v>
      </c>
      <c r="N3588">
        <v>99</v>
      </c>
      <c r="O3588">
        <v>99</v>
      </c>
      <c r="P3588">
        <v>9999</v>
      </c>
      <c r="Q3588">
        <v>150</v>
      </c>
      <c r="R3588">
        <v>208</v>
      </c>
      <c r="S3588">
        <v>208</v>
      </c>
      <c r="T3588">
        <v>1.1321422253670617</v>
      </c>
      <c r="U3588">
        <v>1.0305699833429243</v>
      </c>
      <c r="V3588">
        <v>17.788461538461544</v>
      </c>
      <c r="W3588">
        <v>65</v>
      </c>
      <c r="X3588">
        <v>140.74297858154847</v>
      </c>
      <c r="Y3588">
        <v>129.90576923076915</v>
      </c>
      <c r="Z3588">
        <v>129.90576923076915</v>
      </c>
      <c r="AA3588">
        <v>21.551404679024319</v>
      </c>
      <c r="AB3588">
        <v>0</v>
      </c>
    </row>
    <row r="3589" spans="1:28">
      <c r="A3589">
        <v>10</v>
      </c>
      <c r="B3589">
        <v>698</v>
      </c>
      <c r="C3589">
        <v>2005</v>
      </c>
      <c r="D3589">
        <v>99</v>
      </c>
      <c r="E3589">
        <v>99</v>
      </c>
      <c r="F3589">
        <v>99</v>
      </c>
      <c r="G3589">
        <v>99</v>
      </c>
      <c r="H3589">
        <v>99</v>
      </c>
      <c r="I3589">
        <v>99</v>
      </c>
      <c r="J3589">
        <v>999</v>
      </c>
      <c r="K3589">
        <v>99</v>
      </c>
      <c r="L3589">
        <v>99</v>
      </c>
      <c r="M3589">
        <v>66</v>
      </c>
      <c r="N3589">
        <v>99</v>
      </c>
      <c r="O3589">
        <v>99</v>
      </c>
      <c r="P3589">
        <v>9999</v>
      </c>
    </row>
    <row r="3590" spans="1:28">
      <c r="A3590">
        <v>10</v>
      </c>
      <c r="B3590">
        <v>699</v>
      </c>
      <c r="C3590">
        <v>2005</v>
      </c>
      <c r="D3590">
        <v>99</v>
      </c>
      <c r="E3590">
        <v>99</v>
      </c>
      <c r="F3590">
        <v>99</v>
      </c>
      <c r="G3590">
        <v>99</v>
      </c>
      <c r="H3590">
        <v>99</v>
      </c>
      <c r="I3590">
        <v>99</v>
      </c>
      <c r="J3590">
        <v>999</v>
      </c>
      <c r="K3590">
        <v>99</v>
      </c>
      <c r="L3590">
        <v>99</v>
      </c>
      <c r="M3590">
        <v>67</v>
      </c>
      <c r="N3590">
        <v>99</v>
      </c>
      <c r="O3590">
        <v>99</v>
      </c>
      <c r="P3590">
        <v>9999</v>
      </c>
    </row>
    <row r="3591" spans="1:28">
      <c r="A3591">
        <v>10</v>
      </c>
      <c r="B3591">
        <v>700</v>
      </c>
      <c r="C3591">
        <v>2005</v>
      </c>
      <c r="D3591">
        <v>99</v>
      </c>
      <c r="E3591">
        <v>99</v>
      </c>
      <c r="F3591">
        <v>99</v>
      </c>
      <c r="G3591">
        <v>99</v>
      </c>
      <c r="H3591">
        <v>99</v>
      </c>
      <c r="I3591">
        <v>99</v>
      </c>
      <c r="J3591">
        <v>999</v>
      </c>
      <c r="K3591">
        <v>99</v>
      </c>
      <c r="L3591">
        <v>99</v>
      </c>
      <c r="M3591">
        <v>68</v>
      </c>
      <c r="N3591">
        <v>99</v>
      </c>
      <c r="O3591">
        <v>99</v>
      </c>
      <c r="P3591">
        <v>9999</v>
      </c>
    </row>
    <row r="3592" spans="1:28">
      <c r="A3592">
        <v>10</v>
      </c>
      <c r="B3592">
        <v>701</v>
      </c>
      <c r="C3592">
        <v>2004</v>
      </c>
      <c r="D3592">
        <v>99</v>
      </c>
      <c r="E3592">
        <v>99</v>
      </c>
      <c r="F3592">
        <v>99</v>
      </c>
      <c r="G3592">
        <v>99</v>
      </c>
      <c r="H3592">
        <v>99</v>
      </c>
      <c r="I3592">
        <v>99</v>
      </c>
      <c r="J3592">
        <v>999</v>
      </c>
      <c r="K3592">
        <v>99</v>
      </c>
      <c r="L3592">
        <v>99</v>
      </c>
      <c r="M3592">
        <v>0</v>
      </c>
      <c r="N3592">
        <v>99</v>
      </c>
      <c r="O3592">
        <v>99</v>
      </c>
      <c r="P3592">
        <v>9999</v>
      </c>
      <c r="Q3592">
        <v>72</v>
      </c>
      <c r="R3592">
        <v>158</v>
      </c>
      <c r="S3592">
        <v>0</v>
      </c>
      <c r="T3592">
        <v>0.97039675715514051</v>
      </c>
      <c r="U3592">
        <v>0</v>
      </c>
      <c r="V3592">
        <v>25.797468354430379</v>
      </c>
      <c r="X3592">
        <v>136.22269155340999</v>
      </c>
      <c r="Y3592">
        <v>0</v>
      </c>
    </row>
    <row r="3593" spans="1:28">
      <c r="A3593">
        <v>10</v>
      </c>
      <c r="B3593">
        <v>702</v>
      </c>
      <c r="C3593">
        <v>2004</v>
      </c>
      <c r="D3593">
        <v>99</v>
      </c>
      <c r="E3593">
        <v>99</v>
      </c>
      <c r="F3593">
        <v>99</v>
      </c>
      <c r="G3593">
        <v>99</v>
      </c>
      <c r="H3593">
        <v>99</v>
      </c>
      <c r="I3593">
        <v>99</v>
      </c>
      <c r="J3593">
        <v>999</v>
      </c>
      <c r="K3593">
        <v>99</v>
      </c>
      <c r="L3593">
        <v>99</v>
      </c>
      <c r="M3593">
        <v>35</v>
      </c>
      <c r="N3593">
        <v>99</v>
      </c>
      <c r="O3593">
        <v>99</v>
      </c>
      <c r="P3593">
        <v>9999</v>
      </c>
      <c r="Q3593">
        <v>10</v>
      </c>
      <c r="R3593">
        <v>10</v>
      </c>
      <c r="S3593">
        <v>10</v>
      </c>
      <c r="T3593">
        <v>6.1417516275641806E-2</v>
      </c>
      <c r="U3593">
        <v>8.9562840089565401E-2</v>
      </c>
      <c r="V3593">
        <v>2</v>
      </c>
      <c r="W3593">
        <v>35</v>
      </c>
      <c r="X3593">
        <v>226.0130010834236</v>
      </c>
      <c r="Y3593">
        <v>208.61</v>
      </c>
      <c r="Z3593">
        <v>208.61</v>
      </c>
      <c r="AA3593">
        <v>48.50976087345731</v>
      </c>
      <c r="AB3593">
        <v>0</v>
      </c>
    </row>
    <row r="3594" spans="1:28">
      <c r="A3594">
        <v>10</v>
      </c>
      <c r="B3594">
        <v>703</v>
      </c>
      <c r="C3594">
        <v>2004</v>
      </c>
      <c r="D3594">
        <v>99</v>
      </c>
      <c r="E3594">
        <v>99</v>
      </c>
      <c r="F3594">
        <v>99</v>
      </c>
      <c r="G3594">
        <v>99</v>
      </c>
      <c r="H3594">
        <v>99</v>
      </c>
      <c r="I3594">
        <v>99</v>
      </c>
      <c r="J3594">
        <v>999</v>
      </c>
      <c r="K3594">
        <v>99</v>
      </c>
      <c r="L3594">
        <v>99</v>
      </c>
      <c r="M3594">
        <v>36</v>
      </c>
      <c r="N3594">
        <v>99</v>
      </c>
      <c r="O3594">
        <v>99</v>
      </c>
      <c r="P3594">
        <v>9999</v>
      </c>
      <c r="Q3594">
        <v>3</v>
      </c>
      <c r="R3594">
        <v>3</v>
      </c>
      <c r="S3594">
        <v>3</v>
      </c>
      <c r="T3594">
        <v>1.8425254882692543E-2</v>
      </c>
      <c r="U3594">
        <v>2.9602405561456949E-2</v>
      </c>
      <c r="V3594">
        <v>2</v>
      </c>
      <c r="W3594">
        <v>36</v>
      </c>
      <c r="X3594">
        <v>249.00686168291796</v>
      </c>
      <c r="Y3594">
        <v>229.8333333333334</v>
      </c>
      <c r="Z3594">
        <v>229.8333333333334</v>
      </c>
      <c r="AA3594">
        <v>7.0570689540499609</v>
      </c>
      <c r="AB3594">
        <v>0</v>
      </c>
    </row>
    <row r="3595" spans="1:28">
      <c r="A3595">
        <v>10</v>
      </c>
      <c r="B3595">
        <v>704</v>
      </c>
      <c r="C3595">
        <v>2004</v>
      </c>
      <c r="D3595">
        <v>99</v>
      </c>
      <c r="E3595">
        <v>99</v>
      </c>
      <c r="F3595">
        <v>99</v>
      </c>
      <c r="G3595">
        <v>99</v>
      </c>
      <c r="H3595">
        <v>99</v>
      </c>
      <c r="I3595">
        <v>99</v>
      </c>
      <c r="J3595">
        <v>999</v>
      </c>
      <c r="K3595">
        <v>99</v>
      </c>
      <c r="L3595">
        <v>99</v>
      </c>
      <c r="M3595">
        <v>37</v>
      </c>
      <c r="N3595">
        <v>99</v>
      </c>
      <c r="O3595">
        <v>99</v>
      </c>
      <c r="P3595">
        <v>9999</v>
      </c>
      <c r="Q3595">
        <v>10</v>
      </c>
      <c r="R3595">
        <v>10</v>
      </c>
      <c r="S3595">
        <v>10</v>
      </c>
      <c r="T3595">
        <v>6.1417516275641806E-2</v>
      </c>
      <c r="U3595">
        <v>8.3865611346990582E-2</v>
      </c>
      <c r="V3595">
        <v>2</v>
      </c>
      <c r="W3595">
        <v>37</v>
      </c>
      <c r="X3595">
        <v>211.63596966413863</v>
      </c>
      <c r="Y3595">
        <v>195.33999999999995</v>
      </c>
      <c r="Z3595">
        <v>195.33999999999995</v>
      </c>
      <c r="AA3595">
        <v>25.754424862535945</v>
      </c>
      <c r="AB3595">
        <v>0</v>
      </c>
    </row>
    <row r="3596" spans="1:28">
      <c r="A3596">
        <v>10</v>
      </c>
      <c r="B3596">
        <v>705</v>
      </c>
      <c r="C3596">
        <v>2004</v>
      </c>
      <c r="D3596">
        <v>99</v>
      </c>
      <c r="E3596">
        <v>99</v>
      </c>
      <c r="F3596">
        <v>99</v>
      </c>
      <c r="G3596">
        <v>99</v>
      </c>
      <c r="H3596">
        <v>99</v>
      </c>
      <c r="I3596">
        <v>99</v>
      </c>
      <c r="J3596">
        <v>999</v>
      </c>
      <c r="K3596">
        <v>99</v>
      </c>
      <c r="L3596">
        <v>99</v>
      </c>
      <c r="M3596">
        <v>38</v>
      </c>
      <c r="N3596">
        <v>99</v>
      </c>
      <c r="O3596">
        <v>99</v>
      </c>
      <c r="P3596">
        <v>9999</v>
      </c>
      <c r="Q3596">
        <v>17</v>
      </c>
      <c r="R3596">
        <v>18</v>
      </c>
      <c r="S3596">
        <v>18</v>
      </c>
      <c r="T3596">
        <v>0.11055152929615523</v>
      </c>
      <c r="U3596">
        <v>0.16276815078258969</v>
      </c>
      <c r="V3596">
        <v>2</v>
      </c>
      <c r="W3596">
        <v>38</v>
      </c>
      <c r="X3596">
        <v>228.19309016492113</v>
      </c>
      <c r="Y3596">
        <v>210.62222222222223</v>
      </c>
      <c r="Z3596">
        <v>210.62222222222223</v>
      </c>
      <c r="AA3596">
        <v>27.830410137025879</v>
      </c>
      <c r="AB3596">
        <v>0</v>
      </c>
    </row>
    <row r="3597" spans="1:28">
      <c r="A3597">
        <v>10</v>
      </c>
      <c r="B3597">
        <v>706</v>
      </c>
      <c r="C3597">
        <v>2004</v>
      </c>
      <c r="D3597">
        <v>99</v>
      </c>
      <c r="E3597">
        <v>99</v>
      </c>
      <c r="F3597">
        <v>99</v>
      </c>
      <c r="G3597">
        <v>99</v>
      </c>
      <c r="H3597">
        <v>99</v>
      </c>
      <c r="I3597">
        <v>99</v>
      </c>
      <c r="J3597">
        <v>999</v>
      </c>
      <c r="K3597">
        <v>99</v>
      </c>
      <c r="L3597">
        <v>99</v>
      </c>
      <c r="M3597">
        <v>39</v>
      </c>
      <c r="N3597">
        <v>99</v>
      </c>
      <c r="O3597">
        <v>99</v>
      </c>
      <c r="P3597">
        <v>9999</v>
      </c>
      <c r="Q3597">
        <v>18</v>
      </c>
      <c r="R3597">
        <v>19</v>
      </c>
      <c r="S3597">
        <v>19</v>
      </c>
      <c r="T3597">
        <v>0.11669328092371944</v>
      </c>
      <c r="U3597">
        <v>0.17075800962956156</v>
      </c>
      <c r="V3597">
        <v>2</v>
      </c>
      <c r="W3597">
        <v>39</v>
      </c>
      <c r="X3597">
        <v>226.79477675771236</v>
      </c>
      <c r="Y3597">
        <v>209.3315789473684</v>
      </c>
      <c r="Z3597">
        <v>209.3315789473684</v>
      </c>
      <c r="AA3597">
        <v>40.191856371154906</v>
      </c>
      <c r="AB3597">
        <v>0</v>
      </c>
    </row>
    <row r="3598" spans="1:28">
      <c r="A3598">
        <v>10</v>
      </c>
      <c r="B3598">
        <v>707</v>
      </c>
      <c r="C3598">
        <v>2004</v>
      </c>
      <c r="D3598">
        <v>99</v>
      </c>
      <c r="E3598">
        <v>99</v>
      </c>
      <c r="F3598">
        <v>99</v>
      </c>
      <c r="G3598">
        <v>99</v>
      </c>
      <c r="H3598">
        <v>99</v>
      </c>
      <c r="I3598">
        <v>99</v>
      </c>
      <c r="J3598">
        <v>999</v>
      </c>
      <c r="K3598">
        <v>99</v>
      </c>
      <c r="L3598">
        <v>99</v>
      </c>
      <c r="M3598">
        <v>40</v>
      </c>
      <c r="N3598">
        <v>99</v>
      </c>
      <c r="O3598">
        <v>99</v>
      </c>
      <c r="P3598">
        <v>9999</v>
      </c>
      <c r="Q3598">
        <v>28</v>
      </c>
      <c r="R3598">
        <v>29</v>
      </c>
      <c r="S3598">
        <v>29</v>
      </c>
      <c r="T3598">
        <v>0.17811079719936129</v>
      </c>
      <c r="U3598">
        <v>0.25768046111574838</v>
      </c>
      <c r="V3598">
        <v>5</v>
      </c>
      <c r="W3598">
        <v>40</v>
      </c>
      <c r="X3598">
        <v>224.22759367878359</v>
      </c>
      <c r="Y3598">
        <v>206.96206896551723</v>
      </c>
      <c r="Z3598">
        <v>206.96206896551723</v>
      </c>
      <c r="AA3598">
        <v>31.273712810613752</v>
      </c>
      <c r="AB3598">
        <v>0</v>
      </c>
    </row>
    <row r="3599" spans="1:28">
      <c r="A3599">
        <v>10</v>
      </c>
      <c r="B3599">
        <v>708</v>
      </c>
      <c r="C3599">
        <v>2004</v>
      </c>
      <c r="D3599">
        <v>99</v>
      </c>
      <c r="E3599">
        <v>99</v>
      </c>
      <c r="F3599">
        <v>99</v>
      </c>
      <c r="G3599">
        <v>99</v>
      </c>
      <c r="H3599">
        <v>99</v>
      </c>
      <c r="I3599">
        <v>99</v>
      </c>
      <c r="J3599">
        <v>999</v>
      </c>
      <c r="K3599">
        <v>99</v>
      </c>
      <c r="L3599">
        <v>99</v>
      </c>
      <c r="M3599">
        <v>41</v>
      </c>
      <c r="N3599">
        <v>99</v>
      </c>
      <c r="O3599">
        <v>99</v>
      </c>
      <c r="P3599">
        <v>9999</v>
      </c>
      <c r="Q3599">
        <v>23</v>
      </c>
      <c r="R3599">
        <v>26</v>
      </c>
      <c r="S3599">
        <v>26</v>
      </c>
      <c r="T3599">
        <v>0.15968554231666873</v>
      </c>
      <c r="U3599">
        <v>0.21513371142553236</v>
      </c>
      <c r="V3599">
        <v>5</v>
      </c>
      <c r="W3599">
        <v>41</v>
      </c>
      <c r="X3599">
        <v>208.80490040836736</v>
      </c>
      <c r="Y3599">
        <v>192.72692307692313</v>
      </c>
      <c r="Z3599">
        <v>192.72692307692313</v>
      </c>
      <c r="AA3599">
        <v>31.440157536455722</v>
      </c>
      <c r="AB3599">
        <v>0</v>
      </c>
    </row>
    <row r="3600" spans="1:28">
      <c r="A3600">
        <v>10</v>
      </c>
      <c r="B3600">
        <v>709</v>
      </c>
      <c r="C3600">
        <v>2004</v>
      </c>
      <c r="D3600">
        <v>99</v>
      </c>
      <c r="E3600">
        <v>99</v>
      </c>
      <c r="F3600">
        <v>99</v>
      </c>
      <c r="G3600">
        <v>99</v>
      </c>
      <c r="H3600">
        <v>99</v>
      </c>
      <c r="I3600">
        <v>99</v>
      </c>
      <c r="J3600">
        <v>999</v>
      </c>
      <c r="K3600">
        <v>99</v>
      </c>
      <c r="L3600">
        <v>99</v>
      </c>
      <c r="M3600">
        <v>42</v>
      </c>
      <c r="N3600">
        <v>99</v>
      </c>
      <c r="O3600">
        <v>99</v>
      </c>
      <c r="P3600">
        <v>9999</v>
      </c>
      <c r="Q3600">
        <v>47</v>
      </c>
      <c r="R3600">
        <v>50</v>
      </c>
      <c r="S3600">
        <v>50</v>
      </c>
      <c r="T3600">
        <v>0.30708758137820902</v>
      </c>
      <c r="U3600">
        <v>0.41390560013972161</v>
      </c>
      <c r="V3600">
        <v>5</v>
      </c>
      <c r="W3600">
        <v>42</v>
      </c>
      <c r="X3600">
        <v>208.89924160346683</v>
      </c>
      <c r="Y3600">
        <v>192.81399999999996</v>
      </c>
      <c r="Z3600">
        <v>192.81399999999996</v>
      </c>
      <c r="AA3600">
        <v>30.917128003745848</v>
      </c>
      <c r="AB3600">
        <v>0</v>
      </c>
    </row>
    <row r="3601" spans="1:28">
      <c r="A3601">
        <v>10</v>
      </c>
      <c r="B3601">
        <v>710</v>
      </c>
      <c r="C3601">
        <v>2004</v>
      </c>
      <c r="D3601">
        <v>99</v>
      </c>
      <c r="E3601">
        <v>99</v>
      </c>
      <c r="F3601">
        <v>99</v>
      </c>
      <c r="G3601">
        <v>99</v>
      </c>
      <c r="H3601">
        <v>99</v>
      </c>
      <c r="I3601">
        <v>99</v>
      </c>
      <c r="J3601">
        <v>999</v>
      </c>
      <c r="K3601">
        <v>99</v>
      </c>
      <c r="L3601">
        <v>99</v>
      </c>
      <c r="M3601">
        <v>43</v>
      </c>
      <c r="N3601">
        <v>99</v>
      </c>
      <c r="O3601">
        <v>99</v>
      </c>
      <c r="P3601">
        <v>9999</v>
      </c>
      <c r="Q3601">
        <v>54</v>
      </c>
      <c r="R3601">
        <v>58</v>
      </c>
      <c r="S3601">
        <v>58</v>
      </c>
      <c r="T3601">
        <v>0.35622159439872259</v>
      </c>
      <c r="U3601">
        <v>0.48900855597533666</v>
      </c>
      <c r="V3601">
        <v>5.1551724137931023</v>
      </c>
      <c r="W3601">
        <v>43</v>
      </c>
      <c r="X3601">
        <v>212.7619830388164</v>
      </c>
      <c r="Y3601">
        <v>196.37931034482764</v>
      </c>
      <c r="Z3601">
        <v>196.37931034482764</v>
      </c>
      <c r="AA3601">
        <v>31.855047554457993</v>
      </c>
      <c r="AB3601">
        <v>0</v>
      </c>
    </row>
    <row r="3602" spans="1:28">
      <c r="A3602">
        <v>10</v>
      </c>
      <c r="B3602">
        <v>711</v>
      </c>
      <c r="C3602">
        <v>2004</v>
      </c>
      <c r="D3602">
        <v>99</v>
      </c>
      <c r="E3602">
        <v>99</v>
      </c>
      <c r="F3602">
        <v>99</v>
      </c>
      <c r="G3602">
        <v>99</v>
      </c>
      <c r="H3602">
        <v>99</v>
      </c>
      <c r="I3602">
        <v>99</v>
      </c>
      <c r="J3602">
        <v>999</v>
      </c>
      <c r="K3602">
        <v>99</v>
      </c>
      <c r="L3602">
        <v>99</v>
      </c>
      <c r="M3602">
        <v>44</v>
      </c>
      <c r="N3602">
        <v>99</v>
      </c>
      <c r="O3602">
        <v>99</v>
      </c>
      <c r="P3602">
        <v>9999</v>
      </c>
      <c r="Q3602">
        <v>69</v>
      </c>
      <c r="R3602">
        <v>79</v>
      </c>
      <c r="S3602">
        <v>79</v>
      </c>
      <c r="T3602">
        <v>0.48519837857757026</v>
      </c>
      <c r="U3602">
        <v>0.6517724134431242</v>
      </c>
      <c r="V3602">
        <v>5</v>
      </c>
      <c r="W3602">
        <v>44</v>
      </c>
      <c r="X3602">
        <v>208.19699109946924</v>
      </c>
      <c r="Y3602">
        <v>192.16582278481013</v>
      </c>
      <c r="Z3602">
        <v>192.16582278481013</v>
      </c>
      <c r="AA3602">
        <v>33.0744839739912</v>
      </c>
      <c r="AB3602">
        <v>0</v>
      </c>
    </row>
    <row r="3603" spans="1:28">
      <c r="A3603">
        <v>10</v>
      </c>
      <c r="B3603">
        <v>712</v>
      </c>
      <c r="C3603">
        <v>2004</v>
      </c>
      <c r="D3603">
        <v>99</v>
      </c>
      <c r="E3603">
        <v>99</v>
      </c>
      <c r="F3603">
        <v>99</v>
      </c>
      <c r="G3603">
        <v>99</v>
      </c>
      <c r="H3603">
        <v>99</v>
      </c>
      <c r="I3603">
        <v>99</v>
      </c>
      <c r="J3603">
        <v>999</v>
      </c>
      <c r="K3603">
        <v>99</v>
      </c>
      <c r="L3603">
        <v>99</v>
      </c>
      <c r="M3603">
        <v>45</v>
      </c>
      <c r="N3603">
        <v>99</v>
      </c>
      <c r="O3603">
        <v>99</v>
      </c>
      <c r="P3603">
        <v>9999</v>
      </c>
      <c r="Q3603">
        <v>108</v>
      </c>
      <c r="R3603">
        <v>122</v>
      </c>
      <c r="S3603">
        <v>122</v>
      </c>
      <c r="T3603">
        <v>0.74929369856283012</v>
      </c>
      <c r="U3603">
        <v>1.0058249119247933</v>
      </c>
      <c r="V3603">
        <v>7.9754098360655741</v>
      </c>
      <c r="W3603">
        <v>45</v>
      </c>
      <c r="X3603">
        <v>208.05019270731569</v>
      </c>
      <c r="Y3603">
        <v>192.03032786885245</v>
      </c>
      <c r="Z3603">
        <v>192.03032786885245</v>
      </c>
      <c r="AA3603">
        <v>31.085397682398249</v>
      </c>
      <c r="AB3603">
        <v>0</v>
      </c>
    </row>
    <row r="3604" spans="1:28">
      <c r="A3604">
        <v>10</v>
      </c>
      <c r="B3604">
        <v>713</v>
      </c>
      <c r="C3604">
        <v>2004</v>
      </c>
      <c r="D3604">
        <v>99</v>
      </c>
      <c r="E3604">
        <v>99</v>
      </c>
      <c r="F3604">
        <v>99</v>
      </c>
      <c r="G3604">
        <v>99</v>
      </c>
      <c r="H3604">
        <v>99</v>
      </c>
      <c r="I3604">
        <v>99</v>
      </c>
      <c r="J3604">
        <v>999</v>
      </c>
      <c r="K3604">
        <v>99</v>
      </c>
      <c r="L3604">
        <v>99</v>
      </c>
      <c r="M3604">
        <v>46</v>
      </c>
      <c r="N3604">
        <v>99</v>
      </c>
      <c r="O3604">
        <v>99</v>
      </c>
      <c r="P3604">
        <v>9999</v>
      </c>
      <c r="Q3604">
        <v>109</v>
      </c>
      <c r="R3604">
        <v>138</v>
      </c>
      <c r="S3604">
        <v>138</v>
      </c>
      <c r="T3604">
        <v>0.84756172460385726</v>
      </c>
      <c r="U3604">
        <v>1.1014542058299257</v>
      </c>
      <c r="V3604">
        <v>8</v>
      </c>
      <c r="W3604">
        <v>46</v>
      </c>
      <c r="X3604">
        <v>201.4155165104338</v>
      </c>
      <c r="Y3604">
        <v>185.90652173913043</v>
      </c>
      <c r="Z3604">
        <v>185.90652173913043</v>
      </c>
      <c r="AA3604">
        <v>32.227374282108073</v>
      </c>
      <c r="AB3604">
        <v>0</v>
      </c>
    </row>
    <row r="3605" spans="1:28">
      <c r="A3605">
        <v>10</v>
      </c>
      <c r="B3605">
        <v>714</v>
      </c>
      <c r="C3605">
        <v>2004</v>
      </c>
      <c r="D3605">
        <v>99</v>
      </c>
      <c r="E3605">
        <v>99</v>
      </c>
      <c r="F3605">
        <v>99</v>
      </c>
      <c r="G3605">
        <v>99</v>
      </c>
      <c r="H3605">
        <v>99</v>
      </c>
      <c r="I3605">
        <v>99</v>
      </c>
      <c r="J3605">
        <v>999</v>
      </c>
      <c r="K3605">
        <v>99</v>
      </c>
      <c r="L3605">
        <v>99</v>
      </c>
      <c r="M3605">
        <v>47</v>
      </c>
      <c r="N3605">
        <v>99</v>
      </c>
      <c r="O3605">
        <v>99</v>
      </c>
      <c r="P3605">
        <v>9999</v>
      </c>
      <c r="Q3605">
        <v>125</v>
      </c>
      <c r="R3605">
        <v>150</v>
      </c>
      <c r="S3605">
        <v>150</v>
      </c>
      <c r="T3605">
        <v>0.92126274413462717</v>
      </c>
      <c r="U3605">
        <v>1.2026991554963915</v>
      </c>
      <c r="V3605">
        <v>8</v>
      </c>
      <c r="W3605">
        <v>47</v>
      </c>
      <c r="X3605">
        <v>202.33513903936432</v>
      </c>
      <c r="Y3605">
        <v>186.75533333333323</v>
      </c>
      <c r="Z3605">
        <v>186.75533333333323</v>
      </c>
      <c r="AA3605">
        <v>32.398916724003406</v>
      </c>
      <c r="AB3605">
        <v>0</v>
      </c>
    </row>
    <row r="3606" spans="1:28">
      <c r="A3606">
        <v>10</v>
      </c>
      <c r="B3606">
        <v>715</v>
      </c>
      <c r="C3606">
        <v>2004</v>
      </c>
      <c r="D3606">
        <v>99</v>
      </c>
      <c r="E3606">
        <v>99</v>
      </c>
      <c r="F3606">
        <v>99</v>
      </c>
      <c r="G3606">
        <v>99</v>
      </c>
      <c r="H3606">
        <v>99</v>
      </c>
      <c r="I3606">
        <v>99</v>
      </c>
      <c r="J3606">
        <v>999</v>
      </c>
      <c r="K3606">
        <v>99</v>
      </c>
      <c r="L3606">
        <v>99</v>
      </c>
      <c r="M3606">
        <v>48</v>
      </c>
      <c r="N3606">
        <v>99</v>
      </c>
      <c r="O3606">
        <v>99</v>
      </c>
      <c r="P3606">
        <v>9999</v>
      </c>
      <c r="Q3606">
        <v>179</v>
      </c>
      <c r="R3606">
        <v>240</v>
      </c>
      <c r="S3606">
        <v>240</v>
      </c>
      <c r="T3606">
        <v>1.4740203906154037</v>
      </c>
      <c r="U3606">
        <v>1.8216320040171676</v>
      </c>
      <c r="V3606">
        <v>8.3791666666666647</v>
      </c>
      <c r="W3606">
        <v>48</v>
      </c>
      <c r="X3606">
        <v>191.53801011195375</v>
      </c>
      <c r="Y3606">
        <v>176.78958333333324</v>
      </c>
      <c r="Z3606">
        <v>176.78958333333324</v>
      </c>
      <c r="AA3606">
        <v>32.258279554657015</v>
      </c>
      <c r="AB3606">
        <v>0</v>
      </c>
    </row>
    <row r="3607" spans="1:28">
      <c r="A3607">
        <v>10</v>
      </c>
      <c r="B3607">
        <v>716</v>
      </c>
      <c r="C3607">
        <v>2004</v>
      </c>
      <c r="D3607">
        <v>99</v>
      </c>
      <c r="E3607">
        <v>99</v>
      </c>
      <c r="F3607">
        <v>99</v>
      </c>
      <c r="G3607">
        <v>99</v>
      </c>
      <c r="H3607">
        <v>99</v>
      </c>
      <c r="I3607">
        <v>99</v>
      </c>
      <c r="J3607">
        <v>999</v>
      </c>
      <c r="K3607">
        <v>99</v>
      </c>
      <c r="L3607">
        <v>99</v>
      </c>
      <c r="M3607">
        <v>49</v>
      </c>
      <c r="N3607">
        <v>99</v>
      </c>
      <c r="O3607">
        <v>99</v>
      </c>
      <c r="P3607">
        <v>9999</v>
      </c>
      <c r="Q3607">
        <v>211</v>
      </c>
      <c r="R3607">
        <v>291</v>
      </c>
      <c r="S3607">
        <v>291</v>
      </c>
      <c r="T3607">
        <v>1.7872497236211775</v>
      </c>
      <c r="U3607">
        <v>2.1469922796754548</v>
      </c>
      <c r="V3607">
        <v>8.6254295532646044</v>
      </c>
      <c r="W3607">
        <v>49</v>
      </c>
      <c r="X3607">
        <v>186.18430115453489</v>
      </c>
      <c r="Y3607">
        <v>171.84810996563573</v>
      </c>
      <c r="Z3607">
        <v>171.84810996563573</v>
      </c>
      <c r="AA3607">
        <v>34.993939900518633</v>
      </c>
      <c r="AB3607">
        <v>0</v>
      </c>
    </row>
    <row r="3608" spans="1:28">
      <c r="A3608">
        <v>10</v>
      </c>
      <c r="B3608">
        <v>717</v>
      </c>
      <c r="C3608">
        <v>2004</v>
      </c>
      <c r="D3608">
        <v>99</v>
      </c>
      <c r="E3608">
        <v>99</v>
      </c>
      <c r="F3608">
        <v>99</v>
      </c>
      <c r="G3608">
        <v>99</v>
      </c>
      <c r="H3608">
        <v>99</v>
      </c>
      <c r="I3608">
        <v>99</v>
      </c>
      <c r="J3608">
        <v>999</v>
      </c>
      <c r="K3608">
        <v>99</v>
      </c>
      <c r="L3608">
        <v>99</v>
      </c>
      <c r="M3608">
        <v>50</v>
      </c>
      <c r="N3608">
        <v>99</v>
      </c>
      <c r="O3608">
        <v>99</v>
      </c>
      <c r="P3608">
        <v>9999</v>
      </c>
      <c r="Q3608">
        <v>281</v>
      </c>
      <c r="R3608">
        <v>413</v>
      </c>
      <c r="S3608">
        <v>413</v>
      </c>
      <c r="T3608">
        <v>2.5365434221840077</v>
      </c>
      <c r="U3608">
        <v>2.984184372797797</v>
      </c>
      <c r="V3608">
        <v>10.99273607748184</v>
      </c>
      <c r="W3608">
        <v>50</v>
      </c>
      <c r="X3608">
        <v>182.33967035590328</v>
      </c>
      <c r="Y3608">
        <v>168.29951573849871</v>
      </c>
      <c r="Z3608">
        <v>168.29951573849871</v>
      </c>
      <c r="AA3608">
        <v>33.384527592497399</v>
      </c>
      <c r="AB3608">
        <v>0</v>
      </c>
    </row>
    <row r="3609" spans="1:28">
      <c r="A3609">
        <v>10</v>
      </c>
      <c r="B3609">
        <v>718</v>
      </c>
      <c r="C3609">
        <v>2004</v>
      </c>
      <c r="D3609">
        <v>99</v>
      </c>
      <c r="E3609">
        <v>99</v>
      </c>
      <c r="F3609">
        <v>99</v>
      </c>
      <c r="G3609">
        <v>99</v>
      </c>
      <c r="H3609">
        <v>99</v>
      </c>
      <c r="I3609">
        <v>99</v>
      </c>
      <c r="J3609">
        <v>999</v>
      </c>
      <c r="K3609">
        <v>99</v>
      </c>
      <c r="L3609">
        <v>99</v>
      </c>
      <c r="M3609">
        <v>51</v>
      </c>
      <c r="N3609">
        <v>99</v>
      </c>
      <c r="O3609">
        <v>99</v>
      </c>
      <c r="P3609">
        <v>9999</v>
      </c>
      <c r="Q3609">
        <v>309</v>
      </c>
      <c r="R3609">
        <v>492</v>
      </c>
      <c r="S3609">
        <v>492</v>
      </c>
      <c r="T3609">
        <v>3.0217418007615775</v>
      </c>
      <c r="U3609">
        <v>3.4551266600852979</v>
      </c>
      <c r="V3609">
        <v>11</v>
      </c>
      <c r="W3609">
        <v>51</v>
      </c>
      <c r="X3609">
        <v>177.21661425715024</v>
      </c>
      <c r="Y3609">
        <v>163.5709349593495</v>
      </c>
      <c r="Z3609">
        <v>163.5709349593495</v>
      </c>
      <c r="AA3609">
        <v>32.960972067183839</v>
      </c>
      <c r="AB3609">
        <v>0</v>
      </c>
    </row>
    <row r="3610" spans="1:28">
      <c r="A3610">
        <v>10</v>
      </c>
      <c r="B3610">
        <v>719</v>
      </c>
      <c r="C3610">
        <v>2004</v>
      </c>
      <c r="D3610">
        <v>99</v>
      </c>
      <c r="E3610">
        <v>99</v>
      </c>
      <c r="F3610">
        <v>99</v>
      </c>
      <c r="G3610">
        <v>99</v>
      </c>
      <c r="H3610">
        <v>99</v>
      </c>
      <c r="I3610">
        <v>99</v>
      </c>
      <c r="J3610">
        <v>999</v>
      </c>
      <c r="K3610">
        <v>99</v>
      </c>
      <c r="L3610">
        <v>99</v>
      </c>
      <c r="M3610">
        <v>52</v>
      </c>
      <c r="N3610">
        <v>99</v>
      </c>
      <c r="O3610">
        <v>99</v>
      </c>
      <c r="P3610">
        <v>9999</v>
      </c>
      <c r="Q3610">
        <v>382</v>
      </c>
      <c r="R3610">
        <v>664</v>
      </c>
      <c r="S3610">
        <v>664</v>
      </c>
      <c r="T3610">
        <v>4.078123080702615</v>
      </c>
      <c r="U3610">
        <v>4.5858741528109244</v>
      </c>
      <c r="V3610">
        <v>11</v>
      </c>
      <c r="W3610">
        <v>52</v>
      </c>
      <c r="X3610">
        <v>174.28484251197628</v>
      </c>
      <c r="Y3610">
        <v>160.86490963855437</v>
      </c>
      <c r="Z3610">
        <v>160.86490963855437</v>
      </c>
      <c r="AA3610">
        <v>31.642478797489641</v>
      </c>
      <c r="AB3610">
        <v>0</v>
      </c>
    </row>
    <row r="3611" spans="1:28">
      <c r="A3611">
        <v>10</v>
      </c>
      <c r="B3611">
        <v>720</v>
      </c>
      <c r="C3611">
        <v>2004</v>
      </c>
      <c r="D3611">
        <v>99</v>
      </c>
      <c r="E3611">
        <v>99</v>
      </c>
      <c r="F3611">
        <v>99</v>
      </c>
      <c r="G3611">
        <v>99</v>
      </c>
      <c r="H3611">
        <v>99</v>
      </c>
      <c r="I3611">
        <v>99</v>
      </c>
      <c r="J3611">
        <v>999</v>
      </c>
      <c r="K3611">
        <v>99</v>
      </c>
      <c r="L3611">
        <v>99</v>
      </c>
      <c r="M3611">
        <v>53</v>
      </c>
      <c r="N3611">
        <v>99</v>
      </c>
      <c r="O3611">
        <v>99</v>
      </c>
      <c r="P3611">
        <v>9999</v>
      </c>
      <c r="Q3611">
        <v>410</v>
      </c>
      <c r="R3611">
        <v>705</v>
      </c>
      <c r="S3611">
        <v>705</v>
      </c>
      <c r="T3611">
        <v>4.3299348974327492</v>
      </c>
      <c r="U3611">
        <v>4.6541507381109692</v>
      </c>
      <c r="V3611">
        <v>11.12482269503546</v>
      </c>
      <c r="W3611">
        <v>53</v>
      </c>
      <c r="X3611">
        <v>166.5930553314432</v>
      </c>
      <c r="Y3611">
        <v>153.76539007092188</v>
      </c>
      <c r="Z3611">
        <v>153.76539007092188</v>
      </c>
      <c r="AA3611">
        <v>31.003054883057928</v>
      </c>
      <c r="AB3611">
        <v>0</v>
      </c>
    </row>
    <row r="3612" spans="1:28">
      <c r="A3612">
        <v>10</v>
      </c>
      <c r="B3612">
        <v>721</v>
      </c>
      <c r="C3612">
        <v>2004</v>
      </c>
      <c r="D3612">
        <v>99</v>
      </c>
      <c r="E3612">
        <v>99</v>
      </c>
      <c r="F3612">
        <v>99</v>
      </c>
      <c r="G3612">
        <v>99</v>
      </c>
      <c r="H3612">
        <v>99</v>
      </c>
      <c r="I3612">
        <v>99</v>
      </c>
      <c r="J3612">
        <v>999</v>
      </c>
      <c r="K3612">
        <v>99</v>
      </c>
      <c r="L3612">
        <v>99</v>
      </c>
      <c r="M3612">
        <v>54</v>
      </c>
      <c r="N3612">
        <v>99</v>
      </c>
      <c r="O3612">
        <v>99</v>
      </c>
      <c r="P3612">
        <v>9999</v>
      </c>
      <c r="Q3612">
        <v>528</v>
      </c>
      <c r="R3612">
        <v>1049</v>
      </c>
      <c r="S3612">
        <v>1049</v>
      </c>
      <c r="T3612">
        <v>6.442697457314825</v>
      </c>
      <c r="U3612">
        <v>6.8050799874600898</v>
      </c>
      <c r="V3612">
        <v>11</v>
      </c>
      <c r="W3612">
        <v>54</v>
      </c>
      <c r="X3612">
        <v>163.70551533886169</v>
      </c>
      <c r="Y3612">
        <v>151.10019065776945</v>
      </c>
      <c r="Z3612">
        <v>151.10019065776945</v>
      </c>
      <c r="AA3612">
        <v>29.586409292695116</v>
      </c>
      <c r="AB3612">
        <v>0</v>
      </c>
    </row>
    <row r="3613" spans="1:28">
      <c r="A3613">
        <v>10</v>
      </c>
      <c r="B3613">
        <v>722</v>
      </c>
      <c r="C3613">
        <v>2004</v>
      </c>
      <c r="D3613">
        <v>99</v>
      </c>
      <c r="E3613">
        <v>99</v>
      </c>
      <c r="F3613">
        <v>99</v>
      </c>
      <c r="G3613">
        <v>99</v>
      </c>
      <c r="H3613">
        <v>99</v>
      </c>
      <c r="I3613">
        <v>99</v>
      </c>
      <c r="J3613">
        <v>999</v>
      </c>
      <c r="K3613">
        <v>99</v>
      </c>
      <c r="L3613">
        <v>99</v>
      </c>
      <c r="M3613">
        <v>55</v>
      </c>
      <c r="N3613">
        <v>99</v>
      </c>
      <c r="O3613">
        <v>99</v>
      </c>
      <c r="P3613">
        <v>9999</v>
      </c>
      <c r="Q3613">
        <v>651</v>
      </c>
      <c r="R3613">
        <v>1496</v>
      </c>
      <c r="S3613">
        <v>1496</v>
      </c>
      <c r="T3613">
        <v>9.1880604348360162</v>
      </c>
      <c r="U3613">
        <v>9.3712457645376013</v>
      </c>
      <c r="V3613">
        <v>14.170454545454543</v>
      </c>
      <c r="W3613">
        <v>55</v>
      </c>
      <c r="X3613">
        <v>158.07795146030421</v>
      </c>
      <c r="Y3613">
        <v>145.90594919786091</v>
      </c>
      <c r="Z3613">
        <v>145.90594919786091</v>
      </c>
      <c r="AA3613">
        <v>28.472547725228079</v>
      </c>
      <c r="AB3613">
        <v>0</v>
      </c>
    </row>
    <row r="3614" spans="1:28">
      <c r="A3614">
        <v>10</v>
      </c>
      <c r="B3614">
        <v>723</v>
      </c>
      <c r="C3614">
        <v>2004</v>
      </c>
      <c r="D3614">
        <v>99</v>
      </c>
      <c r="E3614">
        <v>99</v>
      </c>
      <c r="F3614">
        <v>99</v>
      </c>
      <c r="G3614">
        <v>99</v>
      </c>
      <c r="H3614">
        <v>99</v>
      </c>
      <c r="I3614">
        <v>99</v>
      </c>
      <c r="J3614">
        <v>999</v>
      </c>
      <c r="K3614">
        <v>99</v>
      </c>
      <c r="L3614">
        <v>99</v>
      </c>
      <c r="M3614">
        <v>56</v>
      </c>
      <c r="N3614">
        <v>99</v>
      </c>
      <c r="O3614">
        <v>99</v>
      </c>
      <c r="P3614">
        <v>9999</v>
      </c>
      <c r="Q3614">
        <v>639</v>
      </c>
      <c r="R3614">
        <v>1498</v>
      </c>
      <c r="S3614">
        <v>1498</v>
      </c>
      <c r="T3614">
        <v>9.2003439380911445</v>
      </c>
      <c r="U3614">
        <v>9.2233196030263738</v>
      </c>
      <c r="V3614">
        <v>14.170226969292395</v>
      </c>
      <c r="W3614">
        <v>56</v>
      </c>
      <c r="X3614">
        <v>155.37495280814989</v>
      </c>
      <c r="Y3614">
        <v>143.41108144192256</v>
      </c>
      <c r="Z3614">
        <v>143.41108144192256</v>
      </c>
      <c r="AA3614">
        <v>27.03958523334822</v>
      </c>
      <c r="AB3614">
        <v>0</v>
      </c>
    </row>
    <row r="3615" spans="1:28">
      <c r="A3615">
        <v>10</v>
      </c>
      <c r="B3615">
        <v>724</v>
      </c>
      <c r="C3615">
        <v>2004</v>
      </c>
      <c r="D3615">
        <v>99</v>
      </c>
      <c r="E3615">
        <v>99</v>
      </c>
      <c r="F3615">
        <v>99</v>
      </c>
      <c r="G3615">
        <v>99</v>
      </c>
      <c r="H3615">
        <v>99</v>
      </c>
      <c r="I3615">
        <v>99</v>
      </c>
      <c r="J3615">
        <v>999</v>
      </c>
      <c r="K3615">
        <v>99</v>
      </c>
      <c r="L3615">
        <v>99</v>
      </c>
      <c r="M3615">
        <v>57</v>
      </c>
      <c r="N3615">
        <v>99</v>
      </c>
      <c r="O3615">
        <v>99</v>
      </c>
      <c r="P3615">
        <v>9999</v>
      </c>
      <c r="Q3615">
        <v>632</v>
      </c>
      <c r="R3615">
        <v>1409</v>
      </c>
      <c r="S3615">
        <v>1409</v>
      </c>
      <c r="T3615">
        <v>8.6537280432379315</v>
      </c>
      <c r="U3615">
        <v>8.4200575767861512</v>
      </c>
      <c r="V3615">
        <v>14.120652945351312</v>
      </c>
      <c r="W3615">
        <v>57</v>
      </c>
      <c r="X3615">
        <v>150.80287918481028</v>
      </c>
      <c r="Y3615">
        <v>139.19105748757988</v>
      </c>
      <c r="Z3615">
        <v>139.19105748757988</v>
      </c>
      <c r="AA3615">
        <v>26.048744874322935</v>
      </c>
      <c r="AB3615">
        <v>0</v>
      </c>
    </row>
    <row r="3616" spans="1:28">
      <c r="A3616">
        <v>10</v>
      </c>
      <c r="B3616">
        <v>725</v>
      </c>
      <c r="C3616">
        <v>2004</v>
      </c>
      <c r="D3616">
        <v>99</v>
      </c>
      <c r="E3616">
        <v>99</v>
      </c>
      <c r="F3616">
        <v>99</v>
      </c>
      <c r="G3616">
        <v>99</v>
      </c>
      <c r="H3616">
        <v>99</v>
      </c>
      <c r="I3616">
        <v>99</v>
      </c>
      <c r="J3616">
        <v>999</v>
      </c>
      <c r="K3616">
        <v>99</v>
      </c>
      <c r="L3616">
        <v>99</v>
      </c>
      <c r="M3616">
        <v>58</v>
      </c>
      <c r="N3616">
        <v>99</v>
      </c>
      <c r="O3616">
        <v>99</v>
      </c>
      <c r="P3616">
        <v>9999</v>
      </c>
      <c r="Q3616">
        <v>675</v>
      </c>
      <c r="R3616">
        <v>1585</v>
      </c>
      <c r="S3616">
        <v>1585</v>
      </c>
      <c r="T3616">
        <v>9.7346763296892256</v>
      </c>
      <c r="U3616">
        <v>9.3452883832432665</v>
      </c>
      <c r="V3616">
        <v>14.268138801261829</v>
      </c>
      <c r="W3616">
        <v>58</v>
      </c>
      <c r="X3616">
        <v>148.78837694939375</v>
      </c>
      <c r="Y3616">
        <v>137.33167192429039</v>
      </c>
      <c r="Z3616">
        <v>137.33167192429039</v>
      </c>
      <c r="AA3616">
        <v>24.903396320758276</v>
      </c>
      <c r="AB3616">
        <v>0</v>
      </c>
    </row>
    <row r="3617" spans="1:28">
      <c r="A3617">
        <v>10</v>
      </c>
      <c r="B3617">
        <v>726</v>
      </c>
      <c r="C3617">
        <v>2004</v>
      </c>
      <c r="D3617">
        <v>99</v>
      </c>
      <c r="E3617">
        <v>99</v>
      </c>
      <c r="F3617">
        <v>99</v>
      </c>
      <c r="G3617">
        <v>99</v>
      </c>
      <c r="H3617">
        <v>99</v>
      </c>
      <c r="I3617">
        <v>99</v>
      </c>
      <c r="J3617">
        <v>999</v>
      </c>
      <c r="K3617">
        <v>99</v>
      </c>
      <c r="L3617">
        <v>99</v>
      </c>
      <c r="M3617">
        <v>59</v>
      </c>
      <c r="N3617">
        <v>99</v>
      </c>
      <c r="O3617">
        <v>99</v>
      </c>
      <c r="P3617">
        <v>9999</v>
      </c>
      <c r="Q3617">
        <v>662</v>
      </c>
      <c r="R3617">
        <v>1528</v>
      </c>
      <c r="S3617">
        <v>1528</v>
      </c>
      <c r="T3617">
        <v>9.3845964869180669</v>
      </c>
      <c r="U3617">
        <v>8.9023084552627694</v>
      </c>
      <c r="V3617">
        <v>14.502617801047119</v>
      </c>
      <c r="W3617">
        <v>59</v>
      </c>
      <c r="X3617">
        <v>147.02285399874086</v>
      </c>
      <c r="Y3617">
        <v>135.70209424083785</v>
      </c>
      <c r="Z3617">
        <v>135.70209424083785</v>
      </c>
      <c r="AA3617">
        <v>25.044163521750342</v>
      </c>
      <c r="AB3617">
        <v>0</v>
      </c>
    </row>
    <row r="3618" spans="1:28">
      <c r="A3618">
        <v>10</v>
      </c>
      <c r="B3618">
        <v>727</v>
      </c>
      <c r="C3618">
        <v>2004</v>
      </c>
      <c r="D3618">
        <v>99</v>
      </c>
      <c r="E3618">
        <v>99</v>
      </c>
      <c r="F3618">
        <v>99</v>
      </c>
      <c r="G3618">
        <v>99</v>
      </c>
      <c r="H3618">
        <v>99</v>
      </c>
      <c r="I3618">
        <v>99</v>
      </c>
      <c r="J3618">
        <v>999</v>
      </c>
      <c r="K3618">
        <v>99</v>
      </c>
      <c r="L3618">
        <v>99</v>
      </c>
      <c r="M3618">
        <v>60</v>
      </c>
      <c r="N3618">
        <v>99</v>
      </c>
      <c r="O3618">
        <v>99</v>
      </c>
      <c r="P3618">
        <v>9999</v>
      </c>
      <c r="Q3618">
        <v>613</v>
      </c>
      <c r="R3618">
        <v>1435</v>
      </c>
      <c r="S3618">
        <v>1435</v>
      </c>
      <c r="T3618">
        <v>8.813413585554601</v>
      </c>
      <c r="U3618">
        <v>8.119117675723011</v>
      </c>
      <c r="V3618">
        <v>17.342857142857142</v>
      </c>
      <c r="W3618">
        <v>60</v>
      </c>
      <c r="X3618">
        <v>142.77839645754452</v>
      </c>
      <c r="Y3618">
        <v>131.78445993031363</v>
      </c>
      <c r="Z3618">
        <v>131.78445993031363</v>
      </c>
      <c r="AA3618">
        <v>23.619880061422968</v>
      </c>
      <c r="AB3618">
        <v>0</v>
      </c>
    </row>
    <row r="3619" spans="1:28">
      <c r="A3619">
        <v>10</v>
      </c>
      <c r="B3619">
        <v>728</v>
      </c>
      <c r="C3619">
        <v>2004</v>
      </c>
      <c r="D3619">
        <v>99</v>
      </c>
      <c r="E3619">
        <v>99</v>
      </c>
      <c r="F3619">
        <v>99</v>
      </c>
      <c r="G3619">
        <v>99</v>
      </c>
      <c r="H3619">
        <v>99</v>
      </c>
      <c r="I3619">
        <v>99</v>
      </c>
      <c r="J3619">
        <v>999</v>
      </c>
      <c r="K3619">
        <v>99</v>
      </c>
      <c r="L3619">
        <v>99</v>
      </c>
      <c r="M3619">
        <v>61</v>
      </c>
      <c r="N3619">
        <v>99</v>
      </c>
      <c r="O3619">
        <v>99</v>
      </c>
      <c r="P3619">
        <v>9999</v>
      </c>
      <c r="Q3619">
        <v>499</v>
      </c>
      <c r="R3619">
        <v>1085</v>
      </c>
      <c r="S3619">
        <v>1085</v>
      </c>
      <c r="T3619">
        <v>6.6638005159071358</v>
      </c>
      <c r="U3619">
        <v>6.0794797326776164</v>
      </c>
      <c r="V3619">
        <v>17.377880184331801</v>
      </c>
      <c r="W3619">
        <v>61</v>
      </c>
      <c r="X3619">
        <v>141.39766639539477</v>
      </c>
      <c r="Y3619">
        <v>130.51004608294943</v>
      </c>
      <c r="Z3619">
        <v>130.51004608294943</v>
      </c>
      <c r="AA3619">
        <v>21.432359798716234</v>
      </c>
      <c r="AB3619">
        <v>0</v>
      </c>
    </row>
    <row r="3620" spans="1:28">
      <c r="A3620">
        <v>10</v>
      </c>
      <c r="B3620">
        <v>729</v>
      </c>
      <c r="C3620">
        <v>2004</v>
      </c>
      <c r="D3620">
        <v>99</v>
      </c>
      <c r="E3620">
        <v>99</v>
      </c>
      <c r="F3620">
        <v>99</v>
      </c>
      <c r="G3620">
        <v>99</v>
      </c>
      <c r="H3620">
        <v>99</v>
      </c>
      <c r="I3620">
        <v>99</v>
      </c>
      <c r="J3620">
        <v>999</v>
      </c>
      <c r="K3620">
        <v>99</v>
      </c>
      <c r="L3620">
        <v>99</v>
      </c>
      <c r="M3620">
        <v>62</v>
      </c>
      <c r="N3620">
        <v>99</v>
      </c>
      <c r="O3620">
        <v>99</v>
      </c>
      <c r="P3620">
        <v>9999</v>
      </c>
      <c r="Q3620">
        <v>411</v>
      </c>
      <c r="R3620">
        <v>777</v>
      </c>
      <c r="S3620">
        <v>777</v>
      </c>
      <c r="T3620">
        <v>4.7721410146173691</v>
      </c>
      <c r="U3620">
        <v>4.1975996420405872</v>
      </c>
      <c r="V3620">
        <v>17.527670527670526</v>
      </c>
      <c r="W3620">
        <v>62</v>
      </c>
      <c r="X3620">
        <v>136.32815604646584</v>
      </c>
      <c r="Y3620">
        <v>125.83088803088803</v>
      </c>
      <c r="Z3620">
        <v>125.83088803088803</v>
      </c>
      <c r="AA3620">
        <v>23.645032039268997</v>
      </c>
      <c r="AB3620">
        <v>0</v>
      </c>
    </row>
    <row r="3621" spans="1:28">
      <c r="A3621">
        <v>10</v>
      </c>
      <c r="B3621">
        <v>730</v>
      </c>
      <c r="C3621">
        <v>2004</v>
      </c>
      <c r="D3621">
        <v>99</v>
      </c>
      <c r="E3621">
        <v>99</v>
      </c>
      <c r="F3621">
        <v>99</v>
      </c>
      <c r="G3621">
        <v>99</v>
      </c>
      <c r="H3621">
        <v>99</v>
      </c>
      <c r="I3621">
        <v>99</v>
      </c>
      <c r="J3621">
        <v>999</v>
      </c>
      <c r="K3621">
        <v>99</v>
      </c>
      <c r="L3621">
        <v>99</v>
      </c>
      <c r="M3621">
        <v>63</v>
      </c>
      <c r="N3621">
        <v>99</v>
      </c>
      <c r="O3621">
        <v>99</v>
      </c>
      <c r="P3621">
        <v>9999</v>
      </c>
      <c r="Q3621">
        <v>257</v>
      </c>
      <c r="R3621">
        <v>420</v>
      </c>
      <c r="S3621">
        <v>420</v>
      </c>
      <c r="T3621">
        <v>2.5795356835769558</v>
      </c>
      <c r="U3621">
        <v>2.2486708541369471</v>
      </c>
      <c r="V3621">
        <v>17.390476190476196</v>
      </c>
      <c r="W3621">
        <v>63</v>
      </c>
      <c r="X3621">
        <v>135.10834236186349</v>
      </c>
      <c r="Y3621">
        <v>124.70499999999998</v>
      </c>
      <c r="Z3621">
        <v>124.70499999999998</v>
      </c>
      <c r="AA3621">
        <v>22.482742561690475</v>
      </c>
      <c r="AB3621">
        <v>0</v>
      </c>
    </row>
    <row r="3622" spans="1:28">
      <c r="A3622">
        <v>10</v>
      </c>
      <c r="B3622">
        <v>731</v>
      </c>
      <c r="C3622">
        <v>2004</v>
      </c>
      <c r="D3622">
        <v>99</v>
      </c>
      <c r="E3622">
        <v>99</v>
      </c>
      <c r="F3622">
        <v>99</v>
      </c>
      <c r="G3622">
        <v>99</v>
      </c>
      <c r="H3622">
        <v>99</v>
      </c>
      <c r="I3622">
        <v>99</v>
      </c>
      <c r="J3622">
        <v>999</v>
      </c>
      <c r="K3622">
        <v>99</v>
      </c>
      <c r="L3622">
        <v>99</v>
      </c>
      <c r="M3622">
        <v>64</v>
      </c>
      <c r="N3622">
        <v>99</v>
      </c>
      <c r="O3622">
        <v>99</v>
      </c>
      <c r="P3622">
        <v>9999</v>
      </c>
      <c r="Q3622">
        <v>145</v>
      </c>
      <c r="R3622">
        <v>200</v>
      </c>
      <c r="S3622">
        <v>200</v>
      </c>
      <c r="T3622">
        <v>1.2283503255128363</v>
      </c>
      <c r="U3622">
        <v>1.0797815527082093</v>
      </c>
      <c r="V3622">
        <v>18.23</v>
      </c>
      <c r="W3622">
        <v>64</v>
      </c>
      <c r="X3622">
        <v>136.24214517876484</v>
      </c>
      <c r="Y3622">
        <v>125.75149999999998</v>
      </c>
      <c r="Z3622">
        <v>125.75149999999998</v>
      </c>
      <c r="AA3622">
        <v>21.738803963189923</v>
      </c>
      <c r="AB3622">
        <v>0</v>
      </c>
    </row>
    <row r="3623" spans="1:28">
      <c r="A3623">
        <v>10</v>
      </c>
      <c r="B3623">
        <v>732</v>
      </c>
      <c r="C3623">
        <v>2004</v>
      </c>
      <c r="D3623">
        <v>99</v>
      </c>
      <c r="E3623">
        <v>99</v>
      </c>
      <c r="F3623">
        <v>99</v>
      </c>
      <c r="G3623">
        <v>99</v>
      </c>
      <c r="H3623">
        <v>99</v>
      </c>
      <c r="I3623">
        <v>99</v>
      </c>
      <c r="J3623">
        <v>999</v>
      </c>
      <c r="K3623">
        <v>99</v>
      </c>
      <c r="L3623">
        <v>99</v>
      </c>
      <c r="M3623">
        <v>65</v>
      </c>
      <c r="N3623">
        <v>99</v>
      </c>
      <c r="O3623">
        <v>99</v>
      </c>
      <c r="P3623">
        <v>9999</v>
      </c>
      <c r="Q3623">
        <v>92</v>
      </c>
      <c r="R3623">
        <v>125</v>
      </c>
      <c r="S3623">
        <v>125</v>
      </c>
      <c r="T3623">
        <v>0.76771895344552255</v>
      </c>
      <c r="U3623">
        <v>0.6860545321390249</v>
      </c>
      <c r="V3623">
        <v>18.968</v>
      </c>
      <c r="W3623">
        <v>65</v>
      </c>
      <c r="X3623">
        <v>138.50140845070422</v>
      </c>
      <c r="Y3623">
        <v>127.83680000000003</v>
      </c>
      <c r="Z3623">
        <v>127.83680000000003</v>
      </c>
      <c r="AA3623">
        <v>20.269186608248276</v>
      </c>
      <c r="AB3623">
        <v>0</v>
      </c>
    </row>
    <row r="3624" spans="1:28">
      <c r="A3624">
        <v>10</v>
      </c>
      <c r="B3624">
        <v>733</v>
      </c>
      <c r="C3624">
        <v>2004</v>
      </c>
      <c r="D3624">
        <v>99</v>
      </c>
      <c r="E3624">
        <v>99</v>
      </c>
      <c r="F3624">
        <v>99</v>
      </c>
      <c r="G3624">
        <v>99</v>
      </c>
      <c r="H3624">
        <v>99</v>
      </c>
      <c r="I3624">
        <v>99</v>
      </c>
      <c r="J3624">
        <v>999</v>
      </c>
      <c r="K3624">
        <v>99</v>
      </c>
      <c r="L3624">
        <v>99</v>
      </c>
      <c r="M3624">
        <v>66</v>
      </c>
      <c r="N3624">
        <v>99</v>
      </c>
      <c r="O3624">
        <v>99</v>
      </c>
      <c r="P3624">
        <v>9999</v>
      </c>
    </row>
    <row r="3625" spans="1:28">
      <c r="A3625">
        <v>10</v>
      </c>
      <c r="B3625">
        <v>734</v>
      </c>
      <c r="C3625">
        <v>2004</v>
      </c>
      <c r="D3625">
        <v>99</v>
      </c>
      <c r="E3625">
        <v>99</v>
      </c>
      <c r="F3625">
        <v>99</v>
      </c>
      <c r="G3625">
        <v>99</v>
      </c>
      <c r="H3625">
        <v>99</v>
      </c>
      <c r="I3625">
        <v>99</v>
      </c>
      <c r="J3625">
        <v>999</v>
      </c>
      <c r="K3625">
        <v>99</v>
      </c>
      <c r="L3625">
        <v>99</v>
      </c>
      <c r="M3625">
        <v>67</v>
      </c>
      <c r="N3625">
        <v>99</v>
      </c>
      <c r="O3625">
        <v>99</v>
      </c>
      <c r="P3625">
        <v>9999</v>
      </c>
    </row>
    <row r="3626" spans="1:28">
      <c r="A3626">
        <v>10</v>
      </c>
      <c r="B3626">
        <v>735</v>
      </c>
      <c r="C3626">
        <v>2004</v>
      </c>
      <c r="D3626">
        <v>99</v>
      </c>
      <c r="E3626">
        <v>99</v>
      </c>
      <c r="F3626">
        <v>99</v>
      </c>
      <c r="G3626">
        <v>99</v>
      </c>
      <c r="H3626">
        <v>99</v>
      </c>
      <c r="I3626">
        <v>99</v>
      </c>
      <c r="J3626">
        <v>999</v>
      </c>
      <c r="K3626">
        <v>99</v>
      </c>
      <c r="L3626">
        <v>99</v>
      </c>
      <c r="M3626">
        <v>68</v>
      </c>
      <c r="N3626">
        <v>99</v>
      </c>
      <c r="O3626">
        <v>99</v>
      </c>
      <c r="P3626">
        <v>9999</v>
      </c>
    </row>
    <row r="3627" spans="1:28">
      <c r="A3627">
        <v>10</v>
      </c>
      <c r="B3627">
        <v>736</v>
      </c>
      <c r="C3627">
        <v>2003</v>
      </c>
      <c r="D3627">
        <v>99</v>
      </c>
      <c r="E3627">
        <v>99</v>
      </c>
      <c r="F3627">
        <v>99</v>
      </c>
      <c r="G3627">
        <v>99</v>
      </c>
      <c r="H3627">
        <v>99</v>
      </c>
      <c r="I3627">
        <v>99</v>
      </c>
      <c r="J3627">
        <v>999</v>
      </c>
      <c r="K3627">
        <v>99</v>
      </c>
      <c r="L3627">
        <v>99</v>
      </c>
      <c r="M3627">
        <v>0</v>
      </c>
      <c r="N3627">
        <v>99</v>
      </c>
      <c r="O3627">
        <v>99</v>
      </c>
      <c r="P3627">
        <v>9999</v>
      </c>
      <c r="Q3627">
        <v>63</v>
      </c>
      <c r="R3627">
        <v>168</v>
      </c>
      <c r="S3627">
        <v>0</v>
      </c>
      <c r="T3627">
        <v>1.1308562197092085</v>
      </c>
      <c r="U3627">
        <v>0</v>
      </c>
      <c r="V3627">
        <v>21.136904761904763</v>
      </c>
      <c r="X3627">
        <v>129.20407057730998</v>
      </c>
      <c r="Y3627">
        <v>0</v>
      </c>
    </row>
    <row r="3628" spans="1:28">
      <c r="A3628">
        <v>10</v>
      </c>
      <c r="B3628">
        <v>737</v>
      </c>
      <c r="C3628">
        <v>2003</v>
      </c>
      <c r="D3628">
        <v>99</v>
      </c>
      <c r="E3628">
        <v>99</v>
      </c>
      <c r="F3628">
        <v>99</v>
      </c>
      <c r="G3628">
        <v>99</v>
      </c>
      <c r="H3628">
        <v>99</v>
      </c>
      <c r="I3628">
        <v>99</v>
      </c>
      <c r="J3628">
        <v>999</v>
      </c>
      <c r="K3628">
        <v>99</v>
      </c>
      <c r="L3628">
        <v>99</v>
      </c>
      <c r="M3628">
        <v>35</v>
      </c>
      <c r="N3628">
        <v>99</v>
      </c>
      <c r="O3628">
        <v>99</v>
      </c>
      <c r="P3628">
        <v>9999</v>
      </c>
      <c r="Q3628">
        <v>12</v>
      </c>
      <c r="R3628">
        <v>14</v>
      </c>
      <c r="S3628">
        <v>14</v>
      </c>
      <c r="T3628">
        <v>9.4238018309100724E-2</v>
      </c>
      <c r="U3628">
        <v>0.14074929438330097</v>
      </c>
      <c r="V3628">
        <v>2</v>
      </c>
      <c r="W3628">
        <v>35</v>
      </c>
      <c r="X3628">
        <v>231.50441108187593</v>
      </c>
      <c r="Y3628">
        <v>213.67857142857139</v>
      </c>
      <c r="Z3628">
        <v>213.67857142857139</v>
      </c>
      <c r="AA3628">
        <v>31.700815189415476</v>
      </c>
      <c r="AB3628">
        <v>0</v>
      </c>
    </row>
    <row r="3629" spans="1:28">
      <c r="A3629">
        <v>10</v>
      </c>
      <c r="B3629">
        <v>738</v>
      </c>
      <c r="C3629">
        <v>2003</v>
      </c>
      <c r="D3629">
        <v>99</v>
      </c>
      <c r="E3629">
        <v>99</v>
      </c>
      <c r="F3629">
        <v>99</v>
      </c>
      <c r="G3629">
        <v>99</v>
      </c>
      <c r="H3629">
        <v>99</v>
      </c>
      <c r="I3629">
        <v>99</v>
      </c>
      <c r="J3629">
        <v>999</v>
      </c>
      <c r="K3629">
        <v>99</v>
      </c>
      <c r="L3629">
        <v>99</v>
      </c>
      <c r="M3629">
        <v>36</v>
      </c>
      <c r="N3629">
        <v>99</v>
      </c>
      <c r="O3629">
        <v>99</v>
      </c>
      <c r="P3629">
        <v>9999</v>
      </c>
      <c r="Q3629">
        <v>11</v>
      </c>
      <c r="R3629">
        <v>12</v>
      </c>
      <c r="S3629">
        <v>12</v>
      </c>
      <c r="T3629">
        <v>8.077544426494343E-2</v>
      </c>
      <c r="U3629">
        <v>0.11209129832484575</v>
      </c>
      <c r="V3629">
        <v>2</v>
      </c>
      <c r="W3629">
        <v>36</v>
      </c>
      <c r="X3629">
        <v>215.09570241964605</v>
      </c>
      <c r="Y3629">
        <v>198.53333333333327</v>
      </c>
      <c r="Z3629">
        <v>198.53333333333327</v>
      </c>
      <c r="AA3629">
        <v>42.347320523919251</v>
      </c>
      <c r="AB3629">
        <v>0</v>
      </c>
    </row>
    <row r="3630" spans="1:28">
      <c r="A3630">
        <v>10</v>
      </c>
      <c r="B3630">
        <v>739</v>
      </c>
      <c r="C3630">
        <v>2003</v>
      </c>
      <c r="D3630">
        <v>99</v>
      </c>
      <c r="E3630">
        <v>99</v>
      </c>
      <c r="F3630">
        <v>99</v>
      </c>
      <c r="G3630">
        <v>99</v>
      </c>
      <c r="H3630">
        <v>99</v>
      </c>
      <c r="I3630">
        <v>99</v>
      </c>
      <c r="J3630">
        <v>999</v>
      </c>
      <c r="K3630">
        <v>99</v>
      </c>
      <c r="L3630">
        <v>99</v>
      </c>
      <c r="M3630">
        <v>37</v>
      </c>
      <c r="N3630">
        <v>99</v>
      </c>
      <c r="O3630">
        <v>99</v>
      </c>
      <c r="P3630">
        <v>9999</v>
      </c>
      <c r="Q3630">
        <v>4</v>
      </c>
      <c r="R3630">
        <v>4</v>
      </c>
      <c r="S3630">
        <v>4</v>
      </c>
      <c r="T3630">
        <v>2.6925148088314484E-2</v>
      </c>
      <c r="U3630">
        <v>3.9653520075629625E-2</v>
      </c>
      <c r="V3630">
        <v>2</v>
      </c>
      <c r="W3630">
        <v>37</v>
      </c>
      <c r="X3630">
        <v>228.27735644637048</v>
      </c>
      <c r="Y3630">
        <v>210.7</v>
      </c>
      <c r="Z3630">
        <v>210.7</v>
      </c>
      <c r="AA3630">
        <v>22.72201575565003</v>
      </c>
      <c r="AB3630">
        <v>0</v>
      </c>
    </row>
    <row r="3631" spans="1:28">
      <c r="A3631">
        <v>10</v>
      </c>
      <c r="B3631">
        <v>740</v>
      </c>
      <c r="C3631">
        <v>2003</v>
      </c>
      <c r="D3631">
        <v>99</v>
      </c>
      <c r="E3631">
        <v>99</v>
      </c>
      <c r="F3631">
        <v>99</v>
      </c>
      <c r="G3631">
        <v>99</v>
      </c>
      <c r="H3631">
        <v>99</v>
      </c>
      <c r="I3631">
        <v>99</v>
      </c>
      <c r="J3631">
        <v>999</v>
      </c>
      <c r="K3631">
        <v>99</v>
      </c>
      <c r="L3631">
        <v>99</v>
      </c>
      <c r="M3631">
        <v>38</v>
      </c>
      <c r="N3631">
        <v>99</v>
      </c>
      <c r="O3631">
        <v>99</v>
      </c>
      <c r="P3631">
        <v>9999</v>
      </c>
      <c r="Q3631">
        <v>16</v>
      </c>
      <c r="R3631">
        <v>16</v>
      </c>
      <c r="S3631">
        <v>16</v>
      </c>
      <c r="T3631">
        <v>0.10770059235325793</v>
      </c>
      <c r="U3631">
        <v>0.15524061401226855</v>
      </c>
      <c r="V3631">
        <v>2</v>
      </c>
      <c r="W3631">
        <v>38</v>
      </c>
      <c r="X3631">
        <v>223.42226435536287</v>
      </c>
      <c r="Y3631">
        <v>206.21874999999997</v>
      </c>
      <c r="Z3631">
        <v>206.21874999999997</v>
      </c>
      <c r="AA3631">
        <v>46.387137478373425</v>
      </c>
      <c r="AB3631">
        <v>0</v>
      </c>
    </row>
    <row r="3632" spans="1:28">
      <c r="A3632">
        <v>10</v>
      </c>
      <c r="B3632">
        <v>741</v>
      </c>
      <c r="C3632">
        <v>2003</v>
      </c>
      <c r="D3632">
        <v>99</v>
      </c>
      <c r="E3632">
        <v>99</v>
      </c>
      <c r="F3632">
        <v>99</v>
      </c>
      <c r="G3632">
        <v>99</v>
      </c>
      <c r="H3632">
        <v>99</v>
      </c>
      <c r="I3632">
        <v>99</v>
      </c>
      <c r="J3632">
        <v>999</v>
      </c>
      <c r="K3632">
        <v>99</v>
      </c>
      <c r="L3632">
        <v>99</v>
      </c>
      <c r="M3632">
        <v>39</v>
      </c>
      <c r="N3632">
        <v>99</v>
      </c>
      <c r="O3632">
        <v>99</v>
      </c>
      <c r="P3632">
        <v>9999</v>
      </c>
      <c r="Q3632">
        <v>18</v>
      </c>
      <c r="R3632">
        <v>20</v>
      </c>
      <c r="S3632">
        <v>20</v>
      </c>
      <c r="T3632">
        <v>0.13462574044157241</v>
      </c>
      <c r="U3632">
        <v>0.18979394237432651</v>
      </c>
      <c r="V3632">
        <v>2</v>
      </c>
      <c r="W3632">
        <v>39</v>
      </c>
      <c r="X3632">
        <v>218.52112676056328</v>
      </c>
      <c r="Y3632">
        <v>201.69500000000005</v>
      </c>
      <c r="Z3632">
        <v>201.69500000000005</v>
      </c>
      <c r="AA3632">
        <v>40.511818954472787</v>
      </c>
      <c r="AB3632">
        <v>0</v>
      </c>
    </row>
    <row r="3633" spans="1:29">
      <c r="A3633">
        <v>10</v>
      </c>
      <c r="B3633">
        <v>742</v>
      </c>
      <c r="C3633">
        <v>2003</v>
      </c>
      <c r="D3633">
        <v>99</v>
      </c>
      <c r="E3633">
        <v>99</v>
      </c>
      <c r="F3633">
        <v>99</v>
      </c>
      <c r="G3633">
        <v>99</v>
      </c>
      <c r="H3633">
        <v>99</v>
      </c>
      <c r="I3633">
        <v>99</v>
      </c>
      <c r="J3633">
        <v>999</v>
      </c>
      <c r="K3633">
        <v>99</v>
      </c>
      <c r="L3633">
        <v>99</v>
      </c>
      <c r="M3633">
        <v>40</v>
      </c>
      <c r="N3633">
        <v>99</v>
      </c>
      <c r="O3633">
        <v>99</v>
      </c>
      <c r="P3633">
        <v>9999</v>
      </c>
      <c r="Q3633">
        <v>14</v>
      </c>
      <c r="R3633">
        <v>14</v>
      </c>
      <c r="S3633">
        <v>14</v>
      </c>
      <c r="T3633">
        <v>9.4238018309100724E-2</v>
      </c>
      <c r="U3633">
        <v>0.12281863882940627</v>
      </c>
      <c r="V3633">
        <v>5</v>
      </c>
      <c r="W3633">
        <v>40</v>
      </c>
      <c r="X3633">
        <v>202.01207243460769</v>
      </c>
      <c r="Y3633">
        <v>186.4571428571428</v>
      </c>
      <c r="Z3633">
        <v>186.4571428571428</v>
      </c>
      <c r="AA3633">
        <v>28.374327286820403</v>
      </c>
      <c r="AB3633">
        <v>0</v>
      </c>
    </row>
    <row r="3634" spans="1:29">
      <c r="A3634">
        <v>10</v>
      </c>
      <c r="B3634">
        <v>743</v>
      </c>
      <c r="C3634">
        <v>2003</v>
      </c>
      <c r="D3634">
        <v>99</v>
      </c>
      <c r="E3634">
        <v>99</v>
      </c>
      <c r="F3634">
        <v>99</v>
      </c>
      <c r="G3634">
        <v>99</v>
      </c>
      <c r="H3634">
        <v>99</v>
      </c>
      <c r="I3634">
        <v>99</v>
      </c>
      <c r="J3634">
        <v>999</v>
      </c>
      <c r="K3634">
        <v>99</v>
      </c>
      <c r="L3634">
        <v>99</v>
      </c>
      <c r="M3634">
        <v>41</v>
      </c>
      <c r="N3634">
        <v>99</v>
      </c>
      <c r="O3634">
        <v>99</v>
      </c>
      <c r="P3634">
        <v>9999</v>
      </c>
      <c r="Q3634">
        <v>47</v>
      </c>
      <c r="R3634">
        <v>54</v>
      </c>
      <c r="S3634">
        <v>54</v>
      </c>
      <c r="T3634">
        <v>0.36348949919224555</v>
      </c>
      <c r="U3634">
        <v>0.49409283468702497</v>
      </c>
      <c r="V3634">
        <v>5</v>
      </c>
      <c r="W3634">
        <v>41</v>
      </c>
      <c r="X3634">
        <v>210.69579872396775</v>
      </c>
      <c r="Y3634">
        <v>194.47222222222223</v>
      </c>
      <c r="Z3634">
        <v>194.47222222222223</v>
      </c>
      <c r="AA3634">
        <v>33.151858317092127</v>
      </c>
      <c r="AB3634">
        <v>0</v>
      </c>
    </row>
    <row r="3635" spans="1:29">
      <c r="A3635">
        <v>10</v>
      </c>
      <c r="B3635">
        <v>744</v>
      </c>
      <c r="C3635">
        <v>2003</v>
      </c>
      <c r="D3635">
        <v>99</v>
      </c>
      <c r="E3635">
        <v>99</v>
      </c>
      <c r="F3635">
        <v>99</v>
      </c>
      <c r="G3635">
        <v>99</v>
      </c>
      <c r="H3635">
        <v>99</v>
      </c>
      <c r="I3635">
        <v>99</v>
      </c>
      <c r="J3635">
        <v>999</v>
      </c>
      <c r="K3635">
        <v>99</v>
      </c>
      <c r="L3635">
        <v>99</v>
      </c>
      <c r="M3635">
        <v>42</v>
      </c>
      <c r="N3635">
        <v>99</v>
      </c>
      <c r="O3635">
        <v>99</v>
      </c>
      <c r="P3635">
        <v>9999</v>
      </c>
      <c r="Q3635">
        <v>42</v>
      </c>
      <c r="R3635">
        <v>57</v>
      </c>
      <c r="S3635">
        <v>57</v>
      </c>
      <c r="T3635">
        <v>0.38368336025848154</v>
      </c>
      <c r="U3635">
        <v>0.52066652730533969</v>
      </c>
      <c r="V3635">
        <v>5</v>
      </c>
      <c r="W3635">
        <v>42</v>
      </c>
      <c r="X3635">
        <v>210.34194369998673</v>
      </c>
      <c r="Y3635">
        <v>194.14561403508776</v>
      </c>
      <c r="Z3635">
        <v>194.14561403508776</v>
      </c>
      <c r="AA3635">
        <v>30.916083761519239</v>
      </c>
      <c r="AB3635">
        <v>0</v>
      </c>
    </row>
    <row r="3636" spans="1:29">
      <c r="A3636">
        <v>10</v>
      </c>
      <c r="B3636">
        <v>745</v>
      </c>
      <c r="C3636">
        <v>2003</v>
      </c>
      <c r="D3636">
        <v>99</v>
      </c>
      <c r="E3636">
        <v>99</v>
      </c>
      <c r="F3636">
        <v>99</v>
      </c>
      <c r="G3636">
        <v>99</v>
      </c>
      <c r="H3636">
        <v>99</v>
      </c>
      <c r="I3636">
        <v>99</v>
      </c>
      <c r="J3636">
        <v>999</v>
      </c>
      <c r="K3636">
        <v>99</v>
      </c>
      <c r="L3636">
        <v>99</v>
      </c>
      <c r="M3636">
        <v>43</v>
      </c>
      <c r="N3636">
        <v>99</v>
      </c>
      <c r="O3636">
        <v>99</v>
      </c>
      <c r="P3636">
        <v>9999</v>
      </c>
      <c r="Q3636">
        <v>52</v>
      </c>
      <c r="R3636">
        <v>56</v>
      </c>
      <c r="S3636">
        <v>56</v>
      </c>
      <c r="T3636">
        <v>0.3769520732364029</v>
      </c>
      <c r="U3636">
        <v>0.51348673712553283</v>
      </c>
      <c r="V3636">
        <v>5</v>
      </c>
      <c r="W3636">
        <v>43</v>
      </c>
      <c r="X3636">
        <v>211.14572047670629</v>
      </c>
      <c r="Y3636">
        <v>194.88749999999999</v>
      </c>
      <c r="Z3636">
        <v>194.88749999999999</v>
      </c>
      <c r="AA3636">
        <v>28.857662157191125</v>
      </c>
      <c r="AB3636">
        <v>0</v>
      </c>
    </row>
    <row r="3637" spans="1:29">
      <c r="A3637">
        <v>10</v>
      </c>
      <c r="B3637">
        <v>746</v>
      </c>
      <c r="C3637">
        <v>2003</v>
      </c>
      <c r="D3637">
        <v>99</v>
      </c>
      <c r="E3637">
        <v>99</v>
      </c>
      <c r="F3637">
        <v>99</v>
      </c>
      <c r="G3637">
        <v>99</v>
      </c>
      <c r="H3637">
        <v>99</v>
      </c>
      <c r="I3637">
        <v>99</v>
      </c>
      <c r="J3637">
        <v>999</v>
      </c>
      <c r="K3637">
        <v>99</v>
      </c>
      <c r="L3637">
        <v>99</v>
      </c>
      <c r="M3637">
        <v>44</v>
      </c>
      <c r="N3637">
        <v>99</v>
      </c>
      <c r="O3637">
        <v>99</v>
      </c>
      <c r="P3637">
        <v>9999</v>
      </c>
      <c r="Q3637">
        <v>61</v>
      </c>
      <c r="R3637">
        <v>72</v>
      </c>
      <c r="S3637">
        <v>72</v>
      </c>
      <c r="T3637">
        <v>0.4846526655896608</v>
      </c>
      <c r="U3637">
        <v>0.65490884277732175</v>
      </c>
      <c r="V3637">
        <v>5</v>
      </c>
      <c r="W3637">
        <v>44</v>
      </c>
      <c r="X3637">
        <v>209.45437582761519</v>
      </c>
      <c r="Y3637">
        <v>193.32638888888889</v>
      </c>
      <c r="Z3637">
        <v>193.32638888888889</v>
      </c>
      <c r="AA3637">
        <v>29.525798479444344</v>
      </c>
      <c r="AB3637">
        <v>0</v>
      </c>
    </row>
    <row r="3638" spans="1:29">
      <c r="A3638">
        <v>10</v>
      </c>
      <c r="B3638">
        <v>747</v>
      </c>
      <c r="C3638">
        <v>2003</v>
      </c>
      <c r="D3638">
        <v>99</v>
      </c>
      <c r="E3638">
        <v>99</v>
      </c>
      <c r="F3638">
        <v>99</v>
      </c>
      <c r="G3638">
        <v>99</v>
      </c>
      <c r="H3638">
        <v>99</v>
      </c>
      <c r="I3638">
        <v>99</v>
      </c>
      <c r="J3638">
        <v>999</v>
      </c>
      <c r="K3638">
        <v>99</v>
      </c>
      <c r="L3638">
        <v>99</v>
      </c>
      <c r="M3638">
        <v>45</v>
      </c>
      <c r="N3638">
        <v>99</v>
      </c>
      <c r="O3638">
        <v>99</v>
      </c>
      <c r="P3638">
        <v>9999</v>
      </c>
      <c r="Q3638">
        <v>87</v>
      </c>
      <c r="R3638">
        <v>105</v>
      </c>
      <c r="S3638">
        <v>105</v>
      </c>
      <c r="T3638">
        <v>0.70678513731825521</v>
      </c>
      <c r="U3638">
        <v>0.91078884862842691</v>
      </c>
      <c r="V3638">
        <v>8</v>
      </c>
      <c r="W3638">
        <v>45</v>
      </c>
      <c r="X3638">
        <v>199.74204199556303</v>
      </c>
      <c r="Y3638">
        <v>184.36190476190464</v>
      </c>
      <c r="Z3638">
        <v>184.36190476190464</v>
      </c>
      <c r="AA3638">
        <v>35.557193046193738</v>
      </c>
      <c r="AB3638">
        <v>0</v>
      </c>
    </row>
    <row r="3639" spans="1:29">
      <c r="A3639">
        <v>10</v>
      </c>
      <c r="B3639">
        <v>748</v>
      </c>
      <c r="C3639">
        <v>2003</v>
      </c>
      <c r="D3639">
        <v>99</v>
      </c>
      <c r="E3639">
        <v>99</v>
      </c>
      <c r="F3639">
        <v>99</v>
      </c>
      <c r="G3639">
        <v>99</v>
      </c>
      <c r="H3639">
        <v>99</v>
      </c>
      <c r="I3639">
        <v>99</v>
      </c>
      <c r="J3639">
        <v>999</v>
      </c>
      <c r="K3639">
        <v>99</v>
      </c>
      <c r="L3639">
        <v>99</v>
      </c>
      <c r="M3639">
        <v>46</v>
      </c>
      <c r="N3639">
        <v>99</v>
      </c>
      <c r="O3639">
        <v>99</v>
      </c>
      <c r="P3639">
        <v>9999</v>
      </c>
      <c r="Q3639">
        <v>101</v>
      </c>
      <c r="R3639">
        <v>125</v>
      </c>
      <c r="S3639">
        <v>125</v>
      </c>
      <c r="T3639">
        <v>0.84141087775982748</v>
      </c>
      <c r="U3639">
        <v>1.0593954494339279</v>
      </c>
      <c r="V3639">
        <v>8</v>
      </c>
      <c r="W3639">
        <v>46</v>
      </c>
      <c r="X3639">
        <v>195.15926327193935</v>
      </c>
      <c r="Y3639">
        <v>180.13200000000001</v>
      </c>
      <c r="Z3639">
        <v>180.13200000000001</v>
      </c>
      <c r="AA3639">
        <v>30.289231353733523</v>
      </c>
      <c r="AB3639">
        <v>0</v>
      </c>
    </row>
    <row r="3640" spans="1:29">
      <c r="A3640">
        <v>10</v>
      </c>
      <c r="B3640">
        <v>749</v>
      </c>
      <c r="C3640">
        <v>2003</v>
      </c>
      <c r="D3640">
        <v>99</v>
      </c>
      <c r="E3640">
        <v>99</v>
      </c>
      <c r="F3640">
        <v>99</v>
      </c>
      <c r="G3640">
        <v>99</v>
      </c>
      <c r="H3640">
        <v>99</v>
      </c>
      <c r="I3640">
        <v>99</v>
      </c>
      <c r="J3640">
        <v>999</v>
      </c>
      <c r="K3640">
        <v>99</v>
      </c>
      <c r="L3640">
        <v>99</v>
      </c>
      <c r="M3640">
        <v>47</v>
      </c>
      <c r="N3640">
        <v>99</v>
      </c>
      <c r="O3640">
        <v>99</v>
      </c>
      <c r="P3640">
        <v>9999</v>
      </c>
      <c r="Q3640">
        <v>126</v>
      </c>
      <c r="R3640">
        <v>161</v>
      </c>
      <c r="S3640">
        <v>161</v>
      </c>
      <c r="T3640">
        <v>1.0837372105546581</v>
      </c>
      <c r="U3640">
        <v>1.3407481840094588</v>
      </c>
      <c r="V3640">
        <v>8.5652173913043494</v>
      </c>
      <c r="W3640">
        <v>47</v>
      </c>
      <c r="X3640">
        <v>191.76194289482717</v>
      </c>
      <c r="Y3640">
        <v>176.99627329192549</v>
      </c>
      <c r="Z3640">
        <v>176.99627329192549</v>
      </c>
      <c r="AA3640">
        <v>33.515163691854283</v>
      </c>
      <c r="AB3640">
        <v>0</v>
      </c>
    </row>
    <row r="3641" spans="1:29">
      <c r="A3641">
        <v>10</v>
      </c>
      <c r="B3641">
        <v>750</v>
      </c>
      <c r="C3641">
        <v>2003</v>
      </c>
      <c r="D3641">
        <v>99</v>
      </c>
      <c r="E3641">
        <v>99</v>
      </c>
      <c r="F3641">
        <v>99</v>
      </c>
      <c r="G3641">
        <v>99</v>
      </c>
      <c r="H3641">
        <v>99</v>
      </c>
      <c r="I3641">
        <v>99</v>
      </c>
      <c r="J3641">
        <v>999</v>
      </c>
      <c r="K3641">
        <v>99</v>
      </c>
      <c r="L3641">
        <v>99</v>
      </c>
      <c r="M3641">
        <v>48</v>
      </c>
      <c r="N3641">
        <v>99</v>
      </c>
      <c r="O3641">
        <v>99</v>
      </c>
      <c r="P3641">
        <v>9999</v>
      </c>
      <c r="Q3641">
        <v>176</v>
      </c>
      <c r="R3641">
        <v>220</v>
      </c>
      <c r="S3641">
        <v>220</v>
      </c>
      <c r="T3641">
        <v>1.480883144857297</v>
      </c>
      <c r="U3641">
        <v>1.8456812785747752</v>
      </c>
      <c r="V3641">
        <v>8</v>
      </c>
      <c r="W3641">
        <v>48</v>
      </c>
      <c r="X3641">
        <v>193.18575790406763</v>
      </c>
      <c r="Y3641">
        <v>178.31045454545435</v>
      </c>
      <c r="Z3641">
        <v>178.31045454545435</v>
      </c>
      <c r="AA3641">
        <v>32.831512436748554</v>
      </c>
      <c r="AB3641">
        <v>0</v>
      </c>
    </row>
    <row r="3642" spans="1:29">
      <c r="A3642">
        <v>10</v>
      </c>
      <c r="B3642">
        <v>751</v>
      </c>
      <c r="C3642">
        <v>2003</v>
      </c>
      <c r="D3642">
        <v>99</v>
      </c>
      <c r="E3642">
        <v>99</v>
      </c>
      <c r="F3642">
        <v>99</v>
      </c>
      <c r="G3642">
        <v>99</v>
      </c>
      <c r="H3642">
        <v>99</v>
      </c>
      <c r="I3642">
        <v>99</v>
      </c>
      <c r="J3642">
        <v>999</v>
      </c>
      <c r="K3642">
        <v>99</v>
      </c>
      <c r="L3642">
        <v>99</v>
      </c>
      <c r="M3642">
        <v>49</v>
      </c>
      <c r="N3642">
        <v>99</v>
      </c>
      <c r="O3642">
        <v>99</v>
      </c>
      <c r="P3642">
        <v>9999</v>
      </c>
      <c r="Q3642">
        <v>210</v>
      </c>
      <c r="R3642">
        <v>305</v>
      </c>
      <c r="S3642">
        <v>305</v>
      </c>
      <c r="T3642">
        <v>2.0530425417339795</v>
      </c>
      <c r="U3642">
        <v>2.4253858184464421</v>
      </c>
      <c r="V3642">
        <v>8</v>
      </c>
      <c r="W3642">
        <v>49</v>
      </c>
      <c r="X3642">
        <v>183.11422126707288</v>
      </c>
      <c r="Y3642">
        <v>169.01442622950819</v>
      </c>
      <c r="Z3642">
        <v>169.01442622950819</v>
      </c>
      <c r="AA3642">
        <v>32.718893951234243</v>
      </c>
      <c r="AB3642">
        <v>0</v>
      </c>
    </row>
    <row r="3643" spans="1:29">
      <c r="A3643">
        <v>10</v>
      </c>
      <c r="B3643">
        <v>752</v>
      </c>
      <c r="C3643">
        <v>2003</v>
      </c>
      <c r="D3643">
        <v>99</v>
      </c>
      <c r="E3643">
        <v>99</v>
      </c>
      <c r="F3643">
        <v>99</v>
      </c>
      <c r="G3643">
        <v>99</v>
      </c>
      <c r="H3643">
        <v>99</v>
      </c>
      <c r="I3643">
        <v>99</v>
      </c>
      <c r="J3643">
        <v>999</v>
      </c>
      <c r="K3643">
        <v>99</v>
      </c>
      <c r="L3643">
        <v>99</v>
      </c>
      <c r="M3643">
        <v>50</v>
      </c>
      <c r="N3643">
        <v>99</v>
      </c>
      <c r="O3643">
        <v>99</v>
      </c>
      <c r="P3643">
        <v>9999</v>
      </c>
      <c r="Q3643">
        <v>300</v>
      </c>
      <c r="R3643">
        <v>480</v>
      </c>
      <c r="S3643">
        <v>480</v>
      </c>
      <c r="T3643">
        <v>3.2310177705977368</v>
      </c>
      <c r="U3643">
        <v>3.7258406059291218</v>
      </c>
      <c r="V3643">
        <v>11.366666666666671</v>
      </c>
      <c r="W3643">
        <v>50</v>
      </c>
      <c r="X3643">
        <v>178.74097146984451</v>
      </c>
      <c r="Y3643">
        <v>164.97791666666669</v>
      </c>
      <c r="Z3643">
        <v>164.97791666666669</v>
      </c>
      <c r="AA3643">
        <v>32.154421867912859</v>
      </c>
      <c r="AB3643">
        <v>0</v>
      </c>
    </row>
    <row r="3644" spans="1:29">
      <c r="A3644">
        <v>10</v>
      </c>
      <c r="B3644">
        <v>753</v>
      </c>
      <c r="C3644">
        <v>2003</v>
      </c>
      <c r="D3644">
        <v>99</v>
      </c>
      <c r="E3644">
        <v>99</v>
      </c>
      <c r="F3644">
        <v>99</v>
      </c>
      <c r="G3644">
        <v>99</v>
      </c>
      <c r="H3644">
        <v>99</v>
      </c>
      <c r="I3644">
        <v>99</v>
      </c>
      <c r="J3644">
        <v>999</v>
      </c>
      <c r="K3644">
        <v>99</v>
      </c>
      <c r="L3644">
        <v>99</v>
      </c>
      <c r="M3644">
        <v>51</v>
      </c>
      <c r="N3644">
        <v>99</v>
      </c>
      <c r="O3644">
        <v>99</v>
      </c>
      <c r="P3644">
        <v>9999</v>
      </c>
      <c r="Q3644">
        <v>313</v>
      </c>
      <c r="R3644">
        <v>512.5</v>
      </c>
      <c r="S3644">
        <v>512.5</v>
      </c>
      <c r="T3644">
        <v>3.4497845988152926</v>
      </c>
      <c r="U3644">
        <v>3.861226230060145</v>
      </c>
      <c r="V3644">
        <v>11.182439024390241</v>
      </c>
      <c r="W3644">
        <v>51.049756097560966</v>
      </c>
      <c r="X3644">
        <v>173.48920540126304</v>
      </c>
      <c r="Y3644">
        <v>160.13053658536589</v>
      </c>
      <c r="Z3644">
        <v>160.13053658536589</v>
      </c>
      <c r="AA3644">
        <v>32.597779577305673</v>
      </c>
      <c r="AB3644">
        <v>1.592195121951351</v>
      </c>
      <c r="AC3644">
        <v>3.9563146583237447</v>
      </c>
    </row>
    <row r="3645" spans="1:29">
      <c r="A3645">
        <v>10</v>
      </c>
      <c r="B3645">
        <v>754</v>
      </c>
      <c r="C3645">
        <v>2003</v>
      </c>
      <c r="D3645">
        <v>99</v>
      </c>
      <c r="E3645">
        <v>99</v>
      </c>
      <c r="F3645">
        <v>99</v>
      </c>
      <c r="G3645">
        <v>99</v>
      </c>
      <c r="H3645">
        <v>99</v>
      </c>
      <c r="I3645">
        <v>99</v>
      </c>
      <c r="J3645">
        <v>999</v>
      </c>
      <c r="K3645">
        <v>99</v>
      </c>
      <c r="L3645">
        <v>99</v>
      </c>
      <c r="M3645">
        <v>52</v>
      </c>
      <c r="N3645">
        <v>99</v>
      </c>
      <c r="O3645">
        <v>99</v>
      </c>
      <c r="P3645">
        <v>9999</v>
      </c>
      <c r="Q3645">
        <v>391</v>
      </c>
      <c r="R3645">
        <v>698</v>
      </c>
      <c r="S3645">
        <v>698</v>
      </c>
      <c r="T3645">
        <v>4.6984383414108786</v>
      </c>
      <c r="U3645">
        <v>5.2112949673764115</v>
      </c>
      <c r="V3645">
        <v>11.126074498567336</v>
      </c>
      <c r="W3645">
        <v>52</v>
      </c>
      <c r="X3645">
        <v>171.92194382960773</v>
      </c>
      <c r="Y3645">
        <v>158.68395415472764</v>
      </c>
      <c r="Z3645">
        <v>158.68395415472764</v>
      </c>
      <c r="AA3645">
        <v>30.172149824836744</v>
      </c>
      <c r="AB3645">
        <v>0</v>
      </c>
    </row>
    <row r="3646" spans="1:29">
      <c r="A3646">
        <v>10</v>
      </c>
      <c r="B3646">
        <v>755</v>
      </c>
      <c r="C3646">
        <v>2003</v>
      </c>
      <c r="D3646">
        <v>99</v>
      </c>
      <c r="E3646">
        <v>99</v>
      </c>
      <c r="F3646">
        <v>99</v>
      </c>
      <c r="G3646">
        <v>99</v>
      </c>
      <c r="H3646">
        <v>99</v>
      </c>
      <c r="I3646">
        <v>99</v>
      </c>
      <c r="J3646">
        <v>999</v>
      </c>
      <c r="K3646">
        <v>99</v>
      </c>
      <c r="L3646">
        <v>99</v>
      </c>
      <c r="M3646">
        <v>53</v>
      </c>
      <c r="N3646">
        <v>99</v>
      </c>
      <c r="O3646">
        <v>99</v>
      </c>
      <c r="P3646">
        <v>9999</v>
      </c>
      <c r="Q3646">
        <v>404</v>
      </c>
      <c r="R3646">
        <v>745.5</v>
      </c>
      <c r="S3646">
        <v>745.5</v>
      </c>
      <c r="T3646">
        <v>5.0181744749596113</v>
      </c>
      <c r="U3646">
        <v>5.3435894236515189</v>
      </c>
      <c r="V3646">
        <v>11.007377598926892</v>
      </c>
      <c r="W3646">
        <v>53.035546613011405</v>
      </c>
      <c r="X3646">
        <v>165.0541748141431</v>
      </c>
      <c r="Y3646">
        <v>152.34500335345413</v>
      </c>
      <c r="Z3646">
        <v>152.34500335345413</v>
      </c>
      <c r="AA3646">
        <v>30.28321103748879</v>
      </c>
      <c r="AB3646">
        <v>1.3721176800506687</v>
      </c>
      <c r="AC3646">
        <v>5.3428395493831857</v>
      </c>
    </row>
    <row r="3647" spans="1:29">
      <c r="A3647">
        <v>10</v>
      </c>
      <c r="B3647">
        <v>756</v>
      </c>
      <c r="C3647">
        <v>2003</v>
      </c>
      <c r="D3647">
        <v>99</v>
      </c>
      <c r="E3647">
        <v>99</v>
      </c>
      <c r="F3647">
        <v>99</v>
      </c>
      <c r="G3647">
        <v>99</v>
      </c>
      <c r="H3647">
        <v>99</v>
      </c>
      <c r="I3647">
        <v>99</v>
      </c>
      <c r="J3647">
        <v>999</v>
      </c>
      <c r="K3647">
        <v>99</v>
      </c>
      <c r="L3647">
        <v>99</v>
      </c>
      <c r="M3647">
        <v>54</v>
      </c>
      <c r="N3647">
        <v>99</v>
      </c>
      <c r="O3647">
        <v>99</v>
      </c>
      <c r="P3647">
        <v>9999</v>
      </c>
      <c r="Q3647">
        <v>540</v>
      </c>
      <c r="R3647">
        <v>1093</v>
      </c>
      <c r="S3647">
        <v>1093</v>
      </c>
      <c r="T3647">
        <v>7.3572967151319331</v>
      </c>
      <c r="U3647">
        <v>7.7134095002739009</v>
      </c>
      <c r="V3647">
        <v>11</v>
      </c>
      <c r="W3647">
        <v>54</v>
      </c>
      <c r="X3647">
        <v>162.50521639230828</v>
      </c>
      <c r="Y3647">
        <v>149.9923147301007</v>
      </c>
      <c r="Z3647">
        <v>149.9923147301007</v>
      </c>
      <c r="AA3647">
        <v>28.44026042482346</v>
      </c>
      <c r="AB3647">
        <v>0</v>
      </c>
    </row>
    <row r="3648" spans="1:29">
      <c r="A3648">
        <v>10</v>
      </c>
      <c r="B3648">
        <v>757</v>
      </c>
      <c r="C3648">
        <v>2003</v>
      </c>
      <c r="D3648">
        <v>99</v>
      </c>
      <c r="E3648">
        <v>99</v>
      </c>
      <c r="F3648">
        <v>99</v>
      </c>
      <c r="G3648">
        <v>99</v>
      </c>
      <c r="H3648">
        <v>99</v>
      </c>
      <c r="I3648">
        <v>99</v>
      </c>
      <c r="J3648">
        <v>999</v>
      </c>
      <c r="K3648">
        <v>99</v>
      </c>
      <c r="L3648">
        <v>99</v>
      </c>
      <c r="M3648">
        <v>55</v>
      </c>
      <c r="N3648">
        <v>99</v>
      </c>
      <c r="O3648">
        <v>99</v>
      </c>
      <c r="P3648">
        <v>9999</v>
      </c>
      <c r="Q3648">
        <v>658</v>
      </c>
      <c r="R3648">
        <v>1835</v>
      </c>
      <c r="S3648">
        <v>1835</v>
      </c>
      <c r="T3648">
        <v>12.351911685514269</v>
      </c>
      <c r="U3648">
        <v>12.379139218437039</v>
      </c>
      <c r="V3648">
        <v>14.319346049046324</v>
      </c>
      <c r="W3648">
        <v>55</v>
      </c>
      <c r="X3648">
        <v>155.34434863214085</v>
      </c>
      <c r="Y3648">
        <v>143.3828337874661</v>
      </c>
      <c r="Z3648">
        <v>143.3828337874661</v>
      </c>
      <c r="AA3648">
        <v>27.142781711792619</v>
      </c>
      <c r="AB3648">
        <v>0</v>
      </c>
    </row>
    <row r="3649" spans="1:28">
      <c r="A3649">
        <v>10</v>
      </c>
      <c r="B3649">
        <v>758</v>
      </c>
      <c r="C3649">
        <v>2003</v>
      </c>
      <c r="D3649">
        <v>99</v>
      </c>
      <c r="E3649">
        <v>99</v>
      </c>
      <c r="F3649">
        <v>99</v>
      </c>
      <c r="G3649">
        <v>99</v>
      </c>
      <c r="H3649">
        <v>99</v>
      </c>
      <c r="I3649">
        <v>99</v>
      </c>
      <c r="J3649">
        <v>999</v>
      </c>
      <c r="K3649">
        <v>99</v>
      </c>
      <c r="L3649">
        <v>99</v>
      </c>
      <c r="M3649">
        <v>56</v>
      </c>
      <c r="N3649">
        <v>99</v>
      </c>
      <c r="O3649">
        <v>99</v>
      </c>
      <c r="P3649">
        <v>9999</v>
      </c>
      <c r="Q3649">
        <v>585</v>
      </c>
      <c r="R3649">
        <v>1235</v>
      </c>
      <c r="S3649">
        <v>1235</v>
      </c>
      <c r="T3649">
        <v>8.3131394722670979</v>
      </c>
      <c r="U3649">
        <v>8.2384610632591624</v>
      </c>
      <c r="V3649">
        <v>14.137651821862343</v>
      </c>
      <c r="W3649">
        <v>56</v>
      </c>
      <c r="X3649">
        <v>153.61025699510037</v>
      </c>
      <c r="Y3649">
        <v>141.78226720647751</v>
      </c>
      <c r="Z3649">
        <v>141.78226720647751</v>
      </c>
      <c r="AA3649">
        <v>26.615214693093009</v>
      </c>
      <c r="AB3649">
        <v>0</v>
      </c>
    </row>
    <row r="3650" spans="1:28">
      <c r="A3650">
        <v>10</v>
      </c>
      <c r="B3650">
        <v>759</v>
      </c>
      <c r="C3650">
        <v>2003</v>
      </c>
      <c r="D3650">
        <v>99</v>
      </c>
      <c r="E3650">
        <v>99</v>
      </c>
      <c r="F3650">
        <v>99</v>
      </c>
      <c r="G3650">
        <v>99</v>
      </c>
      <c r="H3650">
        <v>99</v>
      </c>
      <c r="I3650">
        <v>99</v>
      </c>
      <c r="J3650">
        <v>999</v>
      </c>
      <c r="K3650">
        <v>99</v>
      </c>
      <c r="L3650">
        <v>99</v>
      </c>
      <c r="M3650">
        <v>57</v>
      </c>
      <c r="N3650">
        <v>99</v>
      </c>
      <c r="O3650">
        <v>99</v>
      </c>
      <c r="P3650">
        <v>9999</v>
      </c>
      <c r="Q3650">
        <v>553</v>
      </c>
      <c r="R3650">
        <v>1125</v>
      </c>
      <c r="S3650">
        <v>1125</v>
      </c>
      <c r="T3650">
        <v>7.5726978998384498</v>
      </c>
      <c r="U3650">
        <v>7.4322120298372445</v>
      </c>
      <c r="V3650">
        <v>14.075555555555557</v>
      </c>
      <c r="W3650">
        <v>57</v>
      </c>
      <c r="X3650">
        <v>152.12712170458644</v>
      </c>
      <c r="Y3650">
        <v>140.41333333333321</v>
      </c>
      <c r="Z3650">
        <v>140.41333333333321</v>
      </c>
      <c r="AA3650">
        <v>26.862224612103727</v>
      </c>
      <c r="AB3650">
        <v>0</v>
      </c>
    </row>
    <row r="3651" spans="1:28">
      <c r="A3651">
        <v>10</v>
      </c>
      <c r="B3651">
        <v>760</v>
      </c>
      <c r="C3651">
        <v>2003</v>
      </c>
      <c r="D3651">
        <v>99</v>
      </c>
      <c r="E3651">
        <v>99</v>
      </c>
      <c r="F3651">
        <v>99</v>
      </c>
      <c r="G3651">
        <v>99</v>
      </c>
      <c r="H3651">
        <v>99</v>
      </c>
      <c r="I3651">
        <v>99</v>
      </c>
      <c r="J3651">
        <v>999</v>
      </c>
      <c r="K3651">
        <v>99</v>
      </c>
      <c r="L3651">
        <v>99</v>
      </c>
      <c r="M3651">
        <v>58</v>
      </c>
      <c r="N3651">
        <v>99</v>
      </c>
      <c r="O3651">
        <v>99</v>
      </c>
      <c r="P3651">
        <v>9999</v>
      </c>
      <c r="Q3651">
        <v>578</v>
      </c>
      <c r="R3651">
        <v>1187</v>
      </c>
      <c r="S3651">
        <v>1187</v>
      </c>
      <c r="T3651">
        <v>7.990037695207322</v>
      </c>
      <c r="U3651">
        <v>7.6655787355504996</v>
      </c>
      <c r="V3651">
        <v>14.069081718618362</v>
      </c>
      <c r="W3651">
        <v>58</v>
      </c>
      <c r="X3651">
        <v>148.70833451229052</v>
      </c>
      <c r="Y3651">
        <v>137.25779275484419</v>
      </c>
      <c r="Z3651">
        <v>137.25779275484419</v>
      </c>
      <c r="AA3651">
        <v>25.891321621605311</v>
      </c>
      <c r="AB3651">
        <v>0</v>
      </c>
    </row>
    <row r="3652" spans="1:28">
      <c r="A3652">
        <v>10</v>
      </c>
      <c r="B3652">
        <v>761</v>
      </c>
      <c r="C3652">
        <v>2003</v>
      </c>
      <c r="D3652">
        <v>99</v>
      </c>
      <c r="E3652">
        <v>99</v>
      </c>
      <c r="F3652">
        <v>99</v>
      </c>
      <c r="G3652">
        <v>99</v>
      </c>
      <c r="H3652">
        <v>99</v>
      </c>
      <c r="I3652">
        <v>99</v>
      </c>
      <c r="J3652">
        <v>999</v>
      </c>
      <c r="K3652">
        <v>99</v>
      </c>
      <c r="L3652">
        <v>99</v>
      </c>
      <c r="M3652">
        <v>59</v>
      </c>
      <c r="N3652">
        <v>99</v>
      </c>
      <c r="O3652">
        <v>99</v>
      </c>
      <c r="P3652">
        <v>9999</v>
      </c>
      <c r="Q3652">
        <v>567</v>
      </c>
      <c r="R3652">
        <v>1171</v>
      </c>
      <c r="S3652">
        <v>1171</v>
      </c>
      <c r="T3652">
        <v>7.8823371028540636</v>
      </c>
      <c r="U3652">
        <v>7.3854351792686899</v>
      </c>
      <c r="V3652">
        <v>14.145175064047816</v>
      </c>
      <c r="W3652">
        <v>59</v>
      </c>
      <c r="X3652">
        <v>145.23131695645861</v>
      </c>
      <c r="Y3652">
        <v>134.04850555081148</v>
      </c>
      <c r="Z3652">
        <v>134.04850555081148</v>
      </c>
      <c r="AA3652">
        <v>25.096538880461519</v>
      </c>
      <c r="AB3652">
        <v>0</v>
      </c>
    </row>
    <row r="3653" spans="1:28">
      <c r="A3653">
        <v>10</v>
      </c>
      <c r="B3653">
        <v>762</v>
      </c>
      <c r="C3653">
        <v>2003</v>
      </c>
      <c r="D3653">
        <v>99</v>
      </c>
      <c r="E3653">
        <v>99</v>
      </c>
      <c r="F3653">
        <v>99</v>
      </c>
      <c r="G3653">
        <v>99</v>
      </c>
      <c r="H3653">
        <v>99</v>
      </c>
      <c r="I3653">
        <v>99</v>
      </c>
      <c r="J3653">
        <v>999</v>
      </c>
      <c r="K3653">
        <v>99</v>
      </c>
      <c r="L3653">
        <v>99</v>
      </c>
      <c r="M3653">
        <v>60</v>
      </c>
      <c r="N3653">
        <v>99</v>
      </c>
      <c r="O3653">
        <v>99</v>
      </c>
      <c r="P3653">
        <v>9999</v>
      </c>
      <c r="Q3653">
        <v>574</v>
      </c>
      <c r="R3653">
        <v>1169</v>
      </c>
      <c r="S3653">
        <v>1169</v>
      </c>
      <c r="T3653">
        <v>7.8688745288099069</v>
      </c>
      <c r="U3653">
        <v>7.2206340582804076</v>
      </c>
      <c r="V3653">
        <v>17.210436270316507</v>
      </c>
      <c r="W3653">
        <v>60</v>
      </c>
      <c r="X3653">
        <v>142.23350234988902</v>
      </c>
      <c r="Y3653">
        <v>131.28152266894764</v>
      </c>
      <c r="Z3653">
        <v>131.28152266894764</v>
      </c>
      <c r="AA3653">
        <v>25.086890589724671</v>
      </c>
      <c r="AB3653">
        <v>0</v>
      </c>
    </row>
    <row r="3654" spans="1:28">
      <c r="A3654">
        <v>10</v>
      </c>
      <c r="B3654">
        <v>763</v>
      </c>
      <c r="C3654">
        <v>2003</v>
      </c>
      <c r="D3654">
        <v>99</v>
      </c>
      <c r="E3654">
        <v>99</v>
      </c>
      <c r="F3654">
        <v>99</v>
      </c>
      <c r="G3654">
        <v>99</v>
      </c>
      <c r="H3654">
        <v>99</v>
      </c>
      <c r="I3654">
        <v>99</v>
      </c>
      <c r="J3654">
        <v>999</v>
      </c>
      <c r="K3654">
        <v>99</v>
      </c>
      <c r="L3654">
        <v>99</v>
      </c>
      <c r="M3654">
        <v>61</v>
      </c>
      <c r="N3654">
        <v>99</v>
      </c>
      <c r="O3654">
        <v>99</v>
      </c>
      <c r="P3654">
        <v>9999</v>
      </c>
      <c r="Q3654">
        <v>450</v>
      </c>
      <c r="R3654">
        <v>837</v>
      </c>
      <c r="S3654">
        <v>837</v>
      </c>
      <c r="T3654">
        <v>5.6340872374798066</v>
      </c>
      <c r="U3654">
        <v>5.1358318909059566</v>
      </c>
      <c r="V3654">
        <v>17.195937873357227</v>
      </c>
      <c r="W3654">
        <v>61</v>
      </c>
      <c r="X3654">
        <v>141.294878914143</v>
      </c>
      <c r="Y3654">
        <v>130.41517323775389</v>
      </c>
      <c r="Z3654">
        <v>130.41517323775389</v>
      </c>
      <c r="AA3654">
        <v>24.893601479567536</v>
      </c>
      <c r="AB3654">
        <v>0</v>
      </c>
    </row>
    <row r="3655" spans="1:28">
      <c r="A3655">
        <v>10</v>
      </c>
      <c r="B3655">
        <v>764</v>
      </c>
      <c r="C3655">
        <v>2003</v>
      </c>
      <c r="D3655">
        <v>99</v>
      </c>
      <c r="E3655">
        <v>99</v>
      </c>
      <c r="F3655">
        <v>99</v>
      </c>
      <c r="G3655">
        <v>99</v>
      </c>
      <c r="H3655">
        <v>99</v>
      </c>
      <c r="I3655">
        <v>99</v>
      </c>
      <c r="J3655">
        <v>999</v>
      </c>
      <c r="K3655">
        <v>99</v>
      </c>
      <c r="L3655">
        <v>99</v>
      </c>
      <c r="M3655">
        <v>62</v>
      </c>
      <c r="N3655">
        <v>99</v>
      </c>
      <c r="O3655">
        <v>99</v>
      </c>
      <c r="P3655">
        <v>9999</v>
      </c>
      <c r="Q3655">
        <v>386</v>
      </c>
      <c r="R3655">
        <v>681</v>
      </c>
      <c r="S3655">
        <v>681</v>
      </c>
      <c r="T3655">
        <v>4.584006462035541</v>
      </c>
      <c r="U3655">
        <v>4.1374505430786748</v>
      </c>
      <c r="V3655">
        <v>17.12041116005874</v>
      </c>
      <c r="W3655">
        <v>62</v>
      </c>
      <c r="X3655">
        <v>139.90292142553722</v>
      </c>
      <c r="Y3655">
        <v>129.13039647577105</v>
      </c>
      <c r="Z3655">
        <v>129.13039647577105</v>
      </c>
      <c r="AA3655">
        <v>23.335581624205957</v>
      </c>
      <c r="AB3655">
        <v>0</v>
      </c>
    </row>
    <row r="3656" spans="1:28">
      <c r="A3656">
        <v>10</v>
      </c>
      <c r="B3656">
        <v>765</v>
      </c>
      <c r="C3656">
        <v>2003</v>
      </c>
      <c r="D3656">
        <v>99</v>
      </c>
      <c r="E3656">
        <v>99</v>
      </c>
      <c r="F3656">
        <v>99</v>
      </c>
      <c r="G3656">
        <v>99</v>
      </c>
      <c r="H3656">
        <v>99</v>
      </c>
      <c r="I3656">
        <v>99</v>
      </c>
      <c r="J3656">
        <v>999</v>
      </c>
      <c r="K3656">
        <v>99</v>
      </c>
      <c r="L3656">
        <v>99</v>
      </c>
      <c r="M3656">
        <v>63</v>
      </c>
      <c r="N3656">
        <v>99</v>
      </c>
      <c r="O3656">
        <v>99</v>
      </c>
      <c r="P3656">
        <v>9999</v>
      </c>
      <c r="Q3656">
        <v>245</v>
      </c>
      <c r="R3656">
        <v>385</v>
      </c>
      <c r="S3656">
        <v>385</v>
      </c>
      <c r="T3656">
        <v>2.5915455035002699</v>
      </c>
      <c r="U3656">
        <v>2.2871254552591558</v>
      </c>
      <c r="V3656">
        <v>17.638961038961035</v>
      </c>
      <c r="W3656">
        <v>63</v>
      </c>
      <c r="X3656">
        <v>136.79503594996547</v>
      </c>
      <c r="Y3656">
        <v>126.26181818181811</v>
      </c>
      <c r="Z3656">
        <v>126.26181818181811</v>
      </c>
      <c r="AA3656">
        <v>24.268283439704359</v>
      </c>
      <c r="AB3656">
        <v>0</v>
      </c>
    </row>
    <row r="3657" spans="1:28">
      <c r="A3657">
        <v>10</v>
      </c>
      <c r="B3657">
        <v>766</v>
      </c>
      <c r="C3657">
        <v>2003</v>
      </c>
      <c r="D3657">
        <v>99</v>
      </c>
      <c r="E3657">
        <v>99</v>
      </c>
      <c r="F3657">
        <v>99</v>
      </c>
      <c r="G3657">
        <v>99</v>
      </c>
      <c r="H3657">
        <v>99</v>
      </c>
      <c r="I3657">
        <v>99</v>
      </c>
      <c r="J3657">
        <v>999</v>
      </c>
      <c r="K3657">
        <v>99</v>
      </c>
      <c r="L3657">
        <v>99</v>
      </c>
      <c r="M3657">
        <v>64</v>
      </c>
      <c r="N3657">
        <v>99</v>
      </c>
      <c r="O3657">
        <v>99</v>
      </c>
      <c r="P3657">
        <v>9999</v>
      </c>
      <c r="Q3657">
        <v>129</v>
      </c>
      <c r="R3657">
        <v>192</v>
      </c>
      <c r="S3657">
        <v>192</v>
      </c>
      <c r="T3657">
        <v>1.2924071082390949</v>
      </c>
      <c r="U3657">
        <v>1.1360959340415355</v>
      </c>
      <c r="V3657">
        <v>18.708333333333329</v>
      </c>
      <c r="W3657">
        <v>64</v>
      </c>
      <c r="X3657">
        <v>136.25575568797402</v>
      </c>
      <c r="Y3657">
        <v>125.76406249999999</v>
      </c>
      <c r="Z3657">
        <v>125.76406249999999</v>
      </c>
      <c r="AA3657">
        <v>21.428685266392311</v>
      </c>
      <c r="AB3657">
        <v>0</v>
      </c>
    </row>
    <row r="3658" spans="1:28">
      <c r="A3658">
        <v>10</v>
      </c>
      <c r="B3658">
        <v>767</v>
      </c>
      <c r="C3658">
        <v>2003</v>
      </c>
      <c r="D3658">
        <v>99</v>
      </c>
      <c r="E3658">
        <v>99</v>
      </c>
      <c r="F3658">
        <v>99</v>
      </c>
      <c r="G3658">
        <v>99</v>
      </c>
      <c r="H3658">
        <v>99</v>
      </c>
      <c r="I3658">
        <v>99</v>
      </c>
      <c r="J3658">
        <v>999</v>
      </c>
      <c r="K3658">
        <v>99</v>
      </c>
      <c r="L3658">
        <v>99</v>
      </c>
      <c r="M3658">
        <v>65</v>
      </c>
      <c r="N3658">
        <v>99</v>
      </c>
      <c r="O3658">
        <v>99</v>
      </c>
      <c r="P3658">
        <v>9999</v>
      </c>
      <c r="Q3658">
        <v>81</v>
      </c>
      <c r="R3658">
        <v>107</v>
      </c>
      <c r="S3658">
        <v>107</v>
      </c>
      <c r="T3658">
        <v>0.72024771136241261</v>
      </c>
      <c r="U3658">
        <v>0.60117333580250354</v>
      </c>
      <c r="V3658">
        <v>17</v>
      </c>
      <c r="W3658">
        <v>65</v>
      </c>
      <c r="X3658">
        <v>129.376980792013</v>
      </c>
      <c r="Y3658">
        <v>119.41495327102803</v>
      </c>
      <c r="Z3658">
        <v>119.41495327102803</v>
      </c>
      <c r="AA3658">
        <v>21.48810496308047</v>
      </c>
      <c r="AB3658">
        <v>0</v>
      </c>
    </row>
    <row r="3659" spans="1:28">
      <c r="A3659">
        <v>10</v>
      </c>
      <c r="B3659">
        <v>768</v>
      </c>
      <c r="C3659">
        <v>2003</v>
      </c>
      <c r="D3659">
        <v>99</v>
      </c>
      <c r="E3659">
        <v>99</v>
      </c>
      <c r="F3659">
        <v>99</v>
      </c>
      <c r="G3659">
        <v>99</v>
      </c>
      <c r="H3659">
        <v>99</v>
      </c>
      <c r="I3659">
        <v>99</v>
      </c>
      <c r="J3659">
        <v>999</v>
      </c>
      <c r="K3659">
        <v>99</v>
      </c>
      <c r="L3659">
        <v>99</v>
      </c>
      <c r="M3659">
        <v>66</v>
      </c>
      <c r="N3659">
        <v>99</v>
      </c>
      <c r="O3659">
        <v>99</v>
      </c>
      <c r="P3659">
        <v>9999</v>
      </c>
    </row>
    <row r="3660" spans="1:28">
      <c r="A3660">
        <v>10</v>
      </c>
      <c r="B3660">
        <v>769</v>
      </c>
      <c r="C3660">
        <v>2003</v>
      </c>
      <c r="D3660">
        <v>99</v>
      </c>
      <c r="E3660">
        <v>99</v>
      </c>
      <c r="F3660">
        <v>99</v>
      </c>
      <c r="G3660">
        <v>99</v>
      </c>
      <c r="H3660">
        <v>99</v>
      </c>
      <c r="I3660">
        <v>99</v>
      </c>
      <c r="J3660">
        <v>999</v>
      </c>
      <c r="K3660">
        <v>99</v>
      </c>
      <c r="L3660">
        <v>99</v>
      </c>
      <c r="M3660">
        <v>67</v>
      </c>
      <c r="N3660">
        <v>99</v>
      </c>
      <c r="O3660">
        <v>99</v>
      </c>
      <c r="P3660">
        <v>9999</v>
      </c>
    </row>
    <row r="3661" spans="1:28">
      <c r="A3661">
        <v>10</v>
      </c>
      <c r="B3661">
        <v>770</v>
      </c>
      <c r="C3661">
        <v>2003</v>
      </c>
      <c r="D3661">
        <v>99</v>
      </c>
      <c r="E3661">
        <v>99</v>
      </c>
      <c r="F3661">
        <v>99</v>
      </c>
      <c r="G3661">
        <v>99</v>
      </c>
      <c r="H3661">
        <v>99</v>
      </c>
      <c r="I3661">
        <v>99</v>
      </c>
      <c r="J3661">
        <v>999</v>
      </c>
      <c r="K3661">
        <v>99</v>
      </c>
      <c r="L3661">
        <v>99</v>
      </c>
      <c r="M3661">
        <v>68</v>
      </c>
      <c r="N3661">
        <v>99</v>
      </c>
      <c r="O3661">
        <v>99</v>
      </c>
      <c r="P3661">
        <v>9999</v>
      </c>
    </row>
    <row r="3662" spans="1:28">
      <c r="A3662">
        <v>10</v>
      </c>
      <c r="B3662">
        <v>771</v>
      </c>
      <c r="C3662">
        <v>2002</v>
      </c>
      <c r="D3662">
        <v>99</v>
      </c>
      <c r="E3662">
        <v>99</v>
      </c>
      <c r="F3662">
        <v>99</v>
      </c>
      <c r="G3662">
        <v>99</v>
      </c>
      <c r="H3662">
        <v>99</v>
      </c>
      <c r="I3662">
        <v>99</v>
      </c>
      <c r="J3662">
        <v>999</v>
      </c>
      <c r="K3662">
        <v>99</v>
      </c>
      <c r="L3662">
        <v>99</v>
      </c>
      <c r="M3662">
        <v>0</v>
      </c>
      <c r="N3662">
        <v>99</v>
      </c>
      <c r="O3662">
        <v>99</v>
      </c>
      <c r="P3662">
        <v>9999</v>
      </c>
      <c r="Q3662">
        <v>84</v>
      </c>
      <c r="R3662">
        <v>191</v>
      </c>
      <c r="S3662">
        <v>0</v>
      </c>
      <c r="T3662">
        <v>1.3982430453879944</v>
      </c>
      <c r="U3662">
        <v>0</v>
      </c>
      <c r="V3662">
        <v>22.052356020942405</v>
      </c>
      <c r="X3662">
        <v>133.14085074279737</v>
      </c>
      <c r="Y3662">
        <v>0</v>
      </c>
    </row>
    <row r="3663" spans="1:28">
      <c r="A3663">
        <v>10</v>
      </c>
      <c r="B3663">
        <v>772</v>
      </c>
      <c r="C3663">
        <v>2002</v>
      </c>
      <c r="D3663">
        <v>99</v>
      </c>
      <c r="E3663">
        <v>99</v>
      </c>
      <c r="F3663">
        <v>99</v>
      </c>
      <c r="G3663">
        <v>99</v>
      </c>
      <c r="H3663">
        <v>99</v>
      </c>
      <c r="I3663">
        <v>99</v>
      </c>
      <c r="J3663">
        <v>999</v>
      </c>
      <c r="K3663">
        <v>99</v>
      </c>
      <c r="L3663">
        <v>99</v>
      </c>
      <c r="M3663">
        <v>35</v>
      </c>
      <c r="N3663">
        <v>99</v>
      </c>
      <c r="O3663">
        <v>99</v>
      </c>
      <c r="P3663">
        <v>9999</v>
      </c>
      <c r="Q3663">
        <v>14</v>
      </c>
      <c r="R3663">
        <v>17</v>
      </c>
      <c r="S3663">
        <v>17</v>
      </c>
      <c r="T3663">
        <v>0.1244509516837482</v>
      </c>
      <c r="U3663">
        <v>0.15927889437417772</v>
      </c>
      <c r="V3663">
        <v>7.7058823529411757</v>
      </c>
      <c r="W3663">
        <v>35</v>
      </c>
      <c r="X3663">
        <v>194.82505895099101</v>
      </c>
      <c r="Y3663">
        <v>179.82352941176461</v>
      </c>
      <c r="Z3663">
        <v>179.82352941176461</v>
      </c>
      <c r="AA3663">
        <v>49.060928858761407</v>
      </c>
      <c r="AB3663">
        <v>0</v>
      </c>
    </row>
    <row r="3664" spans="1:28">
      <c r="A3664">
        <v>10</v>
      </c>
      <c r="B3664">
        <v>773</v>
      </c>
      <c r="C3664">
        <v>2002</v>
      </c>
      <c r="D3664">
        <v>99</v>
      </c>
      <c r="E3664">
        <v>99</v>
      </c>
      <c r="F3664">
        <v>99</v>
      </c>
      <c r="G3664">
        <v>99</v>
      </c>
      <c r="H3664">
        <v>99</v>
      </c>
      <c r="I3664">
        <v>99</v>
      </c>
      <c r="J3664">
        <v>999</v>
      </c>
      <c r="K3664">
        <v>99</v>
      </c>
      <c r="L3664">
        <v>99</v>
      </c>
      <c r="M3664">
        <v>36</v>
      </c>
      <c r="N3664">
        <v>99</v>
      </c>
      <c r="O3664">
        <v>99</v>
      </c>
      <c r="P3664">
        <v>9999</v>
      </c>
      <c r="Q3664">
        <v>9</v>
      </c>
      <c r="R3664">
        <v>9</v>
      </c>
      <c r="S3664">
        <v>9</v>
      </c>
      <c r="T3664">
        <v>6.5885797950219607E-2</v>
      </c>
      <c r="U3664">
        <v>8.9742220369670861E-2</v>
      </c>
      <c r="V3664">
        <v>2</v>
      </c>
      <c r="W3664">
        <v>36</v>
      </c>
      <c r="X3664">
        <v>207.34320452630311</v>
      </c>
      <c r="Y3664">
        <v>191.37777777777777</v>
      </c>
      <c r="Z3664">
        <v>191.37777777777777</v>
      </c>
      <c r="AA3664">
        <v>45.068806107446591</v>
      </c>
      <c r="AB3664">
        <v>0</v>
      </c>
    </row>
    <row r="3665" spans="1:29">
      <c r="A3665">
        <v>10</v>
      </c>
      <c r="B3665">
        <v>774</v>
      </c>
      <c r="C3665">
        <v>2002</v>
      </c>
      <c r="D3665">
        <v>99</v>
      </c>
      <c r="E3665">
        <v>99</v>
      </c>
      <c r="F3665">
        <v>99</v>
      </c>
      <c r="G3665">
        <v>99</v>
      </c>
      <c r="H3665">
        <v>99</v>
      </c>
      <c r="I3665">
        <v>99</v>
      </c>
      <c r="J3665">
        <v>999</v>
      </c>
      <c r="K3665">
        <v>99</v>
      </c>
      <c r="L3665">
        <v>99</v>
      </c>
      <c r="M3665">
        <v>37</v>
      </c>
      <c r="N3665">
        <v>99</v>
      </c>
      <c r="O3665">
        <v>99</v>
      </c>
      <c r="P3665">
        <v>9999</v>
      </c>
      <c r="Q3665">
        <v>13</v>
      </c>
      <c r="R3665">
        <v>13</v>
      </c>
      <c r="S3665">
        <v>13</v>
      </c>
      <c r="T3665">
        <v>9.5168374816983869E-2</v>
      </c>
      <c r="U3665">
        <v>0.12985632595641583</v>
      </c>
      <c r="V3665">
        <v>2</v>
      </c>
      <c r="W3665">
        <v>37</v>
      </c>
      <c r="X3665">
        <v>207.708975747979</v>
      </c>
      <c r="Y3665">
        <v>191.71538461538464</v>
      </c>
      <c r="Z3665">
        <v>191.71538461538464</v>
      </c>
      <c r="AA3665">
        <v>44.739740485369509</v>
      </c>
      <c r="AB3665">
        <v>0</v>
      </c>
    </row>
    <row r="3666" spans="1:29">
      <c r="A3666">
        <v>10</v>
      </c>
      <c r="B3666">
        <v>775</v>
      </c>
      <c r="C3666">
        <v>2002</v>
      </c>
      <c r="D3666">
        <v>99</v>
      </c>
      <c r="E3666">
        <v>99</v>
      </c>
      <c r="F3666">
        <v>99</v>
      </c>
      <c r="G3666">
        <v>99</v>
      </c>
      <c r="H3666">
        <v>99</v>
      </c>
      <c r="I3666">
        <v>99</v>
      </c>
      <c r="J3666">
        <v>999</v>
      </c>
      <c r="K3666">
        <v>99</v>
      </c>
      <c r="L3666">
        <v>99</v>
      </c>
      <c r="M3666">
        <v>38</v>
      </c>
      <c r="N3666">
        <v>99</v>
      </c>
      <c r="O3666">
        <v>99</v>
      </c>
      <c r="P3666">
        <v>9999</v>
      </c>
      <c r="Q3666">
        <v>10</v>
      </c>
      <c r="R3666">
        <v>10</v>
      </c>
      <c r="S3666">
        <v>10</v>
      </c>
      <c r="T3666">
        <v>7.320644216691069E-2</v>
      </c>
      <c r="U3666">
        <v>0.10804600695575148</v>
      </c>
      <c r="V3666">
        <v>2</v>
      </c>
      <c r="W3666">
        <v>38</v>
      </c>
      <c r="X3666">
        <v>224.66955579631636</v>
      </c>
      <c r="Y3666">
        <v>207.37</v>
      </c>
      <c r="Z3666">
        <v>207.37</v>
      </c>
      <c r="AA3666">
        <v>41.435855246392777</v>
      </c>
      <c r="AB3666">
        <v>0</v>
      </c>
    </row>
    <row r="3667" spans="1:29">
      <c r="A3667">
        <v>10</v>
      </c>
      <c r="B3667">
        <v>776</v>
      </c>
      <c r="C3667">
        <v>2002</v>
      </c>
      <c r="D3667">
        <v>99</v>
      </c>
      <c r="E3667">
        <v>99</v>
      </c>
      <c r="F3667">
        <v>99</v>
      </c>
      <c r="G3667">
        <v>99</v>
      </c>
      <c r="H3667">
        <v>99</v>
      </c>
      <c r="I3667">
        <v>99</v>
      </c>
      <c r="J3667">
        <v>999</v>
      </c>
      <c r="K3667">
        <v>99</v>
      </c>
      <c r="L3667">
        <v>99</v>
      </c>
      <c r="M3667">
        <v>39</v>
      </c>
      <c r="N3667">
        <v>99</v>
      </c>
      <c r="O3667">
        <v>99</v>
      </c>
      <c r="P3667">
        <v>9999</v>
      </c>
      <c r="Q3667">
        <v>11</v>
      </c>
      <c r="R3667">
        <v>12</v>
      </c>
      <c r="S3667">
        <v>12</v>
      </c>
      <c r="T3667">
        <v>8.7847730600292814E-2</v>
      </c>
      <c r="U3667">
        <v>0.11082830756405412</v>
      </c>
      <c r="V3667">
        <v>2</v>
      </c>
      <c r="W3667">
        <v>39</v>
      </c>
      <c r="X3667">
        <v>192.04586493318888</v>
      </c>
      <c r="Y3667">
        <v>177.25833333333327</v>
      </c>
      <c r="Z3667">
        <v>177.25833333333327</v>
      </c>
      <c r="AA3667">
        <v>39.235091825501762</v>
      </c>
      <c r="AB3667">
        <v>0</v>
      </c>
    </row>
    <row r="3668" spans="1:29">
      <c r="A3668">
        <v>10</v>
      </c>
      <c r="B3668">
        <v>777</v>
      </c>
      <c r="C3668">
        <v>2002</v>
      </c>
      <c r="D3668">
        <v>99</v>
      </c>
      <c r="E3668">
        <v>99</v>
      </c>
      <c r="F3668">
        <v>99</v>
      </c>
      <c r="G3668">
        <v>99</v>
      </c>
      <c r="H3668">
        <v>99</v>
      </c>
      <c r="I3668">
        <v>99</v>
      </c>
      <c r="J3668">
        <v>999</v>
      </c>
      <c r="K3668">
        <v>99</v>
      </c>
      <c r="L3668">
        <v>99</v>
      </c>
      <c r="M3668">
        <v>40</v>
      </c>
      <c r="N3668">
        <v>99</v>
      </c>
      <c r="O3668">
        <v>99</v>
      </c>
      <c r="P3668">
        <v>9999</v>
      </c>
      <c r="Q3668">
        <v>28</v>
      </c>
      <c r="R3668">
        <v>29</v>
      </c>
      <c r="S3668">
        <v>29</v>
      </c>
      <c r="T3668">
        <v>0.21229868228404103</v>
      </c>
      <c r="U3668">
        <v>0.29115160672649842</v>
      </c>
      <c r="V3668">
        <v>5</v>
      </c>
      <c r="W3668">
        <v>40</v>
      </c>
      <c r="X3668">
        <v>208.76452348040499</v>
      </c>
      <c r="Y3668">
        <v>192.68965517241375</v>
      </c>
      <c r="Z3668">
        <v>192.68965517241375</v>
      </c>
      <c r="AA3668">
        <v>37.725079418372069</v>
      </c>
      <c r="AB3668">
        <v>0</v>
      </c>
    </row>
    <row r="3669" spans="1:29">
      <c r="A3669">
        <v>10</v>
      </c>
      <c r="B3669">
        <v>778</v>
      </c>
      <c r="C3669">
        <v>2002</v>
      </c>
      <c r="D3669">
        <v>99</v>
      </c>
      <c r="E3669">
        <v>99</v>
      </c>
      <c r="F3669">
        <v>99</v>
      </c>
      <c r="G3669">
        <v>99</v>
      </c>
      <c r="H3669">
        <v>99</v>
      </c>
      <c r="I3669">
        <v>99</v>
      </c>
      <c r="J3669">
        <v>999</v>
      </c>
      <c r="K3669">
        <v>99</v>
      </c>
      <c r="L3669">
        <v>99</v>
      </c>
      <c r="M3669">
        <v>41</v>
      </c>
      <c r="N3669">
        <v>99</v>
      </c>
      <c r="O3669">
        <v>99</v>
      </c>
      <c r="P3669">
        <v>9999</v>
      </c>
      <c r="Q3669">
        <v>22</v>
      </c>
      <c r="R3669">
        <v>22</v>
      </c>
      <c r="S3669">
        <v>22</v>
      </c>
      <c r="T3669">
        <v>0.16105417276720349</v>
      </c>
      <c r="U3669">
        <v>0.22661161115525391</v>
      </c>
      <c r="V3669">
        <v>5</v>
      </c>
      <c r="W3669">
        <v>41</v>
      </c>
      <c r="X3669">
        <v>214.18792475130499</v>
      </c>
      <c r="Y3669">
        <v>197.69545454545445</v>
      </c>
      <c r="Z3669">
        <v>197.69545454545445</v>
      </c>
      <c r="AA3669">
        <v>29.736394555443873</v>
      </c>
      <c r="AB3669">
        <v>0</v>
      </c>
    </row>
    <row r="3670" spans="1:29">
      <c r="A3670">
        <v>10</v>
      </c>
      <c r="B3670">
        <v>779</v>
      </c>
      <c r="C3670">
        <v>2002</v>
      </c>
      <c r="D3670">
        <v>99</v>
      </c>
      <c r="E3670">
        <v>99</v>
      </c>
      <c r="F3670">
        <v>99</v>
      </c>
      <c r="G3670">
        <v>99</v>
      </c>
      <c r="H3670">
        <v>99</v>
      </c>
      <c r="I3670">
        <v>99</v>
      </c>
      <c r="J3670">
        <v>999</v>
      </c>
      <c r="K3670">
        <v>99</v>
      </c>
      <c r="L3670">
        <v>99</v>
      </c>
      <c r="M3670">
        <v>42</v>
      </c>
      <c r="N3670">
        <v>99</v>
      </c>
      <c r="O3670">
        <v>99</v>
      </c>
      <c r="P3670">
        <v>9999</v>
      </c>
      <c r="Q3670">
        <v>34</v>
      </c>
      <c r="R3670">
        <v>34</v>
      </c>
      <c r="S3670">
        <v>34</v>
      </c>
      <c r="T3670">
        <v>0.2489019033674964</v>
      </c>
      <c r="U3670">
        <v>0.338700811504344</v>
      </c>
      <c r="V3670">
        <v>5</v>
      </c>
      <c r="W3670">
        <v>42</v>
      </c>
      <c r="X3670">
        <v>207.14422280288065</v>
      </c>
      <c r="Y3670">
        <v>191.19411764705879</v>
      </c>
      <c r="Z3670">
        <v>191.19411764705879</v>
      </c>
      <c r="AA3670">
        <v>37.191356848351774</v>
      </c>
      <c r="AB3670">
        <v>0</v>
      </c>
    </row>
    <row r="3671" spans="1:29">
      <c r="A3671">
        <v>10</v>
      </c>
      <c r="B3671">
        <v>780</v>
      </c>
      <c r="C3671">
        <v>2002</v>
      </c>
      <c r="D3671">
        <v>99</v>
      </c>
      <c r="E3671">
        <v>99</v>
      </c>
      <c r="F3671">
        <v>99</v>
      </c>
      <c r="G3671">
        <v>99</v>
      </c>
      <c r="H3671">
        <v>99</v>
      </c>
      <c r="I3671">
        <v>99</v>
      </c>
      <c r="J3671">
        <v>999</v>
      </c>
      <c r="K3671">
        <v>99</v>
      </c>
      <c r="L3671">
        <v>99</v>
      </c>
      <c r="M3671">
        <v>43</v>
      </c>
      <c r="N3671">
        <v>99</v>
      </c>
      <c r="O3671">
        <v>99</v>
      </c>
      <c r="P3671">
        <v>9999</v>
      </c>
      <c r="Q3671">
        <v>54</v>
      </c>
      <c r="R3671">
        <v>57</v>
      </c>
      <c r="S3671">
        <v>57</v>
      </c>
      <c r="T3671">
        <v>0.41727672035139096</v>
      </c>
      <c r="U3671">
        <v>0.56803740995948981</v>
      </c>
      <c r="V3671">
        <v>5</v>
      </c>
      <c r="W3671">
        <v>43</v>
      </c>
      <c r="X3671">
        <v>207.22282412423249</v>
      </c>
      <c r="Y3671">
        <v>191.26666666666665</v>
      </c>
      <c r="Z3671">
        <v>191.26666666666665</v>
      </c>
      <c r="AA3671">
        <v>35.530739512320999</v>
      </c>
      <c r="AB3671">
        <v>0</v>
      </c>
    </row>
    <row r="3672" spans="1:29">
      <c r="A3672">
        <v>10</v>
      </c>
      <c r="B3672">
        <v>781</v>
      </c>
      <c r="C3672">
        <v>2002</v>
      </c>
      <c r="D3672">
        <v>99</v>
      </c>
      <c r="E3672">
        <v>99</v>
      </c>
      <c r="F3672">
        <v>99</v>
      </c>
      <c r="G3672">
        <v>99</v>
      </c>
      <c r="H3672">
        <v>99</v>
      </c>
      <c r="I3672">
        <v>99</v>
      </c>
      <c r="J3672">
        <v>999</v>
      </c>
      <c r="K3672">
        <v>99</v>
      </c>
      <c r="L3672">
        <v>99</v>
      </c>
      <c r="M3672">
        <v>44</v>
      </c>
      <c r="N3672">
        <v>99</v>
      </c>
      <c r="O3672">
        <v>99</v>
      </c>
      <c r="P3672">
        <v>9999</v>
      </c>
      <c r="Q3672">
        <v>68</v>
      </c>
      <c r="R3672">
        <v>81</v>
      </c>
      <c r="S3672">
        <v>81</v>
      </c>
      <c r="T3672">
        <v>0.59297218155197651</v>
      </c>
      <c r="U3672">
        <v>0.78248296882937562</v>
      </c>
      <c r="V3672">
        <v>5.0617283950617278</v>
      </c>
      <c r="W3672">
        <v>44.543209876543202</v>
      </c>
      <c r="X3672">
        <v>200.87476425504599</v>
      </c>
      <c r="Y3672">
        <v>185.40740740740745</v>
      </c>
      <c r="Z3672">
        <v>185.40740740740745</v>
      </c>
      <c r="AA3672">
        <v>32.618453755155606</v>
      </c>
      <c r="AB3672">
        <v>4.8586168399995531</v>
      </c>
      <c r="AC3672">
        <v>12.028378649210188</v>
      </c>
    </row>
    <row r="3673" spans="1:29">
      <c r="A3673">
        <v>10</v>
      </c>
      <c r="B3673">
        <v>782</v>
      </c>
      <c r="C3673">
        <v>2002</v>
      </c>
      <c r="D3673">
        <v>99</v>
      </c>
      <c r="E3673">
        <v>99</v>
      </c>
      <c r="F3673">
        <v>99</v>
      </c>
      <c r="G3673">
        <v>99</v>
      </c>
      <c r="H3673">
        <v>99</v>
      </c>
      <c r="I3673">
        <v>99</v>
      </c>
      <c r="J3673">
        <v>999</v>
      </c>
      <c r="K3673">
        <v>99</v>
      </c>
      <c r="L3673">
        <v>99</v>
      </c>
      <c r="M3673">
        <v>45</v>
      </c>
      <c r="N3673">
        <v>99</v>
      </c>
      <c r="O3673">
        <v>99</v>
      </c>
      <c r="P3673">
        <v>9999</v>
      </c>
      <c r="Q3673">
        <v>75</v>
      </c>
      <c r="R3673">
        <v>89</v>
      </c>
      <c r="S3673">
        <v>89</v>
      </c>
      <c r="T3673">
        <v>0.65153733528550517</v>
      </c>
      <c r="U3673">
        <v>0.87280874288468357</v>
      </c>
      <c r="V3673">
        <v>8</v>
      </c>
      <c r="W3673">
        <v>45</v>
      </c>
      <c r="X3673">
        <v>203.92223696543996</v>
      </c>
      <c r="Y3673">
        <v>188.22022471910125</v>
      </c>
      <c r="Z3673">
        <v>188.22022471910125</v>
      </c>
      <c r="AA3673">
        <v>31.155756514557833</v>
      </c>
      <c r="AB3673">
        <v>0</v>
      </c>
    </row>
    <row r="3674" spans="1:29">
      <c r="A3674">
        <v>10</v>
      </c>
      <c r="B3674">
        <v>783</v>
      </c>
      <c r="C3674">
        <v>2002</v>
      </c>
      <c r="D3674">
        <v>99</v>
      </c>
      <c r="E3674">
        <v>99</v>
      </c>
      <c r="F3674">
        <v>99</v>
      </c>
      <c r="G3674">
        <v>99</v>
      </c>
      <c r="H3674">
        <v>99</v>
      </c>
      <c r="I3674">
        <v>99</v>
      </c>
      <c r="J3674">
        <v>999</v>
      </c>
      <c r="K3674">
        <v>99</v>
      </c>
      <c r="L3674">
        <v>99</v>
      </c>
      <c r="M3674">
        <v>46</v>
      </c>
      <c r="N3674">
        <v>99</v>
      </c>
      <c r="O3674">
        <v>99</v>
      </c>
      <c r="P3674">
        <v>9999</v>
      </c>
      <c r="Q3674">
        <v>101</v>
      </c>
      <c r="R3674">
        <v>121</v>
      </c>
      <c r="S3674">
        <v>121</v>
      </c>
      <c r="T3674">
        <v>0.88579795021961938</v>
      </c>
      <c r="U3674">
        <v>1.1118833934688881</v>
      </c>
      <c r="V3674">
        <v>8</v>
      </c>
      <c r="W3674">
        <v>46</v>
      </c>
      <c r="X3674">
        <v>191.0774244961186</v>
      </c>
      <c r="Y3674">
        <v>176.36446280991743</v>
      </c>
      <c r="Z3674">
        <v>176.36446280991743</v>
      </c>
      <c r="AA3674">
        <v>35.247755592352</v>
      </c>
      <c r="AB3674">
        <v>0</v>
      </c>
    </row>
    <row r="3675" spans="1:29">
      <c r="A3675">
        <v>10</v>
      </c>
      <c r="B3675">
        <v>784</v>
      </c>
      <c r="C3675">
        <v>2002</v>
      </c>
      <c r="D3675">
        <v>99</v>
      </c>
      <c r="E3675">
        <v>99</v>
      </c>
      <c r="F3675">
        <v>99</v>
      </c>
      <c r="G3675">
        <v>99</v>
      </c>
      <c r="H3675">
        <v>99</v>
      </c>
      <c r="I3675">
        <v>99</v>
      </c>
      <c r="J3675">
        <v>999</v>
      </c>
      <c r="K3675">
        <v>99</v>
      </c>
      <c r="L3675">
        <v>99</v>
      </c>
      <c r="M3675">
        <v>47</v>
      </c>
      <c r="N3675">
        <v>99</v>
      </c>
      <c r="O3675">
        <v>99</v>
      </c>
      <c r="P3675">
        <v>9999</v>
      </c>
      <c r="Q3675">
        <v>115</v>
      </c>
      <c r="R3675">
        <v>143</v>
      </c>
      <c r="S3675">
        <v>143</v>
      </c>
      <c r="T3675">
        <v>1.0468521229868233</v>
      </c>
      <c r="U3675">
        <v>1.3386252621432562</v>
      </c>
      <c r="V3675">
        <v>8.6363636363636385</v>
      </c>
      <c r="W3675">
        <v>47</v>
      </c>
      <c r="X3675">
        <v>194.65182704619323</v>
      </c>
      <c r="Y3675">
        <v>179.66363636363621</v>
      </c>
      <c r="Z3675">
        <v>179.66363636363621</v>
      </c>
      <c r="AA3675">
        <v>32.011908941043146</v>
      </c>
      <c r="AB3675">
        <v>0</v>
      </c>
    </row>
    <row r="3676" spans="1:29">
      <c r="A3676">
        <v>10</v>
      </c>
      <c r="B3676">
        <v>785</v>
      </c>
      <c r="C3676">
        <v>2002</v>
      </c>
      <c r="D3676">
        <v>99</v>
      </c>
      <c r="E3676">
        <v>99</v>
      </c>
      <c r="F3676">
        <v>99</v>
      </c>
      <c r="G3676">
        <v>99</v>
      </c>
      <c r="H3676">
        <v>99</v>
      </c>
      <c r="I3676">
        <v>99</v>
      </c>
      <c r="J3676">
        <v>999</v>
      </c>
      <c r="K3676">
        <v>99</v>
      </c>
      <c r="L3676">
        <v>99</v>
      </c>
      <c r="M3676">
        <v>48</v>
      </c>
      <c r="N3676">
        <v>99</v>
      </c>
      <c r="O3676">
        <v>99</v>
      </c>
      <c r="P3676">
        <v>9999</v>
      </c>
      <c r="Q3676">
        <v>182</v>
      </c>
      <c r="R3676">
        <v>241</v>
      </c>
      <c r="S3676">
        <v>241</v>
      </c>
      <c r="T3676">
        <v>1.7642752562225468</v>
      </c>
      <c r="U3676">
        <v>2.1717419338031281</v>
      </c>
      <c r="V3676">
        <v>8</v>
      </c>
      <c r="W3676">
        <v>48</v>
      </c>
      <c r="X3676">
        <v>187.38148649316895</v>
      </c>
      <c r="Y3676">
        <v>172.95311203319494</v>
      </c>
      <c r="Z3676">
        <v>172.95311203319494</v>
      </c>
      <c r="AA3676">
        <v>33.55048837793921</v>
      </c>
      <c r="AB3676">
        <v>0</v>
      </c>
    </row>
    <row r="3677" spans="1:29">
      <c r="A3677">
        <v>10</v>
      </c>
      <c r="B3677">
        <v>786</v>
      </c>
      <c r="C3677">
        <v>2002</v>
      </c>
      <c r="D3677">
        <v>99</v>
      </c>
      <c r="E3677">
        <v>99</v>
      </c>
      <c r="F3677">
        <v>99</v>
      </c>
      <c r="G3677">
        <v>99</v>
      </c>
      <c r="H3677">
        <v>99</v>
      </c>
      <c r="I3677">
        <v>99</v>
      </c>
      <c r="J3677">
        <v>999</v>
      </c>
      <c r="K3677">
        <v>99</v>
      </c>
      <c r="L3677">
        <v>99</v>
      </c>
      <c r="M3677">
        <v>49</v>
      </c>
      <c r="N3677">
        <v>99</v>
      </c>
      <c r="O3677">
        <v>99</v>
      </c>
      <c r="P3677">
        <v>9999</v>
      </c>
      <c r="Q3677">
        <v>235</v>
      </c>
      <c r="R3677">
        <v>332</v>
      </c>
      <c r="S3677">
        <v>332</v>
      </c>
      <c r="T3677">
        <v>2.4304538799414352</v>
      </c>
      <c r="U3677">
        <v>2.8939313021844182</v>
      </c>
      <c r="V3677">
        <v>8.024096385542169</v>
      </c>
      <c r="W3677">
        <v>49.147590361445793</v>
      </c>
      <c r="X3677">
        <v>181.25318174104859</v>
      </c>
      <c r="Y3677">
        <v>167.29668674698797</v>
      </c>
      <c r="Z3677">
        <v>167.29668674698797</v>
      </c>
      <c r="AA3677">
        <v>30.881333619693066</v>
      </c>
      <c r="AB3677">
        <v>2.6851712787178768</v>
      </c>
      <c r="AC3677">
        <v>4.2544954041336203</v>
      </c>
    </row>
    <row r="3678" spans="1:29">
      <c r="A3678">
        <v>10</v>
      </c>
      <c r="B3678">
        <v>787</v>
      </c>
      <c r="C3678">
        <v>2002</v>
      </c>
      <c r="D3678">
        <v>99</v>
      </c>
      <c r="E3678">
        <v>99</v>
      </c>
      <c r="F3678">
        <v>99</v>
      </c>
      <c r="G3678">
        <v>99</v>
      </c>
      <c r="H3678">
        <v>99</v>
      </c>
      <c r="I3678">
        <v>99</v>
      </c>
      <c r="J3678">
        <v>999</v>
      </c>
      <c r="K3678">
        <v>99</v>
      </c>
      <c r="L3678">
        <v>99</v>
      </c>
      <c r="M3678">
        <v>50</v>
      </c>
      <c r="N3678">
        <v>99</v>
      </c>
      <c r="O3678">
        <v>99</v>
      </c>
      <c r="P3678">
        <v>9999</v>
      </c>
      <c r="Q3678">
        <v>283</v>
      </c>
      <c r="R3678">
        <v>437</v>
      </c>
      <c r="S3678">
        <v>437</v>
      </c>
      <c r="T3678">
        <v>3.199121522693996</v>
      </c>
      <c r="U3678">
        <v>3.6680100558804782</v>
      </c>
      <c r="V3678">
        <v>11.201372997711672</v>
      </c>
      <c r="W3678">
        <v>50</v>
      </c>
      <c r="X3678">
        <v>174.5358261167072</v>
      </c>
      <c r="Y3678">
        <v>161.09656750572091</v>
      </c>
      <c r="Z3678">
        <v>161.09656750572091</v>
      </c>
      <c r="AA3678">
        <v>28.721992819321247</v>
      </c>
      <c r="AB3678">
        <v>0</v>
      </c>
    </row>
    <row r="3679" spans="1:29">
      <c r="A3679">
        <v>10</v>
      </c>
      <c r="B3679">
        <v>788</v>
      </c>
      <c r="C3679">
        <v>2002</v>
      </c>
      <c r="D3679">
        <v>99</v>
      </c>
      <c r="E3679">
        <v>99</v>
      </c>
      <c r="F3679">
        <v>99</v>
      </c>
      <c r="G3679">
        <v>99</v>
      </c>
      <c r="H3679">
        <v>99</v>
      </c>
      <c r="I3679">
        <v>99</v>
      </c>
      <c r="J3679">
        <v>999</v>
      </c>
      <c r="K3679">
        <v>99</v>
      </c>
      <c r="L3679">
        <v>99</v>
      </c>
      <c r="M3679">
        <v>51</v>
      </c>
      <c r="N3679">
        <v>99</v>
      </c>
      <c r="O3679">
        <v>99</v>
      </c>
      <c r="P3679">
        <v>9999</v>
      </c>
      <c r="Q3679">
        <v>312</v>
      </c>
      <c r="R3679">
        <v>472</v>
      </c>
      <c r="S3679">
        <v>472</v>
      </c>
      <c r="T3679">
        <v>3.455344070278183</v>
      </c>
      <c r="U3679">
        <v>3.8906878899584489</v>
      </c>
      <c r="V3679">
        <v>11</v>
      </c>
      <c r="W3679">
        <v>51</v>
      </c>
      <c r="X3679">
        <v>171.40358447949745</v>
      </c>
      <c r="Y3679">
        <v>158.20550847457628</v>
      </c>
      <c r="Z3679">
        <v>158.20550847457628</v>
      </c>
      <c r="AA3679">
        <v>29.38975758682972</v>
      </c>
      <c r="AB3679">
        <v>0</v>
      </c>
    </row>
    <row r="3680" spans="1:29">
      <c r="A3680">
        <v>10</v>
      </c>
      <c r="B3680">
        <v>789</v>
      </c>
      <c r="C3680">
        <v>2002</v>
      </c>
      <c r="D3680">
        <v>99</v>
      </c>
      <c r="E3680">
        <v>99</v>
      </c>
      <c r="F3680">
        <v>99</v>
      </c>
      <c r="G3680">
        <v>99</v>
      </c>
      <c r="H3680">
        <v>99</v>
      </c>
      <c r="I3680">
        <v>99</v>
      </c>
      <c r="J3680">
        <v>999</v>
      </c>
      <c r="K3680">
        <v>99</v>
      </c>
      <c r="L3680">
        <v>99</v>
      </c>
      <c r="M3680">
        <v>52</v>
      </c>
      <c r="N3680">
        <v>99</v>
      </c>
      <c r="O3680">
        <v>99</v>
      </c>
      <c r="P3680">
        <v>9999</v>
      </c>
      <c r="Q3680">
        <v>383</v>
      </c>
      <c r="R3680">
        <v>596</v>
      </c>
      <c r="S3680">
        <v>596</v>
      </c>
      <c r="T3680">
        <v>4.3631039531478759</v>
      </c>
      <c r="U3680">
        <v>4.793945630511522</v>
      </c>
      <c r="V3680">
        <v>11</v>
      </c>
      <c r="W3680">
        <v>52</v>
      </c>
      <c r="X3680">
        <v>167.25624786405589</v>
      </c>
      <c r="Y3680">
        <v>154.37751677852356</v>
      </c>
      <c r="Z3680">
        <v>154.37751677852356</v>
      </c>
      <c r="AA3680">
        <v>28.421092895073556</v>
      </c>
      <c r="AB3680">
        <v>0</v>
      </c>
    </row>
    <row r="3681" spans="1:28">
      <c r="A3681">
        <v>10</v>
      </c>
      <c r="B3681">
        <v>790</v>
      </c>
      <c r="C3681">
        <v>2002</v>
      </c>
      <c r="D3681">
        <v>99</v>
      </c>
      <c r="E3681">
        <v>99</v>
      </c>
      <c r="F3681">
        <v>99</v>
      </c>
      <c r="G3681">
        <v>99</v>
      </c>
      <c r="H3681">
        <v>99</v>
      </c>
      <c r="I3681">
        <v>99</v>
      </c>
      <c r="J3681">
        <v>999</v>
      </c>
      <c r="K3681">
        <v>99</v>
      </c>
      <c r="L3681">
        <v>99</v>
      </c>
      <c r="M3681">
        <v>53</v>
      </c>
      <c r="N3681">
        <v>99</v>
      </c>
      <c r="O3681">
        <v>99</v>
      </c>
      <c r="P3681">
        <v>9999</v>
      </c>
      <c r="Q3681">
        <v>424</v>
      </c>
      <c r="R3681">
        <v>738</v>
      </c>
      <c r="S3681">
        <v>738</v>
      </c>
      <c r="T3681">
        <v>5.402635431918009</v>
      </c>
      <c r="U3681">
        <v>5.7860337888004594</v>
      </c>
      <c r="V3681">
        <v>11.008130081300813</v>
      </c>
      <c r="W3681">
        <v>53</v>
      </c>
      <c r="X3681">
        <v>163.02721477919005</v>
      </c>
      <c r="Y3681">
        <v>150.47411924119237</v>
      </c>
      <c r="Z3681">
        <v>150.47411924119237</v>
      </c>
      <c r="AA3681">
        <v>28.225956640817529</v>
      </c>
      <c r="AB3681">
        <v>0</v>
      </c>
    </row>
    <row r="3682" spans="1:28">
      <c r="A3682">
        <v>10</v>
      </c>
      <c r="B3682">
        <v>791</v>
      </c>
      <c r="C3682">
        <v>2002</v>
      </c>
      <c r="D3682">
        <v>99</v>
      </c>
      <c r="E3682">
        <v>99</v>
      </c>
      <c r="F3682">
        <v>99</v>
      </c>
      <c r="G3682">
        <v>99</v>
      </c>
      <c r="H3682">
        <v>99</v>
      </c>
      <c r="I3682">
        <v>99</v>
      </c>
      <c r="J3682">
        <v>999</v>
      </c>
      <c r="K3682">
        <v>99</v>
      </c>
      <c r="L3682">
        <v>99</v>
      </c>
      <c r="M3682">
        <v>54</v>
      </c>
      <c r="N3682">
        <v>99</v>
      </c>
      <c r="O3682">
        <v>99</v>
      </c>
      <c r="P3682">
        <v>9999</v>
      </c>
      <c r="Q3682">
        <v>542</v>
      </c>
      <c r="R3682">
        <v>943</v>
      </c>
      <c r="S3682">
        <v>943</v>
      </c>
      <c r="T3682">
        <v>6.9033674963396781</v>
      </c>
      <c r="U3682">
        <v>7.274064425368957</v>
      </c>
      <c r="V3682">
        <v>11.093319194061502</v>
      </c>
      <c r="W3682">
        <v>54</v>
      </c>
      <c r="X3682">
        <v>160.39874125247439</v>
      </c>
      <c r="Y3682">
        <v>148.04803817603397</v>
      </c>
      <c r="Z3682">
        <v>148.04803817603397</v>
      </c>
      <c r="AA3682">
        <v>27.167106183754353</v>
      </c>
      <c r="AB3682">
        <v>0</v>
      </c>
    </row>
    <row r="3683" spans="1:28">
      <c r="A3683">
        <v>10</v>
      </c>
      <c r="B3683">
        <v>792</v>
      </c>
      <c r="C3683">
        <v>2002</v>
      </c>
      <c r="D3683">
        <v>99</v>
      </c>
      <c r="E3683">
        <v>99</v>
      </c>
      <c r="F3683">
        <v>99</v>
      </c>
      <c r="G3683">
        <v>99</v>
      </c>
      <c r="H3683">
        <v>99</v>
      </c>
      <c r="I3683">
        <v>99</v>
      </c>
      <c r="J3683">
        <v>999</v>
      </c>
      <c r="K3683">
        <v>99</v>
      </c>
      <c r="L3683">
        <v>99</v>
      </c>
      <c r="M3683">
        <v>55</v>
      </c>
      <c r="N3683">
        <v>99</v>
      </c>
      <c r="O3683">
        <v>99</v>
      </c>
      <c r="P3683">
        <v>9999</v>
      </c>
      <c r="Q3683">
        <v>626</v>
      </c>
      <c r="R3683">
        <v>1376</v>
      </c>
      <c r="S3683">
        <v>1376</v>
      </c>
      <c r="T3683">
        <v>10.07320644216691</v>
      </c>
      <c r="U3683">
        <v>10.121441690221564</v>
      </c>
      <c r="V3683">
        <v>14.185319767441859</v>
      </c>
      <c r="W3683">
        <v>55</v>
      </c>
      <c r="X3683">
        <v>152.9535104185039</v>
      </c>
      <c r="Y3683">
        <v>141.17609011627911</v>
      </c>
      <c r="Z3683">
        <v>141.17609011627911</v>
      </c>
      <c r="AA3683">
        <v>25.984013748237953</v>
      </c>
      <c r="AB3683">
        <v>0</v>
      </c>
    </row>
    <row r="3684" spans="1:28">
      <c r="A3684">
        <v>10</v>
      </c>
      <c r="B3684">
        <v>793</v>
      </c>
      <c r="C3684">
        <v>2002</v>
      </c>
      <c r="D3684">
        <v>99</v>
      </c>
      <c r="E3684">
        <v>99</v>
      </c>
      <c r="F3684">
        <v>99</v>
      </c>
      <c r="G3684">
        <v>99</v>
      </c>
      <c r="H3684">
        <v>99</v>
      </c>
      <c r="I3684">
        <v>99</v>
      </c>
      <c r="J3684">
        <v>999</v>
      </c>
      <c r="K3684">
        <v>99</v>
      </c>
      <c r="L3684">
        <v>99</v>
      </c>
      <c r="M3684">
        <v>56</v>
      </c>
      <c r="N3684">
        <v>99</v>
      </c>
      <c r="O3684">
        <v>99</v>
      </c>
      <c r="P3684">
        <v>9999</v>
      </c>
      <c r="Q3684">
        <v>625</v>
      </c>
      <c r="R3684">
        <v>1167</v>
      </c>
      <c r="S3684">
        <v>1167</v>
      </c>
      <c r="T3684">
        <v>8.5431918008784784</v>
      </c>
      <c r="U3684">
        <v>8.6852952286670853</v>
      </c>
      <c r="V3684">
        <v>14.072836332476438</v>
      </c>
      <c r="W3684">
        <v>56</v>
      </c>
      <c r="X3684">
        <v>154.7566196069038</v>
      </c>
      <c r="Y3684">
        <v>142.84035989717245</v>
      </c>
      <c r="Z3684">
        <v>142.84035989717245</v>
      </c>
      <c r="AA3684">
        <v>26.701026317031832</v>
      </c>
      <c r="AB3684">
        <v>0</v>
      </c>
    </row>
    <row r="3685" spans="1:28">
      <c r="A3685">
        <v>10</v>
      </c>
      <c r="B3685">
        <v>794</v>
      </c>
      <c r="C3685">
        <v>2002</v>
      </c>
      <c r="D3685">
        <v>99</v>
      </c>
      <c r="E3685">
        <v>99</v>
      </c>
      <c r="F3685">
        <v>99</v>
      </c>
      <c r="G3685">
        <v>99</v>
      </c>
      <c r="H3685">
        <v>99</v>
      </c>
      <c r="I3685">
        <v>99</v>
      </c>
      <c r="J3685">
        <v>999</v>
      </c>
      <c r="K3685">
        <v>99</v>
      </c>
      <c r="L3685">
        <v>99</v>
      </c>
      <c r="M3685">
        <v>57</v>
      </c>
      <c r="N3685">
        <v>99</v>
      </c>
      <c r="O3685">
        <v>99</v>
      </c>
      <c r="P3685">
        <v>9999</v>
      </c>
      <c r="Q3685">
        <v>658</v>
      </c>
      <c r="R3685">
        <v>1292</v>
      </c>
      <c r="S3685">
        <v>1292</v>
      </c>
      <c r="T3685">
        <v>9.4582723279648633</v>
      </c>
      <c r="U3685">
        <v>9.3061911398835484</v>
      </c>
      <c r="V3685">
        <v>14.065789473684211</v>
      </c>
      <c r="W3685">
        <v>57</v>
      </c>
      <c r="X3685">
        <v>149.7769421961633</v>
      </c>
      <c r="Y3685">
        <v>138.24411764705883</v>
      </c>
      <c r="Z3685">
        <v>138.24411764705883</v>
      </c>
      <c r="AA3685">
        <v>24.930156699787194</v>
      </c>
      <c r="AB3685">
        <v>0</v>
      </c>
    </row>
    <row r="3686" spans="1:28">
      <c r="A3686">
        <v>10</v>
      </c>
      <c r="B3686">
        <v>795</v>
      </c>
      <c r="C3686">
        <v>2002</v>
      </c>
      <c r="D3686">
        <v>99</v>
      </c>
      <c r="E3686">
        <v>99</v>
      </c>
      <c r="F3686">
        <v>99</v>
      </c>
      <c r="G3686">
        <v>99</v>
      </c>
      <c r="H3686">
        <v>99</v>
      </c>
      <c r="I3686">
        <v>99</v>
      </c>
      <c r="J3686">
        <v>999</v>
      </c>
      <c r="K3686">
        <v>99</v>
      </c>
      <c r="L3686">
        <v>99</v>
      </c>
      <c r="M3686">
        <v>58</v>
      </c>
      <c r="N3686">
        <v>99</v>
      </c>
      <c r="O3686">
        <v>99</v>
      </c>
      <c r="P3686">
        <v>9999</v>
      </c>
      <c r="Q3686">
        <v>614</v>
      </c>
      <c r="R3686">
        <v>1237</v>
      </c>
      <c r="S3686">
        <v>1237</v>
      </c>
      <c r="T3686">
        <v>9.0556368960468507</v>
      </c>
      <c r="U3686">
        <v>8.7138528871579055</v>
      </c>
      <c r="V3686">
        <v>14.066289409862575</v>
      </c>
      <c r="W3686">
        <v>58</v>
      </c>
      <c r="X3686">
        <v>146.47922357852127</v>
      </c>
      <c r="Y3686">
        <v>135.20032336297484</v>
      </c>
      <c r="Z3686">
        <v>135.20032336297484</v>
      </c>
      <c r="AA3686">
        <v>24.757736758482963</v>
      </c>
      <c r="AB3686">
        <v>0</v>
      </c>
    </row>
    <row r="3687" spans="1:28">
      <c r="A3687">
        <v>10</v>
      </c>
      <c r="B3687">
        <v>796</v>
      </c>
      <c r="C3687">
        <v>2002</v>
      </c>
      <c r="D3687">
        <v>99</v>
      </c>
      <c r="E3687">
        <v>99</v>
      </c>
      <c r="F3687">
        <v>99</v>
      </c>
      <c r="G3687">
        <v>99</v>
      </c>
      <c r="H3687">
        <v>99</v>
      </c>
      <c r="I3687">
        <v>99</v>
      </c>
      <c r="J3687">
        <v>999</v>
      </c>
      <c r="K3687">
        <v>99</v>
      </c>
      <c r="L3687">
        <v>99</v>
      </c>
      <c r="M3687">
        <v>59</v>
      </c>
      <c r="N3687">
        <v>99</v>
      </c>
      <c r="O3687">
        <v>99</v>
      </c>
      <c r="P3687">
        <v>9999</v>
      </c>
      <c r="Q3687">
        <v>590</v>
      </c>
      <c r="R3687">
        <v>1113</v>
      </c>
      <c r="S3687">
        <v>1113</v>
      </c>
      <c r="T3687">
        <v>8.1478770131771583</v>
      </c>
      <c r="U3687">
        <v>7.6224459756939549</v>
      </c>
      <c r="V3687">
        <v>14.155435759209348</v>
      </c>
      <c r="W3687">
        <v>59</v>
      </c>
      <c r="X3687">
        <v>142.40810124413636</v>
      </c>
      <c r="Y3687">
        <v>131.44267744833803</v>
      </c>
      <c r="Z3687">
        <v>131.44267744833803</v>
      </c>
      <c r="AA3687">
        <v>24.784120260561597</v>
      </c>
      <c r="AB3687">
        <v>0</v>
      </c>
    </row>
    <row r="3688" spans="1:28">
      <c r="A3688">
        <v>10</v>
      </c>
      <c r="B3688">
        <v>797</v>
      </c>
      <c r="C3688">
        <v>2002</v>
      </c>
      <c r="D3688">
        <v>99</v>
      </c>
      <c r="E3688">
        <v>99</v>
      </c>
      <c r="F3688">
        <v>99</v>
      </c>
      <c r="G3688">
        <v>99</v>
      </c>
      <c r="H3688">
        <v>99</v>
      </c>
      <c r="I3688">
        <v>99</v>
      </c>
      <c r="J3688">
        <v>999</v>
      </c>
      <c r="K3688">
        <v>99</v>
      </c>
      <c r="L3688">
        <v>99</v>
      </c>
      <c r="M3688">
        <v>60</v>
      </c>
      <c r="N3688">
        <v>99</v>
      </c>
      <c r="O3688">
        <v>99</v>
      </c>
      <c r="P3688">
        <v>9999</v>
      </c>
      <c r="Q3688">
        <v>534</v>
      </c>
      <c r="R3688">
        <v>1041</v>
      </c>
      <c r="S3688">
        <v>1041</v>
      </c>
      <c r="T3688">
        <v>7.620790629575402</v>
      </c>
      <c r="U3688">
        <v>6.9844185955634224</v>
      </c>
      <c r="V3688">
        <v>17.157540826128724</v>
      </c>
      <c r="W3688">
        <v>60</v>
      </c>
      <c r="X3688">
        <v>139.51311504585055</v>
      </c>
      <c r="Y3688">
        <v>128.77060518731972</v>
      </c>
      <c r="Z3688">
        <v>128.77060518731972</v>
      </c>
      <c r="AA3688">
        <v>23.923085216209419</v>
      </c>
      <c r="AB3688">
        <v>0</v>
      </c>
    </row>
    <row r="3689" spans="1:28">
      <c r="A3689">
        <v>10</v>
      </c>
      <c r="B3689">
        <v>798</v>
      </c>
      <c r="C3689">
        <v>2002</v>
      </c>
      <c r="D3689">
        <v>99</v>
      </c>
      <c r="E3689">
        <v>99</v>
      </c>
      <c r="F3689">
        <v>99</v>
      </c>
      <c r="G3689">
        <v>99</v>
      </c>
      <c r="H3689">
        <v>99</v>
      </c>
      <c r="I3689">
        <v>99</v>
      </c>
      <c r="J3689">
        <v>999</v>
      </c>
      <c r="K3689">
        <v>99</v>
      </c>
      <c r="L3689">
        <v>99</v>
      </c>
      <c r="M3689">
        <v>61</v>
      </c>
      <c r="N3689">
        <v>99</v>
      </c>
      <c r="O3689">
        <v>99</v>
      </c>
      <c r="P3689">
        <v>9999</v>
      </c>
      <c r="Q3689">
        <v>446</v>
      </c>
      <c r="R3689">
        <v>807</v>
      </c>
      <c r="S3689">
        <v>807</v>
      </c>
      <c r="T3689">
        <v>5.9077598828696916</v>
      </c>
      <c r="U3689">
        <v>5.2764090607130312</v>
      </c>
      <c r="V3689">
        <v>17</v>
      </c>
      <c r="W3689">
        <v>61</v>
      </c>
      <c r="X3689">
        <v>135.95664157473695</v>
      </c>
      <c r="Y3689">
        <v>125.48798017348204</v>
      </c>
      <c r="Z3689">
        <v>125.48798017348204</v>
      </c>
      <c r="AA3689">
        <v>22.730063868787362</v>
      </c>
      <c r="AB3689">
        <v>0</v>
      </c>
    </row>
    <row r="3690" spans="1:28">
      <c r="A3690">
        <v>10</v>
      </c>
      <c r="B3690">
        <v>799</v>
      </c>
      <c r="C3690">
        <v>2002</v>
      </c>
      <c r="D3690">
        <v>99</v>
      </c>
      <c r="E3690">
        <v>99</v>
      </c>
      <c r="F3690">
        <v>99</v>
      </c>
      <c r="G3690">
        <v>99</v>
      </c>
      <c r="H3690">
        <v>99</v>
      </c>
      <c r="I3690">
        <v>99</v>
      </c>
      <c r="J3690">
        <v>999</v>
      </c>
      <c r="K3690">
        <v>99</v>
      </c>
      <c r="L3690">
        <v>99</v>
      </c>
      <c r="M3690">
        <v>62</v>
      </c>
      <c r="N3690">
        <v>99</v>
      </c>
      <c r="O3690">
        <v>99</v>
      </c>
      <c r="P3690">
        <v>9999</v>
      </c>
      <c r="Q3690">
        <v>352</v>
      </c>
      <c r="R3690">
        <v>583</v>
      </c>
      <c r="S3690">
        <v>583</v>
      </c>
      <c r="T3690">
        <v>4.267935578330893</v>
      </c>
      <c r="U3690">
        <v>3.7431321723046471</v>
      </c>
      <c r="V3690">
        <v>17.140651801029158</v>
      </c>
      <c r="W3690">
        <v>62</v>
      </c>
      <c r="X3690">
        <v>133.50640855291397</v>
      </c>
      <c r="Y3690">
        <v>123.22641509433969</v>
      </c>
      <c r="Z3690">
        <v>123.22641509433969</v>
      </c>
      <c r="AA3690">
        <v>24.070401787433124</v>
      </c>
      <c r="AB3690">
        <v>0</v>
      </c>
    </row>
    <row r="3691" spans="1:28">
      <c r="A3691">
        <v>10</v>
      </c>
      <c r="B3691">
        <v>800</v>
      </c>
      <c r="C3691">
        <v>2002</v>
      </c>
      <c r="D3691">
        <v>99</v>
      </c>
      <c r="E3691">
        <v>99</v>
      </c>
      <c r="F3691">
        <v>99</v>
      </c>
      <c r="G3691">
        <v>99</v>
      </c>
      <c r="H3691">
        <v>99</v>
      </c>
      <c r="I3691">
        <v>99</v>
      </c>
      <c r="J3691">
        <v>999</v>
      </c>
      <c r="K3691">
        <v>99</v>
      </c>
      <c r="L3691">
        <v>99</v>
      </c>
      <c r="M3691">
        <v>63</v>
      </c>
      <c r="N3691">
        <v>99</v>
      </c>
      <c r="O3691">
        <v>99</v>
      </c>
      <c r="P3691">
        <v>9999</v>
      </c>
      <c r="Q3691">
        <v>214</v>
      </c>
      <c r="R3691">
        <v>293</v>
      </c>
      <c r="S3691">
        <v>293</v>
      </c>
      <c r="T3691">
        <v>2.1449487554904838</v>
      </c>
      <c r="U3691">
        <v>1.8886506623594848</v>
      </c>
      <c r="V3691">
        <v>17.279863481228674</v>
      </c>
      <c r="W3691">
        <v>63</v>
      </c>
      <c r="X3691">
        <v>134.03540169871951</v>
      </c>
      <c r="Y3691">
        <v>123.71467576791812</v>
      </c>
      <c r="Z3691">
        <v>123.71467576791812</v>
      </c>
      <c r="AA3691">
        <v>22.649869989922362</v>
      </c>
      <c r="AB3691">
        <v>0</v>
      </c>
    </row>
    <row r="3692" spans="1:28">
      <c r="A3692">
        <v>10</v>
      </c>
      <c r="B3692">
        <v>801</v>
      </c>
      <c r="C3692">
        <v>2002</v>
      </c>
      <c r="D3692">
        <v>99</v>
      </c>
      <c r="E3692">
        <v>99</v>
      </c>
      <c r="F3692">
        <v>99</v>
      </c>
      <c r="G3692">
        <v>99</v>
      </c>
      <c r="H3692">
        <v>99</v>
      </c>
      <c r="I3692">
        <v>99</v>
      </c>
      <c r="J3692">
        <v>999</v>
      </c>
      <c r="K3692">
        <v>99</v>
      </c>
      <c r="L3692">
        <v>99</v>
      </c>
      <c r="M3692">
        <v>64</v>
      </c>
      <c r="N3692">
        <v>99</v>
      </c>
      <c r="O3692">
        <v>99</v>
      </c>
      <c r="P3692">
        <v>9999</v>
      </c>
      <c r="Q3692">
        <v>106</v>
      </c>
      <c r="R3692">
        <v>130</v>
      </c>
      <c r="S3692">
        <v>130</v>
      </c>
      <c r="T3692">
        <v>0.95168374816983869</v>
      </c>
      <c r="U3692">
        <v>0.83298641414075614</v>
      </c>
      <c r="V3692">
        <v>17</v>
      </c>
      <c r="W3692">
        <v>64</v>
      </c>
      <c r="X3692">
        <v>133.23860321693476</v>
      </c>
      <c r="Y3692">
        <v>122.9792307692308</v>
      </c>
      <c r="Z3692">
        <v>122.9792307692308</v>
      </c>
      <c r="AA3692">
        <v>27.34548393640112</v>
      </c>
      <c r="AB3692">
        <v>0</v>
      </c>
    </row>
    <row r="3693" spans="1:28">
      <c r="A3693">
        <v>10</v>
      </c>
      <c r="B3693">
        <v>802</v>
      </c>
      <c r="C3693">
        <v>2002</v>
      </c>
      <c r="D3693">
        <v>99</v>
      </c>
      <c r="E3693">
        <v>99</v>
      </c>
      <c r="F3693">
        <v>99</v>
      </c>
      <c r="G3693">
        <v>99</v>
      </c>
      <c r="H3693">
        <v>99</v>
      </c>
      <c r="I3693">
        <v>99</v>
      </c>
      <c r="J3693">
        <v>999</v>
      </c>
      <c r="K3693">
        <v>99</v>
      </c>
      <c r="L3693">
        <v>99</v>
      </c>
      <c r="M3693">
        <v>65</v>
      </c>
      <c r="N3693">
        <v>99</v>
      </c>
      <c r="O3693">
        <v>99</v>
      </c>
      <c r="P3693">
        <v>9999</v>
      </c>
      <c r="Q3693">
        <v>29</v>
      </c>
      <c r="R3693">
        <v>34</v>
      </c>
      <c r="S3693">
        <v>34</v>
      </c>
      <c r="T3693">
        <v>0.2489019033674964</v>
      </c>
      <c r="U3693">
        <v>0.21870758489533812</v>
      </c>
      <c r="V3693">
        <v>17</v>
      </c>
      <c r="W3693">
        <v>65</v>
      </c>
      <c r="X3693">
        <v>133.7582053406411</v>
      </c>
      <c r="Y3693">
        <v>123.45882352941176</v>
      </c>
      <c r="Z3693">
        <v>123.45882352941176</v>
      </c>
      <c r="AA3693">
        <v>22.300595054670406</v>
      </c>
      <c r="AB3693">
        <v>0</v>
      </c>
    </row>
    <row r="3694" spans="1:28">
      <c r="A3694">
        <v>10</v>
      </c>
      <c r="B3694">
        <v>803</v>
      </c>
      <c r="C3694">
        <v>2002</v>
      </c>
      <c r="D3694">
        <v>99</v>
      </c>
      <c r="E3694">
        <v>99</v>
      </c>
      <c r="F3694">
        <v>99</v>
      </c>
      <c r="G3694">
        <v>99</v>
      </c>
      <c r="H3694">
        <v>99</v>
      </c>
      <c r="I3694">
        <v>99</v>
      </c>
      <c r="J3694">
        <v>999</v>
      </c>
      <c r="K3694">
        <v>99</v>
      </c>
      <c r="L3694">
        <v>99</v>
      </c>
      <c r="M3694">
        <v>66</v>
      </c>
      <c r="N3694">
        <v>99</v>
      </c>
      <c r="O3694">
        <v>99</v>
      </c>
      <c r="P3694">
        <v>9999</v>
      </c>
    </row>
    <row r="3695" spans="1:28">
      <c r="A3695">
        <v>10</v>
      </c>
      <c r="B3695">
        <v>804</v>
      </c>
      <c r="C3695">
        <v>2002</v>
      </c>
      <c r="D3695">
        <v>99</v>
      </c>
      <c r="E3695">
        <v>99</v>
      </c>
      <c r="F3695">
        <v>99</v>
      </c>
      <c r="G3695">
        <v>99</v>
      </c>
      <c r="H3695">
        <v>99</v>
      </c>
      <c r="I3695">
        <v>99</v>
      </c>
      <c r="J3695">
        <v>999</v>
      </c>
      <c r="K3695">
        <v>99</v>
      </c>
      <c r="L3695">
        <v>99</v>
      </c>
      <c r="M3695">
        <v>67</v>
      </c>
      <c r="N3695">
        <v>99</v>
      </c>
      <c r="O3695">
        <v>99</v>
      </c>
      <c r="P3695">
        <v>9999</v>
      </c>
    </row>
    <row r="3696" spans="1:28">
      <c r="A3696">
        <v>10</v>
      </c>
      <c r="B3696">
        <v>805</v>
      </c>
      <c r="C3696">
        <v>2002</v>
      </c>
      <c r="D3696">
        <v>99</v>
      </c>
      <c r="E3696">
        <v>99</v>
      </c>
      <c r="F3696">
        <v>99</v>
      </c>
      <c r="G3696">
        <v>99</v>
      </c>
      <c r="H3696">
        <v>99</v>
      </c>
      <c r="I3696">
        <v>99</v>
      </c>
      <c r="J3696">
        <v>999</v>
      </c>
      <c r="K3696">
        <v>99</v>
      </c>
      <c r="L3696">
        <v>99</v>
      </c>
      <c r="M3696">
        <v>68</v>
      </c>
      <c r="N3696">
        <v>99</v>
      </c>
      <c r="O3696">
        <v>99</v>
      </c>
      <c r="P3696">
        <v>9999</v>
      </c>
    </row>
    <row r="3697" spans="1:28">
      <c r="A3697">
        <v>10</v>
      </c>
      <c r="B3697">
        <v>806</v>
      </c>
      <c r="C3697">
        <v>2001</v>
      </c>
      <c r="D3697">
        <v>99</v>
      </c>
      <c r="E3697">
        <v>99</v>
      </c>
      <c r="F3697">
        <v>99</v>
      </c>
      <c r="G3697">
        <v>99</v>
      </c>
      <c r="H3697">
        <v>99</v>
      </c>
      <c r="I3697">
        <v>99</v>
      </c>
      <c r="J3697">
        <v>999</v>
      </c>
      <c r="K3697">
        <v>99</v>
      </c>
      <c r="L3697">
        <v>99</v>
      </c>
      <c r="M3697">
        <v>0</v>
      </c>
      <c r="N3697">
        <v>99</v>
      </c>
      <c r="O3697">
        <v>99</v>
      </c>
      <c r="P3697">
        <v>9999</v>
      </c>
      <c r="Q3697">
        <v>100</v>
      </c>
      <c r="R3697">
        <v>197</v>
      </c>
      <c r="S3697">
        <v>0</v>
      </c>
      <c r="T3697">
        <v>1.4710824030168388</v>
      </c>
      <c r="U3697">
        <v>0</v>
      </c>
      <c r="V3697">
        <v>27.984771573604057</v>
      </c>
      <c r="X3697">
        <v>127.47056332528562</v>
      </c>
      <c r="Y3697">
        <v>0</v>
      </c>
    </row>
    <row r="3698" spans="1:28">
      <c r="A3698">
        <v>10</v>
      </c>
      <c r="B3698">
        <v>807</v>
      </c>
      <c r="C3698">
        <v>2001</v>
      </c>
      <c r="D3698">
        <v>99</v>
      </c>
      <c r="E3698">
        <v>99</v>
      </c>
      <c r="F3698">
        <v>99</v>
      </c>
      <c r="G3698">
        <v>99</v>
      </c>
      <c r="H3698">
        <v>99</v>
      </c>
      <c r="I3698">
        <v>99</v>
      </c>
      <c r="J3698">
        <v>999</v>
      </c>
      <c r="K3698">
        <v>99</v>
      </c>
      <c r="L3698">
        <v>99</v>
      </c>
      <c r="M3698">
        <v>35</v>
      </c>
      <c r="N3698">
        <v>99</v>
      </c>
      <c r="O3698">
        <v>99</v>
      </c>
      <c r="P3698">
        <v>9999</v>
      </c>
      <c r="Q3698">
        <v>17</v>
      </c>
      <c r="R3698">
        <v>16</v>
      </c>
      <c r="S3698">
        <v>16</v>
      </c>
      <c r="T3698">
        <v>0.11947877384908338</v>
      </c>
      <c r="U3698">
        <v>0.14244421650554703</v>
      </c>
      <c r="V3698">
        <v>2</v>
      </c>
      <c r="W3698">
        <v>35</v>
      </c>
      <c r="X3698">
        <v>179.69257854821228</v>
      </c>
      <c r="Y3698">
        <v>165.85625000000005</v>
      </c>
      <c r="Z3698">
        <v>165.85625000000005</v>
      </c>
      <c r="AA3698">
        <v>39.821617382239722</v>
      </c>
      <c r="AB3698">
        <v>0</v>
      </c>
    </row>
    <row r="3699" spans="1:28">
      <c r="A3699">
        <v>10</v>
      </c>
      <c r="B3699">
        <v>808</v>
      </c>
      <c r="C3699">
        <v>2001</v>
      </c>
      <c r="D3699">
        <v>99</v>
      </c>
      <c r="E3699">
        <v>99</v>
      </c>
      <c r="F3699">
        <v>99</v>
      </c>
      <c r="G3699">
        <v>99</v>
      </c>
      <c r="H3699">
        <v>99</v>
      </c>
      <c r="I3699">
        <v>99</v>
      </c>
      <c r="J3699">
        <v>999</v>
      </c>
      <c r="K3699">
        <v>99</v>
      </c>
      <c r="L3699">
        <v>99</v>
      </c>
      <c r="M3699">
        <v>36</v>
      </c>
      <c r="N3699">
        <v>99</v>
      </c>
      <c r="O3699">
        <v>99</v>
      </c>
      <c r="P3699">
        <v>9999</v>
      </c>
      <c r="Q3699">
        <v>6</v>
      </c>
      <c r="R3699">
        <v>6</v>
      </c>
      <c r="S3699">
        <v>6</v>
      </c>
      <c r="T3699">
        <v>4.4804540193406281E-2</v>
      </c>
      <c r="U3699">
        <v>6.4031995278089851E-2</v>
      </c>
      <c r="V3699">
        <v>2</v>
      </c>
      <c r="W3699">
        <v>36</v>
      </c>
      <c r="X3699">
        <v>215.402672444926</v>
      </c>
      <c r="Y3699">
        <v>198.81666666666663</v>
      </c>
      <c r="Z3699">
        <v>198.81666666666663</v>
      </c>
      <c r="AA3699">
        <v>30.276031040339085</v>
      </c>
      <c r="AB3699">
        <v>0</v>
      </c>
    </row>
    <row r="3700" spans="1:28">
      <c r="A3700">
        <v>10</v>
      </c>
      <c r="B3700">
        <v>809</v>
      </c>
      <c r="C3700">
        <v>2001</v>
      </c>
      <c r="D3700">
        <v>99</v>
      </c>
      <c r="E3700">
        <v>99</v>
      </c>
      <c r="F3700">
        <v>99</v>
      </c>
      <c r="G3700">
        <v>99</v>
      </c>
      <c r="H3700">
        <v>99</v>
      </c>
      <c r="I3700">
        <v>99</v>
      </c>
      <c r="J3700">
        <v>999</v>
      </c>
      <c r="K3700">
        <v>99</v>
      </c>
      <c r="L3700">
        <v>99</v>
      </c>
      <c r="M3700">
        <v>37</v>
      </c>
      <c r="N3700">
        <v>99</v>
      </c>
      <c r="O3700">
        <v>99</v>
      </c>
      <c r="P3700">
        <v>9999</v>
      </c>
      <c r="Q3700">
        <v>6</v>
      </c>
      <c r="R3700">
        <v>6</v>
      </c>
      <c r="S3700">
        <v>6</v>
      </c>
      <c r="T3700">
        <v>4.4804540193406281E-2</v>
      </c>
      <c r="U3700">
        <v>6.3269773521908421E-2</v>
      </c>
      <c r="V3700">
        <v>2</v>
      </c>
      <c r="W3700">
        <v>37</v>
      </c>
      <c r="X3700">
        <v>212.83856988082337</v>
      </c>
      <c r="Y3700">
        <v>196.45000000000005</v>
      </c>
      <c r="Z3700">
        <v>196.45000000000005</v>
      </c>
      <c r="AA3700">
        <v>36.624616038942897</v>
      </c>
      <c r="AB3700">
        <v>0</v>
      </c>
    </row>
    <row r="3701" spans="1:28">
      <c r="A3701">
        <v>10</v>
      </c>
      <c r="B3701">
        <v>810</v>
      </c>
      <c r="C3701">
        <v>2001</v>
      </c>
      <c r="D3701">
        <v>99</v>
      </c>
      <c r="E3701">
        <v>99</v>
      </c>
      <c r="F3701">
        <v>99</v>
      </c>
      <c r="G3701">
        <v>99</v>
      </c>
      <c r="H3701">
        <v>99</v>
      </c>
      <c r="I3701">
        <v>99</v>
      </c>
      <c r="J3701">
        <v>999</v>
      </c>
      <c r="K3701">
        <v>99</v>
      </c>
      <c r="L3701">
        <v>99</v>
      </c>
      <c r="M3701">
        <v>38</v>
      </c>
      <c r="N3701">
        <v>99</v>
      </c>
      <c r="O3701">
        <v>99</v>
      </c>
      <c r="P3701">
        <v>9999</v>
      </c>
      <c r="Q3701">
        <v>16</v>
      </c>
      <c r="R3701">
        <v>16</v>
      </c>
      <c r="S3701">
        <v>16</v>
      </c>
      <c r="T3701">
        <v>0.11947877384908338</v>
      </c>
      <c r="U3701">
        <v>0.15806439474842091</v>
      </c>
      <c r="V3701">
        <v>2</v>
      </c>
      <c r="W3701">
        <v>38</v>
      </c>
      <c r="X3701">
        <v>199.39734561213436</v>
      </c>
      <c r="Y3701">
        <v>184.04374999999999</v>
      </c>
      <c r="Z3701">
        <v>184.04374999999999</v>
      </c>
      <c r="AA3701">
        <v>49.47355314647919</v>
      </c>
      <c r="AB3701">
        <v>0</v>
      </c>
    </row>
    <row r="3702" spans="1:28">
      <c r="A3702">
        <v>10</v>
      </c>
      <c r="B3702">
        <v>811</v>
      </c>
      <c r="C3702">
        <v>2001</v>
      </c>
      <c r="D3702">
        <v>99</v>
      </c>
      <c r="E3702">
        <v>99</v>
      </c>
      <c r="F3702">
        <v>99</v>
      </c>
      <c r="G3702">
        <v>99</v>
      </c>
      <c r="H3702">
        <v>99</v>
      </c>
      <c r="I3702">
        <v>99</v>
      </c>
      <c r="J3702">
        <v>999</v>
      </c>
      <c r="K3702">
        <v>99</v>
      </c>
      <c r="L3702">
        <v>99</v>
      </c>
      <c r="M3702">
        <v>39</v>
      </c>
      <c r="N3702">
        <v>99</v>
      </c>
      <c r="O3702">
        <v>99</v>
      </c>
      <c r="P3702">
        <v>9999</v>
      </c>
      <c r="Q3702">
        <v>22</v>
      </c>
      <c r="R3702">
        <v>25</v>
      </c>
      <c r="S3702">
        <v>25</v>
      </c>
      <c r="T3702">
        <v>0.18668558413919276</v>
      </c>
      <c r="U3702">
        <v>0.25187671610605161</v>
      </c>
      <c r="V3702">
        <v>2</v>
      </c>
      <c r="W3702">
        <v>39</v>
      </c>
      <c r="X3702">
        <v>203.3542795232936</v>
      </c>
      <c r="Y3702">
        <v>187.696</v>
      </c>
      <c r="Z3702">
        <v>187.696</v>
      </c>
      <c r="AA3702">
        <v>48.604983119017824</v>
      </c>
      <c r="AB3702">
        <v>0</v>
      </c>
    </row>
    <row r="3703" spans="1:28">
      <c r="A3703">
        <v>10</v>
      </c>
      <c r="B3703">
        <v>812</v>
      </c>
      <c r="C3703">
        <v>2001</v>
      </c>
      <c r="D3703">
        <v>99</v>
      </c>
      <c r="E3703">
        <v>99</v>
      </c>
      <c r="F3703">
        <v>99</v>
      </c>
      <c r="G3703">
        <v>99</v>
      </c>
      <c r="H3703">
        <v>99</v>
      </c>
      <c r="I3703">
        <v>99</v>
      </c>
      <c r="J3703">
        <v>999</v>
      </c>
      <c r="K3703">
        <v>99</v>
      </c>
      <c r="L3703">
        <v>99</v>
      </c>
      <c r="M3703">
        <v>40</v>
      </c>
      <c r="N3703">
        <v>99</v>
      </c>
      <c r="O3703">
        <v>99</v>
      </c>
      <c r="P3703">
        <v>9999</v>
      </c>
      <c r="Q3703">
        <v>31</v>
      </c>
      <c r="R3703">
        <v>34</v>
      </c>
      <c r="S3703">
        <v>34</v>
      </c>
      <c r="T3703">
        <v>0.25389239442930223</v>
      </c>
      <c r="U3703">
        <v>0.31271489487056442</v>
      </c>
      <c r="V3703">
        <v>5</v>
      </c>
      <c r="W3703">
        <v>40</v>
      </c>
      <c r="X3703">
        <v>185.64145051303296</v>
      </c>
      <c r="Y3703">
        <v>171.34705882352944</v>
      </c>
      <c r="Z3703">
        <v>171.34705882352944</v>
      </c>
      <c r="AA3703">
        <v>52.388370034568474</v>
      </c>
      <c r="AB3703">
        <v>0</v>
      </c>
    </row>
    <row r="3704" spans="1:28">
      <c r="A3704">
        <v>10</v>
      </c>
      <c r="B3704">
        <v>813</v>
      </c>
      <c r="C3704">
        <v>2001</v>
      </c>
      <c r="D3704">
        <v>99</v>
      </c>
      <c r="E3704">
        <v>99</v>
      </c>
      <c r="F3704">
        <v>99</v>
      </c>
      <c r="G3704">
        <v>99</v>
      </c>
      <c r="H3704">
        <v>99</v>
      </c>
      <c r="I3704">
        <v>99</v>
      </c>
      <c r="J3704">
        <v>999</v>
      </c>
      <c r="K3704">
        <v>99</v>
      </c>
      <c r="L3704">
        <v>99</v>
      </c>
      <c r="M3704">
        <v>41</v>
      </c>
      <c r="N3704">
        <v>99</v>
      </c>
      <c r="O3704">
        <v>99</v>
      </c>
      <c r="P3704">
        <v>9999</v>
      </c>
      <c r="Q3704">
        <v>44</v>
      </c>
      <c r="R3704">
        <v>46</v>
      </c>
      <c r="S3704">
        <v>46</v>
      </c>
      <c r="T3704">
        <v>0.34350147481611482</v>
      </c>
      <c r="U3704">
        <v>0.48897599210810594</v>
      </c>
      <c r="V3704">
        <v>5</v>
      </c>
      <c r="W3704">
        <v>41</v>
      </c>
      <c r="X3704">
        <v>214.55320552074997</v>
      </c>
      <c r="Y3704">
        <v>198.03260869565213</v>
      </c>
      <c r="Z3704">
        <v>198.03260869565213</v>
      </c>
      <c r="AA3704">
        <v>35.659446302291698</v>
      </c>
      <c r="AB3704">
        <v>0</v>
      </c>
    </row>
    <row r="3705" spans="1:28">
      <c r="A3705">
        <v>10</v>
      </c>
      <c r="B3705">
        <v>814</v>
      </c>
      <c r="C3705">
        <v>2001</v>
      </c>
      <c r="D3705">
        <v>99</v>
      </c>
      <c r="E3705">
        <v>99</v>
      </c>
      <c r="F3705">
        <v>99</v>
      </c>
      <c r="G3705">
        <v>99</v>
      </c>
      <c r="H3705">
        <v>99</v>
      </c>
      <c r="I3705">
        <v>99</v>
      </c>
      <c r="J3705">
        <v>999</v>
      </c>
      <c r="K3705">
        <v>99</v>
      </c>
      <c r="L3705">
        <v>99</v>
      </c>
      <c r="M3705">
        <v>42</v>
      </c>
      <c r="N3705">
        <v>99</v>
      </c>
      <c r="O3705">
        <v>99</v>
      </c>
      <c r="P3705">
        <v>9999</v>
      </c>
      <c r="Q3705">
        <v>33</v>
      </c>
      <c r="R3705">
        <v>34</v>
      </c>
      <c r="S3705">
        <v>34</v>
      </c>
      <c r="T3705">
        <v>0.25389239442930223</v>
      </c>
      <c r="U3705">
        <v>0.33527021754292008</v>
      </c>
      <c r="V3705">
        <v>5</v>
      </c>
      <c r="W3705">
        <v>42</v>
      </c>
      <c r="X3705">
        <v>199.03129182333828</v>
      </c>
      <c r="Y3705">
        <v>183.70588235294119</v>
      </c>
      <c r="Z3705">
        <v>183.70588235294119</v>
      </c>
      <c r="AA3705">
        <v>43.851104628761874</v>
      </c>
      <c r="AB3705">
        <v>0</v>
      </c>
    </row>
    <row r="3706" spans="1:28">
      <c r="A3706">
        <v>10</v>
      </c>
      <c r="B3706">
        <v>815</v>
      </c>
      <c r="C3706">
        <v>2001</v>
      </c>
      <c r="D3706">
        <v>99</v>
      </c>
      <c r="E3706">
        <v>99</v>
      </c>
      <c r="F3706">
        <v>99</v>
      </c>
      <c r="G3706">
        <v>99</v>
      </c>
      <c r="H3706">
        <v>99</v>
      </c>
      <c r="I3706">
        <v>99</v>
      </c>
      <c r="J3706">
        <v>999</v>
      </c>
      <c r="K3706">
        <v>99</v>
      </c>
      <c r="L3706">
        <v>99</v>
      </c>
      <c r="M3706">
        <v>43</v>
      </c>
      <c r="N3706">
        <v>99</v>
      </c>
      <c r="O3706">
        <v>99</v>
      </c>
      <c r="P3706">
        <v>9999</v>
      </c>
      <c r="Q3706">
        <v>44</v>
      </c>
      <c r="R3706">
        <v>45</v>
      </c>
      <c r="S3706">
        <v>45</v>
      </c>
      <c r="T3706">
        <v>0.33603405145054693</v>
      </c>
      <c r="U3706">
        <v>0.44998995960707799</v>
      </c>
      <c r="V3706">
        <v>5</v>
      </c>
      <c r="W3706">
        <v>43</v>
      </c>
      <c r="X3706">
        <v>201.83459732755503</v>
      </c>
      <c r="Y3706">
        <v>186.29333333333341</v>
      </c>
      <c r="Z3706">
        <v>186.29333333333341</v>
      </c>
      <c r="AA3706">
        <v>36.323334403964289</v>
      </c>
      <c r="AB3706">
        <v>0</v>
      </c>
    </row>
    <row r="3707" spans="1:28">
      <c r="A3707">
        <v>10</v>
      </c>
      <c r="B3707">
        <v>816</v>
      </c>
      <c r="C3707">
        <v>2001</v>
      </c>
      <c r="D3707">
        <v>99</v>
      </c>
      <c r="E3707">
        <v>99</v>
      </c>
      <c r="F3707">
        <v>99</v>
      </c>
      <c r="G3707">
        <v>99</v>
      </c>
      <c r="H3707">
        <v>99</v>
      </c>
      <c r="I3707">
        <v>99</v>
      </c>
      <c r="J3707">
        <v>999</v>
      </c>
      <c r="K3707">
        <v>99</v>
      </c>
      <c r="L3707">
        <v>99</v>
      </c>
      <c r="M3707">
        <v>44</v>
      </c>
      <c r="N3707">
        <v>99</v>
      </c>
      <c r="O3707">
        <v>99</v>
      </c>
      <c r="P3707">
        <v>9999</v>
      </c>
      <c r="Q3707">
        <v>78</v>
      </c>
      <c r="R3707">
        <v>95</v>
      </c>
      <c r="S3707">
        <v>95</v>
      </c>
      <c r="T3707">
        <v>0.70940521972893245</v>
      </c>
      <c r="U3707">
        <v>0.93886396429710384</v>
      </c>
      <c r="V3707">
        <v>5</v>
      </c>
      <c r="W3707">
        <v>44</v>
      </c>
      <c r="X3707">
        <v>199.47311398756923</v>
      </c>
      <c r="Y3707">
        <v>184.11368421052637</v>
      </c>
      <c r="Z3707">
        <v>184.11368421052637</v>
      </c>
      <c r="AA3707">
        <v>32.695377463476461</v>
      </c>
      <c r="AB3707">
        <v>0</v>
      </c>
    </row>
    <row r="3708" spans="1:28">
      <c r="A3708">
        <v>10</v>
      </c>
      <c r="B3708">
        <v>817</v>
      </c>
      <c r="C3708">
        <v>2001</v>
      </c>
      <c r="D3708">
        <v>99</v>
      </c>
      <c r="E3708">
        <v>99</v>
      </c>
      <c r="F3708">
        <v>99</v>
      </c>
      <c r="G3708">
        <v>99</v>
      </c>
      <c r="H3708">
        <v>99</v>
      </c>
      <c r="I3708">
        <v>99</v>
      </c>
      <c r="J3708">
        <v>999</v>
      </c>
      <c r="K3708">
        <v>99</v>
      </c>
      <c r="L3708">
        <v>99</v>
      </c>
      <c r="M3708">
        <v>45</v>
      </c>
      <c r="N3708">
        <v>99</v>
      </c>
      <c r="O3708">
        <v>99</v>
      </c>
      <c r="P3708">
        <v>9999</v>
      </c>
      <c r="Q3708">
        <v>96</v>
      </c>
      <c r="R3708">
        <v>113</v>
      </c>
      <c r="S3708">
        <v>113</v>
      </c>
      <c r="T3708">
        <v>0.84381884030915133</v>
      </c>
      <c r="U3708">
        <v>1.1020599365026331</v>
      </c>
      <c r="V3708">
        <v>8.8053097345132745</v>
      </c>
      <c r="W3708">
        <v>45</v>
      </c>
      <c r="X3708">
        <v>196.84848368632495</v>
      </c>
      <c r="Y3708">
        <v>181.69115044247789</v>
      </c>
      <c r="Z3708">
        <v>181.69115044247789</v>
      </c>
      <c r="AA3708">
        <v>32.599116545720207</v>
      </c>
      <c r="AB3708">
        <v>0</v>
      </c>
    </row>
    <row r="3709" spans="1:28">
      <c r="A3709">
        <v>10</v>
      </c>
      <c r="B3709">
        <v>818</v>
      </c>
      <c r="C3709">
        <v>2001</v>
      </c>
      <c r="D3709">
        <v>99</v>
      </c>
      <c r="E3709">
        <v>99</v>
      </c>
      <c r="F3709">
        <v>99</v>
      </c>
      <c r="G3709">
        <v>99</v>
      </c>
      <c r="H3709">
        <v>99</v>
      </c>
      <c r="I3709">
        <v>99</v>
      </c>
      <c r="J3709">
        <v>999</v>
      </c>
      <c r="K3709">
        <v>99</v>
      </c>
      <c r="L3709">
        <v>99</v>
      </c>
      <c r="M3709">
        <v>46</v>
      </c>
      <c r="N3709">
        <v>99</v>
      </c>
      <c r="O3709">
        <v>99</v>
      </c>
      <c r="P3709">
        <v>9999</v>
      </c>
      <c r="Q3709">
        <v>91</v>
      </c>
      <c r="R3709">
        <v>110</v>
      </c>
      <c r="S3709">
        <v>110</v>
      </c>
      <c r="T3709">
        <v>0.82141657021244818</v>
      </c>
      <c r="U3709">
        <v>1.075612988666675</v>
      </c>
      <c r="V3709">
        <v>8</v>
      </c>
      <c r="W3709">
        <v>46</v>
      </c>
      <c r="X3709">
        <v>197.36432581503001</v>
      </c>
      <c r="Y3709">
        <v>182.16727272727263</v>
      </c>
      <c r="Z3709">
        <v>182.16727272727263</v>
      </c>
      <c r="AA3709">
        <v>28.105596689792581</v>
      </c>
      <c r="AB3709">
        <v>0</v>
      </c>
    </row>
    <row r="3710" spans="1:28">
      <c r="A3710">
        <v>10</v>
      </c>
      <c r="B3710">
        <v>819</v>
      </c>
      <c r="C3710">
        <v>2001</v>
      </c>
      <c r="D3710">
        <v>99</v>
      </c>
      <c r="E3710">
        <v>99</v>
      </c>
      <c r="F3710">
        <v>99</v>
      </c>
      <c r="G3710">
        <v>99</v>
      </c>
      <c r="H3710">
        <v>99</v>
      </c>
      <c r="I3710">
        <v>99</v>
      </c>
      <c r="J3710">
        <v>999</v>
      </c>
      <c r="K3710">
        <v>99</v>
      </c>
      <c r="L3710">
        <v>99</v>
      </c>
      <c r="M3710">
        <v>47</v>
      </c>
      <c r="N3710">
        <v>99</v>
      </c>
      <c r="O3710">
        <v>99</v>
      </c>
      <c r="P3710">
        <v>9999</v>
      </c>
      <c r="Q3710">
        <v>114</v>
      </c>
      <c r="R3710">
        <v>134</v>
      </c>
      <c r="S3710">
        <v>134</v>
      </c>
      <c r="T3710">
        <v>1.0006347309860733</v>
      </c>
      <c r="U3710">
        <v>1.2620942987476644</v>
      </c>
      <c r="V3710">
        <v>8</v>
      </c>
      <c r="W3710">
        <v>47</v>
      </c>
      <c r="X3710">
        <v>190.10446144143864</v>
      </c>
      <c r="Y3710">
        <v>175.46641791044775</v>
      </c>
      <c r="Z3710">
        <v>175.46641791044775</v>
      </c>
      <c r="AA3710">
        <v>27.278324849074099</v>
      </c>
      <c r="AB3710">
        <v>0</v>
      </c>
    </row>
    <row r="3711" spans="1:28">
      <c r="A3711">
        <v>10</v>
      </c>
      <c r="B3711">
        <v>820</v>
      </c>
      <c r="C3711">
        <v>2001</v>
      </c>
      <c r="D3711">
        <v>99</v>
      </c>
      <c r="E3711">
        <v>99</v>
      </c>
      <c r="F3711">
        <v>99</v>
      </c>
      <c r="G3711">
        <v>99</v>
      </c>
      <c r="H3711">
        <v>99</v>
      </c>
      <c r="I3711">
        <v>99</v>
      </c>
      <c r="J3711">
        <v>999</v>
      </c>
      <c r="K3711">
        <v>99</v>
      </c>
      <c r="L3711">
        <v>99</v>
      </c>
      <c r="M3711">
        <v>48</v>
      </c>
      <c r="N3711">
        <v>99</v>
      </c>
      <c r="O3711">
        <v>99</v>
      </c>
      <c r="P3711">
        <v>9999</v>
      </c>
      <c r="Q3711">
        <v>145</v>
      </c>
      <c r="R3711">
        <v>175</v>
      </c>
      <c r="S3711">
        <v>175</v>
      </c>
      <c r="T3711">
        <v>1.3067990889743497</v>
      </c>
      <c r="U3711">
        <v>1.6444343936142127</v>
      </c>
      <c r="V3711">
        <v>8</v>
      </c>
      <c r="W3711">
        <v>48</v>
      </c>
      <c r="X3711">
        <v>189.66351957901264</v>
      </c>
      <c r="Y3711">
        <v>175.05942857142853</v>
      </c>
      <c r="Z3711">
        <v>175.05942857142853</v>
      </c>
      <c r="AA3711">
        <v>31.453817569151926</v>
      </c>
      <c r="AB3711">
        <v>0</v>
      </c>
    </row>
    <row r="3712" spans="1:28">
      <c r="A3712">
        <v>10</v>
      </c>
      <c r="B3712">
        <v>821</v>
      </c>
      <c r="C3712">
        <v>2001</v>
      </c>
      <c r="D3712">
        <v>99</v>
      </c>
      <c r="E3712">
        <v>99</v>
      </c>
      <c r="F3712">
        <v>99</v>
      </c>
      <c r="G3712">
        <v>99</v>
      </c>
      <c r="H3712">
        <v>99</v>
      </c>
      <c r="I3712">
        <v>99</v>
      </c>
      <c r="J3712">
        <v>999</v>
      </c>
      <c r="K3712">
        <v>99</v>
      </c>
      <c r="L3712">
        <v>99</v>
      </c>
      <c r="M3712">
        <v>49</v>
      </c>
      <c r="N3712">
        <v>99</v>
      </c>
      <c r="O3712">
        <v>99</v>
      </c>
      <c r="P3712">
        <v>9999</v>
      </c>
      <c r="Q3712">
        <v>194</v>
      </c>
      <c r="R3712">
        <v>243</v>
      </c>
      <c r="S3712">
        <v>243</v>
      </c>
      <c r="T3712">
        <v>1.8145838778329535</v>
      </c>
      <c r="U3712">
        <v>2.1883816040677719</v>
      </c>
      <c r="V3712">
        <v>8</v>
      </c>
      <c r="W3712">
        <v>49</v>
      </c>
      <c r="X3712">
        <v>181.7699485931098</v>
      </c>
      <c r="Y3712">
        <v>167.77366255144025</v>
      </c>
      <c r="Z3712">
        <v>167.77366255144025</v>
      </c>
      <c r="AA3712">
        <v>29.696451371069742</v>
      </c>
      <c r="AB3712">
        <v>0</v>
      </c>
    </row>
    <row r="3713" spans="1:29">
      <c r="A3713">
        <v>10</v>
      </c>
      <c r="B3713">
        <v>822</v>
      </c>
      <c r="C3713">
        <v>2001</v>
      </c>
      <c r="D3713">
        <v>99</v>
      </c>
      <c r="E3713">
        <v>99</v>
      </c>
      <c r="F3713">
        <v>99</v>
      </c>
      <c r="G3713">
        <v>99</v>
      </c>
      <c r="H3713">
        <v>99</v>
      </c>
      <c r="I3713">
        <v>99</v>
      </c>
      <c r="J3713">
        <v>999</v>
      </c>
      <c r="K3713">
        <v>99</v>
      </c>
      <c r="L3713">
        <v>99</v>
      </c>
      <c r="M3713">
        <v>50</v>
      </c>
      <c r="N3713">
        <v>99</v>
      </c>
      <c r="O3713">
        <v>99</v>
      </c>
      <c r="P3713">
        <v>9999</v>
      </c>
      <c r="Q3713">
        <v>247</v>
      </c>
      <c r="R3713">
        <v>329</v>
      </c>
      <c r="S3713">
        <v>329</v>
      </c>
      <c r="T3713">
        <v>2.4567822872717775</v>
      </c>
      <c r="U3713">
        <v>2.9370980789918311</v>
      </c>
      <c r="V3713">
        <v>11</v>
      </c>
      <c r="W3713">
        <v>50</v>
      </c>
      <c r="X3713">
        <v>180.18882525924775</v>
      </c>
      <c r="Y3713">
        <v>166.31428571428563</v>
      </c>
      <c r="Z3713">
        <v>166.31428571428563</v>
      </c>
      <c r="AA3713">
        <v>30.577661495682296</v>
      </c>
      <c r="AB3713">
        <v>0</v>
      </c>
    </row>
    <row r="3714" spans="1:29">
      <c r="A3714">
        <v>10</v>
      </c>
      <c r="B3714">
        <v>823</v>
      </c>
      <c r="C3714">
        <v>2001</v>
      </c>
      <c r="D3714">
        <v>99</v>
      </c>
      <c r="E3714">
        <v>99</v>
      </c>
      <c r="F3714">
        <v>99</v>
      </c>
      <c r="G3714">
        <v>99</v>
      </c>
      <c r="H3714">
        <v>99</v>
      </c>
      <c r="I3714">
        <v>99</v>
      </c>
      <c r="J3714">
        <v>999</v>
      </c>
      <c r="K3714">
        <v>99</v>
      </c>
      <c r="L3714">
        <v>99</v>
      </c>
      <c r="M3714">
        <v>51</v>
      </c>
      <c r="N3714">
        <v>99</v>
      </c>
      <c r="O3714">
        <v>99</v>
      </c>
      <c r="P3714">
        <v>9999</v>
      </c>
      <c r="Q3714">
        <v>305</v>
      </c>
      <c r="R3714">
        <v>412</v>
      </c>
      <c r="S3714">
        <v>412</v>
      </c>
      <c r="T3714">
        <v>3.0765784266138958</v>
      </c>
      <c r="U3714">
        <v>3.5673320129004402</v>
      </c>
      <c r="V3714">
        <v>11</v>
      </c>
      <c r="W3714">
        <v>51</v>
      </c>
      <c r="X3714">
        <v>174.76385572584124</v>
      </c>
      <c r="Y3714">
        <v>161.30703883495141</v>
      </c>
      <c r="Z3714">
        <v>161.30703883495141</v>
      </c>
      <c r="AA3714">
        <v>31.159996198269631</v>
      </c>
      <c r="AB3714">
        <v>0</v>
      </c>
    </row>
    <row r="3715" spans="1:29">
      <c r="A3715">
        <v>10</v>
      </c>
      <c r="B3715">
        <v>824</v>
      </c>
      <c r="C3715">
        <v>2001</v>
      </c>
      <c r="D3715">
        <v>99</v>
      </c>
      <c r="E3715">
        <v>99</v>
      </c>
      <c r="F3715">
        <v>99</v>
      </c>
      <c r="G3715">
        <v>99</v>
      </c>
      <c r="H3715">
        <v>99</v>
      </c>
      <c r="I3715">
        <v>99</v>
      </c>
      <c r="J3715">
        <v>999</v>
      </c>
      <c r="K3715">
        <v>99</v>
      </c>
      <c r="L3715">
        <v>99</v>
      </c>
      <c r="M3715">
        <v>52</v>
      </c>
      <c r="N3715">
        <v>99</v>
      </c>
      <c r="O3715">
        <v>99</v>
      </c>
      <c r="P3715">
        <v>9999</v>
      </c>
      <c r="Q3715">
        <v>371</v>
      </c>
      <c r="R3715">
        <v>538</v>
      </c>
      <c r="S3715">
        <v>538</v>
      </c>
      <c r="T3715">
        <v>4.01747377067543</v>
      </c>
      <c r="U3715">
        <v>4.5600614372206527</v>
      </c>
      <c r="V3715">
        <v>11.327137546468402</v>
      </c>
      <c r="W3715">
        <v>52</v>
      </c>
      <c r="X3715">
        <v>171.07782525867225</v>
      </c>
      <c r="Y3715">
        <v>157.90483271375462</v>
      </c>
      <c r="Z3715">
        <v>157.90483271375462</v>
      </c>
      <c r="AA3715">
        <v>29.219786525575859</v>
      </c>
      <c r="AB3715">
        <v>0</v>
      </c>
    </row>
    <row r="3716" spans="1:29">
      <c r="A3716">
        <v>10</v>
      </c>
      <c r="B3716">
        <v>825</v>
      </c>
      <c r="C3716">
        <v>2001</v>
      </c>
      <c r="D3716">
        <v>99</v>
      </c>
      <c r="E3716">
        <v>99</v>
      </c>
      <c r="F3716">
        <v>99</v>
      </c>
      <c r="G3716">
        <v>99</v>
      </c>
      <c r="H3716">
        <v>99</v>
      </c>
      <c r="I3716">
        <v>99</v>
      </c>
      <c r="J3716">
        <v>999</v>
      </c>
      <c r="K3716">
        <v>99</v>
      </c>
      <c r="L3716">
        <v>99</v>
      </c>
      <c r="M3716">
        <v>53</v>
      </c>
      <c r="N3716">
        <v>99</v>
      </c>
      <c r="O3716">
        <v>99</v>
      </c>
      <c r="P3716">
        <v>9999</v>
      </c>
      <c r="Q3716">
        <v>440</v>
      </c>
      <c r="R3716">
        <v>644</v>
      </c>
      <c r="S3716">
        <v>644</v>
      </c>
      <c r="T3716">
        <v>4.8090206474256068</v>
      </c>
      <c r="U3716">
        <v>5.2895130256451663</v>
      </c>
      <c r="V3716">
        <v>11.017080745341612</v>
      </c>
      <c r="W3716">
        <v>53.082298136645939</v>
      </c>
      <c r="X3716">
        <v>165.78114169969652</v>
      </c>
      <c r="Y3716">
        <v>153.01599378881997</v>
      </c>
      <c r="Z3716">
        <v>153.01599378881997</v>
      </c>
      <c r="AA3716">
        <v>27.393328552179408</v>
      </c>
      <c r="AB3716">
        <v>2.0868704461323535</v>
      </c>
      <c r="AC3716">
        <v>6.5335999179381652</v>
      </c>
    </row>
    <row r="3717" spans="1:29">
      <c r="A3717">
        <v>10</v>
      </c>
      <c r="B3717">
        <v>826</v>
      </c>
      <c r="C3717">
        <v>2001</v>
      </c>
      <c r="D3717">
        <v>99</v>
      </c>
      <c r="E3717">
        <v>99</v>
      </c>
      <c r="F3717">
        <v>99</v>
      </c>
      <c r="G3717">
        <v>99</v>
      </c>
      <c r="H3717">
        <v>99</v>
      </c>
      <c r="I3717">
        <v>99</v>
      </c>
      <c r="J3717">
        <v>999</v>
      </c>
      <c r="K3717">
        <v>99</v>
      </c>
      <c r="L3717">
        <v>99</v>
      </c>
      <c r="M3717">
        <v>54</v>
      </c>
      <c r="N3717">
        <v>99</v>
      </c>
      <c r="O3717">
        <v>99</v>
      </c>
      <c r="P3717">
        <v>9999</v>
      </c>
      <c r="Q3717">
        <v>515</v>
      </c>
      <c r="R3717">
        <v>832</v>
      </c>
      <c r="S3717">
        <v>832</v>
      </c>
      <c r="T3717">
        <v>6.2128962401523351</v>
      </c>
      <c r="U3717">
        <v>6.6533800321195988</v>
      </c>
      <c r="V3717">
        <v>11.415865384615389</v>
      </c>
      <c r="W3717">
        <v>54</v>
      </c>
      <c r="X3717">
        <v>161.40772147678976</v>
      </c>
      <c r="Y3717">
        <v>148.979326923077</v>
      </c>
      <c r="Z3717">
        <v>148.979326923077</v>
      </c>
      <c r="AA3717">
        <v>27.34181436935928</v>
      </c>
      <c r="AB3717">
        <v>0</v>
      </c>
    </row>
    <row r="3718" spans="1:29">
      <c r="A3718">
        <v>10</v>
      </c>
      <c r="B3718">
        <v>827</v>
      </c>
      <c r="C3718">
        <v>2001</v>
      </c>
      <c r="D3718">
        <v>99</v>
      </c>
      <c r="E3718">
        <v>99</v>
      </c>
      <c r="F3718">
        <v>99</v>
      </c>
      <c r="G3718">
        <v>99</v>
      </c>
      <c r="H3718">
        <v>99</v>
      </c>
      <c r="I3718">
        <v>99</v>
      </c>
      <c r="J3718">
        <v>999</v>
      </c>
      <c r="K3718">
        <v>99</v>
      </c>
      <c r="L3718">
        <v>99</v>
      </c>
      <c r="M3718">
        <v>55</v>
      </c>
      <c r="N3718">
        <v>99</v>
      </c>
      <c r="O3718">
        <v>99</v>
      </c>
      <c r="P3718">
        <v>9999</v>
      </c>
      <c r="Q3718">
        <v>623</v>
      </c>
      <c r="R3718">
        <v>1033</v>
      </c>
      <c r="S3718">
        <v>1033</v>
      </c>
      <c r="T3718">
        <v>7.713848336631445</v>
      </c>
      <c r="U3718">
        <v>7.973295829160131</v>
      </c>
      <c r="V3718">
        <v>14.161665053242981</v>
      </c>
      <c r="W3718">
        <v>55</v>
      </c>
      <c r="X3718">
        <v>155.79117717699461</v>
      </c>
      <c r="Y3718">
        <v>143.79525653436599</v>
      </c>
      <c r="Z3718">
        <v>143.79525653436599</v>
      </c>
      <c r="AA3718">
        <v>26.5138657902841</v>
      </c>
      <c r="AB3718">
        <v>0</v>
      </c>
    </row>
    <row r="3719" spans="1:29">
      <c r="A3719">
        <v>10</v>
      </c>
      <c r="B3719">
        <v>828</v>
      </c>
      <c r="C3719">
        <v>2001</v>
      </c>
      <c r="D3719">
        <v>99</v>
      </c>
      <c r="E3719">
        <v>99</v>
      </c>
      <c r="F3719">
        <v>99</v>
      </c>
      <c r="G3719">
        <v>99</v>
      </c>
      <c r="H3719">
        <v>99</v>
      </c>
      <c r="I3719">
        <v>99</v>
      </c>
      <c r="J3719">
        <v>999</v>
      </c>
      <c r="K3719">
        <v>99</v>
      </c>
      <c r="L3719">
        <v>99</v>
      </c>
      <c r="M3719">
        <v>56</v>
      </c>
      <c r="N3719">
        <v>99</v>
      </c>
      <c r="O3719">
        <v>99</v>
      </c>
      <c r="P3719">
        <v>9999</v>
      </c>
      <c r="Q3719">
        <v>647</v>
      </c>
      <c r="R3719">
        <v>1159</v>
      </c>
      <c r="S3719">
        <v>1159</v>
      </c>
      <c r="T3719">
        <v>8.6547436806929756</v>
      </c>
      <c r="U3719">
        <v>8.8660722160024719</v>
      </c>
      <c r="V3719">
        <v>14</v>
      </c>
      <c r="W3719">
        <v>56</v>
      </c>
      <c r="X3719">
        <v>154.40207448981388</v>
      </c>
      <c r="Y3719">
        <v>142.51311475409821</v>
      </c>
      <c r="Z3719">
        <v>142.51311475409821</v>
      </c>
      <c r="AA3719">
        <v>26.390152957653807</v>
      </c>
      <c r="AB3719">
        <v>0</v>
      </c>
    </row>
    <row r="3720" spans="1:29">
      <c r="A3720">
        <v>10</v>
      </c>
      <c r="B3720">
        <v>829</v>
      </c>
      <c r="C3720">
        <v>2001</v>
      </c>
      <c r="D3720">
        <v>99</v>
      </c>
      <c r="E3720">
        <v>99</v>
      </c>
      <c r="F3720">
        <v>99</v>
      </c>
      <c r="G3720">
        <v>99</v>
      </c>
      <c r="H3720">
        <v>99</v>
      </c>
      <c r="I3720">
        <v>99</v>
      </c>
      <c r="J3720">
        <v>999</v>
      </c>
      <c r="K3720">
        <v>99</v>
      </c>
      <c r="L3720">
        <v>99</v>
      </c>
      <c r="M3720">
        <v>57</v>
      </c>
      <c r="N3720">
        <v>99</v>
      </c>
      <c r="O3720">
        <v>99</v>
      </c>
      <c r="P3720">
        <v>9999</v>
      </c>
      <c r="Q3720">
        <v>671</v>
      </c>
      <c r="R3720">
        <v>1229.5</v>
      </c>
      <c r="S3720">
        <v>1229.5</v>
      </c>
      <c r="T3720">
        <v>9.1811970279655011</v>
      </c>
      <c r="U3720">
        <v>9.0877338175624498</v>
      </c>
      <c r="V3720">
        <v>14.074827165514437</v>
      </c>
      <c r="W3720">
        <v>57.023180154534359</v>
      </c>
      <c r="X3720">
        <v>149.18747634554495</v>
      </c>
      <c r="Y3720">
        <v>137.70004066693798</v>
      </c>
      <c r="Z3720">
        <v>137.70004066693798</v>
      </c>
      <c r="AA3720">
        <v>25.089571867791449</v>
      </c>
      <c r="AB3720">
        <v>1.1492308248973551</v>
      </c>
      <c r="AC3720">
        <v>20.894020754239101</v>
      </c>
    </row>
    <row r="3721" spans="1:29">
      <c r="A3721">
        <v>10</v>
      </c>
      <c r="B3721">
        <v>830</v>
      </c>
      <c r="C3721">
        <v>2001</v>
      </c>
      <c r="D3721">
        <v>99</v>
      </c>
      <c r="E3721">
        <v>99</v>
      </c>
      <c r="F3721">
        <v>99</v>
      </c>
      <c r="G3721">
        <v>99</v>
      </c>
      <c r="H3721">
        <v>99</v>
      </c>
      <c r="I3721">
        <v>99</v>
      </c>
      <c r="J3721">
        <v>999</v>
      </c>
      <c r="K3721">
        <v>99</v>
      </c>
      <c r="L3721">
        <v>99</v>
      </c>
      <c r="M3721">
        <v>58</v>
      </c>
      <c r="N3721">
        <v>99</v>
      </c>
      <c r="O3721">
        <v>99</v>
      </c>
      <c r="P3721">
        <v>9999</v>
      </c>
      <c r="Q3721">
        <v>676</v>
      </c>
      <c r="R3721">
        <v>1265</v>
      </c>
      <c r="S3721">
        <v>1265</v>
      </c>
      <c r="T3721">
        <v>9.4462905574431559</v>
      </c>
      <c r="U3721">
        <v>9.1261186610726721</v>
      </c>
      <c r="V3721">
        <v>14.07826086956522</v>
      </c>
      <c r="W3721">
        <v>58.045849802371521</v>
      </c>
      <c r="X3721">
        <v>145.61324774429477</v>
      </c>
      <c r="Y3721">
        <v>134.40102766798421</v>
      </c>
      <c r="Z3721">
        <v>134.40102766798421</v>
      </c>
      <c r="AA3721">
        <v>25.124043075227704</v>
      </c>
      <c r="AB3721">
        <v>1.6300878298949988</v>
      </c>
      <c r="AC3721">
        <v>7.3888033289210302</v>
      </c>
    </row>
    <row r="3722" spans="1:29">
      <c r="A3722">
        <v>10</v>
      </c>
      <c r="B3722">
        <v>831</v>
      </c>
      <c r="C3722">
        <v>2001</v>
      </c>
      <c r="D3722">
        <v>99</v>
      </c>
      <c r="E3722">
        <v>99</v>
      </c>
      <c r="F3722">
        <v>99</v>
      </c>
      <c r="G3722">
        <v>99</v>
      </c>
      <c r="H3722">
        <v>99</v>
      </c>
      <c r="I3722">
        <v>99</v>
      </c>
      <c r="J3722">
        <v>999</v>
      </c>
      <c r="K3722">
        <v>99</v>
      </c>
      <c r="L3722">
        <v>99</v>
      </c>
      <c r="M3722">
        <v>59</v>
      </c>
      <c r="N3722">
        <v>99</v>
      </c>
      <c r="O3722">
        <v>99</v>
      </c>
      <c r="P3722">
        <v>9999</v>
      </c>
      <c r="Q3722">
        <v>642</v>
      </c>
      <c r="R3722">
        <v>1278</v>
      </c>
      <c r="S3722">
        <v>1278</v>
      </c>
      <c r="T3722">
        <v>9.5433670611955321</v>
      </c>
      <c r="U3722">
        <v>8.9429653614764053</v>
      </c>
      <c r="V3722">
        <v>14.133020344287949</v>
      </c>
      <c r="W3722">
        <v>59</v>
      </c>
      <c r="X3722">
        <v>141.23944340171269</v>
      </c>
      <c r="Y3722">
        <v>130.36400625978069</v>
      </c>
      <c r="Z3722">
        <v>130.36400625978069</v>
      </c>
      <c r="AA3722">
        <v>23.590523287069328</v>
      </c>
      <c r="AB3722">
        <v>0</v>
      </c>
    </row>
    <row r="3723" spans="1:29">
      <c r="A3723">
        <v>10</v>
      </c>
      <c r="B3723">
        <v>832</v>
      </c>
      <c r="C3723">
        <v>2001</v>
      </c>
      <c r="D3723">
        <v>99</v>
      </c>
      <c r="E3723">
        <v>99</v>
      </c>
      <c r="F3723">
        <v>99</v>
      </c>
      <c r="G3723">
        <v>99</v>
      </c>
      <c r="H3723">
        <v>99</v>
      </c>
      <c r="I3723">
        <v>99</v>
      </c>
      <c r="J3723">
        <v>999</v>
      </c>
      <c r="K3723">
        <v>99</v>
      </c>
      <c r="L3723">
        <v>99</v>
      </c>
      <c r="M3723">
        <v>60</v>
      </c>
      <c r="N3723">
        <v>99</v>
      </c>
      <c r="O3723">
        <v>99</v>
      </c>
      <c r="P3723">
        <v>9999</v>
      </c>
      <c r="Q3723">
        <v>583</v>
      </c>
      <c r="R3723">
        <v>1171</v>
      </c>
      <c r="S3723">
        <v>1171</v>
      </c>
      <c r="T3723">
        <v>8.7443527610797886</v>
      </c>
      <c r="U3723">
        <v>8.0057868734570707</v>
      </c>
      <c r="V3723">
        <v>17.1400512382579</v>
      </c>
      <c r="W3723">
        <v>60</v>
      </c>
      <c r="X3723">
        <v>137.99153060648595</v>
      </c>
      <c r="Y3723">
        <v>127.36618274978656</v>
      </c>
      <c r="Z3723">
        <v>127.36618274978656</v>
      </c>
      <c r="AA3723">
        <v>23.184178489353439</v>
      </c>
      <c r="AB3723">
        <v>0</v>
      </c>
    </row>
    <row r="3724" spans="1:29">
      <c r="A3724">
        <v>10</v>
      </c>
      <c r="B3724">
        <v>833</v>
      </c>
      <c r="C3724">
        <v>2001</v>
      </c>
      <c r="D3724">
        <v>99</v>
      </c>
      <c r="E3724">
        <v>99</v>
      </c>
      <c r="F3724">
        <v>99</v>
      </c>
      <c r="G3724">
        <v>99</v>
      </c>
      <c r="H3724">
        <v>99</v>
      </c>
      <c r="I3724">
        <v>99</v>
      </c>
      <c r="J3724">
        <v>999</v>
      </c>
      <c r="K3724">
        <v>99</v>
      </c>
      <c r="L3724">
        <v>99</v>
      </c>
      <c r="M3724">
        <v>61</v>
      </c>
      <c r="N3724">
        <v>99</v>
      </c>
      <c r="O3724">
        <v>99</v>
      </c>
      <c r="P3724">
        <v>9999</v>
      </c>
      <c r="Q3724">
        <v>539</v>
      </c>
      <c r="R3724">
        <v>998</v>
      </c>
      <c r="S3724">
        <v>998</v>
      </c>
      <c r="T3724">
        <v>7.4524885188365744</v>
      </c>
      <c r="U3724">
        <v>6.6228052777307882</v>
      </c>
      <c r="V3724">
        <v>17</v>
      </c>
      <c r="W3724">
        <v>61</v>
      </c>
      <c r="X3724">
        <v>133.94199015582637</v>
      </c>
      <c r="Y3724">
        <v>123.62845691382752</v>
      </c>
      <c r="Z3724">
        <v>123.62845691382752</v>
      </c>
      <c r="AA3724">
        <v>23.296233188763544</v>
      </c>
      <c r="AB3724">
        <v>0</v>
      </c>
    </row>
    <row r="3725" spans="1:29">
      <c r="A3725">
        <v>10</v>
      </c>
      <c r="B3725">
        <v>834</v>
      </c>
      <c r="C3725">
        <v>2001</v>
      </c>
      <c r="D3725">
        <v>99</v>
      </c>
      <c r="E3725">
        <v>99</v>
      </c>
      <c r="F3725">
        <v>99</v>
      </c>
      <c r="G3725">
        <v>99</v>
      </c>
      <c r="H3725">
        <v>99</v>
      </c>
      <c r="I3725">
        <v>99</v>
      </c>
      <c r="J3725">
        <v>999</v>
      </c>
      <c r="K3725">
        <v>99</v>
      </c>
      <c r="L3725">
        <v>99</v>
      </c>
      <c r="M3725">
        <v>62</v>
      </c>
      <c r="N3725">
        <v>99</v>
      </c>
      <c r="O3725">
        <v>99</v>
      </c>
      <c r="P3725">
        <v>9999</v>
      </c>
      <c r="Q3725">
        <v>405</v>
      </c>
      <c r="R3725">
        <v>688</v>
      </c>
      <c r="S3725">
        <v>688</v>
      </c>
      <c r="T3725">
        <v>5.1375872755105858</v>
      </c>
      <c r="U3725">
        <v>4.4351644243838191</v>
      </c>
      <c r="V3725">
        <v>17.119186046511629</v>
      </c>
      <c r="W3725">
        <v>62</v>
      </c>
      <c r="X3725">
        <v>130.11476731588104</v>
      </c>
      <c r="Y3725">
        <v>120.0959302325582</v>
      </c>
      <c r="Z3725">
        <v>120.0959302325582</v>
      </c>
      <c r="AA3725">
        <v>22.104897535724778</v>
      </c>
      <c r="AB3725">
        <v>0</v>
      </c>
    </row>
    <row r="3726" spans="1:29">
      <c r="A3726">
        <v>10</v>
      </c>
      <c r="B3726">
        <v>835</v>
      </c>
      <c r="C3726">
        <v>2001</v>
      </c>
      <c r="D3726">
        <v>99</v>
      </c>
      <c r="E3726">
        <v>99</v>
      </c>
      <c r="F3726">
        <v>99</v>
      </c>
      <c r="G3726">
        <v>99</v>
      </c>
      <c r="H3726">
        <v>99</v>
      </c>
      <c r="I3726">
        <v>99</v>
      </c>
      <c r="J3726">
        <v>999</v>
      </c>
      <c r="K3726">
        <v>99</v>
      </c>
      <c r="L3726">
        <v>99</v>
      </c>
      <c r="M3726">
        <v>63</v>
      </c>
      <c r="N3726">
        <v>99</v>
      </c>
      <c r="O3726">
        <v>99</v>
      </c>
      <c r="P3726">
        <v>9999</v>
      </c>
      <c r="Q3726">
        <v>241</v>
      </c>
      <c r="R3726">
        <v>336</v>
      </c>
      <c r="S3726">
        <v>336</v>
      </c>
      <c r="T3726">
        <v>2.5090542508307503</v>
      </c>
      <c r="U3726">
        <v>2.2515493901716006</v>
      </c>
      <c r="V3726">
        <v>17.24404761904762</v>
      </c>
      <c r="W3726">
        <v>63</v>
      </c>
      <c r="X3726">
        <v>135.25318578135483</v>
      </c>
      <c r="Y3726">
        <v>124.83869047619048</v>
      </c>
      <c r="Z3726">
        <v>124.83869047619048</v>
      </c>
      <c r="AA3726">
        <v>23.42717547349892</v>
      </c>
      <c r="AB3726">
        <v>0</v>
      </c>
    </row>
    <row r="3727" spans="1:29">
      <c r="A3727">
        <v>10</v>
      </c>
      <c r="B3727">
        <v>836</v>
      </c>
      <c r="C3727">
        <v>2001</v>
      </c>
      <c r="D3727">
        <v>99</v>
      </c>
      <c r="E3727">
        <v>99</v>
      </c>
      <c r="F3727">
        <v>99</v>
      </c>
      <c r="G3727">
        <v>99</v>
      </c>
      <c r="H3727">
        <v>99</v>
      </c>
      <c r="I3727">
        <v>99</v>
      </c>
      <c r="J3727">
        <v>999</v>
      </c>
      <c r="K3727">
        <v>99</v>
      </c>
      <c r="L3727">
        <v>99</v>
      </c>
      <c r="M3727">
        <v>64</v>
      </c>
      <c r="N3727">
        <v>99</v>
      </c>
      <c r="O3727">
        <v>99</v>
      </c>
      <c r="P3727">
        <v>9999</v>
      </c>
      <c r="Q3727">
        <v>103</v>
      </c>
      <c r="R3727">
        <v>121</v>
      </c>
      <c r="S3727">
        <v>121</v>
      </c>
      <c r="T3727">
        <v>0.90355822723369317</v>
      </c>
      <c r="U3727">
        <v>0.79334402197259901</v>
      </c>
      <c r="V3727">
        <v>17</v>
      </c>
      <c r="W3727">
        <v>64</v>
      </c>
      <c r="X3727">
        <v>132.33706114628009</v>
      </c>
      <c r="Y3727">
        <v>122.1471074380166</v>
      </c>
      <c r="Z3727">
        <v>122.1471074380166</v>
      </c>
      <c r="AA3727">
        <v>24.282708449627169</v>
      </c>
      <c r="AB3727">
        <v>0</v>
      </c>
    </row>
    <row r="3728" spans="1:29">
      <c r="A3728">
        <v>10</v>
      </c>
      <c r="B3728">
        <v>837</v>
      </c>
      <c r="C3728">
        <v>2001</v>
      </c>
      <c r="D3728">
        <v>99</v>
      </c>
      <c r="E3728">
        <v>99</v>
      </c>
      <c r="F3728">
        <v>99</v>
      </c>
      <c r="G3728">
        <v>99</v>
      </c>
      <c r="H3728">
        <v>99</v>
      </c>
      <c r="I3728">
        <v>99</v>
      </c>
      <c r="J3728">
        <v>999</v>
      </c>
      <c r="K3728">
        <v>99</v>
      </c>
      <c r="L3728">
        <v>99</v>
      </c>
      <c r="M3728">
        <v>65</v>
      </c>
      <c r="N3728">
        <v>99</v>
      </c>
      <c r="O3728">
        <v>99</v>
      </c>
      <c r="P3728">
        <v>9999</v>
      </c>
      <c r="Q3728">
        <v>52</v>
      </c>
      <c r="R3728">
        <v>63</v>
      </c>
      <c r="S3728">
        <v>63</v>
      </c>
      <c r="T3728">
        <v>0.4704476720307656</v>
      </c>
      <c r="U3728">
        <v>0.40969419394754031</v>
      </c>
      <c r="V3728">
        <v>17</v>
      </c>
      <c r="W3728">
        <v>65</v>
      </c>
      <c r="X3728">
        <v>131.25763125763123</v>
      </c>
      <c r="Y3728">
        <v>121.15079365079364</v>
      </c>
      <c r="Z3728">
        <v>121.15079365079364</v>
      </c>
      <c r="AA3728">
        <v>18.716819301552139</v>
      </c>
      <c r="AB3728">
        <v>0</v>
      </c>
    </row>
    <row r="3729" spans="1:28">
      <c r="A3729">
        <v>10</v>
      </c>
      <c r="B3729">
        <v>838</v>
      </c>
      <c r="C3729">
        <v>2001</v>
      </c>
      <c r="D3729">
        <v>99</v>
      </c>
      <c r="E3729">
        <v>99</v>
      </c>
      <c r="F3729">
        <v>99</v>
      </c>
      <c r="G3729">
        <v>99</v>
      </c>
      <c r="H3729">
        <v>99</v>
      </c>
      <c r="I3729">
        <v>99</v>
      </c>
      <c r="J3729">
        <v>999</v>
      </c>
      <c r="K3729">
        <v>99</v>
      </c>
      <c r="L3729">
        <v>99</v>
      </c>
      <c r="M3729">
        <v>66</v>
      </c>
      <c r="N3729">
        <v>99</v>
      </c>
      <c r="O3729">
        <v>99</v>
      </c>
      <c r="P3729">
        <v>9999</v>
      </c>
    </row>
    <row r="3730" spans="1:28">
      <c r="A3730">
        <v>10</v>
      </c>
      <c r="B3730">
        <v>839</v>
      </c>
      <c r="C3730">
        <v>2001</v>
      </c>
      <c r="D3730">
        <v>99</v>
      </c>
      <c r="E3730">
        <v>99</v>
      </c>
      <c r="F3730">
        <v>99</v>
      </c>
      <c r="G3730">
        <v>99</v>
      </c>
      <c r="H3730">
        <v>99</v>
      </c>
      <c r="I3730">
        <v>99</v>
      </c>
      <c r="J3730">
        <v>999</v>
      </c>
      <c r="K3730">
        <v>99</v>
      </c>
      <c r="L3730">
        <v>99</v>
      </c>
      <c r="M3730">
        <v>67</v>
      </c>
      <c r="N3730">
        <v>99</v>
      </c>
      <c r="O3730">
        <v>99</v>
      </c>
      <c r="P3730">
        <v>9999</v>
      </c>
    </row>
    <row r="3731" spans="1:28">
      <c r="A3731">
        <v>10</v>
      </c>
      <c r="B3731">
        <v>840</v>
      </c>
      <c r="C3731">
        <v>2001</v>
      </c>
      <c r="D3731">
        <v>99</v>
      </c>
      <c r="E3731">
        <v>99</v>
      </c>
      <c r="F3731">
        <v>99</v>
      </c>
      <c r="G3731">
        <v>99</v>
      </c>
      <c r="H3731">
        <v>99</v>
      </c>
      <c r="I3731">
        <v>99</v>
      </c>
      <c r="J3731">
        <v>999</v>
      </c>
      <c r="K3731">
        <v>99</v>
      </c>
      <c r="L3731">
        <v>99</v>
      </c>
      <c r="M3731">
        <v>68</v>
      </c>
      <c r="N3731">
        <v>99</v>
      </c>
      <c r="O3731">
        <v>99</v>
      </c>
      <c r="P3731">
        <v>9999</v>
      </c>
    </row>
    <row r="3732" spans="1:28">
      <c r="A3732">
        <v>10</v>
      </c>
      <c r="B3732">
        <v>841</v>
      </c>
      <c r="C3732">
        <v>2000</v>
      </c>
      <c r="D3732">
        <v>99</v>
      </c>
      <c r="E3732">
        <v>99</v>
      </c>
      <c r="F3732">
        <v>99</v>
      </c>
      <c r="G3732">
        <v>99</v>
      </c>
      <c r="H3732">
        <v>99</v>
      </c>
      <c r="I3732">
        <v>99</v>
      </c>
      <c r="J3732">
        <v>999</v>
      </c>
      <c r="K3732">
        <v>99</v>
      </c>
      <c r="L3732">
        <v>99</v>
      </c>
      <c r="M3732">
        <v>0</v>
      </c>
      <c r="N3732">
        <v>99</v>
      </c>
      <c r="O3732">
        <v>99</v>
      </c>
      <c r="P3732">
        <v>9999</v>
      </c>
      <c r="Q3732">
        <v>124</v>
      </c>
      <c r="R3732">
        <v>310</v>
      </c>
      <c r="S3732">
        <v>0</v>
      </c>
      <c r="T3732">
        <v>1.8601581134396423</v>
      </c>
      <c r="U3732">
        <v>0</v>
      </c>
      <c r="V3732">
        <v>26.619354838709679</v>
      </c>
      <c r="X3732">
        <v>143.5983643798273</v>
      </c>
      <c r="Y3732">
        <v>0</v>
      </c>
    </row>
    <row r="3733" spans="1:28">
      <c r="A3733">
        <v>10</v>
      </c>
      <c r="B3733">
        <v>842</v>
      </c>
      <c r="C3733">
        <v>2000</v>
      </c>
      <c r="D3733">
        <v>99</v>
      </c>
      <c r="E3733">
        <v>99</v>
      </c>
      <c r="F3733">
        <v>99</v>
      </c>
      <c r="G3733">
        <v>99</v>
      </c>
      <c r="H3733">
        <v>99</v>
      </c>
      <c r="I3733">
        <v>99</v>
      </c>
      <c r="J3733">
        <v>999</v>
      </c>
      <c r="K3733">
        <v>99</v>
      </c>
      <c r="L3733">
        <v>99</v>
      </c>
      <c r="M3733">
        <v>35</v>
      </c>
      <c r="N3733">
        <v>99</v>
      </c>
      <c r="O3733">
        <v>99</v>
      </c>
      <c r="P3733">
        <v>9999</v>
      </c>
      <c r="Q3733">
        <v>24</v>
      </c>
      <c r="R3733">
        <v>25</v>
      </c>
      <c r="S3733">
        <v>25</v>
      </c>
      <c r="T3733">
        <v>0.15001275108384218</v>
      </c>
      <c r="U3733">
        <v>0.20649629952259005</v>
      </c>
      <c r="V3733">
        <v>2</v>
      </c>
      <c r="W3733">
        <v>35</v>
      </c>
      <c r="X3733">
        <v>211.21560130010835</v>
      </c>
      <c r="Y3733">
        <v>194.95199999999997</v>
      </c>
      <c r="Z3733">
        <v>194.95199999999997</v>
      </c>
      <c r="AA3733">
        <v>59.991586876828187</v>
      </c>
      <c r="AB3733">
        <v>0</v>
      </c>
    </row>
    <row r="3734" spans="1:28">
      <c r="A3734">
        <v>10</v>
      </c>
      <c r="B3734">
        <v>843</v>
      </c>
      <c r="C3734">
        <v>2000</v>
      </c>
      <c r="D3734">
        <v>99</v>
      </c>
      <c r="E3734">
        <v>99</v>
      </c>
      <c r="F3734">
        <v>99</v>
      </c>
      <c r="G3734">
        <v>99</v>
      </c>
      <c r="H3734">
        <v>99</v>
      </c>
      <c r="I3734">
        <v>99</v>
      </c>
      <c r="J3734">
        <v>999</v>
      </c>
      <c r="K3734">
        <v>99</v>
      </c>
      <c r="L3734">
        <v>99</v>
      </c>
      <c r="M3734">
        <v>36</v>
      </c>
      <c r="N3734">
        <v>99</v>
      </c>
      <c r="O3734">
        <v>99</v>
      </c>
      <c r="P3734">
        <v>9999</v>
      </c>
      <c r="Q3734">
        <v>9</v>
      </c>
      <c r="R3734">
        <v>9</v>
      </c>
      <c r="S3734">
        <v>9</v>
      </c>
      <c r="T3734">
        <v>5.4004590390183162E-2</v>
      </c>
      <c r="U3734">
        <v>7.3297754970265694E-2</v>
      </c>
      <c r="V3734">
        <v>2</v>
      </c>
      <c r="W3734">
        <v>36</v>
      </c>
      <c r="X3734">
        <v>208.25809558203923</v>
      </c>
      <c r="Y3734">
        <v>192.22222222222223</v>
      </c>
      <c r="Z3734">
        <v>192.22222222222223</v>
      </c>
      <c r="AA3734">
        <v>29.387555105209529</v>
      </c>
      <c r="AB3734">
        <v>0</v>
      </c>
    </row>
    <row r="3735" spans="1:28">
      <c r="A3735">
        <v>10</v>
      </c>
      <c r="B3735">
        <v>844</v>
      </c>
      <c r="C3735">
        <v>2000</v>
      </c>
      <c r="D3735">
        <v>99</v>
      </c>
      <c r="E3735">
        <v>99</v>
      </c>
      <c r="F3735">
        <v>99</v>
      </c>
      <c r="G3735">
        <v>99</v>
      </c>
      <c r="H3735">
        <v>99</v>
      </c>
      <c r="I3735">
        <v>99</v>
      </c>
      <c r="J3735">
        <v>999</v>
      </c>
      <c r="K3735">
        <v>99</v>
      </c>
      <c r="L3735">
        <v>99</v>
      </c>
      <c r="M3735">
        <v>37</v>
      </c>
      <c r="N3735">
        <v>99</v>
      </c>
      <c r="O3735">
        <v>99</v>
      </c>
      <c r="P3735">
        <v>9999</v>
      </c>
      <c r="Q3735">
        <v>8</v>
      </c>
      <c r="R3735">
        <v>11</v>
      </c>
      <c r="S3735">
        <v>11</v>
      </c>
      <c r="T3735">
        <v>6.6005610476890547E-2</v>
      </c>
      <c r="U3735">
        <v>8.8436071647072581E-2</v>
      </c>
      <c r="V3735">
        <v>2</v>
      </c>
      <c r="W3735">
        <v>37</v>
      </c>
      <c r="X3735">
        <v>205.58455628878161</v>
      </c>
      <c r="Y3735">
        <v>189.75454545454548</v>
      </c>
      <c r="Z3735">
        <v>189.75454545454548</v>
      </c>
      <c r="AA3735">
        <v>40.779726773268969</v>
      </c>
      <c r="AB3735">
        <v>0</v>
      </c>
    </row>
    <row r="3736" spans="1:28">
      <c r="A3736">
        <v>10</v>
      </c>
      <c r="B3736">
        <v>845</v>
      </c>
      <c r="C3736">
        <v>2000</v>
      </c>
      <c r="D3736">
        <v>99</v>
      </c>
      <c r="E3736">
        <v>99</v>
      </c>
      <c r="F3736">
        <v>99</v>
      </c>
      <c r="G3736">
        <v>99</v>
      </c>
      <c r="H3736">
        <v>99</v>
      </c>
      <c r="I3736">
        <v>99</v>
      </c>
      <c r="J3736">
        <v>999</v>
      </c>
      <c r="K3736">
        <v>99</v>
      </c>
      <c r="L3736">
        <v>99</v>
      </c>
      <c r="M3736">
        <v>38</v>
      </c>
      <c r="N3736">
        <v>99</v>
      </c>
      <c r="O3736">
        <v>99</v>
      </c>
      <c r="P3736">
        <v>9999</v>
      </c>
      <c r="Q3736">
        <v>22</v>
      </c>
      <c r="R3736">
        <v>23</v>
      </c>
      <c r="S3736">
        <v>23</v>
      </c>
      <c r="T3736">
        <v>0.13801173099713471</v>
      </c>
      <c r="U3736">
        <v>0.17982100095075237</v>
      </c>
      <c r="V3736">
        <v>2</v>
      </c>
      <c r="W3736">
        <v>38</v>
      </c>
      <c r="X3736">
        <v>199.92463140044279</v>
      </c>
      <c r="Y3736">
        <v>184.53043478260872</v>
      </c>
      <c r="Z3736">
        <v>184.53043478260872</v>
      </c>
      <c r="AA3736">
        <v>23.845798732738512</v>
      </c>
      <c r="AB3736">
        <v>0</v>
      </c>
    </row>
    <row r="3737" spans="1:28">
      <c r="A3737">
        <v>10</v>
      </c>
      <c r="B3737">
        <v>846</v>
      </c>
      <c r="C3737">
        <v>2000</v>
      </c>
      <c r="D3737">
        <v>99</v>
      </c>
      <c r="E3737">
        <v>99</v>
      </c>
      <c r="F3737">
        <v>99</v>
      </c>
      <c r="G3737">
        <v>99</v>
      </c>
      <c r="H3737">
        <v>99</v>
      </c>
      <c r="I3737">
        <v>99</v>
      </c>
      <c r="J3737">
        <v>999</v>
      </c>
      <c r="K3737">
        <v>99</v>
      </c>
      <c r="L3737">
        <v>99</v>
      </c>
      <c r="M3737">
        <v>39</v>
      </c>
      <c r="N3737">
        <v>99</v>
      </c>
      <c r="O3737">
        <v>99</v>
      </c>
      <c r="P3737">
        <v>9999</v>
      </c>
      <c r="Q3737">
        <v>40</v>
      </c>
      <c r="R3737">
        <v>43</v>
      </c>
      <c r="S3737">
        <v>43</v>
      </c>
      <c r="T3737">
        <v>0.25802193186420841</v>
      </c>
      <c r="U3737">
        <v>0.3797459237127136</v>
      </c>
      <c r="V3737">
        <v>2</v>
      </c>
      <c r="W3737">
        <v>39</v>
      </c>
      <c r="X3737">
        <v>225.82831515029355</v>
      </c>
      <c r="Y3737">
        <v>208.439534883721</v>
      </c>
      <c r="Z3737">
        <v>208.439534883721</v>
      </c>
      <c r="AA3737">
        <v>28.102529386572872</v>
      </c>
      <c r="AB3737">
        <v>0</v>
      </c>
    </row>
    <row r="3738" spans="1:28">
      <c r="A3738">
        <v>10</v>
      </c>
      <c r="B3738">
        <v>847</v>
      </c>
      <c r="C3738">
        <v>2000</v>
      </c>
      <c r="D3738">
        <v>99</v>
      </c>
      <c r="E3738">
        <v>99</v>
      </c>
      <c r="F3738">
        <v>99</v>
      </c>
      <c r="G3738">
        <v>99</v>
      </c>
      <c r="H3738">
        <v>99</v>
      </c>
      <c r="I3738">
        <v>99</v>
      </c>
      <c r="J3738">
        <v>999</v>
      </c>
      <c r="K3738">
        <v>99</v>
      </c>
      <c r="L3738">
        <v>99</v>
      </c>
      <c r="M3738">
        <v>40</v>
      </c>
      <c r="N3738">
        <v>99</v>
      </c>
      <c r="O3738">
        <v>99</v>
      </c>
      <c r="P3738">
        <v>9999</v>
      </c>
      <c r="Q3738">
        <v>50</v>
      </c>
      <c r="R3738">
        <v>55</v>
      </c>
      <c r="S3738">
        <v>55</v>
      </c>
      <c r="T3738">
        <v>0.33002805238445271</v>
      </c>
      <c r="U3738">
        <v>0.4349437937562175</v>
      </c>
      <c r="V3738">
        <v>5</v>
      </c>
      <c r="W3738">
        <v>40</v>
      </c>
      <c r="X3738">
        <v>202.22003348763911</v>
      </c>
      <c r="Y3738">
        <v>186.64909090909097</v>
      </c>
      <c r="Z3738">
        <v>186.64909090909097</v>
      </c>
      <c r="AA3738">
        <v>38.604167804795615</v>
      </c>
      <c r="AB3738">
        <v>0</v>
      </c>
    </row>
    <row r="3739" spans="1:28">
      <c r="A3739">
        <v>10</v>
      </c>
      <c r="B3739">
        <v>848</v>
      </c>
      <c r="C3739">
        <v>2000</v>
      </c>
      <c r="D3739">
        <v>99</v>
      </c>
      <c r="E3739">
        <v>99</v>
      </c>
      <c r="F3739">
        <v>99</v>
      </c>
      <c r="G3739">
        <v>99</v>
      </c>
      <c r="H3739">
        <v>99</v>
      </c>
      <c r="I3739">
        <v>99</v>
      </c>
      <c r="J3739">
        <v>999</v>
      </c>
      <c r="K3739">
        <v>99</v>
      </c>
      <c r="L3739">
        <v>99</v>
      </c>
      <c r="M3739">
        <v>41</v>
      </c>
      <c r="N3739">
        <v>99</v>
      </c>
      <c r="O3739">
        <v>99</v>
      </c>
      <c r="P3739">
        <v>9999</v>
      </c>
      <c r="Q3739">
        <v>60</v>
      </c>
      <c r="R3739">
        <v>69</v>
      </c>
      <c r="S3739">
        <v>69</v>
      </c>
      <c r="T3739">
        <v>0.41403519299140434</v>
      </c>
      <c r="U3739">
        <v>0.55631301276651968</v>
      </c>
      <c r="V3739">
        <v>6.36231884057971</v>
      </c>
      <c r="W3739">
        <v>41</v>
      </c>
      <c r="X3739">
        <v>206.16923390958911</v>
      </c>
      <c r="Y3739">
        <v>190.29420289855076</v>
      </c>
      <c r="Z3739">
        <v>190.29420289855076</v>
      </c>
      <c r="AA3739">
        <v>32.585579117051623</v>
      </c>
      <c r="AB3739">
        <v>0</v>
      </c>
    </row>
    <row r="3740" spans="1:28">
      <c r="A3740">
        <v>10</v>
      </c>
      <c r="B3740">
        <v>849</v>
      </c>
      <c r="C3740">
        <v>2000</v>
      </c>
      <c r="D3740">
        <v>99</v>
      </c>
      <c r="E3740">
        <v>99</v>
      </c>
      <c r="F3740">
        <v>99</v>
      </c>
      <c r="G3740">
        <v>99</v>
      </c>
      <c r="H3740">
        <v>99</v>
      </c>
      <c r="I3740">
        <v>99</v>
      </c>
      <c r="J3740">
        <v>999</v>
      </c>
      <c r="K3740">
        <v>99</v>
      </c>
      <c r="L3740">
        <v>99</v>
      </c>
      <c r="M3740">
        <v>42</v>
      </c>
      <c r="N3740">
        <v>99</v>
      </c>
      <c r="O3740">
        <v>99</v>
      </c>
      <c r="P3740">
        <v>9999</v>
      </c>
      <c r="Q3740">
        <v>68</v>
      </c>
      <c r="R3740">
        <v>78</v>
      </c>
      <c r="S3740">
        <v>78</v>
      </c>
      <c r="T3740">
        <v>0.46803978338158736</v>
      </c>
      <c r="U3740">
        <v>0.61059995695345692</v>
      </c>
      <c r="V3740">
        <v>5</v>
      </c>
      <c r="W3740">
        <v>42</v>
      </c>
      <c r="X3740">
        <v>200.17779259382723</v>
      </c>
      <c r="Y3740">
        <v>184.76410256410247</v>
      </c>
      <c r="Z3740">
        <v>184.76410256410247</v>
      </c>
      <c r="AA3740">
        <v>29.346418880634999</v>
      </c>
      <c r="AB3740">
        <v>0</v>
      </c>
    </row>
    <row r="3741" spans="1:28">
      <c r="A3741">
        <v>10</v>
      </c>
      <c r="B3741">
        <v>850</v>
      </c>
      <c r="C3741">
        <v>2000</v>
      </c>
      <c r="D3741">
        <v>99</v>
      </c>
      <c r="E3741">
        <v>99</v>
      </c>
      <c r="F3741">
        <v>99</v>
      </c>
      <c r="G3741">
        <v>99</v>
      </c>
      <c r="H3741">
        <v>99</v>
      </c>
      <c r="I3741">
        <v>99</v>
      </c>
      <c r="J3741">
        <v>999</v>
      </c>
      <c r="K3741">
        <v>99</v>
      </c>
      <c r="L3741">
        <v>99</v>
      </c>
      <c r="M3741">
        <v>43</v>
      </c>
      <c r="N3741">
        <v>99</v>
      </c>
      <c r="O3741">
        <v>99</v>
      </c>
      <c r="P3741">
        <v>9999</v>
      </c>
      <c r="Q3741">
        <v>97</v>
      </c>
      <c r="R3741">
        <v>120</v>
      </c>
      <c r="S3741">
        <v>120</v>
      </c>
      <c r="T3741">
        <v>0.72006120520244243</v>
      </c>
      <c r="U3741">
        <v>0.95721360067383099</v>
      </c>
      <c r="V3741">
        <v>5</v>
      </c>
      <c r="W3741">
        <v>43</v>
      </c>
      <c r="X3741">
        <v>203.97706753340552</v>
      </c>
      <c r="Y3741">
        <v>188.27083333333329</v>
      </c>
      <c r="Z3741">
        <v>188.27083333333329</v>
      </c>
      <c r="AA3741">
        <v>29.741635787319776</v>
      </c>
      <c r="AB3741">
        <v>0</v>
      </c>
    </row>
    <row r="3742" spans="1:28">
      <c r="A3742">
        <v>10</v>
      </c>
      <c r="B3742">
        <v>851</v>
      </c>
      <c r="C3742">
        <v>2000</v>
      </c>
      <c r="D3742">
        <v>99</v>
      </c>
      <c r="E3742">
        <v>99</v>
      </c>
      <c r="F3742">
        <v>99</v>
      </c>
      <c r="G3742">
        <v>99</v>
      </c>
      <c r="H3742">
        <v>99</v>
      </c>
      <c r="I3742">
        <v>99</v>
      </c>
      <c r="J3742">
        <v>999</v>
      </c>
      <c r="K3742">
        <v>99</v>
      </c>
      <c r="L3742">
        <v>99</v>
      </c>
      <c r="M3742">
        <v>44</v>
      </c>
      <c r="N3742">
        <v>99</v>
      </c>
      <c r="O3742">
        <v>99</v>
      </c>
      <c r="P3742">
        <v>9999</v>
      </c>
      <c r="Q3742">
        <v>118</v>
      </c>
      <c r="R3742">
        <v>132</v>
      </c>
      <c r="S3742">
        <v>132</v>
      </c>
      <c r="T3742">
        <v>0.79206732572268657</v>
      </c>
      <c r="U3742">
        <v>1.0281302378236752</v>
      </c>
      <c r="V3742">
        <v>5</v>
      </c>
      <c r="W3742">
        <v>44</v>
      </c>
      <c r="X3742">
        <v>199.17183755211923</v>
      </c>
      <c r="Y3742">
        <v>183.83560606060607</v>
      </c>
      <c r="Z3742">
        <v>183.83560606060607</v>
      </c>
      <c r="AA3742">
        <v>28.499341120973792</v>
      </c>
      <c r="AB3742">
        <v>0</v>
      </c>
    </row>
    <row r="3743" spans="1:28">
      <c r="A3743">
        <v>10</v>
      </c>
      <c r="B3743">
        <v>852</v>
      </c>
      <c r="C3743">
        <v>2000</v>
      </c>
      <c r="D3743">
        <v>99</v>
      </c>
      <c r="E3743">
        <v>99</v>
      </c>
      <c r="F3743">
        <v>99</v>
      </c>
      <c r="G3743">
        <v>99</v>
      </c>
      <c r="H3743">
        <v>99</v>
      </c>
      <c r="I3743">
        <v>99</v>
      </c>
      <c r="J3743">
        <v>999</v>
      </c>
      <c r="K3743">
        <v>99</v>
      </c>
      <c r="L3743">
        <v>99</v>
      </c>
      <c r="M3743">
        <v>45</v>
      </c>
      <c r="N3743">
        <v>99</v>
      </c>
      <c r="O3743">
        <v>99</v>
      </c>
      <c r="P3743">
        <v>9999</v>
      </c>
      <c r="Q3743">
        <v>148</v>
      </c>
      <c r="R3743">
        <v>175</v>
      </c>
      <c r="S3743">
        <v>175</v>
      </c>
      <c r="T3743">
        <v>1.0500892575868943</v>
      </c>
      <c r="U3743">
        <v>1.3729093192375672</v>
      </c>
      <c r="V3743">
        <v>7.982857142857144</v>
      </c>
      <c r="W3743">
        <v>45</v>
      </c>
      <c r="X3743">
        <v>200.61228911933139</v>
      </c>
      <c r="Y3743">
        <v>185.16514285714271</v>
      </c>
      <c r="Z3743">
        <v>185.16514285714271</v>
      </c>
      <c r="AA3743">
        <v>30.643818987235981</v>
      </c>
      <c r="AB3743">
        <v>0</v>
      </c>
    </row>
    <row r="3744" spans="1:28">
      <c r="A3744">
        <v>10</v>
      </c>
      <c r="B3744">
        <v>853</v>
      </c>
      <c r="C3744">
        <v>2000</v>
      </c>
      <c r="D3744">
        <v>99</v>
      </c>
      <c r="E3744">
        <v>99</v>
      </c>
      <c r="F3744">
        <v>99</v>
      </c>
      <c r="G3744">
        <v>99</v>
      </c>
      <c r="H3744">
        <v>99</v>
      </c>
      <c r="I3744">
        <v>99</v>
      </c>
      <c r="J3744">
        <v>999</v>
      </c>
      <c r="K3744">
        <v>99</v>
      </c>
      <c r="L3744">
        <v>99</v>
      </c>
      <c r="M3744">
        <v>46</v>
      </c>
      <c r="N3744">
        <v>99</v>
      </c>
      <c r="O3744">
        <v>99</v>
      </c>
      <c r="P3744">
        <v>9999</v>
      </c>
      <c r="Q3744">
        <v>168</v>
      </c>
      <c r="R3744">
        <v>202</v>
      </c>
      <c r="S3744">
        <v>202</v>
      </c>
      <c r="T3744">
        <v>1.2121030287574439</v>
      </c>
      <c r="U3744">
        <v>1.4800087787831389</v>
      </c>
      <c r="V3744">
        <v>8</v>
      </c>
      <c r="W3744">
        <v>46</v>
      </c>
      <c r="X3744">
        <v>187.35558821320924</v>
      </c>
      <c r="Y3744">
        <v>172.92920792079209</v>
      </c>
      <c r="Z3744">
        <v>172.92920792079209</v>
      </c>
      <c r="AA3744">
        <v>28.86402551065186</v>
      </c>
      <c r="AB3744">
        <v>0</v>
      </c>
    </row>
    <row r="3745" spans="1:29">
      <c r="A3745">
        <v>10</v>
      </c>
      <c r="B3745">
        <v>854</v>
      </c>
      <c r="C3745">
        <v>2000</v>
      </c>
      <c r="D3745">
        <v>99</v>
      </c>
      <c r="E3745">
        <v>99</v>
      </c>
      <c r="F3745">
        <v>99</v>
      </c>
      <c r="G3745">
        <v>99</v>
      </c>
      <c r="H3745">
        <v>99</v>
      </c>
      <c r="I3745">
        <v>99</v>
      </c>
      <c r="J3745">
        <v>999</v>
      </c>
      <c r="K3745">
        <v>99</v>
      </c>
      <c r="L3745">
        <v>99</v>
      </c>
      <c r="M3745">
        <v>47</v>
      </c>
      <c r="N3745">
        <v>99</v>
      </c>
      <c r="O3745">
        <v>99</v>
      </c>
      <c r="P3745">
        <v>9999</v>
      </c>
      <c r="Q3745">
        <v>195</v>
      </c>
      <c r="R3745">
        <v>228</v>
      </c>
      <c r="S3745">
        <v>228</v>
      </c>
      <c r="T3745">
        <v>1.3681162898846397</v>
      </c>
      <c r="U3745">
        <v>1.6764086303234085</v>
      </c>
      <c r="V3745">
        <v>8</v>
      </c>
      <c r="W3745">
        <v>47</v>
      </c>
      <c r="X3745">
        <v>188.0177149265364</v>
      </c>
      <c r="Y3745">
        <v>173.54035087719299</v>
      </c>
      <c r="Z3745">
        <v>173.54035087719299</v>
      </c>
      <c r="AA3745">
        <v>28.273784334231369</v>
      </c>
      <c r="AB3745">
        <v>0</v>
      </c>
    </row>
    <row r="3746" spans="1:29">
      <c r="A3746">
        <v>10</v>
      </c>
      <c r="B3746">
        <v>855</v>
      </c>
      <c r="C3746">
        <v>2000</v>
      </c>
      <c r="D3746">
        <v>99</v>
      </c>
      <c r="E3746">
        <v>99</v>
      </c>
      <c r="F3746">
        <v>99</v>
      </c>
      <c r="G3746">
        <v>99</v>
      </c>
      <c r="H3746">
        <v>99</v>
      </c>
      <c r="I3746">
        <v>99</v>
      </c>
      <c r="J3746">
        <v>999</v>
      </c>
      <c r="K3746">
        <v>99</v>
      </c>
      <c r="L3746">
        <v>99</v>
      </c>
      <c r="M3746">
        <v>48</v>
      </c>
      <c r="N3746">
        <v>99</v>
      </c>
      <c r="O3746">
        <v>99</v>
      </c>
      <c r="P3746">
        <v>9999</v>
      </c>
      <c r="Q3746">
        <v>259</v>
      </c>
      <c r="R3746">
        <v>325</v>
      </c>
      <c r="S3746">
        <v>325</v>
      </c>
      <c r="T3746">
        <v>1.9501657640899477</v>
      </c>
      <c r="U3746">
        <v>2.3899008404244304</v>
      </c>
      <c r="V3746">
        <v>8.0246153846153856</v>
      </c>
      <c r="W3746">
        <v>48.147692307692317</v>
      </c>
      <c r="X3746">
        <v>188.04000333361128</v>
      </c>
      <c r="Y3746">
        <v>173.56092307692305</v>
      </c>
      <c r="Z3746">
        <v>173.56092307692305</v>
      </c>
      <c r="AA3746">
        <v>29.904201594326494</v>
      </c>
      <c r="AB3746">
        <v>2.6584615384614905</v>
      </c>
      <c r="AC3746">
        <v>6.5095046208766476</v>
      </c>
    </row>
    <row r="3747" spans="1:29">
      <c r="A3747">
        <v>10</v>
      </c>
      <c r="B3747">
        <v>856</v>
      </c>
      <c r="C3747">
        <v>2000</v>
      </c>
      <c r="D3747">
        <v>99</v>
      </c>
      <c r="E3747">
        <v>99</v>
      </c>
      <c r="F3747">
        <v>99</v>
      </c>
      <c r="G3747">
        <v>99</v>
      </c>
      <c r="H3747">
        <v>99</v>
      </c>
      <c r="I3747">
        <v>99</v>
      </c>
      <c r="J3747">
        <v>999</v>
      </c>
      <c r="K3747">
        <v>99</v>
      </c>
      <c r="L3747">
        <v>99</v>
      </c>
      <c r="M3747">
        <v>49</v>
      </c>
      <c r="N3747">
        <v>99</v>
      </c>
      <c r="O3747">
        <v>99</v>
      </c>
      <c r="P3747">
        <v>9999</v>
      </c>
      <c r="Q3747">
        <v>313</v>
      </c>
      <c r="R3747">
        <v>407</v>
      </c>
      <c r="S3747">
        <v>407</v>
      </c>
      <c r="T3747">
        <v>2.4422075876449494</v>
      </c>
      <c r="U3747">
        <v>2.9278428089394497</v>
      </c>
      <c r="V3747">
        <v>8.0196560196560185</v>
      </c>
      <c r="W3747">
        <v>49.120393120393118</v>
      </c>
      <c r="X3747">
        <v>183.95308536153587</v>
      </c>
      <c r="Y3747">
        <v>169.78869778869804</v>
      </c>
      <c r="Z3747">
        <v>169.78869778869804</v>
      </c>
      <c r="AA3747">
        <v>28.353979913378105</v>
      </c>
      <c r="AB3747">
        <v>2.4258541579874713</v>
      </c>
      <c r="AC3747">
        <v>-5.5641098233966551</v>
      </c>
    </row>
    <row r="3748" spans="1:29">
      <c r="A3748">
        <v>10</v>
      </c>
      <c r="B3748">
        <v>857</v>
      </c>
      <c r="C3748">
        <v>2000</v>
      </c>
      <c r="D3748">
        <v>99</v>
      </c>
      <c r="E3748">
        <v>99</v>
      </c>
      <c r="F3748">
        <v>99</v>
      </c>
      <c r="G3748">
        <v>99</v>
      </c>
      <c r="H3748">
        <v>99</v>
      </c>
      <c r="I3748">
        <v>99</v>
      </c>
      <c r="J3748">
        <v>999</v>
      </c>
      <c r="K3748">
        <v>99</v>
      </c>
      <c r="L3748">
        <v>99</v>
      </c>
      <c r="M3748">
        <v>50</v>
      </c>
      <c r="N3748">
        <v>99</v>
      </c>
      <c r="O3748">
        <v>99</v>
      </c>
      <c r="P3748">
        <v>9999</v>
      </c>
      <c r="Q3748">
        <v>363</v>
      </c>
      <c r="R3748">
        <v>491</v>
      </c>
      <c r="S3748">
        <v>491</v>
      </c>
      <c r="T3748">
        <v>2.9462504312866602</v>
      </c>
      <c r="U3748">
        <v>3.4300891944703849</v>
      </c>
      <c r="V3748">
        <v>11</v>
      </c>
      <c r="W3748">
        <v>50</v>
      </c>
      <c r="X3748">
        <v>178.63956415919924</v>
      </c>
      <c r="Y3748">
        <v>164.88431771894099</v>
      </c>
      <c r="Z3748">
        <v>164.88431771894099</v>
      </c>
      <c r="AA3748">
        <v>27.273073687492126</v>
      </c>
      <c r="AB3748">
        <v>0</v>
      </c>
    </row>
    <row r="3749" spans="1:29">
      <c r="A3749">
        <v>10</v>
      </c>
      <c r="B3749">
        <v>858</v>
      </c>
      <c r="C3749">
        <v>2000</v>
      </c>
      <c r="D3749">
        <v>99</v>
      </c>
      <c r="E3749">
        <v>99</v>
      </c>
      <c r="F3749">
        <v>99</v>
      </c>
      <c r="G3749">
        <v>99</v>
      </c>
      <c r="H3749">
        <v>99</v>
      </c>
      <c r="I3749">
        <v>99</v>
      </c>
      <c r="J3749">
        <v>999</v>
      </c>
      <c r="K3749">
        <v>99</v>
      </c>
      <c r="L3749">
        <v>99</v>
      </c>
      <c r="M3749">
        <v>51</v>
      </c>
      <c r="N3749">
        <v>99</v>
      </c>
      <c r="O3749">
        <v>99</v>
      </c>
      <c r="P3749">
        <v>9999</v>
      </c>
      <c r="Q3749">
        <v>425</v>
      </c>
      <c r="R3749">
        <v>568.5</v>
      </c>
      <c r="S3749">
        <v>568.5</v>
      </c>
      <c r="T3749">
        <v>3.4112899596465698</v>
      </c>
      <c r="U3749">
        <v>3.8713713374425249</v>
      </c>
      <c r="V3749">
        <v>11.00967458223395</v>
      </c>
      <c r="W3749">
        <v>51.044854881266488</v>
      </c>
      <c r="X3749">
        <v>174.13581005687715</v>
      </c>
      <c r="Y3749">
        <v>160.72735268249781</v>
      </c>
      <c r="Z3749">
        <v>160.72735268249781</v>
      </c>
      <c r="AA3749">
        <v>28.437515934356956</v>
      </c>
      <c r="AB3749">
        <v>1.5118157904380685</v>
      </c>
      <c r="AC3749">
        <v>-2.0582019524963142</v>
      </c>
    </row>
    <row r="3750" spans="1:29">
      <c r="A3750">
        <v>10</v>
      </c>
      <c r="B3750">
        <v>859</v>
      </c>
      <c r="C3750">
        <v>2000</v>
      </c>
      <c r="D3750">
        <v>99</v>
      </c>
      <c r="E3750">
        <v>99</v>
      </c>
      <c r="F3750">
        <v>99</v>
      </c>
      <c r="G3750">
        <v>99</v>
      </c>
      <c r="H3750">
        <v>99</v>
      </c>
      <c r="I3750">
        <v>99</v>
      </c>
      <c r="J3750">
        <v>999</v>
      </c>
      <c r="K3750">
        <v>99</v>
      </c>
      <c r="L3750">
        <v>99</v>
      </c>
      <c r="M3750">
        <v>52</v>
      </c>
      <c r="N3750">
        <v>99</v>
      </c>
      <c r="O3750">
        <v>99</v>
      </c>
      <c r="P3750">
        <v>9999</v>
      </c>
      <c r="Q3750">
        <v>516</v>
      </c>
      <c r="R3750">
        <v>730</v>
      </c>
      <c r="S3750">
        <v>730</v>
      </c>
      <c r="T3750">
        <v>4.3803723316481884</v>
      </c>
      <c r="U3750">
        <v>4.8648355503432681</v>
      </c>
      <c r="V3750">
        <v>11.030136986301368</v>
      </c>
      <c r="W3750">
        <v>52.142465753424645</v>
      </c>
      <c r="X3750">
        <v>170.41155256088692</v>
      </c>
      <c r="Y3750">
        <v>157.28986301369849</v>
      </c>
      <c r="Z3750">
        <v>157.28986301369849</v>
      </c>
      <c r="AA3750">
        <v>27.807376694169282</v>
      </c>
      <c r="AB3750">
        <v>2.7180733410236209</v>
      </c>
      <c r="AC3750">
        <v>12.178392022779228</v>
      </c>
    </row>
    <row r="3751" spans="1:29">
      <c r="A3751">
        <v>10</v>
      </c>
      <c r="B3751">
        <v>860</v>
      </c>
      <c r="C3751">
        <v>2000</v>
      </c>
      <c r="D3751">
        <v>99</v>
      </c>
      <c r="E3751">
        <v>99</v>
      </c>
      <c r="F3751">
        <v>99</v>
      </c>
      <c r="G3751">
        <v>99</v>
      </c>
      <c r="H3751">
        <v>99</v>
      </c>
      <c r="I3751">
        <v>99</v>
      </c>
      <c r="J3751">
        <v>999</v>
      </c>
      <c r="K3751">
        <v>99</v>
      </c>
      <c r="L3751">
        <v>99</v>
      </c>
      <c r="M3751">
        <v>53</v>
      </c>
      <c r="N3751">
        <v>99</v>
      </c>
      <c r="O3751">
        <v>99</v>
      </c>
      <c r="P3751">
        <v>9999</v>
      </c>
      <c r="Q3751">
        <v>608</v>
      </c>
      <c r="R3751">
        <v>910.5</v>
      </c>
      <c r="S3751">
        <v>910.5</v>
      </c>
      <c r="T3751">
        <v>5.4634643944735295</v>
      </c>
      <c r="U3751">
        <v>5.8839624512125006</v>
      </c>
      <c r="V3751">
        <v>11.021416803953873</v>
      </c>
      <c r="W3751">
        <v>53.087314662273506</v>
      </c>
      <c r="X3751">
        <v>165.2508384485088</v>
      </c>
      <c r="Y3751">
        <v>152.5265238879735</v>
      </c>
      <c r="Z3751">
        <v>152.5265238879735</v>
      </c>
      <c r="AA3751">
        <v>26.896526449220659</v>
      </c>
      <c r="AB3751">
        <v>2.1494309131130374</v>
      </c>
      <c r="AC3751">
        <v>5.1965115087262692</v>
      </c>
    </row>
    <row r="3752" spans="1:29">
      <c r="A3752">
        <v>10</v>
      </c>
      <c r="B3752">
        <v>861</v>
      </c>
      <c r="C3752">
        <v>2000</v>
      </c>
      <c r="D3752">
        <v>99</v>
      </c>
      <c r="E3752">
        <v>99</v>
      </c>
      <c r="F3752">
        <v>99</v>
      </c>
      <c r="G3752">
        <v>99</v>
      </c>
      <c r="H3752">
        <v>99</v>
      </c>
      <c r="I3752">
        <v>99</v>
      </c>
      <c r="J3752">
        <v>999</v>
      </c>
      <c r="K3752">
        <v>99</v>
      </c>
      <c r="L3752">
        <v>99</v>
      </c>
      <c r="M3752">
        <v>54</v>
      </c>
      <c r="N3752">
        <v>99</v>
      </c>
      <c r="O3752">
        <v>99</v>
      </c>
      <c r="P3752">
        <v>9999</v>
      </c>
      <c r="Q3752">
        <v>754</v>
      </c>
      <c r="R3752">
        <v>1140</v>
      </c>
      <c r="S3752">
        <v>1140</v>
      </c>
      <c r="T3752">
        <v>6.8405814494231985</v>
      </c>
      <c r="U3752">
        <v>7.2133125670483871</v>
      </c>
      <c r="V3752">
        <v>11</v>
      </c>
      <c r="W3752">
        <v>54</v>
      </c>
      <c r="X3752">
        <v>161.80190454467674</v>
      </c>
      <c r="Y3752">
        <v>149.34315789473695</v>
      </c>
      <c r="Z3752">
        <v>149.34315789473695</v>
      </c>
      <c r="AA3752">
        <v>27.004948809489196</v>
      </c>
      <c r="AB3752">
        <v>0</v>
      </c>
    </row>
    <row r="3753" spans="1:29">
      <c r="A3753">
        <v>10</v>
      </c>
      <c r="B3753">
        <v>862</v>
      </c>
      <c r="C3753">
        <v>2000</v>
      </c>
      <c r="D3753">
        <v>99</v>
      </c>
      <c r="E3753">
        <v>99</v>
      </c>
      <c r="F3753">
        <v>99</v>
      </c>
      <c r="G3753">
        <v>99</v>
      </c>
      <c r="H3753">
        <v>99</v>
      </c>
      <c r="I3753">
        <v>99</v>
      </c>
      <c r="J3753">
        <v>999</v>
      </c>
      <c r="K3753">
        <v>99</v>
      </c>
      <c r="L3753">
        <v>99</v>
      </c>
      <c r="M3753">
        <v>55</v>
      </c>
      <c r="N3753">
        <v>99</v>
      </c>
      <c r="O3753">
        <v>99</v>
      </c>
      <c r="P3753">
        <v>9999</v>
      </c>
      <c r="Q3753">
        <v>776</v>
      </c>
      <c r="R3753">
        <v>1273</v>
      </c>
      <c r="S3753">
        <v>1273</v>
      </c>
      <c r="T3753">
        <v>7.6386492851892402</v>
      </c>
      <c r="U3753">
        <v>7.7932545728477987</v>
      </c>
      <c r="V3753">
        <v>13.997643362136683</v>
      </c>
      <c r="W3753">
        <v>55</v>
      </c>
      <c r="X3753">
        <v>156.54679785766396</v>
      </c>
      <c r="Y3753">
        <v>144.49269442262374</v>
      </c>
      <c r="Z3753">
        <v>144.49269442262374</v>
      </c>
      <c r="AA3753">
        <v>25.608684978232496</v>
      </c>
      <c r="AB3753">
        <v>0</v>
      </c>
    </row>
    <row r="3754" spans="1:29">
      <c r="A3754">
        <v>10</v>
      </c>
      <c r="B3754">
        <v>863</v>
      </c>
      <c r="C3754">
        <v>2000</v>
      </c>
      <c r="D3754">
        <v>99</v>
      </c>
      <c r="E3754">
        <v>99</v>
      </c>
      <c r="F3754">
        <v>99</v>
      </c>
      <c r="G3754">
        <v>99</v>
      </c>
      <c r="H3754">
        <v>99</v>
      </c>
      <c r="I3754">
        <v>99</v>
      </c>
      <c r="J3754">
        <v>999</v>
      </c>
      <c r="K3754">
        <v>99</v>
      </c>
      <c r="L3754">
        <v>99</v>
      </c>
      <c r="M3754">
        <v>56</v>
      </c>
      <c r="N3754">
        <v>99</v>
      </c>
      <c r="O3754">
        <v>99</v>
      </c>
      <c r="P3754">
        <v>9999</v>
      </c>
      <c r="Q3754">
        <v>869</v>
      </c>
      <c r="R3754">
        <v>1381.25</v>
      </c>
      <c r="S3754">
        <v>1381.25</v>
      </c>
      <c r="T3754">
        <v>8.2882044973822744</v>
      </c>
      <c r="U3754">
        <v>8.3576599967121883</v>
      </c>
      <c r="V3754">
        <v>14.017737556561084</v>
      </c>
      <c r="W3754">
        <v>56.070950226244335</v>
      </c>
      <c r="X3754">
        <v>154.72701156468909</v>
      </c>
      <c r="Y3754">
        <v>142.81303167420805</v>
      </c>
      <c r="Z3754">
        <v>142.81303167420805</v>
      </c>
      <c r="AA3754">
        <v>25.86425875323334</v>
      </c>
      <c r="AB3754">
        <v>2.7154722599960235</v>
      </c>
      <c r="AC3754">
        <v>-1.2655125557407287</v>
      </c>
    </row>
    <row r="3755" spans="1:29">
      <c r="A3755">
        <v>10</v>
      </c>
      <c r="B3755">
        <v>864</v>
      </c>
      <c r="C3755">
        <v>2000</v>
      </c>
      <c r="D3755">
        <v>99</v>
      </c>
      <c r="E3755">
        <v>99</v>
      </c>
      <c r="F3755">
        <v>99</v>
      </c>
      <c r="G3755">
        <v>99</v>
      </c>
      <c r="H3755">
        <v>99</v>
      </c>
      <c r="I3755">
        <v>99</v>
      </c>
      <c r="J3755">
        <v>999</v>
      </c>
      <c r="K3755">
        <v>99</v>
      </c>
      <c r="L3755">
        <v>99</v>
      </c>
      <c r="M3755">
        <v>57</v>
      </c>
      <c r="N3755">
        <v>99</v>
      </c>
      <c r="O3755">
        <v>99</v>
      </c>
      <c r="P3755">
        <v>9999</v>
      </c>
      <c r="Q3755">
        <v>879</v>
      </c>
      <c r="R3755">
        <v>1504</v>
      </c>
      <c r="S3755">
        <v>1504</v>
      </c>
      <c r="T3755">
        <v>9.024767105203944</v>
      </c>
      <c r="U3755">
        <v>8.8723585268591805</v>
      </c>
      <c r="V3755">
        <v>14.056515957446813</v>
      </c>
      <c r="W3755">
        <v>57</v>
      </c>
      <c r="X3755">
        <v>150.84988243701162</v>
      </c>
      <c r="Y3755">
        <v>139.23444148936176</v>
      </c>
      <c r="Z3755">
        <v>139.23444148936176</v>
      </c>
      <c r="AA3755">
        <v>25.163120968371281</v>
      </c>
      <c r="AB3755">
        <v>0</v>
      </c>
    </row>
    <row r="3756" spans="1:29">
      <c r="A3756">
        <v>10</v>
      </c>
      <c r="B3756">
        <v>865</v>
      </c>
      <c r="C3756">
        <v>2000</v>
      </c>
      <c r="D3756">
        <v>99</v>
      </c>
      <c r="E3756">
        <v>99</v>
      </c>
      <c r="F3756">
        <v>99</v>
      </c>
      <c r="G3756">
        <v>99</v>
      </c>
      <c r="H3756">
        <v>99</v>
      </c>
      <c r="I3756">
        <v>99</v>
      </c>
      <c r="J3756">
        <v>999</v>
      </c>
      <c r="K3756">
        <v>99</v>
      </c>
      <c r="L3756">
        <v>99</v>
      </c>
      <c r="M3756">
        <v>58</v>
      </c>
      <c r="N3756">
        <v>99</v>
      </c>
      <c r="O3756">
        <v>99</v>
      </c>
      <c r="P3756">
        <v>9999</v>
      </c>
      <c r="Q3756">
        <v>889</v>
      </c>
      <c r="R3756">
        <v>1498</v>
      </c>
      <c r="S3756">
        <v>1498</v>
      </c>
      <c r="T3756">
        <v>8.9887640449438209</v>
      </c>
      <c r="U3756">
        <v>8.6485122674173347</v>
      </c>
      <c r="V3756">
        <v>14.009345794392519</v>
      </c>
      <c r="W3756">
        <v>58.038718291054735</v>
      </c>
      <c r="X3756">
        <v>147.6329580647074</v>
      </c>
      <c r="Y3756">
        <v>136.26522029372512</v>
      </c>
      <c r="Z3756">
        <v>136.26522029372512</v>
      </c>
      <c r="AA3756">
        <v>24.087633703793554</v>
      </c>
      <c r="AB3756">
        <v>1.4980526609944236</v>
      </c>
      <c r="AC3756">
        <v>-1.8096183015761589</v>
      </c>
    </row>
    <row r="3757" spans="1:29">
      <c r="A3757">
        <v>10</v>
      </c>
      <c r="B3757">
        <v>866</v>
      </c>
      <c r="C3757">
        <v>2000</v>
      </c>
      <c r="D3757">
        <v>99</v>
      </c>
      <c r="E3757">
        <v>99</v>
      </c>
      <c r="F3757">
        <v>99</v>
      </c>
      <c r="G3757">
        <v>99</v>
      </c>
      <c r="H3757">
        <v>99</v>
      </c>
      <c r="I3757">
        <v>99</v>
      </c>
      <c r="J3757">
        <v>999</v>
      </c>
      <c r="K3757">
        <v>99</v>
      </c>
      <c r="L3757">
        <v>99</v>
      </c>
      <c r="M3757">
        <v>59</v>
      </c>
      <c r="N3757">
        <v>99</v>
      </c>
      <c r="O3757">
        <v>99</v>
      </c>
      <c r="P3757">
        <v>9999</v>
      </c>
      <c r="Q3757">
        <v>843</v>
      </c>
      <c r="R3757">
        <v>1449</v>
      </c>
      <c r="S3757">
        <v>1449</v>
      </c>
      <c r="T3757">
        <v>8.6947390528194877</v>
      </c>
      <c r="U3757">
        <v>8.0780481273906499</v>
      </c>
      <c r="V3757">
        <v>14.058661145617664</v>
      </c>
      <c r="W3757">
        <v>59</v>
      </c>
      <c r="X3757">
        <v>142.55806111286805</v>
      </c>
      <c r="Y3757">
        <v>131.58109040717736</v>
      </c>
      <c r="Z3757">
        <v>131.58109040717736</v>
      </c>
      <c r="AA3757">
        <v>23.990313232005978</v>
      </c>
      <c r="AB3757">
        <v>0</v>
      </c>
    </row>
    <row r="3758" spans="1:29">
      <c r="A3758">
        <v>10</v>
      </c>
      <c r="B3758">
        <v>867</v>
      </c>
      <c r="C3758">
        <v>2000</v>
      </c>
      <c r="D3758">
        <v>99</v>
      </c>
      <c r="E3758">
        <v>99</v>
      </c>
      <c r="F3758">
        <v>99</v>
      </c>
      <c r="G3758">
        <v>99</v>
      </c>
      <c r="H3758">
        <v>99</v>
      </c>
      <c r="I3758">
        <v>99</v>
      </c>
      <c r="J3758">
        <v>999</v>
      </c>
      <c r="K3758">
        <v>99</v>
      </c>
      <c r="L3758">
        <v>99</v>
      </c>
      <c r="M3758">
        <v>60</v>
      </c>
      <c r="N3758">
        <v>99</v>
      </c>
      <c r="O3758">
        <v>99</v>
      </c>
      <c r="P3758">
        <v>9999</v>
      </c>
      <c r="Q3758">
        <v>732</v>
      </c>
      <c r="R3758">
        <v>1254</v>
      </c>
      <c r="S3758">
        <v>1254</v>
      </c>
      <c r="T3758">
        <v>7.5246395943655218</v>
      </c>
      <c r="U3758">
        <v>6.7955492586334509</v>
      </c>
      <c r="V3758">
        <v>17</v>
      </c>
      <c r="W3758">
        <v>60</v>
      </c>
      <c r="X3758">
        <v>138.57368230978321</v>
      </c>
      <c r="Y3758">
        <v>127.90350877192969</v>
      </c>
      <c r="Z3758">
        <v>127.90350877192969</v>
      </c>
      <c r="AA3758">
        <v>23.100088453773004</v>
      </c>
      <c r="AB3758">
        <v>0</v>
      </c>
    </row>
    <row r="3759" spans="1:29">
      <c r="A3759">
        <v>10</v>
      </c>
      <c r="B3759">
        <v>868</v>
      </c>
      <c r="C3759">
        <v>2000</v>
      </c>
      <c r="D3759">
        <v>99</v>
      </c>
      <c r="E3759">
        <v>99</v>
      </c>
      <c r="F3759">
        <v>99</v>
      </c>
      <c r="G3759">
        <v>99</v>
      </c>
      <c r="H3759">
        <v>99</v>
      </c>
      <c r="I3759">
        <v>99</v>
      </c>
      <c r="J3759">
        <v>999</v>
      </c>
      <c r="K3759">
        <v>99</v>
      </c>
      <c r="L3759">
        <v>99</v>
      </c>
      <c r="M3759">
        <v>61</v>
      </c>
      <c r="N3759">
        <v>99</v>
      </c>
      <c r="O3759">
        <v>99</v>
      </c>
      <c r="P3759">
        <v>9999</v>
      </c>
      <c r="Q3759">
        <v>611</v>
      </c>
      <c r="R3759">
        <v>1003</v>
      </c>
      <c r="S3759">
        <v>1003</v>
      </c>
      <c r="T3759">
        <v>6.018511573483746</v>
      </c>
      <c r="U3759">
        <v>5.2811371405232332</v>
      </c>
      <c r="V3759">
        <v>17</v>
      </c>
      <c r="W3759">
        <v>61</v>
      </c>
      <c r="X3759">
        <v>134.6419031097391</v>
      </c>
      <c r="Y3759">
        <v>124.2744765702891</v>
      </c>
      <c r="Z3759">
        <v>124.2744765702891</v>
      </c>
      <c r="AA3759">
        <v>23.532762563256838</v>
      </c>
      <c r="AB3759">
        <v>0</v>
      </c>
    </row>
    <row r="3760" spans="1:29">
      <c r="A3760">
        <v>10</v>
      </c>
      <c r="B3760">
        <v>869</v>
      </c>
      <c r="C3760">
        <v>2000</v>
      </c>
      <c r="D3760">
        <v>99</v>
      </c>
      <c r="E3760">
        <v>99</v>
      </c>
      <c r="F3760">
        <v>99</v>
      </c>
      <c r="G3760">
        <v>99</v>
      </c>
      <c r="H3760">
        <v>99</v>
      </c>
      <c r="I3760">
        <v>99</v>
      </c>
      <c r="J3760">
        <v>999</v>
      </c>
      <c r="K3760">
        <v>99</v>
      </c>
      <c r="L3760">
        <v>99</v>
      </c>
      <c r="M3760">
        <v>62</v>
      </c>
      <c r="N3760">
        <v>99</v>
      </c>
      <c r="O3760">
        <v>99</v>
      </c>
      <c r="P3760">
        <v>9999</v>
      </c>
      <c r="Q3760">
        <v>467</v>
      </c>
      <c r="R3760">
        <v>684</v>
      </c>
      <c r="S3760">
        <v>684</v>
      </c>
      <c r="T3760">
        <v>4.1043488696539212</v>
      </c>
      <c r="U3760">
        <v>3.6016779677964377</v>
      </c>
      <c r="V3760">
        <v>17.119883040935672</v>
      </c>
      <c r="W3760">
        <v>62</v>
      </c>
      <c r="X3760">
        <v>134.64880601648565</v>
      </c>
      <c r="Y3760">
        <v>124.28084795321628</v>
      </c>
      <c r="Z3760">
        <v>124.28084795321628</v>
      </c>
      <c r="AA3760">
        <v>22.849501866305367</v>
      </c>
      <c r="AB3760">
        <v>0</v>
      </c>
    </row>
    <row r="3761" spans="1:29">
      <c r="A3761">
        <v>10</v>
      </c>
      <c r="B3761">
        <v>870</v>
      </c>
      <c r="C3761">
        <v>2000</v>
      </c>
      <c r="D3761">
        <v>99</v>
      </c>
      <c r="E3761">
        <v>99</v>
      </c>
      <c r="F3761">
        <v>99</v>
      </c>
      <c r="G3761">
        <v>99</v>
      </c>
      <c r="H3761">
        <v>99</v>
      </c>
      <c r="I3761">
        <v>99</v>
      </c>
      <c r="J3761">
        <v>999</v>
      </c>
      <c r="K3761">
        <v>99</v>
      </c>
      <c r="L3761">
        <v>99</v>
      </c>
      <c r="M3761">
        <v>63</v>
      </c>
      <c r="N3761">
        <v>99</v>
      </c>
      <c r="O3761">
        <v>99</v>
      </c>
      <c r="P3761">
        <v>9999</v>
      </c>
      <c r="Q3761">
        <v>263</v>
      </c>
      <c r="R3761">
        <v>352</v>
      </c>
      <c r="S3761">
        <v>352</v>
      </c>
      <c r="T3761">
        <v>2.1121795352604975</v>
      </c>
      <c r="U3761">
        <v>1.8217457915225412</v>
      </c>
      <c r="V3761">
        <v>17</v>
      </c>
      <c r="W3761">
        <v>63</v>
      </c>
      <c r="X3761">
        <v>132.34234955185656</v>
      </c>
      <c r="Y3761">
        <v>122.15198863636355</v>
      </c>
      <c r="Z3761">
        <v>122.15198863636355</v>
      </c>
      <c r="AA3761">
        <v>21.345102603085657</v>
      </c>
      <c r="AB3761">
        <v>0</v>
      </c>
    </row>
    <row r="3762" spans="1:29">
      <c r="A3762">
        <v>10</v>
      </c>
      <c r="B3762">
        <v>871</v>
      </c>
      <c r="C3762">
        <v>2000</v>
      </c>
      <c r="D3762">
        <v>99</v>
      </c>
      <c r="E3762">
        <v>99</v>
      </c>
      <c r="F3762">
        <v>99</v>
      </c>
      <c r="G3762">
        <v>99</v>
      </c>
      <c r="H3762">
        <v>99</v>
      </c>
      <c r="I3762">
        <v>99</v>
      </c>
      <c r="J3762">
        <v>999</v>
      </c>
      <c r="K3762">
        <v>99</v>
      </c>
      <c r="L3762">
        <v>99</v>
      </c>
      <c r="M3762">
        <v>64</v>
      </c>
      <c r="N3762">
        <v>99</v>
      </c>
      <c r="O3762">
        <v>99</v>
      </c>
      <c r="P3762">
        <v>9999</v>
      </c>
      <c r="Q3762">
        <v>126</v>
      </c>
      <c r="R3762">
        <v>148</v>
      </c>
      <c r="S3762">
        <v>148</v>
      </c>
      <c r="T3762">
        <v>0.88807548641634526</v>
      </c>
      <c r="U3762">
        <v>0.76555903731660757</v>
      </c>
      <c r="V3762">
        <v>17</v>
      </c>
      <c r="W3762">
        <v>64</v>
      </c>
      <c r="X3762">
        <v>132.27284706157951</v>
      </c>
      <c r="Y3762">
        <v>122.08783783783784</v>
      </c>
      <c r="Z3762">
        <v>122.08783783783784</v>
      </c>
      <c r="AA3762">
        <v>21.882286139167665</v>
      </c>
      <c r="AB3762">
        <v>0</v>
      </c>
    </row>
    <row r="3763" spans="1:29">
      <c r="A3763">
        <v>10</v>
      </c>
      <c r="B3763">
        <v>872</v>
      </c>
      <c r="C3763">
        <v>2000</v>
      </c>
      <c r="D3763">
        <v>99</v>
      </c>
      <c r="E3763">
        <v>99</v>
      </c>
      <c r="F3763">
        <v>99</v>
      </c>
      <c r="G3763">
        <v>99</v>
      </c>
      <c r="H3763">
        <v>99</v>
      </c>
      <c r="I3763">
        <v>99</v>
      </c>
      <c r="J3763">
        <v>999</v>
      </c>
      <c r="K3763">
        <v>99</v>
      </c>
      <c r="L3763">
        <v>99</v>
      </c>
      <c r="M3763">
        <v>65</v>
      </c>
      <c r="N3763">
        <v>99</v>
      </c>
      <c r="O3763">
        <v>99</v>
      </c>
      <c r="P3763">
        <v>9999</v>
      </c>
      <c r="Q3763">
        <v>65</v>
      </c>
      <c r="R3763">
        <v>67</v>
      </c>
      <c r="S3763">
        <v>67</v>
      </c>
      <c r="T3763">
        <v>0.40203417290469695</v>
      </c>
      <c r="U3763">
        <v>0.3588581819784124</v>
      </c>
      <c r="V3763">
        <v>17</v>
      </c>
      <c r="W3763">
        <v>65</v>
      </c>
      <c r="X3763">
        <v>136.96253294739731</v>
      </c>
      <c r="Y3763">
        <v>126.41641791044772</v>
      </c>
      <c r="Z3763">
        <v>126.41641791044772</v>
      </c>
      <c r="AA3763">
        <v>19.437742920802233</v>
      </c>
      <c r="AB3763">
        <v>0</v>
      </c>
    </row>
    <row r="3764" spans="1:29">
      <c r="A3764">
        <v>10</v>
      </c>
      <c r="B3764">
        <v>873</v>
      </c>
      <c r="C3764">
        <v>2000</v>
      </c>
      <c r="D3764">
        <v>99</v>
      </c>
      <c r="E3764">
        <v>99</v>
      </c>
      <c r="F3764">
        <v>99</v>
      </c>
      <c r="G3764">
        <v>99</v>
      </c>
      <c r="H3764">
        <v>99</v>
      </c>
      <c r="I3764">
        <v>99</v>
      </c>
      <c r="J3764">
        <v>999</v>
      </c>
      <c r="K3764">
        <v>99</v>
      </c>
      <c r="L3764">
        <v>99</v>
      </c>
      <c r="M3764">
        <v>66</v>
      </c>
      <c r="N3764">
        <v>99</v>
      </c>
      <c r="O3764">
        <v>99</v>
      </c>
      <c r="P3764">
        <v>9999</v>
      </c>
    </row>
    <row r="3765" spans="1:29">
      <c r="A3765">
        <v>10</v>
      </c>
      <c r="B3765">
        <v>874</v>
      </c>
      <c r="C3765">
        <v>2000</v>
      </c>
      <c r="D3765">
        <v>99</v>
      </c>
      <c r="E3765">
        <v>99</v>
      </c>
      <c r="F3765">
        <v>99</v>
      </c>
      <c r="G3765">
        <v>99</v>
      </c>
      <c r="H3765">
        <v>99</v>
      </c>
      <c r="I3765">
        <v>99</v>
      </c>
      <c r="J3765">
        <v>999</v>
      </c>
      <c r="K3765">
        <v>99</v>
      </c>
      <c r="L3765">
        <v>99</v>
      </c>
      <c r="M3765">
        <v>67</v>
      </c>
      <c r="N3765">
        <v>99</v>
      </c>
      <c r="O3765">
        <v>99</v>
      </c>
      <c r="P3765">
        <v>9999</v>
      </c>
    </row>
    <row r="3766" spans="1:29">
      <c r="A3766">
        <v>10</v>
      </c>
      <c r="B3766">
        <v>875</v>
      </c>
      <c r="C3766">
        <v>2000</v>
      </c>
      <c r="D3766">
        <v>99</v>
      </c>
      <c r="E3766">
        <v>99</v>
      </c>
      <c r="F3766">
        <v>99</v>
      </c>
      <c r="G3766">
        <v>99</v>
      </c>
      <c r="H3766">
        <v>99</v>
      </c>
      <c r="I3766">
        <v>99</v>
      </c>
      <c r="J3766">
        <v>999</v>
      </c>
      <c r="K3766">
        <v>99</v>
      </c>
      <c r="L3766">
        <v>99</v>
      </c>
      <c r="M3766">
        <v>68</v>
      </c>
      <c r="N3766">
        <v>99</v>
      </c>
      <c r="O3766">
        <v>99</v>
      </c>
      <c r="P3766">
        <v>9999</v>
      </c>
    </row>
    <row r="3767" spans="1:29">
      <c r="A3767">
        <v>10</v>
      </c>
      <c r="B3767">
        <v>876</v>
      </c>
      <c r="C3767">
        <v>1999</v>
      </c>
      <c r="D3767">
        <v>99</v>
      </c>
      <c r="E3767">
        <v>99</v>
      </c>
      <c r="F3767">
        <v>99</v>
      </c>
      <c r="G3767">
        <v>99</v>
      </c>
      <c r="H3767">
        <v>99</v>
      </c>
      <c r="I3767">
        <v>99</v>
      </c>
      <c r="J3767">
        <v>999</v>
      </c>
      <c r="K3767">
        <v>99</v>
      </c>
      <c r="L3767">
        <v>99</v>
      </c>
      <c r="M3767">
        <v>0</v>
      </c>
      <c r="N3767">
        <v>99</v>
      </c>
      <c r="O3767">
        <v>99</v>
      </c>
      <c r="P3767">
        <v>9999</v>
      </c>
      <c r="Q3767">
        <v>460</v>
      </c>
      <c r="R3767">
        <v>1493</v>
      </c>
      <c r="S3767">
        <v>0</v>
      </c>
      <c r="T3767">
        <v>8.1104939361427615</v>
      </c>
      <c r="U3767">
        <v>0</v>
      </c>
      <c r="V3767">
        <v>23.837240455458808</v>
      </c>
      <c r="X3767">
        <v>144.74691935424161</v>
      </c>
      <c r="Y3767">
        <v>0</v>
      </c>
    </row>
    <row r="3768" spans="1:29">
      <c r="A3768">
        <v>10</v>
      </c>
      <c r="B3768">
        <v>877</v>
      </c>
      <c r="C3768">
        <v>1999</v>
      </c>
      <c r="D3768">
        <v>99</v>
      </c>
      <c r="E3768">
        <v>99</v>
      </c>
      <c r="F3768">
        <v>99</v>
      </c>
      <c r="G3768">
        <v>99</v>
      </c>
      <c r="H3768">
        <v>99</v>
      </c>
      <c r="I3768">
        <v>99</v>
      </c>
      <c r="J3768">
        <v>999</v>
      </c>
      <c r="K3768">
        <v>99</v>
      </c>
      <c r="L3768">
        <v>99</v>
      </c>
      <c r="M3768">
        <v>35</v>
      </c>
      <c r="N3768">
        <v>99</v>
      </c>
      <c r="O3768">
        <v>99</v>
      </c>
      <c r="P3768">
        <v>9999</v>
      </c>
      <c r="Q3768">
        <v>11</v>
      </c>
      <c r="R3768">
        <v>12</v>
      </c>
      <c r="S3768">
        <v>12</v>
      </c>
      <c r="T3768">
        <v>6.5188162916083828E-2</v>
      </c>
      <c r="U3768">
        <v>7.9315571902765739E-2</v>
      </c>
      <c r="V3768">
        <v>2</v>
      </c>
      <c r="W3768">
        <v>35</v>
      </c>
      <c r="X3768">
        <v>177.24810400866747</v>
      </c>
      <c r="Y3768">
        <v>163.6</v>
      </c>
      <c r="Z3768">
        <v>163.6</v>
      </c>
      <c r="AA3768">
        <v>61.944074239053201</v>
      </c>
      <c r="AB3768">
        <v>0</v>
      </c>
    </row>
    <row r="3769" spans="1:29">
      <c r="A3769">
        <v>10</v>
      </c>
      <c r="B3769">
        <v>878</v>
      </c>
      <c r="C3769">
        <v>1999</v>
      </c>
      <c r="D3769">
        <v>99</v>
      </c>
      <c r="E3769">
        <v>99</v>
      </c>
      <c r="F3769">
        <v>99</v>
      </c>
      <c r="G3769">
        <v>99</v>
      </c>
      <c r="H3769">
        <v>99</v>
      </c>
      <c r="I3769">
        <v>99</v>
      </c>
      <c r="J3769">
        <v>999</v>
      </c>
      <c r="K3769">
        <v>99</v>
      </c>
      <c r="L3769">
        <v>99</v>
      </c>
      <c r="M3769">
        <v>36</v>
      </c>
      <c r="N3769">
        <v>99</v>
      </c>
      <c r="O3769">
        <v>99</v>
      </c>
      <c r="P3769">
        <v>9999</v>
      </c>
      <c r="Q3769">
        <v>14</v>
      </c>
      <c r="R3769">
        <v>14.75</v>
      </c>
      <c r="S3769">
        <v>14.75</v>
      </c>
      <c r="T3769">
        <v>8.0127116917686356E-2</v>
      </c>
      <c r="U3769">
        <v>0.1172886291722286</v>
      </c>
      <c r="V3769">
        <v>2.0338983050847457</v>
      </c>
      <c r="W3769">
        <v>36.610169491525426</v>
      </c>
      <c r="X3769">
        <v>213.23980388196188</v>
      </c>
      <c r="Y3769">
        <v>196.82033898305087</v>
      </c>
      <c r="Z3769">
        <v>196.82033898305087</v>
      </c>
      <c r="AA3769">
        <v>45.207017028174405</v>
      </c>
      <c r="AB3769">
        <v>2.6362335044370648</v>
      </c>
      <c r="AC3769">
        <v>10.912021989600122</v>
      </c>
    </row>
    <row r="3770" spans="1:29">
      <c r="A3770">
        <v>10</v>
      </c>
      <c r="B3770">
        <v>879</v>
      </c>
      <c r="C3770">
        <v>1999</v>
      </c>
      <c r="D3770">
        <v>99</v>
      </c>
      <c r="E3770">
        <v>99</v>
      </c>
      <c r="F3770">
        <v>99</v>
      </c>
      <c r="G3770">
        <v>99</v>
      </c>
      <c r="H3770">
        <v>99</v>
      </c>
      <c r="I3770">
        <v>99</v>
      </c>
      <c r="J3770">
        <v>999</v>
      </c>
      <c r="K3770">
        <v>99</v>
      </c>
      <c r="L3770">
        <v>99</v>
      </c>
      <c r="M3770">
        <v>37</v>
      </c>
      <c r="N3770">
        <v>99</v>
      </c>
      <c r="O3770">
        <v>99</v>
      </c>
      <c r="P3770">
        <v>9999</v>
      </c>
      <c r="Q3770">
        <v>14</v>
      </c>
      <c r="R3770">
        <v>15</v>
      </c>
      <c r="S3770">
        <v>15</v>
      </c>
      <c r="T3770">
        <v>8.1485203645104781E-2</v>
      </c>
      <c r="U3770">
        <v>0.11307882752580022</v>
      </c>
      <c r="V3770">
        <v>2</v>
      </c>
      <c r="W3770">
        <v>37</v>
      </c>
      <c r="X3770">
        <v>202.15962441314551</v>
      </c>
      <c r="Y3770">
        <v>186.59333333333336</v>
      </c>
      <c r="Z3770">
        <v>186.59333333333336</v>
      </c>
      <c r="AA3770">
        <v>44.202963198812306</v>
      </c>
      <c r="AB3770">
        <v>0</v>
      </c>
    </row>
    <row r="3771" spans="1:29">
      <c r="A3771">
        <v>10</v>
      </c>
      <c r="B3771">
        <v>880</v>
      </c>
      <c r="C3771">
        <v>1999</v>
      </c>
      <c r="D3771">
        <v>99</v>
      </c>
      <c r="E3771">
        <v>99</v>
      </c>
      <c r="F3771">
        <v>99</v>
      </c>
      <c r="G3771">
        <v>99</v>
      </c>
      <c r="H3771">
        <v>99</v>
      </c>
      <c r="I3771">
        <v>99</v>
      </c>
      <c r="J3771">
        <v>999</v>
      </c>
      <c r="K3771">
        <v>99</v>
      </c>
      <c r="L3771">
        <v>99</v>
      </c>
      <c r="M3771">
        <v>38</v>
      </c>
      <c r="N3771">
        <v>99</v>
      </c>
      <c r="O3771">
        <v>99</v>
      </c>
      <c r="P3771">
        <v>9999</v>
      </c>
      <c r="Q3771">
        <v>18</v>
      </c>
      <c r="R3771">
        <v>19</v>
      </c>
      <c r="S3771">
        <v>19</v>
      </c>
      <c r="T3771">
        <v>0.10321459128379938</v>
      </c>
      <c r="U3771">
        <v>0.14518967540086039</v>
      </c>
      <c r="V3771">
        <v>2</v>
      </c>
      <c r="W3771">
        <v>38</v>
      </c>
      <c r="X3771">
        <v>204.92102412043104</v>
      </c>
      <c r="Y3771">
        <v>189.14210526315784</v>
      </c>
      <c r="Z3771">
        <v>189.14210526315784</v>
      </c>
      <c r="AA3771">
        <v>40.848581960693032</v>
      </c>
      <c r="AB3771">
        <v>0</v>
      </c>
    </row>
    <row r="3772" spans="1:29">
      <c r="A3772">
        <v>10</v>
      </c>
      <c r="B3772">
        <v>881</v>
      </c>
      <c r="C3772">
        <v>1999</v>
      </c>
      <c r="D3772">
        <v>99</v>
      </c>
      <c r="E3772">
        <v>99</v>
      </c>
      <c r="F3772">
        <v>99</v>
      </c>
      <c r="G3772">
        <v>99</v>
      </c>
      <c r="H3772">
        <v>99</v>
      </c>
      <c r="I3772">
        <v>99</v>
      </c>
      <c r="J3772">
        <v>999</v>
      </c>
      <c r="K3772">
        <v>99</v>
      </c>
      <c r="L3772">
        <v>99</v>
      </c>
      <c r="M3772">
        <v>39</v>
      </c>
      <c r="N3772">
        <v>99</v>
      </c>
      <c r="O3772">
        <v>99</v>
      </c>
      <c r="P3772">
        <v>9999</v>
      </c>
      <c r="Q3772">
        <v>37</v>
      </c>
      <c r="R3772">
        <v>39</v>
      </c>
      <c r="S3772">
        <v>39</v>
      </c>
      <c r="T3772">
        <v>0.21186152947727235</v>
      </c>
      <c r="U3772">
        <v>0.32155693170909877</v>
      </c>
      <c r="V3772">
        <v>4.4871794871794881</v>
      </c>
      <c r="W3772">
        <v>39</v>
      </c>
      <c r="X3772">
        <v>221.10453648915197</v>
      </c>
      <c r="Y3772">
        <v>204.07948717948719</v>
      </c>
      <c r="Z3772">
        <v>204.07948717948719</v>
      </c>
      <c r="AA3772">
        <v>27.819023001584345</v>
      </c>
      <c r="AB3772">
        <v>0</v>
      </c>
    </row>
    <row r="3773" spans="1:29">
      <c r="A3773">
        <v>10</v>
      </c>
      <c r="B3773">
        <v>882</v>
      </c>
      <c r="C3773">
        <v>1999</v>
      </c>
      <c r="D3773">
        <v>99</v>
      </c>
      <c r="E3773">
        <v>99</v>
      </c>
      <c r="F3773">
        <v>99</v>
      </c>
      <c r="G3773">
        <v>99</v>
      </c>
      <c r="H3773">
        <v>99</v>
      </c>
      <c r="I3773">
        <v>99</v>
      </c>
      <c r="J3773">
        <v>999</v>
      </c>
      <c r="K3773">
        <v>99</v>
      </c>
      <c r="L3773">
        <v>99</v>
      </c>
      <c r="M3773">
        <v>40</v>
      </c>
      <c r="N3773">
        <v>99</v>
      </c>
      <c r="O3773">
        <v>99</v>
      </c>
      <c r="P3773">
        <v>9999</v>
      </c>
      <c r="Q3773">
        <v>48</v>
      </c>
      <c r="R3773">
        <v>54</v>
      </c>
      <c r="S3773">
        <v>54</v>
      </c>
      <c r="T3773">
        <v>0.29334673312237719</v>
      </c>
      <c r="U3773">
        <v>0.42158214203757638</v>
      </c>
      <c r="V3773">
        <v>6.7407407407407396</v>
      </c>
      <c r="W3773">
        <v>40</v>
      </c>
      <c r="X3773">
        <v>209.35957626098477</v>
      </c>
      <c r="Y3773">
        <v>193.23888888888879</v>
      </c>
      <c r="Z3773">
        <v>193.23888888888879</v>
      </c>
      <c r="AA3773">
        <v>38.297903514164787</v>
      </c>
      <c r="AB3773">
        <v>0</v>
      </c>
    </row>
    <row r="3774" spans="1:29">
      <c r="A3774">
        <v>10</v>
      </c>
      <c r="B3774">
        <v>883</v>
      </c>
      <c r="C3774">
        <v>1999</v>
      </c>
      <c r="D3774">
        <v>99</v>
      </c>
      <c r="E3774">
        <v>99</v>
      </c>
      <c r="F3774">
        <v>99</v>
      </c>
      <c r="G3774">
        <v>99</v>
      </c>
      <c r="H3774">
        <v>99</v>
      </c>
      <c r="I3774">
        <v>99</v>
      </c>
      <c r="J3774">
        <v>999</v>
      </c>
      <c r="K3774">
        <v>99</v>
      </c>
      <c r="L3774">
        <v>99</v>
      </c>
      <c r="M3774">
        <v>41</v>
      </c>
      <c r="N3774">
        <v>99</v>
      </c>
      <c r="O3774">
        <v>99</v>
      </c>
      <c r="P3774">
        <v>9999</v>
      </c>
      <c r="Q3774">
        <v>53</v>
      </c>
      <c r="R3774">
        <v>57</v>
      </c>
      <c r="S3774">
        <v>57</v>
      </c>
      <c r="T3774">
        <v>0.30964377385139819</v>
      </c>
      <c r="U3774">
        <v>0.44433203941861127</v>
      </c>
      <c r="V3774">
        <v>5</v>
      </c>
      <c r="W3774">
        <v>41</v>
      </c>
      <c r="X3774">
        <v>209.04373610081527</v>
      </c>
      <c r="Y3774">
        <v>192.94736842105272</v>
      </c>
      <c r="Z3774">
        <v>192.94736842105272</v>
      </c>
      <c r="AA3774">
        <v>29.726927395427495</v>
      </c>
      <c r="AB3774">
        <v>0</v>
      </c>
    </row>
    <row r="3775" spans="1:29">
      <c r="A3775">
        <v>10</v>
      </c>
      <c r="B3775">
        <v>884</v>
      </c>
      <c r="C3775">
        <v>1999</v>
      </c>
      <c r="D3775">
        <v>99</v>
      </c>
      <c r="E3775">
        <v>99</v>
      </c>
      <c r="F3775">
        <v>99</v>
      </c>
      <c r="G3775">
        <v>99</v>
      </c>
      <c r="H3775">
        <v>99</v>
      </c>
      <c r="I3775">
        <v>99</v>
      </c>
      <c r="J3775">
        <v>999</v>
      </c>
      <c r="K3775">
        <v>99</v>
      </c>
      <c r="L3775">
        <v>99</v>
      </c>
      <c r="M3775">
        <v>42</v>
      </c>
      <c r="N3775">
        <v>99</v>
      </c>
      <c r="O3775">
        <v>99</v>
      </c>
      <c r="P3775">
        <v>9999</v>
      </c>
      <c r="Q3775">
        <v>69</v>
      </c>
      <c r="R3775">
        <v>76</v>
      </c>
      <c r="S3775">
        <v>76</v>
      </c>
      <c r="T3775">
        <v>0.41285836513519752</v>
      </c>
      <c r="U3775">
        <v>0.59536372363015821</v>
      </c>
      <c r="V3775">
        <v>6.2368421052631566</v>
      </c>
      <c r="W3775">
        <v>42</v>
      </c>
      <c r="X3775">
        <v>210.07441409591141</v>
      </c>
      <c r="Y3775">
        <v>193.89868421052637</v>
      </c>
      <c r="Z3775">
        <v>193.89868421052637</v>
      </c>
      <c r="AA3775">
        <v>29.858620783800585</v>
      </c>
      <c r="AB3775">
        <v>0</v>
      </c>
    </row>
    <row r="3776" spans="1:29">
      <c r="A3776">
        <v>10</v>
      </c>
      <c r="B3776">
        <v>885</v>
      </c>
      <c r="C3776">
        <v>1999</v>
      </c>
      <c r="D3776">
        <v>99</v>
      </c>
      <c r="E3776">
        <v>99</v>
      </c>
      <c r="F3776">
        <v>99</v>
      </c>
      <c r="G3776">
        <v>99</v>
      </c>
      <c r="H3776">
        <v>99</v>
      </c>
      <c r="I3776">
        <v>99</v>
      </c>
      <c r="J3776">
        <v>999</v>
      </c>
      <c r="K3776">
        <v>99</v>
      </c>
      <c r="L3776">
        <v>99</v>
      </c>
      <c r="M3776">
        <v>43</v>
      </c>
      <c r="N3776">
        <v>99</v>
      </c>
      <c r="O3776">
        <v>99</v>
      </c>
      <c r="P3776">
        <v>9999</v>
      </c>
      <c r="Q3776">
        <v>102</v>
      </c>
      <c r="R3776">
        <v>113</v>
      </c>
      <c r="S3776">
        <v>113</v>
      </c>
      <c r="T3776">
        <v>0.61385520079312239</v>
      </c>
      <c r="U3776">
        <v>0.85293732647698661</v>
      </c>
      <c r="V3776">
        <v>5</v>
      </c>
      <c r="W3776">
        <v>43</v>
      </c>
      <c r="X3776">
        <v>202.41517176578873</v>
      </c>
      <c r="Y3776">
        <v>186.82920353982303</v>
      </c>
      <c r="Z3776">
        <v>186.82920353982303</v>
      </c>
      <c r="AA3776">
        <v>28.708084277872871</v>
      </c>
      <c r="AB3776">
        <v>0</v>
      </c>
    </row>
    <row r="3777" spans="1:29">
      <c r="A3777">
        <v>10</v>
      </c>
      <c r="B3777">
        <v>886</v>
      </c>
      <c r="C3777">
        <v>1999</v>
      </c>
      <c r="D3777">
        <v>99</v>
      </c>
      <c r="E3777">
        <v>99</v>
      </c>
      <c r="F3777">
        <v>99</v>
      </c>
      <c r="G3777">
        <v>99</v>
      </c>
      <c r="H3777">
        <v>99</v>
      </c>
      <c r="I3777">
        <v>99</v>
      </c>
      <c r="J3777">
        <v>999</v>
      </c>
      <c r="K3777">
        <v>99</v>
      </c>
      <c r="L3777">
        <v>99</v>
      </c>
      <c r="M3777">
        <v>44</v>
      </c>
      <c r="N3777">
        <v>99</v>
      </c>
      <c r="O3777">
        <v>99</v>
      </c>
      <c r="P3777">
        <v>9999</v>
      </c>
      <c r="Q3777">
        <v>120</v>
      </c>
      <c r="R3777">
        <v>135</v>
      </c>
      <c r="S3777">
        <v>135</v>
      </c>
      <c r="T3777">
        <v>0.73336683280594306</v>
      </c>
      <c r="U3777">
        <v>1.0158873550810126</v>
      </c>
      <c r="V3777">
        <v>5</v>
      </c>
      <c r="W3777">
        <v>44</v>
      </c>
      <c r="X3777">
        <v>201.79768067092013</v>
      </c>
      <c r="Y3777">
        <v>186.25925925925927</v>
      </c>
      <c r="Z3777">
        <v>186.25925925925927</v>
      </c>
      <c r="AA3777">
        <v>30.685012136573555</v>
      </c>
      <c r="AB3777">
        <v>0</v>
      </c>
    </row>
    <row r="3778" spans="1:29">
      <c r="A3778">
        <v>10</v>
      </c>
      <c r="B3778">
        <v>887</v>
      </c>
      <c r="C3778">
        <v>1999</v>
      </c>
      <c r="D3778">
        <v>99</v>
      </c>
      <c r="E3778">
        <v>99</v>
      </c>
      <c r="F3778">
        <v>99</v>
      </c>
      <c r="G3778">
        <v>99</v>
      </c>
      <c r="H3778">
        <v>99</v>
      </c>
      <c r="I3778">
        <v>99</v>
      </c>
      <c r="J3778">
        <v>999</v>
      </c>
      <c r="K3778">
        <v>99</v>
      </c>
      <c r="L3778">
        <v>99</v>
      </c>
      <c r="M3778">
        <v>45</v>
      </c>
      <c r="N3778">
        <v>99</v>
      </c>
      <c r="O3778">
        <v>99</v>
      </c>
      <c r="P3778">
        <v>9999</v>
      </c>
      <c r="Q3778">
        <v>163</v>
      </c>
      <c r="R3778">
        <v>184</v>
      </c>
      <c r="S3778">
        <v>184</v>
      </c>
      <c r="T3778">
        <v>0.99955183137995229</v>
      </c>
      <c r="U3778">
        <v>1.3541703701070149</v>
      </c>
      <c r="V3778">
        <v>8.4945652173913064</v>
      </c>
      <c r="W3778">
        <v>45</v>
      </c>
      <c r="X3778">
        <v>197.3603325639456</v>
      </c>
      <c r="Y3778">
        <v>182.16358695652167</v>
      </c>
      <c r="Z3778">
        <v>182.16358695652167</v>
      </c>
      <c r="AA3778">
        <v>33.658364006121097</v>
      </c>
      <c r="AB3778">
        <v>0</v>
      </c>
    </row>
    <row r="3779" spans="1:29">
      <c r="A3779">
        <v>10</v>
      </c>
      <c r="B3779">
        <v>888</v>
      </c>
      <c r="C3779">
        <v>1999</v>
      </c>
      <c r="D3779">
        <v>99</v>
      </c>
      <c r="E3779">
        <v>99</v>
      </c>
      <c r="F3779">
        <v>99</v>
      </c>
      <c r="G3779">
        <v>99</v>
      </c>
      <c r="H3779">
        <v>99</v>
      </c>
      <c r="I3779">
        <v>99</v>
      </c>
      <c r="J3779">
        <v>999</v>
      </c>
      <c r="K3779">
        <v>99</v>
      </c>
      <c r="L3779">
        <v>99</v>
      </c>
      <c r="M3779">
        <v>46</v>
      </c>
      <c r="N3779">
        <v>99</v>
      </c>
      <c r="O3779">
        <v>99</v>
      </c>
      <c r="P3779">
        <v>9999</v>
      </c>
      <c r="Q3779">
        <v>181</v>
      </c>
      <c r="R3779">
        <v>226</v>
      </c>
      <c r="S3779">
        <v>226</v>
      </c>
      <c r="T3779">
        <v>1.227710401586245</v>
      </c>
      <c r="U3779">
        <v>1.5940725023190279</v>
      </c>
      <c r="V3779">
        <v>8.8053097345132745</v>
      </c>
      <c r="W3779">
        <v>46</v>
      </c>
      <c r="X3779">
        <v>189.14898512929173</v>
      </c>
      <c r="Y3779">
        <v>174.58451327433627</v>
      </c>
      <c r="Z3779">
        <v>174.58451327433627</v>
      </c>
      <c r="AA3779">
        <v>32.453492646247945</v>
      </c>
      <c r="AB3779">
        <v>0</v>
      </c>
    </row>
    <row r="3780" spans="1:29">
      <c r="A3780">
        <v>10</v>
      </c>
      <c r="B3780">
        <v>889</v>
      </c>
      <c r="C3780">
        <v>1999</v>
      </c>
      <c r="D3780">
        <v>99</v>
      </c>
      <c r="E3780">
        <v>99</v>
      </c>
      <c r="F3780">
        <v>99</v>
      </c>
      <c r="G3780">
        <v>99</v>
      </c>
      <c r="H3780">
        <v>99</v>
      </c>
      <c r="I3780">
        <v>99</v>
      </c>
      <c r="J3780">
        <v>999</v>
      </c>
      <c r="K3780">
        <v>99</v>
      </c>
      <c r="L3780">
        <v>99</v>
      </c>
      <c r="M3780">
        <v>47</v>
      </c>
      <c r="N3780">
        <v>99</v>
      </c>
      <c r="O3780">
        <v>99</v>
      </c>
      <c r="P3780">
        <v>9999</v>
      </c>
      <c r="Q3780">
        <v>207</v>
      </c>
      <c r="R3780">
        <v>242</v>
      </c>
      <c r="S3780">
        <v>242</v>
      </c>
      <c r="T3780">
        <v>1.3146279521410238</v>
      </c>
      <c r="U3780">
        <v>1.720572597665782</v>
      </c>
      <c r="V3780">
        <v>9.1280991735537178</v>
      </c>
      <c r="W3780">
        <v>47</v>
      </c>
      <c r="X3780">
        <v>190.66106748565139</v>
      </c>
      <c r="Y3780">
        <v>175.98016528925612</v>
      </c>
      <c r="Z3780">
        <v>175.98016528925612</v>
      </c>
      <c r="AA3780">
        <v>28.721429554866905</v>
      </c>
      <c r="AB3780">
        <v>0</v>
      </c>
    </row>
    <row r="3781" spans="1:29">
      <c r="A3781">
        <v>10</v>
      </c>
      <c r="B3781">
        <v>890</v>
      </c>
      <c r="C3781">
        <v>1999</v>
      </c>
      <c r="D3781">
        <v>99</v>
      </c>
      <c r="E3781">
        <v>99</v>
      </c>
      <c r="F3781">
        <v>99</v>
      </c>
      <c r="G3781">
        <v>99</v>
      </c>
      <c r="H3781">
        <v>99</v>
      </c>
      <c r="I3781">
        <v>99</v>
      </c>
      <c r="J3781">
        <v>999</v>
      </c>
      <c r="K3781">
        <v>99</v>
      </c>
      <c r="L3781">
        <v>99</v>
      </c>
      <c r="M3781">
        <v>48</v>
      </c>
      <c r="N3781">
        <v>99</v>
      </c>
      <c r="O3781">
        <v>99</v>
      </c>
      <c r="P3781">
        <v>9999</v>
      </c>
      <c r="Q3781">
        <v>283</v>
      </c>
      <c r="R3781">
        <v>349.75</v>
      </c>
      <c r="S3781">
        <v>349.75</v>
      </c>
      <c r="T3781">
        <v>1.8999633316583595</v>
      </c>
      <c r="U3781">
        <v>2.4241750889633695</v>
      </c>
      <c r="V3781">
        <v>8.2659042172980683</v>
      </c>
      <c r="W3781">
        <v>48.034310221586864</v>
      </c>
      <c r="X3781">
        <v>185.87057618156285</v>
      </c>
      <c r="Y3781">
        <v>171.55854181558246</v>
      </c>
      <c r="Z3781">
        <v>171.55854181558246</v>
      </c>
      <c r="AA3781">
        <v>28.430733815261675</v>
      </c>
      <c r="AB3781">
        <v>0.74012590421087487</v>
      </c>
      <c r="AC3781">
        <v>3.2243469155159552</v>
      </c>
    </row>
    <row r="3782" spans="1:29">
      <c r="A3782">
        <v>10</v>
      </c>
      <c r="B3782">
        <v>891</v>
      </c>
      <c r="C3782">
        <v>1999</v>
      </c>
      <c r="D3782">
        <v>99</v>
      </c>
      <c r="E3782">
        <v>99</v>
      </c>
      <c r="F3782">
        <v>99</v>
      </c>
      <c r="G3782">
        <v>99</v>
      </c>
      <c r="H3782">
        <v>99</v>
      </c>
      <c r="I3782">
        <v>99</v>
      </c>
      <c r="J3782">
        <v>999</v>
      </c>
      <c r="K3782">
        <v>99</v>
      </c>
      <c r="L3782">
        <v>99</v>
      </c>
      <c r="M3782">
        <v>49</v>
      </c>
      <c r="N3782">
        <v>99</v>
      </c>
      <c r="O3782">
        <v>99</v>
      </c>
      <c r="P3782">
        <v>9999</v>
      </c>
      <c r="Q3782">
        <v>348</v>
      </c>
      <c r="R3782">
        <v>420</v>
      </c>
      <c r="S3782">
        <v>420</v>
      </c>
      <c r="T3782">
        <v>2.2815857020629342</v>
      </c>
      <c r="U3782">
        <v>2.877217620080351</v>
      </c>
      <c r="V3782">
        <v>8.8666666666666689</v>
      </c>
      <c r="W3782">
        <v>49</v>
      </c>
      <c r="X3782">
        <v>183.70788835577576</v>
      </c>
      <c r="Y3782">
        <v>169.56238095238106</v>
      </c>
      <c r="Z3782">
        <v>169.56238095238106</v>
      </c>
      <c r="AA3782">
        <v>29.268412422945257</v>
      </c>
      <c r="AB3782">
        <v>0</v>
      </c>
    </row>
    <row r="3783" spans="1:29">
      <c r="A3783">
        <v>10</v>
      </c>
      <c r="B3783">
        <v>892</v>
      </c>
      <c r="C3783">
        <v>1999</v>
      </c>
      <c r="D3783">
        <v>99</v>
      </c>
      <c r="E3783">
        <v>99</v>
      </c>
      <c r="F3783">
        <v>99</v>
      </c>
      <c r="G3783">
        <v>99</v>
      </c>
      <c r="H3783">
        <v>99</v>
      </c>
      <c r="I3783">
        <v>99</v>
      </c>
      <c r="J3783">
        <v>999</v>
      </c>
      <c r="K3783">
        <v>99</v>
      </c>
      <c r="L3783">
        <v>99</v>
      </c>
      <c r="M3783">
        <v>50</v>
      </c>
      <c r="N3783">
        <v>99</v>
      </c>
      <c r="O3783">
        <v>99</v>
      </c>
      <c r="P3783">
        <v>9999</v>
      </c>
      <c r="Q3783">
        <v>413</v>
      </c>
      <c r="R3783">
        <v>544</v>
      </c>
      <c r="S3783">
        <v>545</v>
      </c>
      <c r="T3783">
        <v>2.9551967188624673</v>
      </c>
      <c r="U3783">
        <v>3.5849289101057802</v>
      </c>
      <c r="V3783">
        <v>12.132352941176469</v>
      </c>
      <c r="W3783">
        <v>49.908256880733937</v>
      </c>
      <c r="X3783">
        <v>176.7201341533362</v>
      </c>
      <c r="Y3783">
        <v>163.11268382352921</v>
      </c>
      <c r="Z3783">
        <v>162.81339449541264</v>
      </c>
      <c r="AA3783">
        <v>29.20963559192818</v>
      </c>
      <c r="AB3783">
        <v>3.0275229357798197</v>
      </c>
      <c r="AC3783">
        <v>16.89079349042138</v>
      </c>
    </row>
    <row r="3784" spans="1:29">
      <c r="A3784">
        <v>10</v>
      </c>
      <c r="B3784">
        <v>893</v>
      </c>
      <c r="C3784">
        <v>1999</v>
      </c>
      <c r="D3784">
        <v>99</v>
      </c>
      <c r="E3784">
        <v>99</v>
      </c>
      <c r="F3784">
        <v>99</v>
      </c>
      <c r="G3784">
        <v>99</v>
      </c>
      <c r="H3784">
        <v>99</v>
      </c>
      <c r="I3784">
        <v>99</v>
      </c>
      <c r="J3784">
        <v>999</v>
      </c>
      <c r="K3784">
        <v>99</v>
      </c>
      <c r="L3784">
        <v>99</v>
      </c>
      <c r="M3784">
        <v>51</v>
      </c>
      <c r="N3784">
        <v>99</v>
      </c>
      <c r="O3784">
        <v>99</v>
      </c>
      <c r="P3784">
        <v>9999</v>
      </c>
      <c r="Q3784">
        <v>498</v>
      </c>
      <c r="R3784">
        <v>665</v>
      </c>
      <c r="S3784">
        <v>665</v>
      </c>
      <c r="T3784">
        <v>3.6125106949329777</v>
      </c>
      <c r="U3784">
        <v>4.3698427909772875</v>
      </c>
      <c r="V3784">
        <v>11.793984962406016</v>
      </c>
      <c r="W3784">
        <v>51</v>
      </c>
      <c r="X3784">
        <v>176.21730382293757</v>
      </c>
      <c r="Y3784">
        <v>162.6485714285713</v>
      </c>
      <c r="Z3784">
        <v>162.6485714285713</v>
      </c>
      <c r="AA3784">
        <v>28.928134473633548</v>
      </c>
      <c r="AB3784">
        <v>0</v>
      </c>
    </row>
    <row r="3785" spans="1:29">
      <c r="A3785">
        <v>10</v>
      </c>
      <c r="B3785">
        <v>894</v>
      </c>
      <c r="C3785">
        <v>1999</v>
      </c>
      <c r="D3785">
        <v>99</v>
      </c>
      <c r="E3785">
        <v>99</v>
      </c>
      <c r="F3785">
        <v>99</v>
      </c>
      <c r="G3785">
        <v>99</v>
      </c>
      <c r="H3785">
        <v>99</v>
      </c>
      <c r="I3785">
        <v>99</v>
      </c>
      <c r="J3785">
        <v>999</v>
      </c>
      <c r="K3785">
        <v>99</v>
      </c>
      <c r="L3785">
        <v>99</v>
      </c>
      <c r="M3785">
        <v>52</v>
      </c>
      <c r="N3785">
        <v>99</v>
      </c>
      <c r="O3785">
        <v>99</v>
      </c>
      <c r="P3785">
        <v>9999</v>
      </c>
      <c r="Q3785">
        <v>557</v>
      </c>
      <c r="R3785">
        <v>758</v>
      </c>
      <c r="S3785">
        <v>758</v>
      </c>
      <c r="T3785">
        <v>4.1177189575326283</v>
      </c>
      <c r="U3785">
        <v>4.8954417786856359</v>
      </c>
      <c r="V3785">
        <v>11.928759894459102</v>
      </c>
      <c r="W3785">
        <v>52</v>
      </c>
      <c r="X3785">
        <v>173.19169737319811</v>
      </c>
      <c r="Y3785">
        <v>159.85593667546169</v>
      </c>
      <c r="Z3785">
        <v>159.85593667546169</v>
      </c>
      <c r="AA3785">
        <v>28.337864231247401</v>
      </c>
      <c r="AB3785">
        <v>0</v>
      </c>
    </row>
    <row r="3786" spans="1:29">
      <c r="A3786">
        <v>10</v>
      </c>
      <c r="B3786">
        <v>895</v>
      </c>
      <c r="C3786">
        <v>1999</v>
      </c>
      <c r="D3786">
        <v>99</v>
      </c>
      <c r="E3786">
        <v>99</v>
      </c>
      <c r="F3786">
        <v>99</v>
      </c>
      <c r="G3786">
        <v>99</v>
      </c>
      <c r="H3786">
        <v>99</v>
      </c>
      <c r="I3786">
        <v>99</v>
      </c>
      <c r="J3786">
        <v>999</v>
      </c>
      <c r="K3786">
        <v>99</v>
      </c>
      <c r="L3786">
        <v>99</v>
      </c>
      <c r="M3786">
        <v>53</v>
      </c>
      <c r="N3786">
        <v>99</v>
      </c>
      <c r="O3786">
        <v>99</v>
      </c>
      <c r="P3786">
        <v>9999</v>
      </c>
      <c r="Q3786">
        <v>660</v>
      </c>
      <c r="R3786">
        <v>987.75</v>
      </c>
      <c r="S3786">
        <v>987.75</v>
      </c>
      <c r="T3786">
        <v>5.3658006600301507</v>
      </c>
      <c r="U3786">
        <v>6.1390179930639297</v>
      </c>
      <c r="V3786">
        <v>11.904834219185016</v>
      </c>
      <c r="W3786">
        <v>53.067071627436093</v>
      </c>
      <c r="X3786">
        <v>166.66954592457492</v>
      </c>
      <c r="Y3786">
        <v>153.83599088838278</v>
      </c>
      <c r="Z3786">
        <v>153.83599088838278</v>
      </c>
      <c r="AA3786">
        <v>27.758158203602594</v>
      </c>
      <c r="AB3786">
        <v>1.7539455000155155</v>
      </c>
      <c r="AC3786">
        <v>-2.9053253047128127</v>
      </c>
    </row>
    <row r="3787" spans="1:29">
      <c r="A3787">
        <v>10</v>
      </c>
      <c r="B3787">
        <v>896</v>
      </c>
      <c r="C3787">
        <v>1999</v>
      </c>
      <c r="D3787">
        <v>99</v>
      </c>
      <c r="E3787">
        <v>99</v>
      </c>
      <c r="F3787">
        <v>99</v>
      </c>
      <c r="G3787">
        <v>99</v>
      </c>
      <c r="H3787">
        <v>99</v>
      </c>
      <c r="I3787">
        <v>99</v>
      </c>
      <c r="J3787">
        <v>999</v>
      </c>
      <c r="K3787">
        <v>99</v>
      </c>
      <c r="L3787">
        <v>99</v>
      </c>
      <c r="M3787">
        <v>54</v>
      </c>
      <c r="N3787">
        <v>99</v>
      </c>
      <c r="O3787">
        <v>99</v>
      </c>
      <c r="P3787">
        <v>9999</v>
      </c>
      <c r="Q3787">
        <v>772</v>
      </c>
      <c r="R3787">
        <v>1172.5</v>
      </c>
      <c r="S3787">
        <v>1172.5</v>
      </c>
      <c r="T3787">
        <v>6.3694267515923588</v>
      </c>
      <c r="U3787">
        <v>7.1566870396287001</v>
      </c>
      <c r="V3787">
        <v>11.767164179104478</v>
      </c>
      <c r="W3787">
        <v>54.069083155650318</v>
      </c>
      <c r="X3787">
        <v>163.68299348328779</v>
      </c>
      <c r="Y3787">
        <v>151.07940298507472</v>
      </c>
      <c r="Z3787">
        <v>151.07940298507472</v>
      </c>
      <c r="AA3787">
        <v>26.711153330088631</v>
      </c>
      <c r="AB3787">
        <v>1.9302118854474684</v>
      </c>
      <c r="AC3787">
        <v>3.2408675386715085</v>
      </c>
    </row>
    <row r="3788" spans="1:29">
      <c r="A3788">
        <v>10</v>
      </c>
      <c r="B3788">
        <v>897</v>
      </c>
      <c r="C3788">
        <v>1999</v>
      </c>
      <c r="D3788">
        <v>99</v>
      </c>
      <c r="E3788">
        <v>99</v>
      </c>
      <c r="F3788">
        <v>99</v>
      </c>
      <c r="G3788">
        <v>99</v>
      </c>
      <c r="H3788">
        <v>99</v>
      </c>
      <c r="I3788">
        <v>99</v>
      </c>
      <c r="J3788">
        <v>999</v>
      </c>
      <c r="K3788">
        <v>99</v>
      </c>
      <c r="L3788">
        <v>99</v>
      </c>
      <c r="M3788">
        <v>55</v>
      </c>
      <c r="N3788">
        <v>99</v>
      </c>
      <c r="O3788">
        <v>99</v>
      </c>
      <c r="P3788">
        <v>9999</v>
      </c>
      <c r="Q3788">
        <v>873</v>
      </c>
      <c r="R3788">
        <v>1421.5</v>
      </c>
      <c r="S3788">
        <v>1422.5</v>
      </c>
      <c r="T3788">
        <v>7.7220811321010947</v>
      </c>
      <c r="U3788">
        <v>8.4312509494274384</v>
      </c>
      <c r="V3788">
        <v>15.091100949701019</v>
      </c>
      <c r="W3788">
        <v>55.019332161687181</v>
      </c>
      <c r="X3788">
        <v>159.05580946377964</v>
      </c>
      <c r="Y3788">
        <v>146.80851213506855</v>
      </c>
      <c r="Z3788">
        <v>146.70530755711775</v>
      </c>
      <c r="AA3788">
        <v>26.50775746028398</v>
      </c>
      <c r="AB3788">
        <v>2.7280961341355345</v>
      </c>
      <c r="AC3788">
        <v>6.7232085724331796</v>
      </c>
    </row>
    <row r="3789" spans="1:29">
      <c r="A3789">
        <v>10</v>
      </c>
      <c r="B3789">
        <v>898</v>
      </c>
      <c r="C3789">
        <v>1999</v>
      </c>
      <c r="D3789">
        <v>99</v>
      </c>
      <c r="E3789">
        <v>99</v>
      </c>
      <c r="F3789">
        <v>99</v>
      </c>
      <c r="G3789">
        <v>99</v>
      </c>
      <c r="H3789">
        <v>99</v>
      </c>
      <c r="I3789">
        <v>99</v>
      </c>
      <c r="J3789">
        <v>999</v>
      </c>
      <c r="K3789">
        <v>99</v>
      </c>
      <c r="L3789">
        <v>99</v>
      </c>
      <c r="M3789">
        <v>56</v>
      </c>
      <c r="N3789">
        <v>99</v>
      </c>
      <c r="O3789">
        <v>99</v>
      </c>
      <c r="P3789">
        <v>9999</v>
      </c>
      <c r="Q3789">
        <v>929</v>
      </c>
      <c r="R3789">
        <v>1496.5</v>
      </c>
      <c r="S3789">
        <v>1496.5</v>
      </c>
      <c r="T3789">
        <v>8.1295071503266225</v>
      </c>
      <c r="U3789">
        <v>8.7123218712527883</v>
      </c>
      <c r="V3789">
        <v>15.197460741730705</v>
      </c>
      <c r="W3789">
        <v>56.018710324089525</v>
      </c>
      <c r="X3789">
        <v>156.12109005519923</v>
      </c>
      <c r="Y3789">
        <v>144.09976612094877</v>
      </c>
      <c r="Z3789">
        <v>144.09976612094877</v>
      </c>
      <c r="AA3789">
        <v>26.070079870018031</v>
      </c>
      <c r="AB3789">
        <v>1.0234393351767861</v>
      </c>
      <c r="AC3789">
        <v>-2.0686900068228304</v>
      </c>
    </row>
    <row r="3790" spans="1:29">
      <c r="A3790">
        <v>10</v>
      </c>
      <c r="B3790">
        <v>899</v>
      </c>
      <c r="C3790">
        <v>1999</v>
      </c>
      <c r="D3790">
        <v>99</v>
      </c>
      <c r="E3790">
        <v>99</v>
      </c>
      <c r="F3790">
        <v>99</v>
      </c>
      <c r="G3790">
        <v>99</v>
      </c>
      <c r="H3790">
        <v>99</v>
      </c>
      <c r="I3790">
        <v>99</v>
      </c>
      <c r="J3790">
        <v>999</v>
      </c>
      <c r="K3790">
        <v>99</v>
      </c>
      <c r="L3790">
        <v>99</v>
      </c>
      <c r="M3790">
        <v>57</v>
      </c>
      <c r="N3790">
        <v>99</v>
      </c>
      <c r="O3790">
        <v>99</v>
      </c>
      <c r="P3790">
        <v>9999</v>
      </c>
      <c r="Q3790">
        <v>948</v>
      </c>
      <c r="R3790">
        <v>1590.5</v>
      </c>
      <c r="S3790">
        <v>1591.5</v>
      </c>
      <c r="T3790">
        <v>8.6401477598359389</v>
      </c>
      <c r="U3790">
        <v>9.1398025837354684</v>
      </c>
      <c r="V3790">
        <v>15.180132033951583</v>
      </c>
      <c r="W3790">
        <v>56.98209236569275</v>
      </c>
      <c r="X3790">
        <v>154.10173419303322</v>
      </c>
      <c r="Y3790">
        <v>142.23590066016979</v>
      </c>
      <c r="Z3790">
        <v>142.14652843229663</v>
      </c>
      <c r="AA3790">
        <v>25.219281349542065</v>
      </c>
      <c r="AB3790">
        <v>2.2590606663393888</v>
      </c>
      <c r="AC3790">
        <v>7.7935557857613187</v>
      </c>
    </row>
    <row r="3791" spans="1:29">
      <c r="A3791">
        <v>10</v>
      </c>
      <c r="B3791">
        <v>900</v>
      </c>
      <c r="C3791">
        <v>1999</v>
      </c>
      <c r="D3791">
        <v>99</v>
      </c>
      <c r="E3791">
        <v>99</v>
      </c>
      <c r="F3791">
        <v>99</v>
      </c>
      <c r="G3791">
        <v>99</v>
      </c>
      <c r="H3791">
        <v>99</v>
      </c>
      <c r="I3791">
        <v>99</v>
      </c>
      <c r="J3791">
        <v>999</v>
      </c>
      <c r="K3791">
        <v>99</v>
      </c>
      <c r="L3791">
        <v>99</v>
      </c>
      <c r="M3791">
        <v>58</v>
      </c>
      <c r="N3791">
        <v>99</v>
      </c>
      <c r="O3791">
        <v>99</v>
      </c>
      <c r="P3791">
        <v>9999</v>
      </c>
      <c r="Q3791">
        <v>939</v>
      </c>
      <c r="R3791">
        <v>1537</v>
      </c>
      <c r="S3791">
        <v>1537</v>
      </c>
      <c r="T3791">
        <v>8.3495172001684068</v>
      </c>
      <c r="U3791">
        <v>8.5276319744535378</v>
      </c>
      <c r="V3791">
        <v>16.497722836694859</v>
      </c>
      <c r="W3791">
        <v>58.037735849056624</v>
      </c>
      <c r="X3791">
        <v>148.78493723967347</v>
      </c>
      <c r="Y3791">
        <v>137.32849707221862</v>
      </c>
      <c r="Z3791">
        <v>137.32849707221862</v>
      </c>
      <c r="AA3791">
        <v>24.444631203667168</v>
      </c>
      <c r="AB3791">
        <v>1.47893720318984</v>
      </c>
      <c r="AC3791">
        <v>-2.748191369344597</v>
      </c>
    </row>
    <row r="3792" spans="1:29">
      <c r="A3792">
        <v>10</v>
      </c>
      <c r="B3792">
        <v>901</v>
      </c>
      <c r="C3792">
        <v>1999</v>
      </c>
      <c r="D3792">
        <v>99</v>
      </c>
      <c r="E3792">
        <v>99</v>
      </c>
      <c r="F3792">
        <v>99</v>
      </c>
      <c r="G3792">
        <v>99</v>
      </c>
      <c r="H3792">
        <v>99</v>
      </c>
      <c r="I3792">
        <v>99</v>
      </c>
      <c r="J3792">
        <v>999</v>
      </c>
      <c r="K3792">
        <v>99</v>
      </c>
      <c r="L3792">
        <v>99</v>
      </c>
      <c r="M3792">
        <v>59</v>
      </c>
      <c r="N3792">
        <v>99</v>
      </c>
      <c r="O3792">
        <v>99</v>
      </c>
      <c r="P3792">
        <v>9999</v>
      </c>
      <c r="Q3792">
        <v>876</v>
      </c>
      <c r="R3792">
        <v>1438</v>
      </c>
      <c r="S3792">
        <v>1438</v>
      </c>
      <c r="T3792">
        <v>7.8117148561107106</v>
      </c>
      <c r="U3792">
        <v>7.7170835528463426</v>
      </c>
      <c r="V3792">
        <v>15.723922114047291</v>
      </c>
      <c r="W3792">
        <v>59.041029207232278</v>
      </c>
      <c r="X3792">
        <v>143.91256063179091</v>
      </c>
      <c r="Y3792">
        <v>132.83129346314328</v>
      </c>
      <c r="Z3792">
        <v>132.83129346314328</v>
      </c>
      <c r="AA3792">
        <v>23.717543546948058</v>
      </c>
      <c r="AB3792">
        <v>1.5553262779419936</v>
      </c>
      <c r="AC3792">
        <v>-2.1389981275361274</v>
      </c>
    </row>
    <row r="3793" spans="1:29">
      <c r="A3793">
        <v>10</v>
      </c>
      <c r="B3793">
        <v>902</v>
      </c>
      <c r="C3793">
        <v>1999</v>
      </c>
      <c r="D3793">
        <v>99</v>
      </c>
      <c r="E3793">
        <v>99</v>
      </c>
      <c r="F3793">
        <v>99</v>
      </c>
      <c r="G3793">
        <v>99</v>
      </c>
      <c r="H3793">
        <v>99</v>
      </c>
      <c r="I3793">
        <v>99</v>
      </c>
      <c r="J3793">
        <v>999</v>
      </c>
      <c r="K3793">
        <v>99</v>
      </c>
      <c r="L3793">
        <v>99</v>
      </c>
      <c r="M3793">
        <v>60</v>
      </c>
      <c r="N3793">
        <v>99</v>
      </c>
      <c r="O3793">
        <v>99</v>
      </c>
      <c r="P3793">
        <v>9999</v>
      </c>
      <c r="Q3793">
        <v>795</v>
      </c>
      <c r="R3793">
        <v>1283</v>
      </c>
      <c r="S3793">
        <v>1283</v>
      </c>
      <c r="T3793">
        <v>6.9697010851112946</v>
      </c>
      <c r="U3793">
        <v>6.7135831957000205</v>
      </c>
      <c r="V3793">
        <v>18.723304754481688</v>
      </c>
      <c r="W3793">
        <v>60</v>
      </c>
      <c r="X3793">
        <v>140.32404752877235</v>
      </c>
      <c r="Y3793">
        <v>129.51909586905683</v>
      </c>
      <c r="Z3793">
        <v>129.51909586905683</v>
      </c>
      <c r="AA3793">
        <v>22.748383104451175</v>
      </c>
      <c r="AB3793">
        <v>0</v>
      </c>
    </row>
    <row r="3794" spans="1:29">
      <c r="A3794">
        <v>10</v>
      </c>
      <c r="B3794">
        <v>903</v>
      </c>
      <c r="C3794">
        <v>1999</v>
      </c>
      <c r="D3794">
        <v>99</v>
      </c>
      <c r="E3794">
        <v>99</v>
      </c>
      <c r="F3794">
        <v>99</v>
      </c>
      <c r="G3794">
        <v>99</v>
      </c>
      <c r="H3794">
        <v>99</v>
      </c>
      <c r="I3794">
        <v>99</v>
      </c>
      <c r="J3794">
        <v>999</v>
      </c>
      <c r="K3794">
        <v>99</v>
      </c>
      <c r="L3794">
        <v>99</v>
      </c>
      <c r="M3794">
        <v>61</v>
      </c>
      <c r="N3794">
        <v>99</v>
      </c>
      <c r="O3794">
        <v>99</v>
      </c>
      <c r="P3794">
        <v>9999</v>
      </c>
      <c r="Q3794">
        <v>631</v>
      </c>
      <c r="R3794">
        <v>923</v>
      </c>
      <c r="S3794">
        <v>923</v>
      </c>
      <c r="T3794">
        <v>5.014056197628781</v>
      </c>
      <c r="U3794">
        <v>4.7490683490790193</v>
      </c>
      <c r="V3794">
        <v>19.132177681473458</v>
      </c>
      <c r="W3794">
        <v>61</v>
      </c>
      <c r="X3794">
        <v>137.9783996084181</v>
      </c>
      <c r="Y3794">
        <v>127.35406283857002</v>
      </c>
      <c r="Z3794">
        <v>127.35406283857002</v>
      </c>
      <c r="AA3794">
        <v>22.86779167907812</v>
      </c>
      <c r="AB3794">
        <v>0</v>
      </c>
    </row>
    <row r="3795" spans="1:29">
      <c r="A3795">
        <v>10</v>
      </c>
      <c r="B3795">
        <v>904</v>
      </c>
      <c r="C3795">
        <v>1999</v>
      </c>
      <c r="D3795">
        <v>99</v>
      </c>
      <c r="E3795">
        <v>99</v>
      </c>
      <c r="F3795">
        <v>99</v>
      </c>
      <c r="G3795">
        <v>99</v>
      </c>
      <c r="H3795">
        <v>99</v>
      </c>
      <c r="I3795">
        <v>99</v>
      </c>
      <c r="J3795">
        <v>999</v>
      </c>
      <c r="K3795">
        <v>99</v>
      </c>
      <c r="L3795">
        <v>99</v>
      </c>
      <c r="M3795">
        <v>62</v>
      </c>
      <c r="N3795">
        <v>99</v>
      </c>
      <c r="O3795">
        <v>99</v>
      </c>
      <c r="P3795">
        <v>9999</v>
      </c>
      <c r="Q3795">
        <v>457</v>
      </c>
      <c r="R3795">
        <v>638</v>
      </c>
      <c r="S3795">
        <v>639</v>
      </c>
      <c r="T3795">
        <v>3.4658373283717898</v>
      </c>
      <c r="U3795">
        <v>3.2517202817092583</v>
      </c>
      <c r="V3795">
        <v>18.311912225705324</v>
      </c>
      <c r="W3795">
        <v>62</v>
      </c>
      <c r="X3795">
        <v>136.67745561868921</v>
      </c>
      <c r="Y3795">
        <v>126.15329153605002</v>
      </c>
      <c r="Z3795">
        <v>125.95586854460085</v>
      </c>
      <c r="AA3795">
        <v>22.625365420162943</v>
      </c>
      <c r="AB3795">
        <v>4.2481700009306964</v>
      </c>
      <c r="AC3795">
        <v>11.588713585755359</v>
      </c>
    </row>
    <row r="3796" spans="1:29">
      <c r="A3796">
        <v>10</v>
      </c>
      <c r="B3796">
        <v>905</v>
      </c>
      <c r="C3796">
        <v>1999</v>
      </c>
      <c r="D3796">
        <v>99</v>
      </c>
      <c r="E3796">
        <v>99</v>
      </c>
      <c r="F3796">
        <v>99</v>
      </c>
      <c r="G3796">
        <v>99</v>
      </c>
      <c r="H3796">
        <v>99</v>
      </c>
      <c r="I3796">
        <v>99</v>
      </c>
      <c r="J3796">
        <v>999</v>
      </c>
      <c r="K3796">
        <v>99</v>
      </c>
      <c r="L3796">
        <v>99</v>
      </c>
      <c r="M3796">
        <v>63</v>
      </c>
      <c r="N3796">
        <v>99</v>
      </c>
      <c r="O3796">
        <v>99</v>
      </c>
      <c r="P3796">
        <v>9999</v>
      </c>
      <c r="Q3796">
        <v>263</v>
      </c>
      <c r="R3796">
        <v>335</v>
      </c>
      <c r="S3796">
        <v>335</v>
      </c>
      <c r="T3796">
        <v>1.8198362147406737</v>
      </c>
      <c r="U3796">
        <v>1.6825389386451721</v>
      </c>
      <c r="V3796">
        <v>17.489552238805963</v>
      </c>
      <c r="W3796">
        <v>63</v>
      </c>
      <c r="X3796">
        <v>134.68669652819335</v>
      </c>
      <c r="Y3796">
        <v>124.31582089552242</v>
      </c>
      <c r="Z3796">
        <v>124.31582089552242</v>
      </c>
      <c r="AA3796">
        <v>20.399322943787595</v>
      </c>
      <c r="AB3796">
        <v>0</v>
      </c>
    </row>
    <row r="3797" spans="1:29">
      <c r="A3797">
        <v>10</v>
      </c>
      <c r="B3797">
        <v>906</v>
      </c>
      <c r="C3797">
        <v>1999</v>
      </c>
      <c r="D3797">
        <v>99</v>
      </c>
      <c r="E3797">
        <v>99</v>
      </c>
      <c r="F3797">
        <v>99</v>
      </c>
      <c r="G3797">
        <v>99</v>
      </c>
      <c r="H3797">
        <v>99</v>
      </c>
      <c r="I3797">
        <v>99</v>
      </c>
      <c r="J3797">
        <v>999</v>
      </c>
      <c r="K3797">
        <v>99</v>
      </c>
      <c r="L3797">
        <v>99</v>
      </c>
      <c r="M3797">
        <v>64</v>
      </c>
      <c r="N3797">
        <v>99</v>
      </c>
      <c r="O3797">
        <v>99</v>
      </c>
      <c r="P3797">
        <v>9999</v>
      </c>
      <c r="Q3797">
        <v>98</v>
      </c>
      <c r="R3797">
        <v>114</v>
      </c>
      <c r="S3797">
        <v>114</v>
      </c>
      <c r="T3797">
        <v>0.61928754770279637</v>
      </c>
      <c r="U3797">
        <v>0.57153511507868549</v>
      </c>
      <c r="V3797">
        <v>18.438596491228072</v>
      </c>
      <c r="W3797">
        <v>64</v>
      </c>
      <c r="X3797">
        <v>134.44431772823171</v>
      </c>
      <c r="Y3797">
        <v>124.09210526315783</v>
      </c>
      <c r="Z3797">
        <v>124.09210526315783</v>
      </c>
      <c r="AA3797">
        <v>19.677358726339786</v>
      </c>
      <c r="AB3797">
        <v>0</v>
      </c>
    </row>
    <row r="3798" spans="1:29">
      <c r="A3798">
        <v>10</v>
      </c>
      <c r="B3798">
        <v>907</v>
      </c>
      <c r="C3798">
        <v>1999</v>
      </c>
      <c r="D3798">
        <v>99</v>
      </c>
      <c r="E3798">
        <v>99</v>
      </c>
      <c r="F3798">
        <v>99</v>
      </c>
      <c r="G3798">
        <v>99</v>
      </c>
      <c r="H3798">
        <v>99</v>
      </c>
      <c r="I3798">
        <v>99</v>
      </c>
      <c r="J3798">
        <v>999</v>
      </c>
      <c r="K3798">
        <v>99</v>
      </c>
      <c r="L3798">
        <v>99</v>
      </c>
      <c r="M3798">
        <v>65</v>
      </c>
      <c r="N3798">
        <v>99</v>
      </c>
      <c r="O3798">
        <v>99</v>
      </c>
      <c r="P3798">
        <v>9999</v>
      </c>
      <c r="Q3798">
        <v>55</v>
      </c>
      <c r="R3798">
        <v>55</v>
      </c>
      <c r="S3798">
        <v>55</v>
      </c>
      <c r="T3798">
        <v>0.29877908003205078</v>
      </c>
      <c r="U3798">
        <v>0.28080427412030512</v>
      </c>
      <c r="V3798">
        <v>17</v>
      </c>
      <c r="W3798">
        <v>65</v>
      </c>
      <c r="X3798">
        <v>136.91322761745297</v>
      </c>
      <c r="Y3798">
        <v>126.37090909090917</v>
      </c>
      <c r="Z3798">
        <v>126.37090909090917</v>
      </c>
      <c r="AA3798">
        <v>22.74522665389766</v>
      </c>
      <c r="AB3798">
        <v>0</v>
      </c>
    </row>
    <row r="3799" spans="1:29">
      <c r="A3799">
        <v>10</v>
      </c>
      <c r="B3799">
        <v>908</v>
      </c>
      <c r="C3799">
        <v>1999</v>
      </c>
      <c r="D3799">
        <v>99</v>
      </c>
      <c r="E3799">
        <v>99</v>
      </c>
      <c r="F3799">
        <v>99</v>
      </c>
      <c r="G3799">
        <v>99</v>
      </c>
      <c r="H3799">
        <v>99</v>
      </c>
      <c r="I3799">
        <v>99</v>
      </c>
      <c r="J3799">
        <v>999</v>
      </c>
      <c r="K3799">
        <v>99</v>
      </c>
      <c r="L3799">
        <v>99</v>
      </c>
      <c r="M3799">
        <v>66</v>
      </c>
      <c r="N3799">
        <v>99</v>
      </c>
      <c r="O3799">
        <v>99</v>
      </c>
      <c r="P3799">
        <v>9999</v>
      </c>
    </row>
    <row r="3800" spans="1:29">
      <c r="A3800">
        <v>10</v>
      </c>
      <c r="B3800">
        <v>909</v>
      </c>
      <c r="C3800">
        <v>1999</v>
      </c>
      <c r="D3800">
        <v>99</v>
      </c>
      <c r="E3800">
        <v>99</v>
      </c>
      <c r="F3800">
        <v>99</v>
      </c>
      <c r="G3800">
        <v>99</v>
      </c>
      <c r="H3800">
        <v>99</v>
      </c>
      <c r="I3800">
        <v>99</v>
      </c>
      <c r="J3800">
        <v>999</v>
      </c>
      <c r="K3800">
        <v>99</v>
      </c>
      <c r="L3800">
        <v>99</v>
      </c>
      <c r="M3800">
        <v>67</v>
      </c>
      <c r="N3800">
        <v>99</v>
      </c>
      <c r="O3800">
        <v>99</v>
      </c>
      <c r="P3800">
        <v>9999</v>
      </c>
    </row>
    <row r="3801" spans="1:29">
      <c r="A3801">
        <v>10</v>
      </c>
      <c r="B3801">
        <v>910</v>
      </c>
      <c r="C3801">
        <v>1999</v>
      </c>
      <c r="D3801">
        <v>99</v>
      </c>
      <c r="E3801">
        <v>99</v>
      </c>
      <c r="F3801">
        <v>99</v>
      </c>
      <c r="G3801">
        <v>99</v>
      </c>
      <c r="H3801">
        <v>99</v>
      </c>
      <c r="I3801">
        <v>99</v>
      </c>
      <c r="J3801">
        <v>999</v>
      </c>
      <c r="K3801">
        <v>99</v>
      </c>
      <c r="L3801">
        <v>99</v>
      </c>
      <c r="M3801">
        <v>68</v>
      </c>
      <c r="N3801">
        <v>99</v>
      </c>
      <c r="O3801">
        <v>99</v>
      </c>
      <c r="P3801">
        <v>9999</v>
      </c>
    </row>
    <row r="3802" spans="1:29">
      <c r="A3802">
        <v>10</v>
      </c>
      <c r="B3802">
        <v>911</v>
      </c>
      <c r="C3802">
        <v>1998</v>
      </c>
      <c r="D3802">
        <v>99</v>
      </c>
      <c r="E3802">
        <v>99</v>
      </c>
      <c r="F3802">
        <v>99</v>
      </c>
      <c r="G3802">
        <v>99</v>
      </c>
      <c r="H3802">
        <v>99</v>
      </c>
      <c r="I3802">
        <v>99</v>
      </c>
      <c r="J3802">
        <v>999</v>
      </c>
      <c r="K3802">
        <v>99</v>
      </c>
      <c r="L3802">
        <v>99</v>
      </c>
      <c r="M3802">
        <v>0</v>
      </c>
      <c r="N3802">
        <v>99</v>
      </c>
      <c r="O3802">
        <v>99</v>
      </c>
      <c r="P3802">
        <v>9999</v>
      </c>
      <c r="Q3802">
        <v>563</v>
      </c>
      <c r="R3802">
        <v>1726.25</v>
      </c>
      <c r="S3802">
        <v>0</v>
      </c>
      <c r="T3802">
        <v>10.447716027900924</v>
      </c>
      <c r="U3802">
        <v>0</v>
      </c>
      <c r="V3802">
        <v>24.432150615496003</v>
      </c>
      <c r="X3802">
        <v>147.96456788970903</v>
      </c>
      <c r="Y3802">
        <v>0</v>
      </c>
    </row>
    <row r="3803" spans="1:29">
      <c r="A3803">
        <v>10</v>
      </c>
      <c r="B3803">
        <v>912</v>
      </c>
      <c r="C3803">
        <v>1998</v>
      </c>
      <c r="D3803">
        <v>99</v>
      </c>
      <c r="E3803">
        <v>99</v>
      </c>
      <c r="F3803">
        <v>99</v>
      </c>
      <c r="G3803">
        <v>99</v>
      </c>
      <c r="H3803">
        <v>99</v>
      </c>
      <c r="I3803">
        <v>99</v>
      </c>
      <c r="J3803">
        <v>999</v>
      </c>
      <c r="K3803">
        <v>99</v>
      </c>
      <c r="L3803">
        <v>99</v>
      </c>
      <c r="M3803">
        <v>35</v>
      </c>
      <c r="N3803">
        <v>99</v>
      </c>
      <c r="O3803">
        <v>99</v>
      </c>
      <c r="P3803">
        <v>9999</v>
      </c>
      <c r="Q3803">
        <v>8</v>
      </c>
      <c r="R3803">
        <v>9</v>
      </c>
      <c r="S3803">
        <v>9</v>
      </c>
      <c r="T3803">
        <v>5.4470351485073606E-2</v>
      </c>
      <c r="U3803">
        <v>9.4208169543227332E-2</v>
      </c>
      <c r="V3803">
        <v>2</v>
      </c>
      <c r="W3803">
        <v>35</v>
      </c>
      <c r="X3803">
        <v>246.4307210786084</v>
      </c>
      <c r="Y3803">
        <v>227.45555555555555</v>
      </c>
      <c r="Z3803">
        <v>227.45555555555555</v>
      </c>
      <c r="AA3803">
        <v>23.259029840812325</v>
      </c>
      <c r="AB3803">
        <v>0</v>
      </c>
    </row>
    <row r="3804" spans="1:29">
      <c r="A3804">
        <v>10</v>
      </c>
      <c r="B3804">
        <v>913</v>
      </c>
      <c r="C3804">
        <v>1998</v>
      </c>
      <c r="D3804">
        <v>99</v>
      </c>
      <c r="E3804">
        <v>99</v>
      </c>
      <c r="F3804">
        <v>99</v>
      </c>
      <c r="G3804">
        <v>99</v>
      </c>
      <c r="H3804">
        <v>99</v>
      </c>
      <c r="I3804">
        <v>99</v>
      </c>
      <c r="J3804">
        <v>999</v>
      </c>
      <c r="K3804">
        <v>99</v>
      </c>
      <c r="L3804">
        <v>99</v>
      </c>
      <c r="M3804">
        <v>36</v>
      </c>
      <c r="N3804">
        <v>99</v>
      </c>
      <c r="O3804">
        <v>99</v>
      </c>
      <c r="P3804">
        <v>9999</v>
      </c>
      <c r="Q3804">
        <v>10</v>
      </c>
      <c r="R3804">
        <v>11</v>
      </c>
      <c r="S3804">
        <v>11</v>
      </c>
      <c r="T3804">
        <v>6.6574874037312173E-2</v>
      </c>
      <c r="U3804">
        <v>9.8483456021936575E-2</v>
      </c>
      <c r="V3804">
        <v>2</v>
      </c>
      <c r="W3804">
        <v>36</v>
      </c>
      <c r="X3804">
        <v>210.77514035260512</v>
      </c>
      <c r="Y3804">
        <v>194.54545454545453</v>
      </c>
      <c r="Z3804">
        <v>194.54545454545453</v>
      </c>
      <c r="AA3804">
        <v>31.585133546607494</v>
      </c>
      <c r="AB3804">
        <v>0</v>
      </c>
    </row>
    <row r="3805" spans="1:29">
      <c r="A3805">
        <v>10</v>
      </c>
      <c r="B3805">
        <v>914</v>
      </c>
      <c r="C3805">
        <v>1998</v>
      </c>
      <c r="D3805">
        <v>99</v>
      </c>
      <c r="E3805">
        <v>99</v>
      </c>
      <c r="F3805">
        <v>99</v>
      </c>
      <c r="G3805">
        <v>99</v>
      </c>
      <c r="H3805">
        <v>99</v>
      </c>
      <c r="I3805">
        <v>99</v>
      </c>
      <c r="J3805">
        <v>999</v>
      </c>
      <c r="K3805">
        <v>99</v>
      </c>
      <c r="L3805">
        <v>99</v>
      </c>
      <c r="M3805">
        <v>37</v>
      </c>
      <c r="N3805">
        <v>99</v>
      </c>
      <c r="O3805">
        <v>99</v>
      </c>
      <c r="P3805">
        <v>9999</v>
      </c>
      <c r="Q3805">
        <v>14</v>
      </c>
      <c r="R3805">
        <v>14</v>
      </c>
      <c r="S3805">
        <v>14</v>
      </c>
      <c r="T3805">
        <v>8.4731657865670065E-2</v>
      </c>
      <c r="U3805">
        <v>0.12715410700402371</v>
      </c>
      <c r="V3805">
        <v>2</v>
      </c>
      <c r="W3805">
        <v>37</v>
      </c>
      <c r="X3805">
        <v>213.8213898777278</v>
      </c>
      <c r="Y3805">
        <v>197.35714285714295</v>
      </c>
      <c r="Z3805">
        <v>197.35714285714295</v>
      </c>
      <c r="AA3805">
        <v>37.510812046770603</v>
      </c>
      <c r="AB3805">
        <v>0</v>
      </c>
    </row>
    <row r="3806" spans="1:29">
      <c r="A3806">
        <v>10</v>
      </c>
      <c r="B3806">
        <v>915</v>
      </c>
      <c r="C3806">
        <v>1998</v>
      </c>
      <c r="D3806">
        <v>99</v>
      </c>
      <c r="E3806">
        <v>99</v>
      </c>
      <c r="F3806">
        <v>99</v>
      </c>
      <c r="G3806">
        <v>99</v>
      </c>
      <c r="H3806">
        <v>99</v>
      </c>
      <c r="I3806">
        <v>99</v>
      </c>
      <c r="J3806">
        <v>999</v>
      </c>
      <c r="K3806">
        <v>99</v>
      </c>
      <c r="L3806">
        <v>99</v>
      </c>
      <c r="M3806">
        <v>38</v>
      </c>
      <c r="N3806">
        <v>99</v>
      </c>
      <c r="O3806">
        <v>99</v>
      </c>
      <c r="P3806">
        <v>9999</v>
      </c>
      <c r="Q3806">
        <v>17</v>
      </c>
      <c r="R3806">
        <v>17</v>
      </c>
      <c r="S3806">
        <v>17</v>
      </c>
      <c r="T3806">
        <v>0.10288844169402794</v>
      </c>
      <c r="U3806">
        <v>0.16305915017613351</v>
      </c>
      <c r="V3806">
        <v>2</v>
      </c>
      <c r="W3806">
        <v>38</v>
      </c>
      <c r="X3806">
        <v>225.81097444394871</v>
      </c>
      <c r="Y3806">
        <v>208.42352941176472</v>
      </c>
      <c r="Z3806">
        <v>208.42352941176472</v>
      </c>
      <c r="AA3806">
        <v>36.952617186811494</v>
      </c>
      <c r="AB3806">
        <v>0</v>
      </c>
    </row>
    <row r="3807" spans="1:29">
      <c r="A3807">
        <v>10</v>
      </c>
      <c r="B3807">
        <v>916</v>
      </c>
      <c r="C3807">
        <v>1998</v>
      </c>
      <c r="D3807">
        <v>99</v>
      </c>
      <c r="E3807">
        <v>99</v>
      </c>
      <c r="F3807">
        <v>99</v>
      </c>
      <c r="G3807">
        <v>99</v>
      </c>
      <c r="H3807">
        <v>99</v>
      </c>
      <c r="I3807">
        <v>99</v>
      </c>
      <c r="J3807">
        <v>999</v>
      </c>
      <c r="K3807">
        <v>99</v>
      </c>
      <c r="L3807">
        <v>99</v>
      </c>
      <c r="M3807">
        <v>39</v>
      </c>
      <c r="N3807">
        <v>99</v>
      </c>
      <c r="O3807">
        <v>99</v>
      </c>
      <c r="P3807">
        <v>9999</v>
      </c>
      <c r="Q3807">
        <v>28</v>
      </c>
      <c r="R3807">
        <v>31</v>
      </c>
      <c r="S3807">
        <v>31</v>
      </c>
      <c r="T3807">
        <v>0.18762009955969799</v>
      </c>
      <c r="U3807">
        <v>0.26095814830485581</v>
      </c>
      <c r="V3807">
        <v>2</v>
      </c>
      <c r="W3807">
        <v>39</v>
      </c>
      <c r="X3807">
        <v>198.1791493377136</v>
      </c>
      <c r="Y3807">
        <v>182.91935483870969</v>
      </c>
      <c r="Z3807">
        <v>182.91935483870969</v>
      </c>
      <c r="AA3807">
        <v>45.001680394107929</v>
      </c>
      <c r="AB3807">
        <v>0</v>
      </c>
    </row>
    <row r="3808" spans="1:29">
      <c r="A3808">
        <v>10</v>
      </c>
      <c r="B3808">
        <v>917</v>
      </c>
      <c r="C3808">
        <v>1998</v>
      </c>
      <c r="D3808">
        <v>99</v>
      </c>
      <c r="E3808">
        <v>99</v>
      </c>
      <c r="F3808">
        <v>99</v>
      </c>
      <c r="G3808">
        <v>99</v>
      </c>
      <c r="H3808">
        <v>99</v>
      </c>
      <c r="I3808">
        <v>99</v>
      </c>
      <c r="J3808">
        <v>999</v>
      </c>
      <c r="K3808">
        <v>99</v>
      </c>
      <c r="L3808">
        <v>99</v>
      </c>
      <c r="M3808">
        <v>40</v>
      </c>
      <c r="N3808">
        <v>99</v>
      </c>
      <c r="O3808">
        <v>99</v>
      </c>
      <c r="P3808">
        <v>9999</v>
      </c>
      <c r="Q3808">
        <v>43</v>
      </c>
      <c r="R3808">
        <v>41.75</v>
      </c>
      <c r="S3808">
        <v>42.75</v>
      </c>
      <c r="T3808">
        <v>0.25268190827798043</v>
      </c>
      <c r="U3808">
        <v>0.38627604507744245</v>
      </c>
      <c r="V3808">
        <v>2.7784431137724557</v>
      </c>
      <c r="W3808">
        <v>39.298245614035096</v>
      </c>
      <c r="X3808">
        <v>217.81615533829424</v>
      </c>
      <c r="Y3808">
        <v>201.04431137724552</v>
      </c>
      <c r="Z3808">
        <v>196.34152046783629</v>
      </c>
      <c r="AA3808">
        <v>34.903605649800539</v>
      </c>
      <c r="AB3808">
        <v>8.8022866536733613</v>
      </c>
      <c r="AC3808">
        <v>60.033677279523502</v>
      </c>
    </row>
    <row r="3809" spans="1:29">
      <c r="A3809">
        <v>10</v>
      </c>
      <c r="B3809">
        <v>918</v>
      </c>
      <c r="C3809">
        <v>1998</v>
      </c>
      <c r="D3809">
        <v>99</v>
      </c>
      <c r="E3809">
        <v>99</v>
      </c>
      <c r="F3809">
        <v>99</v>
      </c>
      <c r="G3809">
        <v>99</v>
      </c>
      <c r="H3809">
        <v>99</v>
      </c>
      <c r="I3809">
        <v>99</v>
      </c>
      <c r="J3809">
        <v>999</v>
      </c>
      <c r="K3809">
        <v>99</v>
      </c>
      <c r="L3809">
        <v>99</v>
      </c>
      <c r="M3809">
        <v>41</v>
      </c>
      <c r="N3809">
        <v>99</v>
      </c>
      <c r="O3809">
        <v>99</v>
      </c>
      <c r="P3809">
        <v>9999</v>
      </c>
      <c r="Q3809">
        <v>52</v>
      </c>
      <c r="R3809">
        <v>55</v>
      </c>
      <c r="S3809">
        <v>55</v>
      </c>
      <c r="T3809">
        <v>0.33287437018656085</v>
      </c>
      <c r="U3809">
        <v>0.49119774198604682</v>
      </c>
      <c r="V3809">
        <v>5</v>
      </c>
      <c r="W3809">
        <v>41</v>
      </c>
      <c r="X3809">
        <v>210.25312715453563</v>
      </c>
      <c r="Y3809">
        <v>194.06363636363633</v>
      </c>
      <c r="Z3809">
        <v>194.06363636363633</v>
      </c>
      <c r="AA3809">
        <v>29.821879482484043</v>
      </c>
      <c r="AB3809">
        <v>0</v>
      </c>
    </row>
    <row r="3810" spans="1:29">
      <c r="A3810">
        <v>10</v>
      </c>
      <c r="B3810">
        <v>919</v>
      </c>
      <c r="C3810">
        <v>1998</v>
      </c>
      <c r="D3810">
        <v>99</v>
      </c>
      <c r="E3810">
        <v>99</v>
      </c>
      <c r="F3810">
        <v>99</v>
      </c>
      <c r="G3810">
        <v>99</v>
      </c>
      <c r="H3810">
        <v>99</v>
      </c>
      <c r="I3810">
        <v>99</v>
      </c>
      <c r="J3810">
        <v>999</v>
      </c>
      <c r="K3810">
        <v>99</v>
      </c>
      <c r="L3810">
        <v>99</v>
      </c>
      <c r="M3810">
        <v>42</v>
      </c>
      <c r="N3810">
        <v>99</v>
      </c>
      <c r="O3810">
        <v>99</v>
      </c>
      <c r="P3810">
        <v>9999</v>
      </c>
      <c r="Q3810">
        <v>72</v>
      </c>
      <c r="R3810">
        <v>79</v>
      </c>
      <c r="S3810">
        <v>79</v>
      </c>
      <c r="T3810">
        <v>0.47812864081342393</v>
      </c>
      <c r="U3810">
        <v>0.70047508603266229</v>
      </c>
      <c r="V3810">
        <v>5</v>
      </c>
      <c r="W3810">
        <v>42</v>
      </c>
      <c r="X3810">
        <v>208.74418859799499</v>
      </c>
      <c r="Y3810">
        <v>192.6708860759494</v>
      </c>
      <c r="Z3810">
        <v>192.6708860759494</v>
      </c>
      <c r="AA3810">
        <v>24.996091602836209</v>
      </c>
      <c r="AB3810">
        <v>0</v>
      </c>
    </row>
    <row r="3811" spans="1:29">
      <c r="A3811">
        <v>10</v>
      </c>
      <c r="B3811">
        <v>920</v>
      </c>
      <c r="C3811">
        <v>1998</v>
      </c>
      <c r="D3811">
        <v>99</v>
      </c>
      <c r="E3811">
        <v>99</v>
      </c>
      <c r="F3811">
        <v>99</v>
      </c>
      <c r="G3811">
        <v>99</v>
      </c>
      <c r="H3811">
        <v>99</v>
      </c>
      <c r="I3811">
        <v>99</v>
      </c>
      <c r="J3811">
        <v>999</v>
      </c>
      <c r="K3811">
        <v>99</v>
      </c>
      <c r="L3811">
        <v>99</v>
      </c>
      <c r="M3811">
        <v>43</v>
      </c>
      <c r="N3811">
        <v>99</v>
      </c>
      <c r="O3811">
        <v>99</v>
      </c>
      <c r="P3811">
        <v>9999</v>
      </c>
      <c r="Q3811">
        <v>82</v>
      </c>
      <c r="R3811">
        <v>85</v>
      </c>
      <c r="S3811">
        <v>85</v>
      </c>
      <c r="T3811">
        <v>0.51444220847013966</v>
      </c>
      <c r="U3811">
        <v>0.73434142962450433</v>
      </c>
      <c r="V3811">
        <v>5</v>
      </c>
      <c r="W3811">
        <v>43</v>
      </c>
      <c r="X3811">
        <v>203.38920400229424</v>
      </c>
      <c r="Y3811">
        <v>187.72823529411767</v>
      </c>
      <c r="Z3811">
        <v>187.72823529411767</v>
      </c>
      <c r="AA3811">
        <v>29.545281744406999</v>
      </c>
      <c r="AB3811">
        <v>0</v>
      </c>
    </row>
    <row r="3812" spans="1:29">
      <c r="A3812">
        <v>10</v>
      </c>
      <c r="B3812">
        <v>921</v>
      </c>
      <c r="C3812">
        <v>1998</v>
      </c>
      <c r="D3812">
        <v>99</v>
      </c>
      <c r="E3812">
        <v>99</v>
      </c>
      <c r="F3812">
        <v>99</v>
      </c>
      <c r="G3812">
        <v>99</v>
      </c>
      <c r="H3812">
        <v>99</v>
      </c>
      <c r="I3812">
        <v>99</v>
      </c>
      <c r="J3812">
        <v>999</v>
      </c>
      <c r="K3812">
        <v>99</v>
      </c>
      <c r="L3812">
        <v>99</v>
      </c>
      <c r="M3812">
        <v>44</v>
      </c>
      <c r="N3812">
        <v>99</v>
      </c>
      <c r="O3812">
        <v>99</v>
      </c>
      <c r="P3812">
        <v>9999</v>
      </c>
      <c r="Q3812">
        <v>94</v>
      </c>
      <c r="R3812">
        <v>109</v>
      </c>
      <c r="S3812">
        <v>109</v>
      </c>
      <c r="T3812">
        <v>0.65969647909700246</v>
      </c>
      <c r="U3812">
        <v>0.90373757601288973</v>
      </c>
      <c r="V3812">
        <v>5</v>
      </c>
      <c r="W3812">
        <v>44</v>
      </c>
      <c r="X3812">
        <v>195.19317741310255</v>
      </c>
      <c r="Y3812">
        <v>180.16330275229345</v>
      </c>
      <c r="Z3812">
        <v>180.16330275229345</v>
      </c>
      <c r="AA3812">
        <v>30.298695465152299</v>
      </c>
      <c r="AB3812">
        <v>0</v>
      </c>
    </row>
    <row r="3813" spans="1:29">
      <c r="A3813">
        <v>10</v>
      </c>
      <c r="B3813">
        <v>922</v>
      </c>
      <c r="C3813">
        <v>1998</v>
      </c>
      <c r="D3813">
        <v>99</v>
      </c>
      <c r="E3813">
        <v>99</v>
      </c>
      <c r="F3813">
        <v>99</v>
      </c>
      <c r="G3813">
        <v>99</v>
      </c>
      <c r="H3813">
        <v>99</v>
      </c>
      <c r="I3813">
        <v>99</v>
      </c>
      <c r="J3813">
        <v>999</v>
      </c>
      <c r="K3813">
        <v>99</v>
      </c>
      <c r="L3813">
        <v>99</v>
      </c>
      <c r="M3813">
        <v>45</v>
      </c>
      <c r="N3813">
        <v>99</v>
      </c>
      <c r="O3813">
        <v>99</v>
      </c>
      <c r="P3813">
        <v>9999</v>
      </c>
      <c r="Q3813">
        <v>144</v>
      </c>
      <c r="R3813">
        <v>165</v>
      </c>
      <c r="S3813">
        <v>165</v>
      </c>
      <c r="T3813">
        <v>0.99862311055968289</v>
      </c>
      <c r="U3813">
        <v>1.3700291280928285</v>
      </c>
      <c r="V3813">
        <v>8.0484848484848488</v>
      </c>
      <c r="W3813">
        <v>45.27272727272728</v>
      </c>
      <c r="X3813">
        <v>195.47654223710555</v>
      </c>
      <c r="Y3813">
        <v>180.42484848484835</v>
      </c>
      <c r="Z3813">
        <v>180.42484848484835</v>
      </c>
      <c r="AA3813">
        <v>29.388689653037076</v>
      </c>
      <c r="AB3813">
        <v>3.492613220417935</v>
      </c>
      <c r="AC3813">
        <v>4.616644715270203</v>
      </c>
    </row>
    <row r="3814" spans="1:29">
      <c r="A3814">
        <v>10</v>
      </c>
      <c r="B3814">
        <v>923</v>
      </c>
      <c r="C3814">
        <v>1998</v>
      </c>
      <c r="D3814">
        <v>99</v>
      </c>
      <c r="E3814">
        <v>99</v>
      </c>
      <c r="F3814">
        <v>99</v>
      </c>
      <c r="G3814">
        <v>99</v>
      </c>
      <c r="H3814">
        <v>99</v>
      </c>
      <c r="I3814">
        <v>99</v>
      </c>
      <c r="J3814">
        <v>999</v>
      </c>
      <c r="K3814">
        <v>99</v>
      </c>
      <c r="L3814">
        <v>99</v>
      </c>
      <c r="M3814">
        <v>46</v>
      </c>
      <c r="N3814">
        <v>99</v>
      </c>
      <c r="O3814">
        <v>99</v>
      </c>
      <c r="P3814">
        <v>9999</v>
      </c>
      <c r="Q3814">
        <v>142</v>
      </c>
      <c r="R3814">
        <v>166</v>
      </c>
      <c r="S3814">
        <v>166</v>
      </c>
      <c r="T3814">
        <v>1.0046753718358024</v>
      </c>
      <c r="U3814">
        <v>1.3661128000052283</v>
      </c>
      <c r="V3814">
        <v>8</v>
      </c>
      <c r="W3814">
        <v>46</v>
      </c>
      <c r="X3814">
        <v>193.74355493479877</v>
      </c>
      <c r="Y3814">
        <v>178.82530120481931</v>
      </c>
      <c r="Z3814">
        <v>178.82530120481931</v>
      </c>
      <c r="AA3814">
        <v>29.59107584200974</v>
      </c>
      <c r="AB3814">
        <v>0</v>
      </c>
    </row>
    <row r="3815" spans="1:29">
      <c r="A3815">
        <v>10</v>
      </c>
      <c r="B3815">
        <v>924</v>
      </c>
      <c r="C3815">
        <v>1998</v>
      </c>
      <c r="D3815">
        <v>99</v>
      </c>
      <c r="E3815">
        <v>99</v>
      </c>
      <c r="F3815">
        <v>99</v>
      </c>
      <c r="G3815">
        <v>99</v>
      </c>
      <c r="H3815">
        <v>99</v>
      </c>
      <c r="I3815">
        <v>99</v>
      </c>
      <c r="J3815">
        <v>999</v>
      </c>
      <c r="K3815">
        <v>99</v>
      </c>
      <c r="L3815">
        <v>99</v>
      </c>
      <c r="M3815">
        <v>47</v>
      </c>
      <c r="N3815">
        <v>99</v>
      </c>
      <c r="O3815">
        <v>99</v>
      </c>
      <c r="P3815">
        <v>9999</v>
      </c>
      <c r="Q3815">
        <v>208</v>
      </c>
      <c r="R3815">
        <v>237</v>
      </c>
      <c r="S3815">
        <v>237</v>
      </c>
      <c r="T3815">
        <v>1.4343859224402715</v>
      </c>
      <c r="U3815">
        <v>1.919916567025032</v>
      </c>
      <c r="V3815">
        <v>8.767932489451475</v>
      </c>
      <c r="W3815">
        <v>47</v>
      </c>
      <c r="X3815">
        <v>190.71409959268752</v>
      </c>
      <c r="Y3815">
        <v>176.02911392405059</v>
      </c>
      <c r="Z3815">
        <v>176.02911392405059</v>
      </c>
      <c r="AA3815">
        <v>27.18207316866274</v>
      </c>
      <c r="AB3815">
        <v>0</v>
      </c>
    </row>
    <row r="3816" spans="1:29">
      <c r="A3816">
        <v>10</v>
      </c>
      <c r="B3816">
        <v>925</v>
      </c>
      <c r="C3816">
        <v>1998</v>
      </c>
      <c r="D3816">
        <v>99</v>
      </c>
      <c r="E3816">
        <v>99</v>
      </c>
      <c r="F3816">
        <v>99</v>
      </c>
      <c r="G3816">
        <v>99</v>
      </c>
      <c r="H3816">
        <v>99</v>
      </c>
      <c r="I3816">
        <v>99</v>
      </c>
      <c r="J3816">
        <v>999</v>
      </c>
      <c r="K3816">
        <v>99</v>
      </c>
      <c r="L3816">
        <v>99</v>
      </c>
      <c r="M3816">
        <v>48</v>
      </c>
      <c r="N3816">
        <v>99</v>
      </c>
      <c r="O3816">
        <v>99</v>
      </c>
      <c r="P3816">
        <v>9999</v>
      </c>
      <c r="Q3816">
        <v>240</v>
      </c>
      <c r="R3816">
        <v>289</v>
      </c>
      <c r="S3816">
        <v>289</v>
      </c>
      <c r="T3816">
        <v>1.7491035087984752</v>
      </c>
      <c r="U3816">
        <v>2.2895378631611969</v>
      </c>
      <c r="V3816">
        <v>8</v>
      </c>
      <c r="W3816">
        <v>48</v>
      </c>
      <c r="X3816">
        <v>186.50856429500612</v>
      </c>
      <c r="Y3816">
        <v>172.14740484429075</v>
      </c>
      <c r="Z3816">
        <v>172.14740484429075</v>
      </c>
      <c r="AA3816">
        <v>28.314461351734156</v>
      </c>
      <c r="AB3816">
        <v>0</v>
      </c>
    </row>
    <row r="3817" spans="1:29">
      <c r="A3817">
        <v>10</v>
      </c>
      <c r="B3817">
        <v>926</v>
      </c>
      <c r="C3817">
        <v>1998</v>
      </c>
      <c r="D3817">
        <v>99</v>
      </c>
      <c r="E3817">
        <v>99</v>
      </c>
      <c r="F3817">
        <v>99</v>
      </c>
      <c r="G3817">
        <v>99</v>
      </c>
      <c r="H3817">
        <v>99</v>
      </c>
      <c r="I3817">
        <v>99</v>
      </c>
      <c r="J3817">
        <v>999</v>
      </c>
      <c r="K3817">
        <v>99</v>
      </c>
      <c r="L3817">
        <v>99</v>
      </c>
      <c r="M3817">
        <v>49</v>
      </c>
      <c r="N3817">
        <v>99</v>
      </c>
      <c r="O3817">
        <v>99</v>
      </c>
      <c r="P3817">
        <v>9999</v>
      </c>
      <c r="Q3817">
        <v>317</v>
      </c>
      <c r="R3817">
        <v>379.5</v>
      </c>
      <c r="S3817">
        <v>379.5</v>
      </c>
      <c r="T3817">
        <v>2.2968331542872704</v>
      </c>
      <c r="U3817">
        <v>2.9881629328704551</v>
      </c>
      <c r="V3817">
        <v>8.4901185770751013</v>
      </c>
      <c r="W3817">
        <v>49.064558629776009</v>
      </c>
      <c r="X3817">
        <v>185.37078353367389</v>
      </c>
      <c r="Y3817">
        <v>171.09723320158105</v>
      </c>
      <c r="Z3817">
        <v>171.09723320158105</v>
      </c>
      <c r="AA3817">
        <v>29.850715618077409</v>
      </c>
      <c r="AB3817">
        <v>1.7774152700891364</v>
      </c>
      <c r="AC3817">
        <v>1.229280460292604</v>
      </c>
    </row>
    <row r="3818" spans="1:29">
      <c r="A3818">
        <v>10</v>
      </c>
      <c r="B3818">
        <v>927</v>
      </c>
      <c r="C3818">
        <v>1998</v>
      </c>
      <c r="D3818">
        <v>99</v>
      </c>
      <c r="E3818">
        <v>99</v>
      </c>
      <c r="F3818">
        <v>99</v>
      </c>
      <c r="G3818">
        <v>99</v>
      </c>
      <c r="H3818">
        <v>99</v>
      </c>
      <c r="I3818">
        <v>99</v>
      </c>
      <c r="J3818">
        <v>999</v>
      </c>
      <c r="K3818">
        <v>99</v>
      </c>
      <c r="L3818">
        <v>99</v>
      </c>
      <c r="M3818">
        <v>50</v>
      </c>
      <c r="N3818">
        <v>99</v>
      </c>
      <c r="O3818">
        <v>99</v>
      </c>
      <c r="P3818">
        <v>9999</v>
      </c>
      <c r="Q3818">
        <v>403</v>
      </c>
      <c r="R3818">
        <v>499</v>
      </c>
      <c r="S3818">
        <v>499</v>
      </c>
      <c r="T3818">
        <v>3.0200783767835255</v>
      </c>
      <c r="U3818">
        <v>3.8290965965314121</v>
      </c>
      <c r="V3818">
        <v>11.529058116232465</v>
      </c>
      <c r="W3818">
        <v>50</v>
      </c>
      <c r="X3818">
        <v>180.65274644630537</v>
      </c>
      <c r="Y3818">
        <v>166.74248496993985</v>
      </c>
      <c r="Z3818">
        <v>166.74248496993985</v>
      </c>
      <c r="AA3818">
        <v>28.563803324452223</v>
      </c>
      <c r="AB3818">
        <v>0</v>
      </c>
    </row>
    <row r="3819" spans="1:29">
      <c r="A3819">
        <v>10</v>
      </c>
      <c r="B3819">
        <v>928</v>
      </c>
      <c r="C3819">
        <v>1998</v>
      </c>
      <c r="D3819">
        <v>99</v>
      </c>
      <c r="E3819">
        <v>99</v>
      </c>
      <c r="F3819">
        <v>99</v>
      </c>
      <c r="G3819">
        <v>99</v>
      </c>
      <c r="H3819">
        <v>99</v>
      </c>
      <c r="I3819">
        <v>99</v>
      </c>
      <c r="J3819">
        <v>999</v>
      </c>
      <c r="K3819">
        <v>99</v>
      </c>
      <c r="L3819">
        <v>99</v>
      </c>
      <c r="M3819">
        <v>51</v>
      </c>
      <c r="N3819">
        <v>99</v>
      </c>
      <c r="O3819">
        <v>99</v>
      </c>
      <c r="P3819">
        <v>9999</v>
      </c>
      <c r="Q3819">
        <v>448</v>
      </c>
      <c r="R3819">
        <v>555</v>
      </c>
      <c r="S3819">
        <v>555</v>
      </c>
      <c r="T3819">
        <v>3.3590050082462062</v>
      </c>
      <c r="U3819">
        <v>4.12560543164793</v>
      </c>
      <c r="V3819">
        <v>11.15855855855856</v>
      </c>
      <c r="W3819">
        <v>51</v>
      </c>
      <c r="X3819">
        <v>175.00219612895651</v>
      </c>
      <c r="Y3819">
        <v>161.52702702702717</v>
      </c>
      <c r="Z3819">
        <v>161.52702702702717</v>
      </c>
      <c r="AA3819">
        <v>27.33681854053517</v>
      </c>
      <c r="AB3819">
        <v>0</v>
      </c>
    </row>
    <row r="3820" spans="1:29">
      <c r="A3820">
        <v>10</v>
      </c>
      <c r="B3820">
        <v>929</v>
      </c>
      <c r="C3820">
        <v>1998</v>
      </c>
      <c r="D3820">
        <v>99</v>
      </c>
      <c r="E3820">
        <v>99</v>
      </c>
      <c r="F3820">
        <v>99</v>
      </c>
      <c r="G3820">
        <v>99</v>
      </c>
      <c r="H3820">
        <v>99</v>
      </c>
      <c r="I3820">
        <v>99</v>
      </c>
      <c r="J3820">
        <v>999</v>
      </c>
      <c r="K3820">
        <v>99</v>
      </c>
      <c r="L3820">
        <v>99</v>
      </c>
      <c r="M3820">
        <v>52</v>
      </c>
      <c r="N3820">
        <v>99</v>
      </c>
      <c r="O3820">
        <v>99</v>
      </c>
      <c r="P3820">
        <v>9999</v>
      </c>
      <c r="Q3820">
        <v>570</v>
      </c>
      <c r="R3820">
        <v>745.25</v>
      </c>
      <c r="S3820">
        <v>745.25</v>
      </c>
      <c r="T3820">
        <v>4.5104477160279002</v>
      </c>
      <c r="U3820">
        <v>5.4264982532072175</v>
      </c>
      <c r="V3820">
        <v>11.719557195571952</v>
      </c>
      <c r="W3820">
        <v>52.052331432405218</v>
      </c>
      <c r="X3820">
        <v>171.42196714983973</v>
      </c>
      <c r="Y3820">
        <v>158.22247567930211</v>
      </c>
      <c r="Z3820">
        <v>158.22247567930211</v>
      </c>
      <c r="AA3820">
        <v>27.714240689979398</v>
      </c>
      <c r="AB3820">
        <v>1.4538834656857695</v>
      </c>
      <c r="AC3820">
        <v>8.0779026648852822E-2</v>
      </c>
    </row>
    <row r="3821" spans="1:29">
      <c r="A3821">
        <v>10</v>
      </c>
      <c r="B3821">
        <v>930</v>
      </c>
      <c r="C3821">
        <v>1998</v>
      </c>
      <c r="D3821">
        <v>99</v>
      </c>
      <c r="E3821">
        <v>99</v>
      </c>
      <c r="F3821">
        <v>99</v>
      </c>
      <c r="G3821">
        <v>99</v>
      </c>
      <c r="H3821">
        <v>99</v>
      </c>
      <c r="I3821">
        <v>99</v>
      </c>
      <c r="J3821">
        <v>999</v>
      </c>
      <c r="K3821">
        <v>99</v>
      </c>
      <c r="L3821">
        <v>99</v>
      </c>
      <c r="M3821">
        <v>53</v>
      </c>
      <c r="N3821">
        <v>99</v>
      </c>
      <c r="O3821">
        <v>99</v>
      </c>
      <c r="P3821">
        <v>9999</v>
      </c>
      <c r="Q3821">
        <v>656</v>
      </c>
      <c r="R3821">
        <v>877.5</v>
      </c>
      <c r="S3821">
        <v>877.5</v>
      </c>
      <c r="T3821">
        <v>5.3108592697946788</v>
      </c>
      <c r="U3821">
        <v>6.2726092013553139</v>
      </c>
      <c r="V3821">
        <v>11.808547008547013</v>
      </c>
      <c r="W3821">
        <v>53.030199430199438</v>
      </c>
      <c r="X3821">
        <v>168.28673994437787</v>
      </c>
      <c r="Y3821">
        <v>155.3286609686609</v>
      </c>
      <c r="Z3821">
        <v>155.3286609686609</v>
      </c>
      <c r="AA3821">
        <v>26.799300373073248</v>
      </c>
      <c r="AB3821">
        <v>1.2647757884247648</v>
      </c>
      <c r="AC3821">
        <v>1.4319037019091223</v>
      </c>
    </row>
    <row r="3822" spans="1:29">
      <c r="A3822">
        <v>10</v>
      </c>
      <c r="B3822">
        <v>931</v>
      </c>
      <c r="C3822">
        <v>1998</v>
      </c>
      <c r="D3822">
        <v>99</v>
      </c>
      <c r="E3822">
        <v>99</v>
      </c>
      <c r="F3822">
        <v>99</v>
      </c>
      <c r="G3822">
        <v>99</v>
      </c>
      <c r="H3822">
        <v>99</v>
      </c>
      <c r="I3822">
        <v>99</v>
      </c>
      <c r="J3822">
        <v>999</v>
      </c>
      <c r="K3822">
        <v>99</v>
      </c>
      <c r="L3822">
        <v>99</v>
      </c>
      <c r="M3822">
        <v>54</v>
      </c>
      <c r="N3822">
        <v>99</v>
      </c>
      <c r="O3822">
        <v>99</v>
      </c>
      <c r="P3822">
        <v>9999</v>
      </c>
      <c r="Q3822">
        <v>733</v>
      </c>
      <c r="R3822">
        <v>1050.25</v>
      </c>
      <c r="S3822">
        <v>1050.25</v>
      </c>
      <c r="T3822">
        <v>6.3563874052442859</v>
      </c>
      <c r="U3822">
        <v>7.2603706530713934</v>
      </c>
      <c r="V3822">
        <v>12.264698881218758</v>
      </c>
      <c r="W3822">
        <v>54.038562247084045</v>
      </c>
      <c r="X3822">
        <v>162.74771290847244</v>
      </c>
      <c r="Y3822">
        <v>150.21613901452011</v>
      </c>
      <c r="Z3822">
        <v>150.21613901452011</v>
      </c>
      <c r="AA3822">
        <v>26.936648499749193</v>
      </c>
      <c r="AB3822">
        <v>1.2720563394082263</v>
      </c>
      <c r="AC3822">
        <v>-1.469856732379089</v>
      </c>
    </row>
    <row r="3823" spans="1:29">
      <c r="A3823">
        <v>10</v>
      </c>
      <c r="B3823">
        <v>932</v>
      </c>
      <c r="C3823">
        <v>1998</v>
      </c>
      <c r="D3823">
        <v>99</v>
      </c>
      <c r="E3823">
        <v>99</v>
      </c>
      <c r="F3823">
        <v>99</v>
      </c>
      <c r="G3823">
        <v>99</v>
      </c>
      <c r="H3823">
        <v>99</v>
      </c>
      <c r="I3823">
        <v>99</v>
      </c>
      <c r="J3823">
        <v>999</v>
      </c>
      <c r="K3823">
        <v>99</v>
      </c>
      <c r="L3823">
        <v>99</v>
      </c>
      <c r="M3823">
        <v>55</v>
      </c>
      <c r="N3823">
        <v>99</v>
      </c>
      <c r="O3823">
        <v>99</v>
      </c>
      <c r="P3823">
        <v>9999</v>
      </c>
      <c r="Q3823">
        <v>880</v>
      </c>
      <c r="R3823">
        <v>1289.25</v>
      </c>
      <c r="S3823">
        <v>1289.25</v>
      </c>
      <c r="T3823">
        <v>7.8028778502367917</v>
      </c>
      <c r="U3823">
        <v>8.6574321092330635</v>
      </c>
      <c r="V3823">
        <v>15.590459569517161</v>
      </c>
      <c r="W3823">
        <v>55.031995346131474</v>
      </c>
      <c r="X3823">
        <v>158.08867014530298</v>
      </c>
      <c r="Y3823">
        <v>145.91584254411487</v>
      </c>
      <c r="Z3823">
        <v>145.91584254411487</v>
      </c>
      <c r="AA3823">
        <v>26.731863130557674</v>
      </c>
      <c r="AB3823">
        <v>1.1694725753779078</v>
      </c>
      <c r="AC3823">
        <v>-2.8979909892596569</v>
      </c>
    </row>
    <row r="3824" spans="1:29">
      <c r="A3824">
        <v>10</v>
      </c>
      <c r="B3824">
        <v>933</v>
      </c>
      <c r="C3824">
        <v>1998</v>
      </c>
      <c r="D3824">
        <v>99</v>
      </c>
      <c r="E3824">
        <v>99</v>
      </c>
      <c r="F3824">
        <v>99</v>
      </c>
      <c r="G3824">
        <v>99</v>
      </c>
      <c r="H3824">
        <v>99</v>
      </c>
      <c r="I3824">
        <v>99</v>
      </c>
      <c r="J3824">
        <v>999</v>
      </c>
      <c r="K3824">
        <v>99</v>
      </c>
      <c r="L3824">
        <v>99</v>
      </c>
      <c r="M3824">
        <v>56</v>
      </c>
      <c r="N3824">
        <v>99</v>
      </c>
      <c r="O3824">
        <v>99</v>
      </c>
      <c r="P3824">
        <v>9999</v>
      </c>
      <c r="Q3824">
        <v>868</v>
      </c>
      <c r="R3824">
        <v>1330.5</v>
      </c>
      <c r="S3824">
        <v>1330.5</v>
      </c>
      <c r="T3824">
        <v>8.0525336278767146</v>
      </c>
      <c r="U3824">
        <v>8.9149157243932144</v>
      </c>
      <c r="V3824">
        <v>15.474633596392335</v>
      </c>
      <c r="W3824">
        <v>56.021044720030062</v>
      </c>
      <c r="X3824">
        <v>157.74338454046918</v>
      </c>
      <c r="Y3824">
        <v>145.59714393085309</v>
      </c>
      <c r="Z3824">
        <v>145.59714393085309</v>
      </c>
      <c r="AA3824">
        <v>26.251663953231244</v>
      </c>
      <c r="AB3824">
        <v>1.0853853884415514</v>
      </c>
      <c r="AC3824">
        <v>-1.6542265480448171</v>
      </c>
    </row>
    <row r="3825" spans="1:29">
      <c r="A3825">
        <v>10</v>
      </c>
      <c r="B3825">
        <v>934</v>
      </c>
      <c r="C3825">
        <v>1998</v>
      </c>
      <c r="D3825">
        <v>99</v>
      </c>
      <c r="E3825">
        <v>99</v>
      </c>
      <c r="F3825">
        <v>99</v>
      </c>
      <c r="G3825">
        <v>99</v>
      </c>
      <c r="H3825">
        <v>99</v>
      </c>
      <c r="I3825">
        <v>99</v>
      </c>
      <c r="J3825">
        <v>999</v>
      </c>
      <c r="K3825">
        <v>99</v>
      </c>
      <c r="L3825">
        <v>99</v>
      </c>
      <c r="M3825">
        <v>57</v>
      </c>
      <c r="N3825">
        <v>99</v>
      </c>
      <c r="O3825">
        <v>99</v>
      </c>
      <c r="P3825">
        <v>9999</v>
      </c>
      <c r="Q3825">
        <v>899</v>
      </c>
      <c r="R3825">
        <v>1380.5</v>
      </c>
      <c r="S3825">
        <v>1380.5</v>
      </c>
      <c r="T3825">
        <v>8.3551466916826787</v>
      </c>
      <c r="U3825">
        <v>8.8464605183966807</v>
      </c>
      <c r="V3825">
        <v>15.298080405650127</v>
      </c>
      <c r="W3825">
        <v>57.020644693951482</v>
      </c>
      <c r="X3825">
        <v>150.86271676810918</v>
      </c>
      <c r="Y3825">
        <v>139.24628757696516</v>
      </c>
      <c r="Z3825">
        <v>139.24628757696516</v>
      </c>
      <c r="AA3825">
        <v>25.112124544688516</v>
      </c>
      <c r="AB3825">
        <v>1.0845834923349045</v>
      </c>
      <c r="AC3825">
        <v>-1.7620393726843444</v>
      </c>
    </row>
    <row r="3826" spans="1:29">
      <c r="A3826">
        <v>10</v>
      </c>
      <c r="B3826">
        <v>935</v>
      </c>
      <c r="C3826">
        <v>1998</v>
      </c>
      <c r="D3826">
        <v>99</v>
      </c>
      <c r="E3826">
        <v>99</v>
      </c>
      <c r="F3826">
        <v>99</v>
      </c>
      <c r="G3826">
        <v>99</v>
      </c>
      <c r="H3826">
        <v>99</v>
      </c>
      <c r="I3826">
        <v>99</v>
      </c>
      <c r="J3826">
        <v>999</v>
      </c>
      <c r="K3826">
        <v>99</v>
      </c>
      <c r="L3826">
        <v>99</v>
      </c>
      <c r="M3826">
        <v>58</v>
      </c>
      <c r="N3826">
        <v>99</v>
      </c>
      <c r="O3826">
        <v>99</v>
      </c>
      <c r="P3826">
        <v>9999</v>
      </c>
      <c r="Q3826">
        <v>900</v>
      </c>
      <c r="R3826">
        <v>1324.5</v>
      </c>
      <c r="S3826">
        <v>1324.5</v>
      </c>
      <c r="T3826">
        <v>8.016220060220002</v>
      </c>
      <c r="U3826">
        <v>8.3538775651833852</v>
      </c>
      <c r="V3826">
        <v>16.508116270290675</v>
      </c>
      <c r="W3826">
        <v>58.02189505473762</v>
      </c>
      <c r="X3826">
        <v>148.48580404224572</v>
      </c>
      <c r="Y3826">
        <v>137.05239713099272</v>
      </c>
      <c r="Z3826">
        <v>137.05239713099272</v>
      </c>
      <c r="AA3826">
        <v>24.599230310172096</v>
      </c>
      <c r="AB3826">
        <v>1.1266915200538203</v>
      </c>
      <c r="AC3826">
        <v>-6.7338194795159401E-2</v>
      </c>
    </row>
    <row r="3827" spans="1:29">
      <c r="A3827">
        <v>10</v>
      </c>
      <c r="B3827">
        <v>936</v>
      </c>
      <c r="C3827">
        <v>1998</v>
      </c>
      <c r="D3827">
        <v>99</v>
      </c>
      <c r="E3827">
        <v>99</v>
      </c>
      <c r="F3827">
        <v>99</v>
      </c>
      <c r="G3827">
        <v>99</v>
      </c>
      <c r="H3827">
        <v>99</v>
      </c>
      <c r="I3827">
        <v>99</v>
      </c>
      <c r="J3827">
        <v>999</v>
      </c>
      <c r="K3827">
        <v>99</v>
      </c>
      <c r="L3827">
        <v>99</v>
      </c>
      <c r="M3827">
        <v>59</v>
      </c>
      <c r="N3827">
        <v>99</v>
      </c>
      <c r="O3827">
        <v>99</v>
      </c>
      <c r="P3827">
        <v>9999</v>
      </c>
      <c r="Q3827">
        <v>851</v>
      </c>
      <c r="R3827">
        <v>1232</v>
      </c>
      <c r="S3827">
        <v>1232</v>
      </c>
      <c r="T3827">
        <v>7.4563858921789645</v>
      </c>
      <c r="U3827">
        <v>7.6664354299663522</v>
      </c>
      <c r="V3827">
        <v>16.207792207792203</v>
      </c>
      <c r="W3827">
        <v>59</v>
      </c>
      <c r="X3827">
        <v>146.49795626908301</v>
      </c>
      <c r="Y3827">
        <v>135.21761363636378</v>
      </c>
      <c r="Z3827">
        <v>135.21761363636378</v>
      </c>
      <c r="AA3827">
        <v>24.459249634480926</v>
      </c>
      <c r="AB3827">
        <v>0</v>
      </c>
    </row>
    <row r="3828" spans="1:29">
      <c r="A3828">
        <v>10</v>
      </c>
      <c r="B3828">
        <v>937</v>
      </c>
      <c r="C3828">
        <v>1998</v>
      </c>
      <c r="D3828">
        <v>99</v>
      </c>
      <c r="E3828">
        <v>99</v>
      </c>
      <c r="F3828">
        <v>99</v>
      </c>
      <c r="G3828">
        <v>99</v>
      </c>
      <c r="H3828">
        <v>99</v>
      </c>
      <c r="I3828">
        <v>99</v>
      </c>
      <c r="J3828">
        <v>999</v>
      </c>
      <c r="K3828">
        <v>99</v>
      </c>
      <c r="L3828">
        <v>99</v>
      </c>
      <c r="M3828">
        <v>60</v>
      </c>
      <c r="N3828">
        <v>99</v>
      </c>
      <c r="O3828">
        <v>99</v>
      </c>
      <c r="P3828">
        <v>9999</v>
      </c>
      <c r="Q3828">
        <v>760</v>
      </c>
      <c r="R3828">
        <v>1116.5</v>
      </c>
      <c r="S3828">
        <v>1116.5</v>
      </c>
      <c r="T3828">
        <v>6.757349714787189</v>
      </c>
      <c r="U3828">
        <v>6.7523662951324592</v>
      </c>
      <c r="V3828">
        <v>18.623376623376625</v>
      </c>
      <c r="W3828">
        <v>60.026869682042097</v>
      </c>
      <c r="X3828">
        <v>142.37903912503222</v>
      </c>
      <c r="Y3828">
        <v>131.41585311240479</v>
      </c>
      <c r="Z3828">
        <v>131.41585311240479</v>
      </c>
      <c r="AA3828">
        <v>23.80606803766954</v>
      </c>
      <c r="AB3828">
        <v>1.2694325278298351</v>
      </c>
      <c r="AC3828">
        <v>-1.7441042290527935</v>
      </c>
    </row>
    <row r="3829" spans="1:29">
      <c r="A3829">
        <v>10</v>
      </c>
      <c r="B3829">
        <v>938</v>
      </c>
      <c r="C3829">
        <v>1998</v>
      </c>
      <c r="D3829">
        <v>99</v>
      </c>
      <c r="E3829">
        <v>99</v>
      </c>
      <c r="F3829">
        <v>99</v>
      </c>
      <c r="G3829">
        <v>99</v>
      </c>
      <c r="H3829">
        <v>99</v>
      </c>
      <c r="I3829">
        <v>99</v>
      </c>
      <c r="J3829">
        <v>999</v>
      </c>
      <c r="K3829">
        <v>99</v>
      </c>
      <c r="L3829">
        <v>99</v>
      </c>
      <c r="M3829">
        <v>61</v>
      </c>
      <c r="N3829">
        <v>99</v>
      </c>
      <c r="O3829">
        <v>99</v>
      </c>
      <c r="P3829">
        <v>9999</v>
      </c>
      <c r="Q3829">
        <v>588</v>
      </c>
      <c r="R3829">
        <v>793</v>
      </c>
      <c r="S3829">
        <v>793</v>
      </c>
      <c r="T3829">
        <v>4.7994431919625971</v>
      </c>
      <c r="U3829">
        <v>4.7211956370172254</v>
      </c>
      <c r="V3829">
        <v>18.861286254728881</v>
      </c>
      <c r="W3829">
        <v>61</v>
      </c>
      <c r="X3829">
        <v>140.16113364638309</v>
      </c>
      <c r="Y3829">
        <v>129.36872635561164</v>
      </c>
      <c r="Z3829">
        <v>129.36872635561164</v>
      </c>
      <c r="AA3829">
        <v>21.893008909448625</v>
      </c>
      <c r="AB3829">
        <v>0</v>
      </c>
    </row>
    <row r="3830" spans="1:29">
      <c r="A3830">
        <v>10</v>
      </c>
      <c r="B3830">
        <v>939</v>
      </c>
      <c r="C3830">
        <v>1998</v>
      </c>
      <c r="D3830">
        <v>99</v>
      </c>
      <c r="E3830">
        <v>99</v>
      </c>
      <c r="F3830">
        <v>99</v>
      </c>
      <c r="G3830">
        <v>99</v>
      </c>
      <c r="H3830">
        <v>99</v>
      </c>
      <c r="I3830">
        <v>99</v>
      </c>
      <c r="J3830">
        <v>999</v>
      </c>
      <c r="K3830">
        <v>99</v>
      </c>
      <c r="L3830">
        <v>99</v>
      </c>
      <c r="M3830">
        <v>62</v>
      </c>
      <c r="N3830">
        <v>99</v>
      </c>
      <c r="O3830">
        <v>99</v>
      </c>
      <c r="P3830">
        <v>9999</v>
      </c>
      <c r="Q3830">
        <v>398</v>
      </c>
      <c r="R3830">
        <v>499</v>
      </c>
      <c r="S3830">
        <v>499</v>
      </c>
      <c r="T3830">
        <v>3.0200783767835255</v>
      </c>
      <c r="U3830">
        <v>2.8741062051112167</v>
      </c>
      <c r="V3830">
        <v>18.643286573146288</v>
      </c>
      <c r="W3830">
        <v>62</v>
      </c>
      <c r="X3830">
        <v>135.59730511944804</v>
      </c>
      <c r="Y3830">
        <v>125.15631262525049</v>
      </c>
      <c r="Z3830">
        <v>125.15631262525049</v>
      </c>
      <c r="AA3830">
        <v>21.920322449796764</v>
      </c>
      <c r="AB3830">
        <v>0</v>
      </c>
    </row>
    <row r="3831" spans="1:29">
      <c r="A3831">
        <v>10</v>
      </c>
      <c r="B3831">
        <v>940</v>
      </c>
      <c r="C3831">
        <v>1998</v>
      </c>
      <c r="D3831">
        <v>99</v>
      </c>
      <c r="E3831">
        <v>99</v>
      </c>
      <c r="F3831">
        <v>99</v>
      </c>
      <c r="G3831">
        <v>99</v>
      </c>
      <c r="H3831">
        <v>99</v>
      </c>
      <c r="I3831">
        <v>99</v>
      </c>
      <c r="J3831">
        <v>999</v>
      </c>
      <c r="K3831">
        <v>99</v>
      </c>
      <c r="L3831">
        <v>99</v>
      </c>
      <c r="M3831">
        <v>63</v>
      </c>
      <c r="N3831">
        <v>99</v>
      </c>
      <c r="O3831">
        <v>99</v>
      </c>
      <c r="P3831">
        <v>9999</v>
      </c>
      <c r="Q3831">
        <v>222</v>
      </c>
      <c r="R3831">
        <v>260</v>
      </c>
      <c r="S3831">
        <v>260</v>
      </c>
      <c r="T3831">
        <v>1.5735879317910151</v>
      </c>
      <c r="U3831">
        <v>1.5008326454064502</v>
      </c>
      <c r="V3831">
        <v>19.207692307692312</v>
      </c>
      <c r="W3831">
        <v>63</v>
      </c>
      <c r="X3831">
        <v>135.89632469372449</v>
      </c>
      <c r="Y3831">
        <v>125.43230769230765</v>
      </c>
      <c r="Z3831">
        <v>125.43230769230765</v>
      </c>
      <c r="AA3831">
        <v>22.139697084247828</v>
      </c>
      <c r="AB3831">
        <v>0</v>
      </c>
    </row>
    <row r="3832" spans="1:29">
      <c r="A3832">
        <v>10</v>
      </c>
      <c r="B3832">
        <v>941</v>
      </c>
      <c r="C3832">
        <v>1998</v>
      </c>
      <c r="D3832">
        <v>99</v>
      </c>
      <c r="E3832">
        <v>99</v>
      </c>
      <c r="F3832">
        <v>99</v>
      </c>
      <c r="G3832">
        <v>99</v>
      </c>
      <c r="H3832">
        <v>99</v>
      </c>
      <c r="I3832">
        <v>99</v>
      </c>
      <c r="J3832">
        <v>999</v>
      </c>
      <c r="K3832">
        <v>99</v>
      </c>
      <c r="L3832">
        <v>99</v>
      </c>
      <c r="M3832">
        <v>64</v>
      </c>
      <c r="N3832">
        <v>99</v>
      </c>
      <c r="O3832">
        <v>99</v>
      </c>
      <c r="P3832">
        <v>9999</v>
      </c>
      <c r="Q3832">
        <v>92</v>
      </c>
      <c r="R3832">
        <v>103</v>
      </c>
      <c r="S3832">
        <v>103</v>
      </c>
      <c r="T3832">
        <v>0.6233829114402869</v>
      </c>
      <c r="U3832">
        <v>0.58922099494246039</v>
      </c>
      <c r="V3832">
        <v>17.796116504854371</v>
      </c>
      <c r="W3832">
        <v>64</v>
      </c>
      <c r="X3832">
        <v>134.67586700186189</v>
      </c>
      <c r="Y3832">
        <v>124.30582524271848</v>
      </c>
      <c r="Z3832">
        <v>124.30582524271848</v>
      </c>
      <c r="AA3832">
        <v>19.245803099385796</v>
      </c>
      <c r="AB3832">
        <v>0</v>
      </c>
    </row>
    <row r="3833" spans="1:29">
      <c r="A3833">
        <v>10</v>
      </c>
      <c r="B3833">
        <v>942</v>
      </c>
      <c r="C3833">
        <v>1998</v>
      </c>
      <c r="D3833">
        <v>99</v>
      </c>
      <c r="E3833">
        <v>99</v>
      </c>
      <c r="F3833">
        <v>99</v>
      </c>
      <c r="G3833">
        <v>99</v>
      </c>
      <c r="H3833">
        <v>99</v>
      </c>
      <c r="I3833">
        <v>99</v>
      </c>
      <c r="J3833">
        <v>999</v>
      </c>
      <c r="K3833">
        <v>99</v>
      </c>
      <c r="L3833">
        <v>99</v>
      </c>
      <c r="M3833">
        <v>65</v>
      </c>
      <c r="N3833">
        <v>99</v>
      </c>
      <c r="O3833">
        <v>99</v>
      </c>
      <c r="P3833">
        <v>9999</v>
      </c>
      <c r="Q3833">
        <v>48</v>
      </c>
      <c r="R3833">
        <v>53</v>
      </c>
      <c r="S3833">
        <v>53</v>
      </c>
      <c r="T3833">
        <v>0.32076984763432226</v>
      </c>
      <c r="U3833">
        <v>0.31532653846575093</v>
      </c>
      <c r="V3833">
        <v>17</v>
      </c>
      <c r="W3833">
        <v>65</v>
      </c>
      <c r="X3833">
        <v>140.06623193442223</v>
      </c>
      <c r="Y3833">
        <v>129.28113207547165</v>
      </c>
      <c r="Z3833">
        <v>129.28113207547165</v>
      </c>
      <c r="AA3833">
        <v>20.345877674385513</v>
      </c>
      <c r="AB3833">
        <v>0</v>
      </c>
    </row>
    <row r="3834" spans="1:29">
      <c r="A3834">
        <v>10</v>
      </c>
      <c r="B3834">
        <v>943</v>
      </c>
      <c r="C3834">
        <v>1998</v>
      </c>
      <c r="D3834">
        <v>99</v>
      </c>
      <c r="E3834">
        <v>99</v>
      </c>
      <c r="F3834">
        <v>99</v>
      </c>
      <c r="G3834">
        <v>99</v>
      </c>
      <c r="H3834">
        <v>99</v>
      </c>
      <c r="I3834">
        <v>99</v>
      </c>
      <c r="J3834">
        <v>999</v>
      </c>
      <c r="K3834">
        <v>99</v>
      </c>
      <c r="L3834">
        <v>99</v>
      </c>
      <c r="M3834">
        <v>66</v>
      </c>
      <c r="N3834">
        <v>99</v>
      </c>
      <c r="O3834">
        <v>99</v>
      </c>
      <c r="P3834">
        <v>9999</v>
      </c>
    </row>
    <row r="3835" spans="1:29">
      <c r="A3835">
        <v>10</v>
      </c>
      <c r="B3835">
        <v>944</v>
      </c>
      <c r="C3835">
        <v>1998</v>
      </c>
      <c r="D3835">
        <v>99</v>
      </c>
      <c r="E3835">
        <v>99</v>
      </c>
      <c r="F3835">
        <v>99</v>
      </c>
      <c r="G3835">
        <v>99</v>
      </c>
      <c r="H3835">
        <v>99</v>
      </c>
      <c r="I3835">
        <v>99</v>
      </c>
      <c r="J3835">
        <v>999</v>
      </c>
      <c r="K3835">
        <v>99</v>
      </c>
      <c r="L3835">
        <v>99</v>
      </c>
      <c r="M3835">
        <v>67</v>
      </c>
      <c r="N3835">
        <v>99</v>
      </c>
      <c r="O3835">
        <v>99</v>
      </c>
      <c r="P3835">
        <v>9999</v>
      </c>
    </row>
    <row r="3836" spans="1:29">
      <c r="A3836">
        <v>10</v>
      </c>
      <c r="B3836">
        <v>945</v>
      </c>
      <c r="C3836">
        <v>1998</v>
      </c>
      <c r="D3836">
        <v>99</v>
      </c>
      <c r="E3836">
        <v>99</v>
      </c>
      <c r="F3836">
        <v>99</v>
      </c>
      <c r="G3836">
        <v>99</v>
      </c>
      <c r="H3836">
        <v>99</v>
      </c>
      <c r="I3836">
        <v>99</v>
      </c>
      <c r="J3836">
        <v>999</v>
      </c>
      <c r="K3836">
        <v>99</v>
      </c>
      <c r="L3836">
        <v>99</v>
      </c>
      <c r="M3836">
        <v>68</v>
      </c>
      <c r="N3836">
        <v>99</v>
      </c>
      <c r="O3836">
        <v>99</v>
      </c>
      <c r="P3836">
        <v>9999</v>
      </c>
    </row>
    <row r="3837" spans="1:29">
      <c r="A3837">
        <v>10</v>
      </c>
      <c r="B3837">
        <v>946</v>
      </c>
      <c r="C3837">
        <v>1997</v>
      </c>
      <c r="D3837">
        <v>99</v>
      </c>
      <c r="E3837">
        <v>99</v>
      </c>
      <c r="F3837">
        <v>99</v>
      </c>
      <c r="G3837">
        <v>99</v>
      </c>
      <c r="H3837">
        <v>99</v>
      </c>
      <c r="I3837">
        <v>99</v>
      </c>
      <c r="J3837">
        <v>999</v>
      </c>
      <c r="K3837">
        <v>99</v>
      </c>
      <c r="L3837">
        <v>99</v>
      </c>
      <c r="M3837">
        <v>0</v>
      </c>
      <c r="N3837">
        <v>99</v>
      </c>
      <c r="O3837">
        <v>99</v>
      </c>
      <c r="P3837">
        <v>9999</v>
      </c>
      <c r="Q3837">
        <v>569</v>
      </c>
      <c r="R3837">
        <v>1546.25</v>
      </c>
      <c r="S3837">
        <v>0</v>
      </c>
      <c r="T3837">
        <v>9.139673720297905</v>
      </c>
      <c r="U3837">
        <v>0</v>
      </c>
      <c r="V3837">
        <v>29.634276475343576</v>
      </c>
      <c r="X3837">
        <v>138.90797555684222</v>
      </c>
      <c r="Y3837">
        <v>0</v>
      </c>
    </row>
    <row r="3838" spans="1:29">
      <c r="A3838">
        <v>10</v>
      </c>
      <c r="B3838">
        <v>947</v>
      </c>
      <c r="C3838">
        <v>1997</v>
      </c>
      <c r="D3838">
        <v>99</v>
      </c>
      <c r="E3838">
        <v>99</v>
      </c>
      <c r="F3838">
        <v>99</v>
      </c>
      <c r="G3838">
        <v>99</v>
      </c>
      <c r="H3838">
        <v>99</v>
      </c>
      <c r="I3838">
        <v>99</v>
      </c>
      <c r="J3838">
        <v>999</v>
      </c>
      <c r="K3838">
        <v>99</v>
      </c>
      <c r="L3838">
        <v>99</v>
      </c>
      <c r="M3838">
        <v>35</v>
      </c>
      <c r="N3838">
        <v>99</v>
      </c>
      <c r="O3838">
        <v>99</v>
      </c>
      <c r="P3838">
        <v>9999</v>
      </c>
      <c r="Q3838">
        <v>11</v>
      </c>
      <c r="R3838">
        <v>12</v>
      </c>
      <c r="S3838">
        <v>12</v>
      </c>
      <c r="T3838">
        <v>7.0930370020096944E-2</v>
      </c>
      <c r="U3838">
        <v>0.11439651909856212</v>
      </c>
      <c r="V3838">
        <v>10.083333333333336</v>
      </c>
      <c r="W3838">
        <v>35</v>
      </c>
      <c r="X3838">
        <v>229.51426507764529</v>
      </c>
      <c r="Y3838">
        <v>211.84166666666661</v>
      </c>
      <c r="Z3838">
        <v>211.84166666666661</v>
      </c>
      <c r="AA3838">
        <v>44.790874411598125</v>
      </c>
      <c r="AB3838">
        <v>0</v>
      </c>
    </row>
    <row r="3839" spans="1:29">
      <c r="A3839">
        <v>10</v>
      </c>
      <c r="B3839">
        <v>948</v>
      </c>
      <c r="C3839">
        <v>1997</v>
      </c>
      <c r="D3839">
        <v>99</v>
      </c>
      <c r="E3839">
        <v>99</v>
      </c>
      <c r="F3839">
        <v>99</v>
      </c>
      <c r="G3839">
        <v>99</v>
      </c>
      <c r="H3839">
        <v>99</v>
      </c>
      <c r="I3839">
        <v>99</v>
      </c>
      <c r="J3839">
        <v>999</v>
      </c>
      <c r="K3839">
        <v>99</v>
      </c>
      <c r="L3839">
        <v>99</v>
      </c>
      <c r="M3839">
        <v>36</v>
      </c>
      <c r="N3839">
        <v>99</v>
      </c>
      <c r="O3839">
        <v>99</v>
      </c>
      <c r="P3839">
        <v>9999</v>
      </c>
      <c r="Q3839">
        <v>7</v>
      </c>
      <c r="R3839">
        <v>7</v>
      </c>
      <c r="S3839">
        <v>7</v>
      </c>
      <c r="T3839">
        <v>4.1376049178389877E-2</v>
      </c>
      <c r="U3839">
        <v>6.1732089571380974E-2</v>
      </c>
      <c r="V3839">
        <v>2</v>
      </c>
      <c r="W3839">
        <v>36</v>
      </c>
      <c r="X3839">
        <v>212.32007429190529</v>
      </c>
      <c r="Y3839">
        <v>195.97142857142859</v>
      </c>
      <c r="Z3839">
        <v>195.97142857142859</v>
      </c>
      <c r="AA3839">
        <v>9.7673968290589759</v>
      </c>
      <c r="AB3839">
        <v>0</v>
      </c>
    </row>
    <row r="3840" spans="1:29">
      <c r="A3840">
        <v>10</v>
      </c>
      <c r="B3840">
        <v>949</v>
      </c>
      <c r="C3840">
        <v>1997</v>
      </c>
      <c r="D3840">
        <v>99</v>
      </c>
      <c r="E3840">
        <v>99</v>
      </c>
      <c r="F3840">
        <v>99</v>
      </c>
      <c r="G3840">
        <v>99</v>
      </c>
      <c r="H3840">
        <v>99</v>
      </c>
      <c r="I3840">
        <v>99</v>
      </c>
      <c r="J3840">
        <v>999</v>
      </c>
      <c r="K3840">
        <v>99</v>
      </c>
      <c r="L3840">
        <v>99</v>
      </c>
      <c r="M3840">
        <v>37</v>
      </c>
      <c r="N3840">
        <v>99</v>
      </c>
      <c r="O3840">
        <v>99</v>
      </c>
      <c r="P3840">
        <v>9999</v>
      </c>
      <c r="Q3840">
        <v>11</v>
      </c>
      <c r="R3840">
        <v>11</v>
      </c>
      <c r="S3840">
        <v>11</v>
      </c>
      <c r="T3840">
        <v>6.5019505851755505E-2</v>
      </c>
      <c r="U3840">
        <v>9.4965176135358778E-2</v>
      </c>
      <c r="V3840">
        <v>2</v>
      </c>
      <c r="W3840">
        <v>37</v>
      </c>
      <c r="X3840">
        <v>207.84989658229097</v>
      </c>
      <c r="Y3840">
        <v>191.84545454545443</v>
      </c>
      <c r="Z3840">
        <v>191.84545454545443</v>
      </c>
      <c r="AA3840">
        <v>29.6522378010763</v>
      </c>
      <c r="AB3840">
        <v>0</v>
      </c>
    </row>
    <row r="3841" spans="1:29">
      <c r="A3841">
        <v>10</v>
      </c>
      <c r="B3841">
        <v>950</v>
      </c>
      <c r="C3841">
        <v>1997</v>
      </c>
      <c r="D3841">
        <v>99</v>
      </c>
      <c r="E3841">
        <v>99</v>
      </c>
      <c r="F3841">
        <v>99</v>
      </c>
      <c r="G3841">
        <v>99</v>
      </c>
      <c r="H3841">
        <v>99</v>
      </c>
      <c r="I3841">
        <v>99</v>
      </c>
      <c r="J3841">
        <v>999</v>
      </c>
      <c r="K3841">
        <v>99</v>
      </c>
      <c r="L3841">
        <v>99</v>
      </c>
      <c r="M3841">
        <v>38</v>
      </c>
      <c r="N3841">
        <v>99</v>
      </c>
      <c r="O3841">
        <v>99</v>
      </c>
      <c r="P3841">
        <v>9999</v>
      </c>
      <c r="Q3841">
        <v>20</v>
      </c>
      <c r="R3841">
        <v>20</v>
      </c>
      <c r="S3841">
        <v>20</v>
      </c>
      <c r="T3841">
        <v>0.11821728336682823</v>
      </c>
      <c r="U3841">
        <v>0.17508009016359141</v>
      </c>
      <c r="V3841">
        <v>2</v>
      </c>
      <c r="W3841">
        <v>38</v>
      </c>
      <c r="X3841">
        <v>210.75839653304436</v>
      </c>
      <c r="Y3841">
        <v>194.53</v>
      </c>
      <c r="Z3841">
        <v>194.53</v>
      </c>
      <c r="AA3841">
        <v>23.485188949633574</v>
      </c>
      <c r="AB3841">
        <v>0</v>
      </c>
    </row>
    <row r="3842" spans="1:29">
      <c r="A3842">
        <v>10</v>
      </c>
      <c r="B3842">
        <v>951</v>
      </c>
      <c r="C3842">
        <v>1997</v>
      </c>
      <c r="D3842">
        <v>99</v>
      </c>
      <c r="E3842">
        <v>99</v>
      </c>
      <c r="F3842">
        <v>99</v>
      </c>
      <c r="G3842">
        <v>99</v>
      </c>
      <c r="H3842">
        <v>99</v>
      </c>
      <c r="I3842">
        <v>99</v>
      </c>
      <c r="J3842">
        <v>999</v>
      </c>
      <c r="K3842">
        <v>99</v>
      </c>
      <c r="L3842">
        <v>99</v>
      </c>
      <c r="M3842">
        <v>39</v>
      </c>
      <c r="N3842">
        <v>99</v>
      </c>
      <c r="O3842">
        <v>99</v>
      </c>
      <c r="P3842">
        <v>9999</v>
      </c>
      <c r="Q3842">
        <v>26</v>
      </c>
      <c r="R3842">
        <v>26</v>
      </c>
      <c r="S3842">
        <v>26</v>
      </c>
      <c r="T3842">
        <v>0.15368246837687677</v>
      </c>
      <c r="U3842">
        <v>0.2251884745765762</v>
      </c>
      <c r="V3842">
        <v>2</v>
      </c>
      <c r="W3842">
        <v>39</v>
      </c>
      <c r="X3842">
        <v>208.52154346195519</v>
      </c>
      <c r="Y3842">
        <v>192.46538461538452</v>
      </c>
      <c r="Z3842">
        <v>192.46538461538452</v>
      </c>
      <c r="AA3842">
        <v>37.09424527530399</v>
      </c>
      <c r="AB3842">
        <v>0</v>
      </c>
    </row>
    <row r="3843" spans="1:29">
      <c r="A3843">
        <v>10</v>
      </c>
      <c r="B3843">
        <v>952</v>
      </c>
      <c r="C3843">
        <v>1997</v>
      </c>
      <c r="D3843">
        <v>99</v>
      </c>
      <c r="E3843">
        <v>99</v>
      </c>
      <c r="F3843">
        <v>99</v>
      </c>
      <c r="G3843">
        <v>99</v>
      </c>
      <c r="H3843">
        <v>99</v>
      </c>
      <c r="I3843">
        <v>99</v>
      </c>
      <c r="J3843">
        <v>999</v>
      </c>
      <c r="K3843">
        <v>99</v>
      </c>
      <c r="L3843">
        <v>99</v>
      </c>
      <c r="M3843">
        <v>40</v>
      </c>
      <c r="N3843">
        <v>99</v>
      </c>
      <c r="O3843">
        <v>99</v>
      </c>
      <c r="P3843">
        <v>9999</v>
      </c>
      <c r="Q3843">
        <v>36</v>
      </c>
      <c r="R3843">
        <v>37</v>
      </c>
      <c r="S3843">
        <v>37</v>
      </c>
      <c r="T3843">
        <v>0.21870197422863219</v>
      </c>
      <c r="U3843">
        <v>0.33361338827630321</v>
      </c>
      <c r="V3843">
        <v>5</v>
      </c>
      <c r="W3843">
        <v>40</v>
      </c>
      <c r="X3843">
        <v>217.08002693918189</v>
      </c>
      <c r="Y3843">
        <v>200.36486486486487</v>
      </c>
      <c r="Z3843">
        <v>200.36486486486487</v>
      </c>
      <c r="AA3843">
        <v>29.528037214459257</v>
      </c>
      <c r="AB3843">
        <v>0</v>
      </c>
    </row>
    <row r="3844" spans="1:29">
      <c r="A3844">
        <v>10</v>
      </c>
      <c r="B3844">
        <v>953</v>
      </c>
      <c r="C3844">
        <v>1997</v>
      </c>
      <c r="D3844">
        <v>99</v>
      </c>
      <c r="E3844">
        <v>99</v>
      </c>
      <c r="F3844">
        <v>99</v>
      </c>
      <c r="G3844">
        <v>99</v>
      </c>
      <c r="H3844">
        <v>99</v>
      </c>
      <c r="I3844">
        <v>99</v>
      </c>
      <c r="J3844">
        <v>999</v>
      </c>
      <c r="K3844">
        <v>99</v>
      </c>
      <c r="L3844">
        <v>99</v>
      </c>
      <c r="M3844">
        <v>41</v>
      </c>
      <c r="N3844">
        <v>99</v>
      </c>
      <c r="O3844">
        <v>99</v>
      </c>
      <c r="P3844">
        <v>9999</v>
      </c>
      <c r="Q3844">
        <v>41</v>
      </c>
      <c r="R3844">
        <v>41</v>
      </c>
      <c r="S3844">
        <v>41</v>
      </c>
      <c r="T3844">
        <v>0.24234543090199784</v>
      </c>
      <c r="U3844">
        <v>0.36012335617723679</v>
      </c>
      <c r="V3844">
        <v>5</v>
      </c>
      <c r="W3844">
        <v>41</v>
      </c>
      <c r="X3844">
        <v>211.46843537774487</v>
      </c>
      <c r="Y3844">
        <v>195.18536585365865</v>
      </c>
      <c r="Z3844">
        <v>195.18536585365865</v>
      </c>
      <c r="AA3844">
        <v>33.167406576524648</v>
      </c>
      <c r="AB3844">
        <v>0</v>
      </c>
    </row>
    <row r="3845" spans="1:29">
      <c r="A3845">
        <v>10</v>
      </c>
      <c r="B3845">
        <v>954</v>
      </c>
      <c r="C3845">
        <v>1997</v>
      </c>
      <c r="D3845">
        <v>99</v>
      </c>
      <c r="E3845">
        <v>99</v>
      </c>
      <c r="F3845">
        <v>99</v>
      </c>
      <c r="G3845">
        <v>99</v>
      </c>
      <c r="H3845">
        <v>99</v>
      </c>
      <c r="I3845">
        <v>99</v>
      </c>
      <c r="J3845">
        <v>999</v>
      </c>
      <c r="K3845">
        <v>99</v>
      </c>
      <c r="L3845">
        <v>99</v>
      </c>
      <c r="M3845">
        <v>42</v>
      </c>
      <c r="N3845">
        <v>99</v>
      </c>
      <c r="O3845">
        <v>99</v>
      </c>
      <c r="P3845">
        <v>9999</v>
      </c>
      <c r="Q3845">
        <v>51</v>
      </c>
      <c r="R3845">
        <v>52</v>
      </c>
      <c r="S3845">
        <v>52</v>
      </c>
      <c r="T3845">
        <v>0.30736493675375354</v>
      </c>
      <c r="U3845">
        <v>0.45794158266893426</v>
      </c>
      <c r="V3845">
        <v>5.0961538461538449</v>
      </c>
      <c r="W3845">
        <v>42.807692307692314</v>
      </c>
      <c r="X3845">
        <v>212.02391865988827</v>
      </c>
      <c r="Y3845">
        <v>195.69807692307697</v>
      </c>
      <c r="Z3845">
        <v>195.69807692307697</v>
      </c>
      <c r="AA3845">
        <v>25.180777088154073</v>
      </c>
      <c r="AB3845">
        <v>5.7680768076692495</v>
      </c>
      <c r="AC3845">
        <v>23.912977843660503</v>
      </c>
    </row>
    <row r="3846" spans="1:29">
      <c r="A3846">
        <v>10</v>
      </c>
      <c r="B3846">
        <v>955</v>
      </c>
      <c r="C3846">
        <v>1997</v>
      </c>
      <c r="D3846">
        <v>99</v>
      </c>
      <c r="E3846">
        <v>99</v>
      </c>
      <c r="F3846">
        <v>99</v>
      </c>
      <c r="G3846">
        <v>99</v>
      </c>
      <c r="H3846">
        <v>99</v>
      </c>
      <c r="I3846">
        <v>99</v>
      </c>
      <c r="J3846">
        <v>999</v>
      </c>
      <c r="K3846">
        <v>99</v>
      </c>
      <c r="L3846">
        <v>99</v>
      </c>
      <c r="M3846">
        <v>43</v>
      </c>
      <c r="N3846">
        <v>99</v>
      </c>
      <c r="O3846">
        <v>99</v>
      </c>
      <c r="P3846">
        <v>9999</v>
      </c>
      <c r="Q3846">
        <v>79</v>
      </c>
      <c r="R3846">
        <v>87</v>
      </c>
      <c r="S3846">
        <v>87</v>
      </c>
      <c r="T3846">
        <v>0.51424518264570285</v>
      </c>
      <c r="U3846">
        <v>0.73269393204790045</v>
      </c>
      <c r="V3846">
        <v>6.0804597701149437</v>
      </c>
      <c r="W3846">
        <v>43</v>
      </c>
      <c r="X3846">
        <v>202.75961694125843</v>
      </c>
      <c r="Y3846">
        <v>187.14712643678155</v>
      </c>
      <c r="Z3846">
        <v>187.14712643678155</v>
      </c>
      <c r="AA3846">
        <v>29.069480140702648</v>
      </c>
      <c r="AB3846">
        <v>0</v>
      </c>
    </row>
    <row r="3847" spans="1:29">
      <c r="A3847">
        <v>10</v>
      </c>
      <c r="B3847">
        <v>956</v>
      </c>
      <c r="C3847">
        <v>1997</v>
      </c>
      <c r="D3847">
        <v>99</v>
      </c>
      <c r="E3847">
        <v>99</v>
      </c>
      <c r="F3847">
        <v>99</v>
      </c>
      <c r="G3847">
        <v>99</v>
      </c>
      <c r="H3847">
        <v>99</v>
      </c>
      <c r="I3847">
        <v>99</v>
      </c>
      <c r="J3847">
        <v>999</v>
      </c>
      <c r="K3847">
        <v>99</v>
      </c>
      <c r="L3847">
        <v>99</v>
      </c>
      <c r="M3847">
        <v>44</v>
      </c>
      <c r="N3847">
        <v>99</v>
      </c>
      <c r="O3847">
        <v>99</v>
      </c>
      <c r="P3847">
        <v>9999</v>
      </c>
      <c r="Q3847">
        <v>115</v>
      </c>
      <c r="R3847">
        <v>120.5</v>
      </c>
      <c r="S3847">
        <v>120.5</v>
      </c>
      <c r="T3847">
        <v>0.71225913228514004</v>
      </c>
      <c r="U3847">
        <v>1.0097143214577735</v>
      </c>
      <c r="V3847">
        <v>5.0622406639004147</v>
      </c>
      <c r="W3847">
        <v>44.547717842323642</v>
      </c>
      <c r="X3847">
        <v>201.73887243024049</v>
      </c>
      <c r="Y3847">
        <v>186.20497925311204</v>
      </c>
      <c r="Z3847">
        <v>186.20497925311204</v>
      </c>
      <c r="AA3847">
        <v>33.55518981601503</v>
      </c>
      <c r="AB3847">
        <v>4.8784823692867043</v>
      </c>
      <c r="AC3847">
        <v>5.5525214971223029</v>
      </c>
    </row>
    <row r="3848" spans="1:29">
      <c r="A3848">
        <v>10</v>
      </c>
      <c r="B3848">
        <v>957</v>
      </c>
      <c r="C3848">
        <v>1997</v>
      </c>
      <c r="D3848">
        <v>99</v>
      </c>
      <c r="E3848">
        <v>99</v>
      </c>
      <c r="F3848">
        <v>99</v>
      </c>
      <c r="G3848">
        <v>99</v>
      </c>
      <c r="H3848">
        <v>99</v>
      </c>
      <c r="I3848">
        <v>99</v>
      </c>
      <c r="J3848">
        <v>999</v>
      </c>
      <c r="K3848">
        <v>99</v>
      </c>
      <c r="L3848">
        <v>99</v>
      </c>
      <c r="M3848">
        <v>45</v>
      </c>
      <c r="N3848">
        <v>99</v>
      </c>
      <c r="O3848">
        <v>99</v>
      </c>
      <c r="P3848">
        <v>9999</v>
      </c>
      <c r="Q3848">
        <v>140</v>
      </c>
      <c r="R3848">
        <v>152</v>
      </c>
      <c r="S3848">
        <v>152</v>
      </c>
      <c r="T3848">
        <v>0.89845135358789441</v>
      </c>
      <c r="U3848">
        <v>1.2141034289255217</v>
      </c>
      <c r="V3848">
        <v>9.9013157894736885</v>
      </c>
      <c r="W3848">
        <v>45.592105263157904</v>
      </c>
      <c r="X3848">
        <v>192.30484119290651</v>
      </c>
      <c r="Y3848">
        <v>177.4973684210527</v>
      </c>
      <c r="Z3848">
        <v>177.4973684210527</v>
      </c>
      <c r="AA3848">
        <v>31.842773590202444</v>
      </c>
      <c r="AB3848">
        <v>5.1277819960920317</v>
      </c>
      <c r="AC3848">
        <v>10.480834576248206</v>
      </c>
    </row>
    <row r="3849" spans="1:29">
      <c r="A3849">
        <v>10</v>
      </c>
      <c r="B3849">
        <v>958</v>
      </c>
      <c r="C3849">
        <v>1997</v>
      </c>
      <c r="D3849">
        <v>99</v>
      </c>
      <c r="E3849">
        <v>99</v>
      </c>
      <c r="F3849">
        <v>99</v>
      </c>
      <c r="G3849">
        <v>99</v>
      </c>
      <c r="H3849">
        <v>99</v>
      </c>
      <c r="I3849">
        <v>99</v>
      </c>
      <c r="J3849">
        <v>999</v>
      </c>
      <c r="K3849">
        <v>99</v>
      </c>
      <c r="L3849">
        <v>99</v>
      </c>
      <c r="M3849">
        <v>46</v>
      </c>
      <c r="N3849">
        <v>99</v>
      </c>
      <c r="O3849">
        <v>99</v>
      </c>
      <c r="P3849">
        <v>9999</v>
      </c>
      <c r="Q3849">
        <v>126</v>
      </c>
      <c r="R3849">
        <v>136</v>
      </c>
      <c r="S3849">
        <v>136</v>
      </c>
      <c r="T3849">
        <v>0.80387752689443182</v>
      </c>
      <c r="U3849">
        <v>1.099175900454644</v>
      </c>
      <c r="V3849">
        <v>8.7279411764705888</v>
      </c>
      <c r="W3849">
        <v>46.338235294117645</v>
      </c>
      <c r="X3849">
        <v>194.58367854183928</v>
      </c>
      <c r="Y3849">
        <v>179.6007352941177</v>
      </c>
      <c r="Z3849">
        <v>179.6007352941177</v>
      </c>
      <c r="AA3849">
        <v>29.87195590280864</v>
      </c>
      <c r="AB3849">
        <v>3.9299389836516569</v>
      </c>
      <c r="AC3849">
        <v>15.154762315936329</v>
      </c>
    </row>
    <row r="3850" spans="1:29">
      <c r="A3850">
        <v>10</v>
      </c>
      <c r="B3850">
        <v>959</v>
      </c>
      <c r="C3850">
        <v>1997</v>
      </c>
      <c r="D3850">
        <v>99</v>
      </c>
      <c r="E3850">
        <v>99</v>
      </c>
      <c r="F3850">
        <v>99</v>
      </c>
      <c r="G3850">
        <v>99</v>
      </c>
      <c r="H3850">
        <v>99</v>
      </c>
      <c r="I3850">
        <v>99</v>
      </c>
      <c r="J3850">
        <v>999</v>
      </c>
      <c r="K3850">
        <v>99</v>
      </c>
      <c r="L3850">
        <v>99</v>
      </c>
      <c r="M3850">
        <v>47</v>
      </c>
      <c r="N3850">
        <v>99</v>
      </c>
      <c r="O3850">
        <v>99</v>
      </c>
      <c r="P3850">
        <v>9999</v>
      </c>
      <c r="Q3850">
        <v>189</v>
      </c>
      <c r="R3850">
        <v>215.5</v>
      </c>
      <c r="S3850">
        <v>215.5</v>
      </c>
      <c r="T3850">
        <v>1.2737912282775743</v>
      </c>
      <c r="U3850">
        <v>1.716919803634535</v>
      </c>
      <c r="V3850">
        <v>8.0185614849187896</v>
      </c>
      <c r="W3850">
        <v>47.109048723897907</v>
      </c>
      <c r="X3850">
        <v>191.81424438115403</v>
      </c>
      <c r="Y3850">
        <v>177.04454756380525</v>
      </c>
      <c r="Z3850">
        <v>177.04454756380525</v>
      </c>
      <c r="AA3850">
        <v>29.439616311255957</v>
      </c>
      <c r="AB3850">
        <v>2.2612824677642345</v>
      </c>
      <c r="AC3850">
        <v>-3.1524000959999321</v>
      </c>
    </row>
    <row r="3851" spans="1:29">
      <c r="A3851">
        <v>10</v>
      </c>
      <c r="B3851">
        <v>960</v>
      </c>
      <c r="C3851">
        <v>1997</v>
      </c>
      <c r="D3851">
        <v>99</v>
      </c>
      <c r="E3851">
        <v>99</v>
      </c>
      <c r="F3851">
        <v>99</v>
      </c>
      <c r="G3851">
        <v>99</v>
      </c>
      <c r="H3851">
        <v>99</v>
      </c>
      <c r="I3851">
        <v>99</v>
      </c>
      <c r="J3851">
        <v>999</v>
      </c>
      <c r="K3851">
        <v>99</v>
      </c>
      <c r="L3851">
        <v>99</v>
      </c>
      <c r="M3851">
        <v>48</v>
      </c>
      <c r="N3851">
        <v>99</v>
      </c>
      <c r="O3851">
        <v>99</v>
      </c>
      <c r="P3851">
        <v>9999</v>
      </c>
      <c r="Q3851">
        <v>247</v>
      </c>
      <c r="R3851">
        <v>279</v>
      </c>
      <c r="S3851">
        <v>279</v>
      </c>
      <c r="T3851">
        <v>1.6491311029672537</v>
      </c>
      <c r="U3851">
        <v>2.1798339740696435</v>
      </c>
      <c r="V3851">
        <v>8.3763440860215059</v>
      </c>
      <c r="W3851">
        <v>48.172043010752688</v>
      </c>
      <c r="X3851">
        <v>188.10369800828687</v>
      </c>
      <c r="Y3851">
        <v>173.61971326164871</v>
      </c>
      <c r="Z3851">
        <v>173.61971326164871</v>
      </c>
      <c r="AA3851">
        <v>30.310731954249601</v>
      </c>
      <c r="AB3851">
        <v>2.8685302366508552</v>
      </c>
      <c r="AC3851">
        <v>7.8119863589243055</v>
      </c>
    </row>
    <row r="3852" spans="1:29">
      <c r="A3852">
        <v>10</v>
      </c>
      <c r="B3852">
        <v>961</v>
      </c>
      <c r="C3852">
        <v>1997</v>
      </c>
      <c r="D3852">
        <v>99</v>
      </c>
      <c r="E3852">
        <v>99</v>
      </c>
      <c r="F3852">
        <v>99</v>
      </c>
      <c r="G3852">
        <v>99</v>
      </c>
      <c r="H3852">
        <v>99</v>
      </c>
      <c r="I3852">
        <v>99</v>
      </c>
      <c r="J3852">
        <v>999</v>
      </c>
      <c r="K3852">
        <v>99</v>
      </c>
      <c r="L3852">
        <v>99</v>
      </c>
      <c r="M3852">
        <v>49</v>
      </c>
      <c r="N3852">
        <v>99</v>
      </c>
      <c r="O3852">
        <v>99</v>
      </c>
      <c r="P3852">
        <v>9999</v>
      </c>
      <c r="Q3852">
        <v>316</v>
      </c>
      <c r="R3852">
        <v>376</v>
      </c>
      <c r="S3852">
        <v>376</v>
      </c>
      <c r="T3852">
        <v>2.2224849272963714</v>
      </c>
      <c r="U3852">
        <v>2.8374440808880257</v>
      </c>
      <c r="V3852">
        <v>9.0744680851063837</v>
      </c>
      <c r="W3852">
        <v>49.651595744680847</v>
      </c>
      <c r="X3852">
        <v>181.684377953482</v>
      </c>
      <c r="Y3852">
        <v>167.69468085106371</v>
      </c>
      <c r="Z3852">
        <v>167.69468085106371</v>
      </c>
      <c r="AA3852">
        <v>28.485436712211701</v>
      </c>
      <c r="AB3852">
        <v>5.6128080739390436</v>
      </c>
      <c r="AC3852">
        <v>8.6258119682344727</v>
      </c>
    </row>
    <row r="3853" spans="1:29">
      <c r="A3853">
        <v>10</v>
      </c>
      <c r="B3853">
        <v>962</v>
      </c>
      <c r="C3853">
        <v>1997</v>
      </c>
      <c r="D3853">
        <v>99</v>
      </c>
      <c r="E3853">
        <v>99</v>
      </c>
      <c r="F3853">
        <v>99</v>
      </c>
      <c r="G3853">
        <v>99</v>
      </c>
      <c r="H3853">
        <v>99</v>
      </c>
      <c r="I3853">
        <v>99</v>
      </c>
      <c r="J3853">
        <v>999</v>
      </c>
      <c r="K3853">
        <v>99</v>
      </c>
      <c r="L3853">
        <v>99</v>
      </c>
      <c r="M3853">
        <v>50</v>
      </c>
      <c r="N3853">
        <v>99</v>
      </c>
      <c r="O3853">
        <v>99</v>
      </c>
      <c r="P3853">
        <v>9999</v>
      </c>
      <c r="Q3853">
        <v>439</v>
      </c>
      <c r="R3853">
        <v>538</v>
      </c>
      <c r="S3853">
        <v>538</v>
      </c>
      <c r="T3853">
        <v>3.1800449225676801</v>
      </c>
      <c r="U3853">
        <v>3.9848788331114058</v>
      </c>
      <c r="V3853">
        <v>11.563197026022301</v>
      </c>
      <c r="W3853">
        <v>50.278810408921935</v>
      </c>
      <c r="X3853">
        <v>178.32447933238561</v>
      </c>
      <c r="Y3853">
        <v>164.59349442379187</v>
      </c>
      <c r="Z3853">
        <v>164.59349442379187</v>
      </c>
      <c r="AA3853">
        <v>29.377615433055201</v>
      </c>
      <c r="AB3853">
        <v>3.723276138291824</v>
      </c>
      <c r="AC3853">
        <v>9.6538129089073443</v>
      </c>
    </row>
    <row r="3854" spans="1:29">
      <c r="A3854">
        <v>10</v>
      </c>
      <c r="B3854">
        <v>963</v>
      </c>
      <c r="C3854">
        <v>1997</v>
      </c>
      <c r="D3854">
        <v>99</v>
      </c>
      <c r="E3854">
        <v>99</v>
      </c>
      <c r="F3854">
        <v>99</v>
      </c>
      <c r="G3854">
        <v>99</v>
      </c>
      <c r="H3854">
        <v>99</v>
      </c>
      <c r="I3854">
        <v>99</v>
      </c>
      <c r="J3854">
        <v>999</v>
      </c>
      <c r="K3854">
        <v>99</v>
      </c>
      <c r="L3854">
        <v>99</v>
      </c>
      <c r="M3854">
        <v>51</v>
      </c>
      <c r="N3854">
        <v>99</v>
      </c>
      <c r="O3854">
        <v>99</v>
      </c>
      <c r="P3854">
        <v>9999</v>
      </c>
      <c r="Q3854">
        <v>485</v>
      </c>
      <c r="R3854">
        <v>606.5</v>
      </c>
      <c r="S3854">
        <v>606.5</v>
      </c>
      <c r="T3854">
        <v>3.5849391180990664</v>
      </c>
      <c r="U3854">
        <v>4.4014826861694099</v>
      </c>
      <c r="V3854">
        <v>11.75267930750206</v>
      </c>
      <c r="W3854">
        <v>51.126133553173936</v>
      </c>
      <c r="X3854">
        <v>174.72148510314847</v>
      </c>
      <c r="Y3854">
        <v>161.26793075020603</v>
      </c>
      <c r="Z3854">
        <v>161.26793075020603</v>
      </c>
      <c r="AA3854">
        <v>27.607048673186455</v>
      </c>
      <c r="AB3854">
        <v>2.5331603854937641</v>
      </c>
      <c r="AC3854">
        <v>1.5629198446573973</v>
      </c>
    </row>
    <row r="3855" spans="1:29">
      <c r="A3855">
        <v>10</v>
      </c>
      <c r="B3855">
        <v>964</v>
      </c>
      <c r="C3855">
        <v>1997</v>
      </c>
      <c r="D3855">
        <v>99</v>
      </c>
      <c r="E3855">
        <v>99</v>
      </c>
      <c r="F3855">
        <v>99</v>
      </c>
      <c r="G3855">
        <v>99</v>
      </c>
      <c r="H3855">
        <v>99</v>
      </c>
      <c r="I3855">
        <v>99</v>
      </c>
      <c r="J3855">
        <v>999</v>
      </c>
      <c r="K3855">
        <v>99</v>
      </c>
      <c r="L3855">
        <v>99</v>
      </c>
      <c r="M3855">
        <v>52</v>
      </c>
      <c r="N3855">
        <v>99</v>
      </c>
      <c r="O3855">
        <v>99</v>
      </c>
      <c r="P3855">
        <v>9999</v>
      </c>
      <c r="Q3855">
        <v>603</v>
      </c>
      <c r="R3855">
        <v>777.5</v>
      </c>
      <c r="S3855">
        <v>777.5</v>
      </c>
      <c r="T3855">
        <v>4.5956968908854492</v>
      </c>
      <c r="U3855">
        <v>5.5105497612032845</v>
      </c>
      <c r="V3855">
        <v>12.054019292604499</v>
      </c>
      <c r="W3855">
        <v>52.167202572347264</v>
      </c>
      <c r="X3855">
        <v>170.63678136093338</v>
      </c>
      <c r="Y3855">
        <v>157.49774919614151</v>
      </c>
      <c r="Z3855">
        <v>157.49774919614151</v>
      </c>
      <c r="AA3855">
        <v>26.961668182884566</v>
      </c>
      <c r="AB3855">
        <v>2.9439050701166698</v>
      </c>
      <c r="AC3855">
        <v>7.2512296245332175</v>
      </c>
    </row>
    <row r="3856" spans="1:29">
      <c r="A3856">
        <v>10</v>
      </c>
      <c r="B3856">
        <v>965</v>
      </c>
      <c r="C3856">
        <v>1997</v>
      </c>
      <c r="D3856">
        <v>99</v>
      </c>
      <c r="E3856">
        <v>99</v>
      </c>
      <c r="F3856">
        <v>99</v>
      </c>
      <c r="G3856">
        <v>99</v>
      </c>
      <c r="H3856">
        <v>99</v>
      </c>
      <c r="I3856">
        <v>99</v>
      </c>
      <c r="J3856">
        <v>999</v>
      </c>
      <c r="K3856">
        <v>99</v>
      </c>
      <c r="L3856">
        <v>99</v>
      </c>
      <c r="M3856">
        <v>53</v>
      </c>
      <c r="N3856">
        <v>99</v>
      </c>
      <c r="O3856">
        <v>99</v>
      </c>
      <c r="P3856">
        <v>9999</v>
      </c>
      <c r="Q3856">
        <v>670</v>
      </c>
      <c r="R3856">
        <v>875.75</v>
      </c>
      <c r="S3856">
        <v>875.75</v>
      </c>
      <c r="T3856">
        <v>5.1764392954249914</v>
      </c>
      <c r="U3856">
        <v>6.0887064656691265</v>
      </c>
      <c r="V3856">
        <v>12.14616043391379</v>
      </c>
      <c r="W3856">
        <v>53.196688552669137</v>
      </c>
      <c r="X3856">
        <v>167.38749544191953</v>
      </c>
      <c r="Y3856">
        <v>154.49865829289195</v>
      </c>
      <c r="Z3856">
        <v>154.49865829289195</v>
      </c>
      <c r="AA3856">
        <v>27.352384373654356</v>
      </c>
      <c r="AB3856">
        <v>3.1386649240004361</v>
      </c>
      <c r="AC3856">
        <v>11.026243389268425</v>
      </c>
    </row>
    <row r="3857" spans="1:29">
      <c r="A3857">
        <v>10</v>
      </c>
      <c r="B3857">
        <v>966</v>
      </c>
      <c r="C3857">
        <v>1997</v>
      </c>
      <c r="D3857">
        <v>99</v>
      </c>
      <c r="E3857">
        <v>99</v>
      </c>
      <c r="F3857">
        <v>99</v>
      </c>
      <c r="G3857">
        <v>99</v>
      </c>
      <c r="H3857">
        <v>99</v>
      </c>
      <c r="I3857">
        <v>99</v>
      </c>
      <c r="J3857">
        <v>999</v>
      </c>
      <c r="K3857">
        <v>99</v>
      </c>
      <c r="L3857">
        <v>99</v>
      </c>
      <c r="M3857">
        <v>54</v>
      </c>
      <c r="N3857">
        <v>99</v>
      </c>
      <c r="O3857">
        <v>99</v>
      </c>
      <c r="P3857">
        <v>9999</v>
      </c>
      <c r="Q3857">
        <v>794</v>
      </c>
      <c r="R3857">
        <v>1097.5</v>
      </c>
      <c r="S3857">
        <v>1097.5</v>
      </c>
      <c r="T3857">
        <v>6.487173424754701</v>
      </c>
      <c r="U3857">
        <v>7.3579763682828974</v>
      </c>
      <c r="V3857">
        <v>12.628701594533029</v>
      </c>
      <c r="W3857">
        <v>54.123006833712978</v>
      </c>
      <c r="X3857">
        <v>161.41057312862637</v>
      </c>
      <c r="Y3857">
        <v>148.98195899772196</v>
      </c>
      <c r="Z3857">
        <v>148.98195899772196</v>
      </c>
      <c r="AA3857">
        <v>26.891201240090407</v>
      </c>
      <c r="AB3857">
        <v>2.5743423120014457</v>
      </c>
      <c r="AC3857">
        <v>3.5924589556137074</v>
      </c>
    </row>
    <row r="3858" spans="1:29">
      <c r="A3858">
        <v>10</v>
      </c>
      <c r="B3858">
        <v>967</v>
      </c>
      <c r="C3858">
        <v>1997</v>
      </c>
      <c r="D3858">
        <v>99</v>
      </c>
      <c r="E3858">
        <v>99</v>
      </c>
      <c r="F3858">
        <v>99</v>
      </c>
      <c r="G3858">
        <v>99</v>
      </c>
      <c r="H3858">
        <v>99</v>
      </c>
      <c r="I3858">
        <v>99</v>
      </c>
      <c r="J3858">
        <v>999</v>
      </c>
      <c r="K3858">
        <v>99</v>
      </c>
      <c r="L3858">
        <v>99</v>
      </c>
      <c r="M3858">
        <v>55</v>
      </c>
      <c r="N3858">
        <v>99</v>
      </c>
      <c r="O3858">
        <v>99</v>
      </c>
      <c r="P3858">
        <v>9999</v>
      </c>
      <c r="Q3858">
        <v>919</v>
      </c>
      <c r="R3858">
        <v>1322.5</v>
      </c>
      <c r="S3858">
        <v>1322.5</v>
      </c>
      <c r="T3858">
        <v>7.8171178626315188</v>
      </c>
      <c r="U3858">
        <v>8.6251762343605218</v>
      </c>
      <c r="V3858">
        <v>15.890359168241972</v>
      </c>
      <c r="W3858">
        <v>55.103969754253313</v>
      </c>
      <c r="X3858">
        <v>157.01835266360388</v>
      </c>
      <c r="Y3858">
        <v>144.92793950850637</v>
      </c>
      <c r="Z3858">
        <v>144.92793950850637</v>
      </c>
      <c r="AA3858">
        <v>26.068699011557968</v>
      </c>
      <c r="AB3858">
        <v>2.3890430666132065</v>
      </c>
      <c r="AC3858">
        <v>1.2607504764990956</v>
      </c>
    </row>
    <row r="3859" spans="1:29">
      <c r="A3859">
        <v>10</v>
      </c>
      <c r="B3859">
        <v>968</v>
      </c>
      <c r="C3859">
        <v>1997</v>
      </c>
      <c r="D3859">
        <v>99</v>
      </c>
      <c r="E3859">
        <v>99</v>
      </c>
      <c r="F3859">
        <v>99</v>
      </c>
      <c r="G3859">
        <v>99</v>
      </c>
      <c r="H3859">
        <v>99</v>
      </c>
      <c r="I3859">
        <v>99</v>
      </c>
      <c r="J3859">
        <v>999</v>
      </c>
      <c r="K3859">
        <v>99</v>
      </c>
      <c r="L3859">
        <v>99</v>
      </c>
      <c r="M3859">
        <v>56</v>
      </c>
      <c r="N3859">
        <v>99</v>
      </c>
      <c r="O3859">
        <v>99</v>
      </c>
      <c r="P3859">
        <v>9999</v>
      </c>
      <c r="Q3859">
        <v>966</v>
      </c>
      <c r="R3859">
        <v>1426</v>
      </c>
      <c r="S3859">
        <v>1426</v>
      </c>
      <c r="T3859">
        <v>8.4288923040548553</v>
      </c>
      <c r="U3859">
        <v>9.0544388108450313</v>
      </c>
      <c r="V3859">
        <v>15.502103786816273</v>
      </c>
      <c r="W3859">
        <v>56.039270687237007</v>
      </c>
      <c r="X3859">
        <v>152.86924915552245</v>
      </c>
      <c r="Y3859">
        <v>141.09831697054722</v>
      </c>
      <c r="Z3859">
        <v>141.09831697054722</v>
      </c>
      <c r="AA3859">
        <v>25.057522966074963</v>
      </c>
      <c r="AB3859">
        <v>1.4824359339943101</v>
      </c>
      <c r="AC3859">
        <v>-1.3107418497611478</v>
      </c>
    </row>
    <row r="3860" spans="1:29">
      <c r="A3860">
        <v>10</v>
      </c>
      <c r="B3860">
        <v>969</v>
      </c>
      <c r="C3860">
        <v>1997</v>
      </c>
      <c r="D3860">
        <v>99</v>
      </c>
      <c r="E3860">
        <v>99</v>
      </c>
      <c r="F3860">
        <v>99</v>
      </c>
      <c r="G3860">
        <v>99</v>
      </c>
      <c r="H3860">
        <v>99</v>
      </c>
      <c r="I3860">
        <v>99</v>
      </c>
      <c r="J3860">
        <v>999</v>
      </c>
      <c r="K3860">
        <v>99</v>
      </c>
      <c r="L3860">
        <v>99</v>
      </c>
      <c r="M3860">
        <v>57</v>
      </c>
      <c r="N3860">
        <v>99</v>
      </c>
      <c r="O3860">
        <v>99</v>
      </c>
      <c r="P3860">
        <v>9999</v>
      </c>
      <c r="Q3860">
        <v>952</v>
      </c>
      <c r="R3860">
        <v>1466</v>
      </c>
      <c r="S3860">
        <v>1466</v>
      </c>
      <c r="T3860">
        <v>8.6653268707885136</v>
      </c>
      <c r="U3860">
        <v>9.1850581162757585</v>
      </c>
      <c r="V3860">
        <v>15.526603001364256</v>
      </c>
      <c r="W3860">
        <v>57.07776261937245</v>
      </c>
      <c r="X3860">
        <v>150.84331152198087</v>
      </c>
      <c r="Y3860">
        <v>139.22837653478857</v>
      </c>
      <c r="Z3860">
        <v>139.22837653478857</v>
      </c>
      <c r="AA3860">
        <v>24.322822886945985</v>
      </c>
      <c r="AB3860">
        <v>2.1039064331041328</v>
      </c>
      <c r="AC3860">
        <v>10.283408249534476</v>
      </c>
    </row>
    <row r="3861" spans="1:29">
      <c r="A3861">
        <v>10</v>
      </c>
      <c r="B3861">
        <v>970</v>
      </c>
      <c r="C3861">
        <v>1997</v>
      </c>
      <c r="D3861">
        <v>99</v>
      </c>
      <c r="E3861">
        <v>99</v>
      </c>
      <c r="F3861">
        <v>99</v>
      </c>
      <c r="G3861">
        <v>99</v>
      </c>
      <c r="H3861">
        <v>99</v>
      </c>
      <c r="I3861">
        <v>99</v>
      </c>
      <c r="J3861">
        <v>999</v>
      </c>
      <c r="K3861">
        <v>99</v>
      </c>
      <c r="L3861">
        <v>99</v>
      </c>
      <c r="M3861">
        <v>58</v>
      </c>
      <c r="N3861">
        <v>99</v>
      </c>
      <c r="O3861">
        <v>99</v>
      </c>
      <c r="P3861">
        <v>9999</v>
      </c>
      <c r="Q3861">
        <v>978</v>
      </c>
      <c r="R3861">
        <v>1443.5</v>
      </c>
      <c r="S3861">
        <v>1443.5</v>
      </c>
      <c r="T3861">
        <v>8.5323324270008296</v>
      </c>
      <c r="U3861">
        <v>8.7486089129473097</v>
      </c>
      <c r="V3861">
        <v>16.252164877034982</v>
      </c>
      <c r="W3861">
        <v>58.060270176653979</v>
      </c>
      <c r="X3861">
        <v>145.91513269218581</v>
      </c>
      <c r="Y3861">
        <v>134.67966747488731</v>
      </c>
      <c r="Z3861">
        <v>134.67966747488731</v>
      </c>
      <c r="AA3861">
        <v>24.263937331467204</v>
      </c>
      <c r="AB3861">
        <v>1.8686994813871876</v>
      </c>
      <c r="AC3861">
        <v>5.5101657902367309</v>
      </c>
    </row>
    <row r="3862" spans="1:29">
      <c r="A3862">
        <v>10</v>
      </c>
      <c r="B3862">
        <v>971</v>
      </c>
      <c r="C3862">
        <v>1997</v>
      </c>
      <c r="D3862">
        <v>99</v>
      </c>
      <c r="E3862">
        <v>99</v>
      </c>
      <c r="F3862">
        <v>99</v>
      </c>
      <c r="G3862">
        <v>99</v>
      </c>
      <c r="H3862">
        <v>99</v>
      </c>
      <c r="I3862">
        <v>99</v>
      </c>
      <c r="J3862">
        <v>999</v>
      </c>
      <c r="K3862">
        <v>99</v>
      </c>
      <c r="L3862">
        <v>99</v>
      </c>
      <c r="M3862">
        <v>59</v>
      </c>
      <c r="N3862">
        <v>99</v>
      </c>
      <c r="O3862">
        <v>99</v>
      </c>
      <c r="P3862">
        <v>9999</v>
      </c>
      <c r="Q3862">
        <v>884</v>
      </c>
      <c r="R3862">
        <v>1302.5</v>
      </c>
      <c r="S3862">
        <v>1302.5</v>
      </c>
      <c r="T3862">
        <v>7.6989005792646896</v>
      </c>
      <c r="U3862">
        <v>7.711070600396094</v>
      </c>
      <c r="V3862">
        <v>15.897888675623802</v>
      </c>
      <c r="W3862">
        <v>59.022648752399249</v>
      </c>
      <c r="X3862">
        <v>142.53288221875189</v>
      </c>
      <c r="Y3862">
        <v>131.5578502879078</v>
      </c>
      <c r="Z3862">
        <v>131.5578502879078</v>
      </c>
      <c r="AA3862">
        <v>22.62631399954558</v>
      </c>
      <c r="AB3862">
        <v>1.1557523201661652</v>
      </c>
      <c r="AC3862">
        <v>-1.5726429458936373</v>
      </c>
    </row>
    <row r="3863" spans="1:29">
      <c r="A3863">
        <v>10</v>
      </c>
      <c r="B3863">
        <v>972</v>
      </c>
      <c r="C3863">
        <v>1997</v>
      </c>
      <c r="D3863">
        <v>99</v>
      </c>
      <c r="E3863">
        <v>99</v>
      </c>
      <c r="F3863">
        <v>99</v>
      </c>
      <c r="G3863">
        <v>99</v>
      </c>
      <c r="H3863">
        <v>99</v>
      </c>
      <c r="I3863">
        <v>99</v>
      </c>
      <c r="J3863">
        <v>999</v>
      </c>
      <c r="K3863">
        <v>99</v>
      </c>
      <c r="L3863">
        <v>99</v>
      </c>
      <c r="M3863">
        <v>60</v>
      </c>
      <c r="N3863">
        <v>99</v>
      </c>
      <c r="O3863">
        <v>99</v>
      </c>
      <c r="P3863">
        <v>9999</v>
      </c>
      <c r="Q3863">
        <v>795</v>
      </c>
      <c r="R3863">
        <v>1130</v>
      </c>
      <c r="S3863">
        <v>1130</v>
      </c>
      <c r="T3863">
        <v>6.6792765102257956</v>
      </c>
      <c r="U3863">
        <v>6.5510671263347735</v>
      </c>
      <c r="V3863">
        <v>19.394690265486723</v>
      </c>
      <c r="W3863">
        <v>60</v>
      </c>
      <c r="X3863">
        <v>139.57631425037627</v>
      </c>
      <c r="Y3863">
        <v>128.8289380530972</v>
      </c>
      <c r="Z3863">
        <v>128.8289380530972</v>
      </c>
      <c r="AA3863">
        <v>22.842950224927609</v>
      </c>
      <c r="AB3863">
        <v>0</v>
      </c>
    </row>
    <row r="3864" spans="1:29">
      <c r="A3864">
        <v>10</v>
      </c>
      <c r="B3864">
        <v>973</v>
      </c>
      <c r="C3864">
        <v>1997</v>
      </c>
      <c r="D3864">
        <v>99</v>
      </c>
      <c r="E3864">
        <v>99</v>
      </c>
      <c r="F3864">
        <v>99</v>
      </c>
      <c r="G3864">
        <v>99</v>
      </c>
      <c r="H3864">
        <v>99</v>
      </c>
      <c r="I3864">
        <v>99</v>
      </c>
      <c r="J3864">
        <v>999</v>
      </c>
      <c r="K3864">
        <v>99</v>
      </c>
      <c r="L3864">
        <v>99</v>
      </c>
      <c r="M3864">
        <v>61</v>
      </c>
      <c r="N3864">
        <v>99</v>
      </c>
      <c r="O3864">
        <v>99</v>
      </c>
      <c r="P3864">
        <v>9999</v>
      </c>
      <c r="Q3864">
        <v>622</v>
      </c>
      <c r="R3864">
        <v>857</v>
      </c>
      <c r="S3864">
        <v>857</v>
      </c>
      <c r="T3864">
        <v>5.0656105922685892</v>
      </c>
      <c r="U3864">
        <v>4.8247106561430817</v>
      </c>
      <c r="V3864">
        <v>18.913652275379224</v>
      </c>
      <c r="W3864">
        <v>61</v>
      </c>
      <c r="X3864">
        <v>135.54034014697649</v>
      </c>
      <c r="Y3864">
        <v>125.10373395565924</v>
      </c>
      <c r="Z3864">
        <v>125.10373395565924</v>
      </c>
      <c r="AA3864">
        <v>21.823558616282657</v>
      </c>
      <c r="AB3864">
        <v>0</v>
      </c>
    </row>
    <row r="3865" spans="1:29">
      <c r="A3865">
        <v>10</v>
      </c>
      <c r="B3865">
        <v>974</v>
      </c>
      <c r="C3865">
        <v>1997</v>
      </c>
      <c r="D3865">
        <v>99</v>
      </c>
      <c r="E3865">
        <v>99</v>
      </c>
      <c r="F3865">
        <v>99</v>
      </c>
      <c r="G3865">
        <v>99</v>
      </c>
      <c r="H3865">
        <v>99</v>
      </c>
      <c r="I3865">
        <v>99</v>
      </c>
      <c r="J3865">
        <v>999</v>
      </c>
      <c r="K3865">
        <v>99</v>
      </c>
      <c r="L3865">
        <v>99</v>
      </c>
      <c r="M3865">
        <v>62</v>
      </c>
      <c r="N3865">
        <v>99</v>
      </c>
      <c r="O3865">
        <v>99</v>
      </c>
      <c r="P3865">
        <v>9999</v>
      </c>
      <c r="Q3865">
        <v>427</v>
      </c>
      <c r="R3865">
        <v>552</v>
      </c>
      <c r="S3865">
        <v>552</v>
      </c>
      <c r="T3865">
        <v>3.2627970209244577</v>
      </c>
      <c r="U3865">
        <v>3.0842104363141996</v>
      </c>
      <c r="V3865">
        <v>19.376811594202898</v>
      </c>
      <c r="W3865">
        <v>62</v>
      </c>
      <c r="X3865">
        <v>134.51881859720172</v>
      </c>
      <c r="Y3865">
        <v>124.1608695652173</v>
      </c>
      <c r="Z3865">
        <v>124.1608695652173</v>
      </c>
      <c r="AA3865">
        <v>21.486044290280081</v>
      </c>
      <c r="AB3865">
        <v>0</v>
      </c>
    </row>
    <row r="3866" spans="1:29">
      <c r="A3866">
        <v>10</v>
      </c>
      <c r="B3866">
        <v>975</v>
      </c>
      <c r="C3866">
        <v>1997</v>
      </c>
      <c r="D3866">
        <v>99</v>
      </c>
      <c r="E3866">
        <v>99</v>
      </c>
      <c r="F3866">
        <v>99</v>
      </c>
      <c r="G3866">
        <v>99</v>
      </c>
      <c r="H3866">
        <v>99</v>
      </c>
      <c r="I3866">
        <v>99</v>
      </c>
      <c r="J3866">
        <v>999</v>
      </c>
      <c r="K3866">
        <v>99</v>
      </c>
      <c r="L3866">
        <v>99</v>
      </c>
      <c r="M3866">
        <v>63</v>
      </c>
      <c r="N3866">
        <v>99</v>
      </c>
      <c r="O3866">
        <v>99</v>
      </c>
      <c r="P3866">
        <v>9999</v>
      </c>
      <c r="Q3866">
        <v>213</v>
      </c>
      <c r="R3866">
        <v>254</v>
      </c>
      <c r="S3866">
        <v>254</v>
      </c>
      <c r="T3866">
        <v>1.5013594987587184</v>
      </c>
      <c r="U3866">
        <v>1.4212375848433727</v>
      </c>
      <c r="V3866">
        <v>18.937007874015748</v>
      </c>
      <c r="W3866">
        <v>63</v>
      </c>
      <c r="X3866">
        <v>134.71348990368611</v>
      </c>
      <c r="Y3866">
        <v>124.34055118110231</v>
      </c>
      <c r="Z3866">
        <v>124.34055118110231</v>
      </c>
      <c r="AA3866">
        <v>20.424870234732445</v>
      </c>
      <c r="AB3866">
        <v>0</v>
      </c>
    </row>
    <row r="3867" spans="1:29">
      <c r="A3867">
        <v>10</v>
      </c>
      <c r="B3867">
        <v>976</v>
      </c>
      <c r="C3867">
        <v>1997</v>
      </c>
      <c r="D3867">
        <v>99</v>
      </c>
      <c r="E3867">
        <v>99</v>
      </c>
      <c r="F3867">
        <v>99</v>
      </c>
      <c r="G3867">
        <v>99</v>
      </c>
      <c r="H3867">
        <v>99</v>
      </c>
      <c r="I3867">
        <v>99</v>
      </c>
      <c r="J3867">
        <v>999</v>
      </c>
      <c r="K3867">
        <v>99</v>
      </c>
      <c r="L3867">
        <v>99</v>
      </c>
      <c r="M3867">
        <v>64</v>
      </c>
      <c r="N3867">
        <v>99</v>
      </c>
      <c r="O3867">
        <v>99</v>
      </c>
      <c r="P3867">
        <v>9999</v>
      </c>
      <c r="Q3867">
        <v>98</v>
      </c>
      <c r="R3867">
        <v>109</v>
      </c>
      <c r="S3867">
        <v>109</v>
      </c>
      <c r="T3867">
        <v>0.64428419434921369</v>
      </c>
      <c r="U3867">
        <v>0.60389715878485295</v>
      </c>
      <c r="V3867">
        <v>18.504587155963304</v>
      </c>
      <c r="W3867">
        <v>64</v>
      </c>
      <c r="X3867">
        <v>133.38733885316137</v>
      </c>
      <c r="Y3867">
        <v>123.11651376146789</v>
      </c>
      <c r="Z3867">
        <v>123.11651376146789</v>
      </c>
      <c r="AA3867">
        <v>20.353380413783015</v>
      </c>
      <c r="AB3867">
        <v>0</v>
      </c>
    </row>
    <row r="3868" spans="1:29">
      <c r="A3868">
        <v>10</v>
      </c>
      <c r="B3868">
        <v>977</v>
      </c>
      <c r="C3868">
        <v>1997</v>
      </c>
      <c r="D3868">
        <v>99</v>
      </c>
      <c r="E3868">
        <v>99</v>
      </c>
      <c r="F3868">
        <v>99</v>
      </c>
      <c r="G3868">
        <v>99</v>
      </c>
      <c r="H3868">
        <v>99</v>
      </c>
      <c r="I3868">
        <v>99</v>
      </c>
      <c r="J3868">
        <v>999</v>
      </c>
      <c r="K3868">
        <v>99</v>
      </c>
      <c r="L3868">
        <v>99</v>
      </c>
      <c r="M3868">
        <v>65</v>
      </c>
      <c r="N3868">
        <v>99</v>
      </c>
      <c r="O3868">
        <v>99</v>
      </c>
      <c r="P3868">
        <v>9999</v>
      </c>
      <c r="Q3868">
        <v>42</v>
      </c>
      <c r="R3868">
        <v>42</v>
      </c>
      <c r="S3868">
        <v>42</v>
      </c>
      <c r="T3868">
        <v>0.24825629507033928</v>
      </c>
      <c r="U3868">
        <v>0.23400413017289751</v>
      </c>
      <c r="V3868">
        <v>22.857142857142861</v>
      </c>
      <c r="W3868">
        <v>65</v>
      </c>
      <c r="X3868">
        <v>134.13816230717637</v>
      </c>
      <c r="Y3868">
        <v>123.80952380952378</v>
      </c>
      <c r="Z3868">
        <v>123.80952380952378</v>
      </c>
      <c r="AA3868">
        <v>18.022985450117478</v>
      </c>
      <c r="AB3868">
        <v>0</v>
      </c>
    </row>
    <row r="3869" spans="1:29">
      <c r="A3869">
        <v>10</v>
      </c>
      <c r="B3869">
        <v>978</v>
      </c>
      <c r="C3869">
        <v>1997</v>
      </c>
      <c r="D3869">
        <v>99</v>
      </c>
      <c r="E3869">
        <v>99</v>
      </c>
      <c r="F3869">
        <v>99</v>
      </c>
      <c r="G3869">
        <v>99</v>
      </c>
      <c r="H3869">
        <v>99</v>
      </c>
      <c r="I3869">
        <v>99</v>
      </c>
      <c r="J3869">
        <v>999</v>
      </c>
      <c r="K3869">
        <v>99</v>
      </c>
      <c r="L3869">
        <v>99</v>
      </c>
      <c r="M3869">
        <v>66</v>
      </c>
      <c r="N3869">
        <v>99</v>
      </c>
      <c r="O3869">
        <v>99</v>
      </c>
      <c r="P3869">
        <v>9999</v>
      </c>
    </row>
    <row r="3870" spans="1:29">
      <c r="A3870">
        <v>10</v>
      </c>
      <c r="B3870">
        <v>979</v>
      </c>
      <c r="C3870">
        <v>1997</v>
      </c>
      <c r="D3870">
        <v>99</v>
      </c>
      <c r="E3870">
        <v>99</v>
      </c>
      <c r="F3870">
        <v>99</v>
      </c>
      <c r="G3870">
        <v>99</v>
      </c>
      <c r="H3870">
        <v>99</v>
      </c>
      <c r="I3870">
        <v>99</v>
      </c>
      <c r="J3870">
        <v>999</v>
      </c>
      <c r="K3870">
        <v>99</v>
      </c>
      <c r="L3870">
        <v>99</v>
      </c>
      <c r="M3870">
        <v>67</v>
      </c>
      <c r="N3870">
        <v>99</v>
      </c>
      <c r="O3870">
        <v>99</v>
      </c>
      <c r="P3870">
        <v>9999</v>
      </c>
    </row>
    <row r="3871" spans="1:29">
      <c r="A3871">
        <v>10</v>
      </c>
      <c r="B3871">
        <v>980</v>
      </c>
      <c r="C3871">
        <v>1997</v>
      </c>
      <c r="D3871">
        <v>99</v>
      </c>
      <c r="E3871">
        <v>99</v>
      </c>
      <c r="F3871">
        <v>99</v>
      </c>
      <c r="G3871">
        <v>99</v>
      </c>
      <c r="H3871">
        <v>99</v>
      </c>
      <c r="I3871">
        <v>99</v>
      </c>
      <c r="J3871">
        <v>999</v>
      </c>
      <c r="K3871">
        <v>99</v>
      </c>
      <c r="L3871">
        <v>99</v>
      </c>
      <c r="M3871">
        <v>68</v>
      </c>
      <c r="N3871">
        <v>99</v>
      </c>
      <c r="O3871">
        <v>99</v>
      </c>
      <c r="P3871">
        <v>9999</v>
      </c>
    </row>
    <row r="3872" spans="1:29">
      <c r="A3872">
        <v>10</v>
      </c>
      <c r="B3872">
        <v>981</v>
      </c>
      <c r="C3872">
        <v>1996</v>
      </c>
      <c r="D3872">
        <v>99</v>
      </c>
      <c r="E3872">
        <v>99</v>
      </c>
      <c r="F3872">
        <v>99</v>
      </c>
      <c r="G3872">
        <v>99</v>
      </c>
      <c r="H3872">
        <v>99</v>
      </c>
      <c r="I3872">
        <v>99</v>
      </c>
      <c r="J3872">
        <v>999</v>
      </c>
      <c r="K3872">
        <v>99</v>
      </c>
      <c r="L3872">
        <v>99</v>
      </c>
      <c r="M3872">
        <v>0</v>
      </c>
      <c r="N3872">
        <v>99</v>
      </c>
      <c r="O3872">
        <v>99</v>
      </c>
      <c r="P3872">
        <v>9999</v>
      </c>
      <c r="Q3872">
        <v>655</v>
      </c>
      <c r="R3872">
        <v>1391.5</v>
      </c>
      <c r="S3872">
        <v>0</v>
      </c>
      <c r="T3872">
        <v>9.5927477034968902</v>
      </c>
      <c r="U3872">
        <v>0</v>
      </c>
      <c r="V3872">
        <v>31.927416457060723</v>
      </c>
      <c r="X3872">
        <v>136.41459581447361</v>
      </c>
      <c r="Y3872">
        <v>0</v>
      </c>
    </row>
    <row r="3873" spans="1:29" s="301" customFormat="1">
      <c r="A3873" s="301">
        <v>10</v>
      </c>
      <c r="B3873" s="301">
        <v>982</v>
      </c>
      <c r="C3873" s="301">
        <v>1996</v>
      </c>
      <c r="D3873" s="301">
        <v>99</v>
      </c>
      <c r="E3873" s="301">
        <v>99</v>
      </c>
      <c r="F3873" s="301">
        <v>99</v>
      </c>
      <c r="G3873" s="301">
        <v>99</v>
      </c>
      <c r="H3873" s="301">
        <v>99</v>
      </c>
      <c r="I3873" s="301">
        <v>99</v>
      </c>
      <c r="J3873" s="301">
        <v>999</v>
      </c>
      <c r="K3873" s="301">
        <v>99</v>
      </c>
      <c r="L3873" s="301">
        <v>99</v>
      </c>
      <c r="M3873" s="301">
        <v>35</v>
      </c>
      <c r="N3873" s="301">
        <v>99</v>
      </c>
      <c r="O3873" s="301">
        <v>99</v>
      </c>
      <c r="P3873" s="301">
        <v>9999</v>
      </c>
      <c r="Q3873" s="301">
        <v>20</v>
      </c>
      <c r="R3873" s="301">
        <v>2</v>
      </c>
      <c r="S3873" s="301">
        <v>11</v>
      </c>
      <c r="T3873" s="301">
        <v>1.3787635937473069E-2</v>
      </c>
      <c r="U3873" s="301">
        <v>0.11288400255535964</v>
      </c>
      <c r="V3873" s="301">
        <v>6.5</v>
      </c>
      <c r="W3873" s="301">
        <v>35</v>
      </c>
      <c r="X3873" s="301">
        <v>686.07800650054162</v>
      </c>
      <c r="Y3873" s="301">
        <v>1055.3500000000001</v>
      </c>
      <c r="Z3873" s="301">
        <v>191.8818181818182</v>
      </c>
      <c r="AA3873" s="301">
        <v>45.305685338232472</v>
      </c>
      <c r="AB3873" s="301">
        <v>0</v>
      </c>
    </row>
    <row r="3874" spans="1:29" s="301" customFormat="1">
      <c r="A3874" s="301">
        <v>10</v>
      </c>
      <c r="B3874" s="301">
        <v>983</v>
      </c>
      <c r="C3874" s="301">
        <v>1996</v>
      </c>
      <c r="D3874" s="301">
        <v>99</v>
      </c>
      <c r="E3874" s="301">
        <v>99</v>
      </c>
      <c r="F3874" s="301">
        <v>99</v>
      </c>
      <c r="G3874" s="301">
        <v>99</v>
      </c>
      <c r="H3874" s="301">
        <v>99</v>
      </c>
      <c r="I3874" s="301">
        <v>99</v>
      </c>
      <c r="J3874" s="301">
        <v>999</v>
      </c>
      <c r="K3874" s="301">
        <v>99</v>
      </c>
      <c r="L3874" s="301">
        <v>99</v>
      </c>
      <c r="M3874" s="301">
        <v>36</v>
      </c>
      <c r="N3874" s="301">
        <v>99</v>
      </c>
      <c r="O3874" s="301">
        <v>99</v>
      </c>
      <c r="P3874" s="301">
        <v>9999</v>
      </c>
      <c r="Q3874" s="301">
        <v>5</v>
      </c>
      <c r="R3874" s="301">
        <v>5</v>
      </c>
      <c r="S3874" s="301">
        <v>5</v>
      </c>
      <c r="T3874" s="301">
        <v>3.4469089843682674E-2</v>
      </c>
      <c r="U3874" s="301">
        <v>5.160992204762499E-2</v>
      </c>
      <c r="V3874" s="301">
        <v>2</v>
      </c>
      <c r="W3874" s="301">
        <v>36</v>
      </c>
      <c r="X3874" s="301">
        <v>209.10075839653305</v>
      </c>
      <c r="Y3874" s="301">
        <v>193</v>
      </c>
      <c r="Z3874" s="301">
        <v>193</v>
      </c>
      <c r="AA3874" s="301">
        <v>16.296011782028074</v>
      </c>
      <c r="AB3874" s="301">
        <v>0</v>
      </c>
    </row>
    <row r="3875" spans="1:29" s="301" customFormat="1">
      <c r="A3875" s="301">
        <v>10</v>
      </c>
      <c r="B3875" s="301">
        <v>984</v>
      </c>
      <c r="C3875" s="301">
        <v>1996</v>
      </c>
      <c r="D3875" s="301">
        <v>99</v>
      </c>
      <c r="E3875" s="301">
        <v>99</v>
      </c>
      <c r="F3875" s="301">
        <v>99</v>
      </c>
      <c r="G3875" s="301">
        <v>99</v>
      </c>
      <c r="H3875" s="301">
        <v>99</v>
      </c>
      <c r="I3875" s="301">
        <v>99</v>
      </c>
      <c r="J3875" s="301">
        <v>999</v>
      </c>
      <c r="K3875" s="301">
        <v>99</v>
      </c>
      <c r="L3875" s="301">
        <v>99</v>
      </c>
      <c r="M3875" s="301">
        <v>37</v>
      </c>
      <c r="N3875" s="301">
        <v>99</v>
      </c>
      <c r="O3875" s="301">
        <v>99</v>
      </c>
      <c r="P3875" s="301">
        <v>9999</v>
      </c>
      <c r="Q3875" s="301">
        <v>17</v>
      </c>
      <c r="R3875" s="301">
        <v>17</v>
      </c>
      <c r="S3875" s="301">
        <v>17</v>
      </c>
      <c r="T3875" s="301">
        <v>0.1171949054685211</v>
      </c>
      <c r="U3875" s="301">
        <v>0.1811962859039932</v>
      </c>
      <c r="V3875" s="301">
        <v>2.1176470588235294</v>
      </c>
      <c r="W3875" s="301">
        <v>39.176470588235304</v>
      </c>
      <c r="X3875" s="301">
        <v>215.9199541138232</v>
      </c>
      <c r="Y3875" s="301">
        <v>199.29411764705881</v>
      </c>
      <c r="Z3875" s="301">
        <v>199.29411764705881</v>
      </c>
      <c r="AA3875" s="301">
        <v>40.195133896123906</v>
      </c>
      <c r="AB3875" s="301">
        <v>8.7058823529411615</v>
      </c>
      <c r="AC3875" s="301">
        <v>25.442061257125072</v>
      </c>
    </row>
    <row r="3876" spans="1:29" s="301" customFormat="1">
      <c r="A3876" s="301">
        <v>10</v>
      </c>
      <c r="B3876" s="301">
        <v>985</v>
      </c>
      <c r="C3876" s="301">
        <v>1996</v>
      </c>
      <c r="D3876" s="301">
        <v>99</v>
      </c>
      <c r="E3876" s="301">
        <v>99</v>
      </c>
      <c r="F3876" s="301">
        <v>99</v>
      </c>
      <c r="G3876" s="301">
        <v>99</v>
      </c>
      <c r="H3876" s="301">
        <v>99</v>
      </c>
      <c r="I3876" s="301">
        <v>99</v>
      </c>
      <c r="J3876" s="301">
        <v>999</v>
      </c>
      <c r="K3876" s="301">
        <v>99</v>
      </c>
      <c r="L3876" s="301">
        <v>99</v>
      </c>
      <c r="M3876" s="301">
        <v>38</v>
      </c>
      <c r="N3876" s="301">
        <v>99</v>
      </c>
      <c r="O3876" s="301">
        <v>99</v>
      </c>
      <c r="P3876" s="301">
        <v>9999</v>
      </c>
      <c r="Q3876" s="301">
        <v>22</v>
      </c>
      <c r="R3876" s="301">
        <v>23</v>
      </c>
      <c r="S3876" s="301">
        <v>23</v>
      </c>
      <c r="T3876" s="301">
        <v>0.15855781328094029</v>
      </c>
      <c r="U3876" s="301">
        <v>0.23469946312310619</v>
      </c>
      <c r="V3876" s="301">
        <v>6.4782608695652177</v>
      </c>
      <c r="W3876" s="301">
        <v>38</v>
      </c>
      <c r="X3876" s="301">
        <v>206.71722643553636</v>
      </c>
      <c r="Y3876" s="301">
        <v>190.8</v>
      </c>
      <c r="Z3876" s="301">
        <v>190.8</v>
      </c>
      <c r="AA3876" s="301">
        <v>37.234509472425778</v>
      </c>
      <c r="AB3876" s="301">
        <v>0</v>
      </c>
    </row>
    <row r="3877" spans="1:29" s="301" customFormat="1">
      <c r="A3877" s="301">
        <v>10</v>
      </c>
      <c r="B3877" s="301">
        <v>986</v>
      </c>
      <c r="C3877" s="301">
        <v>1996</v>
      </c>
      <c r="D3877" s="301">
        <v>99</v>
      </c>
      <c r="E3877" s="301">
        <v>99</v>
      </c>
      <c r="F3877" s="301">
        <v>99</v>
      </c>
      <c r="G3877" s="301">
        <v>99</v>
      </c>
      <c r="H3877" s="301">
        <v>99</v>
      </c>
      <c r="I3877" s="301">
        <v>99</v>
      </c>
      <c r="J3877" s="301">
        <v>999</v>
      </c>
      <c r="K3877" s="301">
        <v>99</v>
      </c>
      <c r="L3877" s="301">
        <v>99</v>
      </c>
      <c r="M3877" s="301">
        <v>39</v>
      </c>
      <c r="N3877" s="301">
        <v>99</v>
      </c>
      <c r="O3877" s="301">
        <v>99</v>
      </c>
      <c r="P3877" s="301">
        <v>9999</v>
      </c>
      <c r="Q3877" s="301">
        <v>25</v>
      </c>
      <c r="R3877" s="301">
        <v>25</v>
      </c>
      <c r="S3877" s="301">
        <v>25</v>
      </c>
      <c r="T3877" s="301">
        <v>0.17234544921841338</v>
      </c>
      <c r="U3877" s="301">
        <v>0.24280730165411127</v>
      </c>
      <c r="V3877" s="301">
        <v>2</v>
      </c>
      <c r="W3877" s="301">
        <v>39</v>
      </c>
      <c r="X3877" s="301">
        <v>196.74972914409523</v>
      </c>
      <c r="Y3877" s="301">
        <v>181.6</v>
      </c>
      <c r="Z3877" s="301">
        <v>181.6</v>
      </c>
      <c r="AA3877" s="301">
        <v>32.373693023811718</v>
      </c>
      <c r="AB3877" s="301">
        <v>0</v>
      </c>
    </row>
    <row r="3878" spans="1:29" s="301" customFormat="1">
      <c r="A3878" s="301">
        <v>10</v>
      </c>
      <c r="B3878" s="301">
        <v>987</v>
      </c>
      <c r="C3878" s="301">
        <v>1996</v>
      </c>
      <c r="D3878" s="301">
        <v>99</v>
      </c>
      <c r="E3878" s="301">
        <v>99</v>
      </c>
      <c r="F3878" s="301">
        <v>99</v>
      </c>
      <c r="G3878" s="301">
        <v>99</v>
      </c>
      <c r="H3878" s="301">
        <v>99</v>
      </c>
      <c r="I3878" s="301">
        <v>99</v>
      </c>
      <c r="J3878" s="301">
        <v>999</v>
      </c>
      <c r="K3878" s="301">
        <v>99</v>
      </c>
      <c r="L3878" s="301">
        <v>99</v>
      </c>
      <c r="M3878" s="301">
        <v>40</v>
      </c>
      <c r="N3878" s="301">
        <v>99</v>
      </c>
      <c r="O3878" s="301">
        <v>99</v>
      </c>
      <c r="P3878" s="301">
        <v>9999</v>
      </c>
      <c r="Q3878" s="301">
        <v>30</v>
      </c>
      <c r="R3878" s="301">
        <v>32</v>
      </c>
      <c r="S3878" s="301">
        <v>32</v>
      </c>
      <c r="T3878" s="301">
        <v>0.22060217499956911</v>
      </c>
      <c r="U3878" s="301">
        <v>0.31745717646662408</v>
      </c>
      <c r="V3878" s="301">
        <v>5</v>
      </c>
      <c r="W3878" s="301">
        <v>40</v>
      </c>
      <c r="X3878" s="301">
        <v>200.96830985915497</v>
      </c>
      <c r="Y3878" s="301">
        <v>185.49374999999995</v>
      </c>
      <c r="Z3878" s="301">
        <v>185.49374999999995</v>
      </c>
      <c r="AA3878" s="301">
        <v>36.654876359599179</v>
      </c>
      <c r="AB3878" s="301">
        <v>0</v>
      </c>
    </row>
    <row r="3879" spans="1:29" s="301" customFormat="1">
      <c r="A3879" s="301">
        <v>10</v>
      </c>
      <c r="B3879" s="301">
        <v>988</v>
      </c>
      <c r="C3879" s="301">
        <v>1996</v>
      </c>
      <c r="D3879" s="301">
        <v>99</v>
      </c>
      <c r="E3879" s="301">
        <v>99</v>
      </c>
      <c r="F3879" s="301">
        <v>99</v>
      </c>
      <c r="G3879" s="301">
        <v>99</v>
      </c>
      <c r="H3879" s="301">
        <v>99</v>
      </c>
      <c r="I3879" s="301">
        <v>99</v>
      </c>
      <c r="J3879" s="301">
        <v>999</v>
      </c>
      <c r="K3879" s="301">
        <v>99</v>
      </c>
      <c r="L3879" s="301">
        <v>99</v>
      </c>
      <c r="M3879" s="301">
        <v>41</v>
      </c>
      <c r="N3879" s="301">
        <v>99</v>
      </c>
      <c r="O3879" s="301">
        <v>99</v>
      </c>
      <c r="P3879" s="301">
        <v>9999</v>
      </c>
      <c r="Q3879" s="301">
        <v>33</v>
      </c>
      <c r="R3879" s="301">
        <v>37</v>
      </c>
      <c r="S3879" s="301">
        <v>37</v>
      </c>
      <c r="T3879" s="301">
        <v>0.25507126484325193</v>
      </c>
      <c r="U3879" s="301">
        <v>0.35457353491330995</v>
      </c>
      <c r="V3879" s="301">
        <v>7.5405405405405421</v>
      </c>
      <c r="W3879" s="301">
        <v>41</v>
      </c>
      <c r="X3879" s="301">
        <v>194.131943427718</v>
      </c>
      <c r="Y3879" s="301">
        <v>179.18378378378381</v>
      </c>
      <c r="Z3879" s="301">
        <v>179.18378378378381</v>
      </c>
      <c r="AA3879" s="301">
        <v>28.064091835437157</v>
      </c>
      <c r="AB3879" s="301">
        <v>0</v>
      </c>
    </row>
    <row r="3880" spans="1:29" s="301" customFormat="1">
      <c r="A3880" s="301">
        <v>10</v>
      </c>
      <c r="B3880" s="301">
        <v>989</v>
      </c>
      <c r="C3880" s="301">
        <v>1996</v>
      </c>
      <c r="D3880" s="301">
        <v>99</v>
      </c>
      <c r="E3880" s="301">
        <v>99</v>
      </c>
      <c r="F3880" s="301">
        <v>99</v>
      </c>
      <c r="G3880" s="301">
        <v>99</v>
      </c>
      <c r="H3880" s="301">
        <v>99</v>
      </c>
      <c r="I3880" s="301">
        <v>99</v>
      </c>
      <c r="J3880" s="301">
        <v>999</v>
      </c>
      <c r="K3880" s="301">
        <v>99</v>
      </c>
      <c r="L3880" s="301">
        <v>99</v>
      </c>
      <c r="M3880" s="301">
        <v>42</v>
      </c>
      <c r="N3880" s="301">
        <v>99</v>
      </c>
      <c r="O3880" s="301">
        <v>99</v>
      </c>
      <c r="P3880" s="301">
        <v>9999</v>
      </c>
      <c r="Q3880" s="301">
        <v>55</v>
      </c>
      <c r="R3880" s="301">
        <v>54</v>
      </c>
      <c r="S3880" s="301">
        <v>54</v>
      </c>
      <c r="T3880" s="301">
        <v>0.37226617031177278</v>
      </c>
      <c r="U3880" s="301">
        <v>0.53649717308657541</v>
      </c>
      <c r="V3880" s="301">
        <v>5.0925925925925917</v>
      </c>
      <c r="W3880" s="301">
        <v>42.777777777777779</v>
      </c>
      <c r="X3880" s="301">
        <v>203.52112676056328</v>
      </c>
      <c r="Y3880" s="301">
        <v>185.76666666666665</v>
      </c>
      <c r="Z3880" s="301">
        <v>185.76666666666665</v>
      </c>
      <c r="AA3880" s="301">
        <v>29.651525474467167</v>
      </c>
    </row>
    <row r="3881" spans="1:29" s="301" customFormat="1">
      <c r="A3881" s="301">
        <v>10</v>
      </c>
      <c r="B3881" s="301">
        <v>990</v>
      </c>
      <c r="C3881" s="301">
        <v>1996</v>
      </c>
      <c r="D3881" s="301">
        <v>99</v>
      </c>
      <c r="E3881" s="301">
        <v>99</v>
      </c>
      <c r="F3881" s="301">
        <v>99</v>
      </c>
      <c r="G3881" s="301">
        <v>99</v>
      </c>
      <c r="H3881" s="301">
        <v>99</v>
      </c>
      <c r="I3881" s="301">
        <v>99</v>
      </c>
      <c r="J3881" s="301">
        <v>999</v>
      </c>
      <c r="K3881" s="301">
        <v>99</v>
      </c>
      <c r="L3881" s="301">
        <v>99</v>
      </c>
      <c r="M3881" s="301">
        <v>43</v>
      </c>
      <c r="N3881" s="301">
        <v>99</v>
      </c>
      <c r="O3881" s="301">
        <v>99</v>
      </c>
      <c r="P3881" s="301">
        <v>9999</v>
      </c>
      <c r="Q3881" s="301">
        <v>76</v>
      </c>
      <c r="R3881" s="301">
        <v>81</v>
      </c>
      <c r="S3881" s="301">
        <v>81</v>
      </c>
      <c r="T3881" s="301">
        <v>0.55839925546765923</v>
      </c>
      <c r="U3881" s="301">
        <v>0.80309852066709941</v>
      </c>
      <c r="V3881" s="301">
        <v>5</v>
      </c>
      <c r="W3881" s="301">
        <v>43</v>
      </c>
      <c r="X3881" s="301">
        <v>200.8520257346548</v>
      </c>
      <c r="Y3881" s="301">
        <v>185.38641975308639</v>
      </c>
      <c r="Z3881" s="301">
        <v>185.38641975308639</v>
      </c>
      <c r="AA3881" s="301">
        <v>24.095221354453379</v>
      </c>
      <c r="AB3881" s="301">
        <v>0</v>
      </c>
    </row>
    <row r="3882" spans="1:29" s="301" customFormat="1">
      <c r="A3882" s="301">
        <v>10</v>
      </c>
      <c r="B3882" s="301">
        <v>991</v>
      </c>
      <c r="C3882" s="301">
        <v>1996</v>
      </c>
      <c r="D3882" s="301">
        <v>99</v>
      </c>
      <c r="E3882" s="301">
        <v>99</v>
      </c>
      <c r="F3882" s="301">
        <v>99</v>
      </c>
      <c r="G3882" s="301">
        <v>99</v>
      </c>
      <c r="H3882" s="301">
        <v>99</v>
      </c>
      <c r="I3882" s="301">
        <v>99</v>
      </c>
      <c r="J3882" s="301">
        <v>999</v>
      </c>
      <c r="K3882" s="301">
        <v>99</v>
      </c>
      <c r="L3882" s="301">
        <v>99</v>
      </c>
      <c r="M3882" s="301">
        <v>44</v>
      </c>
      <c r="N3882" s="301">
        <v>99</v>
      </c>
      <c r="O3882" s="301">
        <v>99</v>
      </c>
      <c r="P3882" s="301">
        <v>9999</v>
      </c>
      <c r="Q3882" s="301">
        <v>96</v>
      </c>
      <c r="R3882" s="301">
        <v>103</v>
      </c>
      <c r="S3882" s="301">
        <v>103</v>
      </c>
      <c r="T3882" s="301">
        <v>0.71006325077986321</v>
      </c>
      <c r="U3882" s="301">
        <v>0.96622865976519845</v>
      </c>
      <c r="V3882" s="301">
        <v>6.0582524271844687</v>
      </c>
      <c r="W3882" s="301">
        <v>45.281553398058243</v>
      </c>
      <c r="X3882" s="301">
        <v>192.32031471878324</v>
      </c>
      <c r="Y3882" s="301">
        <v>175.40291262135909</v>
      </c>
      <c r="Z3882" s="301">
        <v>175.40291262135909</v>
      </c>
      <c r="AA3882" s="301">
        <v>30.053589535092939</v>
      </c>
    </row>
    <row r="3883" spans="1:29" s="301" customFormat="1">
      <c r="A3883" s="301">
        <v>10</v>
      </c>
      <c r="B3883" s="301">
        <v>992</v>
      </c>
      <c r="C3883" s="301">
        <v>1996</v>
      </c>
      <c r="D3883" s="301">
        <v>99</v>
      </c>
      <c r="E3883" s="301">
        <v>99</v>
      </c>
      <c r="F3883" s="301">
        <v>99</v>
      </c>
      <c r="G3883" s="301">
        <v>99</v>
      </c>
      <c r="H3883" s="301">
        <v>99</v>
      </c>
      <c r="I3883" s="301">
        <v>99</v>
      </c>
      <c r="J3883" s="301">
        <v>999</v>
      </c>
      <c r="K3883" s="301">
        <v>99</v>
      </c>
      <c r="L3883" s="301">
        <v>99</v>
      </c>
      <c r="M3883" s="301">
        <v>45</v>
      </c>
      <c r="N3883" s="301">
        <v>99</v>
      </c>
      <c r="O3883" s="301">
        <v>99</v>
      </c>
      <c r="P3883" s="301">
        <v>9999</v>
      </c>
      <c r="Q3883" s="301">
        <v>148</v>
      </c>
      <c r="R3883" s="301">
        <v>174</v>
      </c>
      <c r="S3883" s="301">
        <v>174</v>
      </c>
      <c r="T3883" s="301">
        <v>1.1995243265601576</v>
      </c>
      <c r="U3883" s="301">
        <v>1.6578016152033734</v>
      </c>
      <c r="V3883" s="301">
        <v>9.1839080459770113</v>
      </c>
      <c r="W3883" s="301">
        <v>45.775862068965509</v>
      </c>
      <c r="X3883" s="301">
        <v>194.21115552732837</v>
      </c>
      <c r="Y3883" s="301">
        <v>178.14655172413796</v>
      </c>
      <c r="Z3883" s="301">
        <v>178.14655172413796</v>
      </c>
      <c r="AA3883" s="301">
        <v>29.834834894245326</v>
      </c>
    </row>
    <row r="3884" spans="1:29" s="301" customFormat="1">
      <c r="A3884" s="301">
        <v>10</v>
      </c>
      <c r="B3884" s="301">
        <v>993</v>
      </c>
      <c r="C3884" s="301">
        <v>1996</v>
      </c>
      <c r="D3884" s="301">
        <v>99</v>
      </c>
      <c r="E3884" s="301">
        <v>99</v>
      </c>
      <c r="F3884" s="301">
        <v>99</v>
      </c>
      <c r="G3884" s="301">
        <v>99</v>
      </c>
      <c r="H3884" s="301">
        <v>99</v>
      </c>
      <c r="I3884" s="301">
        <v>99</v>
      </c>
      <c r="J3884" s="301">
        <v>999</v>
      </c>
      <c r="K3884" s="301">
        <v>99</v>
      </c>
      <c r="L3884" s="301">
        <v>99</v>
      </c>
      <c r="M3884" s="301">
        <v>46</v>
      </c>
      <c r="N3884" s="301">
        <v>99</v>
      </c>
      <c r="O3884" s="301">
        <v>99</v>
      </c>
      <c r="P3884" s="301">
        <v>9999</v>
      </c>
      <c r="Q3884" s="301">
        <v>175</v>
      </c>
      <c r="R3884" s="301">
        <v>190.75</v>
      </c>
      <c r="S3884" s="301">
        <v>190.75</v>
      </c>
      <c r="T3884" s="301">
        <v>1.3149957775364944</v>
      </c>
      <c r="U3884" s="301">
        <v>1.7580157830094252</v>
      </c>
      <c r="V3884" s="301">
        <v>8.0943643512450887</v>
      </c>
      <c r="W3884" s="301">
        <v>46.542595019659238</v>
      </c>
      <c r="X3884" s="301">
        <v>187.8733232138064</v>
      </c>
      <c r="Y3884" s="301">
        <v>172.32660550458715</v>
      </c>
      <c r="Z3884" s="301">
        <v>172.32660550458715</v>
      </c>
      <c r="AA3884" s="301">
        <v>27.523968423907281</v>
      </c>
    </row>
    <row r="3885" spans="1:29" s="301" customFormat="1">
      <c r="A3885" s="301">
        <v>10</v>
      </c>
      <c r="B3885" s="301">
        <v>994</v>
      </c>
      <c r="C3885" s="301">
        <v>1996</v>
      </c>
      <c r="D3885" s="301">
        <v>99</v>
      </c>
      <c r="E3885" s="301">
        <v>99</v>
      </c>
      <c r="F3885" s="301">
        <v>99</v>
      </c>
      <c r="G3885" s="301">
        <v>99</v>
      </c>
      <c r="H3885" s="301">
        <v>99</v>
      </c>
      <c r="I3885" s="301">
        <v>99</v>
      </c>
      <c r="J3885" s="301">
        <v>999</v>
      </c>
      <c r="K3885" s="301">
        <v>99</v>
      </c>
      <c r="L3885" s="301">
        <v>99</v>
      </c>
      <c r="M3885" s="301">
        <v>47</v>
      </c>
      <c r="N3885" s="301">
        <v>99</v>
      </c>
      <c r="O3885" s="301">
        <v>99</v>
      </c>
      <c r="P3885" s="301">
        <v>9999</v>
      </c>
      <c r="Q3885" s="301">
        <v>186</v>
      </c>
      <c r="R3885" s="301">
        <v>209</v>
      </c>
      <c r="S3885" s="301">
        <v>209</v>
      </c>
      <c r="T3885" s="301">
        <v>1.4408079554659361</v>
      </c>
      <c r="U3885" s="301">
        <v>1.9125727920513236</v>
      </c>
      <c r="V3885" s="301">
        <v>8.114832535885169</v>
      </c>
      <c r="W3885" s="301">
        <v>47.67464114832535</v>
      </c>
      <c r="X3885" s="301">
        <v>186.43802454032243</v>
      </c>
      <c r="Y3885" s="301">
        <v>171.1062200956938</v>
      </c>
      <c r="Z3885" s="301">
        <v>171.1062200956938</v>
      </c>
      <c r="AA3885" s="301">
        <v>23.764313431894685</v>
      </c>
    </row>
    <row r="3886" spans="1:29" s="301" customFormat="1">
      <c r="A3886" s="301">
        <v>10</v>
      </c>
      <c r="B3886" s="301">
        <v>995</v>
      </c>
      <c r="C3886" s="301">
        <v>1996</v>
      </c>
      <c r="D3886" s="301">
        <v>99</v>
      </c>
      <c r="E3886" s="301">
        <v>99</v>
      </c>
      <c r="F3886" s="301">
        <v>99</v>
      </c>
      <c r="G3886" s="301">
        <v>99</v>
      </c>
      <c r="H3886" s="301">
        <v>99</v>
      </c>
      <c r="I3886" s="301">
        <v>99</v>
      </c>
      <c r="J3886" s="301">
        <v>999</v>
      </c>
      <c r="K3886" s="301">
        <v>99</v>
      </c>
      <c r="L3886" s="301">
        <v>99</v>
      </c>
      <c r="M3886" s="301">
        <v>48</v>
      </c>
      <c r="N3886" s="301">
        <v>99</v>
      </c>
      <c r="O3886" s="301">
        <v>99</v>
      </c>
      <c r="P3886" s="301">
        <v>9999</v>
      </c>
      <c r="Q3886" s="301">
        <v>259</v>
      </c>
      <c r="R3886" s="301">
        <v>298</v>
      </c>
      <c r="S3886" s="301">
        <v>298</v>
      </c>
      <c r="T3886" s="301">
        <v>2.0543577546834877</v>
      </c>
      <c r="U3886" s="301">
        <v>2.6717253303904056</v>
      </c>
      <c r="V3886" s="301">
        <v>8.1275167785234874</v>
      </c>
      <c r="W3886" s="301">
        <v>48.644295302013425</v>
      </c>
      <c r="X3886" s="301">
        <v>182.73139092687265</v>
      </c>
      <c r="Y3886" s="301">
        <v>167.63691275167764</v>
      </c>
      <c r="Z3886" s="301">
        <v>167.63691275167764</v>
      </c>
      <c r="AA3886" s="301">
        <v>28.147846959502072</v>
      </c>
    </row>
    <row r="3887" spans="1:29" s="301" customFormat="1">
      <c r="A3887" s="301">
        <v>10</v>
      </c>
      <c r="B3887" s="301">
        <v>996</v>
      </c>
      <c r="C3887" s="301">
        <v>1996</v>
      </c>
      <c r="D3887" s="301">
        <v>99</v>
      </c>
      <c r="E3887" s="301">
        <v>99</v>
      </c>
      <c r="F3887" s="301">
        <v>99</v>
      </c>
      <c r="G3887" s="301">
        <v>99</v>
      </c>
      <c r="H3887" s="301">
        <v>99</v>
      </c>
      <c r="I3887" s="301">
        <v>99</v>
      </c>
      <c r="J3887" s="301">
        <v>999</v>
      </c>
      <c r="K3887" s="301">
        <v>99</v>
      </c>
      <c r="L3887" s="301">
        <v>99</v>
      </c>
      <c r="M3887" s="301">
        <v>49</v>
      </c>
      <c r="N3887" s="301">
        <v>99</v>
      </c>
      <c r="O3887" s="301">
        <v>99</v>
      </c>
      <c r="P3887" s="301">
        <v>9999</v>
      </c>
      <c r="Q3887" s="301">
        <v>308</v>
      </c>
      <c r="R3887" s="301">
        <v>350</v>
      </c>
      <c r="S3887" s="301">
        <v>350</v>
      </c>
      <c r="T3887" s="301">
        <v>2.4128362890577879</v>
      </c>
      <c r="U3887" s="301">
        <v>3.0327006349090073</v>
      </c>
      <c r="V3887" s="301">
        <v>8.6342857142857117</v>
      </c>
      <c r="W3887" s="301">
        <v>49.7</v>
      </c>
      <c r="X3887" s="301">
        <v>176.77789815817997</v>
      </c>
      <c r="Y3887" s="301">
        <v>162.01514285714299</v>
      </c>
      <c r="Z3887" s="301">
        <v>162.01514285714299</v>
      </c>
      <c r="AA3887" s="301">
        <v>28.070394151787735</v>
      </c>
    </row>
    <row r="3888" spans="1:29" s="301" customFormat="1">
      <c r="A3888" s="301">
        <v>10</v>
      </c>
      <c r="B3888" s="301">
        <v>997</v>
      </c>
      <c r="C3888" s="301">
        <v>1996</v>
      </c>
      <c r="D3888" s="301">
        <v>99</v>
      </c>
      <c r="E3888" s="301">
        <v>99</v>
      </c>
      <c r="F3888" s="301">
        <v>99</v>
      </c>
      <c r="G3888" s="301">
        <v>99</v>
      </c>
      <c r="H3888" s="301">
        <v>99</v>
      </c>
      <c r="I3888" s="301">
        <v>99</v>
      </c>
      <c r="J3888" s="301">
        <v>999</v>
      </c>
      <c r="K3888" s="301">
        <v>99</v>
      </c>
      <c r="L3888" s="301">
        <v>99</v>
      </c>
      <c r="M3888" s="301">
        <v>50</v>
      </c>
      <c r="N3888" s="301">
        <v>99</v>
      </c>
      <c r="O3888" s="301">
        <v>99</v>
      </c>
      <c r="P3888" s="301">
        <v>9999</v>
      </c>
      <c r="Q3888" s="301">
        <v>410</v>
      </c>
      <c r="R3888" s="301">
        <v>491</v>
      </c>
      <c r="S3888" s="301">
        <v>491</v>
      </c>
      <c r="T3888" s="301">
        <v>3.3848646226496393</v>
      </c>
      <c r="U3888" s="301">
        <v>4.2336073650835084</v>
      </c>
      <c r="V3888" s="301">
        <v>12.276985743380857</v>
      </c>
      <c r="W3888" s="301">
        <v>50.101832993890007</v>
      </c>
      <c r="X3888" s="301">
        <v>174.67127691733995</v>
      </c>
      <c r="Y3888" s="301">
        <v>161.22158859470483</v>
      </c>
      <c r="Z3888" s="301">
        <v>161.22158859470483</v>
      </c>
      <c r="AA3888" s="301">
        <v>29.199606655584745</v>
      </c>
      <c r="AB3888" s="301">
        <v>2.2541694115252766</v>
      </c>
      <c r="AC3888" s="301">
        <v>6.0149700595905555</v>
      </c>
    </row>
    <row r="3889" spans="1:29" s="301" customFormat="1">
      <c r="A3889" s="301">
        <v>10</v>
      </c>
      <c r="B3889" s="301">
        <v>998</v>
      </c>
      <c r="C3889" s="301">
        <v>1996</v>
      </c>
      <c r="D3889" s="301">
        <v>99</v>
      </c>
      <c r="E3889" s="301">
        <v>99</v>
      </c>
      <c r="F3889" s="301">
        <v>99</v>
      </c>
      <c r="G3889" s="301">
        <v>99</v>
      </c>
      <c r="H3889" s="301">
        <v>99</v>
      </c>
      <c r="I3889" s="301">
        <v>99</v>
      </c>
      <c r="J3889" s="301">
        <v>999</v>
      </c>
      <c r="K3889" s="301">
        <v>99</v>
      </c>
      <c r="L3889" s="301">
        <v>99</v>
      </c>
      <c r="M3889" s="301">
        <v>51</v>
      </c>
      <c r="N3889" s="301">
        <v>99</v>
      </c>
      <c r="O3889" s="301">
        <v>99</v>
      </c>
      <c r="P3889" s="301">
        <v>9999</v>
      </c>
      <c r="Q3889" s="301">
        <v>459</v>
      </c>
      <c r="R3889" s="301">
        <v>549</v>
      </c>
      <c r="S3889" s="301">
        <v>549</v>
      </c>
      <c r="T3889" s="301">
        <v>3.7847060648363593</v>
      </c>
      <c r="U3889" s="301">
        <v>4.6494442841476493</v>
      </c>
      <c r="V3889" s="301">
        <v>11.32058287795993</v>
      </c>
      <c r="W3889" s="301">
        <v>51</v>
      </c>
      <c r="X3889" s="301">
        <v>171.56200478758785</v>
      </c>
      <c r="Y3889" s="301">
        <v>158.35173041894362</v>
      </c>
      <c r="Z3889" s="301">
        <v>158.35173041894362</v>
      </c>
      <c r="AA3889" s="301">
        <v>26.874124405818705</v>
      </c>
      <c r="AB3889" s="301">
        <v>0</v>
      </c>
    </row>
    <row r="3890" spans="1:29" s="301" customFormat="1">
      <c r="A3890" s="301">
        <v>10</v>
      </c>
      <c r="B3890" s="301">
        <v>999</v>
      </c>
      <c r="C3890" s="301">
        <v>1996</v>
      </c>
      <c r="D3890" s="301">
        <v>99</v>
      </c>
      <c r="E3890" s="301">
        <v>99</v>
      </c>
      <c r="F3890" s="301">
        <v>99</v>
      </c>
      <c r="G3890" s="301">
        <v>99</v>
      </c>
      <c r="H3890" s="301">
        <v>99</v>
      </c>
      <c r="I3890" s="301">
        <v>99</v>
      </c>
      <c r="J3890" s="301">
        <v>999</v>
      </c>
      <c r="K3890" s="301">
        <v>99</v>
      </c>
      <c r="L3890" s="301">
        <v>99</v>
      </c>
      <c r="M3890" s="301">
        <v>52</v>
      </c>
      <c r="N3890" s="301">
        <v>99</v>
      </c>
      <c r="O3890" s="301">
        <v>99</v>
      </c>
      <c r="P3890" s="301">
        <v>9999</v>
      </c>
      <c r="Q3890" s="301">
        <v>562</v>
      </c>
      <c r="R3890" s="301">
        <v>724</v>
      </c>
      <c r="S3890" s="301">
        <v>724</v>
      </c>
      <c r="T3890" s="301">
        <v>4.9911242093652515</v>
      </c>
      <c r="U3890" s="301">
        <v>5.9638874946484757</v>
      </c>
      <c r="V3890" s="301">
        <v>12.823204419889501</v>
      </c>
      <c r="W3890" s="301">
        <v>52</v>
      </c>
      <c r="X3890" s="301">
        <v>166.87192855389873</v>
      </c>
      <c r="Y3890" s="301">
        <v>154.02279005524861</v>
      </c>
      <c r="Z3890" s="301">
        <v>154.02279005524861</v>
      </c>
      <c r="AA3890" s="301">
        <v>26.676658998261328</v>
      </c>
      <c r="AB3890" s="301">
        <v>0</v>
      </c>
    </row>
    <row r="3891" spans="1:29" s="301" customFormat="1">
      <c r="A3891" s="301">
        <v>10</v>
      </c>
      <c r="B3891" s="301">
        <v>1000</v>
      </c>
      <c r="C3891" s="301">
        <v>1996</v>
      </c>
      <c r="D3891" s="301">
        <v>99</v>
      </c>
      <c r="E3891" s="301">
        <v>99</v>
      </c>
      <c r="F3891" s="301">
        <v>99</v>
      </c>
      <c r="G3891" s="301">
        <v>99</v>
      </c>
      <c r="H3891" s="301">
        <v>99</v>
      </c>
      <c r="I3891" s="301">
        <v>99</v>
      </c>
      <c r="J3891" s="301">
        <v>999</v>
      </c>
      <c r="K3891" s="301">
        <v>99</v>
      </c>
      <c r="L3891" s="301">
        <v>99</v>
      </c>
      <c r="M3891" s="301">
        <v>53</v>
      </c>
      <c r="N3891" s="301">
        <v>99</v>
      </c>
      <c r="O3891" s="301">
        <v>99</v>
      </c>
      <c r="P3891" s="301">
        <v>9999</v>
      </c>
      <c r="Q3891" s="301">
        <v>633</v>
      </c>
      <c r="R3891" s="301">
        <v>802</v>
      </c>
      <c r="S3891" s="301">
        <v>802</v>
      </c>
      <c r="T3891" s="301">
        <v>5.5288420109267031</v>
      </c>
      <c r="U3891" s="301">
        <v>6.4493416526031888</v>
      </c>
      <c r="V3891" s="301">
        <v>11.908977556109727</v>
      </c>
      <c r="W3891" s="301">
        <v>53.132169576059837</v>
      </c>
      <c r="X3891" s="301">
        <v>163.17589017704921</v>
      </c>
      <c r="Y3891" s="301">
        <v>150.36097256857869</v>
      </c>
      <c r="Z3891" s="301">
        <v>150.36097256857869</v>
      </c>
      <c r="AA3891" s="301">
        <v>26.196416357524758</v>
      </c>
    </row>
    <row r="3892" spans="1:29" s="301" customFormat="1">
      <c r="A3892" s="301">
        <v>10</v>
      </c>
      <c r="B3892" s="301">
        <v>1001</v>
      </c>
      <c r="C3892" s="301">
        <v>1996</v>
      </c>
      <c r="D3892" s="301">
        <v>99</v>
      </c>
      <c r="E3892" s="301">
        <v>99</v>
      </c>
      <c r="F3892" s="301">
        <v>99</v>
      </c>
      <c r="G3892" s="301">
        <v>99</v>
      </c>
      <c r="H3892" s="301">
        <v>99</v>
      </c>
      <c r="I3892" s="301">
        <v>99</v>
      </c>
      <c r="J3892" s="301">
        <v>999</v>
      </c>
      <c r="K3892" s="301">
        <v>99</v>
      </c>
      <c r="L3892" s="301">
        <v>99</v>
      </c>
      <c r="M3892" s="301">
        <v>54</v>
      </c>
      <c r="N3892" s="301">
        <v>99</v>
      </c>
      <c r="O3892" s="301">
        <v>99</v>
      </c>
      <c r="P3892" s="301">
        <v>9999</v>
      </c>
      <c r="Q3892" s="301">
        <v>736</v>
      </c>
      <c r="R3892" s="301">
        <v>997</v>
      </c>
      <c r="S3892" s="301">
        <v>997</v>
      </c>
      <c r="T3892" s="301">
        <v>6.8731365148303283</v>
      </c>
      <c r="U3892" s="301">
        <v>7.7603994661448255</v>
      </c>
      <c r="V3892" s="301">
        <v>12.787362086258772</v>
      </c>
      <c r="W3892" s="301">
        <v>54.108324974924784</v>
      </c>
      <c r="X3892" s="301">
        <v>157.7566936997342</v>
      </c>
      <c r="Y3892" s="301">
        <v>145.54022066198598</v>
      </c>
      <c r="Z3892" s="301">
        <v>145.54022066198598</v>
      </c>
      <c r="AA3892" s="301">
        <v>25.70813395807388</v>
      </c>
    </row>
    <row r="3893" spans="1:29" s="301" customFormat="1">
      <c r="A3893" s="301">
        <v>10</v>
      </c>
      <c r="B3893" s="301">
        <v>1002</v>
      </c>
      <c r="C3893" s="301">
        <v>1996</v>
      </c>
      <c r="D3893" s="301">
        <v>99</v>
      </c>
      <c r="E3893" s="301">
        <v>99</v>
      </c>
      <c r="F3893" s="301">
        <v>99</v>
      </c>
      <c r="G3893" s="301">
        <v>99</v>
      </c>
      <c r="H3893" s="301">
        <v>99</v>
      </c>
      <c r="I3893" s="301">
        <v>99</v>
      </c>
      <c r="J3893" s="301">
        <v>999</v>
      </c>
      <c r="K3893" s="301">
        <v>99</v>
      </c>
      <c r="L3893" s="301">
        <v>99</v>
      </c>
      <c r="M3893" s="301">
        <v>55</v>
      </c>
      <c r="N3893" s="301">
        <v>99</v>
      </c>
      <c r="O3893" s="301">
        <v>99</v>
      </c>
      <c r="P3893" s="301">
        <v>9999</v>
      </c>
      <c r="Q3893" s="301">
        <v>864</v>
      </c>
      <c r="R3893" s="301">
        <v>1206</v>
      </c>
      <c r="S3893" s="301">
        <v>1206</v>
      </c>
      <c r="T3893" s="301">
        <v>8.3139444702962635</v>
      </c>
      <c r="U3893" s="301">
        <v>9.1658472811598894</v>
      </c>
      <c r="V3893" s="301">
        <v>15.06882255389718</v>
      </c>
      <c r="W3893" s="301">
        <v>55.045605306799317</v>
      </c>
      <c r="X3893" s="301">
        <v>153.96347982011187</v>
      </c>
      <c r="Y3893" s="301">
        <v>142.10829187396357</v>
      </c>
      <c r="Z3893" s="301">
        <v>142.10829187396357</v>
      </c>
      <c r="AA3893" s="301">
        <v>24.49974273194308</v>
      </c>
      <c r="AB3893" s="301">
        <v>1.5831020276517738</v>
      </c>
      <c r="AC3893" s="301">
        <v>6.9246703508066192</v>
      </c>
    </row>
    <row r="3894" spans="1:29" s="301" customFormat="1">
      <c r="A3894" s="301">
        <v>10</v>
      </c>
      <c r="B3894" s="301">
        <v>1003</v>
      </c>
      <c r="C3894" s="301">
        <v>1996</v>
      </c>
      <c r="D3894" s="301">
        <v>99</v>
      </c>
      <c r="E3894" s="301">
        <v>99</v>
      </c>
      <c r="F3894" s="301">
        <v>99</v>
      </c>
      <c r="G3894" s="301">
        <v>99</v>
      </c>
      <c r="H3894" s="301">
        <v>99</v>
      </c>
      <c r="I3894" s="301">
        <v>99</v>
      </c>
      <c r="J3894" s="301">
        <v>999</v>
      </c>
      <c r="K3894" s="301">
        <v>99</v>
      </c>
      <c r="L3894" s="301">
        <v>99</v>
      </c>
      <c r="M3894" s="301">
        <v>56</v>
      </c>
      <c r="N3894" s="301">
        <v>99</v>
      </c>
      <c r="O3894" s="301">
        <v>99</v>
      </c>
      <c r="P3894" s="301">
        <v>9999</v>
      </c>
      <c r="Q3894" s="301">
        <v>845</v>
      </c>
      <c r="R3894" s="301">
        <v>1172</v>
      </c>
      <c r="S3894" s="301">
        <v>1172</v>
      </c>
      <c r="T3894" s="301">
        <v>8.0795546593592178</v>
      </c>
      <c r="U3894" s="301">
        <v>8.6486891213504347</v>
      </c>
      <c r="V3894" s="301">
        <v>15.558873720136525</v>
      </c>
      <c r="W3894" s="301">
        <v>56.143344709897605</v>
      </c>
      <c r="X3894" s="301">
        <v>149.68421714323756</v>
      </c>
      <c r="Y3894" s="301">
        <v>137.98020477815703</v>
      </c>
      <c r="Z3894" s="301">
        <v>137.98020477815703</v>
      </c>
      <c r="AA3894" s="301">
        <v>23.322402052548796</v>
      </c>
    </row>
    <row r="3895" spans="1:29" s="301" customFormat="1">
      <c r="A3895" s="301">
        <v>10</v>
      </c>
      <c r="B3895" s="301">
        <v>1004</v>
      </c>
      <c r="C3895" s="301">
        <v>1996</v>
      </c>
      <c r="D3895" s="301">
        <v>99</v>
      </c>
      <c r="E3895" s="301">
        <v>99</v>
      </c>
      <c r="F3895" s="301">
        <v>99</v>
      </c>
      <c r="G3895" s="301">
        <v>99</v>
      </c>
      <c r="H3895" s="301">
        <v>99</v>
      </c>
      <c r="I3895" s="301">
        <v>99</v>
      </c>
      <c r="J3895" s="301">
        <v>999</v>
      </c>
      <c r="K3895" s="301">
        <v>99</v>
      </c>
      <c r="L3895" s="301">
        <v>99</v>
      </c>
      <c r="M3895" s="301">
        <v>57</v>
      </c>
      <c r="N3895" s="301">
        <v>99</v>
      </c>
      <c r="O3895" s="301">
        <v>99</v>
      </c>
      <c r="P3895" s="301">
        <v>9999</v>
      </c>
      <c r="Q3895" s="301">
        <v>822</v>
      </c>
      <c r="R3895" s="301">
        <v>1184</v>
      </c>
      <c r="S3895" s="301">
        <v>1184</v>
      </c>
      <c r="T3895" s="301">
        <v>8.1622804749840601</v>
      </c>
      <c r="U3895" s="301">
        <v>8.5761303843120817</v>
      </c>
      <c r="V3895" s="301">
        <v>15.507601351351351</v>
      </c>
      <c r="W3895" s="301">
        <v>57</v>
      </c>
      <c r="X3895" s="301">
        <v>146.73444774677171</v>
      </c>
      <c r="Y3895" s="301">
        <v>135.43589527027035</v>
      </c>
      <c r="Z3895" s="301">
        <v>135.43589527027035</v>
      </c>
      <c r="AA3895" s="301">
        <v>23.374137584375806</v>
      </c>
      <c r="AB3895" s="301">
        <v>0</v>
      </c>
    </row>
    <row r="3896" spans="1:29" s="301" customFormat="1">
      <c r="A3896" s="301">
        <v>10</v>
      </c>
      <c r="B3896" s="301">
        <v>1005</v>
      </c>
      <c r="C3896" s="301">
        <v>1996</v>
      </c>
      <c r="D3896" s="301">
        <v>99</v>
      </c>
      <c r="E3896" s="301">
        <v>99</v>
      </c>
      <c r="F3896" s="301">
        <v>99</v>
      </c>
      <c r="G3896" s="301">
        <v>99</v>
      </c>
      <c r="H3896" s="301">
        <v>99</v>
      </c>
      <c r="I3896" s="301">
        <v>99</v>
      </c>
      <c r="J3896" s="301">
        <v>999</v>
      </c>
      <c r="K3896" s="301">
        <v>99</v>
      </c>
      <c r="L3896" s="301">
        <v>99</v>
      </c>
      <c r="M3896" s="301">
        <v>58</v>
      </c>
      <c r="N3896" s="301">
        <v>99</v>
      </c>
      <c r="O3896" s="301">
        <v>99</v>
      </c>
      <c r="P3896" s="301">
        <v>9999</v>
      </c>
      <c r="Q3896" s="301">
        <v>875</v>
      </c>
      <c r="R3896" s="301">
        <v>1254</v>
      </c>
      <c r="S3896" s="301">
        <v>1254</v>
      </c>
      <c r="T3896" s="301">
        <v>8.6448477327956113</v>
      </c>
      <c r="U3896" s="301">
        <v>8.7951864254673779</v>
      </c>
      <c r="V3896" s="301">
        <v>16.801435406698573</v>
      </c>
      <c r="W3896" s="301">
        <v>58.092503987240818</v>
      </c>
      <c r="X3896" s="301">
        <v>142.25058361455703</v>
      </c>
      <c r="Y3896" s="301">
        <v>131.14194577352464</v>
      </c>
      <c r="Z3896" s="301">
        <v>131.14194577352464</v>
      </c>
      <c r="AA3896" s="301">
        <v>22.667778733373925</v>
      </c>
    </row>
    <row r="3897" spans="1:29" s="301" customFormat="1">
      <c r="A3897" s="301">
        <v>10</v>
      </c>
      <c r="B3897" s="301">
        <v>1006</v>
      </c>
      <c r="C3897" s="301">
        <v>1996</v>
      </c>
      <c r="D3897" s="301">
        <v>99</v>
      </c>
      <c r="E3897" s="301">
        <v>99</v>
      </c>
      <c r="F3897" s="301">
        <v>99</v>
      </c>
      <c r="G3897" s="301">
        <v>99</v>
      </c>
      <c r="H3897" s="301">
        <v>99</v>
      </c>
      <c r="I3897" s="301">
        <v>99</v>
      </c>
      <c r="J3897" s="301">
        <v>999</v>
      </c>
      <c r="K3897" s="301">
        <v>99</v>
      </c>
      <c r="L3897" s="301">
        <v>99</v>
      </c>
      <c r="M3897" s="301">
        <v>59</v>
      </c>
      <c r="N3897" s="301">
        <v>99</v>
      </c>
      <c r="O3897" s="301">
        <v>99</v>
      </c>
      <c r="P3897" s="301">
        <v>9999</v>
      </c>
      <c r="Q3897" s="301">
        <v>766</v>
      </c>
      <c r="R3897" s="301">
        <v>1101</v>
      </c>
      <c r="S3897" s="301">
        <v>1101</v>
      </c>
      <c r="T3897" s="301">
        <v>7.5900935835789252</v>
      </c>
      <c r="U3897" s="301">
        <v>7.588755026953482</v>
      </c>
      <c r="V3897" s="301">
        <v>16.019981834695731</v>
      </c>
      <c r="W3897" s="301">
        <v>59.053587647593112</v>
      </c>
      <c r="X3897" s="301">
        <v>139.62899875322637</v>
      </c>
      <c r="Y3897" s="301">
        <v>128.87756584922803</v>
      </c>
      <c r="Z3897" s="301">
        <v>128.87756584922803</v>
      </c>
      <c r="AA3897" s="301">
        <v>21.164918274242403</v>
      </c>
      <c r="AB3897" s="301">
        <v>1.7773012046408931</v>
      </c>
      <c r="AC3897" s="301">
        <v>10.616322270131532</v>
      </c>
    </row>
    <row r="3898" spans="1:29" s="301" customFormat="1">
      <c r="A3898" s="301">
        <v>10</v>
      </c>
      <c r="B3898" s="301">
        <v>1007</v>
      </c>
      <c r="C3898" s="301">
        <v>1996</v>
      </c>
      <c r="D3898" s="301">
        <v>99</v>
      </c>
      <c r="E3898" s="301">
        <v>99</v>
      </c>
      <c r="F3898" s="301">
        <v>99</v>
      </c>
      <c r="G3898" s="301">
        <v>99</v>
      </c>
      <c r="H3898" s="301">
        <v>99</v>
      </c>
      <c r="I3898" s="301">
        <v>99</v>
      </c>
      <c r="J3898" s="301">
        <v>999</v>
      </c>
      <c r="K3898" s="301">
        <v>99</v>
      </c>
      <c r="L3898" s="301">
        <v>99</v>
      </c>
      <c r="M3898" s="301">
        <v>60</v>
      </c>
      <c r="N3898" s="301">
        <v>99</v>
      </c>
      <c r="O3898" s="301">
        <v>99</v>
      </c>
      <c r="P3898" s="301">
        <v>9999</v>
      </c>
      <c r="Q3898" s="301">
        <v>650</v>
      </c>
      <c r="R3898" s="301">
        <v>856</v>
      </c>
      <c r="S3898" s="301">
        <v>856</v>
      </c>
      <c r="T3898" s="301">
        <v>5.9011081812384756</v>
      </c>
      <c r="U3898" s="301">
        <v>5.7032493660402919</v>
      </c>
      <c r="V3898" s="301">
        <v>19.071261682242994</v>
      </c>
      <c r="W3898" s="301">
        <v>60.210280373831758</v>
      </c>
      <c r="X3898" s="301">
        <v>135.24139083241357</v>
      </c>
      <c r="Y3898" s="301">
        <v>124.57838785046722</v>
      </c>
      <c r="Z3898" s="301">
        <v>124.57838785046722</v>
      </c>
      <c r="AA3898" s="301">
        <v>21.20118334995388</v>
      </c>
    </row>
    <row r="3899" spans="1:29" s="301" customFormat="1">
      <c r="A3899" s="301">
        <v>10</v>
      </c>
      <c r="B3899" s="301">
        <v>1008</v>
      </c>
      <c r="C3899" s="301">
        <v>1996</v>
      </c>
      <c r="D3899" s="301">
        <v>99</v>
      </c>
      <c r="E3899" s="301">
        <v>99</v>
      </c>
      <c r="F3899" s="301">
        <v>99</v>
      </c>
      <c r="G3899" s="301">
        <v>99</v>
      </c>
      <c r="H3899" s="301">
        <v>99</v>
      </c>
      <c r="I3899" s="301">
        <v>99</v>
      </c>
      <c r="J3899" s="301">
        <v>999</v>
      </c>
      <c r="K3899" s="301">
        <v>99</v>
      </c>
      <c r="L3899" s="301">
        <v>99</v>
      </c>
      <c r="M3899" s="301">
        <v>61</v>
      </c>
      <c r="N3899" s="301">
        <v>99</v>
      </c>
      <c r="O3899" s="301">
        <v>99</v>
      </c>
      <c r="P3899" s="301">
        <v>9999</v>
      </c>
      <c r="Q3899" s="301">
        <v>486</v>
      </c>
      <c r="R3899" s="301">
        <v>614.5</v>
      </c>
      <c r="S3899" s="301">
        <v>614.5</v>
      </c>
      <c r="T3899" s="301">
        <v>4.2362511417886006</v>
      </c>
      <c r="U3899" s="301">
        <v>4.0036142989968626</v>
      </c>
      <c r="V3899" s="301">
        <v>19.015459723352318</v>
      </c>
      <c r="W3899" s="301">
        <v>61.049633848657457</v>
      </c>
      <c r="X3899" s="301">
        <v>131.98444595091382</v>
      </c>
      <c r="Y3899" s="301">
        <v>121.82164361269309</v>
      </c>
      <c r="Z3899" s="301">
        <v>121.82164361269309</v>
      </c>
      <c r="AA3899" s="301">
        <v>21.422139834418452</v>
      </c>
      <c r="AB3899" s="301">
        <v>1.7393105671995519</v>
      </c>
      <c r="AC3899" s="301">
        <v>-0.2426617816971964</v>
      </c>
    </row>
    <row r="3900" spans="1:29" s="301" customFormat="1">
      <c r="A3900" s="301">
        <v>10</v>
      </c>
      <c r="B3900" s="301">
        <v>1009</v>
      </c>
      <c r="C3900" s="301">
        <v>1996</v>
      </c>
      <c r="D3900" s="301">
        <v>99</v>
      </c>
      <c r="E3900" s="301">
        <v>99</v>
      </c>
      <c r="F3900" s="301">
        <v>99</v>
      </c>
      <c r="G3900" s="301">
        <v>99</v>
      </c>
      <c r="H3900" s="301">
        <v>99</v>
      </c>
      <c r="I3900" s="301">
        <v>99</v>
      </c>
      <c r="J3900" s="301">
        <v>999</v>
      </c>
      <c r="K3900" s="301">
        <v>99</v>
      </c>
      <c r="L3900" s="301">
        <v>99</v>
      </c>
      <c r="M3900" s="301">
        <v>62</v>
      </c>
      <c r="N3900" s="301">
        <v>99</v>
      </c>
      <c r="O3900" s="301">
        <v>99</v>
      </c>
      <c r="P3900" s="301">
        <v>9999</v>
      </c>
      <c r="Q3900" s="301">
        <v>266</v>
      </c>
      <c r="R3900" s="301">
        <v>312</v>
      </c>
      <c r="S3900" s="301">
        <v>312</v>
      </c>
      <c r="T3900" s="301">
        <v>2.1508712062457995</v>
      </c>
      <c r="U3900" s="301">
        <v>1.9827622860360936</v>
      </c>
      <c r="V3900" s="301">
        <v>19.36538461538462</v>
      </c>
      <c r="W3900" s="301">
        <v>62</v>
      </c>
      <c r="X3900" s="301">
        <v>128.73850598660985</v>
      </c>
      <c r="Y3900" s="301">
        <v>118.82564102564102</v>
      </c>
      <c r="Z3900" s="301">
        <v>118.82564102564102</v>
      </c>
      <c r="AA3900" s="301">
        <v>21.841121741981723</v>
      </c>
      <c r="AB3900" s="301">
        <v>0</v>
      </c>
    </row>
    <row r="3901" spans="1:29" s="301" customFormat="1">
      <c r="A3901" s="301">
        <v>10</v>
      </c>
      <c r="B3901" s="301">
        <v>1010</v>
      </c>
      <c r="C3901" s="301">
        <v>1996</v>
      </c>
      <c r="D3901" s="301">
        <v>99</v>
      </c>
      <c r="E3901" s="301">
        <v>99</v>
      </c>
      <c r="F3901" s="301">
        <v>99</v>
      </c>
      <c r="G3901" s="301">
        <v>99</v>
      </c>
      <c r="H3901" s="301">
        <v>99</v>
      </c>
      <c r="I3901" s="301">
        <v>99</v>
      </c>
      <c r="J3901" s="301">
        <v>999</v>
      </c>
      <c r="K3901" s="301">
        <v>99</v>
      </c>
      <c r="L3901" s="301">
        <v>99</v>
      </c>
      <c r="M3901" s="301">
        <v>63</v>
      </c>
      <c r="N3901" s="301">
        <v>99</v>
      </c>
      <c r="O3901" s="301">
        <v>99</v>
      </c>
      <c r="P3901" s="301">
        <v>9999</v>
      </c>
      <c r="Q3901" s="301">
        <v>154</v>
      </c>
      <c r="R3901" s="301">
        <v>165</v>
      </c>
      <c r="S3901" s="301">
        <v>165</v>
      </c>
      <c r="T3901" s="301">
        <v>1.1374799648415279</v>
      </c>
      <c r="U3901" s="301">
        <v>1.0796528283440623</v>
      </c>
      <c r="V3901" s="301">
        <v>18.490909090909096</v>
      </c>
      <c r="W3901" s="301">
        <v>63</v>
      </c>
      <c r="X3901" s="301">
        <v>132.5539249482911</v>
      </c>
      <c r="Y3901" s="301">
        <v>122.34727272727278</v>
      </c>
      <c r="Z3901" s="301">
        <v>122.34727272727278</v>
      </c>
      <c r="AA3901" s="301">
        <v>21.5646640360155</v>
      </c>
      <c r="AB3901" s="301">
        <v>0</v>
      </c>
    </row>
    <row r="3902" spans="1:29" s="301" customFormat="1">
      <c r="A3902" s="301">
        <v>10</v>
      </c>
      <c r="B3902" s="301">
        <v>1011</v>
      </c>
      <c r="C3902" s="301">
        <v>1996</v>
      </c>
      <c r="D3902" s="301">
        <v>99</v>
      </c>
      <c r="E3902" s="301">
        <v>99</v>
      </c>
      <c r="F3902" s="301">
        <v>99</v>
      </c>
      <c r="G3902" s="301">
        <v>99</v>
      </c>
      <c r="H3902" s="301">
        <v>99</v>
      </c>
      <c r="I3902" s="301">
        <v>99</v>
      </c>
      <c r="J3902" s="301">
        <v>999</v>
      </c>
      <c r="K3902" s="301">
        <v>99</v>
      </c>
      <c r="L3902" s="301">
        <v>99</v>
      </c>
      <c r="M3902" s="301">
        <v>64</v>
      </c>
      <c r="N3902" s="301">
        <v>99</v>
      </c>
      <c r="O3902" s="301">
        <v>99</v>
      </c>
      <c r="P3902" s="301">
        <v>9999</v>
      </c>
      <c r="Q3902" s="301">
        <v>58</v>
      </c>
      <c r="R3902" s="301">
        <v>61</v>
      </c>
      <c r="S3902" s="301">
        <v>61</v>
      </c>
      <c r="T3902" s="301">
        <v>0.42052289609292864</v>
      </c>
      <c r="U3902" s="301">
        <v>0.39846603545681858</v>
      </c>
      <c r="V3902" s="301">
        <v>19.688524590163937</v>
      </c>
      <c r="W3902" s="301">
        <v>64</v>
      </c>
      <c r="X3902" s="301">
        <v>132.32865033834784</v>
      </c>
      <c r="Y3902" s="301">
        <v>122.13934426229508</v>
      </c>
      <c r="Z3902" s="301">
        <v>122.13934426229508</v>
      </c>
      <c r="AA3902" s="301">
        <v>23.020377848578399</v>
      </c>
      <c r="AB3902" s="301">
        <v>0</v>
      </c>
    </row>
    <row r="3903" spans="1:29" s="301" customFormat="1">
      <c r="A3903" s="301">
        <v>10</v>
      </c>
      <c r="B3903" s="301">
        <v>1012</v>
      </c>
      <c r="C3903" s="301">
        <v>1996</v>
      </c>
      <c r="D3903" s="301">
        <v>99</v>
      </c>
      <c r="E3903" s="301">
        <v>99</v>
      </c>
      <c r="F3903" s="301">
        <v>99</v>
      </c>
      <c r="G3903" s="301">
        <v>99</v>
      </c>
      <c r="H3903" s="301">
        <v>99</v>
      </c>
      <c r="I3903" s="301">
        <v>99</v>
      </c>
      <c r="J3903" s="301">
        <v>999</v>
      </c>
      <c r="K3903" s="301">
        <v>99</v>
      </c>
      <c r="L3903" s="301">
        <v>99</v>
      </c>
      <c r="M3903" s="301">
        <v>65</v>
      </c>
      <c r="N3903" s="301">
        <v>99</v>
      </c>
      <c r="O3903" s="301">
        <v>99</v>
      </c>
      <c r="P3903" s="301">
        <v>9999</v>
      </c>
      <c r="Q3903" s="301">
        <v>22</v>
      </c>
      <c r="R3903" s="301">
        <v>25</v>
      </c>
      <c r="S3903" s="301">
        <v>25</v>
      </c>
      <c r="T3903" s="301">
        <v>0.17234544921841338</v>
      </c>
      <c r="U3903" s="301">
        <v>0.16709848750839329</v>
      </c>
      <c r="V3903" s="301">
        <v>20.28</v>
      </c>
      <c r="W3903" s="301">
        <v>65</v>
      </c>
      <c r="X3903" s="301">
        <v>135.40195016251351</v>
      </c>
      <c r="Y3903" s="301">
        <v>124.976</v>
      </c>
      <c r="Z3903" s="301">
        <v>124.976</v>
      </c>
      <c r="AA3903" s="301">
        <v>26.925263675589157</v>
      </c>
      <c r="AB3903" s="301">
        <v>0</v>
      </c>
    </row>
    <row r="3904" spans="1:29" s="301" customFormat="1">
      <c r="A3904" s="301">
        <v>10</v>
      </c>
      <c r="B3904" s="301">
        <v>1013</v>
      </c>
      <c r="C3904" s="301">
        <v>1996</v>
      </c>
      <c r="D3904" s="301">
        <v>99</v>
      </c>
      <c r="E3904" s="301">
        <v>99</v>
      </c>
      <c r="F3904" s="301">
        <v>99</v>
      </c>
      <c r="G3904" s="301">
        <v>99</v>
      </c>
      <c r="H3904" s="301">
        <v>99</v>
      </c>
      <c r="I3904" s="301">
        <v>99</v>
      </c>
      <c r="J3904" s="301">
        <v>999</v>
      </c>
      <c r="K3904" s="301">
        <v>99</v>
      </c>
      <c r="L3904" s="301">
        <v>99</v>
      </c>
      <c r="M3904" s="301">
        <v>66</v>
      </c>
      <c r="N3904" s="301">
        <v>99</v>
      </c>
      <c r="O3904" s="301">
        <v>99</v>
      </c>
      <c r="P3904" s="301">
        <v>9999</v>
      </c>
    </row>
    <row r="3905" spans="1:39" s="301" customFormat="1">
      <c r="A3905" s="301">
        <v>10</v>
      </c>
      <c r="B3905" s="301">
        <v>1014</v>
      </c>
      <c r="C3905" s="301">
        <v>1996</v>
      </c>
      <c r="D3905" s="301">
        <v>99</v>
      </c>
      <c r="E3905" s="301">
        <v>99</v>
      </c>
      <c r="F3905" s="301">
        <v>99</v>
      </c>
      <c r="G3905" s="301">
        <v>99</v>
      </c>
      <c r="H3905" s="301">
        <v>99</v>
      </c>
      <c r="I3905" s="301">
        <v>99</v>
      </c>
      <c r="J3905" s="301">
        <v>999</v>
      </c>
      <c r="K3905" s="301">
        <v>99</v>
      </c>
      <c r="L3905" s="301">
        <v>99</v>
      </c>
      <c r="M3905" s="301">
        <v>67</v>
      </c>
      <c r="N3905" s="301">
        <v>99</v>
      </c>
      <c r="O3905" s="301">
        <v>99</v>
      </c>
      <c r="P3905" s="301">
        <v>9999</v>
      </c>
    </row>
    <row r="3906" spans="1:39" s="301" customFormat="1">
      <c r="A3906" s="301">
        <v>10</v>
      </c>
      <c r="B3906" s="301">
        <v>1015</v>
      </c>
      <c r="C3906" s="301">
        <v>1996</v>
      </c>
      <c r="D3906" s="301">
        <v>99</v>
      </c>
      <c r="E3906" s="301">
        <v>99</v>
      </c>
      <c r="F3906" s="301">
        <v>99</v>
      </c>
      <c r="G3906" s="301">
        <v>99</v>
      </c>
      <c r="H3906" s="301">
        <v>99</v>
      </c>
      <c r="I3906" s="301">
        <v>99</v>
      </c>
      <c r="J3906" s="301">
        <v>999</v>
      </c>
      <c r="K3906" s="301">
        <v>99</v>
      </c>
      <c r="L3906" s="301">
        <v>99</v>
      </c>
      <c r="M3906" s="301">
        <v>68</v>
      </c>
      <c r="N3906" s="301">
        <v>99</v>
      </c>
      <c r="O3906" s="301">
        <v>99</v>
      </c>
      <c r="P3906" s="301">
        <v>9999</v>
      </c>
    </row>
    <row r="3907" spans="1:39" s="301" customFormat="1">
      <c r="A3907" s="301">
        <v>11</v>
      </c>
      <c r="B3907" s="301">
        <v>1</v>
      </c>
      <c r="C3907" s="301">
        <v>2024</v>
      </c>
      <c r="D3907" s="301">
        <v>99</v>
      </c>
      <c r="E3907" s="301">
        <v>99</v>
      </c>
      <c r="F3907" s="301">
        <v>99</v>
      </c>
      <c r="G3907" s="301">
        <v>99</v>
      </c>
      <c r="H3907" s="301">
        <v>99</v>
      </c>
      <c r="I3907" s="301">
        <v>99</v>
      </c>
      <c r="J3907" s="301">
        <v>999</v>
      </c>
      <c r="K3907" s="301">
        <v>99</v>
      </c>
      <c r="L3907" s="301">
        <v>99</v>
      </c>
      <c r="M3907" s="301">
        <v>99</v>
      </c>
      <c r="N3907" s="301">
        <v>60</v>
      </c>
      <c r="O3907" s="301">
        <v>99</v>
      </c>
      <c r="P3907" s="301">
        <v>9999</v>
      </c>
      <c r="Q3907" s="301">
        <v>4</v>
      </c>
      <c r="R3907" s="301">
        <v>5</v>
      </c>
      <c r="S3907" s="301">
        <v>4</v>
      </c>
      <c r="T3907" s="301">
        <v>3.5453449620648093E-2</v>
      </c>
      <c r="U3907" s="301">
        <v>1.1817136976996828E-2</v>
      </c>
      <c r="V3907" s="301">
        <v>2.8</v>
      </c>
      <c r="W3907" s="301">
        <v>62.25</v>
      </c>
      <c r="X3907" s="301">
        <v>57.508125677139759</v>
      </c>
      <c r="Y3907" s="301">
        <v>51.08</v>
      </c>
      <c r="Z3907" s="301">
        <v>63.85</v>
      </c>
      <c r="AA3907" s="301">
        <v>3.6424579613222625</v>
      </c>
      <c r="AB3907" s="301">
        <v>2.6809513236909033</v>
      </c>
      <c r="AC3907" s="301">
        <v>79.747041929183425</v>
      </c>
      <c r="AD3907" s="301">
        <v>0</v>
      </c>
      <c r="AE3907" s="301">
        <v>0</v>
      </c>
      <c r="AF3907" s="301">
        <v>0</v>
      </c>
      <c r="AG3907" s="301">
        <v>0</v>
      </c>
      <c r="AH3907" s="301">
        <v>0</v>
      </c>
      <c r="AI3907" s="301">
        <v>0</v>
      </c>
      <c r="AJ3907" s="301">
        <v>0</v>
      </c>
      <c r="AK3907" s="301">
        <v>0</v>
      </c>
      <c r="AL3907" s="301">
        <v>0</v>
      </c>
      <c r="AM3907" s="301">
        <v>0</v>
      </c>
    </row>
    <row r="3908" spans="1:39">
      <c r="A3908">
        <v>11</v>
      </c>
      <c r="B3908">
        <v>2</v>
      </c>
      <c r="C3908">
        <v>2024</v>
      </c>
      <c r="D3908">
        <v>99</v>
      </c>
      <c r="E3908">
        <v>99</v>
      </c>
      <c r="F3908">
        <v>99</v>
      </c>
      <c r="G3908">
        <v>99</v>
      </c>
      <c r="H3908">
        <v>99</v>
      </c>
      <c r="I3908">
        <v>99</v>
      </c>
      <c r="J3908">
        <v>999</v>
      </c>
      <c r="K3908">
        <v>99</v>
      </c>
      <c r="L3908">
        <v>99</v>
      </c>
      <c r="M3908">
        <v>99</v>
      </c>
      <c r="N3908">
        <v>70</v>
      </c>
      <c r="O3908">
        <v>99</v>
      </c>
      <c r="P3908">
        <v>9999</v>
      </c>
      <c r="Q3908">
        <v>11</v>
      </c>
      <c r="R3908">
        <v>13</v>
      </c>
      <c r="S3908">
        <v>13</v>
      </c>
      <c r="T3908">
        <v>9.2178969013684997E-2</v>
      </c>
      <c r="U3908">
        <v>4.5496440052783797E-2</v>
      </c>
      <c r="V3908">
        <v>1.6923076923076923</v>
      </c>
      <c r="W3908">
        <v>62</v>
      </c>
      <c r="X3908">
        <v>81.948495707975695</v>
      </c>
      <c r="Y3908">
        <v>75.638461538461556</v>
      </c>
      <c r="Z3908">
        <v>75.638461538461556</v>
      </c>
      <c r="AA3908">
        <v>3.1433785012889524</v>
      </c>
      <c r="AB3908">
        <v>4.803844614152613</v>
      </c>
      <c r="AC3908">
        <v>-31.227088383497087</v>
      </c>
      <c r="AD3908">
        <v>0</v>
      </c>
      <c r="AE3908">
        <v>0</v>
      </c>
      <c r="AF3908">
        <v>0</v>
      </c>
      <c r="AG3908">
        <v>0</v>
      </c>
      <c r="AH3908">
        <v>1</v>
      </c>
      <c r="AI3908">
        <v>1</v>
      </c>
      <c r="AJ3908">
        <v>0</v>
      </c>
      <c r="AK3908">
        <v>0</v>
      </c>
      <c r="AL3908">
        <v>0</v>
      </c>
      <c r="AM3908">
        <v>0</v>
      </c>
    </row>
    <row r="3909" spans="1:39">
      <c r="A3909">
        <v>11</v>
      </c>
      <c r="B3909">
        <v>3</v>
      </c>
      <c r="C3909">
        <v>2024</v>
      </c>
      <c r="D3909">
        <v>99</v>
      </c>
      <c r="E3909">
        <v>99</v>
      </c>
      <c r="F3909">
        <v>99</v>
      </c>
      <c r="G3909">
        <v>99</v>
      </c>
      <c r="H3909">
        <v>99</v>
      </c>
      <c r="I3909">
        <v>99</v>
      </c>
      <c r="J3909">
        <v>999</v>
      </c>
      <c r="K3909">
        <v>99</v>
      </c>
      <c r="L3909">
        <v>99</v>
      </c>
      <c r="M3909">
        <v>99</v>
      </c>
      <c r="N3909">
        <v>80</v>
      </c>
      <c r="O3909">
        <v>99</v>
      </c>
      <c r="P3909">
        <v>9999</v>
      </c>
      <c r="Q3909">
        <v>36</v>
      </c>
      <c r="R3909">
        <v>61</v>
      </c>
      <c r="S3909">
        <v>61</v>
      </c>
      <c r="T3909">
        <v>0.43253208537190674</v>
      </c>
      <c r="U3909">
        <v>0.2438753546529166</v>
      </c>
      <c r="V3909">
        <v>1.8196721311475408</v>
      </c>
      <c r="W3909">
        <v>62.032786885245905</v>
      </c>
      <c r="X3909">
        <v>93.614905067225564</v>
      </c>
      <c r="Y3909">
        <v>86.406557377049182</v>
      </c>
      <c r="Z3909">
        <v>86.406557377049182</v>
      </c>
      <c r="AA3909">
        <v>2.4650919480373599</v>
      </c>
      <c r="AB3909">
        <v>3.9379082952078543</v>
      </c>
      <c r="AC3909">
        <v>21.782965281184936</v>
      </c>
      <c r="AD3909">
        <v>4</v>
      </c>
      <c r="AE3909">
        <v>0</v>
      </c>
      <c r="AF3909">
        <v>0</v>
      </c>
      <c r="AG3909">
        <v>2</v>
      </c>
      <c r="AH3909">
        <v>2</v>
      </c>
      <c r="AI3909">
        <v>3</v>
      </c>
      <c r="AJ3909">
        <v>3</v>
      </c>
      <c r="AK3909">
        <v>0</v>
      </c>
      <c r="AL3909">
        <v>1</v>
      </c>
      <c r="AM3909">
        <v>1</v>
      </c>
    </row>
    <row r="3910" spans="1:39">
      <c r="A3910">
        <v>11</v>
      </c>
      <c r="B3910">
        <v>4</v>
      </c>
      <c r="C3910">
        <v>2024</v>
      </c>
      <c r="D3910">
        <v>99</v>
      </c>
      <c r="E3910">
        <v>99</v>
      </c>
      <c r="F3910">
        <v>99</v>
      </c>
      <c r="G3910">
        <v>99</v>
      </c>
      <c r="H3910">
        <v>99</v>
      </c>
      <c r="I3910">
        <v>99</v>
      </c>
      <c r="J3910">
        <v>999</v>
      </c>
      <c r="K3910">
        <v>99</v>
      </c>
      <c r="L3910">
        <v>99</v>
      </c>
      <c r="M3910">
        <v>99</v>
      </c>
      <c r="N3910">
        <v>90</v>
      </c>
      <c r="O3910">
        <v>99</v>
      </c>
      <c r="P3910">
        <v>9999</v>
      </c>
      <c r="Q3910">
        <v>77</v>
      </c>
      <c r="R3910">
        <v>214</v>
      </c>
      <c r="S3910">
        <v>213</v>
      </c>
      <c r="T3910">
        <v>1.517407643763738</v>
      </c>
      <c r="U3910">
        <v>0.94815636006270321</v>
      </c>
      <c r="V3910">
        <v>1.8364485981308407</v>
      </c>
      <c r="W3910">
        <v>61.906103286384962</v>
      </c>
      <c r="X3910">
        <v>104.24256538512164</v>
      </c>
      <c r="Y3910">
        <v>95.757943925233619</v>
      </c>
      <c r="Z3910">
        <v>96.207511737089177</v>
      </c>
      <c r="AA3910">
        <v>2.7119523148168878</v>
      </c>
      <c r="AB3910">
        <v>3.147487309731186</v>
      </c>
      <c r="AC3910">
        <v>6.67444226443817</v>
      </c>
      <c r="AD3910">
        <v>5</v>
      </c>
      <c r="AE3910">
        <v>0</v>
      </c>
      <c r="AF3910">
        <v>0</v>
      </c>
      <c r="AG3910">
        <v>2</v>
      </c>
      <c r="AH3910">
        <v>17</v>
      </c>
      <c r="AI3910">
        <v>12</v>
      </c>
      <c r="AJ3910">
        <v>11</v>
      </c>
      <c r="AK3910">
        <v>0</v>
      </c>
      <c r="AL3910">
        <v>2</v>
      </c>
      <c r="AM3910">
        <v>0</v>
      </c>
    </row>
    <row r="3911" spans="1:39">
      <c r="A3911">
        <v>11</v>
      </c>
      <c r="B3911">
        <v>5</v>
      </c>
      <c r="C3911">
        <v>2024</v>
      </c>
      <c r="D3911">
        <v>99</v>
      </c>
      <c r="E3911">
        <v>99</v>
      </c>
      <c r="F3911">
        <v>99</v>
      </c>
      <c r="G3911">
        <v>99</v>
      </c>
      <c r="H3911">
        <v>99</v>
      </c>
      <c r="I3911">
        <v>99</v>
      </c>
      <c r="J3911">
        <v>999</v>
      </c>
      <c r="K3911">
        <v>99</v>
      </c>
      <c r="L3911">
        <v>99</v>
      </c>
      <c r="M3911">
        <v>99</v>
      </c>
      <c r="N3911">
        <v>100</v>
      </c>
      <c r="O3911">
        <v>99</v>
      </c>
      <c r="P3911">
        <v>9999</v>
      </c>
      <c r="Q3911">
        <v>140</v>
      </c>
      <c r="R3911">
        <v>549</v>
      </c>
      <c r="S3911">
        <v>546</v>
      </c>
      <c r="T3911">
        <v>3.8927887683471591</v>
      </c>
      <c r="U3911">
        <v>2.6592629882087704</v>
      </c>
      <c r="V3911">
        <v>2.1530054644808745</v>
      </c>
      <c r="W3911">
        <v>61.965201465201488</v>
      </c>
      <c r="X3911">
        <v>113.8386152701553</v>
      </c>
      <c r="Y3911">
        <v>104.68816029143893</v>
      </c>
      <c r="Z3911">
        <v>105.26336996336994</v>
      </c>
      <c r="AA3911">
        <v>6.98979992053206</v>
      </c>
      <c r="AD3911">
        <v>25</v>
      </c>
      <c r="AE3911">
        <v>0</v>
      </c>
      <c r="AF3911">
        <v>0</v>
      </c>
      <c r="AG3911">
        <v>5</v>
      </c>
      <c r="AH3911">
        <v>37</v>
      </c>
      <c r="AI3911">
        <v>24</v>
      </c>
      <c r="AJ3911">
        <v>12</v>
      </c>
      <c r="AK3911">
        <v>2</v>
      </c>
      <c r="AL3911">
        <v>4</v>
      </c>
      <c r="AM3911">
        <v>1</v>
      </c>
    </row>
    <row r="3912" spans="1:39">
      <c r="A3912">
        <v>11</v>
      </c>
      <c r="B3912">
        <v>6</v>
      </c>
      <c r="C3912">
        <v>2024</v>
      </c>
      <c r="D3912">
        <v>99</v>
      </c>
      <c r="E3912">
        <v>99</v>
      </c>
      <c r="F3912">
        <v>99</v>
      </c>
      <c r="G3912">
        <v>99</v>
      </c>
      <c r="H3912">
        <v>99</v>
      </c>
      <c r="I3912">
        <v>99</v>
      </c>
      <c r="J3912">
        <v>999</v>
      </c>
      <c r="K3912">
        <v>99</v>
      </c>
      <c r="L3912">
        <v>99</v>
      </c>
      <c r="M3912">
        <v>99</v>
      </c>
      <c r="N3912">
        <v>110</v>
      </c>
      <c r="O3912">
        <v>99</v>
      </c>
      <c r="P3912">
        <v>9999</v>
      </c>
      <c r="Q3912">
        <v>180</v>
      </c>
      <c r="R3912">
        <v>889</v>
      </c>
      <c r="S3912">
        <v>887</v>
      </c>
      <c r="T3912">
        <v>6.30362334255123</v>
      </c>
      <c r="U3912">
        <v>4.7385932702469082</v>
      </c>
      <c r="V3912">
        <v>3.3138357705286841</v>
      </c>
      <c r="W3912">
        <v>61.418263810597523</v>
      </c>
      <c r="X3912">
        <v>125.0926759832161</v>
      </c>
      <c r="Y3912">
        <v>115.20101237345337</v>
      </c>
      <c r="Z3912">
        <v>115.46076662908688</v>
      </c>
      <c r="AA3912">
        <v>2.9034044237176442</v>
      </c>
      <c r="AB3912">
        <v>3.0607940342018889</v>
      </c>
      <c r="AC3912">
        <v>-1.8108975377137204</v>
      </c>
      <c r="AD3912">
        <v>25</v>
      </c>
      <c r="AE3912">
        <v>0</v>
      </c>
      <c r="AF3912">
        <v>0</v>
      </c>
      <c r="AG3912">
        <v>6</v>
      </c>
      <c r="AH3912">
        <v>61</v>
      </c>
      <c r="AI3912">
        <v>27</v>
      </c>
      <c r="AJ3912">
        <v>16</v>
      </c>
      <c r="AK3912">
        <v>9</v>
      </c>
      <c r="AL3912">
        <v>5</v>
      </c>
      <c r="AM3912">
        <v>2</v>
      </c>
    </row>
    <row r="3913" spans="1:39">
      <c r="A3913">
        <v>11</v>
      </c>
      <c r="B3913">
        <v>7</v>
      </c>
      <c r="C3913">
        <v>2024</v>
      </c>
      <c r="D3913">
        <v>99</v>
      </c>
      <c r="E3913">
        <v>99</v>
      </c>
      <c r="F3913">
        <v>99</v>
      </c>
      <c r="G3913">
        <v>99</v>
      </c>
      <c r="H3913">
        <v>99</v>
      </c>
      <c r="I3913">
        <v>99</v>
      </c>
      <c r="J3913">
        <v>999</v>
      </c>
      <c r="K3913">
        <v>99</v>
      </c>
      <c r="L3913">
        <v>99</v>
      </c>
      <c r="M3913">
        <v>99</v>
      </c>
      <c r="N3913">
        <v>120</v>
      </c>
      <c r="O3913">
        <v>99</v>
      </c>
      <c r="P3913">
        <v>9999</v>
      </c>
      <c r="Q3913">
        <v>311</v>
      </c>
      <c r="R3913">
        <v>1561</v>
      </c>
      <c r="S3913">
        <v>1558</v>
      </c>
      <c r="T3913">
        <v>11.068566971566332</v>
      </c>
      <c r="U3913">
        <v>9.0555405437918743</v>
      </c>
      <c r="V3913">
        <v>5.0787956438180659</v>
      </c>
      <c r="W3913">
        <v>60.189345314505779</v>
      </c>
      <c r="X3913">
        <v>136.09834238268496</v>
      </c>
      <c r="Y3913">
        <v>125.37764253683537</v>
      </c>
      <c r="Z3913">
        <v>125.6190629011553</v>
      </c>
      <c r="AA3913">
        <v>2.7857011377975174</v>
      </c>
      <c r="AB3913">
        <v>3.6560343784304128</v>
      </c>
      <c r="AC3913">
        <v>-9.7753912243879384</v>
      </c>
      <c r="AD3913">
        <v>49</v>
      </c>
      <c r="AE3913">
        <v>0</v>
      </c>
      <c r="AF3913">
        <v>0</v>
      </c>
      <c r="AG3913">
        <v>11</v>
      </c>
      <c r="AH3913">
        <v>103</v>
      </c>
      <c r="AI3913">
        <v>36</v>
      </c>
      <c r="AJ3913">
        <v>37</v>
      </c>
      <c r="AK3913">
        <v>10</v>
      </c>
      <c r="AL3913">
        <v>32</v>
      </c>
      <c r="AM3913">
        <v>8</v>
      </c>
    </row>
    <row r="3914" spans="1:39">
      <c r="A3914">
        <v>11</v>
      </c>
      <c r="B3914">
        <v>8</v>
      </c>
      <c r="C3914">
        <v>2024</v>
      </c>
      <c r="D3914">
        <v>99</v>
      </c>
      <c r="E3914">
        <v>99</v>
      </c>
      <c r="F3914">
        <v>99</v>
      </c>
      <c r="G3914">
        <v>99</v>
      </c>
      <c r="H3914">
        <v>99</v>
      </c>
      <c r="I3914">
        <v>99</v>
      </c>
      <c r="J3914">
        <v>999</v>
      </c>
      <c r="K3914">
        <v>99</v>
      </c>
      <c r="L3914">
        <v>99</v>
      </c>
      <c r="M3914">
        <v>99</v>
      </c>
      <c r="N3914">
        <v>130</v>
      </c>
      <c r="O3914">
        <v>99</v>
      </c>
      <c r="P3914">
        <v>9999</v>
      </c>
      <c r="Q3914">
        <v>346</v>
      </c>
      <c r="R3914">
        <v>1947</v>
      </c>
      <c r="S3914">
        <v>1943</v>
      </c>
      <c r="T3914">
        <v>13.805573282280371</v>
      </c>
      <c r="U3914">
        <v>12.125270905783095</v>
      </c>
      <c r="V3914">
        <v>5.5459681561376479</v>
      </c>
      <c r="W3914">
        <v>59.771487390633027</v>
      </c>
      <c r="X3914">
        <v>146.12524421548005</v>
      </c>
      <c r="Y3914">
        <v>134.59661016949164</v>
      </c>
      <c r="Z3914">
        <v>134.87370046320137</v>
      </c>
      <c r="AA3914">
        <v>2.877848213775688</v>
      </c>
      <c r="AB3914">
        <v>3.9277140847796113</v>
      </c>
      <c r="AC3914">
        <v>0.91393771730490481</v>
      </c>
      <c r="AD3914">
        <v>62</v>
      </c>
      <c r="AE3914">
        <v>0</v>
      </c>
      <c r="AF3914">
        <v>0</v>
      </c>
      <c r="AG3914">
        <v>4</v>
      </c>
      <c r="AH3914">
        <v>105</v>
      </c>
      <c r="AI3914">
        <v>32</v>
      </c>
      <c r="AJ3914">
        <v>45</v>
      </c>
      <c r="AK3914">
        <v>9</v>
      </c>
      <c r="AL3914">
        <v>32</v>
      </c>
      <c r="AM3914">
        <v>12</v>
      </c>
    </row>
    <row r="3915" spans="1:39">
      <c r="A3915">
        <v>11</v>
      </c>
      <c r="B3915">
        <v>9</v>
      </c>
      <c r="C3915">
        <v>2024</v>
      </c>
      <c r="D3915">
        <v>99</v>
      </c>
      <c r="E3915">
        <v>99</v>
      </c>
      <c r="F3915">
        <v>99</v>
      </c>
      <c r="G3915">
        <v>99</v>
      </c>
      <c r="H3915">
        <v>99</v>
      </c>
      <c r="I3915">
        <v>99</v>
      </c>
      <c r="J3915">
        <v>999</v>
      </c>
      <c r="K3915">
        <v>99</v>
      </c>
      <c r="L3915">
        <v>99</v>
      </c>
      <c r="M3915">
        <v>99</v>
      </c>
      <c r="N3915">
        <v>140</v>
      </c>
      <c r="O3915">
        <v>99</v>
      </c>
      <c r="P3915">
        <v>9999</v>
      </c>
      <c r="Q3915">
        <v>310</v>
      </c>
      <c r="R3915">
        <v>1736</v>
      </c>
      <c r="S3915">
        <v>1733</v>
      </c>
      <c r="T3915">
        <v>12.309437708289016</v>
      </c>
      <c r="U3915">
        <v>11.634535837295511</v>
      </c>
      <c r="V3915">
        <v>5.4279953917050685</v>
      </c>
      <c r="W3915">
        <v>59.638776687824603</v>
      </c>
      <c r="X3915">
        <v>157.193970273253</v>
      </c>
      <c r="Y3915">
        <v>144.84648617511525</v>
      </c>
      <c r="Z3915">
        <v>145.09723023658401</v>
      </c>
      <c r="AA3915">
        <v>2.8779908505541556</v>
      </c>
      <c r="AB3915">
        <v>4.3004498085014884</v>
      </c>
      <c r="AC3915">
        <v>-5.4429009968728916</v>
      </c>
      <c r="AD3915">
        <v>50</v>
      </c>
      <c r="AE3915">
        <v>0</v>
      </c>
      <c r="AF3915">
        <v>0</v>
      </c>
      <c r="AG3915">
        <v>9</v>
      </c>
      <c r="AH3915">
        <v>135</v>
      </c>
      <c r="AI3915">
        <v>42</v>
      </c>
      <c r="AJ3915">
        <v>32</v>
      </c>
      <c r="AK3915">
        <v>9</v>
      </c>
      <c r="AL3915">
        <v>19</v>
      </c>
      <c r="AM3915">
        <v>4</v>
      </c>
    </row>
    <row r="3916" spans="1:39">
      <c r="A3916">
        <v>11</v>
      </c>
      <c r="B3916">
        <v>10</v>
      </c>
      <c r="C3916">
        <v>2024</v>
      </c>
      <c r="D3916">
        <v>99</v>
      </c>
      <c r="E3916">
        <v>99</v>
      </c>
      <c r="F3916">
        <v>99</v>
      </c>
      <c r="G3916">
        <v>99</v>
      </c>
      <c r="H3916">
        <v>99</v>
      </c>
      <c r="I3916">
        <v>99</v>
      </c>
      <c r="J3916">
        <v>999</v>
      </c>
      <c r="K3916">
        <v>99</v>
      </c>
      <c r="L3916">
        <v>99</v>
      </c>
      <c r="M3916">
        <v>99</v>
      </c>
      <c r="N3916">
        <v>150</v>
      </c>
      <c r="O3916">
        <v>99</v>
      </c>
      <c r="P3916">
        <v>9999</v>
      </c>
      <c r="Q3916">
        <v>285</v>
      </c>
      <c r="R3916">
        <v>1637</v>
      </c>
      <c r="S3916">
        <v>1636</v>
      </c>
      <c r="T3916">
        <v>11.60745940580018</v>
      </c>
      <c r="U3916">
        <v>11.731122655774298</v>
      </c>
      <c r="V3916">
        <v>5.8839340256566892</v>
      </c>
      <c r="W3916">
        <v>59.216381418092901</v>
      </c>
      <c r="X3916">
        <v>167.90319474291357</v>
      </c>
      <c r="Y3916">
        <v>154.8814905314602</v>
      </c>
      <c r="Z3916">
        <v>154.97616136919331</v>
      </c>
      <c r="AA3916">
        <v>2.8716758494232559</v>
      </c>
      <c r="AB3916">
        <v>4.4365536098147098</v>
      </c>
      <c r="AC3916">
        <v>-0.62063938780087924</v>
      </c>
      <c r="AD3916">
        <v>52</v>
      </c>
      <c r="AE3916">
        <v>0</v>
      </c>
      <c r="AF3916">
        <v>0</v>
      </c>
      <c r="AG3916">
        <v>4</v>
      </c>
      <c r="AH3916">
        <v>130</v>
      </c>
      <c r="AI3916">
        <v>39</v>
      </c>
      <c r="AJ3916">
        <v>19</v>
      </c>
      <c r="AK3916">
        <v>16</v>
      </c>
      <c r="AL3916">
        <v>12</v>
      </c>
      <c r="AM3916">
        <v>6</v>
      </c>
    </row>
    <row r="3917" spans="1:39">
      <c r="A3917">
        <v>11</v>
      </c>
      <c r="B3917">
        <v>11</v>
      </c>
      <c r="C3917">
        <v>2024</v>
      </c>
      <c r="D3917">
        <v>99</v>
      </c>
      <c r="E3917">
        <v>99</v>
      </c>
      <c r="F3917">
        <v>99</v>
      </c>
      <c r="G3917">
        <v>99</v>
      </c>
      <c r="H3917">
        <v>99</v>
      </c>
      <c r="I3917">
        <v>99</v>
      </c>
      <c r="J3917">
        <v>999</v>
      </c>
      <c r="K3917">
        <v>99</v>
      </c>
      <c r="L3917">
        <v>99</v>
      </c>
      <c r="M3917">
        <v>99</v>
      </c>
      <c r="N3917">
        <v>160</v>
      </c>
      <c r="O3917">
        <v>99</v>
      </c>
      <c r="P3917">
        <v>9999</v>
      </c>
      <c r="Q3917">
        <v>278</v>
      </c>
      <c r="R3917">
        <v>1467</v>
      </c>
      <c r="S3917">
        <v>1464</v>
      </c>
      <c r="T3917">
        <v>10.40204211869815</v>
      </c>
      <c r="U3917">
        <v>11.168823116799972</v>
      </c>
      <c r="V3917">
        <v>6.0702113156100879</v>
      </c>
      <c r="W3917">
        <v>58.967213114754095</v>
      </c>
      <c r="X3917">
        <v>178.63402954563381</v>
      </c>
      <c r="Y3917">
        <v>164.54546693933227</v>
      </c>
      <c r="Z3917">
        <v>164.88265027322444</v>
      </c>
      <c r="AA3917">
        <v>2.9685992488893995</v>
      </c>
      <c r="AB3917">
        <v>4.7274360700185492</v>
      </c>
      <c r="AC3917">
        <v>-3.2397864991419798</v>
      </c>
      <c r="AD3917">
        <v>40</v>
      </c>
      <c r="AE3917">
        <v>0</v>
      </c>
      <c r="AF3917">
        <v>0</v>
      </c>
      <c r="AG3917">
        <v>4</v>
      </c>
      <c r="AH3917">
        <v>105</v>
      </c>
      <c r="AI3917">
        <v>38</v>
      </c>
      <c r="AJ3917">
        <v>14</v>
      </c>
      <c r="AK3917">
        <v>14</v>
      </c>
      <c r="AL3917">
        <v>9</v>
      </c>
      <c r="AM3917">
        <v>0</v>
      </c>
    </row>
    <row r="3918" spans="1:39">
      <c r="A3918">
        <v>11</v>
      </c>
      <c r="B3918">
        <v>12</v>
      </c>
      <c r="C3918">
        <v>2024</v>
      </c>
      <c r="D3918">
        <v>99</v>
      </c>
      <c r="E3918">
        <v>99</v>
      </c>
      <c r="F3918">
        <v>99</v>
      </c>
      <c r="G3918">
        <v>99</v>
      </c>
      <c r="H3918">
        <v>99</v>
      </c>
      <c r="I3918">
        <v>99</v>
      </c>
      <c r="J3918">
        <v>999</v>
      </c>
      <c r="K3918">
        <v>99</v>
      </c>
      <c r="L3918">
        <v>99</v>
      </c>
      <c r="M3918">
        <v>99</v>
      </c>
      <c r="N3918">
        <v>170</v>
      </c>
      <c r="O3918">
        <v>99</v>
      </c>
      <c r="P3918">
        <v>9999</v>
      </c>
      <c r="Q3918">
        <v>272</v>
      </c>
      <c r="R3918">
        <v>1279</v>
      </c>
      <c r="S3918">
        <v>1277</v>
      </c>
      <c r="T3918">
        <v>9.06899241296178</v>
      </c>
      <c r="U3918">
        <v>10.329274296385265</v>
      </c>
      <c r="V3918">
        <v>7.2048475371383889</v>
      </c>
      <c r="W3918">
        <v>58.240407204385278</v>
      </c>
      <c r="X3918">
        <v>189.40540458121365</v>
      </c>
      <c r="Y3918">
        <v>174.5451915559031</v>
      </c>
      <c r="Z3918">
        <v>174.81855912294444</v>
      </c>
      <c r="AA3918">
        <v>2.9083158049516289</v>
      </c>
      <c r="AB3918">
        <v>4.6125696458552179</v>
      </c>
      <c r="AC3918">
        <v>-4.159766842887735</v>
      </c>
      <c r="AD3918">
        <v>36</v>
      </c>
      <c r="AE3918">
        <v>0</v>
      </c>
      <c r="AF3918">
        <v>0</v>
      </c>
      <c r="AG3918">
        <v>1</v>
      </c>
      <c r="AH3918">
        <v>69</v>
      </c>
      <c r="AI3918">
        <v>36</v>
      </c>
      <c r="AJ3918">
        <v>12</v>
      </c>
      <c r="AK3918">
        <v>7</v>
      </c>
      <c r="AL3918">
        <v>8</v>
      </c>
      <c r="AM3918">
        <v>0</v>
      </c>
    </row>
    <row r="3919" spans="1:39">
      <c r="A3919">
        <v>11</v>
      </c>
      <c r="B3919">
        <v>13</v>
      </c>
      <c r="C3919">
        <v>2024</v>
      </c>
      <c r="D3919">
        <v>99</v>
      </c>
      <c r="E3919">
        <v>99</v>
      </c>
      <c r="F3919">
        <v>99</v>
      </c>
      <c r="G3919">
        <v>99</v>
      </c>
      <c r="H3919">
        <v>99</v>
      </c>
      <c r="I3919">
        <v>99</v>
      </c>
      <c r="J3919">
        <v>999</v>
      </c>
      <c r="K3919">
        <v>99</v>
      </c>
      <c r="L3919">
        <v>99</v>
      </c>
      <c r="M3919">
        <v>99</v>
      </c>
      <c r="N3919">
        <v>180</v>
      </c>
      <c r="O3919">
        <v>99</v>
      </c>
      <c r="P3919">
        <v>9999</v>
      </c>
      <c r="Q3919">
        <v>256</v>
      </c>
      <c r="R3919">
        <v>1012</v>
      </c>
      <c r="S3919">
        <v>1011</v>
      </c>
      <c r="T3919">
        <v>7.1757782032191759</v>
      </c>
      <c r="U3919">
        <v>8.6414688044240613</v>
      </c>
      <c r="V3919">
        <v>7.1393280632411056</v>
      </c>
      <c r="W3919">
        <v>57.917903066271002</v>
      </c>
      <c r="X3919">
        <v>200.14559843096285</v>
      </c>
      <c r="Y3919">
        <v>184.55069169960464</v>
      </c>
      <c r="Z3919">
        <v>184.73323442136487</v>
      </c>
      <c r="AA3919">
        <v>2.81126449043024</v>
      </c>
      <c r="AB3919">
        <v>4.5960661322148439</v>
      </c>
      <c r="AC3919">
        <v>-6.3029069742168113</v>
      </c>
      <c r="AD3919">
        <v>32</v>
      </c>
      <c r="AE3919">
        <v>0</v>
      </c>
      <c r="AF3919">
        <v>0</v>
      </c>
      <c r="AG3919">
        <v>2</v>
      </c>
      <c r="AH3919">
        <v>59</v>
      </c>
      <c r="AI3919">
        <v>18</v>
      </c>
      <c r="AJ3919">
        <v>12</v>
      </c>
      <c r="AK3919">
        <v>8</v>
      </c>
      <c r="AL3919">
        <v>6</v>
      </c>
      <c r="AM3919">
        <v>1</v>
      </c>
    </row>
    <row r="3920" spans="1:39">
      <c r="A3920">
        <v>11</v>
      </c>
      <c r="B3920">
        <v>14</v>
      </c>
      <c r="C3920">
        <v>2024</v>
      </c>
      <c r="D3920">
        <v>99</v>
      </c>
      <c r="E3920">
        <v>99</v>
      </c>
      <c r="F3920">
        <v>99</v>
      </c>
      <c r="G3920">
        <v>99</v>
      </c>
      <c r="H3920">
        <v>99</v>
      </c>
      <c r="I3920">
        <v>99</v>
      </c>
      <c r="J3920">
        <v>999</v>
      </c>
      <c r="K3920">
        <v>99</v>
      </c>
      <c r="L3920">
        <v>99</v>
      </c>
      <c r="M3920">
        <v>99</v>
      </c>
      <c r="N3920">
        <v>190</v>
      </c>
      <c r="O3920">
        <v>99</v>
      </c>
      <c r="P3920">
        <v>9999</v>
      </c>
      <c r="Q3920">
        <v>204</v>
      </c>
      <c r="R3920">
        <v>666</v>
      </c>
      <c r="S3920">
        <v>663</v>
      </c>
      <c r="T3920">
        <v>4.722399489470325</v>
      </c>
      <c r="U3920">
        <v>5.980179228119785</v>
      </c>
      <c r="V3920">
        <v>7.7717717717717729</v>
      </c>
      <c r="W3920">
        <v>57.179487179487197</v>
      </c>
      <c r="X3920">
        <v>211.21392248152804</v>
      </c>
      <c r="Y3920">
        <v>194.06561561561563</v>
      </c>
      <c r="Z3920">
        <v>194.94374057315235</v>
      </c>
      <c r="AA3920">
        <v>2.942334551744604</v>
      </c>
      <c r="AB3920">
        <v>4.5747752585373158</v>
      </c>
      <c r="AC3920">
        <v>-0.89648387375027883</v>
      </c>
      <c r="AD3920">
        <v>16</v>
      </c>
      <c r="AE3920">
        <v>0</v>
      </c>
      <c r="AF3920">
        <v>0</v>
      </c>
      <c r="AG3920">
        <v>1</v>
      </c>
      <c r="AH3920">
        <v>40</v>
      </c>
      <c r="AI3920">
        <v>15</v>
      </c>
      <c r="AJ3920">
        <v>6</v>
      </c>
      <c r="AK3920">
        <v>3</v>
      </c>
      <c r="AL3920">
        <v>6</v>
      </c>
      <c r="AM3920">
        <v>1</v>
      </c>
    </row>
    <row r="3921" spans="1:39">
      <c r="A3921">
        <v>11</v>
      </c>
      <c r="B3921">
        <v>15</v>
      </c>
      <c r="C3921">
        <v>2024</v>
      </c>
      <c r="D3921">
        <v>99</v>
      </c>
      <c r="E3921">
        <v>99</v>
      </c>
      <c r="F3921">
        <v>99</v>
      </c>
      <c r="G3921">
        <v>99</v>
      </c>
      <c r="H3921">
        <v>99</v>
      </c>
      <c r="I3921">
        <v>99</v>
      </c>
      <c r="J3921">
        <v>999</v>
      </c>
      <c r="K3921">
        <v>99</v>
      </c>
      <c r="L3921">
        <v>99</v>
      </c>
      <c r="M3921">
        <v>99</v>
      </c>
      <c r="N3921">
        <v>200</v>
      </c>
      <c r="O3921">
        <v>99</v>
      </c>
      <c r="P3921">
        <v>9999</v>
      </c>
      <c r="Q3921">
        <v>175</v>
      </c>
      <c r="R3921">
        <v>431</v>
      </c>
      <c r="S3921">
        <v>428</v>
      </c>
      <c r="T3921">
        <v>3.0560873572998655</v>
      </c>
      <c r="U3921">
        <v>4.0508627342837595</v>
      </c>
      <c r="V3921">
        <v>8.9164733178654298</v>
      </c>
      <c r="W3921">
        <v>55.51635514018691</v>
      </c>
      <c r="X3921">
        <v>221.61593512529748</v>
      </c>
      <c r="Y3921">
        <v>203.13225058004639</v>
      </c>
      <c r="Z3921">
        <v>204.55607476635512</v>
      </c>
      <c r="AA3921">
        <v>2.7677187059993003</v>
      </c>
      <c r="AB3921">
        <v>5.003943658311659</v>
      </c>
      <c r="AC3921">
        <v>-9.5788095903546111</v>
      </c>
      <c r="AD3921">
        <v>17</v>
      </c>
      <c r="AE3921">
        <v>0</v>
      </c>
      <c r="AF3921">
        <v>0</v>
      </c>
      <c r="AG3921">
        <v>1</v>
      </c>
      <c r="AH3921">
        <v>31</v>
      </c>
      <c r="AI3921">
        <v>5</v>
      </c>
      <c r="AJ3921">
        <v>9</v>
      </c>
      <c r="AK3921">
        <v>3</v>
      </c>
      <c r="AL3921">
        <v>3</v>
      </c>
      <c r="AM3921">
        <v>0</v>
      </c>
    </row>
    <row r="3922" spans="1:39">
      <c r="A3922">
        <v>11</v>
      </c>
      <c r="B3922">
        <v>16</v>
      </c>
      <c r="C3922">
        <v>2024</v>
      </c>
      <c r="D3922">
        <v>99</v>
      </c>
      <c r="E3922">
        <v>99</v>
      </c>
      <c r="F3922">
        <v>99</v>
      </c>
      <c r="G3922">
        <v>99</v>
      </c>
      <c r="H3922">
        <v>99</v>
      </c>
      <c r="I3922">
        <v>99</v>
      </c>
      <c r="J3922">
        <v>999</v>
      </c>
      <c r="K3922">
        <v>99</v>
      </c>
      <c r="L3922">
        <v>99</v>
      </c>
      <c r="M3922">
        <v>99</v>
      </c>
      <c r="N3922">
        <v>210</v>
      </c>
      <c r="O3922">
        <v>99</v>
      </c>
      <c r="P3922">
        <v>9999</v>
      </c>
      <c r="Q3922">
        <v>126</v>
      </c>
      <c r="R3922">
        <v>293</v>
      </c>
      <c r="S3922">
        <v>293</v>
      </c>
      <c r="T3922">
        <v>2.077572147769978</v>
      </c>
      <c r="U3922">
        <v>2.9116472367147392</v>
      </c>
      <c r="V3922">
        <v>9.3037542662116017</v>
      </c>
      <c r="W3922">
        <v>54.566552901023883</v>
      </c>
      <c r="X3922">
        <v>232.69018151967728</v>
      </c>
      <c r="Y3922">
        <v>214.773037542662</v>
      </c>
      <c r="Z3922">
        <v>214.773037542662</v>
      </c>
      <c r="AA3922">
        <v>2.8957995922562776</v>
      </c>
      <c r="AB3922">
        <v>4.9398954744403163</v>
      </c>
      <c r="AC3922">
        <v>-17.133484620024305</v>
      </c>
      <c r="AD3922">
        <v>15</v>
      </c>
      <c r="AE3922">
        <v>0</v>
      </c>
      <c r="AF3922">
        <v>0</v>
      </c>
      <c r="AG3922">
        <v>0</v>
      </c>
      <c r="AH3922">
        <v>25</v>
      </c>
      <c r="AI3922">
        <v>4</v>
      </c>
      <c r="AJ3922">
        <v>1</v>
      </c>
      <c r="AK3922">
        <v>2</v>
      </c>
      <c r="AL3922">
        <v>1</v>
      </c>
      <c r="AM3922">
        <v>2</v>
      </c>
    </row>
    <row r="3923" spans="1:39">
      <c r="A3923">
        <v>11</v>
      </c>
      <c r="B3923">
        <v>17</v>
      </c>
      <c r="C3923">
        <v>2024</v>
      </c>
      <c r="D3923">
        <v>99</v>
      </c>
      <c r="E3923">
        <v>99</v>
      </c>
      <c r="F3923">
        <v>99</v>
      </c>
      <c r="G3923">
        <v>99</v>
      </c>
      <c r="H3923">
        <v>99</v>
      </c>
      <c r="I3923">
        <v>99</v>
      </c>
      <c r="J3923">
        <v>999</v>
      </c>
      <c r="K3923">
        <v>99</v>
      </c>
      <c r="L3923">
        <v>99</v>
      </c>
      <c r="M3923">
        <v>99</v>
      </c>
      <c r="N3923">
        <v>220</v>
      </c>
      <c r="O3923">
        <v>99</v>
      </c>
      <c r="P3923">
        <v>9999</v>
      </c>
      <c r="Q3923">
        <v>82</v>
      </c>
      <c r="R3923">
        <v>165</v>
      </c>
      <c r="S3923">
        <v>165</v>
      </c>
      <c r="T3923">
        <v>1.169963837481387</v>
      </c>
      <c r="U3923">
        <v>1.715941752711833</v>
      </c>
      <c r="V3923">
        <v>9.7212121212121207</v>
      </c>
      <c r="W3923">
        <v>52.987878787878799</v>
      </c>
      <c r="X3923">
        <v>243.51488886700156</v>
      </c>
      <c r="Y3923">
        <v>224.76424242424247</v>
      </c>
      <c r="Z3923">
        <v>224.76424242424247</v>
      </c>
      <c r="AA3923">
        <v>2.8364072775667166</v>
      </c>
      <c r="AB3923">
        <v>4.5792521273581448</v>
      </c>
      <c r="AC3923">
        <v>-16.665936587512171</v>
      </c>
      <c r="AD3923">
        <v>5</v>
      </c>
      <c r="AE3923">
        <v>0</v>
      </c>
      <c r="AF3923">
        <v>0</v>
      </c>
      <c r="AG3923">
        <v>0</v>
      </c>
      <c r="AH3923">
        <v>12</v>
      </c>
      <c r="AI3923">
        <v>1</v>
      </c>
      <c r="AJ3923">
        <v>1</v>
      </c>
      <c r="AK3923">
        <v>0</v>
      </c>
      <c r="AL3923">
        <v>0</v>
      </c>
      <c r="AM3923">
        <v>0</v>
      </c>
    </row>
    <row r="3924" spans="1:39">
      <c r="A3924">
        <v>11</v>
      </c>
      <c r="B3924">
        <v>18</v>
      </c>
      <c r="C3924">
        <v>2024</v>
      </c>
      <c r="D3924">
        <v>99</v>
      </c>
      <c r="E3924">
        <v>99</v>
      </c>
      <c r="F3924">
        <v>99</v>
      </c>
      <c r="G3924">
        <v>99</v>
      </c>
      <c r="H3924">
        <v>99</v>
      </c>
      <c r="I3924">
        <v>99</v>
      </c>
      <c r="J3924">
        <v>999</v>
      </c>
      <c r="K3924">
        <v>99</v>
      </c>
      <c r="L3924">
        <v>99</v>
      </c>
      <c r="M3924">
        <v>99</v>
      </c>
      <c r="N3924">
        <v>230</v>
      </c>
      <c r="O3924">
        <v>99</v>
      </c>
      <c r="P3924">
        <v>9999</v>
      </c>
      <c r="Q3924">
        <v>82</v>
      </c>
      <c r="R3924">
        <v>178</v>
      </c>
      <c r="S3924">
        <v>178</v>
      </c>
      <c r="T3924">
        <v>1.2621428064950722</v>
      </c>
      <c r="U3924">
        <v>2.0081313377147101</v>
      </c>
      <c r="V3924">
        <v>9.0280898876404496</v>
      </c>
      <c r="W3924">
        <v>50.831460674157313</v>
      </c>
      <c r="X3924">
        <v>264.16728547603674</v>
      </c>
      <c r="Y3924">
        <v>243.82640449438193</v>
      </c>
      <c r="Z3924">
        <v>243.82640449438193</v>
      </c>
      <c r="AA3924">
        <v>12.905304609824515</v>
      </c>
      <c r="AB3924">
        <v>5.2053040258242511</v>
      </c>
      <c r="AC3924">
        <v>-15.334587593700189</v>
      </c>
      <c r="AD3924">
        <v>4</v>
      </c>
      <c r="AE3924">
        <v>0</v>
      </c>
      <c r="AF3924">
        <v>0</v>
      </c>
      <c r="AG3924">
        <v>1</v>
      </c>
      <c r="AH3924">
        <v>7</v>
      </c>
      <c r="AI3924">
        <v>0</v>
      </c>
      <c r="AJ3924">
        <v>2</v>
      </c>
      <c r="AK3924">
        <v>0</v>
      </c>
      <c r="AL3924">
        <v>1</v>
      </c>
      <c r="AM3924">
        <v>0</v>
      </c>
    </row>
    <row r="3925" spans="1:39">
      <c r="A3925">
        <v>11</v>
      </c>
      <c r="B3925">
        <v>19</v>
      </c>
      <c r="C3925">
        <v>2023</v>
      </c>
      <c r="D3925">
        <v>99</v>
      </c>
      <c r="E3925">
        <v>99</v>
      </c>
      <c r="F3925">
        <v>99</v>
      </c>
      <c r="G3925">
        <v>99</v>
      </c>
      <c r="H3925">
        <v>99</v>
      </c>
      <c r="I3925">
        <v>99</v>
      </c>
      <c r="J3925">
        <v>999</v>
      </c>
      <c r="K3925">
        <v>99</v>
      </c>
      <c r="L3925">
        <v>99</v>
      </c>
      <c r="M3925">
        <v>99</v>
      </c>
      <c r="N3925">
        <v>60</v>
      </c>
      <c r="O3925">
        <v>99</v>
      </c>
      <c r="P3925">
        <v>9999</v>
      </c>
      <c r="Q3925">
        <v>3</v>
      </c>
      <c r="R3925">
        <v>3</v>
      </c>
      <c r="S3925">
        <v>2</v>
      </c>
      <c r="T3925">
        <v>2.0562028786840297E-2</v>
      </c>
      <c r="U3925">
        <v>5.8322638264428186E-3</v>
      </c>
      <c r="V3925">
        <v>4.6666666666666679</v>
      </c>
      <c r="W3925">
        <v>62</v>
      </c>
      <c r="X3925">
        <v>71.939328277356438</v>
      </c>
      <c r="Y3925">
        <v>43.866666666666681</v>
      </c>
      <c r="Z3925">
        <v>65.800000000000011</v>
      </c>
      <c r="AA3925">
        <v>2.7999999999998639</v>
      </c>
      <c r="AB3925">
        <v>3</v>
      </c>
      <c r="AC3925">
        <v>-100.00000000001138</v>
      </c>
      <c r="AD3925">
        <v>1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1</v>
      </c>
      <c r="AL3925">
        <v>0</v>
      </c>
      <c r="AM3925">
        <v>0</v>
      </c>
    </row>
    <row r="3926" spans="1:39">
      <c r="A3926">
        <v>11</v>
      </c>
      <c r="B3926">
        <v>20</v>
      </c>
      <c r="C3926">
        <v>2023</v>
      </c>
      <c r="D3926">
        <v>99</v>
      </c>
      <c r="E3926">
        <v>99</v>
      </c>
      <c r="F3926">
        <v>99</v>
      </c>
      <c r="G3926">
        <v>99</v>
      </c>
      <c r="H3926">
        <v>99</v>
      </c>
      <c r="I3926">
        <v>99</v>
      </c>
      <c r="J3926">
        <v>999</v>
      </c>
      <c r="K3926">
        <v>99</v>
      </c>
      <c r="L3926">
        <v>99</v>
      </c>
      <c r="M3926">
        <v>99</v>
      </c>
      <c r="N3926">
        <v>70</v>
      </c>
      <c r="O3926">
        <v>99</v>
      </c>
      <c r="P3926">
        <v>9999</v>
      </c>
      <c r="Q3926">
        <v>7</v>
      </c>
      <c r="R3926">
        <v>8</v>
      </c>
      <c r="S3926">
        <v>8</v>
      </c>
      <c r="T3926">
        <v>5.4832076764907457E-2</v>
      </c>
      <c r="U3926">
        <v>2.7215753919593737E-2</v>
      </c>
      <c r="V3926">
        <v>1.375</v>
      </c>
      <c r="W3926">
        <v>62</v>
      </c>
      <c r="X3926">
        <v>83.166305525460487</v>
      </c>
      <c r="Y3926">
        <v>76.762499999999989</v>
      </c>
      <c r="Z3926">
        <v>76.762499999999989</v>
      </c>
      <c r="AA3926">
        <v>3.1843121313718599</v>
      </c>
      <c r="AB3926">
        <v>4.9244289008980511</v>
      </c>
      <c r="AC3926">
        <v>0.55800302096309029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</row>
    <row r="3927" spans="1:39">
      <c r="A3927">
        <v>11</v>
      </c>
      <c r="B3927">
        <v>21</v>
      </c>
      <c r="C3927">
        <v>2023</v>
      </c>
      <c r="D3927">
        <v>99</v>
      </c>
      <c r="E3927">
        <v>99</v>
      </c>
      <c r="F3927">
        <v>99</v>
      </c>
      <c r="G3927">
        <v>99</v>
      </c>
      <c r="H3927">
        <v>99</v>
      </c>
      <c r="I3927">
        <v>99</v>
      </c>
      <c r="J3927">
        <v>999</v>
      </c>
      <c r="K3927">
        <v>99</v>
      </c>
      <c r="L3927">
        <v>99</v>
      </c>
      <c r="M3927">
        <v>99</v>
      </c>
      <c r="N3927">
        <v>80</v>
      </c>
      <c r="O3927">
        <v>99</v>
      </c>
      <c r="P3927">
        <v>9999</v>
      </c>
      <c r="Q3927">
        <v>31</v>
      </c>
      <c r="R3927">
        <v>40</v>
      </c>
      <c r="S3927">
        <v>40</v>
      </c>
      <c r="T3927">
        <v>0.27416038382453728</v>
      </c>
      <c r="U3927">
        <v>0.15357999288871541</v>
      </c>
      <c r="V3927">
        <v>2.8</v>
      </c>
      <c r="W3927">
        <v>62.075000000000003</v>
      </c>
      <c r="X3927">
        <v>93.862405200433358</v>
      </c>
      <c r="Y3927">
        <v>86.635000000000019</v>
      </c>
      <c r="Z3927">
        <v>86.635000000000019</v>
      </c>
      <c r="AA3927">
        <v>2.7661841948790129</v>
      </c>
      <c r="AB3927">
        <v>2.7512497160381231</v>
      </c>
      <c r="AC3927">
        <v>-18.75871296967712</v>
      </c>
      <c r="AD3927">
        <v>5</v>
      </c>
      <c r="AE3927">
        <v>0</v>
      </c>
      <c r="AF3927">
        <v>0</v>
      </c>
      <c r="AG3927">
        <v>0</v>
      </c>
      <c r="AH3927">
        <v>3</v>
      </c>
      <c r="AI3927">
        <v>1</v>
      </c>
      <c r="AJ3927">
        <v>0</v>
      </c>
      <c r="AK3927">
        <v>1</v>
      </c>
      <c r="AL3927">
        <v>1</v>
      </c>
      <c r="AM3927">
        <v>1</v>
      </c>
    </row>
    <row r="3928" spans="1:39">
      <c r="A3928">
        <v>11</v>
      </c>
      <c r="B3928">
        <v>22</v>
      </c>
      <c r="C3928">
        <v>2023</v>
      </c>
      <c r="D3928">
        <v>99</v>
      </c>
      <c r="E3928">
        <v>99</v>
      </c>
      <c r="F3928">
        <v>99</v>
      </c>
      <c r="G3928">
        <v>99</v>
      </c>
      <c r="H3928">
        <v>99</v>
      </c>
      <c r="I3928">
        <v>99</v>
      </c>
      <c r="J3928">
        <v>999</v>
      </c>
      <c r="K3928">
        <v>99</v>
      </c>
      <c r="L3928">
        <v>99</v>
      </c>
      <c r="M3928">
        <v>99</v>
      </c>
      <c r="N3928">
        <v>90</v>
      </c>
      <c r="O3928">
        <v>99</v>
      </c>
      <c r="P3928">
        <v>9999</v>
      </c>
      <c r="Q3928">
        <v>77</v>
      </c>
      <c r="R3928">
        <v>183</v>
      </c>
      <c r="S3928">
        <v>183</v>
      </c>
      <c r="T3928">
        <v>1.2542837559972579</v>
      </c>
      <c r="U3928">
        <v>0.77973733274177515</v>
      </c>
      <c r="V3928">
        <v>1.7704918032786876</v>
      </c>
      <c r="W3928">
        <v>62.229508196721305</v>
      </c>
      <c r="X3928">
        <v>104.16318846242656</v>
      </c>
      <c r="Y3928">
        <v>96.1426229508197</v>
      </c>
      <c r="Z3928">
        <v>96.1426229508197</v>
      </c>
      <c r="AA3928">
        <v>2.7439028693067424</v>
      </c>
      <c r="AB3928">
        <v>2.8480274601673288</v>
      </c>
      <c r="AC3928">
        <v>-1.1111287419919502</v>
      </c>
      <c r="AD3928">
        <v>10</v>
      </c>
      <c r="AE3928">
        <v>0</v>
      </c>
      <c r="AF3928">
        <v>0</v>
      </c>
      <c r="AG3928">
        <v>1</v>
      </c>
      <c r="AH3928">
        <v>15</v>
      </c>
      <c r="AI3928">
        <v>4</v>
      </c>
      <c r="AJ3928">
        <v>4</v>
      </c>
      <c r="AK3928">
        <v>2</v>
      </c>
      <c r="AL3928">
        <v>2</v>
      </c>
      <c r="AM3928">
        <v>0</v>
      </c>
    </row>
    <row r="3929" spans="1:39">
      <c r="A3929">
        <v>11</v>
      </c>
      <c r="B3929">
        <v>23</v>
      </c>
      <c r="C3929">
        <v>2023</v>
      </c>
      <c r="D3929">
        <v>99</v>
      </c>
      <c r="E3929">
        <v>99</v>
      </c>
      <c r="F3929">
        <v>99</v>
      </c>
      <c r="G3929">
        <v>99</v>
      </c>
      <c r="H3929">
        <v>99</v>
      </c>
      <c r="I3929">
        <v>99</v>
      </c>
      <c r="J3929">
        <v>999</v>
      </c>
      <c r="K3929">
        <v>99</v>
      </c>
      <c r="L3929">
        <v>99</v>
      </c>
      <c r="M3929">
        <v>99</v>
      </c>
      <c r="N3929">
        <v>100</v>
      </c>
      <c r="O3929">
        <v>99</v>
      </c>
      <c r="P3929">
        <v>9999</v>
      </c>
      <c r="Q3929">
        <v>133</v>
      </c>
      <c r="R3929">
        <v>458</v>
      </c>
      <c r="S3929">
        <v>455</v>
      </c>
      <c r="T3929">
        <v>3.1391363947909525</v>
      </c>
      <c r="U3929">
        <v>2.1313733381427364</v>
      </c>
      <c r="V3929">
        <v>2.5567685589519646</v>
      </c>
      <c r="W3929">
        <v>61.967032967032978</v>
      </c>
      <c r="X3929">
        <v>114.53538158747575</v>
      </c>
      <c r="Y3929">
        <v>105.00567685589525</v>
      </c>
      <c r="Z3929">
        <v>105.69802197802203</v>
      </c>
      <c r="AA3929">
        <v>2.878082473587841</v>
      </c>
      <c r="AB3929">
        <v>2.9518128140218121</v>
      </c>
      <c r="AC3929">
        <v>-4.7013479365208752</v>
      </c>
      <c r="AD3929">
        <v>18</v>
      </c>
      <c r="AE3929">
        <v>0</v>
      </c>
      <c r="AF3929">
        <v>0</v>
      </c>
      <c r="AG3929">
        <v>4</v>
      </c>
      <c r="AH3929">
        <v>24</v>
      </c>
      <c r="AI3929">
        <v>9</v>
      </c>
      <c r="AJ3929">
        <v>6</v>
      </c>
      <c r="AK3929">
        <v>2</v>
      </c>
      <c r="AL3929">
        <v>7</v>
      </c>
      <c r="AM3929">
        <v>0</v>
      </c>
    </row>
    <row r="3930" spans="1:39">
      <c r="A3930">
        <v>11</v>
      </c>
      <c r="B3930">
        <v>24</v>
      </c>
      <c r="C3930">
        <v>2023</v>
      </c>
      <c r="D3930">
        <v>99</v>
      </c>
      <c r="E3930">
        <v>99</v>
      </c>
      <c r="F3930">
        <v>99</v>
      </c>
      <c r="G3930">
        <v>99</v>
      </c>
      <c r="H3930">
        <v>99</v>
      </c>
      <c r="I3930">
        <v>99</v>
      </c>
      <c r="J3930">
        <v>999</v>
      </c>
      <c r="K3930">
        <v>99</v>
      </c>
      <c r="L3930">
        <v>99</v>
      </c>
      <c r="M3930">
        <v>99</v>
      </c>
      <c r="N3930">
        <v>110</v>
      </c>
      <c r="O3930">
        <v>99</v>
      </c>
      <c r="P3930">
        <v>9999</v>
      </c>
      <c r="Q3930">
        <v>196</v>
      </c>
      <c r="R3930">
        <v>870</v>
      </c>
      <c r="S3930">
        <v>869</v>
      </c>
      <c r="T3930">
        <v>5.9629883481836892</v>
      </c>
      <c r="U3930">
        <v>4.4550119510442627</v>
      </c>
      <c r="V3930">
        <v>2.6781609195402298</v>
      </c>
      <c r="W3930">
        <v>61.654775604142706</v>
      </c>
      <c r="X3930">
        <v>125.32085528200147</v>
      </c>
      <c r="Y3930">
        <v>115.54425287356324</v>
      </c>
      <c r="Z3930">
        <v>115.67721518987344</v>
      </c>
      <c r="AA3930">
        <v>2.9256551125247414</v>
      </c>
      <c r="AB3930">
        <v>3.419707435255559</v>
      </c>
      <c r="AC3930">
        <v>-2.602128784248682</v>
      </c>
      <c r="AD3930">
        <v>35</v>
      </c>
      <c r="AE3930">
        <v>0</v>
      </c>
      <c r="AF3930">
        <v>0</v>
      </c>
      <c r="AG3930">
        <v>5</v>
      </c>
      <c r="AH3930">
        <v>61</v>
      </c>
      <c r="AI3930">
        <v>9</v>
      </c>
      <c r="AJ3930">
        <v>16</v>
      </c>
      <c r="AK3930">
        <v>6</v>
      </c>
      <c r="AL3930">
        <v>11</v>
      </c>
      <c r="AM3930">
        <v>7</v>
      </c>
    </row>
    <row r="3931" spans="1:39">
      <c r="A3931">
        <v>11</v>
      </c>
      <c r="B3931">
        <v>25</v>
      </c>
      <c r="C3931">
        <v>2023</v>
      </c>
      <c r="D3931">
        <v>99</v>
      </c>
      <c r="E3931">
        <v>99</v>
      </c>
      <c r="F3931">
        <v>99</v>
      </c>
      <c r="G3931">
        <v>99</v>
      </c>
      <c r="H3931">
        <v>99</v>
      </c>
      <c r="I3931">
        <v>99</v>
      </c>
      <c r="J3931">
        <v>999</v>
      </c>
      <c r="K3931">
        <v>99</v>
      </c>
      <c r="L3931">
        <v>99</v>
      </c>
      <c r="M3931">
        <v>99</v>
      </c>
      <c r="N3931">
        <v>120</v>
      </c>
      <c r="O3931">
        <v>99</v>
      </c>
      <c r="P3931">
        <v>9999</v>
      </c>
      <c r="Q3931">
        <v>341</v>
      </c>
      <c r="R3931">
        <v>1724</v>
      </c>
      <c r="S3931">
        <v>1721</v>
      </c>
      <c r="T3931">
        <v>11.81631254283756</v>
      </c>
      <c r="U3931">
        <v>9.5807475375636937</v>
      </c>
      <c r="V3931">
        <v>5.1548723897911843</v>
      </c>
      <c r="W3931">
        <v>60.206275421266703</v>
      </c>
      <c r="X3931">
        <v>136.09308896390979</v>
      </c>
      <c r="Y3931">
        <v>125.3951856148491</v>
      </c>
      <c r="Z3931">
        <v>125.61377106333519</v>
      </c>
      <c r="AA3931">
        <v>2.6818523724320511</v>
      </c>
      <c r="AB3931">
        <v>3.764398831439693</v>
      </c>
      <c r="AC3931">
        <v>-8.7835164005170014</v>
      </c>
      <c r="AD3931">
        <v>60</v>
      </c>
      <c r="AE3931">
        <v>0</v>
      </c>
      <c r="AF3931">
        <v>0</v>
      </c>
      <c r="AG3931">
        <v>4</v>
      </c>
      <c r="AH3931">
        <v>105</v>
      </c>
      <c r="AI3931">
        <v>18</v>
      </c>
      <c r="AJ3931">
        <v>31</v>
      </c>
      <c r="AK3931">
        <v>5</v>
      </c>
      <c r="AL3931">
        <v>29</v>
      </c>
      <c r="AM3931">
        <v>11</v>
      </c>
    </row>
    <row r="3932" spans="1:39">
      <c r="A3932">
        <v>11</v>
      </c>
      <c r="B3932">
        <v>26</v>
      </c>
      <c r="C3932">
        <v>2023</v>
      </c>
      <c r="D3932">
        <v>99</v>
      </c>
      <c r="E3932">
        <v>99</v>
      </c>
      <c r="F3932">
        <v>99</v>
      </c>
      <c r="G3932">
        <v>99</v>
      </c>
      <c r="H3932">
        <v>99</v>
      </c>
      <c r="I3932">
        <v>99</v>
      </c>
      <c r="J3932">
        <v>999</v>
      </c>
      <c r="K3932">
        <v>99</v>
      </c>
      <c r="L3932">
        <v>99</v>
      </c>
      <c r="M3932">
        <v>99</v>
      </c>
      <c r="N3932">
        <v>130</v>
      </c>
      <c r="O3932">
        <v>99</v>
      </c>
      <c r="P3932">
        <v>9999</v>
      </c>
      <c r="Q3932">
        <v>377</v>
      </c>
      <c r="R3932">
        <v>2026</v>
      </c>
      <c r="S3932">
        <v>2024</v>
      </c>
      <c r="T3932">
        <v>13.886223440712817</v>
      </c>
      <c r="U3932">
        <v>12.1119012883143</v>
      </c>
      <c r="V3932">
        <v>5.6648568608094783</v>
      </c>
      <c r="W3932">
        <v>59.821146245059289</v>
      </c>
      <c r="X3932">
        <v>146.29138640789947</v>
      </c>
      <c r="Y3932">
        <v>134.89368213228056</v>
      </c>
      <c r="Z3932">
        <v>135.02697628458517</v>
      </c>
      <c r="AA3932">
        <v>2.9319477714543591</v>
      </c>
      <c r="AB3932">
        <v>4.052719219668913</v>
      </c>
      <c r="AC3932">
        <v>1.6314638896554243</v>
      </c>
      <c r="AD3932">
        <v>62</v>
      </c>
      <c r="AE3932">
        <v>0</v>
      </c>
      <c r="AF3932">
        <v>0</v>
      </c>
      <c r="AG3932">
        <v>15</v>
      </c>
      <c r="AH3932">
        <v>138</v>
      </c>
      <c r="AI3932">
        <v>24</v>
      </c>
      <c r="AJ3932">
        <v>33</v>
      </c>
      <c r="AK3932">
        <v>21</v>
      </c>
      <c r="AL3932">
        <v>43</v>
      </c>
      <c r="AM3932">
        <v>7</v>
      </c>
    </row>
    <row r="3933" spans="1:39">
      <c r="A3933">
        <v>11</v>
      </c>
      <c r="B3933">
        <v>27</v>
      </c>
      <c r="C3933">
        <v>2023</v>
      </c>
      <c r="D3933">
        <v>99</v>
      </c>
      <c r="E3933">
        <v>99</v>
      </c>
      <c r="F3933">
        <v>99</v>
      </c>
      <c r="G3933">
        <v>99</v>
      </c>
      <c r="H3933">
        <v>99</v>
      </c>
      <c r="I3933">
        <v>99</v>
      </c>
      <c r="J3933">
        <v>999</v>
      </c>
      <c r="K3933">
        <v>99</v>
      </c>
      <c r="L3933">
        <v>99</v>
      </c>
      <c r="M3933">
        <v>99</v>
      </c>
      <c r="N3933">
        <v>140</v>
      </c>
      <c r="O3933">
        <v>99</v>
      </c>
      <c r="P3933">
        <v>9999</v>
      </c>
      <c r="Q3933">
        <v>323</v>
      </c>
      <c r="R3933">
        <v>1925</v>
      </c>
      <c r="S3933">
        <v>1922</v>
      </c>
      <c r="T3933">
        <v>13.193968471555859</v>
      </c>
      <c r="U3933">
        <v>12.345010137103852</v>
      </c>
      <c r="V3933">
        <v>5.3859740259740256</v>
      </c>
      <c r="W3933">
        <v>59.895941727367322</v>
      </c>
      <c r="X3933">
        <v>157.02258305075253</v>
      </c>
      <c r="Y3933">
        <v>144.70363636363652</v>
      </c>
      <c r="Z3933">
        <v>144.92950052029147</v>
      </c>
      <c r="AA3933">
        <v>2.9143672704609345</v>
      </c>
      <c r="AB3933">
        <v>4.2066290004079212</v>
      </c>
      <c r="AC3933">
        <v>-5.1521295370957612</v>
      </c>
      <c r="AD3933">
        <v>72</v>
      </c>
      <c r="AE3933">
        <v>0</v>
      </c>
      <c r="AF3933">
        <v>0</v>
      </c>
      <c r="AG3933">
        <v>14</v>
      </c>
      <c r="AH3933">
        <v>156</v>
      </c>
      <c r="AI3933">
        <v>17</v>
      </c>
      <c r="AJ3933">
        <v>20</v>
      </c>
      <c r="AK3933">
        <v>10</v>
      </c>
      <c r="AL3933">
        <v>32</v>
      </c>
      <c r="AM3933">
        <v>5</v>
      </c>
    </row>
    <row r="3934" spans="1:39">
      <c r="A3934">
        <v>11</v>
      </c>
      <c r="B3934">
        <v>28</v>
      </c>
      <c r="C3934">
        <v>2023</v>
      </c>
      <c r="D3934">
        <v>99</v>
      </c>
      <c r="E3934">
        <v>99</v>
      </c>
      <c r="F3934">
        <v>99</v>
      </c>
      <c r="G3934">
        <v>99</v>
      </c>
      <c r="H3934">
        <v>99</v>
      </c>
      <c r="I3934">
        <v>99</v>
      </c>
      <c r="J3934">
        <v>999</v>
      </c>
      <c r="K3934">
        <v>99</v>
      </c>
      <c r="L3934">
        <v>99</v>
      </c>
      <c r="M3934">
        <v>99</v>
      </c>
      <c r="N3934">
        <v>150</v>
      </c>
      <c r="O3934">
        <v>99</v>
      </c>
      <c r="P3934">
        <v>9999</v>
      </c>
      <c r="Q3934">
        <v>302</v>
      </c>
      <c r="R3934">
        <v>1656</v>
      </c>
      <c r="S3934">
        <v>1655</v>
      </c>
      <c r="T3934">
        <v>11.350239890335844</v>
      </c>
      <c r="U3934">
        <v>11.358945391973103</v>
      </c>
      <c r="V3934">
        <v>5.2850241545893741</v>
      </c>
      <c r="W3934">
        <v>59.698489425981847</v>
      </c>
      <c r="X3934">
        <v>167.78954103663227</v>
      </c>
      <c r="Y3934">
        <v>154.77342995169067</v>
      </c>
      <c r="Z3934">
        <v>154.86694864048326</v>
      </c>
      <c r="AA3934">
        <v>2.8463791692247682</v>
      </c>
      <c r="AB3934">
        <v>4.3278446610303041</v>
      </c>
      <c r="AC3934">
        <v>-0.63417825910324144</v>
      </c>
      <c r="AD3934">
        <v>53</v>
      </c>
      <c r="AE3934">
        <v>0</v>
      </c>
      <c r="AF3934">
        <v>0</v>
      </c>
      <c r="AG3934">
        <v>9</v>
      </c>
      <c r="AH3934">
        <v>112</v>
      </c>
      <c r="AI3934">
        <v>15</v>
      </c>
      <c r="AJ3934">
        <v>15</v>
      </c>
      <c r="AK3934">
        <v>15</v>
      </c>
      <c r="AL3934">
        <v>17</v>
      </c>
      <c r="AM3934">
        <v>1</v>
      </c>
    </row>
    <row r="3935" spans="1:39">
      <c r="A3935">
        <v>11</v>
      </c>
      <c r="B3935">
        <v>29</v>
      </c>
      <c r="C3935">
        <v>2023</v>
      </c>
      <c r="D3935">
        <v>99</v>
      </c>
      <c r="E3935">
        <v>99</v>
      </c>
      <c r="F3935">
        <v>99</v>
      </c>
      <c r="G3935">
        <v>99</v>
      </c>
      <c r="H3935">
        <v>99</v>
      </c>
      <c r="I3935">
        <v>99</v>
      </c>
      <c r="J3935">
        <v>999</v>
      </c>
      <c r="K3935">
        <v>99</v>
      </c>
      <c r="L3935">
        <v>99</v>
      </c>
      <c r="M3935">
        <v>99</v>
      </c>
      <c r="N3935">
        <v>160</v>
      </c>
      <c r="O3935">
        <v>99</v>
      </c>
      <c r="P3935">
        <v>9999</v>
      </c>
      <c r="Q3935">
        <v>296</v>
      </c>
      <c r="R3935">
        <v>1410</v>
      </c>
      <c r="S3935">
        <v>1409</v>
      </c>
      <c r="T3935">
        <v>9.664153529814941</v>
      </c>
      <c r="U3935">
        <v>10.301812118938997</v>
      </c>
      <c r="V3935">
        <v>5.8170212765957459</v>
      </c>
      <c r="W3935">
        <v>58.991483321504603</v>
      </c>
      <c r="X3935">
        <v>178.74222970117435</v>
      </c>
      <c r="Y3935">
        <v>164.85921985815597</v>
      </c>
      <c r="Z3935">
        <v>164.97622427253361</v>
      </c>
      <c r="AA3935">
        <v>2.9406832239173779</v>
      </c>
      <c r="AB3935">
        <v>4.707475428633102</v>
      </c>
      <c r="AC3935">
        <v>-2.883791682261164</v>
      </c>
      <c r="AD3935">
        <v>43</v>
      </c>
      <c r="AE3935">
        <v>0</v>
      </c>
      <c r="AF3935">
        <v>0</v>
      </c>
      <c r="AG3935">
        <v>3</v>
      </c>
      <c r="AH3935">
        <v>136</v>
      </c>
      <c r="AI3935">
        <v>15</v>
      </c>
      <c r="AJ3935">
        <v>10</v>
      </c>
      <c r="AK3935">
        <v>9</v>
      </c>
      <c r="AL3935">
        <v>14</v>
      </c>
      <c r="AM3935">
        <v>1</v>
      </c>
    </row>
    <row r="3936" spans="1:39">
      <c r="A3936">
        <v>11</v>
      </c>
      <c r="B3936">
        <v>30</v>
      </c>
      <c r="C3936">
        <v>2023</v>
      </c>
      <c r="D3936">
        <v>99</v>
      </c>
      <c r="E3936">
        <v>99</v>
      </c>
      <c r="F3936">
        <v>99</v>
      </c>
      <c r="G3936">
        <v>99</v>
      </c>
      <c r="H3936">
        <v>99</v>
      </c>
      <c r="I3936">
        <v>99</v>
      </c>
      <c r="J3936">
        <v>999</v>
      </c>
      <c r="K3936">
        <v>99</v>
      </c>
      <c r="L3936">
        <v>99</v>
      </c>
      <c r="M3936">
        <v>99</v>
      </c>
      <c r="N3936">
        <v>170</v>
      </c>
      <c r="O3936">
        <v>99</v>
      </c>
      <c r="P3936">
        <v>9999</v>
      </c>
      <c r="Q3936">
        <v>280</v>
      </c>
      <c r="R3936">
        <v>1266</v>
      </c>
      <c r="S3936">
        <v>1266</v>
      </c>
      <c r="T3936">
        <v>8.6771761480466072</v>
      </c>
      <c r="U3936">
        <v>9.8079709407897937</v>
      </c>
      <c r="V3936">
        <v>6.278041074249602</v>
      </c>
      <c r="W3936">
        <v>58.793838862559248</v>
      </c>
      <c r="X3936">
        <v>189.39237564162551</v>
      </c>
      <c r="Y3936">
        <v>174.80916271721949</v>
      </c>
      <c r="Z3936">
        <v>174.80916271721949</v>
      </c>
      <c r="AA3936">
        <v>2.9118830615480502</v>
      </c>
      <c r="AB3936">
        <v>4.5339854048905295</v>
      </c>
      <c r="AC3936">
        <v>-5.1303937240978321</v>
      </c>
      <c r="AD3936">
        <v>38</v>
      </c>
      <c r="AE3936">
        <v>0</v>
      </c>
      <c r="AF3936">
        <v>0</v>
      </c>
      <c r="AG3936">
        <v>4</v>
      </c>
      <c r="AH3936">
        <v>80</v>
      </c>
      <c r="AI3936">
        <v>9</v>
      </c>
      <c r="AJ3936">
        <v>8</v>
      </c>
      <c r="AK3936">
        <v>5</v>
      </c>
      <c r="AL3936">
        <v>10</v>
      </c>
      <c r="AM3936">
        <v>2</v>
      </c>
    </row>
    <row r="3937" spans="1:39">
      <c r="A3937">
        <v>11</v>
      </c>
      <c r="B3937">
        <v>31</v>
      </c>
      <c r="C3937">
        <v>2023</v>
      </c>
      <c r="D3937">
        <v>99</v>
      </c>
      <c r="E3937">
        <v>99</v>
      </c>
      <c r="F3937">
        <v>99</v>
      </c>
      <c r="G3937">
        <v>99</v>
      </c>
      <c r="H3937">
        <v>99</v>
      </c>
      <c r="I3937">
        <v>99</v>
      </c>
      <c r="J3937">
        <v>999</v>
      </c>
      <c r="K3937">
        <v>99</v>
      </c>
      <c r="L3937">
        <v>99</v>
      </c>
      <c r="M3937">
        <v>99</v>
      </c>
      <c r="N3937">
        <v>180</v>
      </c>
      <c r="O3937">
        <v>99</v>
      </c>
      <c r="P3937">
        <v>9999</v>
      </c>
      <c r="Q3937">
        <v>259</v>
      </c>
      <c r="R3937">
        <v>983</v>
      </c>
      <c r="S3937">
        <v>981</v>
      </c>
      <c r="T3937">
        <v>6.7374914324880084</v>
      </c>
      <c r="U3937">
        <v>8.0409368193430186</v>
      </c>
      <c r="V3937">
        <v>7.1749745676500494</v>
      </c>
      <c r="W3937">
        <v>58.048929663608554</v>
      </c>
      <c r="X3937">
        <v>200.37638775764373</v>
      </c>
      <c r="Y3937">
        <v>184.57456765005099</v>
      </c>
      <c r="Z3937">
        <v>184.95086646279319</v>
      </c>
      <c r="AA3937">
        <v>2.9307870105142899</v>
      </c>
      <c r="AB3937">
        <v>4.6021813043989761</v>
      </c>
      <c r="AC3937">
        <v>-6.1491650579822821</v>
      </c>
      <c r="AD3937">
        <v>34</v>
      </c>
      <c r="AE3937">
        <v>0</v>
      </c>
      <c r="AF3937">
        <v>0</v>
      </c>
      <c r="AG3937">
        <v>3</v>
      </c>
      <c r="AH3937">
        <v>73</v>
      </c>
      <c r="AI3937">
        <v>9</v>
      </c>
      <c r="AJ3937">
        <v>11</v>
      </c>
      <c r="AK3937">
        <v>6</v>
      </c>
      <c r="AL3937">
        <v>6</v>
      </c>
      <c r="AM3937">
        <v>0</v>
      </c>
    </row>
    <row r="3938" spans="1:39">
      <c r="A3938">
        <v>11</v>
      </c>
      <c r="B3938">
        <v>32</v>
      </c>
      <c r="C3938">
        <v>2023</v>
      </c>
      <c r="D3938">
        <v>99</v>
      </c>
      <c r="E3938">
        <v>99</v>
      </c>
      <c r="F3938">
        <v>99</v>
      </c>
      <c r="G3938">
        <v>99</v>
      </c>
      <c r="H3938">
        <v>99</v>
      </c>
      <c r="I3938">
        <v>99</v>
      </c>
      <c r="J3938">
        <v>999</v>
      </c>
      <c r="K3938">
        <v>99</v>
      </c>
      <c r="L3938">
        <v>99</v>
      </c>
      <c r="M3938">
        <v>99</v>
      </c>
      <c r="N3938">
        <v>190</v>
      </c>
      <c r="O3938">
        <v>99</v>
      </c>
      <c r="P3938">
        <v>9999</v>
      </c>
      <c r="Q3938">
        <v>223</v>
      </c>
      <c r="R3938">
        <v>782</v>
      </c>
      <c r="S3938">
        <v>780</v>
      </c>
      <c r="T3938">
        <v>5.3598355037697045</v>
      </c>
      <c r="U3938">
        <v>6.7369206276313678</v>
      </c>
      <c r="V3938">
        <v>8.2813299232736579</v>
      </c>
      <c r="W3938">
        <v>57.019230769230759</v>
      </c>
      <c r="X3938">
        <v>211.15649236754368</v>
      </c>
      <c r="Y3938">
        <v>194.38976982097213</v>
      </c>
      <c r="Z3938">
        <v>194.88820512820527</v>
      </c>
      <c r="AA3938">
        <v>2.9026980126611499</v>
      </c>
      <c r="AB3938">
        <v>4.625003331732894</v>
      </c>
      <c r="AC3938">
        <v>-3.7351232119102153</v>
      </c>
      <c r="AD3938">
        <v>28</v>
      </c>
      <c r="AE3938">
        <v>0</v>
      </c>
      <c r="AF3938">
        <v>0</v>
      </c>
      <c r="AG3938">
        <v>2</v>
      </c>
      <c r="AH3938">
        <v>59</v>
      </c>
      <c r="AI3938">
        <v>6</v>
      </c>
      <c r="AJ3938">
        <v>6</v>
      </c>
      <c r="AK3938">
        <v>4</v>
      </c>
      <c r="AL3938">
        <v>4</v>
      </c>
      <c r="AM3938">
        <v>1</v>
      </c>
    </row>
    <row r="3939" spans="1:39">
      <c r="A3939">
        <v>11</v>
      </c>
      <c r="B3939">
        <v>33</v>
      </c>
      <c r="C3939">
        <v>2023</v>
      </c>
      <c r="D3939">
        <v>99</v>
      </c>
      <c r="E3939">
        <v>99</v>
      </c>
      <c r="F3939">
        <v>99</v>
      </c>
      <c r="G3939">
        <v>99</v>
      </c>
      <c r="H3939">
        <v>99</v>
      </c>
      <c r="I3939">
        <v>99</v>
      </c>
      <c r="J3939">
        <v>999</v>
      </c>
      <c r="K3939">
        <v>99</v>
      </c>
      <c r="L3939">
        <v>99</v>
      </c>
      <c r="M3939">
        <v>99</v>
      </c>
      <c r="N3939">
        <v>200</v>
      </c>
      <c r="O3939">
        <v>99</v>
      </c>
      <c r="P3939">
        <v>9999</v>
      </c>
      <c r="Q3939">
        <v>187</v>
      </c>
      <c r="R3939">
        <v>492</v>
      </c>
      <c r="S3939">
        <v>491</v>
      </c>
      <c r="T3939">
        <v>3.3721727210418089</v>
      </c>
      <c r="U3939">
        <v>4.4603212611233509</v>
      </c>
      <c r="V3939">
        <v>9.367886178861788</v>
      </c>
      <c r="W3939">
        <v>55.623217922606919</v>
      </c>
      <c r="X3939">
        <v>222.06837019616125</v>
      </c>
      <c r="Y3939">
        <v>204.55955284552857</v>
      </c>
      <c r="Z3939">
        <v>204.97617107942995</v>
      </c>
      <c r="AA3939">
        <v>2.9434767538394686</v>
      </c>
      <c r="AB3939">
        <v>4.7300433629342846</v>
      </c>
      <c r="AC3939">
        <v>-3.1642155505303755</v>
      </c>
      <c r="AD3939">
        <v>15</v>
      </c>
      <c r="AE3939">
        <v>1</v>
      </c>
      <c r="AF3939">
        <v>0</v>
      </c>
      <c r="AG3939">
        <v>2</v>
      </c>
      <c r="AH3939">
        <v>33</v>
      </c>
      <c r="AI3939">
        <v>2</v>
      </c>
      <c r="AJ3939">
        <v>2</v>
      </c>
      <c r="AK3939">
        <v>2</v>
      </c>
      <c r="AL3939">
        <v>1</v>
      </c>
      <c r="AM3939">
        <v>1</v>
      </c>
    </row>
    <row r="3940" spans="1:39">
      <c r="A3940">
        <v>11</v>
      </c>
      <c r="B3940">
        <v>34</v>
      </c>
      <c r="C3940">
        <v>2023</v>
      </c>
      <c r="D3940">
        <v>99</v>
      </c>
      <c r="E3940">
        <v>99</v>
      </c>
      <c r="F3940">
        <v>99</v>
      </c>
      <c r="G3940">
        <v>99</v>
      </c>
      <c r="H3940">
        <v>99</v>
      </c>
      <c r="I3940">
        <v>99</v>
      </c>
      <c r="J3940">
        <v>999</v>
      </c>
      <c r="K3940">
        <v>99</v>
      </c>
      <c r="L3940">
        <v>99</v>
      </c>
      <c r="M3940">
        <v>99</v>
      </c>
      <c r="N3940">
        <v>210</v>
      </c>
      <c r="O3940">
        <v>99</v>
      </c>
      <c r="P3940">
        <v>9999</v>
      </c>
      <c r="Q3940">
        <v>147</v>
      </c>
      <c r="R3940">
        <v>305</v>
      </c>
      <c r="S3940">
        <v>305</v>
      </c>
      <c r="T3940">
        <v>2.0904729266620974</v>
      </c>
      <c r="U3940">
        <v>2.9015468218438838</v>
      </c>
      <c r="V3940">
        <v>10.304918032786881</v>
      </c>
      <c r="W3940">
        <v>54.036065573770514</v>
      </c>
      <c r="X3940">
        <v>232.56629309273043</v>
      </c>
      <c r="Y3940">
        <v>214.65868852459013</v>
      </c>
      <c r="Z3940">
        <v>214.65868852459013</v>
      </c>
      <c r="AA3940">
        <v>2.7203902055110842</v>
      </c>
      <c r="AB3940">
        <v>4.6660979164813323</v>
      </c>
      <c r="AC3940">
        <v>-6.8098194036416411</v>
      </c>
      <c r="AD3940">
        <v>5</v>
      </c>
      <c r="AE3940">
        <v>0</v>
      </c>
      <c r="AF3940">
        <v>0</v>
      </c>
      <c r="AG3940">
        <v>1</v>
      </c>
      <c r="AH3940">
        <v>23</v>
      </c>
      <c r="AI3940">
        <v>4</v>
      </c>
      <c r="AJ3940">
        <v>4</v>
      </c>
      <c r="AK3940">
        <v>3</v>
      </c>
      <c r="AL3940">
        <v>1</v>
      </c>
      <c r="AM3940">
        <v>0</v>
      </c>
    </row>
    <row r="3941" spans="1:39">
      <c r="A3941">
        <v>11</v>
      </c>
      <c r="B3941">
        <v>35</v>
      </c>
      <c r="C3941">
        <v>2023</v>
      </c>
      <c r="D3941">
        <v>99</v>
      </c>
      <c r="E3941">
        <v>99</v>
      </c>
      <c r="F3941">
        <v>99</v>
      </c>
      <c r="G3941">
        <v>99</v>
      </c>
      <c r="H3941">
        <v>99</v>
      </c>
      <c r="I3941">
        <v>99</v>
      </c>
      <c r="J3941">
        <v>999</v>
      </c>
      <c r="K3941">
        <v>99</v>
      </c>
      <c r="L3941">
        <v>99</v>
      </c>
      <c r="M3941">
        <v>99</v>
      </c>
      <c r="N3941">
        <v>220</v>
      </c>
      <c r="O3941">
        <v>99</v>
      </c>
      <c r="P3941">
        <v>9999</v>
      </c>
      <c r="Q3941">
        <v>99</v>
      </c>
      <c r="R3941">
        <v>205</v>
      </c>
      <c r="S3941">
        <v>205</v>
      </c>
      <c r="T3941">
        <v>1.4050719671007541</v>
      </c>
      <c r="U3941">
        <v>2.0408624535474154</v>
      </c>
      <c r="V3941">
        <v>9.9609756097560975</v>
      </c>
      <c r="W3941">
        <v>52.6</v>
      </c>
      <c r="X3941">
        <v>243.37552519620553</v>
      </c>
      <c r="Y3941">
        <v>224.63560975609755</v>
      </c>
      <c r="Z3941">
        <v>224.63560975609755</v>
      </c>
      <c r="AA3941">
        <v>2.9319185833535486</v>
      </c>
      <c r="AB3941">
        <v>5.1566674812513265</v>
      </c>
      <c r="AC3941">
        <v>-17.828724220714097</v>
      </c>
      <c r="AD3941">
        <v>8</v>
      </c>
      <c r="AE3941">
        <v>0</v>
      </c>
      <c r="AF3941">
        <v>0</v>
      </c>
      <c r="AG3941">
        <v>0</v>
      </c>
      <c r="AH3941">
        <v>19</v>
      </c>
      <c r="AI3941">
        <v>0</v>
      </c>
      <c r="AJ3941">
        <v>3</v>
      </c>
      <c r="AK3941">
        <v>0</v>
      </c>
      <c r="AL3941">
        <v>1</v>
      </c>
      <c r="AM3941">
        <v>0</v>
      </c>
    </row>
    <row r="3942" spans="1:39">
      <c r="A3942">
        <v>11</v>
      </c>
      <c r="B3942">
        <v>36</v>
      </c>
      <c r="C3942">
        <v>2023</v>
      </c>
      <c r="D3942">
        <v>99</v>
      </c>
      <c r="E3942">
        <v>99</v>
      </c>
      <c r="F3942">
        <v>99</v>
      </c>
      <c r="G3942">
        <v>99</v>
      </c>
      <c r="H3942">
        <v>99</v>
      </c>
      <c r="I3942">
        <v>99</v>
      </c>
      <c r="J3942">
        <v>999</v>
      </c>
      <c r="K3942">
        <v>99</v>
      </c>
      <c r="L3942">
        <v>99</v>
      </c>
      <c r="M3942">
        <v>99</v>
      </c>
      <c r="N3942">
        <v>230</v>
      </c>
      <c r="O3942">
        <v>99</v>
      </c>
      <c r="P3942">
        <v>9999</v>
      </c>
      <c r="Q3942">
        <v>104</v>
      </c>
      <c r="R3942">
        <v>254</v>
      </c>
      <c r="S3942">
        <v>254</v>
      </c>
      <c r="T3942">
        <v>1.7409184372858122</v>
      </c>
      <c r="U3942">
        <v>2.7602739692637033</v>
      </c>
      <c r="V3942">
        <v>8.6574803149606296</v>
      </c>
      <c r="W3942">
        <v>49.779527559055119</v>
      </c>
      <c r="X3942">
        <v>265.66570836283603</v>
      </c>
      <c r="Y3942">
        <v>245.20944881889756</v>
      </c>
      <c r="Z3942">
        <v>245.20944881889756</v>
      </c>
      <c r="AA3942">
        <v>14.531770424305893</v>
      </c>
      <c r="AB3942">
        <v>6.0077553367499856</v>
      </c>
      <c r="AC3942">
        <v>-28.545472000094243</v>
      </c>
      <c r="AD3942">
        <v>3</v>
      </c>
      <c r="AE3942">
        <v>0</v>
      </c>
      <c r="AF3942">
        <v>0</v>
      </c>
      <c r="AG3942">
        <v>0</v>
      </c>
      <c r="AH3942">
        <v>22</v>
      </c>
      <c r="AI3942">
        <v>0</v>
      </c>
      <c r="AJ3942">
        <v>1</v>
      </c>
      <c r="AK3942">
        <v>1</v>
      </c>
      <c r="AL3942">
        <v>3</v>
      </c>
      <c r="AM3942">
        <v>0</v>
      </c>
    </row>
    <row r="3943" spans="1:39">
      <c r="A3943">
        <v>11</v>
      </c>
      <c r="B3943">
        <v>37</v>
      </c>
      <c r="C3943">
        <v>2022</v>
      </c>
      <c r="D3943">
        <v>99</v>
      </c>
      <c r="E3943">
        <v>99</v>
      </c>
      <c r="F3943">
        <v>99</v>
      </c>
      <c r="G3943">
        <v>99</v>
      </c>
      <c r="H3943">
        <v>99</v>
      </c>
      <c r="I3943">
        <v>99</v>
      </c>
      <c r="J3943">
        <v>999</v>
      </c>
      <c r="K3943">
        <v>99</v>
      </c>
      <c r="L3943">
        <v>99</v>
      </c>
      <c r="M3943">
        <v>99</v>
      </c>
      <c r="N3943">
        <v>60</v>
      </c>
      <c r="O3943">
        <v>99</v>
      </c>
      <c r="P3943">
        <v>9999</v>
      </c>
      <c r="Q3943">
        <v>4</v>
      </c>
      <c r="R3943">
        <v>5</v>
      </c>
      <c r="S3943">
        <v>4</v>
      </c>
      <c r="T3943">
        <v>3.3852403520649971E-2</v>
      </c>
      <c r="U3943">
        <v>1.0501774799941193E-2</v>
      </c>
      <c r="V3943">
        <v>7.2</v>
      </c>
      <c r="W3943">
        <v>56.75</v>
      </c>
      <c r="X3943">
        <v>66.890574214517869</v>
      </c>
      <c r="Y3943">
        <v>47.74</v>
      </c>
      <c r="Z3943">
        <v>59.674999999999997</v>
      </c>
      <c r="AA3943">
        <v>8.3052317848450379</v>
      </c>
      <c r="AB3943">
        <v>4.3229041164476447</v>
      </c>
      <c r="AC3943">
        <v>82.566862472192753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</row>
    <row r="3944" spans="1:39">
      <c r="A3944">
        <v>11</v>
      </c>
      <c r="B3944">
        <v>38</v>
      </c>
      <c r="C3944">
        <v>2022</v>
      </c>
      <c r="D3944">
        <v>99</v>
      </c>
      <c r="E3944">
        <v>99</v>
      </c>
      <c r="F3944">
        <v>99</v>
      </c>
      <c r="G3944">
        <v>99</v>
      </c>
      <c r="H3944">
        <v>99</v>
      </c>
      <c r="I3944">
        <v>99</v>
      </c>
      <c r="J3944">
        <v>999</v>
      </c>
      <c r="K3944">
        <v>99</v>
      </c>
      <c r="L3944">
        <v>99</v>
      </c>
      <c r="M3944">
        <v>99</v>
      </c>
      <c r="N3944">
        <v>70</v>
      </c>
      <c r="O3944">
        <v>99</v>
      </c>
      <c r="P3944">
        <v>9999</v>
      </c>
      <c r="Q3944">
        <v>10</v>
      </c>
      <c r="R3944">
        <v>10</v>
      </c>
      <c r="S3944">
        <v>10</v>
      </c>
      <c r="T3944">
        <v>6.7704807041299941E-2</v>
      </c>
      <c r="U3944">
        <v>3.3309148307647592E-2</v>
      </c>
      <c r="V3944">
        <v>0.8</v>
      </c>
      <c r="W3944">
        <v>61.8</v>
      </c>
      <c r="X3944">
        <v>82.026002166847221</v>
      </c>
      <c r="Y3944">
        <v>75.710000000000022</v>
      </c>
      <c r="Z3944">
        <v>75.710000000000022</v>
      </c>
      <c r="AA3944">
        <v>2.1078187777887631</v>
      </c>
      <c r="AB3944">
        <v>5.1730068625510812</v>
      </c>
      <c r="AC3944">
        <v>10.840296295256076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</row>
    <row r="3945" spans="1:39">
      <c r="A3945">
        <v>11</v>
      </c>
      <c r="B3945">
        <v>39</v>
      </c>
      <c r="C3945">
        <v>2022</v>
      </c>
      <c r="D3945">
        <v>99</v>
      </c>
      <c r="E3945">
        <v>99</v>
      </c>
      <c r="F3945">
        <v>99</v>
      </c>
      <c r="G3945">
        <v>99</v>
      </c>
      <c r="H3945">
        <v>99</v>
      </c>
      <c r="I3945">
        <v>99</v>
      </c>
      <c r="J3945">
        <v>999</v>
      </c>
      <c r="K3945">
        <v>99</v>
      </c>
      <c r="L3945">
        <v>99</v>
      </c>
      <c r="M3945">
        <v>99</v>
      </c>
      <c r="N3945">
        <v>80</v>
      </c>
      <c r="O3945">
        <v>99</v>
      </c>
      <c r="P3945">
        <v>9999</v>
      </c>
      <c r="Q3945">
        <v>34</v>
      </c>
      <c r="R3945">
        <v>48</v>
      </c>
      <c r="S3945">
        <v>48</v>
      </c>
      <c r="T3945">
        <v>0.32498307379823971</v>
      </c>
      <c r="U3945">
        <v>0.18208502456856565</v>
      </c>
      <c r="V3945">
        <v>1.8541666666666672</v>
      </c>
      <c r="W3945">
        <v>62.04166666666665</v>
      </c>
      <c r="X3945">
        <v>93.415944384254246</v>
      </c>
      <c r="Y3945">
        <v>86.222916666666634</v>
      </c>
      <c r="Z3945">
        <v>86.222916666666634</v>
      </c>
      <c r="AA3945">
        <v>2.7901791746031912</v>
      </c>
      <c r="AB3945">
        <v>3.4336468303475765</v>
      </c>
      <c r="AC3945">
        <v>-7.0772810473116499</v>
      </c>
      <c r="AD3945">
        <v>4</v>
      </c>
      <c r="AE3945">
        <v>0</v>
      </c>
      <c r="AF3945">
        <v>0</v>
      </c>
      <c r="AG3945">
        <v>0</v>
      </c>
      <c r="AH3945">
        <v>4</v>
      </c>
      <c r="AI3945">
        <v>1</v>
      </c>
      <c r="AJ3945">
        <v>1</v>
      </c>
      <c r="AK3945">
        <v>0</v>
      </c>
      <c r="AL3945">
        <v>0</v>
      </c>
      <c r="AM3945">
        <v>0</v>
      </c>
    </row>
    <row r="3946" spans="1:39">
      <c r="A3946">
        <v>11</v>
      </c>
      <c r="B3946">
        <v>40</v>
      </c>
      <c r="C3946">
        <v>2022</v>
      </c>
      <c r="D3946">
        <v>99</v>
      </c>
      <c r="E3946">
        <v>99</v>
      </c>
      <c r="F3946">
        <v>99</v>
      </c>
      <c r="G3946">
        <v>99</v>
      </c>
      <c r="H3946">
        <v>99</v>
      </c>
      <c r="I3946">
        <v>99</v>
      </c>
      <c r="J3946">
        <v>999</v>
      </c>
      <c r="K3946">
        <v>99</v>
      </c>
      <c r="L3946">
        <v>99</v>
      </c>
      <c r="M3946">
        <v>99</v>
      </c>
      <c r="N3946">
        <v>90</v>
      </c>
      <c r="O3946">
        <v>99</v>
      </c>
      <c r="P3946">
        <v>9999</v>
      </c>
      <c r="Q3946">
        <v>78</v>
      </c>
      <c r="R3946">
        <v>186</v>
      </c>
      <c r="S3946">
        <v>186</v>
      </c>
      <c r="T3946">
        <v>1.2593094109681788</v>
      </c>
      <c r="U3946">
        <v>0.78434663082694434</v>
      </c>
      <c r="V3946">
        <v>1.2473118279569892</v>
      </c>
      <c r="W3946">
        <v>62.505376344086017</v>
      </c>
      <c r="X3946">
        <v>103.84440638870448</v>
      </c>
      <c r="Y3946">
        <v>95.848387096774218</v>
      </c>
      <c r="Z3946">
        <v>95.848387096774218</v>
      </c>
      <c r="AA3946">
        <v>2.7442913535109343</v>
      </c>
      <c r="AB3946">
        <v>2.274797194854822</v>
      </c>
      <c r="AC3946">
        <v>-1.7593337465171139</v>
      </c>
      <c r="AD3946">
        <v>6</v>
      </c>
      <c r="AE3946">
        <v>0</v>
      </c>
      <c r="AF3946">
        <v>0</v>
      </c>
      <c r="AG3946">
        <v>0</v>
      </c>
      <c r="AH3946">
        <v>17</v>
      </c>
      <c r="AI3946">
        <v>3</v>
      </c>
      <c r="AJ3946">
        <v>2</v>
      </c>
      <c r="AK3946">
        <v>0</v>
      </c>
      <c r="AL3946">
        <v>4</v>
      </c>
      <c r="AM3946">
        <v>0</v>
      </c>
    </row>
    <row r="3947" spans="1:39">
      <c r="A3947">
        <v>11</v>
      </c>
      <c r="B3947">
        <v>41</v>
      </c>
      <c r="C3947">
        <v>2022</v>
      </c>
      <c r="D3947">
        <v>99</v>
      </c>
      <c r="E3947">
        <v>99</v>
      </c>
      <c r="F3947">
        <v>99</v>
      </c>
      <c r="G3947">
        <v>99</v>
      </c>
      <c r="H3947">
        <v>99</v>
      </c>
      <c r="I3947">
        <v>99</v>
      </c>
      <c r="J3947">
        <v>999</v>
      </c>
      <c r="K3947">
        <v>99</v>
      </c>
      <c r="L3947">
        <v>99</v>
      </c>
      <c r="M3947">
        <v>99</v>
      </c>
      <c r="N3947">
        <v>100</v>
      </c>
      <c r="O3947">
        <v>99</v>
      </c>
      <c r="P3947">
        <v>9999</v>
      </c>
      <c r="Q3947">
        <v>156</v>
      </c>
      <c r="R3947">
        <v>483</v>
      </c>
      <c r="S3947">
        <v>477</v>
      </c>
      <c r="T3947">
        <v>3.2701421800947852</v>
      </c>
      <c r="U3947">
        <v>2.2195850805531023</v>
      </c>
      <c r="V3947">
        <v>1.5631469979296064</v>
      </c>
      <c r="W3947">
        <v>62.245283018867923</v>
      </c>
      <c r="X3947">
        <v>114.56417434372118</v>
      </c>
      <c r="Y3947">
        <v>104.45142857142864</v>
      </c>
      <c r="Z3947">
        <v>105.76528301886798</v>
      </c>
      <c r="AA3947">
        <v>2.8154633977727443</v>
      </c>
      <c r="AB3947">
        <v>2.2812249306132495</v>
      </c>
      <c r="AC3947">
        <v>-7.9130991520026015</v>
      </c>
      <c r="AD3947">
        <v>22</v>
      </c>
      <c r="AE3947">
        <v>0</v>
      </c>
      <c r="AF3947">
        <v>0</v>
      </c>
      <c r="AG3947">
        <v>5</v>
      </c>
      <c r="AH3947">
        <v>36</v>
      </c>
      <c r="AI3947">
        <v>5</v>
      </c>
      <c r="AJ3947">
        <v>3</v>
      </c>
      <c r="AK3947">
        <v>2</v>
      </c>
      <c r="AL3947">
        <v>4</v>
      </c>
      <c r="AM3947">
        <v>0</v>
      </c>
    </row>
    <row r="3948" spans="1:39">
      <c r="A3948">
        <v>11</v>
      </c>
      <c r="B3948">
        <v>42</v>
      </c>
      <c r="C3948">
        <v>2022</v>
      </c>
      <c r="D3948">
        <v>99</v>
      </c>
      <c r="E3948">
        <v>99</v>
      </c>
      <c r="F3948">
        <v>99</v>
      </c>
      <c r="G3948">
        <v>99</v>
      </c>
      <c r="H3948">
        <v>99</v>
      </c>
      <c r="I3948">
        <v>99</v>
      </c>
      <c r="J3948">
        <v>999</v>
      </c>
      <c r="K3948">
        <v>99</v>
      </c>
      <c r="L3948">
        <v>99</v>
      </c>
      <c r="M3948">
        <v>99</v>
      </c>
      <c r="N3948">
        <v>110</v>
      </c>
      <c r="O3948">
        <v>99</v>
      </c>
      <c r="P3948">
        <v>9999</v>
      </c>
      <c r="Q3948">
        <v>203</v>
      </c>
      <c r="R3948">
        <v>852</v>
      </c>
      <c r="S3948">
        <v>850</v>
      </c>
      <c r="T3948">
        <v>5.7684495599187562</v>
      </c>
      <c r="U3948">
        <v>4.3129834396558531</v>
      </c>
      <c r="V3948">
        <v>2.6607981220657271</v>
      </c>
      <c r="W3948">
        <v>61.624705882352941</v>
      </c>
      <c r="X3948">
        <v>124.95755319203056</v>
      </c>
      <c r="Y3948">
        <v>115.06093896713624</v>
      </c>
      <c r="Z3948">
        <v>115.3316705882354</v>
      </c>
      <c r="AA3948">
        <v>2.9071849791890072</v>
      </c>
      <c r="AB3948">
        <v>2.8161887421019887</v>
      </c>
      <c r="AC3948">
        <v>-8.1492826138299552</v>
      </c>
      <c r="AD3948">
        <v>25</v>
      </c>
      <c r="AE3948">
        <v>0</v>
      </c>
      <c r="AF3948">
        <v>0</v>
      </c>
      <c r="AG3948">
        <v>5</v>
      </c>
      <c r="AH3948">
        <v>42</v>
      </c>
      <c r="AI3948">
        <v>11</v>
      </c>
      <c r="AJ3948">
        <v>10</v>
      </c>
      <c r="AK3948">
        <v>4</v>
      </c>
      <c r="AL3948">
        <v>5</v>
      </c>
      <c r="AM3948">
        <v>2</v>
      </c>
    </row>
    <row r="3949" spans="1:39">
      <c r="A3949">
        <v>11</v>
      </c>
      <c r="B3949">
        <v>43</v>
      </c>
      <c r="C3949">
        <v>2022</v>
      </c>
      <c r="D3949">
        <v>99</v>
      </c>
      <c r="E3949">
        <v>99</v>
      </c>
      <c r="F3949">
        <v>99</v>
      </c>
      <c r="G3949">
        <v>99</v>
      </c>
      <c r="H3949">
        <v>99</v>
      </c>
      <c r="I3949">
        <v>99</v>
      </c>
      <c r="J3949">
        <v>999</v>
      </c>
      <c r="K3949">
        <v>99</v>
      </c>
      <c r="L3949">
        <v>99</v>
      </c>
      <c r="M3949">
        <v>99</v>
      </c>
      <c r="N3949">
        <v>120</v>
      </c>
      <c r="O3949">
        <v>99</v>
      </c>
      <c r="P3949">
        <v>9999</v>
      </c>
      <c r="Q3949">
        <v>349</v>
      </c>
      <c r="R3949">
        <v>1635</v>
      </c>
      <c r="S3949">
        <v>1631</v>
      </c>
      <c r="T3949">
        <v>11.06973595125254</v>
      </c>
      <c r="U3949">
        <v>9.024820062625782</v>
      </c>
      <c r="V3949">
        <v>5.0593272171253822</v>
      </c>
      <c r="W3949">
        <v>60.084610668301679</v>
      </c>
      <c r="X3949">
        <v>136.25295787900737</v>
      </c>
      <c r="Y3949">
        <v>125.46151070336398</v>
      </c>
      <c r="Z3949">
        <v>125.7692029429798</v>
      </c>
      <c r="AA3949">
        <v>2.7802421681705982</v>
      </c>
      <c r="AB3949">
        <v>3.6608458856209154</v>
      </c>
      <c r="AC3949">
        <v>-18.301267679410124</v>
      </c>
      <c r="AD3949">
        <v>58</v>
      </c>
      <c r="AE3949">
        <v>0</v>
      </c>
      <c r="AF3949">
        <v>0</v>
      </c>
      <c r="AG3949">
        <v>5</v>
      </c>
      <c r="AH3949">
        <v>121</v>
      </c>
      <c r="AI3949">
        <v>18</v>
      </c>
      <c r="AJ3949">
        <v>33</v>
      </c>
      <c r="AK3949">
        <v>11</v>
      </c>
      <c r="AL3949">
        <v>28</v>
      </c>
      <c r="AM3949">
        <v>17</v>
      </c>
    </row>
    <row r="3950" spans="1:39">
      <c r="A3950">
        <v>11</v>
      </c>
      <c r="B3950">
        <v>44</v>
      </c>
      <c r="C3950">
        <v>2022</v>
      </c>
      <c r="D3950">
        <v>99</v>
      </c>
      <c r="E3950">
        <v>99</v>
      </c>
      <c r="F3950">
        <v>99</v>
      </c>
      <c r="G3950">
        <v>99</v>
      </c>
      <c r="H3950">
        <v>99</v>
      </c>
      <c r="I3950">
        <v>99</v>
      </c>
      <c r="J3950">
        <v>999</v>
      </c>
      <c r="K3950">
        <v>99</v>
      </c>
      <c r="L3950">
        <v>99</v>
      </c>
      <c r="M3950">
        <v>99</v>
      </c>
      <c r="N3950">
        <v>130</v>
      </c>
      <c r="O3950">
        <v>99</v>
      </c>
      <c r="P3950">
        <v>9999</v>
      </c>
      <c r="Q3950">
        <v>407</v>
      </c>
      <c r="R3950">
        <v>2143</v>
      </c>
      <c r="S3950">
        <v>2136</v>
      </c>
      <c r="T3950">
        <v>14.509140148950577</v>
      </c>
      <c r="U3950">
        <v>12.67894230136622</v>
      </c>
      <c r="V3950">
        <v>5.7181521231917882</v>
      </c>
      <c r="W3950">
        <v>59.75234082397003</v>
      </c>
      <c r="X3950">
        <v>146.16728910019185</v>
      </c>
      <c r="Y3950">
        <v>134.47779281381221</v>
      </c>
      <c r="Z3950">
        <v>134.91849719101103</v>
      </c>
      <c r="AA3950">
        <v>2.922673558319707</v>
      </c>
      <c r="AB3950">
        <v>3.6647927814584591</v>
      </c>
      <c r="AC3950">
        <v>-0.83315548771037473</v>
      </c>
      <c r="AD3950">
        <v>60</v>
      </c>
      <c r="AE3950">
        <v>0</v>
      </c>
      <c r="AF3950">
        <v>0</v>
      </c>
      <c r="AG3950">
        <v>2</v>
      </c>
      <c r="AH3950">
        <v>142</v>
      </c>
      <c r="AI3950">
        <v>16</v>
      </c>
      <c r="AJ3950">
        <v>47</v>
      </c>
      <c r="AK3950">
        <v>14</v>
      </c>
      <c r="AL3950">
        <v>24</v>
      </c>
      <c r="AM3950">
        <v>25</v>
      </c>
    </row>
    <row r="3951" spans="1:39">
      <c r="A3951">
        <v>11</v>
      </c>
      <c r="B3951">
        <v>45</v>
      </c>
      <c r="C3951">
        <v>2022</v>
      </c>
      <c r="D3951">
        <v>99</v>
      </c>
      <c r="E3951">
        <v>99</v>
      </c>
      <c r="F3951">
        <v>99</v>
      </c>
      <c r="G3951">
        <v>99</v>
      </c>
      <c r="H3951">
        <v>99</v>
      </c>
      <c r="I3951">
        <v>99</v>
      </c>
      <c r="J3951">
        <v>999</v>
      </c>
      <c r="K3951">
        <v>99</v>
      </c>
      <c r="L3951">
        <v>99</v>
      </c>
      <c r="M3951">
        <v>99</v>
      </c>
      <c r="N3951">
        <v>140</v>
      </c>
      <c r="O3951">
        <v>99</v>
      </c>
      <c r="P3951">
        <v>9999</v>
      </c>
      <c r="Q3951">
        <v>359</v>
      </c>
      <c r="R3951">
        <v>1965</v>
      </c>
      <c r="S3951">
        <v>1961</v>
      </c>
      <c r="T3951">
        <v>13.30399458361544</v>
      </c>
      <c r="U3951">
        <v>12.503963463080391</v>
      </c>
      <c r="V3951">
        <v>5.6941475826972017</v>
      </c>
      <c r="W3951">
        <v>59.715451300356953</v>
      </c>
      <c r="X3951">
        <v>157.01737612994469</v>
      </c>
      <c r="Y3951">
        <v>144.63548600508901</v>
      </c>
      <c r="Z3951">
        <v>144.93050994390603</v>
      </c>
      <c r="AA3951">
        <v>2.909695734219218</v>
      </c>
      <c r="AB3951">
        <v>3.9633212411281007</v>
      </c>
      <c r="AC3951">
        <v>-0.28550633233504891</v>
      </c>
      <c r="AD3951">
        <v>73</v>
      </c>
      <c r="AE3951">
        <v>0</v>
      </c>
      <c r="AF3951">
        <v>0</v>
      </c>
      <c r="AG3951">
        <v>9</v>
      </c>
      <c r="AH3951">
        <v>159</v>
      </c>
      <c r="AI3951">
        <v>22</v>
      </c>
      <c r="AJ3951">
        <v>22</v>
      </c>
      <c r="AK3951">
        <v>16</v>
      </c>
      <c r="AL3951">
        <v>23</v>
      </c>
      <c r="AM3951">
        <v>12</v>
      </c>
    </row>
    <row r="3952" spans="1:39">
      <c r="A3952">
        <v>11</v>
      </c>
      <c r="B3952">
        <v>46</v>
      </c>
      <c r="C3952">
        <v>2022</v>
      </c>
      <c r="D3952">
        <v>99</v>
      </c>
      <c r="E3952">
        <v>99</v>
      </c>
      <c r="F3952">
        <v>99</v>
      </c>
      <c r="G3952">
        <v>99</v>
      </c>
      <c r="H3952">
        <v>99</v>
      </c>
      <c r="I3952">
        <v>99</v>
      </c>
      <c r="J3952">
        <v>999</v>
      </c>
      <c r="K3952">
        <v>99</v>
      </c>
      <c r="L3952">
        <v>99</v>
      </c>
      <c r="M3952">
        <v>99</v>
      </c>
      <c r="N3952">
        <v>150</v>
      </c>
      <c r="O3952">
        <v>99</v>
      </c>
      <c r="P3952">
        <v>9999</v>
      </c>
      <c r="Q3952">
        <v>326</v>
      </c>
      <c r="R3952">
        <v>1729</v>
      </c>
      <c r="S3952">
        <v>1727</v>
      </c>
      <c r="T3952">
        <v>11.706161137440757</v>
      </c>
      <c r="U3952">
        <v>11.77211338745574</v>
      </c>
      <c r="V3952">
        <v>5.5783689994216319</v>
      </c>
      <c r="W3952">
        <v>59.574406485234512</v>
      </c>
      <c r="X3952">
        <v>167.85906970944288</v>
      </c>
      <c r="Y3952">
        <v>154.7565934065934</v>
      </c>
      <c r="Z3952">
        <v>154.9358135495078</v>
      </c>
      <c r="AA3952">
        <v>2.8413675512144407</v>
      </c>
      <c r="AB3952">
        <v>4.0728875161905593</v>
      </c>
      <c r="AC3952">
        <v>0.84536377144138608</v>
      </c>
      <c r="AD3952">
        <v>46</v>
      </c>
      <c r="AE3952">
        <v>0</v>
      </c>
      <c r="AF3952">
        <v>0</v>
      </c>
      <c r="AG3952">
        <v>2</v>
      </c>
      <c r="AH3952">
        <v>132</v>
      </c>
      <c r="AI3952">
        <v>17</v>
      </c>
      <c r="AJ3952">
        <v>21</v>
      </c>
      <c r="AK3952">
        <v>6</v>
      </c>
      <c r="AL3952">
        <v>24</v>
      </c>
      <c r="AM3952">
        <v>2</v>
      </c>
    </row>
    <row r="3953" spans="1:39">
      <c r="A3953">
        <v>11</v>
      </c>
      <c r="B3953">
        <v>47</v>
      </c>
      <c r="C3953">
        <v>2022</v>
      </c>
      <c r="D3953">
        <v>99</v>
      </c>
      <c r="E3953">
        <v>99</v>
      </c>
      <c r="F3953">
        <v>99</v>
      </c>
      <c r="G3953">
        <v>99</v>
      </c>
      <c r="H3953">
        <v>99</v>
      </c>
      <c r="I3953">
        <v>99</v>
      </c>
      <c r="J3953">
        <v>999</v>
      </c>
      <c r="K3953">
        <v>99</v>
      </c>
      <c r="L3953">
        <v>99</v>
      </c>
      <c r="M3953">
        <v>99</v>
      </c>
      <c r="N3953">
        <v>160</v>
      </c>
      <c r="O3953">
        <v>99</v>
      </c>
      <c r="P3953">
        <v>9999</v>
      </c>
      <c r="Q3953">
        <v>318</v>
      </c>
      <c r="R3953">
        <v>1520</v>
      </c>
      <c r="S3953">
        <v>1514</v>
      </c>
      <c r="T3953">
        <v>10.291130670277591</v>
      </c>
      <c r="U3953">
        <v>10.976853182029418</v>
      </c>
      <c r="V3953">
        <v>5.9486842105263156</v>
      </c>
      <c r="W3953">
        <v>59.263540290620867</v>
      </c>
      <c r="X3953">
        <v>178.55012972572229</v>
      </c>
      <c r="Y3953">
        <v>164.14361184210537</v>
      </c>
      <c r="Z3953">
        <v>164.79411492734496</v>
      </c>
      <c r="AA3953">
        <v>2.8208764885714381</v>
      </c>
      <c r="AB3953">
        <v>4.0500377074783271</v>
      </c>
      <c r="AC3953">
        <v>-3.0581257724456328</v>
      </c>
      <c r="AD3953">
        <v>47</v>
      </c>
      <c r="AE3953">
        <v>0</v>
      </c>
      <c r="AF3953">
        <v>0</v>
      </c>
      <c r="AG3953">
        <v>5</v>
      </c>
      <c r="AH3953">
        <v>118</v>
      </c>
      <c r="AI3953">
        <v>13</v>
      </c>
      <c r="AJ3953">
        <v>20</v>
      </c>
      <c r="AK3953">
        <v>7</v>
      </c>
      <c r="AL3953">
        <v>13</v>
      </c>
      <c r="AM3953">
        <v>2</v>
      </c>
    </row>
    <row r="3954" spans="1:39">
      <c r="A3954">
        <v>11</v>
      </c>
      <c r="B3954">
        <v>48</v>
      </c>
      <c r="C3954">
        <v>2022</v>
      </c>
      <c r="D3954">
        <v>99</v>
      </c>
      <c r="E3954">
        <v>99</v>
      </c>
      <c r="F3954">
        <v>99</v>
      </c>
      <c r="G3954">
        <v>99</v>
      </c>
      <c r="H3954">
        <v>99</v>
      </c>
      <c r="I3954">
        <v>99</v>
      </c>
      <c r="J3954">
        <v>999</v>
      </c>
      <c r="K3954">
        <v>99</v>
      </c>
      <c r="L3954">
        <v>99</v>
      </c>
      <c r="M3954">
        <v>99</v>
      </c>
      <c r="N3954">
        <v>170</v>
      </c>
      <c r="O3954">
        <v>99</v>
      </c>
      <c r="P3954">
        <v>9999</v>
      </c>
      <c r="Q3954">
        <v>304</v>
      </c>
      <c r="R3954">
        <v>1295</v>
      </c>
      <c r="S3954">
        <v>1292</v>
      </c>
      <c r="T3954">
        <v>8.7677725118483423</v>
      </c>
      <c r="U3954">
        <v>9.939267272826001</v>
      </c>
      <c r="V3954">
        <v>6.3289575289575293</v>
      </c>
      <c r="W3954">
        <v>58.641640866873047</v>
      </c>
      <c r="X3954">
        <v>189.44652530568089</v>
      </c>
      <c r="Y3954">
        <v>174.45134362934363</v>
      </c>
      <c r="Z3954">
        <v>174.85641640866876</v>
      </c>
      <c r="AA3954">
        <v>2.8983175043518137</v>
      </c>
      <c r="AB3954">
        <v>4.4075540033078875</v>
      </c>
      <c r="AC3954">
        <v>-2.3274009612886775</v>
      </c>
      <c r="AD3954">
        <v>33</v>
      </c>
      <c r="AE3954">
        <v>0</v>
      </c>
      <c r="AF3954">
        <v>0</v>
      </c>
      <c r="AG3954">
        <v>2</v>
      </c>
      <c r="AH3954">
        <v>91</v>
      </c>
      <c r="AI3954">
        <v>6</v>
      </c>
      <c r="AJ3954">
        <v>14</v>
      </c>
      <c r="AK3954">
        <v>8</v>
      </c>
      <c r="AL3954">
        <v>11</v>
      </c>
      <c r="AM3954">
        <v>2</v>
      </c>
    </row>
    <row r="3955" spans="1:39">
      <c r="A3955">
        <v>11</v>
      </c>
      <c r="B3955">
        <v>49</v>
      </c>
      <c r="C3955">
        <v>2022</v>
      </c>
      <c r="D3955">
        <v>99</v>
      </c>
      <c r="E3955">
        <v>99</v>
      </c>
      <c r="F3955">
        <v>99</v>
      </c>
      <c r="G3955">
        <v>99</v>
      </c>
      <c r="H3955">
        <v>99</v>
      </c>
      <c r="I3955">
        <v>99</v>
      </c>
      <c r="J3955">
        <v>999</v>
      </c>
      <c r="K3955">
        <v>99</v>
      </c>
      <c r="L3955">
        <v>99</v>
      </c>
      <c r="M3955">
        <v>99</v>
      </c>
      <c r="N3955">
        <v>180</v>
      </c>
      <c r="O3955">
        <v>99</v>
      </c>
      <c r="P3955">
        <v>9999</v>
      </c>
      <c r="Q3955">
        <v>279</v>
      </c>
      <c r="R3955">
        <v>971</v>
      </c>
      <c r="S3955">
        <v>970</v>
      </c>
      <c r="T3955">
        <v>6.5741367637102233</v>
      </c>
      <c r="U3955">
        <v>7.8851786362452403</v>
      </c>
      <c r="V3955">
        <v>7.6364572605561278</v>
      </c>
      <c r="W3955">
        <v>57.811340206185562</v>
      </c>
      <c r="X3955">
        <v>200.18845545745361</v>
      </c>
      <c r="Y3955">
        <v>184.57888774459303</v>
      </c>
      <c r="Z3955">
        <v>184.7691752577318</v>
      </c>
      <c r="AA3955">
        <v>2.9054892485583754</v>
      </c>
      <c r="AB3955">
        <v>4.4001493950424848</v>
      </c>
      <c r="AC3955">
        <v>-8.5141258170659455</v>
      </c>
      <c r="AD3955">
        <v>23</v>
      </c>
      <c r="AE3955">
        <v>0</v>
      </c>
      <c r="AF3955">
        <v>0</v>
      </c>
      <c r="AG3955">
        <v>1</v>
      </c>
      <c r="AH3955">
        <v>86</v>
      </c>
      <c r="AI3955">
        <v>4</v>
      </c>
      <c r="AJ3955">
        <v>8</v>
      </c>
      <c r="AK3955">
        <v>6</v>
      </c>
      <c r="AL3955">
        <v>8</v>
      </c>
      <c r="AM3955">
        <v>1</v>
      </c>
    </row>
    <row r="3956" spans="1:39">
      <c r="A3956">
        <v>11</v>
      </c>
      <c r="B3956">
        <v>50</v>
      </c>
      <c r="C3956">
        <v>2022</v>
      </c>
      <c r="D3956">
        <v>99</v>
      </c>
      <c r="E3956">
        <v>99</v>
      </c>
      <c r="F3956">
        <v>99</v>
      </c>
      <c r="G3956">
        <v>99</v>
      </c>
      <c r="H3956">
        <v>99</v>
      </c>
      <c r="I3956">
        <v>99</v>
      </c>
      <c r="J3956">
        <v>999</v>
      </c>
      <c r="K3956">
        <v>99</v>
      </c>
      <c r="L3956">
        <v>99</v>
      </c>
      <c r="M3956">
        <v>99</v>
      </c>
      <c r="N3956">
        <v>190</v>
      </c>
      <c r="O3956">
        <v>99</v>
      </c>
      <c r="P3956">
        <v>9999</v>
      </c>
      <c r="Q3956">
        <v>251</v>
      </c>
      <c r="R3956">
        <v>723</v>
      </c>
      <c r="S3956">
        <v>721</v>
      </c>
      <c r="T3956">
        <v>4.8950575490859851</v>
      </c>
      <c r="U3956">
        <v>6.1700439104413975</v>
      </c>
      <c r="V3956">
        <v>8.1728907330567058</v>
      </c>
      <c r="W3956">
        <v>56.96809986130372</v>
      </c>
      <c r="X3956">
        <v>210.73632346263997</v>
      </c>
      <c r="Y3956">
        <v>193.97228215767649</v>
      </c>
      <c r="Z3956">
        <v>194.51034674063811</v>
      </c>
      <c r="AA3956">
        <v>2.9012874881983879</v>
      </c>
      <c r="AB3956">
        <v>4.7122860483422313</v>
      </c>
      <c r="AC3956">
        <v>-10.797102224729619</v>
      </c>
      <c r="AD3956">
        <v>16</v>
      </c>
      <c r="AE3956">
        <v>0</v>
      </c>
      <c r="AF3956">
        <v>0</v>
      </c>
      <c r="AG3956">
        <v>0</v>
      </c>
      <c r="AH3956">
        <v>58</v>
      </c>
      <c r="AI3956">
        <v>3</v>
      </c>
      <c r="AJ3956">
        <v>9</v>
      </c>
      <c r="AK3956">
        <v>3</v>
      </c>
      <c r="AL3956">
        <v>8</v>
      </c>
      <c r="AM3956">
        <v>1</v>
      </c>
    </row>
    <row r="3957" spans="1:39">
      <c r="A3957">
        <v>11</v>
      </c>
      <c r="B3957">
        <v>51</v>
      </c>
      <c r="C3957">
        <v>2022</v>
      </c>
      <c r="D3957">
        <v>99</v>
      </c>
      <c r="E3957">
        <v>99</v>
      </c>
      <c r="F3957">
        <v>99</v>
      </c>
      <c r="G3957">
        <v>99</v>
      </c>
      <c r="H3957">
        <v>99</v>
      </c>
      <c r="I3957">
        <v>99</v>
      </c>
      <c r="J3957">
        <v>999</v>
      </c>
      <c r="K3957">
        <v>99</v>
      </c>
      <c r="L3957">
        <v>99</v>
      </c>
      <c r="M3957">
        <v>99</v>
      </c>
      <c r="N3957">
        <v>200</v>
      </c>
      <c r="O3957">
        <v>99</v>
      </c>
      <c r="P3957">
        <v>9999</v>
      </c>
      <c r="Q3957">
        <v>215</v>
      </c>
      <c r="R3957">
        <v>511</v>
      </c>
      <c r="S3957">
        <v>511</v>
      </c>
      <c r="T3957">
        <v>3.4597156398104256</v>
      </c>
      <c r="U3957">
        <v>4.5975023444651297</v>
      </c>
      <c r="V3957">
        <v>9.2641878669275943</v>
      </c>
      <c r="W3957">
        <v>55.326810176125242</v>
      </c>
      <c r="X3957">
        <v>221.55883668714071</v>
      </c>
      <c r="Y3957">
        <v>204.4988062622308</v>
      </c>
      <c r="Z3957">
        <v>204.4988062622308</v>
      </c>
      <c r="AA3957">
        <v>2.8879834620650944</v>
      </c>
      <c r="AB3957">
        <v>5.1063872938592176</v>
      </c>
      <c r="AC3957">
        <v>-4.5755016649014655</v>
      </c>
      <c r="AD3957">
        <v>8</v>
      </c>
      <c r="AE3957">
        <v>0</v>
      </c>
      <c r="AF3957">
        <v>0</v>
      </c>
      <c r="AG3957">
        <v>1</v>
      </c>
      <c r="AH3957">
        <v>34</v>
      </c>
      <c r="AI3957">
        <v>1</v>
      </c>
      <c r="AJ3957">
        <v>4</v>
      </c>
      <c r="AK3957">
        <v>1</v>
      </c>
      <c r="AL3957">
        <v>2</v>
      </c>
      <c r="AM3957">
        <v>0</v>
      </c>
    </row>
    <row r="3958" spans="1:39">
      <c r="A3958">
        <v>11</v>
      </c>
      <c r="B3958">
        <v>52</v>
      </c>
      <c r="C3958">
        <v>2022</v>
      </c>
      <c r="D3958">
        <v>99</v>
      </c>
      <c r="E3958">
        <v>99</v>
      </c>
      <c r="F3958">
        <v>99</v>
      </c>
      <c r="G3958">
        <v>99</v>
      </c>
      <c r="H3958">
        <v>99</v>
      </c>
      <c r="I3958">
        <v>99</v>
      </c>
      <c r="J3958">
        <v>999</v>
      </c>
      <c r="K3958">
        <v>99</v>
      </c>
      <c r="L3958">
        <v>99</v>
      </c>
      <c r="M3958">
        <v>99</v>
      </c>
      <c r="N3958">
        <v>210</v>
      </c>
      <c r="O3958">
        <v>99</v>
      </c>
      <c r="P3958">
        <v>9999</v>
      </c>
      <c r="Q3958">
        <v>149</v>
      </c>
      <c r="R3958">
        <v>286</v>
      </c>
      <c r="S3958">
        <v>286</v>
      </c>
      <c r="T3958">
        <v>1.9363574813811779</v>
      </c>
      <c r="U3958">
        <v>2.6978909875651702</v>
      </c>
      <c r="V3958">
        <v>10.202797202797202</v>
      </c>
      <c r="W3958">
        <v>53.996503496503472</v>
      </c>
      <c r="X3958">
        <v>232.29848699512843</v>
      </c>
      <c r="Y3958">
        <v>214.41150349650349</v>
      </c>
      <c r="Z3958">
        <v>214.41150349650349</v>
      </c>
      <c r="AA3958">
        <v>2.8818426345461661</v>
      </c>
      <c r="AB3958">
        <v>5.0275452808192203</v>
      </c>
      <c r="AC3958">
        <v>-4.3207002311503357</v>
      </c>
      <c r="AD3958">
        <v>8</v>
      </c>
      <c r="AE3958">
        <v>0</v>
      </c>
      <c r="AF3958">
        <v>0</v>
      </c>
      <c r="AG3958">
        <v>0</v>
      </c>
      <c r="AH3958">
        <v>23</v>
      </c>
      <c r="AI3958">
        <v>0</v>
      </c>
      <c r="AJ3958">
        <v>6</v>
      </c>
      <c r="AK3958">
        <v>1</v>
      </c>
      <c r="AL3958">
        <v>3</v>
      </c>
      <c r="AM3958">
        <v>0</v>
      </c>
    </row>
    <row r="3959" spans="1:39">
      <c r="A3959">
        <v>11</v>
      </c>
      <c r="B3959">
        <v>53</v>
      </c>
      <c r="C3959">
        <v>2022</v>
      </c>
      <c r="D3959">
        <v>99</v>
      </c>
      <c r="E3959">
        <v>99</v>
      </c>
      <c r="F3959">
        <v>99</v>
      </c>
      <c r="G3959">
        <v>99</v>
      </c>
      <c r="H3959">
        <v>99</v>
      </c>
      <c r="I3959">
        <v>99</v>
      </c>
      <c r="J3959">
        <v>999</v>
      </c>
      <c r="K3959">
        <v>99</v>
      </c>
      <c r="L3959">
        <v>99</v>
      </c>
      <c r="M3959">
        <v>99</v>
      </c>
      <c r="N3959">
        <v>220</v>
      </c>
      <c r="O3959">
        <v>99</v>
      </c>
      <c r="P3959">
        <v>9999</v>
      </c>
      <c r="Q3959">
        <v>107</v>
      </c>
      <c r="R3959">
        <v>183</v>
      </c>
      <c r="S3959">
        <v>181</v>
      </c>
      <c r="T3959">
        <v>1.2389979688557891</v>
      </c>
      <c r="U3959">
        <v>1.7892415313789205</v>
      </c>
      <c r="V3959">
        <v>9.8907103825136602</v>
      </c>
      <c r="W3959">
        <v>52.408839779005554</v>
      </c>
      <c r="X3959">
        <v>243.41716545595551</v>
      </c>
      <c r="Y3959">
        <v>222.23251366120203</v>
      </c>
      <c r="Z3959">
        <v>224.68812154696124</v>
      </c>
      <c r="AA3959">
        <v>2.9428602253062062</v>
      </c>
      <c r="AB3959">
        <v>5.5750756783772175</v>
      </c>
      <c r="AC3959">
        <v>-12.446124871223748</v>
      </c>
      <c r="AD3959">
        <v>7</v>
      </c>
      <c r="AE3959">
        <v>0</v>
      </c>
      <c r="AF3959">
        <v>0</v>
      </c>
      <c r="AG3959">
        <v>0</v>
      </c>
      <c r="AH3959">
        <v>15</v>
      </c>
      <c r="AI3959">
        <v>2</v>
      </c>
      <c r="AJ3959">
        <v>2</v>
      </c>
      <c r="AK3959">
        <v>0</v>
      </c>
      <c r="AL3959">
        <v>4</v>
      </c>
      <c r="AM3959">
        <v>0</v>
      </c>
    </row>
    <row r="3960" spans="1:39">
      <c r="A3960">
        <v>11</v>
      </c>
      <c r="B3960">
        <v>54</v>
      </c>
      <c r="C3960">
        <v>2022</v>
      </c>
      <c r="D3960">
        <v>99</v>
      </c>
      <c r="E3960">
        <v>99</v>
      </c>
      <c r="F3960">
        <v>99</v>
      </c>
      <c r="G3960">
        <v>99</v>
      </c>
      <c r="H3960">
        <v>99</v>
      </c>
      <c r="I3960">
        <v>99</v>
      </c>
      <c r="J3960">
        <v>999</v>
      </c>
      <c r="K3960">
        <v>99</v>
      </c>
      <c r="L3960">
        <v>99</v>
      </c>
      <c r="M3960">
        <v>99</v>
      </c>
      <c r="N3960">
        <v>230</v>
      </c>
      <c r="O3960">
        <v>99</v>
      </c>
      <c r="P3960">
        <v>9999</v>
      </c>
      <c r="Q3960">
        <v>93</v>
      </c>
      <c r="R3960">
        <v>225</v>
      </c>
      <c r="S3960">
        <v>225</v>
      </c>
      <c r="T3960">
        <v>1.5233581584292479</v>
      </c>
      <c r="U3960">
        <v>2.4213718218085618</v>
      </c>
      <c r="V3960">
        <v>8.1244444444444444</v>
      </c>
      <c r="W3960">
        <v>49.04</v>
      </c>
      <c r="X3960">
        <v>265.01288070302155</v>
      </c>
      <c r="Y3960">
        <v>244.60688888888888</v>
      </c>
      <c r="Z3960">
        <v>244.60688888888888</v>
      </c>
      <c r="AA3960">
        <v>12.036746925278235</v>
      </c>
      <c r="AB3960">
        <v>6.7351944622590159</v>
      </c>
      <c r="AC3960">
        <v>-29.243441768428287</v>
      </c>
      <c r="AD3960">
        <v>8</v>
      </c>
      <c r="AE3960">
        <v>0</v>
      </c>
      <c r="AF3960">
        <v>0</v>
      </c>
      <c r="AG3960">
        <v>0</v>
      </c>
      <c r="AH3960">
        <v>23</v>
      </c>
      <c r="AI3960">
        <v>1</v>
      </c>
      <c r="AJ3960">
        <v>3</v>
      </c>
      <c r="AK3960">
        <v>0</v>
      </c>
      <c r="AL3960">
        <v>1</v>
      </c>
      <c r="AM3960">
        <v>1</v>
      </c>
    </row>
    <row r="3961" spans="1:39">
      <c r="A3961">
        <v>11</v>
      </c>
      <c r="B3961">
        <v>55</v>
      </c>
      <c r="C3961">
        <v>2021</v>
      </c>
      <c r="D3961">
        <v>99</v>
      </c>
      <c r="E3961">
        <v>99</v>
      </c>
      <c r="F3961">
        <v>99</v>
      </c>
      <c r="G3961">
        <v>99</v>
      </c>
      <c r="H3961">
        <v>99</v>
      </c>
      <c r="I3961">
        <v>99</v>
      </c>
      <c r="J3961">
        <v>999</v>
      </c>
      <c r="K3961">
        <v>99</v>
      </c>
      <c r="L3961">
        <v>99</v>
      </c>
      <c r="M3961">
        <v>99</v>
      </c>
      <c r="N3961">
        <v>60</v>
      </c>
      <c r="O3961">
        <v>99</v>
      </c>
      <c r="P3961">
        <v>9999</v>
      </c>
      <c r="Q3961">
        <v>3</v>
      </c>
      <c r="R3961">
        <v>3</v>
      </c>
      <c r="S3961">
        <v>3</v>
      </c>
      <c r="T3961">
        <v>2.0413718018508435E-2</v>
      </c>
      <c r="U3961">
        <v>8.2027292449137201E-3</v>
      </c>
      <c r="V3961">
        <v>16</v>
      </c>
      <c r="W3961">
        <v>60.66666666666665</v>
      </c>
      <c r="X3961">
        <v>66.681112314915126</v>
      </c>
      <c r="Y3961">
        <v>61.546666666666646</v>
      </c>
      <c r="Z3961">
        <v>61.546666666666646</v>
      </c>
      <c r="AA3961">
        <v>5.5372094857328404</v>
      </c>
      <c r="AB3961">
        <v>1.885618083164234</v>
      </c>
      <c r="AC3961">
        <v>-97.606074770951551</v>
      </c>
      <c r="AD3961">
        <v>1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</row>
    <row r="3962" spans="1:39">
      <c r="A3962">
        <v>11</v>
      </c>
      <c r="B3962">
        <v>56</v>
      </c>
      <c r="C3962">
        <v>2021</v>
      </c>
      <c r="D3962">
        <v>99</v>
      </c>
      <c r="E3962">
        <v>99</v>
      </c>
      <c r="F3962">
        <v>99</v>
      </c>
      <c r="G3962">
        <v>99</v>
      </c>
      <c r="H3962">
        <v>99</v>
      </c>
      <c r="I3962">
        <v>99</v>
      </c>
      <c r="J3962">
        <v>999</v>
      </c>
      <c r="K3962">
        <v>99</v>
      </c>
      <c r="L3962">
        <v>99</v>
      </c>
      <c r="M3962">
        <v>99</v>
      </c>
      <c r="N3962">
        <v>70</v>
      </c>
      <c r="O3962">
        <v>99</v>
      </c>
      <c r="P3962">
        <v>9999</v>
      </c>
      <c r="Q3962">
        <v>12</v>
      </c>
      <c r="R3962">
        <v>15</v>
      </c>
      <c r="S3962">
        <v>15</v>
      </c>
      <c r="T3962">
        <v>0.10206859009254218</v>
      </c>
      <c r="U3962">
        <v>5.0773490179373042E-2</v>
      </c>
      <c r="V3962">
        <v>16.399999999999999</v>
      </c>
      <c r="W3962">
        <v>62.133333333333354</v>
      </c>
      <c r="X3962">
        <v>82.548934633441647</v>
      </c>
      <c r="Y3962">
        <v>76.192666666666639</v>
      </c>
      <c r="Z3962">
        <v>76.192666666666639</v>
      </c>
      <c r="AA3962">
        <v>3.184302051558078</v>
      </c>
      <c r="AB3962">
        <v>2.1868292622476222</v>
      </c>
      <c r="AC3962">
        <v>-4.8876906471879202</v>
      </c>
      <c r="AD3962">
        <v>2</v>
      </c>
      <c r="AE3962">
        <v>0</v>
      </c>
      <c r="AF3962">
        <v>0</v>
      </c>
      <c r="AG3962">
        <v>0</v>
      </c>
      <c r="AH3962">
        <v>1</v>
      </c>
      <c r="AI3962">
        <v>0</v>
      </c>
      <c r="AJ3962">
        <v>0</v>
      </c>
      <c r="AK3962">
        <v>1</v>
      </c>
      <c r="AL3962">
        <v>0</v>
      </c>
      <c r="AM3962">
        <v>0</v>
      </c>
    </row>
    <row r="3963" spans="1:39">
      <c r="A3963">
        <v>11</v>
      </c>
      <c r="B3963">
        <v>57</v>
      </c>
      <c r="C3963">
        <v>2021</v>
      </c>
      <c r="D3963">
        <v>99</v>
      </c>
      <c r="E3963">
        <v>99</v>
      </c>
      <c r="F3963">
        <v>99</v>
      </c>
      <c r="G3963">
        <v>99</v>
      </c>
      <c r="H3963">
        <v>99</v>
      </c>
      <c r="I3963">
        <v>99</v>
      </c>
      <c r="J3963">
        <v>999</v>
      </c>
      <c r="K3963">
        <v>99</v>
      </c>
      <c r="L3963">
        <v>99</v>
      </c>
      <c r="M3963">
        <v>99</v>
      </c>
      <c r="N3963">
        <v>80</v>
      </c>
      <c r="O3963">
        <v>99</v>
      </c>
      <c r="P3963">
        <v>9999</v>
      </c>
      <c r="Q3963">
        <v>43</v>
      </c>
      <c r="R3963">
        <v>66</v>
      </c>
      <c r="S3963">
        <v>66</v>
      </c>
      <c r="T3963">
        <v>0.44910179640718562</v>
      </c>
      <c r="U3963">
        <v>0.25277502719597467</v>
      </c>
      <c r="V3963">
        <v>16.590909090909086</v>
      </c>
      <c r="W3963">
        <v>62.090909090909101</v>
      </c>
      <c r="X3963">
        <v>93.401950162513572</v>
      </c>
      <c r="Y3963">
        <v>86.20999999999998</v>
      </c>
      <c r="Z3963">
        <v>86.20999999999998</v>
      </c>
      <c r="AA3963">
        <v>3.0071057261907352</v>
      </c>
      <c r="AB3963">
        <v>2.8269657828119961</v>
      </c>
      <c r="AC3963">
        <v>0.55430296794262701</v>
      </c>
      <c r="AD3963">
        <v>2</v>
      </c>
      <c r="AE3963">
        <v>0</v>
      </c>
      <c r="AF3963">
        <v>0</v>
      </c>
      <c r="AG3963">
        <v>1</v>
      </c>
      <c r="AH3963">
        <v>3</v>
      </c>
      <c r="AI3963">
        <v>6</v>
      </c>
      <c r="AJ3963">
        <v>2</v>
      </c>
      <c r="AK3963">
        <v>0</v>
      </c>
      <c r="AL3963">
        <v>1</v>
      </c>
      <c r="AM3963">
        <v>0</v>
      </c>
    </row>
    <row r="3964" spans="1:39">
      <c r="A3964">
        <v>11</v>
      </c>
      <c r="B3964">
        <v>58</v>
      </c>
      <c r="C3964">
        <v>2021</v>
      </c>
      <c r="D3964">
        <v>99</v>
      </c>
      <c r="E3964">
        <v>99</v>
      </c>
      <c r="F3964">
        <v>99</v>
      </c>
      <c r="G3964">
        <v>99</v>
      </c>
      <c r="H3964">
        <v>99</v>
      </c>
      <c r="I3964">
        <v>99</v>
      </c>
      <c r="J3964">
        <v>999</v>
      </c>
      <c r="K3964">
        <v>99</v>
      </c>
      <c r="L3964">
        <v>99</v>
      </c>
      <c r="M3964">
        <v>99</v>
      </c>
      <c r="N3964">
        <v>90</v>
      </c>
      <c r="O3964">
        <v>99</v>
      </c>
      <c r="P3964">
        <v>9999</v>
      </c>
      <c r="Q3964">
        <v>86</v>
      </c>
      <c r="R3964">
        <v>218</v>
      </c>
      <c r="S3964">
        <v>218</v>
      </c>
      <c r="T3964">
        <v>1.48339684267828</v>
      </c>
      <c r="U3964">
        <v>0.92984537624360508</v>
      </c>
      <c r="V3964">
        <v>16.61467889908257</v>
      </c>
      <c r="W3964">
        <v>62.302752293577981</v>
      </c>
      <c r="X3964">
        <v>104.02074408341367</v>
      </c>
      <c r="Y3964">
        <v>96.0111467889908</v>
      </c>
      <c r="Z3964">
        <v>96.0111467889908</v>
      </c>
      <c r="AA3964">
        <v>2.7896208460466378</v>
      </c>
      <c r="AB3964">
        <v>2.5141967077837504</v>
      </c>
      <c r="AC3964">
        <v>8.3306890479871996</v>
      </c>
      <c r="AD3964">
        <v>15</v>
      </c>
      <c r="AE3964">
        <v>0</v>
      </c>
      <c r="AF3964">
        <v>0</v>
      </c>
      <c r="AG3964">
        <v>2</v>
      </c>
      <c r="AH3964">
        <v>24</v>
      </c>
      <c r="AI3964">
        <v>3</v>
      </c>
      <c r="AJ3964">
        <v>2</v>
      </c>
      <c r="AK3964">
        <v>1</v>
      </c>
      <c r="AL3964">
        <v>0</v>
      </c>
      <c r="AM3964">
        <v>0</v>
      </c>
    </row>
    <row r="3965" spans="1:39">
      <c r="A3965">
        <v>11</v>
      </c>
      <c r="B3965">
        <v>59</v>
      </c>
      <c r="C3965">
        <v>2021</v>
      </c>
      <c r="D3965">
        <v>99</v>
      </c>
      <c r="E3965">
        <v>99</v>
      </c>
      <c r="F3965">
        <v>99</v>
      </c>
      <c r="G3965">
        <v>99</v>
      </c>
      <c r="H3965">
        <v>99</v>
      </c>
      <c r="I3965">
        <v>99</v>
      </c>
      <c r="J3965">
        <v>999</v>
      </c>
      <c r="K3965">
        <v>99</v>
      </c>
      <c r="L3965">
        <v>99</v>
      </c>
      <c r="M3965">
        <v>99</v>
      </c>
      <c r="N3965">
        <v>100</v>
      </c>
      <c r="O3965">
        <v>99</v>
      </c>
      <c r="P3965">
        <v>9999</v>
      </c>
      <c r="Q3965">
        <v>138</v>
      </c>
      <c r="R3965">
        <v>486</v>
      </c>
      <c r="S3965">
        <v>486</v>
      </c>
      <c r="T3965">
        <v>3.307022318998365</v>
      </c>
      <c r="U3965">
        <v>2.2858488366722689</v>
      </c>
      <c r="V3965">
        <v>16.52469135802469</v>
      </c>
      <c r="W3965">
        <v>61.938271604938279</v>
      </c>
      <c r="X3965">
        <v>114.70357440623478</v>
      </c>
      <c r="Y3965">
        <v>105.87139917695464</v>
      </c>
      <c r="Z3965">
        <v>105.87139917695464</v>
      </c>
      <c r="AA3965">
        <v>2.8304440055658007</v>
      </c>
      <c r="AB3965">
        <v>2.3342802964430649</v>
      </c>
      <c r="AC3965">
        <v>-9.4589085037986731</v>
      </c>
      <c r="AD3965">
        <v>19</v>
      </c>
      <c r="AE3965">
        <v>0</v>
      </c>
      <c r="AF3965">
        <v>0</v>
      </c>
      <c r="AG3965">
        <v>5</v>
      </c>
      <c r="AH3965">
        <v>55</v>
      </c>
      <c r="AI3965">
        <v>11</v>
      </c>
      <c r="AJ3965">
        <v>10</v>
      </c>
      <c r="AK3965">
        <v>4</v>
      </c>
      <c r="AL3965">
        <v>4</v>
      </c>
      <c r="AM3965">
        <v>2</v>
      </c>
    </row>
    <row r="3966" spans="1:39">
      <c r="A3966">
        <v>11</v>
      </c>
      <c r="B3966">
        <v>60</v>
      </c>
      <c r="C3966">
        <v>2021</v>
      </c>
      <c r="D3966">
        <v>99</v>
      </c>
      <c r="E3966">
        <v>99</v>
      </c>
      <c r="F3966">
        <v>99</v>
      </c>
      <c r="G3966">
        <v>99</v>
      </c>
      <c r="H3966">
        <v>99</v>
      </c>
      <c r="I3966">
        <v>99</v>
      </c>
      <c r="J3966">
        <v>999</v>
      </c>
      <c r="K3966">
        <v>99</v>
      </c>
      <c r="L3966">
        <v>99</v>
      </c>
      <c r="M3966">
        <v>99</v>
      </c>
      <c r="N3966">
        <v>110</v>
      </c>
      <c r="O3966">
        <v>99</v>
      </c>
      <c r="P3966">
        <v>9999</v>
      </c>
      <c r="Q3966">
        <v>203</v>
      </c>
      <c r="R3966">
        <v>925</v>
      </c>
      <c r="S3966">
        <v>925</v>
      </c>
      <c r="T3966">
        <v>6.2942297223734363</v>
      </c>
      <c r="U3966">
        <v>4.744120694702211</v>
      </c>
      <c r="V3966">
        <v>16.3318918918919</v>
      </c>
      <c r="W3966">
        <v>61.50270270270272</v>
      </c>
      <c r="X3966">
        <v>125.07764926356468</v>
      </c>
      <c r="Y3966">
        <v>115.44667027027008</v>
      </c>
      <c r="Z3966">
        <v>115.44667027027008</v>
      </c>
      <c r="AA3966">
        <v>2.843142521826695</v>
      </c>
      <c r="AB3966">
        <v>2.6608763529461861</v>
      </c>
      <c r="AC3966">
        <v>-9.0850911158524035</v>
      </c>
      <c r="AD3966">
        <v>40</v>
      </c>
      <c r="AE3966">
        <v>0</v>
      </c>
      <c r="AF3966">
        <v>0</v>
      </c>
      <c r="AG3966">
        <v>7</v>
      </c>
      <c r="AH3966">
        <v>76</v>
      </c>
      <c r="AI3966">
        <v>15</v>
      </c>
      <c r="AJ3966">
        <v>8</v>
      </c>
      <c r="AK3966">
        <v>6</v>
      </c>
      <c r="AL3966">
        <v>10</v>
      </c>
      <c r="AM3966">
        <v>3</v>
      </c>
    </row>
    <row r="3967" spans="1:39">
      <c r="A3967">
        <v>11</v>
      </c>
      <c r="B3967">
        <v>61</v>
      </c>
      <c r="C3967">
        <v>2021</v>
      </c>
      <c r="D3967">
        <v>99</v>
      </c>
      <c r="E3967">
        <v>99</v>
      </c>
      <c r="F3967">
        <v>99</v>
      </c>
      <c r="G3967">
        <v>99</v>
      </c>
      <c r="H3967">
        <v>99</v>
      </c>
      <c r="I3967">
        <v>99</v>
      </c>
      <c r="J3967">
        <v>999</v>
      </c>
      <c r="K3967">
        <v>99</v>
      </c>
      <c r="L3967">
        <v>99</v>
      </c>
      <c r="M3967">
        <v>99</v>
      </c>
      <c r="N3967">
        <v>120</v>
      </c>
      <c r="O3967">
        <v>99</v>
      </c>
      <c r="P3967">
        <v>9999</v>
      </c>
      <c r="Q3967">
        <v>328</v>
      </c>
      <c r="R3967">
        <v>1601</v>
      </c>
      <c r="S3967">
        <v>1601</v>
      </c>
      <c r="T3967">
        <v>10.894120849210664</v>
      </c>
      <c r="U3967">
        <v>8.9410357399274911</v>
      </c>
      <c r="V3967">
        <v>15.83822610868207</v>
      </c>
      <c r="W3967">
        <v>60.617114303560257</v>
      </c>
      <c r="X3967">
        <v>136.19532889452219</v>
      </c>
      <c r="Y3967">
        <v>125.70828856964398</v>
      </c>
      <c r="Z3967">
        <v>125.70828856964398</v>
      </c>
      <c r="AA3967">
        <v>2.774738741718354</v>
      </c>
      <c r="AB3967">
        <v>3.3744355317708008</v>
      </c>
      <c r="AC3967">
        <v>-13.651288661134579</v>
      </c>
      <c r="AD3967">
        <v>59</v>
      </c>
      <c r="AE3967">
        <v>0</v>
      </c>
      <c r="AF3967">
        <v>0</v>
      </c>
      <c r="AG3967">
        <v>6</v>
      </c>
      <c r="AH3967">
        <v>139</v>
      </c>
      <c r="AI3967">
        <v>23</v>
      </c>
      <c r="AJ3967">
        <v>22</v>
      </c>
      <c r="AK3967">
        <v>10</v>
      </c>
      <c r="AL3967">
        <v>17</v>
      </c>
      <c r="AM3967">
        <v>9</v>
      </c>
    </row>
    <row r="3968" spans="1:39">
      <c r="A3968">
        <v>11</v>
      </c>
      <c r="B3968">
        <v>62</v>
      </c>
      <c r="C3968">
        <v>2021</v>
      </c>
      <c r="D3968">
        <v>99</v>
      </c>
      <c r="E3968">
        <v>99</v>
      </c>
      <c r="F3968">
        <v>99</v>
      </c>
      <c r="G3968">
        <v>99</v>
      </c>
      <c r="H3968">
        <v>99</v>
      </c>
      <c r="I3968">
        <v>99</v>
      </c>
      <c r="J3968">
        <v>999</v>
      </c>
      <c r="K3968">
        <v>99</v>
      </c>
      <c r="L3968">
        <v>99</v>
      </c>
      <c r="M3968">
        <v>99</v>
      </c>
      <c r="N3968">
        <v>130</v>
      </c>
      <c r="O3968">
        <v>99</v>
      </c>
      <c r="P3968">
        <v>9999</v>
      </c>
      <c r="Q3968">
        <v>403</v>
      </c>
      <c r="R3968">
        <v>2200</v>
      </c>
      <c r="S3968">
        <v>2200</v>
      </c>
      <c r="T3968">
        <v>14.970059880239525</v>
      </c>
      <c r="U3968">
        <v>13.195597792819003</v>
      </c>
      <c r="V3968">
        <v>15.467272727272723</v>
      </c>
      <c r="W3968">
        <v>59.834090909090918</v>
      </c>
      <c r="X3968">
        <v>146.27567221510853</v>
      </c>
      <c r="Y3968">
        <v>135.01244545454549</v>
      </c>
      <c r="Z3968">
        <v>135.01244545454549</v>
      </c>
      <c r="AA3968">
        <v>2.8879436568673742</v>
      </c>
      <c r="AB3968">
        <v>3.5460889583915591</v>
      </c>
      <c r="AC3968">
        <v>-0.34841295861918259</v>
      </c>
      <c r="AD3968">
        <v>69</v>
      </c>
      <c r="AE3968">
        <v>0</v>
      </c>
      <c r="AF3968">
        <v>0</v>
      </c>
      <c r="AG3968">
        <v>15</v>
      </c>
      <c r="AH3968">
        <v>174</v>
      </c>
      <c r="AI3968">
        <v>23</v>
      </c>
      <c r="AJ3968">
        <v>32</v>
      </c>
      <c r="AK3968">
        <v>21</v>
      </c>
      <c r="AL3968">
        <v>30</v>
      </c>
      <c r="AM3968">
        <v>15</v>
      </c>
    </row>
    <row r="3969" spans="1:39">
      <c r="A3969">
        <v>11</v>
      </c>
      <c r="B3969">
        <v>63</v>
      </c>
      <c r="C3969">
        <v>2021</v>
      </c>
      <c r="D3969">
        <v>99</v>
      </c>
      <c r="E3969">
        <v>99</v>
      </c>
      <c r="F3969">
        <v>99</v>
      </c>
      <c r="G3969">
        <v>99</v>
      </c>
      <c r="H3969">
        <v>99</v>
      </c>
      <c r="I3969">
        <v>99</v>
      </c>
      <c r="J3969">
        <v>999</v>
      </c>
      <c r="K3969">
        <v>99</v>
      </c>
      <c r="L3969">
        <v>99</v>
      </c>
      <c r="M3969">
        <v>99</v>
      </c>
      <c r="N3969">
        <v>140</v>
      </c>
      <c r="O3969">
        <v>99</v>
      </c>
      <c r="P3969">
        <v>9999</v>
      </c>
      <c r="Q3969">
        <v>367</v>
      </c>
      <c r="R3969">
        <v>1870</v>
      </c>
      <c r="S3969">
        <v>1870</v>
      </c>
      <c r="T3969">
        <v>12.724550898203592</v>
      </c>
      <c r="U3969">
        <v>12.041755801302957</v>
      </c>
      <c r="V3969">
        <v>15.39893048128342</v>
      </c>
      <c r="W3969">
        <v>59.691978609625679</v>
      </c>
      <c r="X3969">
        <v>157.04131494023801</v>
      </c>
      <c r="Y3969">
        <v>144.94913368983956</v>
      </c>
      <c r="Z3969">
        <v>144.94913368983956</v>
      </c>
      <c r="AA3969">
        <v>2.8677336256829218</v>
      </c>
      <c r="AB3969">
        <v>3.7837663153204639</v>
      </c>
      <c r="AC3969">
        <v>-3.088301023802011</v>
      </c>
      <c r="AD3969">
        <v>51</v>
      </c>
      <c r="AE3969">
        <v>0</v>
      </c>
      <c r="AF3969">
        <v>0</v>
      </c>
      <c r="AG3969">
        <v>6</v>
      </c>
      <c r="AH3969">
        <v>146</v>
      </c>
      <c r="AI3969">
        <v>20</v>
      </c>
      <c r="AJ3969">
        <v>16</v>
      </c>
      <c r="AK3969">
        <v>12</v>
      </c>
      <c r="AL3969">
        <v>26</v>
      </c>
      <c r="AM3969">
        <v>6</v>
      </c>
    </row>
    <row r="3970" spans="1:39">
      <c r="A3970">
        <v>11</v>
      </c>
      <c r="B3970">
        <v>64</v>
      </c>
      <c r="C3970">
        <v>2021</v>
      </c>
      <c r="D3970">
        <v>99</v>
      </c>
      <c r="E3970">
        <v>99</v>
      </c>
      <c r="F3970">
        <v>99</v>
      </c>
      <c r="G3970">
        <v>99</v>
      </c>
      <c r="H3970">
        <v>99</v>
      </c>
      <c r="I3970">
        <v>99</v>
      </c>
      <c r="J3970">
        <v>999</v>
      </c>
      <c r="K3970">
        <v>99</v>
      </c>
      <c r="L3970">
        <v>99</v>
      </c>
      <c r="M3970">
        <v>99</v>
      </c>
      <c r="N3970">
        <v>150</v>
      </c>
      <c r="O3970">
        <v>99</v>
      </c>
      <c r="P3970">
        <v>9999</v>
      </c>
      <c r="Q3970">
        <v>354</v>
      </c>
      <c r="R3970">
        <v>1777</v>
      </c>
      <c r="S3970">
        <v>1777</v>
      </c>
      <c r="T3970">
        <v>12.09172563962983</v>
      </c>
      <c r="U3970">
        <v>12.22548200941208</v>
      </c>
      <c r="V3970">
        <v>15.227349465391111</v>
      </c>
      <c r="W3970">
        <v>59.455261676983696</v>
      </c>
      <c r="X3970">
        <v>167.78157887195889</v>
      </c>
      <c r="Y3970">
        <v>154.86239729881839</v>
      </c>
      <c r="Z3970">
        <v>154.86239729881839</v>
      </c>
      <c r="AA3970">
        <v>2.8867946862722955</v>
      </c>
      <c r="AB3970">
        <v>4.0761389826412753</v>
      </c>
      <c r="AC3970">
        <v>-5.3585072367487534</v>
      </c>
      <c r="AD3970">
        <v>72</v>
      </c>
      <c r="AE3970">
        <v>0</v>
      </c>
      <c r="AF3970">
        <v>0</v>
      </c>
      <c r="AG3970">
        <v>10</v>
      </c>
      <c r="AH3970">
        <v>159</v>
      </c>
      <c r="AI3970">
        <v>16</v>
      </c>
      <c r="AJ3970">
        <v>17</v>
      </c>
      <c r="AK3970">
        <v>13</v>
      </c>
      <c r="AL3970">
        <v>18</v>
      </c>
      <c r="AM3970">
        <v>4</v>
      </c>
    </row>
    <row r="3971" spans="1:39">
      <c r="A3971">
        <v>11</v>
      </c>
      <c r="B3971">
        <v>65</v>
      </c>
      <c r="C3971">
        <v>2021</v>
      </c>
      <c r="D3971">
        <v>99</v>
      </c>
      <c r="E3971">
        <v>99</v>
      </c>
      <c r="F3971">
        <v>99</v>
      </c>
      <c r="G3971">
        <v>99</v>
      </c>
      <c r="H3971">
        <v>99</v>
      </c>
      <c r="I3971">
        <v>99</v>
      </c>
      <c r="J3971">
        <v>999</v>
      </c>
      <c r="K3971">
        <v>99</v>
      </c>
      <c r="L3971">
        <v>99</v>
      </c>
      <c r="M3971">
        <v>99</v>
      </c>
      <c r="N3971">
        <v>160</v>
      </c>
      <c r="O3971">
        <v>99</v>
      </c>
      <c r="P3971">
        <v>9999</v>
      </c>
      <c r="Q3971">
        <v>324</v>
      </c>
      <c r="R3971">
        <v>1518</v>
      </c>
      <c r="S3971">
        <v>1518</v>
      </c>
      <c r="T3971">
        <v>10.329341317365271</v>
      </c>
      <c r="U3971">
        <v>11.123419301999268</v>
      </c>
      <c r="V3971">
        <v>15.134387351778656</v>
      </c>
      <c r="W3971">
        <v>59.180500658761517</v>
      </c>
      <c r="X3971">
        <v>178.70316762233483</v>
      </c>
      <c r="Y3971">
        <v>164.94302371541499</v>
      </c>
      <c r="Z3971">
        <v>164.94302371541499</v>
      </c>
      <c r="AA3971">
        <v>2.9011755399010553</v>
      </c>
      <c r="AB3971">
        <v>4.0486617463587748</v>
      </c>
      <c r="AC3971">
        <v>-5.3984035635633054</v>
      </c>
      <c r="AD3971">
        <v>48</v>
      </c>
      <c r="AE3971">
        <v>0</v>
      </c>
      <c r="AF3971">
        <v>0</v>
      </c>
      <c r="AG3971">
        <v>3</v>
      </c>
      <c r="AH3971">
        <v>124</v>
      </c>
      <c r="AI3971">
        <v>13</v>
      </c>
      <c r="AJ3971">
        <v>13</v>
      </c>
      <c r="AK3971">
        <v>10</v>
      </c>
      <c r="AL3971">
        <v>9</v>
      </c>
      <c r="AM3971">
        <v>3</v>
      </c>
    </row>
    <row r="3972" spans="1:39">
      <c r="A3972">
        <v>11</v>
      </c>
      <c r="B3972">
        <v>66</v>
      </c>
      <c r="C3972">
        <v>2021</v>
      </c>
      <c r="D3972">
        <v>99</v>
      </c>
      <c r="E3972">
        <v>99</v>
      </c>
      <c r="F3972">
        <v>99</v>
      </c>
      <c r="G3972">
        <v>99</v>
      </c>
      <c r="H3972">
        <v>99</v>
      </c>
      <c r="I3972">
        <v>99</v>
      </c>
      <c r="J3972">
        <v>999</v>
      </c>
      <c r="K3972">
        <v>99</v>
      </c>
      <c r="L3972">
        <v>99</v>
      </c>
      <c r="M3972">
        <v>99</v>
      </c>
      <c r="N3972">
        <v>170</v>
      </c>
      <c r="O3972">
        <v>99</v>
      </c>
      <c r="P3972">
        <v>9999</v>
      </c>
      <c r="Q3972">
        <v>320</v>
      </c>
      <c r="R3972">
        <v>1282</v>
      </c>
      <c r="S3972">
        <v>1282</v>
      </c>
      <c r="T3972">
        <v>8.7234621665759384</v>
      </c>
      <c r="U3972">
        <v>9.9562989648159164</v>
      </c>
      <c r="V3972">
        <v>14.907956318252729</v>
      </c>
      <c r="W3972">
        <v>58.751170046801853</v>
      </c>
      <c r="X3972">
        <v>189.39809986765641</v>
      </c>
      <c r="Y3972">
        <v>174.81444617784689</v>
      </c>
      <c r="Z3972">
        <v>174.81444617784689</v>
      </c>
      <c r="AA3972">
        <v>2.8963881775479705</v>
      </c>
      <c r="AB3972">
        <v>4.1483435828320649</v>
      </c>
      <c r="AC3972">
        <v>-5.2983509316377724</v>
      </c>
      <c r="AD3972">
        <v>35</v>
      </c>
      <c r="AE3972">
        <v>0</v>
      </c>
      <c r="AF3972">
        <v>0</v>
      </c>
      <c r="AG3972">
        <v>4</v>
      </c>
      <c r="AH3972">
        <v>111</v>
      </c>
      <c r="AI3972">
        <v>7</v>
      </c>
      <c r="AJ3972">
        <v>8</v>
      </c>
      <c r="AK3972">
        <v>4</v>
      </c>
      <c r="AL3972">
        <v>9</v>
      </c>
      <c r="AM3972">
        <v>2</v>
      </c>
    </row>
    <row r="3973" spans="1:39">
      <c r="A3973">
        <v>11</v>
      </c>
      <c r="B3973">
        <v>67</v>
      </c>
      <c r="C3973">
        <v>2021</v>
      </c>
      <c r="D3973">
        <v>99</v>
      </c>
      <c r="E3973">
        <v>99</v>
      </c>
      <c r="F3973">
        <v>99</v>
      </c>
      <c r="G3973">
        <v>99</v>
      </c>
      <c r="H3973">
        <v>99</v>
      </c>
      <c r="I3973">
        <v>99</v>
      </c>
      <c r="J3973">
        <v>999</v>
      </c>
      <c r="K3973">
        <v>99</v>
      </c>
      <c r="L3973">
        <v>99</v>
      </c>
      <c r="M3973">
        <v>99</v>
      </c>
      <c r="N3973">
        <v>180</v>
      </c>
      <c r="O3973">
        <v>99</v>
      </c>
      <c r="P3973">
        <v>9999</v>
      </c>
      <c r="Q3973">
        <v>277</v>
      </c>
      <c r="R3973">
        <v>994</v>
      </c>
      <c r="S3973">
        <v>994</v>
      </c>
      <c r="T3973">
        <v>6.7637452367991271</v>
      </c>
      <c r="U3973">
        <v>8.1586831122384407</v>
      </c>
      <c r="V3973">
        <v>14.401408450704228</v>
      </c>
      <c r="W3973">
        <v>57.821931589537215</v>
      </c>
      <c r="X3973">
        <v>200.17018688512456</v>
      </c>
      <c r="Y3973">
        <v>184.75708249496984</v>
      </c>
      <c r="Z3973">
        <v>184.75708249496984</v>
      </c>
      <c r="AA3973">
        <v>2.8356302532115425</v>
      </c>
      <c r="AB3973">
        <v>4.6164217735488364</v>
      </c>
      <c r="AC3973">
        <v>-1.0124284007696855</v>
      </c>
      <c r="AD3973">
        <v>33</v>
      </c>
      <c r="AE3973">
        <v>0</v>
      </c>
      <c r="AF3973">
        <v>0</v>
      </c>
      <c r="AG3973">
        <v>3</v>
      </c>
      <c r="AH3973">
        <v>80</v>
      </c>
      <c r="AI3973">
        <v>5</v>
      </c>
      <c r="AJ3973">
        <v>5</v>
      </c>
      <c r="AK3973">
        <v>7</v>
      </c>
      <c r="AL3973">
        <v>4</v>
      </c>
      <c r="AM3973">
        <v>1</v>
      </c>
    </row>
    <row r="3974" spans="1:39">
      <c r="A3974">
        <v>11</v>
      </c>
      <c r="B3974">
        <v>68</v>
      </c>
      <c r="C3974">
        <v>2021</v>
      </c>
      <c r="D3974">
        <v>99</v>
      </c>
      <c r="E3974">
        <v>99</v>
      </c>
      <c r="F3974">
        <v>99</v>
      </c>
      <c r="G3974">
        <v>99</v>
      </c>
      <c r="H3974">
        <v>99</v>
      </c>
      <c r="I3974">
        <v>99</v>
      </c>
      <c r="J3974">
        <v>999</v>
      </c>
      <c r="K3974">
        <v>99</v>
      </c>
      <c r="L3974">
        <v>99</v>
      </c>
      <c r="M3974">
        <v>99</v>
      </c>
      <c r="N3974">
        <v>190</v>
      </c>
      <c r="O3974">
        <v>99</v>
      </c>
      <c r="P3974">
        <v>9999</v>
      </c>
      <c r="Q3974">
        <v>239</v>
      </c>
      <c r="R3974">
        <v>679</v>
      </c>
      <c r="S3974">
        <v>679</v>
      </c>
      <c r="T3974">
        <v>4.6203048448557427</v>
      </c>
      <c r="U3974">
        <v>5.8745153374954837</v>
      </c>
      <c r="V3974">
        <v>13.703976435935196</v>
      </c>
      <c r="W3974">
        <v>56.58468335787925</v>
      </c>
      <c r="X3974">
        <v>210.99296811798629</v>
      </c>
      <c r="Y3974">
        <v>194.74650957290123</v>
      </c>
      <c r="Z3974">
        <v>194.74650957290123</v>
      </c>
      <c r="AA3974">
        <v>2.8663075105103792</v>
      </c>
      <c r="AB3974">
        <v>4.6883556294276065</v>
      </c>
      <c r="AC3974">
        <v>-9.0654460996897992</v>
      </c>
      <c r="AD3974">
        <v>16</v>
      </c>
      <c r="AE3974">
        <v>0</v>
      </c>
      <c r="AF3974">
        <v>0</v>
      </c>
      <c r="AG3974">
        <v>0</v>
      </c>
      <c r="AH3974">
        <v>49</v>
      </c>
      <c r="AI3974">
        <v>4</v>
      </c>
      <c r="AJ3974">
        <v>2</v>
      </c>
      <c r="AK3974">
        <v>0</v>
      </c>
      <c r="AL3974">
        <v>4</v>
      </c>
      <c r="AM3974">
        <v>0</v>
      </c>
    </row>
    <row r="3975" spans="1:39">
      <c r="A3975">
        <v>11</v>
      </c>
      <c r="B3975">
        <v>69</v>
      </c>
      <c r="C3975">
        <v>2021</v>
      </c>
      <c r="D3975">
        <v>99</v>
      </c>
      <c r="E3975">
        <v>99</v>
      </c>
      <c r="F3975">
        <v>99</v>
      </c>
      <c r="G3975">
        <v>99</v>
      </c>
      <c r="H3975">
        <v>99</v>
      </c>
      <c r="I3975">
        <v>99</v>
      </c>
      <c r="J3975">
        <v>999</v>
      </c>
      <c r="K3975">
        <v>99</v>
      </c>
      <c r="L3975">
        <v>99</v>
      </c>
      <c r="M3975">
        <v>99</v>
      </c>
      <c r="N3975">
        <v>200</v>
      </c>
      <c r="O3975">
        <v>99</v>
      </c>
      <c r="P3975">
        <v>9999</v>
      </c>
      <c r="Q3975">
        <v>197</v>
      </c>
      <c r="R3975">
        <v>463</v>
      </c>
      <c r="S3975">
        <v>463</v>
      </c>
      <c r="T3975">
        <v>3.1505171475231362</v>
      </c>
      <c r="U3975">
        <v>4.2031030768355642</v>
      </c>
      <c r="V3975">
        <v>13.300215982721388</v>
      </c>
      <c r="W3975">
        <v>55.855291576673842</v>
      </c>
      <c r="X3975">
        <v>221.38835003708911</v>
      </c>
      <c r="Y3975">
        <v>204.34144708423327</v>
      </c>
      <c r="Z3975">
        <v>204.34144708423327</v>
      </c>
      <c r="AA3975">
        <v>2.7888189014178657</v>
      </c>
      <c r="AB3975">
        <v>4.7733295531499698</v>
      </c>
      <c r="AC3975">
        <v>-14.4914847673569</v>
      </c>
      <c r="AD3975">
        <v>22</v>
      </c>
      <c r="AE3975">
        <v>0</v>
      </c>
      <c r="AF3975">
        <v>0</v>
      </c>
      <c r="AG3975">
        <v>0</v>
      </c>
      <c r="AH3975">
        <v>45</v>
      </c>
      <c r="AI3975">
        <v>1</v>
      </c>
      <c r="AJ3975">
        <v>1</v>
      </c>
      <c r="AK3975">
        <v>2</v>
      </c>
      <c r="AL3975">
        <v>3</v>
      </c>
      <c r="AM3975">
        <v>1</v>
      </c>
    </row>
    <row r="3976" spans="1:39">
      <c r="A3976">
        <v>11</v>
      </c>
      <c r="B3976">
        <v>70</v>
      </c>
      <c r="C3976">
        <v>2021</v>
      </c>
      <c r="D3976">
        <v>99</v>
      </c>
      <c r="E3976">
        <v>99</v>
      </c>
      <c r="F3976">
        <v>99</v>
      </c>
      <c r="G3976">
        <v>99</v>
      </c>
      <c r="H3976">
        <v>99</v>
      </c>
      <c r="I3976">
        <v>99</v>
      </c>
      <c r="J3976">
        <v>999</v>
      </c>
      <c r="K3976">
        <v>99</v>
      </c>
      <c r="L3976">
        <v>99</v>
      </c>
      <c r="M3976">
        <v>99</v>
      </c>
      <c r="N3976">
        <v>210</v>
      </c>
      <c r="O3976">
        <v>99</v>
      </c>
      <c r="P3976">
        <v>9999</v>
      </c>
      <c r="Q3976">
        <v>136</v>
      </c>
      <c r="R3976">
        <v>258</v>
      </c>
      <c r="S3976">
        <v>258</v>
      </c>
      <c r="T3976">
        <v>1.7555797495917251</v>
      </c>
      <c r="U3976">
        <v>2.4628228089823381</v>
      </c>
      <c r="V3976">
        <v>12.511627906976749</v>
      </c>
      <c r="W3976">
        <v>54.453488372093005</v>
      </c>
      <c r="X3976">
        <v>232.79796249170619</v>
      </c>
      <c r="Y3976">
        <v>214.87251937984504</v>
      </c>
      <c r="Z3976">
        <v>214.87251937984504</v>
      </c>
      <c r="AA3976">
        <v>2.8687902687711127</v>
      </c>
      <c r="AB3976">
        <v>4.9084414948921884</v>
      </c>
      <c r="AC3976">
        <v>-9.1898509309483867</v>
      </c>
      <c r="AD3976">
        <v>9</v>
      </c>
      <c r="AE3976">
        <v>0</v>
      </c>
      <c r="AF3976">
        <v>0</v>
      </c>
      <c r="AG3976">
        <v>0</v>
      </c>
      <c r="AH3976">
        <v>22</v>
      </c>
      <c r="AI3976">
        <v>0</v>
      </c>
      <c r="AJ3976">
        <v>3</v>
      </c>
      <c r="AK3976">
        <v>1</v>
      </c>
      <c r="AL3976">
        <v>1</v>
      </c>
      <c r="AM3976">
        <v>0</v>
      </c>
    </row>
    <row r="3977" spans="1:39">
      <c r="A3977">
        <v>11</v>
      </c>
      <c r="B3977">
        <v>71</v>
      </c>
      <c r="C3977">
        <v>2021</v>
      </c>
      <c r="D3977">
        <v>99</v>
      </c>
      <c r="E3977">
        <v>99</v>
      </c>
      <c r="F3977">
        <v>99</v>
      </c>
      <c r="G3977">
        <v>99</v>
      </c>
      <c r="H3977">
        <v>99</v>
      </c>
      <c r="I3977">
        <v>99</v>
      </c>
      <c r="J3977">
        <v>999</v>
      </c>
      <c r="K3977">
        <v>99</v>
      </c>
      <c r="L3977">
        <v>99</v>
      </c>
      <c r="M3977">
        <v>99</v>
      </c>
      <c r="N3977">
        <v>220</v>
      </c>
      <c r="O3977">
        <v>99</v>
      </c>
      <c r="P3977">
        <v>9999</v>
      </c>
      <c r="Q3977">
        <v>99</v>
      </c>
      <c r="R3977">
        <v>165</v>
      </c>
      <c r="S3977">
        <v>165</v>
      </c>
      <c r="T3977">
        <v>1.1227544910179641</v>
      </c>
      <c r="U3977">
        <v>1.64250856875116</v>
      </c>
      <c r="V3977">
        <v>11.327272727272728</v>
      </c>
      <c r="W3977">
        <v>52.696969696969688</v>
      </c>
      <c r="X3977">
        <v>242.76686693588113</v>
      </c>
      <c r="Y3977">
        <v>224.07381818181841</v>
      </c>
      <c r="Z3977">
        <v>224.07381818181841</v>
      </c>
      <c r="AA3977">
        <v>2.6684562493665034</v>
      </c>
      <c r="AB3977">
        <v>5.7455376544302466</v>
      </c>
      <c r="AC3977">
        <v>-1.0340652433133632</v>
      </c>
      <c r="AD3977">
        <v>4</v>
      </c>
      <c r="AE3977">
        <v>0</v>
      </c>
      <c r="AF3977">
        <v>0</v>
      </c>
      <c r="AG3977">
        <v>0</v>
      </c>
      <c r="AH3977">
        <v>19</v>
      </c>
      <c r="AI3977">
        <v>0</v>
      </c>
      <c r="AJ3977">
        <v>0</v>
      </c>
      <c r="AK3977">
        <v>0</v>
      </c>
      <c r="AL3977">
        <v>0</v>
      </c>
      <c r="AM3977">
        <v>0</v>
      </c>
    </row>
    <row r="3978" spans="1:39">
      <c r="A3978">
        <v>11</v>
      </c>
      <c r="B3978">
        <v>72</v>
      </c>
      <c r="C3978">
        <v>2021</v>
      </c>
      <c r="D3978">
        <v>99</v>
      </c>
      <c r="E3978">
        <v>99</v>
      </c>
      <c r="F3978">
        <v>99</v>
      </c>
      <c r="G3978">
        <v>99</v>
      </c>
      <c r="H3978">
        <v>99</v>
      </c>
      <c r="I3978">
        <v>99</v>
      </c>
      <c r="J3978">
        <v>999</v>
      </c>
      <c r="K3978">
        <v>99</v>
      </c>
      <c r="L3978">
        <v>99</v>
      </c>
      <c r="M3978">
        <v>99</v>
      </c>
      <c r="N3978">
        <v>230</v>
      </c>
      <c r="O3978">
        <v>99</v>
      </c>
      <c r="P3978">
        <v>9999</v>
      </c>
      <c r="Q3978">
        <v>93</v>
      </c>
      <c r="R3978">
        <v>176</v>
      </c>
      <c r="S3978">
        <v>176</v>
      </c>
      <c r="T3978">
        <v>1.1976047904191618</v>
      </c>
      <c r="U3978">
        <v>1.9032113311819407</v>
      </c>
      <c r="V3978">
        <v>9.3295454545454568</v>
      </c>
      <c r="W3978">
        <v>49.295454545454554</v>
      </c>
      <c r="X3978">
        <v>263.71817443120256</v>
      </c>
      <c r="Y3978">
        <v>243.41187499999995</v>
      </c>
      <c r="Z3978">
        <v>243.41187499999995</v>
      </c>
      <c r="AA3978">
        <v>12.200502337195465</v>
      </c>
      <c r="AB3978">
        <v>7.0817612904705127</v>
      </c>
      <c r="AC3978">
        <v>-15.896190148930692</v>
      </c>
      <c r="AD3978">
        <v>5</v>
      </c>
      <c r="AE3978">
        <v>0</v>
      </c>
      <c r="AF3978">
        <v>0</v>
      </c>
      <c r="AG3978">
        <v>0</v>
      </c>
      <c r="AH3978">
        <v>14</v>
      </c>
      <c r="AI3978">
        <v>0</v>
      </c>
      <c r="AJ3978">
        <v>0</v>
      </c>
      <c r="AK3978">
        <v>0</v>
      </c>
      <c r="AL3978">
        <v>0</v>
      </c>
      <c r="AM3978">
        <v>0</v>
      </c>
    </row>
    <row r="3979" spans="1:39">
      <c r="A3979">
        <v>11</v>
      </c>
      <c r="B3979">
        <v>73</v>
      </c>
      <c r="C3979">
        <v>2020</v>
      </c>
      <c r="D3979">
        <v>99</v>
      </c>
      <c r="E3979">
        <v>99</v>
      </c>
      <c r="F3979">
        <v>99</v>
      </c>
      <c r="G3979">
        <v>99</v>
      </c>
      <c r="H3979">
        <v>99</v>
      </c>
      <c r="I3979">
        <v>99</v>
      </c>
      <c r="J3979">
        <v>999</v>
      </c>
      <c r="K3979">
        <v>99</v>
      </c>
      <c r="L3979">
        <v>99</v>
      </c>
      <c r="M3979">
        <v>99</v>
      </c>
      <c r="N3979">
        <v>60</v>
      </c>
      <c r="O3979">
        <v>99</v>
      </c>
      <c r="P3979">
        <v>9999</v>
      </c>
      <c r="Q3979">
        <v>2</v>
      </c>
      <c r="R3979">
        <v>2</v>
      </c>
      <c r="S3979">
        <v>2</v>
      </c>
      <c r="T3979">
        <v>1.4228799089356856E-2</v>
      </c>
      <c r="U3979">
        <v>5.4373100683550385E-3</v>
      </c>
      <c r="V3979">
        <v>17</v>
      </c>
      <c r="W3979">
        <v>60.5</v>
      </c>
      <c r="X3979">
        <v>62.871072589382443</v>
      </c>
      <c r="Y3979">
        <v>58.03</v>
      </c>
      <c r="Z3979">
        <v>58.03</v>
      </c>
      <c r="AA3979">
        <v>2.5300000000000193</v>
      </c>
      <c r="AB3979">
        <v>0.5</v>
      </c>
      <c r="AC3979">
        <v>-99.9999999999892</v>
      </c>
      <c r="AD3979">
        <v>2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</row>
    <row r="3980" spans="1:39">
      <c r="A3980">
        <v>11</v>
      </c>
      <c r="B3980">
        <v>74</v>
      </c>
      <c r="C3980">
        <v>2020</v>
      </c>
      <c r="D3980">
        <v>99</v>
      </c>
      <c r="E3980">
        <v>99</v>
      </c>
      <c r="F3980">
        <v>99</v>
      </c>
      <c r="G3980">
        <v>99</v>
      </c>
      <c r="H3980">
        <v>99</v>
      </c>
      <c r="I3980">
        <v>99</v>
      </c>
      <c r="J3980">
        <v>999</v>
      </c>
      <c r="K3980">
        <v>99</v>
      </c>
      <c r="L3980">
        <v>99</v>
      </c>
      <c r="M3980">
        <v>99</v>
      </c>
      <c r="N3980">
        <v>70</v>
      </c>
      <c r="O3980">
        <v>99</v>
      </c>
      <c r="P3980">
        <v>9999</v>
      </c>
      <c r="Q3980">
        <v>12</v>
      </c>
      <c r="R3980">
        <v>14</v>
      </c>
      <c r="S3980">
        <v>14</v>
      </c>
      <c r="T3980">
        <v>9.9601593625497989E-2</v>
      </c>
      <c r="U3980">
        <v>4.9845132235277811E-2</v>
      </c>
      <c r="V3980">
        <v>16.785714285714278</v>
      </c>
      <c r="W3980">
        <v>62.642857142857153</v>
      </c>
      <c r="X3980">
        <v>82.336325646184818</v>
      </c>
      <c r="Y3980">
        <v>75.996428571428609</v>
      </c>
      <c r="Z3980">
        <v>75.996428571428609</v>
      </c>
      <c r="AA3980">
        <v>3.0869902289235598</v>
      </c>
      <c r="AB3980">
        <v>2.091040166900457</v>
      </c>
      <c r="AC3980">
        <v>13.347465343828008</v>
      </c>
      <c r="AD3980">
        <v>1</v>
      </c>
      <c r="AE3980">
        <v>0</v>
      </c>
      <c r="AF3980">
        <v>0</v>
      </c>
      <c r="AG3980">
        <v>1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</row>
    <row r="3981" spans="1:39">
      <c r="A3981">
        <v>11</v>
      </c>
      <c r="B3981">
        <v>75</v>
      </c>
      <c r="C3981">
        <v>2020</v>
      </c>
      <c r="D3981">
        <v>99</v>
      </c>
      <c r="E3981">
        <v>99</v>
      </c>
      <c r="F3981">
        <v>99</v>
      </c>
      <c r="G3981">
        <v>99</v>
      </c>
      <c r="H3981">
        <v>99</v>
      </c>
      <c r="I3981">
        <v>99</v>
      </c>
      <c r="J3981">
        <v>999</v>
      </c>
      <c r="K3981">
        <v>99</v>
      </c>
      <c r="L3981">
        <v>99</v>
      </c>
      <c r="M3981">
        <v>99</v>
      </c>
      <c r="N3981">
        <v>80</v>
      </c>
      <c r="O3981">
        <v>99</v>
      </c>
      <c r="P3981">
        <v>9999</v>
      </c>
      <c r="Q3981">
        <v>43</v>
      </c>
      <c r="R3981">
        <v>69</v>
      </c>
      <c r="S3981">
        <v>69</v>
      </c>
      <c r="T3981">
        <v>0.49089356858281186</v>
      </c>
      <c r="U3981">
        <v>0.27859772344896516</v>
      </c>
      <c r="V3981">
        <v>16.869565217391301</v>
      </c>
      <c r="W3981">
        <v>62.85507246376811</v>
      </c>
      <c r="X3981">
        <v>93.373843955595376</v>
      </c>
      <c r="Y3981">
        <v>86.184057971014497</v>
      </c>
      <c r="Z3981">
        <v>86.184057971014497</v>
      </c>
      <c r="AA3981">
        <v>3.0015915193132376</v>
      </c>
      <c r="AB3981">
        <v>1.7551197351190235</v>
      </c>
      <c r="AC3981">
        <v>6.8336746279308311</v>
      </c>
      <c r="AD3981">
        <v>12</v>
      </c>
      <c r="AE3981">
        <v>0</v>
      </c>
      <c r="AF3981">
        <v>0</v>
      </c>
      <c r="AG3981">
        <v>1</v>
      </c>
      <c r="AH3981">
        <v>2</v>
      </c>
      <c r="AI3981">
        <v>1</v>
      </c>
      <c r="AJ3981">
        <v>0</v>
      </c>
      <c r="AK3981">
        <v>2</v>
      </c>
      <c r="AL3981">
        <v>2</v>
      </c>
      <c r="AM3981">
        <v>0</v>
      </c>
    </row>
    <row r="3982" spans="1:39">
      <c r="A3982">
        <v>11</v>
      </c>
      <c r="B3982">
        <v>76</v>
      </c>
      <c r="C3982">
        <v>2020</v>
      </c>
      <c r="D3982">
        <v>99</v>
      </c>
      <c r="E3982">
        <v>99</v>
      </c>
      <c r="F3982">
        <v>99</v>
      </c>
      <c r="G3982">
        <v>99</v>
      </c>
      <c r="H3982">
        <v>99</v>
      </c>
      <c r="I3982">
        <v>99</v>
      </c>
      <c r="J3982">
        <v>999</v>
      </c>
      <c r="K3982">
        <v>99</v>
      </c>
      <c r="L3982">
        <v>99</v>
      </c>
      <c r="M3982">
        <v>99</v>
      </c>
      <c r="N3982">
        <v>90</v>
      </c>
      <c r="O3982">
        <v>99</v>
      </c>
      <c r="P3982">
        <v>9999</v>
      </c>
      <c r="Q3982">
        <v>94</v>
      </c>
      <c r="R3982">
        <v>239</v>
      </c>
      <c r="S3982">
        <v>239</v>
      </c>
      <c r="T3982">
        <v>1.7003414911781445</v>
      </c>
      <c r="U3982">
        <v>1.0736775940482928</v>
      </c>
      <c r="V3982">
        <v>16.284518828451876</v>
      </c>
      <c r="W3982">
        <v>61.506276150627606</v>
      </c>
      <c r="X3982">
        <v>103.88976278009218</v>
      </c>
      <c r="Y3982">
        <v>95.890251046025028</v>
      </c>
      <c r="Z3982">
        <v>95.890251046025028</v>
      </c>
      <c r="AA3982">
        <v>2.7519446033989721</v>
      </c>
      <c r="AB3982">
        <v>4.1538108659822512</v>
      </c>
      <c r="AC3982">
        <v>8.6602363113497063</v>
      </c>
      <c r="AD3982">
        <v>21</v>
      </c>
      <c r="AE3982">
        <v>0</v>
      </c>
      <c r="AF3982">
        <v>0</v>
      </c>
      <c r="AG3982">
        <v>1</v>
      </c>
      <c r="AH3982">
        <v>26</v>
      </c>
      <c r="AI3982">
        <v>9</v>
      </c>
      <c r="AJ3982">
        <v>5</v>
      </c>
      <c r="AK3982">
        <v>3</v>
      </c>
      <c r="AL3982">
        <v>3</v>
      </c>
      <c r="AM3982">
        <v>1</v>
      </c>
    </row>
    <row r="3983" spans="1:39">
      <c r="A3983">
        <v>11</v>
      </c>
      <c r="B3983">
        <v>77</v>
      </c>
      <c r="C3983">
        <v>2020</v>
      </c>
      <c r="D3983">
        <v>99</v>
      </c>
      <c r="E3983">
        <v>99</v>
      </c>
      <c r="F3983">
        <v>99</v>
      </c>
      <c r="G3983">
        <v>99</v>
      </c>
      <c r="H3983">
        <v>99</v>
      </c>
      <c r="I3983">
        <v>99</v>
      </c>
      <c r="J3983">
        <v>999</v>
      </c>
      <c r="K3983">
        <v>99</v>
      </c>
      <c r="L3983">
        <v>99</v>
      </c>
      <c r="M3983">
        <v>99</v>
      </c>
      <c r="N3983">
        <v>100</v>
      </c>
      <c r="O3983">
        <v>99</v>
      </c>
      <c r="P3983">
        <v>9999</v>
      </c>
      <c r="Q3983">
        <v>157</v>
      </c>
      <c r="R3983">
        <v>558</v>
      </c>
      <c r="S3983">
        <v>558</v>
      </c>
      <c r="T3983">
        <v>3.9698349459305642</v>
      </c>
      <c r="U3983">
        <v>2.7592647973470141</v>
      </c>
      <c r="V3983">
        <v>16.440860215053764</v>
      </c>
      <c r="W3983">
        <v>61.876344086021504</v>
      </c>
      <c r="X3983">
        <v>114.35520761736117</v>
      </c>
      <c r="Y3983">
        <v>105.54985663082444</v>
      </c>
      <c r="Z3983">
        <v>105.54985663082444</v>
      </c>
      <c r="AA3983">
        <v>2.9685057693624457</v>
      </c>
      <c r="AB3983">
        <v>2.8619577922992425</v>
      </c>
      <c r="AC3983">
        <v>-4.8949250986987956</v>
      </c>
      <c r="AD3983">
        <v>29</v>
      </c>
      <c r="AE3983">
        <v>0</v>
      </c>
      <c r="AF3983">
        <v>0</v>
      </c>
      <c r="AG3983">
        <v>6</v>
      </c>
      <c r="AH3983">
        <v>60</v>
      </c>
      <c r="AI3983">
        <v>13</v>
      </c>
      <c r="AJ3983">
        <v>9</v>
      </c>
      <c r="AK3983">
        <v>4</v>
      </c>
      <c r="AL3983">
        <v>9</v>
      </c>
      <c r="AM3983">
        <v>4</v>
      </c>
    </row>
    <row r="3984" spans="1:39">
      <c r="A3984">
        <v>11</v>
      </c>
      <c r="B3984">
        <v>78</v>
      </c>
      <c r="C3984">
        <v>2020</v>
      </c>
      <c r="D3984">
        <v>99</v>
      </c>
      <c r="E3984">
        <v>99</v>
      </c>
      <c r="F3984">
        <v>99</v>
      </c>
      <c r="G3984">
        <v>99</v>
      </c>
      <c r="H3984">
        <v>99</v>
      </c>
      <c r="I3984">
        <v>99</v>
      </c>
      <c r="J3984">
        <v>999</v>
      </c>
      <c r="K3984">
        <v>99</v>
      </c>
      <c r="L3984">
        <v>99</v>
      </c>
      <c r="M3984">
        <v>99</v>
      </c>
      <c r="N3984">
        <v>110</v>
      </c>
      <c r="O3984">
        <v>99</v>
      </c>
      <c r="P3984">
        <v>9999</v>
      </c>
      <c r="Q3984">
        <v>219</v>
      </c>
      <c r="R3984">
        <v>1007</v>
      </c>
      <c r="S3984">
        <v>1007</v>
      </c>
      <c r="T3984">
        <v>7.1642003414911759</v>
      </c>
      <c r="U3984">
        <v>5.4450279940888091</v>
      </c>
      <c r="V3984">
        <v>16.252234359483619</v>
      </c>
      <c r="W3984">
        <v>61.479642502482605</v>
      </c>
      <c r="X3984">
        <v>125.04531120724801</v>
      </c>
      <c r="Y3984">
        <v>115.41682224429016</v>
      </c>
      <c r="Z3984">
        <v>115.41682224429016</v>
      </c>
      <c r="AA3984">
        <v>2.8090612763616112</v>
      </c>
      <c r="AB3984">
        <v>2.9161286029765141</v>
      </c>
      <c r="AC3984">
        <v>-2.3688558625487142</v>
      </c>
      <c r="AD3984">
        <v>50</v>
      </c>
      <c r="AE3984">
        <v>0</v>
      </c>
      <c r="AF3984">
        <v>0</v>
      </c>
      <c r="AG3984">
        <v>6</v>
      </c>
      <c r="AH3984">
        <v>135</v>
      </c>
      <c r="AI3984">
        <v>31</v>
      </c>
      <c r="AJ3984">
        <v>15</v>
      </c>
      <c r="AK3984">
        <v>13</v>
      </c>
      <c r="AL3984">
        <v>11</v>
      </c>
      <c r="AM3984">
        <v>2</v>
      </c>
    </row>
    <row r="3985" spans="1:39">
      <c r="A3985">
        <v>11</v>
      </c>
      <c r="B3985">
        <v>79</v>
      </c>
      <c r="C3985">
        <v>2020</v>
      </c>
      <c r="D3985">
        <v>99</v>
      </c>
      <c r="E3985">
        <v>99</v>
      </c>
      <c r="F3985">
        <v>99</v>
      </c>
      <c r="G3985">
        <v>99</v>
      </c>
      <c r="H3985">
        <v>99</v>
      </c>
      <c r="I3985">
        <v>99</v>
      </c>
      <c r="J3985">
        <v>999</v>
      </c>
      <c r="K3985">
        <v>99</v>
      </c>
      <c r="L3985">
        <v>99</v>
      </c>
      <c r="M3985">
        <v>99</v>
      </c>
      <c r="N3985">
        <v>120</v>
      </c>
      <c r="O3985">
        <v>99</v>
      </c>
      <c r="P3985">
        <v>9999</v>
      </c>
      <c r="Q3985">
        <v>332</v>
      </c>
      <c r="R3985">
        <v>1667</v>
      </c>
      <c r="S3985">
        <v>1667</v>
      </c>
      <c r="T3985">
        <v>11.85970404097894</v>
      </c>
      <c r="U3985">
        <v>9.8011121365136411</v>
      </c>
      <c r="V3985">
        <v>15.842831433713259</v>
      </c>
      <c r="W3985">
        <v>60.538092381523711</v>
      </c>
      <c r="X3985">
        <v>135.96794183958417</v>
      </c>
      <c r="Y3985">
        <v>125.49841031793638</v>
      </c>
      <c r="Z3985">
        <v>125.49841031793638</v>
      </c>
      <c r="AA3985">
        <v>2.8632458673747743</v>
      </c>
      <c r="AB3985">
        <v>3.372880581280703</v>
      </c>
      <c r="AC3985">
        <v>-10.553938151607703</v>
      </c>
      <c r="AD3985">
        <v>70</v>
      </c>
      <c r="AE3985">
        <v>0</v>
      </c>
      <c r="AF3985">
        <v>0</v>
      </c>
      <c r="AG3985">
        <v>9</v>
      </c>
      <c r="AH3985">
        <v>168</v>
      </c>
      <c r="AI3985">
        <v>40</v>
      </c>
      <c r="AJ3985">
        <v>24</v>
      </c>
      <c r="AK3985">
        <v>19</v>
      </c>
      <c r="AL3985">
        <v>25</v>
      </c>
      <c r="AM3985">
        <v>15</v>
      </c>
    </row>
    <row r="3986" spans="1:39">
      <c r="A3986">
        <v>11</v>
      </c>
      <c r="B3986">
        <v>80</v>
      </c>
      <c r="C3986">
        <v>2020</v>
      </c>
      <c r="D3986">
        <v>99</v>
      </c>
      <c r="E3986">
        <v>99</v>
      </c>
      <c r="F3986">
        <v>99</v>
      </c>
      <c r="G3986">
        <v>99</v>
      </c>
      <c r="H3986">
        <v>99</v>
      </c>
      <c r="I3986">
        <v>99</v>
      </c>
      <c r="J3986">
        <v>999</v>
      </c>
      <c r="K3986">
        <v>99</v>
      </c>
      <c r="L3986">
        <v>99</v>
      </c>
      <c r="M3986">
        <v>99</v>
      </c>
      <c r="N3986">
        <v>130</v>
      </c>
      <c r="O3986">
        <v>99</v>
      </c>
      <c r="P3986">
        <v>9999</v>
      </c>
      <c r="Q3986">
        <v>365</v>
      </c>
      <c r="R3986">
        <v>2003</v>
      </c>
      <c r="S3986">
        <v>2003</v>
      </c>
      <c r="T3986">
        <v>14.250142287990895</v>
      </c>
      <c r="U3986">
        <v>12.656623787250536</v>
      </c>
      <c r="V3986">
        <v>15.649026460309535</v>
      </c>
      <c r="W3986">
        <v>60.248127808287592</v>
      </c>
      <c r="X3986">
        <v>146.12808306500108</v>
      </c>
      <c r="Y3986">
        <v>134.87622066899655</v>
      </c>
      <c r="Z3986">
        <v>134.87622066899655</v>
      </c>
      <c r="AA3986">
        <v>2.8463194907221623</v>
      </c>
      <c r="AB3986">
        <v>3.461050697655657</v>
      </c>
      <c r="AC3986">
        <v>-1.5870698704425104</v>
      </c>
      <c r="AD3986">
        <v>76</v>
      </c>
      <c r="AE3986">
        <v>0</v>
      </c>
      <c r="AF3986">
        <v>0</v>
      </c>
      <c r="AG3986">
        <v>8</v>
      </c>
      <c r="AH3986">
        <v>215</v>
      </c>
      <c r="AI3986">
        <v>41</v>
      </c>
      <c r="AJ3986">
        <v>42</v>
      </c>
      <c r="AK3986">
        <v>30</v>
      </c>
      <c r="AL3986">
        <v>29</v>
      </c>
      <c r="AM3986">
        <v>10</v>
      </c>
    </row>
    <row r="3987" spans="1:39">
      <c r="A3987">
        <v>11</v>
      </c>
      <c r="B3987">
        <v>81</v>
      </c>
      <c r="C3987">
        <v>2020</v>
      </c>
      <c r="D3987">
        <v>99</v>
      </c>
      <c r="E3987">
        <v>99</v>
      </c>
      <c r="F3987">
        <v>99</v>
      </c>
      <c r="G3987">
        <v>99</v>
      </c>
      <c r="H3987">
        <v>99</v>
      </c>
      <c r="I3987">
        <v>99</v>
      </c>
      <c r="J3987">
        <v>999</v>
      </c>
      <c r="K3987">
        <v>99</v>
      </c>
      <c r="L3987">
        <v>99</v>
      </c>
      <c r="M3987">
        <v>99</v>
      </c>
      <c r="N3987">
        <v>140</v>
      </c>
      <c r="O3987">
        <v>99</v>
      </c>
      <c r="P3987">
        <v>9999</v>
      </c>
      <c r="Q3987">
        <v>337</v>
      </c>
      <c r="R3987">
        <v>1784</v>
      </c>
      <c r="S3987">
        <v>1784</v>
      </c>
      <c r="T3987">
        <v>12.69208878770632</v>
      </c>
      <c r="U3987">
        <v>12.114160049390978</v>
      </c>
      <c r="V3987">
        <v>15.357062780269063</v>
      </c>
      <c r="W3987">
        <v>59.718049327354237</v>
      </c>
      <c r="X3987">
        <v>157.03455295415162</v>
      </c>
      <c r="Y3987">
        <v>144.94289237668161</v>
      </c>
      <c r="Z3987">
        <v>144.94289237668161</v>
      </c>
      <c r="AA3987">
        <v>2.8099198354598904</v>
      </c>
      <c r="AB3987">
        <v>3.9395074647513151</v>
      </c>
      <c r="AC3987">
        <v>-1.4109796700686936</v>
      </c>
      <c r="AD3987">
        <v>53</v>
      </c>
      <c r="AE3987">
        <v>0</v>
      </c>
      <c r="AF3987">
        <v>0</v>
      </c>
      <c r="AG3987">
        <v>5</v>
      </c>
      <c r="AH3987">
        <v>162</v>
      </c>
      <c r="AI3987">
        <v>30</v>
      </c>
      <c r="AJ3987">
        <v>21</v>
      </c>
      <c r="AK3987">
        <v>15</v>
      </c>
      <c r="AL3987">
        <v>25</v>
      </c>
      <c r="AM3987">
        <v>7</v>
      </c>
    </row>
    <row r="3988" spans="1:39">
      <c r="A3988">
        <v>11</v>
      </c>
      <c r="B3988">
        <v>82</v>
      </c>
      <c r="C3988">
        <v>2020</v>
      </c>
      <c r="D3988">
        <v>99</v>
      </c>
      <c r="E3988">
        <v>99</v>
      </c>
      <c r="F3988">
        <v>99</v>
      </c>
      <c r="G3988">
        <v>99</v>
      </c>
      <c r="H3988">
        <v>99</v>
      </c>
      <c r="I3988">
        <v>99</v>
      </c>
      <c r="J3988">
        <v>999</v>
      </c>
      <c r="K3988">
        <v>99</v>
      </c>
      <c r="L3988">
        <v>99</v>
      </c>
      <c r="M3988">
        <v>99</v>
      </c>
      <c r="N3988">
        <v>150</v>
      </c>
      <c r="O3988">
        <v>99</v>
      </c>
      <c r="P3988">
        <v>9999</v>
      </c>
      <c r="Q3988">
        <v>335</v>
      </c>
      <c r="R3988">
        <v>1607</v>
      </c>
      <c r="S3988">
        <v>1607</v>
      </c>
      <c r="T3988">
        <v>11.432840068298235</v>
      </c>
      <c r="U3988">
        <v>11.667282592183362</v>
      </c>
      <c r="V3988">
        <v>15.355320472930932</v>
      </c>
      <c r="W3988">
        <v>59.647168637212197</v>
      </c>
      <c r="X3988">
        <v>167.89996500952986</v>
      </c>
      <c r="Y3988">
        <v>154.97166770379579</v>
      </c>
      <c r="Z3988">
        <v>154.97166770379579</v>
      </c>
      <c r="AA3988">
        <v>2.8531689529999982</v>
      </c>
      <c r="AB3988">
        <v>4.1752928881089373</v>
      </c>
      <c r="AC3988">
        <v>-4.6557630752880588</v>
      </c>
      <c r="AD3988">
        <v>67</v>
      </c>
      <c r="AE3988">
        <v>0</v>
      </c>
      <c r="AF3988">
        <v>0</v>
      </c>
      <c r="AG3988">
        <v>2</v>
      </c>
      <c r="AH3988">
        <v>167</v>
      </c>
      <c r="AI3988">
        <v>28</v>
      </c>
      <c r="AJ3988">
        <v>21</v>
      </c>
      <c r="AK3988">
        <v>12</v>
      </c>
      <c r="AL3988">
        <v>20</v>
      </c>
      <c r="AM3988">
        <v>6</v>
      </c>
    </row>
    <row r="3989" spans="1:39">
      <c r="A3989">
        <v>11</v>
      </c>
      <c r="B3989">
        <v>83</v>
      </c>
      <c r="C3989">
        <v>2020</v>
      </c>
      <c r="D3989">
        <v>99</v>
      </c>
      <c r="E3989">
        <v>99</v>
      </c>
      <c r="F3989">
        <v>99</v>
      </c>
      <c r="G3989">
        <v>99</v>
      </c>
      <c r="H3989">
        <v>99</v>
      </c>
      <c r="I3989">
        <v>99</v>
      </c>
      <c r="J3989">
        <v>999</v>
      </c>
      <c r="K3989">
        <v>99</v>
      </c>
      <c r="L3989">
        <v>99</v>
      </c>
      <c r="M3989">
        <v>99</v>
      </c>
      <c r="N3989">
        <v>160</v>
      </c>
      <c r="O3989">
        <v>99</v>
      </c>
      <c r="P3989">
        <v>9999</v>
      </c>
      <c r="Q3989">
        <v>332</v>
      </c>
      <c r="R3989">
        <v>1408</v>
      </c>
      <c r="S3989">
        <v>1408</v>
      </c>
      <c r="T3989">
        <v>10.017074558907227</v>
      </c>
      <c r="U3989">
        <v>10.884461265031284</v>
      </c>
      <c r="V3989">
        <v>15.180397727272725</v>
      </c>
      <c r="W3989">
        <v>59.286931818181827</v>
      </c>
      <c r="X3989">
        <v>178.77263801339501</v>
      </c>
      <c r="Y3989">
        <v>165.00714488636379</v>
      </c>
      <c r="Z3989">
        <v>165.00714488636379</v>
      </c>
      <c r="AA3989">
        <v>2.8647880050972323</v>
      </c>
      <c r="AB3989">
        <v>4.2675173371204558</v>
      </c>
      <c r="AC3989">
        <v>-4.133409699087891</v>
      </c>
      <c r="AD3989">
        <v>56</v>
      </c>
      <c r="AE3989">
        <v>0</v>
      </c>
      <c r="AF3989">
        <v>0</v>
      </c>
      <c r="AG3989">
        <v>3</v>
      </c>
      <c r="AH3989">
        <v>134</v>
      </c>
      <c r="AI3989">
        <v>16</v>
      </c>
      <c r="AJ3989">
        <v>12</v>
      </c>
      <c r="AK3989">
        <v>15</v>
      </c>
      <c r="AL3989">
        <v>9</v>
      </c>
      <c r="AM3989">
        <v>1</v>
      </c>
    </row>
    <row r="3990" spans="1:39">
      <c r="A3990">
        <v>11</v>
      </c>
      <c r="B3990">
        <v>84</v>
      </c>
      <c r="C3990">
        <v>2020</v>
      </c>
      <c r="D3990">
        <v>99</v>
      </c>
      <c r="E3990">
        <v>99</v>
      </c>
      <c r="F3990">
        <v>99</v>
      </c>
      <c r="G3990">
        <v>99</v>
      </c>
      <c r="H3990">
        <v>99</v>
      </c>
      <c r="I3990">
        <v>99</v>
      </c>
      <c r="J3990">
        <v>999</v>
      </c>
      <c r="K3990">
        <v>99</v>
      </c>
      <c r="L3990">
        <v>99</v>
      </c>
      <c r="M3990">
        <v>99</v>
      </c>
      <c r="N3990">
        <v>170</v>
      </c>
      <c r="O3990">
        <v>99</v>
      </c>
      <c r="P3990">
        <v>9999</v>
      </c>
      <c r="Q3990">
        <v>312</v>
      </c>
      <c r="R3990">
        <v>1140</v>
      </c>
      <c r="S3990">
        <v>1140</v>
      </c>
      <c r="T3990">
        <v>8.1104154809334101</v>
      </c>
      <c r="U3990">
        <v>9.3365711516904</v>
      </c>
      <c r="V3990">
        <v>14.952631578947372</v>
      </c>
      <c r="W3990">
        <v>58.748245614035113</v>
      </c>
      <c r="X3990">
        <v>189.39971678926472</v>
      </c>
      <c r="Y3990">
        <v>174.81593859649146</v>
      </c>
      <c r="Z3990">
        <v>174.81593859649146</v>
      </c>
      <c r="AA3990">
        <v>2.8699344536294409</v>
      </c>
      <c r="AB3990">
        <v>4.2534554055546758</v>
      </c>
      <c r="AC3990">
        <v>-3.612608889753953</v>
      </c>
      <c r="AD3990">
        <v>32</v>
      </c>
      <c r="AE3990">
        <v>0</v>
      </c>
      <c r="AF3990">
        <v>0</v>
      </c>
      <c r="AG3990">
        <v>3</v>
      </c>
      <c r="AH3990">
        <v>111</v>
      </c>
      <c r="AI3990">
        <v>16</v>
      </c>
      <c r="AJ3990">
        <v>8</v>
      </c>
      <c r="AK3990">
        <v>7</v>
      </c>
      <c r="AL3990">
        <v>10</v>
      </c>
      <c r="AM3990">
        <v>1</v>
      </c>
    </row>
    <row r="3991" spans="1:39">
      <c r="A3991">
        <v>11</v>
      </c>
      <c r="B3991">
        <v>85</v>
      </c>
      <c r="C3991">
        <v>2020</v>
      </c>
      <c r="D3991">
        <v>99</v>
      </c>
      <c r="E3991">
        <v>99</v>
      </c>
      <c r="F3991">
        <v>99</v>
      </c>
      <c r="G3991">
        <v>99</v>
      </c>
      <c r="H3991">
        <v>99</v>
      </c>
      <c r="I3991">
        <v>99</v>
      </c>
      <c r="J3991">
        <v>999</v>
      </c>
      <c r="K3991">
        <v>99</v>
      </c>
      <c r="L3991">
        <v>99</v>
      </c>
      <c r="M3991">
        <v>99</v>
      </c>
      <c r="N3991">
        <v>180</v>
      </c>
      <c r="O3991">
        <v>99</v>
      </c>
      <c r="P3991">
        <v>9999</v>
      </c>
      <c r="Q3991">
        <v>288</v>
      </c>
      <c r="R3991">
        <v>954</v>
      </c>
      <c r="S3991">
        <v>954</v>
      </c>
      <c r="T3991">
        <v>6.7871371656232213</v>
      </c>
      <c r="U3991">
        <v>8.25687906628783</v>
      </c>
      <c r="V3991">
        <v>14.490566037735844</v>
      </c>
      <c r="W3991">
        <v>57.923480083857427</v>
      </c>
      <c r="X3991">
        <v>200.15401877480005</v>
      </c>
      <c r="Y3991">
        <v>184.74215932914032</v>
      </c>
      <c r="Z3991">
        <v>184.74215932914032</v>
      </c>
      <c r="AA3991">
        <v>2.8446134598075297</v>
      </c>
      <c r="AB3991">
        <v>4.547376284804165</v>
      </c>
      <c r="AC3991">
        <v>-4.9960106421073505</v>
      </c>
      <c r="AD3991">
        <v>36</v>
      </c>
      <c r="AE3991">
        <v>0</v>
      </c>
      <c r="AF3991">
        <v>0</v>
      </c>
      <c r="AG3991">
        <v>0</v>
      </c>
      <c r="AH3991">
        <v>82</v>
      </c>
      <c r="AI3991">
        <v>7</v>
      </c>
      <c r="AJ3991">
        <v>11</v>
      </c>
      <c r="AK3991">
        <v>4</v>
      </c>
      <c r="AL3991">
        <v>7</v>
      </c>
      <c r="AM3991">
        <v>0</v>
      </c>
    </row>
    <row r="3992" spans="1:39">
      <c r="A3992">
        <v>11</v>
      </c>
      <c r="B3992">
        <v>86</v>
      </c>
      <c r="C3992">
        <v>2020</v>
      </c>
      <c r="D3992">
        <v>99</v>
      </c>
      <c r="E3992">
        <v>99</v>
      </c>
      <c r="F3992">
        <v>99</v>
      </c>
      <c r="G3992">
        <v>99</v>
      </c>
      <c r="H3992">
        <v>99</v>
      </c>
      <c r="I3992">
        <v>99</v>
      </c>
      <c r="J3992">
        <v>999</v>
      </c>
      <c r="K3992">
        <v>99</v>
      </c>
      <c r="L3992">
        <v>99</v>
      </c>
      <c r="M3992">
        <v>99</v>
      </c>
      <c r="N3992">
        <v>190</v>
      </c>
      <c r="O3992">
        <v>99</v>
      </c>
      <c r="P3992">
        <v>9999</v>
      </c>
      <c r="Q3992">
        <v>242</v>
      </c>
      <c r="R3992">
        <v>629</v>
      </c>
      <c r="S3992">
        <v>629</v>
      </c>
      <c r="T3992">
        <v>4.4749573136027347</v>
      </c>
      <c r="U3992">
        <v>5.7343269958921885</v>
      </c>
      <c r="V3992">
        <v>13.83783783783784</v>
      </c>
      <c r="W3992">
        <v>56.821939586645478</v>
      </c>
      <c r="X3992">
        <v>210.82813869889256</v>
      </c>
      <c r="Y3992">
        <v>194.59437201907801</v>
      </c>
      <c r="Z3992">
        <v>194.59437201907801</v>
      </c>
      <c r="AA3992">
        <v>2.7910084099205088</v>
      </c>
      <c r="AB3992">
        <v>4.6608434237628575</v>
      </c>
      <c r="AC3992">
        <v>-14.071568305788803</v>
      </c>
      <c r="AD3992">
        <v>12</v>
      </c>
      <c r="AE3992">
        <v>0</v>
      </c>
      <c r="AF3992">
        <v>0</v>
      </c>
      <c r="AG3992">
        <v>2</v>
      </c>
      <c r="AH3992">
        <v>67</v>
      </c>
      <c r="AI3992">
        <v>3</v>
      </c>
      <c r="AJ3992">
        <v>5</v>
      </c>
      <c r="AK3992">
        <v>1</v>
      </c>
      <c r="AL3992">
        <v>1</v>
      </c>
      <c r="AM3992">
        <v>0</v>
      </c>
    </row>
    <row r="3993" spans="1:39">
      <c r="A3993">
        <v>11</v>
      </c>
      <c r="B3993">
        <v>87</v>
      </c>
      <c r="C3993">
        <v>2020</v>
      </c>
      <c r="D3993">
        <v>99</v>
      </c>
      <c r="E3993">
        <v>99</v>
      </c>
      <c r="F3993">
        <v>99</v>
      </c>
      <c r="G3993">
        <v>99</v>
      </c>
      <c r="H3993">
        <v>99</v>
      </c>
      <c r="I3993">
        <v>99</v>
      </c>
      <c r="J3993">
        <v>999</v>
      </c>
      <c r="K3993">
        <v>99</v>
      </c>
      <c r="L3993">
        <v>99</v>
      </c>
      <c r="M3993">
        <v>99</v>
      </c>
      <c r="N3993">
        <v>200</v>
      </c>
      <c r="O3993">
        <v>99</v>
      </c>
      <c r="P3993">
        <v>9999</v>
      </c>
      <c r="Q3993">
        <v>173</v>
      </c>
      <c r="R3993">
        <v>409</v>
      </c>
      <c r="S3993">
        <v>409</v>
      </c>
      <c r="T3993">
        <v>2.9097894137734777</v>
      </c>
      <c r="U3993">
        <v>3.9221562533371248</v>
      </c>
      <c r="V3993">
        <v>12.819070904645478</v>
      </c>
      <c r="W3993">
        <v>55.154034229828866</v>
      </c>
      <c r="X3993">
        <v>221.76772881032659</v>
      </c>
      <c r="Y3993">
        <v>204.69161369193159</v>
      </c>
      <c r="Z3993">
        <v>204.69161369193159</v>
      </c>
      <c r="AA3993">
        <v>2.7449298604436074</v>
      </c>
      <c r="AB3993">
        <v>5.0161830635399838</v>
      </c>
      <c r="AC3993">
        <v>-5.870527085282089</v>
      </c>
      <c r="AD3993">
        <v>12</v>
      </c>
      <c r="AE3993">
        <v>0</v>
      </c>
      <c r="AF3993">
        <v>0</v>
      </c>
      <c r="AG3993">
        <v>1</v>
      </c>
      <c r="AH3993">
        <v>39</v>
      </c>
      <c r="AI3993">
        <v>2</v>
      </c>
      <c r="AJ3993">
        <v>3</v>
      </c>
      <c r="AK3993">
        <v>3</v>
      </c>
      <c r="AL3993">
        <v>3</v>
      </c>
      <c r="AM3993">
        <v>0</v>
      </c>
    </row>
    <row r="3994" spans="1:39">
      <c r="A3994">
        <v>11</v>
      </c>
      <c r="B3994">
        <v>88</v>
      </c>
      <c r="C3994">
        <v>2020</v>
      </c>
      <c r="D3994">
        <v>99</v>
      </c>
      <c r="E3994">
        <v>99</v>
      </c>
      <c r="F3994">
        <v>99</v>
      </c>
      <c r="G3994">
        <v>99</v>
      </c>
      <c r="H3994">
        <v>99</v>
      </c>
      <c r="I3994">
        <v>99</v>
      </c>
      <c r="J3994">
        <v>999</v>
      </c>
      <c r="K3994">
        <v>99</v>
      </c>
      <c r="L3994">
        <v>99</v>
      </c>
      <c r="M3994">
        <v>99</v>
      </c>
      <c r="N3994">
        <v>210</v>
      </c>
      <c r="O3994">
        <v>99</v>
      </c>
      <c r="P3994">
        <v>9999</v>
      </c>
      <c r="Q3994">
        <v>134</v>
      </c>
      <c r="R3994">
        <v>239</v>
      </c>
      <c r="S3994">
        <v>239</v>
      </c>
      <c r="T3994">
        <v>1.7003414911781445</v>
      </c>
      <c r="U3994">
        <v>2.402517571070856</v>
      </c>
      <c r="V3994">
        <v>12.28033472803347</v>
      </c>
      <c r="W3994">
        <v>54.079497907949801</v>
      </c>
      <c r="X3994">
        <v>232.46920855678005</v>
      </c>
      <c r="Y3994">
        <v>214.56907949790784</v>
      </c>
      <c r="Z3994">
        <v>214.56907949790784</v>
      </c>
      <c r="AA3994">
        <v>2.8747434286083244</v>
      </c>
      <c r="AB3994">
        <v>5.0691822765535042</v>
      </c>
      <c r="AC3994">
        <v>-0.13272202636527436</v>
      </c>
      <c r="AD3994">
        <v>5</v>
      </c>
      <c r="AE3994">
        <v>0</v>
      </c>
      <c r="AF3994">
        <v>0</v>
      </c>
      <c r="AG3994">
        <v>2</v>
      </c>
      <c r="AH3994">
        <v>25</v>
      </c>
      <c r="AI3994">
        <v>1</v>
      </c>
      <c r="AJ3994">
        <v>0</v>
      </c>
      <c r="AK3994">
        <v>0</v>
      </c>
      <c r="AL3994">
        <v>1</v>
      </c>
      <c r="AM3994">
        <v>0</v>
      </c>
    </row>
    <row r="3995" spans="1:39">
      <c r="A3995">
        <v>11</v>
      </c>
      <c r="B3995">
        <v>89</v>
      </c>
      <c r="C3995">
        <v>2020</v>
      </c>
      <c r="D3995">
        <v>99</v>
      </c>
      <c r="E3995">
        <v>99</v>
      </c>
      <c r="F3995">
        <v>99</v>
      </c>
      <c r="G3995">
        <v>99</v>
      </c>
      <c r="H3995">
        <v>99</v>
      </c>
      <c r="I3995">
        <v>99</v>
      </c>
      <c r="J3995">
        <v>999</v>
      </c>
      <c r="K3995">
        <v>99</v>
      </c>
      <c r="L3995">
        <v>99</v>
      </c>
      <c r="M3995">
        <v>99</v>
      </c>
      <c r="N3995">
        <v>220</v>
      </c>
      <c r="O3995">
        <v>99</v>
      </c>
      <c r="P3995">
        <v>9999</v>
      </c>
      <c r="Q3995">
        <v>96</v>
      </c>
      <c r="R3995">
        <v>143</v>
      </c>
      <c r="S3995">
        <v>143</v>
      </c>
      <c r="T3995">
        <v>1.0173591348890156</v>
      </c>
      <c r="U3995">
        <v>1.504077275129398</v>
      </c>
      <c r="V3995">
        <v>10.811188811188812</v>
      </c>
      <c r="W3995">
        <v>51.629370629370626</v>
      </c>
      <c r="X3995">
        <v>243.23769405026167</v>
      </c>
      <c r="Y3995">
        <v>224.50839160839172</v>
      </c>
      <c r="Z3995">
        <v>224.50839160839172</v>
      </c>
      <c r="AA3995">
        <v>2.6560095864935263</v>
      </c>
      <c r="AB3995">
        <v>5.5905493702529343</v>
      </c>
      <c r="AC3995">
        <v>-17.912567010963002</v>
      </c>
      <c r="AD3995">
        <v>6</v>
      </c>
      <c r="AE3995">
        <v>0</v>
      </c>
      <c r="AF3995">
        <v>0</v>
      </c>
      <c r="AG3995">
        <v>1</v>
      </c>
      <c r="AH3995">
        <v>13</v>
      </c>
      <c r="AI3995">
        <v>0</v>
      </c>
      <c r="AJ3995">
        <v>2</v>
      </c>
      <c r="AK3995">
        <v>0</v>
      </c>
      <c r="AL3995">
        <v>0</v>
      </c>
      <c r="AM3995">
        <v>0</v>
      </c>
    </row>
    <row r="3996" spans="1:39">
      <c r="A3996">
        <v>11</v>
      </c>
      <c r="B3996">
        <v>90</v>
      </c>
      <c r="C3996">
        <v>2020</v>
      </c>
      <c r="D3996">
        <v>99</v>
      </c>
      <c r="E3996">
        <v>99</v>
      </c>
      <c r="F3996">
        <v>99</v>
      </c>
      <c r="G3996">
        <v>99</v>
      </c>
      <c r="H3996">
        <v>99</v>
      </c>
      <c r="I3996">
        <v>99</v>
      </c>
      <c r="J3996">
        <v>999</v>
      </c>
      <c r="K3996">
        <v>99</v>
      </c>
      <c r="L3996">
        <v>99</v>
      </c>
      <c r="M3996">
        <v>99</v>
      </c>
      <c r="N3996">
        <v>230</v>
      </c>
      <c r="O3996">
        <v>99</v>
      </c>
      <c r="P3996">
        <v>9999</v>
      </c>
      <c r="Q3996">
        <v>96</v>
      </c>
      <c r="R3996">
        <v>184</v>
      </c>
      <c r="S3996">
        <v>184</v>
      </c>
      <c r="T3996">
        <v>1.3090495162208311</v>
      </c>
      <c r="U3996">
        <v>2.1079813049857128</v>
      </c>
      <c r="V3996">
        <v>8.7826086956521738</v>
      </c>
      <c r="W3996">
        <v>48.027173913043477</v>
      </c>
      <c r="X3996">
        <v>264.93888077629657</v>
      </c>
      <c r="Y3996">
        <v>244.53858695652193</v>
      </c>
      <c r="Z3996">
        <v>244.53858695652193</v>
      </c>
      <c r="AA3996">
        <v>13.261341133363516</v>
      </c>
      <c r="AB3996">
        <v>7.1630331694852147</v>
      </c>
      <c r="AC3996">
        <v>-38.721703577526426</v>
      </c>
      <c r="AD3996">
        <v>3</v>
      </c>
      <c r="AE3996">
        <v>0</v>
      </c>
      <c r="AF3996">
        <v>0</v>
      </c>
      <c r="AG3996">
        <v>0</v>
      </c>
      <c r="AH3996">
        <v>10</v>
      </c>
      <c r="AI3996">
        <v>1</v>
      </c>
      <c r="AJ3996">
        <v>0</v>
      </c>
      <c r="AK3996">
        <v>0</v>
      </c>
      <c r="AL3996">
        <v>3</v>
      </c>
      <c r="AM3996">
        <v>0</v>
      </c>
    </row>
    <row r="3997" spans="1:39">
      <c r="A3997">
        <v>11</v>
      </c>
      <c r="B3997">
        <v>91</v>
      </c>
      <c r="C3997">
        <v>2019</v>
      </c>
      <c r="D3997">
        <v>99</v>
      </c>
      <c r="E3997">
        <v>99</v>
      </c>
      <c r="F3997">
        <v>99</v>
      </c>
      <c r="G3997">
        <v>99</v>
      </c>
      <c r="H3997">
        <v>99</v>
      </c>
      <c r="I3997">
        <v>99</v>
      </c>
      <c r="J3997">
        <v>999</v>
      </c>
      <c r="K3997">
        <v>99</v>
      </c>
      <c r="L3997">
        <v>99</v>
      </c>
      <c r="M3997">
        <v>99</v>
      </c>
      <c r="N3997">
        <v>60</v>
      </c>
      <c r="O3997">
        <v>99</v>
      </c>
      <c r="P3997">
        <v>9999</v>
      </c>
      <c r="Q3997">
        <v>4</v>
      </c>
      <c r="R3997">
        <v>5</v>
      </c>
      <c r="S3997">
        <v>5</v>
      </c>
      <c r="T3997">
        <v>3.4669255304396053E-2</v>
      </c>
      <c r="U3997">
        <v>1.3394344923985498E-2</v>
      </c>
      <c r="V3997">
        <v>17</v>
      </c>
      <c r="W3997">
        <v>63.6</v>
      </c>
      <c r="X3997">
        <v>63.661971830985919</v>
      </c>
      <c r="Y3997">
        <v>58.76</v>
      </c>
      <c r="Z3997">
        <v>58.76</v>
      </c>
      <c r="AA3997">
        <v>7.7028825773212803</v>
      </c>
      <c r="AB3997">
        <v>1.0198039027186283</v>
      </c>
      <c r="AC3997">
        <v>-19.553354250727587</v>
      </c>
      <c r="AD3997">
        <v>0</v>
      </c>
      <c r="AE3997">
        <v>0</v>
      </c>
      <c r="AF3997">
        <v>0</v>
      </c>
      <c r="AG3997">
        <v>0</v>
      </c>
      <c r="AH3997">
        <v>1</v>
      </c>
      <c r="AI3997">
        <v>2</v>
      </c>
      <c r="AJ3997">
        <v>0</v>
      </c>
      <c r="AK3997">
        <v>0</v>
      </c>
      <c r="AL3997">
        <v>0</v>
      </c>
      <c r="AM3997">
        <v>0</v>
      </c>
    </row>
    <row r="3998" spans="1:39">
      <c r="A3998">
        <v>11</v>
      </c>
      <c r="B3998">
        <v>92</v>
      </c>
      <c r="C3998">
        <v>2019</v>
      </c>
      <c r="D3998">
        <v>99</v>
      </c>
      <c r="E3998">
        <v>99</v>
      </c>
      <c r="F3998">
        <v>99</v>
      </c>
      <c r="G3998">
        <v>99</v>
      </c>
      <c r="H3998">
        <v>99</v>
      </c>
      <c r="I3998">
        <v>99</v>
      </c>
      <c r="J3998">
        <v>999</v>
      </c>
      <c r="K3998">
        <v>99</v>
      </c>
      <c r="L3998">
        <v>99</v>
      </c>
      <c r="M3998">
        <v>99</v>
      </c>
      <c r="N3998">
        <v>70</v>
      </c>
      <c r="O3998">
        <v>99</v>
      </c>
      <c r="P3998">
        <v>9999</v>
      </c>
      <c r="Q3998">
        <v>16</v>
      </c>
      <c r="R3998">
        <v>17</v>
      </c>
      <c r="S3998">
        <v>17</v>
      </c>
      <c r="T3998">
        <v>0.11787546803494664</v>
      </c>
      <c r="U3998">
        <v>5.9289807942965039E-2</v>
      </c>
      <c r="V3998">
        <v>16.823529411764703</v>
      </c>
      <c r="W3998">
        <v>63.058823529411761</v>
      </c>
      <c r="X3998">
        <v>82.881906825568791</v>
      </c>
      <c r="Y3998">
        <v>76.5</v>
      </c>
      <c r="Z3998">
        <v>76.5</v>
      </c>
      <c r="AA3998">
        <v>2.6473071778919923</v>
      </c>
      <c r="AB3998">
        <v>1.6967300119827868</v>
      </c>
      <c r="AC3998">
        <v>12.833942091247888</v>
      </c>
      <c r="AD3998">
        <v>1</v>
      </c>
      <c r="AE3998">
        <v>0</v>
      </c>
      <c r="AF3998">
        <v>0</v>
      </c>
      <c r="AG3998">
        <v>0</v>
      </c>
      <c r="AH3998">
        <v>2</v>
      </c>
      <c r="AI3998">
        <v>1</v>
      </c>
      <c r="AJ3998">
        <v>0</v>
      </c>
      <c r="AK3998">
        <v>0</v>
      </c>
      <c r="AL3998">
        <v>0</v>
      </c>
      <c r="AM3998">
        <v>0</v>
      </c>
    </row>
    <row r="3999" spans="1:39">
      <c r="A3999">
        <v>11</v>
      </c>
      <c r="B3999">
        <v>93</v>
      </c>
      <c r="C3999">
        <v>2019</v>
      </c>
      <c r="D3999">
        <v>99</v>
      </c>
      <c r="E3999">
        <v>99</v>
      </c>
      <c r="F3999">
        <v>99</v>
      </c>
      <c r="G3999">
        <v>99</v>
      </c>
      <c r="H3999">
        <v>99</v>
      </c>
      <c r="I3999">
        <v>99</v>
      </c>
      <c r="J3999">
        <v>999</v>
      </c>
      <c r="K3999">
        <v>99</v>
      </c>
      <c r="L3999">
        <v>99</v>
      </c>
      <c r="M3999">
        <v>99</v>
      </c>
      <c r="N3999">
        <v>80</v>
      </c>
      <c r="O3999">
        <v>99</v>
      </c>
      <c r="P3999">
        <v>9999</v>
      </c>
      <c r="Q3999">
        <v>55</v>
      </c>
      <c r="R3999">
        <v>91</v>
      </c>
      <c r="S3999">
        <v>91</v>
      </c>
      <c r="T3999">
        <v>0.63098044654000851</v>
      </c>
      <c r="U3999">
        <v>0.35949546447785974</v>
      </c>
      <c r="V3999">
        <v>16.307692307692303</v>
      </c>
      <c r="W3999">
        <v>62.142857142857153</v>
      </c>
      <c r="X3999">
        <v>93.881632993225594</v>
      </c>
      <c r="Y3999">
        <v>86.652747252747247</v>
      </c>
      <c r="Z3999">
        <v>86.652747252747247</v>
      </c>
      <c r="AA3999">
        <v>2.8270024764850992</v>
      </c>
      <c r="AB3999">
        <v>3.4848855076701843</v>
      </c>
      <c r="AC3999">
        <v>17.79276684675305</v>
      </c>
      <c r="AD3999">
        <v>3</v>
      </c>
      <c r="AE3999">
        <v>0</v>
      </c>
      <c r="AF3999">
        <v>0</v>
      </c>
      <c r="AG3999">
        <v>2</v>
      </c>
      <c r="AH3999">
        <v>7</v>
      </c>
      <c r="AI3999">
        <v>2</v>
      </c>
      <c r="AJ3999">
        <v>0</v>
      </c>
      <c r="AK3999">
        <v>1</v>
      </c>
      <c r="AL3999">
        <v>0</v>
      </c>
      <c r="AM3999">
        <v>0</v>
      </c>
    </row>
    <row r="4000" spans="1:39">
      <c r="A4000">
        <v>11</v>
      </c>
      <c r="B4000">
        <v>94</v>
      </c>
      <c r="C4000">
        <v>2019</v>
      </c>
      <c r="D4000">
        <v>99</v>
      </c>
      <c r="E4000">
        <v>99</v>
      </c>
      <c r="F4000">
        <v>99</v>
      </c>
      <c r="G4000">
        <v>99</v>
      </c>
      <c r="H4000">
        <v>99</v>
      </c>
      <c r="I4000">
        <v>99</v>
      </c>
      <c r="J4000">
        <v>999</v>
      </c>
      <c r="K4000">
        <v>99</v>
      </c>
      <c r="L4000">
        <v>99</v>
      </c>
      <c r="M4000">
        <v>99</v>
      </c>
      <c r="N4000">
        <v>90</v>
      </c>
      <c r="O4000">
        <v>99</v>
      </c>
      <c r="P4000">
        <v>9999</v>
      </c>
      <c r="Q4000">
        <v>86</v>
      </c>
      <c r="R4000">
        <v>231</v>
      </c>
      <c r="S4000">
        <v>230</v>
      </c>
      <c r="T4000">
        <v>1.601719595063098</v>
      </c>
      <c r="U4000">
        <v>1.0046852853227968</v>
      </c>
      <c r="V4000">
        <v>16.7012987012987</v>
      </c>
      <c r="W4000">
        <v>62.513043478260883</v>
      </c>
      <c r="X4000">
        <v>103.79803295296252</v>
      </c>
      <c r="Y4000">
        <v>95.399999999999906</v>
      </c>
      <c r="Z4000">
        <v>95.814782608695552</v>
      </c>
      <c r="AA4000">
        <v>2.783733604145469</v>
      </c>
      <c r="AB4000">
        <v>2.5481970348747751</v>
      </c>
      <c r="AC4000">
        <v>0.26697136212988154</v>
      </c>
      <c r="AD4000">
        <v>9</v>
      </c>
      <c r="AE4000">
        <v>0</v>
      </c>
      <c r="AF4000">
        <v>0</v>
      </c>
      <c r="AG4000">
        <v>1</v>
      </c>
      <c r="AH4000">
        <v>19</v>
      </c>
      <c r="AI4000">
        <v>3</v>
      </c>
      <c r="AJ4000">
        <v>2</v>
      </c>
      <c r="AK4000">
        <v>3</v>
      </c>
      <c r="AL4000">
        <v>1</v>
      </c>
      <c r="AM4000">
        <v>0</v>
      </c>
    </row>
    <row r="4001" spans="1:39">
      <c r="A4001">
        <v>11</v>
      </c>
      <c r="B4001">
        <v>95</v>
      </c>
      <c r="C4001">
        <v>2019</v>
      </c>
      <c r="D4001">
        <v>99</v>
      </c>
      <c r="E4001">
        <v>99</v>
      </c>
      <c r="F4001">
        <v>99</v>
      </c>
      <c r="G4001">
        <v>99</v>
      </c>
      <c r="H4001">
        <v>99</v>
      </c>
      <c r="I4001">
        <v>99</v>
      </c>
      <c r="J4001">
        <v>999</v>
      </c>
      <c r="K4001">
        <v>99</v>
      </c>
      <c r="L4001">
        <v>99</v>
      </c>
      <c r="M4001">
        <v>99</v>
      </c>
      <c r="N4001">
        <v>100</v>
      </c>
      <c r="O4001">
        <v>99</v>
      </c>
      <c r="P4001">
        <v>9999</v>
      </c>
      <c r="Q4001">
        <v>159</v>
      </c>
      <c r="R4001">
        <v>537</v>
      </c>
      <c r="S4001">
        <v>537</v>
      </c>
      <c r="T4001">
        <v>3.7234780196921378</v>
      </c>
      <c r="U4001">
        <v>2.5844429561838966</v>
      </c>
      <c r="V4001">
        <v>16.58659217877095</v>
      </c>
      <c r="W4001">
        <v>62.249534450651772</v>
      </c>
      <c r="X4001">
        <v>114.37241123290381</v>
      </c>
      <c r="Y4001">
        <v>105.56573556797018</v>
      </c>
      <c r="Z4001">
        <v>105.56573556797018</v>
      </c>
      <c r="AA4001">
        <v>2.8148083854227597</v>
      </c>
      <c r="AB4001">
        <v>2.5807489506714476</v>
      </c>
      <c r="AC4001">
        <v>-0.27194921264050098</v>
      </c>
      <c r="AD4001">
        <v>23</v>
      </c>
      <c r="AE4001">
        <v>0</v>
      </c>
      <c r="AF4001">
        <v>0</v>
      </c>
      <c r="AG4001">
        <v>2</v>
      </c>
      <c r="AH4001">
        <v>42</v>
      </c>
      <c r="AI4001">
        <v>9</v>
      </c>
      <c r="AJ4001">
        <v>4</v>
      </c>
      <c r="AK4001">
        <v>4</v>
      </c>
      <c r="AL4001">
        <v>2</v>
      </c>
      <c r="AM4001">
        <v>1</v>
      </c>
    </row>
    <row r="4002" spans="1:39">
      <c r="A4002">
        <v>11</v>
      </c>
      <c r="B4002">
        <v>96</v>
      </c>
      <c r="C4002">
        <v>2019</v>
      </c>
      <c r="D4002">
        <v>99</v>
      </c>
      <c r="E4002">
        <v>99</v>
      </c>
      <c r="F4002">
        <v>99</v>
      </c>
      <c r="G4002">
        <v>99</v>
      </c>
      <c r="H4002">
        <v>99</v>
      </c>
      <c r="I4002">
        <v>99</v>
      </c>
      <c r="J4002">
        <v>999</v>
      </c>
      <c r="K4002">
        <v>99</v>
      </c>
      <c r="L4002">
        <v>99</v>
      </c>
      <c r="M4002">
        <v>99</v>
      </c>
      <c r="N4002">
        <v>110</v>
      </c>
      <c r="O4002">
        <v>99</v>
      </c>
      <c r="P4002">
        <v>9999</v>
      </c>
      <c r="Q4002">
        <v>209</v>
      </c>
      <c r="R4002">
        <v>976</v>
      </c>
      <c r="S4002">
        <v>973</v>
      </c>
      <c r="T4002">
        <v>6.7674386354181104</v>
      </c>
      <c r="U4002">
        <v>5.1288209557216113</v>
      </c>
      <c r="V4002">
        <v>16.25</v>
      </c>
      <c r="W4002">
        <v>61.488180883864338</v>
      </c>
      <c r="X4002">
        <v>125.26750350780613</v>
      </c>
      <c r="Y4002">
        <v>115.26515368852452</v>
      </c>
      <c r="Z4002">
        <v>115.62054470709138</v>
      </c>
      <c r="AA4002">
        <v>2.7693740988891076</v>
      </c>
      <c r="AB4002">
        <v>2.9714492884374648</v>
      </c>
      <c r="AC4002">
        <v>-5.4228271971766508</v>
      </c>
      <c r="AD4002">
        <v>31</v>
      </c>
      <c r="AE4002">
        <v>0</v>
      </c>
      <c r="AF4002">
        <v>0</v>
      </c>
      <c r="AG4002">
        <v>4</v>
      </c>
      <c r="AH4002">
        <v>73</v>
      </c>
      <c r="AI4002">
        <v>12</v>
      </c>
      <c r="AJ4002">
        <v>6</v>
      </c>
      <c r="AK4002">
        <v>7</v>
      </c>
      <c r="AL4002">
        <v>11</v>
      </c>
      <c r="AM4002">
        <v>1</v>
      </c>
    </row>
    <row r="4003" spans="1:39">
      <c r="A4003">
        <v>11</v>
      </c>
      <c r="B4003">
        <v>97</v>
      </c>
      <c r="C4003">
        <v>2019</v>
      </c>
      <c r="D4003">
        <v>99</v>
      </c>
      <c r="E4003">
        <v>99</v>
      </c>
      <c r="F4003">
        <v>99</v>
      </c>
      <c r="G4003">
        <v>99</v>
      </c>
      <c r="H4003">
        <v>99</v>
      </c>
      <c r="I4003">
        <v>99</v>
      </c>
      <c r="J4003">
        <v>999</v>
      </c>
      <c r="K4003">
        <v>99</v>
      </c>
      <c r="L4003">
        <v>99</v>
      </c>
      <c r="M4003">
        <v>99</v>
      </c>
      <c r="N4003">
        <v>120</v>
      </c>
      <c r="O4003">
        <v>99</v>
      </c>
      <c r="P4003">
        <v>9999</v>
      </c>
      <c r="Q4003">
        <v>346</v>
      </c>
      <c r="R4003">
        <v>1667</v>
      </c>
      <c r="S4003">
        <v>1662</v>
      </c>
      <c r="T4003">
        <v>11.558729718485644</v>
      </c>
      <c r="U4003">
        <v>9.5188909044739045</v>
      </c>
      <c r="V4003">
        <v>15.79244151169766</v>
      </c>
      <c r="W4003">
        <v>60.564981949458478</v>
      </c>
      <c r="X4003">
        <v>136.1077275335829</v>
      </c>
      <c r="Y4003">
        <v>125.2509598080387</v>
      </c>
      <c r="Z4003">
        <v>125.6277677496994</v>
      </c>
      <c r="AA4003">
        <v>2.8401649096067256</v>
      </c>
      <c r="AB4003">
        <v>3.4033396521477779</v>
      </c>
      <c r="AC4003">
        <v>-12.737117745906405</v>
      </c>
      <c r="AD4003">
        <v>61</v>
      </c>
      <c r="AE4003">
        <v>0</v>
      </c>
      <c r="AF4003">
        <v>0</v>
      </c>
      <c r="AG4003">
        <v>10</v>
      </c>
      <c r="AH4003">
        <v>124</v>
      </c>
      <c r="AI4003">
        <v>23</v>
      </c>
      <c r="AJ4003">
        <v>19</v>
      </c>
      <c r="AK4003">
        <v>12</v>
      </c>
      <c r="AL4003">
        <v>19</v>
      </c>
      <c r="AM4003">
        <v>15</v>
      </c>
    </row>
    <row r="4004" spans="1:39">
      <c r="A4004">
        <v>11</v>
      </c>
      <c r="B4004">
        <v>98</v>
      </c>
      <c r="C4004">
        <v>2019</v>
      </c>
      <c r="D4004">
        <v>99</v>
      </c>
      <c r="E4004">
        <v>99</v>
      </c>
      <c r="F4004">
        <v>99</v>
      </c>
      <c r="G4004">
        <v>99</v>
      </c>
      <c r="H4004">
        <v>99</v>
      </c>
      <c r="I4004">
        <v>99</v>
      </c>
      <c r="J4004">
        <v>999</v>
      </c>
      <c r="K4004">
        <v>99</v>
      </c>
      <c r="L4004">
        <v>99</v>
      </c>
      <c r="M4004">
        <v>99</v>
      </c>
      <c r="N4004">
        <v>130</v>
      </c>
      <c r="O4004">
        <v>99</v>
      </c>
      <c r="P4004">
        <v>9999</v>
      </c>
      <c r="Q4004">
        <v>405</v>
      </c>
      <c r="R4004">
        <v>2044</v>
      </c>
      <c r="S4004">
        <v>2039</v>
      </c>
      <c r="T4004">
        <v>14.172791568437111</v>
      </c>
      <c r="U4004">
        <v>12.54241990861029</v>
      </c>
      <c r="V4004">
        <v>15.53522504892368</v>
      </c>
      <c r="W4004">
        <v>59.995095635115241</v>
      </c>
      <c r="X4004">
        <v>146.1795801150422</v>
      </c>
      <c r="Y4004">
        <v>134.59556751467736</v>
      </c>
      <c r="Z4004">
        <v>134.92562040215819</v>
      </c>
      <c r="AA4004">
        <v>2.9567885822297995</v>
      </c>
      <c r="AB4004">
        <v>3.6803329857364879</v>
      </c>
      <c r="AC4004">
        <v>-4.03668867441485</v>
      </c>
      <c r="AD4004">
        <v>65</v>
      </c>
      <c r="AE4004">
        <v>0</v>
      </c>
      <c r="AF4004">
        <v>0</v>
      </c>
      <c r="AG4004">
        <v>9</v>
      </c>
      <c r="AH4004">
        <v>148</v>
      </c>
      <c r="AI4004">
        <v>20</v>
      </c>
      <c r="AJ4004">
        <v>31</v>
      </c>
      <c r="AK4004">
        <v>12</v>
      </c>
      <c r="AL4004">
        <v>22</v>
      </c>
      <c r="AM4004">
        <v>18</v>
      </c>
    </row>
    <row r="4005" spans="1:39">
      <c r="A4005">
        <v>11</v>
      </c>
      <c r="B4005">
        <v>99</v>
      </c>
      <c r="C4005">
        <v>2019</v>
      </c>
      <c r="D4005">
        <v>99</v>
      </c>
      <c r="E4005">
        <v>99</v>
      </c>
      <c r="F4005">
        <v>99</v>
      </c>
      <c r="G4005">
        <v>99</v>
      </c>
      <c r="H4005">
        <v>99</v>
      </c>
      <c r="I4005">
        <v>99</v>
      </c>
      <c r="J4005">
        <v>999</v>
      </c>
      <c r="K4005">
        <v>99</v>
      </c>
      <c r="L4005">
        <v>99</v>
      </c>
      <c r="M4005">
        <v>99</v>
      </c>
      <c r="N4005">
        <v>140</v>
      </c>
      <c r="O4005">
        <v>99</v>
      </c>
      <c r="P4005">
        <v>9999</v>
      </c>
      <c r="Q4005">
        <v>376</v>
      </c>
      <c r="R4005">
        <v>1848</v>
      </c>
      <c r="S4005">
        <v>1843</v>
      </c>
      <c r="T4005">
        <v>12.813756760504782</v>
      </c>
      <c r="U4005">
        <v>12.187313850290604</v>
      </c>
      <c r="V4005">
        <v>15.449675324675322</v>
      </c>
      <c r="W4005">
        <v>59.888225718936525</v>
      </c>
      <c r="X4005">
        <v>157.15465872156037</v>
      </c>
      <c r="Y4005">
        <v>144.65596320346319</v>
      </c>
      <c r="Z4005">
        <v>145.04841020075955</v>
      </c>
      <c r="AA4005">
        <v>2.863322332763286</v>
      </c>
      <c r="AB4005">
        <v>3.8942181007797849</v>
      </c>
      <c r="AC4005">
        <v>-3.1705667472005898</v>
      </c>
      <c r="AD4005">
        <v>67</v>
      </c>
      <c r="AE4005">
        <v>0</v>
      </c>
      <c r="AF4005">
        <v>0</v>
      </c>
      <c r="AG4005">
        <v>6</v>
      </c>
      <c r="AH4005">
        <v>122</v>
      </c>
      <c r="AI4005">
        <v>19</v>
      </c>
      <c r="AJ4005">
        <v>8</v>
      </c>
      <c r="AK4005">
        <v>19</v>
      </c>
      <c r="AL4005">
        <v>22</v>
      </c>
      <c r="AM4005">
        <v>8</v>
      </c>
    </row>
    <row r="4006" spans="1:39">
      <c r="A4006">
        <v>11</v>
      </c>
      <c r="B4006">
        <v>100</v>
      </c>
      <c r="C4006">
        <v>2019</v>
      </c>
      <c r="D4006">
        <v>99</v>
      </c>
      <c r="E4006">
        <v>99</v>
      </c>
      <c r="F4006">
        <v>99</v>
      </c>
      <c r="G4006">
        <v>99</v>
      </c>
      <c r="H4006">
        <v>99</v>
      </c>
      <c r="I4006">
        <v>99</v>
      </c>
      <c r="J4006">
        <v>999</v>
      </c>
      <c r="K4006">
        <v>99</v>
      </c>
      <c r="L4006">
        <v>99</v>
      </c>
      <c r="M4006">
        <v>99</v>
      </c>
      <c r="N4006">
        <v>150</v>
      </c>
      <c r="O4006">
        <v>99</v>
      </c>
      <c r="P4006">
        <v>9999</v>
      </c>
      <c r="Q4006">
        <v>347</v>
      </c>
      <c r="R4006">
        <v>1671</v>
      </c>
      <c r="S4006">
        <v>1670</v>
      </c>
      <c r="T4006">
        <v>11.586465122729164</v>
      </c>
      <c r="U4006">
        <v>11.799501974731252</v>
      </c>
      <c r="V4006">
        <v>15.315978456014362</v>
      </c>
      <c r="W4006">
        <v>59.600598802395218</v>
      </c>
      <c r="X4006">
        <v>167.90650916501141</v>
      </c>
      <c r="Y4006">
        <v>154.88791741472144</v>
      </c>
      <c r="Z4006">
        <v>154.9806646706584</v>
      </c>
      <c r="AA4006">
        <v>2.9102444865438946</v>
      </c>
      <c r="AB4006">
        <v>4.1499296149573048</v>
      </c>
      <c r="AC4006">
        <v>-2.0640311825999911</v>
      </c>
      <c r="AD4006">
        <v>47</v>
      </c>
      <c r="AE4006">
        <v>0</v>
      </c>
      <c r="AF4006">
        <v>0</v>
      </c>
      <c r="AG4006">
        <v>6</v>
      </c>
      <c r="AH4006">
        <v>124</v>
      </c>
      <c r="AI4006">
        <v>9</v>
      </c>
      <c r="AJ4006">
        <v>12</v>
      </c>
      <c r="AK4006">
        <v>9</v>
      </c>
      <c r="AL4006">
        <v>11</v>
      </c>
      <c r="AM4006">
        <v>4</v>
      </c>
    </row>
    <row r="4007" spans="1:39">
      <c r="A4007">
        <v>11</v>
      </c>
      <c r="B4007">
        <v>101</v>
      </c>
      <c r="C4007">
        <v>2019</v>
      </c>
      <c r="D4007">
        <v>99</v>
      </c>
      <c r="E4007">
        <v>99</v>
      </c>
      <c r="F4007">
        <v>99</v>
      </c>
      <c r="G4007">
        <v>99</v>
      </c>
      <c r="H4007">
        <v>99</v>
      </c>
      <c r="I4007">
        <v>99</v>
      </c>
      <c r="J4007">
        <v>999</v>
      </c>
      <c r="K4007">
        <v>99</v>
      </c>
      <c r="L4007">
        <v>99</v>
      </c>
      <c r="M4007">
        <v>99</v>
      </c>
      <c r="N4007">
        <v>160</v>
      </c>
      <c r="O4007">
        <v>99</v>
      </c>
      <c r="P4007">
        <v>9999</v>
      </c>
      <c r="Q4007">
        <v>352</v>
      </c>
      <c r="R4007">
        <v>1505</v>
      </c>
      <c r="S4007">
        <v>1500</v>
      </c>
      <c r="T4007">
        <v>10.435445846623216</v>
      </c>
      <c r="U4007">
        <v>11.297825858015379</v>
      </c>
      <c r="V4007">
        <v>14.99468438538206</v>
      </c>
      <c r="W4007">
        <v>58.914000000000001</v>
      </c>
      <c r="X4007">
        <v>178.99552592837827</v>
      </c>
      <c r="Y4007">
        <v>164.66021926910298</v>
      </c>
      <c r="Z4007">
        <v>165.20908666666662</v>
      </c>
      <c r="AA4007">
        <v>2.8644818087172168</v>
      </c>
      <c r="AB4007">
        <v>4.4612334617232996</v>
      </c>
      <c r="AC4007">
        <v>-4.2575580903482031</v>
      </c>
      <c r="AD4007">
        <v>35</v>
      </c>
      <c r="AE4007">
        <v>0</v>
      </c>
      <c r="AF4007">
        <v>0</v>
      </c>
      <c r="AG4007">
        <v>0</v>
      </c>
      <c r="AH4007">
        <v>103</v>
      </c>
      <c r="AI4007">
        <v>11</v>
      </c>
      <c r="AJ4007">
        <v>3</v>
      </c>
      <c r="AK4007">
        <v>10</v>
      </c>
      <c r="AL4007">
        <v>6</v>
      </c>
      <c r="AM4007">
        <v>0</v>
      </c>
    </row>
    <row r="4008" spans="1:39">
      <c r="A4008">
        <v>11</v>
      </c>
      <c r="B4008">
        <v>102</v>
      </c>
      <c r="C4008">
        <v>2019</v>
      </c>
      <c r="D4008">
        <v>99</v>
      </c>
      <c r="E4008">
        <v>99</v>
      </c>
      <c r="F4008">
        <v>99</v>
      </c>
      <c r="G4008">
        <v>99</v>
      </c>
      <c r="H4008">
        <v>99</v>
      </c>
      <c r="I4008">
        <v>99</v>
      </c>
      <c r="J4008">
        <v>999</v>
      </c>
      <c r="K4008">
        <v>99</v>
      </c>
      <c r="L4008">
        <v>99</v>
      </c>
      <c r="M4008">
        <v>99</v>
      </c>
      <c r="N4008">
        <v>170</v>
      </c>
      <c r="O4008">
        <v>99</v>
      </c>
      <c r="P4008">
        <v>9999</v>
      </c>
      <c r="Q4008">
        <v>310</v>
      </c>
      <c r="R4008">
        <v>1162</v>
      </c>
      <c r="S4008">
        <v>1158</v>
      </c>
      <c r="T4008">
        <v>8.0571349327416453</v>
      </c>
      <c r="U4008">
        <v>9.2288887480664172</v>
      </c>
      <c r="V4008">
        <v>14.782271944922543</v>
      </c>
      <c r="W4008">
        <v>58.545768566493955</v>
      </c>
      <c r="X4008">
        <v>189.39338533518111</v>
      </c>
      <c r="Y4008">
        <v>174.21020654044761</v>
      </c>
      <c r="Z4008">
        <v>174.81196891191718</v>
      </c>
      <c r="AA4008">
        <v>2.9299319919376678</v>
      </c>
      <c r="AB4008">
        <v>4.46141336469592</v>
      </c>
      <c r="AC4008">
        <v>-9.0879851004928032</v>
      </c>
      <c r="AD4008">
        <v>31</v>
      </c>
      <c r="AE4008">
        <v>0</v>
      </c>
      <c r="AF4008">
        <v>0</v>
      </c>
      <c r="AG4008">
        <v>2</v>
      </c>
      <c r="AH4008">
        <v>67</v>
      </c>
      <c r="AI4008">
        <v>1</v>
      </c>
      <c r="AJ4008">
        <v>7</v>
      </c>
      <c r="AK4008">
        <v>4</v>
      </c>
      <c r="AL4008">
        <v>8</v>
      </c>
      <c r="AM4008">
        <v>5</v>
      </c>
    </row>
    <row r="4009" spans="1:39">
      <c r="A4009">
        <v>11</v>
      </c>
      <c r="B4009">
        <v>103</v>
      </c>
      <c r="C4009">
        <v>2019</v>
      </c>
      <c r="D4009">
        <v>99</v>
      </c>
      <c r="E4009">
        <v>99</v>
      </c>
      <c r="F4009">
        <v>99</v>
      </c>
      <c r="G4009">
        <v>99</v>
      </c>
      <c r="H4009">
        <v>99</v>
      </c>
      <c r="I4009">
        <v>99</v>
      </c>
      <c r="J4009">
        <v>999</v>
      </c>
      <c r="K4009">
        <v>99</v>
      </c>
      <c r="L4009">
        <v>99</v>
      </c>
      <c r="M4009">
        <v>99</v>
      </c>
      <c r="N4009">
        <v>180</v>
      </c>
      <c r="O4009">
        <v>99</v>
      </c>
      <c r="P4009">
        <v>9999</v>
      </c>
      <c r="Q4009">
        <v>286</v>
      </c>
      <c r="R4009">
        <v>908</v>
      </c>
      <c r="S4009">
        <v>908</v>
      </c>
      <c r="T4009">
        <v>6.2959367632783252</v>
      </c>
      <c r="U4009">
        <v>7.6516367041522884</v>
      </c>
      <c r="V4009">
        <v>14.373348017621151</v>
      </c>
      <c r="W4009">
        <v>57.759911894273138</v>
      </c>
      <c r="X4009">
        <v>200.26133418607205</v>
      </c>
      <c r="Y4009">
        <v>184.84121145374436</v>
      </c>
      <c r="Z4009">
        <v>184.84121145374436</v>
      </c>
      <c r="AA4009">
        <v>2.803729161472313</v>
      </c>
      <c r="AB4009">
        <v>4.4031002284972729</v>
      </c>
      <c r="AC4009">
        <v>-11.910911448556872</v>
      </c>
      <c r="AD4009">
        <v>17</v>
      </c>
      <c r="AE4009">
        <v>0</v>
      </c>
      <c r="AF4009">
        <v>0</v>
      </c>
      <c r="AG4009">
        <v>0</v>
      </c>
      <c r="AH4009">
        <v>58</v>
      </c>
      <c r="AI4009">
        <v>1</v>
      </c>
      <c r="AJ4009">
        <v>2</v>
      </c>
      <c r="AK4009">
        <v>2</v>
      </c>
      <c r="AL4009">
        <v>5</v>
      </c>
      <c r="AM4009">
        <v>3</v>
      </c>
    </row>
    <row r="4010" spans="1:39">
      <c r="A4010">
        <v>11</v>
      </c>
      <c r="B4010">
        <v>104</v>
      </c>
      <c r="C4010">
        <v>2019</v>
      </c>
      <c r="D4010">
        <v>99</v>
      </c>
      <c r="E4010">
        <v>99</v>
      </c>
      <c r="F4010">
        <v>99</v>
      </c>
      <c r="G4010">
        <v>99</v>
      </c>
      <c r="H4010">
        <v>99</v>
      </c>
      <c r="I4010">
        <v>99</v>
      </c>
      <c r="J4010">
        <v>999</v>
      </c>
      <c r="K4010">
        <v>99</v>
      </c>
      <c r="L4010">
        <v>99</v>
      </c>
      <c r="M4010">
        <v>99</v>
      </c>
      <c r="N4010">
        <v>190</v>
      </c>
      <c r="O4010">
        <v>99</v>
      </c>
      <c r="P4010">
        <v>9999</v>
      </c>
      <c r="Q4010">
        <v>266</v>
      </c>
      <c r="R4010">
        <v>727</v>
      </c>
      <c r="S4010">
        <v>725</v>
      </c>
      <c r="T4010">
        <v>5.0409097212591876</v>
      </c>
      <c r="U4010">
        <v>6.4310722360030734</v>
      </c>
      <c r="V4010">
        <v>13.715268225584598</v>
      </c>
      <c r="W4010">
        <v>56.595862068965523</v>
      </c>
      <c r="X4010">
        <v>210.80152484050396</v>
      </c>
      <c r="Y4010">
        <v>194.03464924346645</v>
      </c>
      <c r="Z4010">
        <v>194.56991724137944</v>
      </c>
      <c r="AA4010">
        <v>2.8321005717081569</v>
      </c>
      <c r="AB4010">
        <v>4.6035350114520277</v>
      </c>
      <c r="AC4010">
        <v>-14.294217098939512</v>
      </c>
      <c r="AD4010">
        <v>19</v>
      </c>
      <c r="AE4010">
        <v>1</v>
      </c>
      <c r="AF4010">
        <v>0</v>
      </c>
      <c r="AG4010">
        <v>0</v>
      </c>
      <c r="AH4010">
        <v>50</v>
      </c>
      <c r="AI4010">
        <v>3</v>
      </c>
      <c r="AJ4010">
        <v>4</v>
      </c>
      <c r="AK4010">
        <v>1</v>
      </c>
      <c r="AL4010">
        <v>5</v>
      </c>
      <c r="AM4010">
        <v>1</v>
      </c>
    </row>
    <row r="4011" spans="1:39">
      <c r="A4011">
        <v>11</v>
      </c>
      <c r="B4011">
        <v>105</v>
      </c>
      <c r="C4011">
        <v>2019</v>
      </c>
      <c r="D4011">
        <v>99</v>
      </c>
      <c r="E4011">
        <v>99</v>
      </c>
      <c r="F4011">
        <v>99</v>
      </c>
      <c r="G4011">
        <v>99</v>
      </c>
      <c r="H4011">
        <v>99</v>
      </c>
      <c r="I4011">
        <v>99</v>
      </c>
      <c r="J4011">
        <v>999</v>
      </c>
      <c r="K4011">
        <v>99</v>
      </c>
      <c r="L4011">
        <v>99</v>
      </c>
      <c r="M4011">
        <v>99</v>
      </c>
      <c r="N4011">
        <v>200</v>
      </c>
      <c r="O4011">
        <v>99</v>
      </c>
      <c r="P4011">
        <v>9999</v>
      </c>
      <c r="Q4011">
        <v>187</v>
      </c>
      <c r="R4011">
        <v>423</v>
      </c>
      <c r="S4011">
        <v>421</v>
      </c>
      <c r="T4011">
        <v>2.9330189987519071</v>
      </c>
      <c r="U4011">
        <v>3.9275246493786282</v>
      </c>
      <c r="V4011">
        <v>12.815602836879435</v>
      </c>
      <c r="W4011">
        <v>55.180522565320658</v>
      </c>
      <c r="X4011">
        <v>221.68729781855328</v>
      </c>
      <c r="Y4011">
        <v>203.66146572104003</v>
      </c>
      <c r="Z4011">
        <v>204.62897862232776</v>
      </c>
      <c r="AA4011">
        <v>2.8945863388726258</v>
      </c>
      <c r="AB4011">
        <v>5.1556026036473295</v>
      </c>
      <c r="AC4011">
        <v>-7.8529999230095981</v>
      </c>
      <c r="AD4011">
        <v>10</v>
      </c>
      <c r="AE4011">
        <v>0</v>
      </c>
      <c r="AF4011">
        <v>0</v>
      </c>
      <c r="AG4011">
        <v>1</v>
      </c>
      <c r="AH4011">
        <v>23</v>
      </c>
      <c r="AI4011">
        <v>0</v>
      </c>
      <c r="AJ4011">
        <v>0</v>
      </c>
      <c r="AK4011">
        <v>0</v>
      </c>
      <c r="AL4011">
        <v>2</v>
      </c>
      <c r="AM4011">
        <v>2</v>
      </c>
    </row>
    <row r="4012" spans="1:39">
      <c r="A4012">
        <v>11</v>
      </c>
      <c r="B4012">
        <v>106</v>
      </c>
      <c r="C4012">
        <v>2019</v>
      </c>
      <c r="D4012">
        <v>99</v>
      </c>
      <c r="E4012">
        <v>99</v>
      </c>
      <c r="F4012">
        <v>99</v>
      </c>
      <c r="G4012">
        <v>99</v>
      </c>
      <c r="H4012">
        <v>99</v>
      </c>
      <c r="I4012">
        <v>99</v>
      </c>
      <c r="J4012">
        <v>999</v>
      </c>
      <c r="K4012">
        <v>99</v>
      </c>
      <c r="L4012">
        <v>99</v>
      </c>
      <c r="M4012">
        <v>99</v>
      </c>
      <c r="N4012">
        <v>210</v>
      </c>
      <c r="O4012">
        <v>99</v>
      </c>
      <c r="P4012">
        <v>9999</v>
      </c>
      <c r="Q4012">
        <v>149</v>
      </c>
      <c r="R4012">
        <v>278</v>
      </c>
      <c r="S4012">
        <v>277</v>
      </c>
      <c r="T4012">
        <v>1.9276105949244211</v>
      </c>
      <c r="U4012">
        <v>2.7073577261161899</v>
      </c>
      <c r="V4012">
        <v>12.197841726618703</v>
      </c>
      <c r="W4012">
        <v>54.129963898916969</v>
      </c>
      <c r="X4012">
        <v>232.25597636733519</v>
      </c>
      <c r="Y4012">
        <v>213.61471223021576</v>
      </c>
      <c r="Z4012">
        <v>214.38588447653424</v>
      </c>
      <c r="AA4012">
        <v>2.7953102217379402</v>
      </c>
      <c r="AB4012">
        <v>5.0782047552853449</v>
      </c>
      <c r="AC4012">
        <v>-2.2406034218235114</v>
      </c>
      <c r="AD4012">
        <v>6</v>
      </c>
      <c r="AE4012">
        <v>0</v>
      </c>
      <c r="AF4012">
        <v>0</v>
      </c>
      <c r="AG4012">
        <v>0</v>
      </c>
      <c r="AH4012">
        <v>21</v>
      </c>
      <c r="AI4012">
        <v>1</v>
      </c>
      <c r="AJ4012">
        <v>0</v>
      </c>
      <c r="AK4012">
        <v>1</v>
      </c>
      <c r="AL4012">
        <v>0</v>
      </c>
      <c r="AM4012">
        <v>0</v>
      </c>
    </row>
    <row r="4013" spans="1:39">
      <c r="A4013">
        <v>11</v>
      </c>
      <c r="B4013">
        <v>107</v>
      </c>
      <c r="C4013">
        <v>2019</v>
      </c>
      <c r="D4013">
        <v>99</v>
      </c>
      <c r="E4013">
        <v>99</v>
      </c>
      <c r="F4013">
        <v>99</v>
      </c>
      <c r="G4013">
        <v>99</v>
      </c>
      <c r="H4013">
        <v>99</v>
      </c>
      <c r="I4013">
        <v>99</v>
      </c>
      <c r="J4013">
        <v>999</v>
      </c>
      <c r="K4013">
        <v>99</v>
      </c>
      <c r="L4013">
        <v>99</v>
      </c>
      <c r="M4013">
        <v>99</v>
      </c>
      <c r="N4013">
        <v>220</v>
      </c>
      <c r="O4013">
        <v>99</v>
      </c>
      <c r="P4013">
        <v>9999</v>
      </c>
      <c r="Q4013">
        <v>104</v>
      </c>
      <c r="R4013">
        <v>168</v>
      </c>
      <c r="S4013">
        <v>168</v>
      </c>
      <c r="T4013">
        <v>1.1648869782277078</v>
      </c>
      <c r="U4013">
        <v>1.7215334838107597</v>
      </c>
      <c r="V4013">
        <v>11.178571428571431</v>
      </c>
      <c r="W4013">
        <v>52.208333333333343</v>
      </c>
      <c r="X4013">
        <v>243.52009492854552</v>
      </c>
      <c r="Y4013">
        <v>224.76904761904768</v>
      </c>
      <c r="Z4013">
        <v>224.76904761904768</v>
      </c>
      <c r="AA4013">
        <v>2.8548611921210658</v>
      </c>
      <c r="AB4013">
        <v>6.5081031603710251</v>
      </c>
      <c r="AC4013">
        <v>-0.95203164802262685</v>
      </c>
      <c r="AD4013">
        <v>4</v>
      </c>
      <c r="AE4013">
        <v>0</v>
      </c>
      <c r="AF4013">
        <v>0</v>
      </c>
      <c r="AG4013">
        <v>0</v>
      </c>
      <c r="AH4013">
        <v>12</v>
      </c>
      <c r="AI4013">
        <v>0</v>
      </c>
      <c r="AJ4013">
        <v>1</v>
      </c>
      <c r="AK4013">
        <v>0</v>
      </c>
      <c r="AL4013">
        <v>1</v>
      </c>
      <c r="AM4013">
        <v>0</v>
      </c>
    </row>
    <row r="4014" spans="1:39">
      <c r="A4014">
        <v>11</v>
      </c>
      <c r="B4014">
        <v>108</v>
      </c>
      <c r="C4014">
        <v>2019</v>
      </c>
      <c r="D4014">
        <v>99</v>
      </c>
      <c r="E4014">
        <v>99</v>
      </c>
      <c r="F4014">
        <v>99</v>
      </c>
      <c r="G4014">
        <v>99</v>
      </c>
      <c r="H4014">
        <v>99</v>
      </c>
      <c r="I4014">
        <v>99</v>
      </c>
      <c r="J4014">
        <v>999</v>
      </c>
      <c r="K4014">
        <v>99</v>
      </c>
      <c r="L4014">
        <v>99</v>
      </c>
      <c r="M4014">
        <v>99</v>
      </c>
      <c r="N4014">
        <v>230</v>
      </c>
      <c r="O4014">
        <v>99</v>
      </c>
      <c r="P4014">
        <v>9999</v>
      </c>
      <c r="Q4014">
        <v>87</v>
      </c>
      <c r="R4014">
        <v>164</v>
      </c>
      <c r="S4014">
        <v>164</v>
      </c>
      <c r="T4014">
        <v>1.1371515739841911</v>
      </c>
      <c r="U4014">
        <v>1.8359051417780925</v>
      </c>
      <c r="V4014">
        <v>7.926829268292682</v>
      </c>
      <c r="W4014">
        <v>46.774390243902431</v>
      </c>
      <c r="X4014">
        <v>266.03268768332322</v>
      </c>
      <c r="Y4014">
        <v>245.54817073170744</v>
      </c>
      <c r="Z4014">
        <v>245.54817073170744</v>
      </c>
      <c r="AA4014">
        <v>15.196659904844717</v>
      </c>
      <c r="AB4014">
        <v>7.1545024366480003</v>
      </c>
      <c r="AC4014">
        <v>-30.719373904830359</v>
      </c>
      <c r="AD4014">
        <v>2</v>
      </c>
      <c r="AE4014">
        <v>0</v>
      </c>
      <c r="AF4014">
        <v>0</v>
      </c>
      <c r="AG4014">
        <v>0</v>
      </c>
      <c r="AH4014">
        <v>7</v>
      </c>
      <c r="AI4014">
        <v>0</v>
      </c>
      <c r="AJ4014">
        <v>0</v>
      </c>
      <c r="AK4014">
        <v>0</v>
      </c>
      <c r="AL4014">
        <v>0</v>
      </c>
      <c r="AM4014">
        <v>1</v>
      </c>
    </row>
    <row r="4015" spans="1:39">
      <c r="A4015">
        <v>11</v>
      </c>
      <c r="B4015">
        <v>109</v>
      </c>
      <c r="C4015">
        <v>2018</v>
      </c>
      <c r="D4015">
        <v>99</v>
      </c>
      <c r="E4015">
        <v>99</v>
      </c>
      <c r="F4015">
        <v>99</v>
      </c>
      <c r="G4015">
        <v>99</v>
      </c>
      <c r="H4015">
        <v>99</v>
      </c>
      <c r="I4015">
        <v>99</v>
      </c>
      <c r="J4015">
        <v>999</v>
      </c>
      <c r="K4015">
        <v>99</v>
      </c>
      <c r="L4015">
        <v>99</v>
      </c>
      <c r="M4015">
        <v>99</v>
      </c>
      <c r="N4015">
        <v>60</v>
      </c>
      <c r="O4015">
        <v>99</v>
      </c>
      <c r="P4015">
        <v>9999</v>
      </c>
      <c r="Q4015">
        <v>5</v>
      </c>
      <c r="R4015">
        <v>6</v>
      </c>
      <c r="S4015">
        <v>6</v>
      </c>
      <c r="T4015">
        <v>3.8692203520990509E-2</v>
      </c>
      <c r="U4015">
        <v>1.528040018156414E-2</v>
      </c>
      <c r="V4015">
        <v>15.5</v>
      </c>
      <c r="W4015">
        <v>60.33333333333335</v>
      </c>
      <c r="X4015">
        <v>65.583243048031761</v>
      </c>
      <c r="Y4015">
        <v>60.533333333333331</v>
      </c>
      <c r="Z4015">
        <v>60.533333333333331</v>
      </c>
      <c r="AA4015">
        <v>8.0677685197884443</v>
      </c>
      <c r="AB4015">
        <v>4.4969125210773244</v>
      </c>
      <c r="AC4015">
        <v>78.846517929680445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</row>
    <row r="4016" spans="1:39">
      <c r="A4016">
        <v>11</v>
      </c>
      <c r="B4016">
        <v>110</v>
      </c>
      <c r="C4016">
        <v>2018</v>
      </c>
      <c r="D4016">
        <v>99</v>
      </c>
      <c r="E4016">
        <v>99</v>
      </c>
      <c r="F4016">
        <v>99</v>
      </c>
      <c r="G4016">
        <v>99</v>
      </c>
      <c r="H4016">
        <v>99</v>
      </c>
      <c r="I4016">
        <v>99</v>
      </c>
      <c r="J4016">
        <v>999</v>
      </c>
      <c r="K4016">
        <v>99</v>
      </c>
      <c r="L4016">
        <v>99</v>
      </c>
      <c r="M4016">
        <v>99</v>
      </c>
      <c r="N4016">
        <v>70</v>
      </c>
      <c r="O4016">
        <v>99</v>
      </c>
      <c r="P4016">
        <v>9999</v>
      </c>
      <c r="Q4016">
        <v>20</v>
      </c>
      <c r="R4016">
        <v>20</v>
      </c>
      <c r="S4016">
        <v>20</v>
      </c>
      <c r="T4016">
        <v>0.128974011736635</v>
      </c>
      <c r="U4016">
        <v>6.3801560780126679E-2</v>
      </c>
      <c r="V4016">
        <v>16.25</v>
      </c>
      <c r="W4016">
        <v>61.9</v>
      </c>
      <c r="X4016">
        <v>82.15059588299026</v>
      </c>
      <c r="Y4016">
        <v>75.824999999999989</v>
      </c>
      <c r="Z4016">
        <v>75.824999999999989</v>
      </c>
      <c r="AA4016">
        <v>2.8092481200496726</v>
      </c>
      <c r="AB4016">
        <v>3.6180105030251286</v>
      </c>
      <c r="AC4016">
        <v>17.389996727977675</v>
      </c>
      <c r="AD4016">
        <v>1</v>
      </c>
      <c r="AE4016">
        <v>0</v>
      </c>
      <c r="AF4016">
        <v>0</v>
      </c>
      <c r="AG4016">
        <v>0</v>
      </c>
      <c r="AH4016">
        <v>1</v>
      </c>
      <c r="AI4016">
        <v>0</v>
      </c>
      <c r="AJ4016">
        <v>0</v>
      </c>
      <c r="AK4016">
        <v>0</v>
      </c>
      <c r="AL4016">
        <v>1</v>
      </c>
      <c r="AM4016">
        <v>1</v>
      </c>
    </row>
    <row r="4017" spans="1:39">
      <c r="A4017">
        <v>11</v>
      </c>
      <c r="B4017">
        <v>111</v>
      </c>
      <c r="C4017">
        <v>2018</v>
      </c>
      <c r="D4017">
        <v>99</v>
      </c>
      <c r="E4017">
        <v>99</v>
      </c>
      <c r="F4017">
        <v>99</v>
      </c>
      <c r="G4017">
        <v>99</v>
      </c>
      <c r="H4017">
        <v>99</v>
      </c>
      <c r="I4017">
        <v>99</v>
      </c>
      <c r="J4017">
        <v>999</v>
      </c>
      <c r="K4017">
        <v>99</v>
      </c>
      <c r="L4017">
        <v>99</v>
      </c>
      <c r="M4017">
        <v>99</v>
      </c>
      <c r="N4017">
        <v>80</v>
      </c>
      <c r="O4017">
        <v>99</v>
      </c>
      <c r="P4017">
        <v>9999</v>
      </c>
      <c r="Q4017">
        <v>42</v>
      </c>
      <c r="R4017">
        <v>67</v>
      </c>
      <c r="S4017">
        <v>67</v>
      </c>
      <c r="T4017">
        <v>0.43206293931772755</v>
      </c>
      <c r="U4017">
        <v>0.24359027811464265</v>
      </c>
      <c r="V4017">
        <v>16.46268656716418</v>
      </c>
      <c r="W4017">
        <v>61.940298507462678</v>
      </c>
      <c r="X4017">
        <v>93.625588202001936</v>
      </c>
      <c r="Y4017">
        <v>86.416417910447748</v>
      </c>
      <c r="Z4017">
        <v>86.416417910447748</v>
      </c>
      <c r="AA4017">
        <v>2.614916854071617</v>
      </c>
      <c r="AB4017">
        <v>2.8066051996521781</v>
      </c>
      <c r="AC4017">
        <v>21.997607001942303</v>
      </c>
      <c r="AD4017">
        <v>2</v>
      </c>
      <c r="AE4017">
        <v>0</v>
      </c>
      <c r="AF4017">
        <v>0</v>
      </c>
      <c r="AG4017">
        <v>2</v>
      </c>
      <c r="AH4017">
        <v>3</v>
      </c>
      <c r="AI4017">
        <v>0</v>
      </c>
      <c r="AJ4017">
        <v>0</v>
      </c>
      <c r="AK4017">
        <v>2</v>
      </c>
      <c r="AL4017">
        <v>3</v>
      </c>
      <c r="AM4017">
        <v>1</v>
      </c>
    </row>
    <row r="4018" spans="1:39">
      <c r="A4018">
        <v>11</v>
      </c>
      <c r="B4018">
        <v>112</v>
      </c>
      <c r="C4018">
        <v>2018</v>
      </c>
      <c r="D4018">
        <v>99</v>
      </c>
      <c r="E4018">
        <v>99</v>
      </c>
      <c r="F4018">
        <v>99</v>
      </c>
      <c r="G4018">
        <v>99</v>
      </c>
      <c r="H4018">
        <v>99</v>
      </c>
      <c r="I4018">
        <v>99</v>
      </c>
      <c r="J4018">
        <v>999</v>
      </c>
      <c r="K4018">
        <v>99</v>
      </c>
      <c r="L4018">
        <v>99</v>
      </c>
      <c r="M4018">
        <v>99</v>
      </c>
      <c r="N4018">
        <v>90</v>
      </c>
      <c r="O4018">
        <v>99</v>
      </c>
      <c r="P4018">
        <v>9999</v>
      </c>
      <c r="Q4018">
        <v>98</v>
      </c>
      <c r="R4018">
        <v>216</v>
      </c>
      <c r="S4018">
        <v>216</v>
      </c>
      <c r="T4018">
        <v>1.3929193267556583</v>
      </c>
      <c r="U4018">
        <v>0.87219867919620242</v>
      </c>
      <c r="V4018">
        <v>16.402777777777779</v>
      </c>
      <c r="W4018">
        <v>61.805555555555557</v>
      </c>
      <c r="X4018">
        <v>103.98509289354352</v>
      </c>
      <c r="Y4018">
        <v>95.978240740740773</v>
      </c>
      <c r="Z4018">
        <v>95.978240740740773</v>
      </c>
      <c r="AA4018">
        <v>2.685064772205938</v>
      </c>
      <c r="AB4018">
        <v>3.0091168057450774</v>
      </c>
      <c r="AC4018">
        <v>-5.5760577660999822</v>
      </c>
      <c r="AD4018">
        <v>12</v>
      </c>
      <c r="AE4018">
        <v>0</v>
      </c>
      <c r="AF4018">
        <v>0</v>
      </c>
      <c r="AG4018">
        <v>0</v>
      </c>
      <c r="AH4018">
        <v>15</v>
      </c>
      <c r="AI4018">
        <v>8</v>
      </c>
      <c r="AJ4018">
        <v>0</v>
      </c>
      <c r="AK4018">
        <v>5</v>
      </c>
      <c r="AL4018">
        <v>7</v>
      </c>
      <c r="AM4018">
        <v>1</v>
      </c>
    </row>
    <row r="4019" spans="1:39">
      <c r="A4019">
        <v>11</v>
      </c>
      <c r="B4019">
        <v>113</v>
      </c>
      <c r="C4019">
        <v>2018</v>
      </c>
      <c r="D4019">
        <v>99</v>
      </c>
      <c r="E4019">
        <v>99</v>
      </c>
      <c r="F4019">
        <v>99</v>
      </c>
      <c r="G4019">
        <v>99</v>
      </c>
      <c r="H4019">
        <v>99</v>
      </c>
      <c r="I4019">
        <v>99</v>
      </c>
      <c r="J4019">
        <v>999</v>
      </c>
      <c r="K4019">
        <v>99</v>
      </c>
      <c r="L4019">
        <v>99</v>
      </c>
      <c r="M4019">
        <v>99</v>
      </c>
      <c r="N4019">
        <v>100</v>
      </c>
      <c r="O4019">
        <v>99</v>
      </c>
      <c r="P4019">
        <v>9999</v>
      </c>
      <c r="Q4019">
        <v>163</v>
      </c>
      <c r="R4019">
        <v>592</v>
      </c>
      <c r="S4019">
        <v>592</v>
      </c>
      <c r="T4019">
        <v>3.8176307474043978</v>
      </c>
      <c r="U4019">
        <v>2.6288262477559554</v>
      </c>
      <c r="V4019">
        <v>16.336148648648649</v>
      </c>
      <c r="W4019">
        <v>61.559121621621649</v>
      </c>
      <c r="X4019">
        <v>114.35353283944836</v>
      </c>
      <c r="Y4019">
        <v>105.54831081081086</v>
      </c>
      <c r="Z4019">
        <v>105.54831081081086</v>
      </c>
      <c r="AA4019">
        <v>2.7969693754451046</v>
      </c>
      <c r="AB4019">
        <v>2.6425349799658355</v>
      </c>
      <c r="AC4019">
        <v>-8.940433078097092</v>
      </c>
      <c r="AD4019">
        <v>26</v>
      </c>
      <c r="AE4019">
        <v>0</v>
      </c>
      <c r="AF4019">
        <v>0</v>
      </c>
      <c r="AG4019">
        <v>5</v>
      </c>
      <c r="AH4019">
        <v>47</v>
      </c>
      <c r="AI4019">
        <v>9</v>
      </c>
      <c r="AJ4019">
        <v>7</v>
      </c>
      <c r="AK4019">
        <v>11</v>
      </c>
      <c r="AL4019">
        <v>20</v>
      </c>
      <c r="AM4019">
        <v>3</v>
      </c>
    </row>
    <row r="4020" spans="1:39">
      <c r="A4020">
        <v>11</v>
      </c>
      <c r="B4020">
        <v>114</v>
      </c>
      <c r="C4020">
        <v>2018</v>
      </c>
      <c r="D4020">
        <v>99</v>
      </c>
      <c r="E4020">
        <v>99</v>
      </c>
      <c r="F4020">
        <v>99</v>
      </c>
      <c r="G4020">
        <v>99</v>
      </c>
      <c r="H4020">
        <v>99</v>
      </c>
      <c r="I4020">
        <v>99</v>
      </c>
      <c r="J4020">
        <v>999</v>
      </c>
      <c r="K4020">
        <v>99</v>
      </c>
      <c r="L4020">
        <v>99</v>
      </c>
      <c r="M4020">
        <v>99</v>
      </c>
      <c r="N4020">
        <v>110</v>
      </c>
      <c r="O4020">
        <v>99</v>
      </c>
      <c r="P4020">
        <v>9999</v>
      </c>
      <c r="Q4020">
        <v>218</v>
      </c>
      <c r="R4020">
        <v>1007</v>
      </c>
      <c r="S4020">
        <v>1007</v>
      </c>
      <c r="T4020">
        <v>6.4938414909395759</v>
      </c>
      <c r="U4020">
        <v>4.8921429671600576</v>
      </c>
      <c r="V4020">
        <v>16.124131082423037</v>
      </c>
      <c r="W4020">
        <v>61.195630585898691</v>
      </c>
      <c r="X4020">
        <v>125.10627126904728</v>
      </c>
      <c r="Y4020">
        <v>115.47308838133078</v>
      </c>
      <c r="Z4020">
        <v>115.47308838133078</v>
      </c>
      <c r="AA4020">
        <v>2.8409581819126246</v>
      </c>
      <c r="AB4020">
        <v>3.2728398084378982</v>
      </c>
      <c r="AC4020">
        <v>-1.6554199537387619</v>
      </c>
      <c r="AD4020">
        <v>35</v>
      </c>
      <c r="AE4020">
        <v>0</v>
      </c>
      <c r="AF4020">
        <v>0</v>
      </c>
      <c r="AG4020">
        <v>7</v>
      </c>
      <c r="AH4020">
        <v>91</v>
      </c>
      <c r="AI4020">
        <v>16</v>
      </c>
      <c r="AJ4020">
        <v>12</v>
      </c>
      <c r="AK4020">
        <v>7</v>
      </c>
      <c r="AL4020">
        <v>24</v>
      </c>
      <c r="AM4020">
        <v>5</v>
      </c>
    </row>
    <row r="4021" spans="1:39">
      <c r="A4021">
        <v>11</v>
      </c>
      <c r="B4021">
        <v>115</v>
      </c>
      <c r="C4021">
        <v>2018</v>
      </c>
      <c r="D4021">
        <v>99</v>
      </c>
      <c r="E4021">
        <v>99</v>
      </c>
      <c r="F4021">
        <v>99</v>
      </c>
      <c r="G4021">
        <v>99</v>
      </c>
      <c r="H4021">
        <v>99</v>
      </c>
      <c r="I4021">
        <v>99</v>
      </c>
      <c r="J4021">
        <v>999</v>
      </c>
      <c r="K4021">
        <v>99</v>
      </c>
      <c r="L4021">
        <v>99</v>
      </c>
      <c r="M4021">
        <v>99</v>
      </c>
      <c r="N4021">
        <v>120</v>
      </c>
      <c r="O4021">
        <v>99</v>
      </c>
      <c r="P4021">
        <v>9999</v>
      </c>
      <c r="Q4021">
        <v>355</v>
      </c>
      <c r="R4021">
        <v>1838</v>
      </c>
      <c r="S4021">
        <v>1838</v>
      </c>
      <c r="T4021">
        <v>11.852711678596762</v>
      </c>
      <c r="U4021">
        <v>9.7113927037182979</v>
      </c>
      <c r="V4021">
        <v>15.690968443960829</v>
      </c>
      <c r="W4021">
        <v>60.263329706202391</v>
      </c>
      <c r="X4021">
        <v>136.06468475202081</v>
      </c>
      <c r="Y4021">
        <v>125.58770402611523</v>
      </c>
      <c r="Z4021">
        <v>125.58770402611523</v>
      </c>
      <c r="AA4021">
        <v>2.8481559724562966</v>
      </c>
      <c r="AB4021">
        <v>3.427672418094597</v>
      </c>
      <c r="AC4021">
        <v>-9.5780817750952387</v>
      </c>
      <c r="AD4021">
        <v>61</v>
      </c>
      <c r="AE4021">
        <v>0</v>
      </c>
      <c r="AF4021">
        <v>0</v>
      </c>
      <c r="AG4021">
        <v>5</v>
      </c>
      <c r="AH4021">
        <v>130</v>
      </c>
      <c r="AI4021">
        <v>25</v>
      </c>
      <c r="AJ4021">
        <v>31</v>
      </c>
      <c r="AK4021">
        <v>19</v>
      </c>
      <c r="AL4021">
        <v>51</v>
      </c>
      <c r="AM4021">
        <v>9</v>
      </c>
    </row>
    <row r="4022" spans="1:39">
      <c r="A4022">
        <v>11</v>
      </c>
      <c r="B4022">
        <v>116</v>
      </c>
      <c r="C4022">
        <v>2018</v>
      </c>
      <c r="D4022">
        <v>99</v>
      </c>
      <c r="E4022">
        <v>99</v>
      </c>
      <c r="F4022">
        <v>99</v>
      </c>
      <c r="G4022">
        <v>99</v>
      </c>
      <c r="H4022">
        <v>99</v>
      </c>
      <c r="I4022">
        <v>99</v>
      </c>
      <c r="J4022">
        <v>999</v>
      </c>
      <c r="K4022">
        <v>99</v>
      </c>
      <c r="L4022">
        <v>99</v>
      </c>
      <c r="M4022">
        <v>99</v>
      </c>
      <c r="N4022">
        <v>130</v>
      </c>
      <c r="O4022">
        <v>99</v>
      </c>
      <c r="P4022">
        <v>9999</v>
      </c>
      <c r="Q4022">
        <v>425</v>
      </c>
      <c r="R4022">
        <v>2141</v>
      </c>
      <c r="S4022">
        <v>2140</v>
      </c>
      <c r="T4022">
        <v>13.806667956406784</v>
      </c>
      <c r="U4022">
        <v>12.164759400380602</v>
      </c>
      <c r="V4022">
        <v>15.434843531060253</v>
      </c>
      <c r="W4022">
        <v>59.848130841121488</v>
      </c>
      <c r="X4022">
        <v>146.38556015430004</v>
      </c>
      <c r="Y4022">
        <v>135.05105091078929</v>
      </c>
      <c r="Z4022">
        <v>135.11415887850467</v>
      </c>
      <c r="AA4022">
        <v>2.8603183426826759</v>
      </c>
      <c r="AB4022">
        <v>3.8289137648156704</v>
      </c>
      <c r="AC4022">
        <v>0.5960706811772658</v>
      </c>
      <c r="AD4022">
        <v>62</v>
      </c>
      <c r="AE4022">
        <v>0</v>
      </c>
      <c r="AF4022">
        <v>0</v>
      </c>
      <c r="AG4022">
        <v>3</v>
      </c>
      <c r="AH4022">
        <v>171</v>
      </c>
      <c r="AI4022">
        <v>31</v>
      </c>
      <c r="AJ4022">
        <v>29</v>
      </c>
      <c r="AK4022">
        <v>27</v>
      </c>
      <c r="AL4022">
        <v>52</v>
      </c>
      <c r="AM4022">
        <v>16</v>
      </c>
    </row>
    <row r="4023" spans="1:39">
      <c r="A4023">
        <v>11</v>
      </c>
      <c r="B4023">
        <v>117</v>
      </c>
      <c r="C4023">
        <v>2018</v>
      </c>
      <c r="D4023">
        <v>99</v>
      </c>
      <c r="E4023">
        <v>99</v>
      </c>
      <c r="F4023">
        <v>99</v>
      </c>
      <c r="G4023">
        <v>99</v>
      </c>
      <c r="H4023">
        <v>99</v>
      </c>
      <c r="I4023">
        <v>99</v>
      </c>
      <c r="J4023">
        <v>999</v>
      </c>
      <c r="K4023">
        <v>99</v>
      </c>
      <c r="L4023">
        <v>99</v>
      </c>
      <c r="M4023">
        <v>99</v>
      </c>
      <c r="N4023">
        <v>140</v>
      </c>
      <c r="O4023">
        <v>99</v>
      </c>
      <c r="P4023">
        <v>9999</v>
      </c>
      <c r="Q4023">
        <v>394</v>
      </c>
      <c r="R4023">
        <v>1974</v>
      </c>
      <c r="S4023">
        <v>1974</v>
      </c>
      <c r="T4023">
        <v>12.72973495840588</v>
      </c>
      <c r="U4023">
        <v>12.040723949347315</v>
      </c>
      <c r="V4023">
        <v>15.211246200607899</v>
      </c>
      <c r="W4023">
        <v>59.375379939209751</v>
      </c>
      <c r="X4023">
        <v>157.07781879493024</v>
      </c>
      <c r="Y4023">
        <v>144.98282674772028</v>
      </c>
      <c r="Z4023">
        <v>144.98282674772028</v>
      </c>
      <c r="AA4023">
        <v>2.8566500941280677</v>
      </c>
      <c r="AB4023">
        <v>4.1129471277301999</v>
      </c>
      <c r="AC4023">
        <v>-2.1914981162985554</v>
      </c>
      <c r="AD4023">
        <v>59</v>
      </c>
      <c r="AE4023">
        <v>0</v>
      </c>
      <c r="AF4023">
        <v>0</v>
      </c>
      <c r="AG4023">
        <v>6</v>
      </c>
      <c r="AH4023">
        <v>142</v>
      </c>
      <c r="AI4023">
        <v>18</v>
      </c>
      <c r="AJ4023">
        <v>11</v>
      </c>
      <c r="AK4023">
        <v>18</v>
      </c>
      <c r="AL4023">
        <v>48</v>
      </c>
      <c r="AM4023">
        <v>11</v>
      </c>
    </row>
    <row r="4024" spans="1:39">
      <c r="A4024">
        <v>11</v>
      </c>
      <c r="B4024">
        <v>118</v>
      </c>
      <c r="C4024">
        <v>2018</v>
      </c>
      <c r="D4024">
        <v>99</v>
      </c>
      <c r="E4024">
        <v>99</v>
      </c>
      <c r="F4024">
        <v>99</v>
      </c>
      <c r="G4024">
        <v>99</v>
      </c>
      <c r="H4024">
        <v>99</v>
      </c>
      <c r="I4024">
        <v>99</v>
      </c>
      <c r="J4024">
        <v>999</v>
      </c>
      <c r="K4024">
        <v>99</v>
      </c>
      <c r="L4024">
        <v>99</v>
      </c>
      <c r="M4024">
        <v>99</v>
      </c>
      <c r="N4024">
        <v>150</v>
      </c>
      <c r="O4024">
        <v>99</v>
      </c>
      <c r="P4024">
        <v>9999</v>
      </c>
      <c r="Q4024">
        <v>346</v>
      </c>
      <c r="R4024">
        <v>1733</v>
      </c>
      <c r="S4024">
        <v>1733</v>
      </c>
      <c r="T4024">
        <v>11.17559811697943</v>
      </c>
      <c r="U4024">
        <v>11.300533286807761</v>
      </c>
      <c r="V4024">
        <v>15.130409694171952</v>
      </c>
      <c r="W4024">
        <v>59.236006924408549</v>
      </c>
      <c r="X4024">
        <v>167.92284623449339</v>
      </c>
      <c r="Y4024">
        <v>154.99278707443725</v>
      </c>
      <c r="Z4024">
        <v>154.99278707443725</v>
      </c>
      <c r="AA4024">
        <v>2.9389243450887093</v>
      </c>
      <c r="AB4024">
        <v>4.2562518538026737</v>
      </c>
      <c r="AC4024">
        <v>-5.7595906936744896</v>
      </c>
      <c r="AD4024">
        <v>43</v>
      </c>
      <c r="AE4024">
        <v>0</v>
      </c>
      <c r="AF4024">
        <v>0</v>
      </c>
      <c r="AG4024">
        <v>8</v>
      </c>
      <c r="AH4024">
        <v>135</v>
      </c>
      <c r="AI4024">
        <v>22</v>
      </c>
      <c r="AJ4024">
        <v>6</v>
      </c>
      <c r="AK4024">
        <v>10</v>
      </c>
      <c r="AL4024">
        <v>36</v>
      </c>
      <c r="AM4024">
        <v>4</v>
      </c>
    </row>
    <row r="4025" spans="1:39">
      <c r="A4025">
        <v>11</v>
      </c>
      <c r="B4025">
        <v>119</v>
      </c>
      <c r="C4025">
        <v>2018</v>
      </c>
      <c r="D4025">
        <v>99</v>
      </c>
      <c r="E4025">
        <v>99</v>
      </c>
      <c r="F4025">
        <v>99</v>
      </c>
      <c r="G4025">
        <v>99</v>
      </c>
      <c r="H4025">
        <v>99</v>
      </c>
      <c r="I4025">
        <v>99</v>
      </c>
      <c r="J4025">
        <v>999</v>
      </c>
      <c r="K4025">
        <v>99</v>
      </c>
      <c r="L4025">
        <v>99</v>
      </c>
      <c r="M4025">
        <v>99</v>
      </c>
      <c r="N4025">
        <v>160</v>
      </c>
      <c r="O4025">
        <v>99</v>
      </c>
      <c r="P4025">
        <v>9999</v>
      </c>
      <c r="Q4025">
        <v>347</v>
      </c>
      <c r="R4025">
        <v>1597</v>
      </c>
      <c r="S4025">
        <v>1597</v>
      </c>
      <c r="T4025">
        <v>10.298574837170312</v>
      </c>
      <c r="U4025">
        <v>11.082295346659579</v>
      </c>
      <c r="V4025">
        <v>14.832185347526613</v>
      </c>
      <c r="W4025">
        <v>58.629304946775193</v>
      </c>
      <c r="X4025">
        <v>178.70397569657595</v>
      </c>
      <c r="Y4025">
        <v>164.94376956794005</v>
      </c>
      <c r="Z4025">
        <v>164.94376956794005</v>
      </c>
      <c r="AA4025">
        <v>2.8466472283663098</v>
      </c>
      <c r="AB4025">
        <v>4.2870214154424851</v>
      </c>
      <c r="AC4025">
        <v>-4.1176037652945929</v>
      </c>
      <c r="AD4025">
        <v>44</v>
      </c>
      <c r="AE4025">
        <v>0</v>
      </c>
      <c r="AF4025">
        <v>0</v>
      </c>
      <c r="AG4025">
        <v>2</v>
      </c>
      <c r="AH4025">
        <v>132</v>
      </c>
      <c r="AI4025">
        <v>20</v>
      </c>
      <c r="AJ4025">
        <v>7</v>
      </c>
      <c r="AK4025">
        <v>12</v>
      </c>
      <c r="AL4025">
        <v>36</v>
      </c>
      <c r="AM4025">
        <v>5</v>
      </c>
    </row>
    <row r="4026" spans="1:39">
      <c r="A4026">
        <v>11</v>
      </c>
      <c r="B4026">
        <v>120</v>
      </c>
      <c r="C4026">
        <v>2018</v>
      </c>
      <c r="D4026">
        <v>99</v>
      </c>
      <c r="E4026">
        <v>99</v>
      </c>
      <c r="F4026">
        <v>99</v>
      </c>
      <c r="G4026">
        <v>99</v>
      </c>
      <c r="H4026">
        <v>99</v>
      </c>
      <c r="I4026">
        <v>99</v>
      </c>
      <c r="J4026">
        <v>999</v>
      </c>
      <c r="K4026">
        <v>99</v>
      </c>
      <c r="L4026">
        <v>99</v>
      </c>
      <c r="M4026">
        <v>99</v>
      </c>
      <c r="N4026">
        <v>170</v>
      </c>
      <c r="O4026">
        <v>99</v>
      </c>
      <c r="P4026">
        <v>9999</v>
      </c>
      <c r="Q4026">
        <v>329</v>
      </c>
      <c r="R4026">
        <v>1352</v>
      </c>
      <c r="S4026">
        <v>1352</v>
      </c>
      <c r="T4026">
        <v>8.7186431933965309</v>
      </c>
      <c r="U4026">
        <v>9.9441663769687185</v>
      </c>
      <c r="V4026">
        <v>14.539201183431953</v>
      </c>
      <c r="W4026">
        <v>58.099852071005934</v>
      </c>
      <c r="X4026">
        <v>189.40921358831224</v>
      </c>
      <c r="Y4026">
        <v>174.82470414201151</v>
      </c>
      <c r="Z4026">
        <v>174.82470414201151</v>
      </c>
      <c r="AA4026">
        <v>2.8791480086654375</v>
      </c>
      <c r="AB4026">
        <v>4.3607243822419752</v>
      </c>
      <c r="AC4026">
        <v>-3.6332837476498367</v>
      </c>
      <c r="AD4026">
        <v>35</v>
      </c>
      <c r="AE4026">
        <v>0</v>
      </c>
      <c r="AF4026">
        <v>0</v>
      </c>
      <c r="AG4026">
        <v>2</v>
      </c>
      <c r="AH4026">
        <v>105</v>
      </c>
      <c r="AI4026">
        <v>9</v>
      </c>
      <c r="AJ4026">
        <v>2</v>
      </c>
      <c r="AK4026">
        <v>10</v>
      </c>
      <c r="AL4026">
        <v>28</v>
      </c>
      <c r="AM4026">
        <v>4</v>
      </c>
    </row>
    <row r="4027" spans="1:39">
      <c r="A4027">
        <v>11</v>
      </c>
      <c r="B4027">
        <v>121</v>
      </c>
      <c r="C4027">
        <v>2018</v>
      </c>
      <c r="D4027">
        <v>99</v>
      </c>
      <c r="E4027">
        <v>99</v>
      </c>
      <c r="F4027">
        <v>99</v>
      </c>
      <c r="G4027">
        <v>99</v>
      </c>
      <c r="H4027">
        <v>99</v>
      </c>
      <c r="I4027">
        <v>99</v>
      </c>
      <c r="J4027">
        <v>999</v>
      </c>
      <c r="K4027">
        <v>99</v>
      </c>
      <c r="L4027">
        <v>99</v>
      </c>
      <c r="M4027">
        <v>99</v>
      </c>
      <c r="N4027">
        <v>180</v>
      </c>
      <c r="O4027">
        <v>99</v>
      </c>
      <c r="P4027">
        <v>9999</v>
      </c>
      <c r="Q4027">
        <v>304</v>
      </c>
      <c r="R4027">
        <v>1041</v>
      </c>
      <c r="S4027">
        <v>1041</v>
      </c>
      <c r="T4027">
        <v>6.7130973108918548</v>
      </c>
      <c r="U4027">
        <v>8.0941062293252344</v>
      </c>
      <c r="V4027">
        <v>14.097982708933715</v>
      </c>
      <c r="W4027">
        <v>57.118155619596557</v>
      </c>
      <c r="X4027">
        <v>200.22927783207061</v>
      </c>
      <c r="Y4027">
        <v>184.81162343900101</v>
      </c>
      <c r="Z4027">
        <v>184.81162343900101</v>
      </c>
      <c r="AA4027">
        <v>2.8590065914715845</v>
      </c>
      <c r="AB4027">
        <v>4.5604559804956146</v>
      </c>
      <c r="AC4027">
        <v>-6.1064828525752679</v>
      </c>
      <c r="AD4027">
        <v>29</v>
      </c>
      <c r="AE4027">
        <v>0</v>
      </c>
      <c r="AF4027">
        <v>0</v>
      </c>
      <c r="AG4027">
        <v>0</v>
      </c>
      <c r="AH4027">
        <v>89</v>
      </c>
      <c r="AI4027">
        <v>8</v>
      </c>
      <c r="AJ4027">
        <v>0</v>
      </c>
      <c r="AK4027">
        <v>5</v>
      </c>
      <c r="AL4027">
        <v>11</v>
      </c>
      <c r="AM4027">
        <v>0</v>
      </c>
    </row>
    <row r="4028" spans="1:39">
      <c r="A4028">
        <v>11</v>
      </c>
      <c r="B4028">
        <v>122</v>
      </c>
      <c r="C4028">
        <v>2018</v>
      </c>
      <c r="D4028">
        <v>99</v>
      </c>
      <c r="E4028">
        <v>99</v>
      </c>
      <c r="F4028">
        <v>99</v>
      </c>
      <c r="G4028">
        <v>99</v>
      </c>
      <c r="H4028">
        <v>99</v>
      </c>
      <c r="I4028">
        <v>99</v>
      </c>
      <c r="J4028">
        <v>999</v>
      </c>
      <c r="K4028">
        <v>99</v>
      </c>
      <c r="L4028">
        <v>99</v>
      </c>
      <c r="M4028">
        <v>99</v>
      </c>
      <c r="N4028">
        <v>190</v>
      </c>
      <c r="O4028">
        <v>99</v>
      </c>
      <c r="P4028">
        <v>9999</v>
      </c>
      <c r="Q4028">
        <v>261</v>
      </c>
      <c r="R4028">
        <v>728</v>
      </c>
      <c r="S4028">
        <v>728</v>
      </c>
      <c r="T4028">
        <v>4.6946540272135158</v>
      </c>
      <c r="U4028">
        <v>5.9667774986515045</v>
      </c>
      <c r="V4028">
        <v>13.278846153846152</v>
      </c>
      <c r="W4028">
        <v>55.850274725274723</v>
      </c>
      <c r="X4028">
        <v>211.06580310263928</v>
      </c>
      <c r="Y4028">
        <v>194.81373626373636</v>
      </c>
      <c r="Z4028">
        <v>194.81373626373636</v>
      </c>
      <c r="AA4028">
        <v>2.8556245437415124</v>
      </c>
      <c r="AB4028">
        <v>4.8706736149107925</v>
      </c>
      <c r="AC4028">
        <v>-16.477047079864946</v>
      </c>
      <c r="AD4028">
        <v>19</v>
      </c>
      <c r="AE4028">
        <v>0</v>
      </c>
      <c r="AF4028">
        <v>0</v>
      </c>
      <c r="AG4028">
        <v>1</v>
      </c>
      <c r="AH4028">
        <v>59</v>
      </c>
      <c r="AI4028">
        <v>4</v>
      </c>
      <c r="AJ4028">
        <v>1</v>
      </c>
      <c r="AK4028">
        <v>1</v>
      </c>
      <c r="AL4028">
        <v>13</v>
      </c>
      <c r="AM4028">
        <v>0</v>
      </c>
    </row>
    <row r="4029" spans="1:39">
      <c r="A4029">
        <v>11</v>
      </c>
      <c r="B4029">
        <v>123</v>
      </c>
      <c r="C4029">
        <v>2018</v>
      </c>
      <c r="D4029">
        <v>99</v>
      </c>
      <c r="E4029">
        <v>99</v>
      </c>
      <c r="F4029">
        <v>99</v>
      </c>
      <c r="G4029">
        <v>99</v>
      </c>
      <c r="H4029">
        <v>99</v>
      </c>
      <c r="I4029">
        <v>99</v>
      </c>
      <c r="J4029">
        <v>999</v>
      </c>
      <c r="K4029">
        <v>99</v>
      </c>
      <c r="L4029">
        <v>99</v>
      </c>
      <c r="M4029">
        <v>99</v>
      </c>
      <c r="N4029">
        <v>200</v>
      </c>
      <c r="O4029">
        <v>99</v>
      </c>
      <c r="P4029">
        <v>9999</v>
      </c>
      <c r="Q4029">
        <v>205</v>
      </c>
      <c r="R4029">
        <v>485</v>
      </c>
      <c r="S4029">
        <v>485</v>
      </c>
      <c r="T4029">
        <v>3.1276197846134006</v>
      </c>
      <c r="U4029">
        <v>4.1797994876606346</v>
      </c>
      <c r="V4029">
        <v>12.490721649484536</v>
      </c>
      <c r="W4029">
        <v>54.480412371134015</v>
      </c>
      <c r="X4029">
        <v>221.93363192637179</v>
      </c>
      <c r="Y4029">
        <v>204.84474226804113</v>
      </c>
      <c r="Z4029">
        <v>204.84474226804113</v>
      </c>
      <c r="AA4029">
        <v>2.8358526028601778</v>
      </c>
      <c r="AB4029">
        <v>5.3200774968244735</v>
      </c>
      <c r="AC4029">
        <v>-12.37123804224338</v>
      </c>
      <c r="AD4029">
        <v>10</v>
      </c>
      <c r="AE4029">
        <v>0</v>
      </c>
      <c r="AF4029">
        <v>0</v>
      </c>
      <c r="AG4029">
        <v>0</v>
      </c>
      <c r="AH4029">
        <v>46</v>
      </c>
      <c r="AI4029">
        <v>5</v>
      </c>
      <c r="AJ4029">
        <v>1</v>
      </c>
      <c r="AK4029">
        <v>1</v>
      </c>
      <c r="AL4029">
        <v>5</v>
      </c>
      <c r="AM4029">
        <v>2</v>
      </c>
    </row>
    <row r="4030" spans="1:39">
      <c r="A4030">
        <v>11</v>
      </c>
      <c r="B4030">
        <v>124</v>
      </c>
      <c r="C4030">
        <v>2018</v>
      </c>
      <c r="D4030">
        <v>99</v>
      </c>
      <c r="E4030">
        <v>99</v>
      </c>
      <c r="F4030">
        <v>99</v>
      </c>
      <c r="G4030">
        <v>99</v>
      </c>
      <c r="H4030">
        <v>99</v>
      </c>
      <c r="I4030">
        <v>99</v>
      </c>
      <c r="J4030">
        <v>999</v>
      </c>
      <c r="K4030">
        <v>99</v>
      </c>
      <c r="L4030">
        <v>99</v>
      </c>
      <c r="M4030">
        <v>99</v>
      </c>
      <c r="N4030">
        <v>210</v>
      </c>
      <c r="O4030">
        <v>99</v>
      </c>
      <c r="P4030">
        <v>9999</v>
      </c>
      <c r="Q4030">
        <v>173</v>
      </c>
      <c r="R4030">
        <v>319</v>
      </c>
      <c r="S4030">
        <v>319</v>
      </c>
      <c r="T4030">
        <v>2.0571354871993295</v>
      </c>
      <c r="U4030">
        <v>2.8809444364344858</v>
      </c>
      <c r="V4030">
        <v>11.31974921630094</v>
      </c>
      <c r="W4030">
        <v>52.520376175548591</v>
      </c>
      <c r="X4030">
        <v>232.56995554227203</v>
      </c>
      <c r="Y4030">
        <v>214.66206896551736</v>
      </c>
      <c r="Z4030">
        <v>214.66206896551736</v>
      </c>
      <c r="AA4030">
        <v>2.847201251568594</v>
      </c>
      <c r="AB4030">
        <v>5.6094461181037119</v>
      </c>
      <c r="AC4030">
        <v>-14.53051284152634</v>
      </c>
      <c r="AD4030">
        <v>7</v>
      </c>
      <c r="AE4030">
        <v>0</v>
      </c>
      <c r="AF4030">
        <v>0</v>
      </c>
      <c r="AG4030">
        <v>0</v>
      </c>
      <c r="AH4030">
        <v>24</v>
      </c>
      <c r="AI4030">
        <v>3</v>
      </c>
      <c r="AJ4030">
        <v>0</v>
      </c>
      <c r="AK4030">
        <v>3</v>
      </c>
      <c r="AL4030">
        <v>1</v>
      </c>
      <c r="AM4030">
        <v>1</v>
      </c>
    </row>
    <row r="4031" spans="1:39">
      <c r="A4031">
        <v>11</v>
      </c>
      <c r="B4031">
        <v>125</v>
      </c>
      <c r="C4031">
        <v>2018</v>
      </c>
      <c r="D4031">
        <v>99</v>
      </c>
      <c r="E4031">
        <v>99</v>
      </c>
      <c r="F4031">
        <v>99</v>
      </c>
      <c r="G4031">
        <v>99</v>
      </c>
      <c r="H4031">
        <v>99</v>
      </c>
      <c r="I4031">
        <v>99</v>
      </c>
      <c r="J4031">
        <v>999</v>
      </c>
      <c r="K4031">
        <v>99</v>
      </c>
      <c r="L4031">
        <v>99</v>
      </c>
      <c r="M4031">
        <v>99</v>
      </c>
      <c r="N4031">
        <v>220</v>
      </c>
      <c r="O4031">
        <v>99</v>
      </c>
      <c r="P4031">
        <v>9999</v>
      </c>
      <c r="Q4031">
        <v>101</v>
      </c>
      <c r="R4031">
        <v>151</v>
      </c>
      <c r="S4031">
        <v>151</v>
      </c>
      <c r="T4031">
        <v>0.97375378861159501</v>
      </c>
      <c r="U4031">
        <v>1.4240558852027969</v>
      </c>
      <c r="V4031">
        <v>10.086092715231787</v>
      </c>
      <c r="W4031">
        <v>50.503311258278131</v>
      </c>
      <c r="X4031">
        <v>242.86196035100059</v>
      </c>
      <c r="Y4031">
        <v>224.16158940397361</v>
      </c>
      <c r="Z4031">
        <v>224.16158940397361</v>
      </c>
      <c r="AA4031">
        <v>2.7691264055466327</v>
      </c>
      <c r="AB4031">
        <v>6.5890478788270705</v>
      </c>
      <c r="AC4031">
        <v>0.40358159955571471</v>
      </c>
      <c r="AD4031">
        <v>2</v>
      </c>
      <c r="AE4031">
        <v>0</v>
      </c>
      <c r="AF4031">
        <v>0</v>
      </c>
      <c r="AG4031">
        <v>0</v>
      </c>
      <c r="AH4031">
        <v>10</v>
      </c>
      <c r="AI4031">
        <v>2</v>
      </c>
      <c r="AJ4031">
        <v>0</v>
      </c>
      <c r="AK4031">
        <v>0</v>
      </c>
      <c r="AL4031">
        <v>3</v>
      </c>
      <c r="AM4031">
        <v>0</v>
      </c>
    </row>
    <row r="4032" spans="1:39">
      <c r="A4032">
        <v>11</v>
      </c>
      <c r="B4032">
        <v>126</v>
      </c>
      <c r="C4032">
        <v>2018</v>
      </c>
      <c r="D4032">
        <v>99</v>
      </c>
      <c r="E4032">
        <v>99</v>
      </c>
      <c r="F4032">
        <v>99</v>
      </c>
      <c r="G4032">
        <v>99</v>
      </c>
      <c r="H4032">
        <v>99</v>
      </c>
      <c r="I4032">
        <v>99</v>
      </c>
      <c r="J4032">
        <v>999</v>
      </c>
      <c r="K4032">
        <v>99</v>
      </c>
      <c r="L4032">
        <v>99</v>
      </c>
      <c r="M4032">
        <v>99</v>
      </c>
      <c r="N4032">
        <v>230</v>
      </c>
      <c r="O4032">
        <v>99</v>
      </c>
      <c r="P4032">
        <v>9999</v>
      </c>
      <c r="Q4032">
        <v>97</v>
      </c>
      <c r="R4032">
        <v>240</v>
      </c>
      <c r="S4032">
        <v>240</v>
      </c>
      <c r="T4032">
        <v>1.5476881408396204</v>
      </c>
      <c r="U4032">
        <v>2.4946052656545112</v>
      </c>
      <c r="V4032">
        <v>7.6749999999999998</v>
      </c>
      <c r="W4032">
        <v>46.291666666666657</v>
      </c>
      <c r="X4032">
        <v>267.67018779342726</v>
      </c>
      <c r="Y4032">
        <v>247.05958333333328</v>
      </c>
      <c r="Z4032">
        <v>247.05958333333328</v>
      </c>
      <c r="AA4032">
        <v>15.767170264817238</v>
      </c>
      <c r="AB4032">
        <v>7.2403911419818545</v>
      </c>
      <c r="AC4032">
        <v>-38.669142336600821</v>
      </c>
      <c r="AD4032">
        <v>5</v>
      </c>
      <c r="AE4032">
        <v>0</v>
      </c>
      <c r="AF4032">
        <v>0</v>
      </c>
      <c r="AG4032">
        <v>1</v>
      </c>
      <c r="AH4032">
        <v>18</v>
      </c>
      <c r="AI4032">
        <v>1</v>
      </c>
      <c r="AJ4032">
        <v>0</v>
      </c>
      <c r="AK4032">
        <v>0</v>
      </c>
      <c r="AL4032">
        <v>2</v>
      </c>
      <c r="AM4032">
        <v>1</v>
      </c>
    </row>
    <row r="4033" spans="1:39">
      <c r="A4033">
        <v>11</v>
      </c>
      <c r="B4033">
        <v>127</v>
      </c>
      <c r="C4033">
        <v>2017</v>
      </c>
      <c r="D4033">
        <v>99</v>
      </c>
      <c r="E4033">
        <v>99</v>
      </c>
      <c r="F4033">
        <v>99</v>
      </c>
      <c r="G4033">
        <v>99</v>
      </c>
      <c r="H4033">
        <v>99</v>
      </c>
      <c r="I4033">
        <v>99</v>
      </c>
      <c r="J4033">
        <v>999</v>
      </c>
      <c r="K4033">
        <v>99</v>
      </c>
      <c r="L4033">
        <v>99</v>
      </c>
      <c r="M4033">
        <v>99</v>
      </c>
      <c r="N4033">
        <v>60</v>
      </c>
      <c r="O4033">
        <v>99</v>
      </c>
      <c r="P4033">
        <v>9999</v>
      </c>
      <c r="Q4033">
        <v>3</v>
      </c>
      <c r="R4033">
        <v>3</v>
      </c>
      <c r="S4033">
        <v>3</v>
      </c>
      <c r="T4033">
        <v>2.1082220660576249E-2</v>
      </c>
      <c r="U4033">
        <v>7.4663146617133793E-3</v>
      </c>
      <c r="V4033">
        <v>17</v>
      </c>
      <c r="W4033">
        <v>62.66666666666665</v>
      </c>
      <c r="X4033">
        <v>58.396533044420366</v>
      </c>
      <c r="Y4033">
        <v>53.9</v>
      </c>
      <c r="Z4033">
        <v>53.9</v>
      </c>
      <c r="AA4033">
        <v>9.5885348202944929</v>
      </c>
      <c r="AB4033">
        <v>1.699673171197714</v>
      </c>
      <c r="AC4033">
        <v>57.473467017279376</v>
      </c>
      <c r="AD4033">
        <v>1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</row>
    <row r="4034" spans="1:39">
      <c r="A4034">
        <v>11</v>
      </c>
      <c r="B4034">
        <v>128</v>
      </c>
      <c r="C4034">
        <v>2017</v>
      </c>
      <c r="D4034">
        <v>99</v>
      </c>
      <c r="E4034">
        <v>99</v>
      </c>
      <c r="F4034">
        <v>99</v>
      </c>
      <c r="G4034">
        <v>99</v>
      </c>
      <c r="H4034">
        <v>99</v>
      </c>
      <c r="I4034">
        <v>99</v>
      </c>
      <c r="J4034">
        <v>999</v>
      </c>
      <c r="K4034">
        <v>99</v>
      </c>
      <c r="L4034">
        <v>99</v>
      </c>
      <c r="M4034">
        <v>99</v>
      </c>
      <c r="N4034">
        <v>70</v>
      </c>
      <c r="O4034">
        <v>99</v>
      </c>
      <c r="P4034">
        <v>9999</v>
      </c>
      <c r="Q4034">
        <v>9</v>
      </c>
      <c r="R4034">
        <v>14</v>
      </c>
      <c r="S4034">
        <v>14</v>
      </c>
      <c r="T4034">
        <v>9.8383696416022473E-2</v>
      </c>
      <c r="U4034">
        <v>4.9364483641544651E-2</v>
      </c>
      <c r="V4034">
        <v>16.571428571428577</v>
      </c>
      <c r="W4034">
        <v>62.571428571428562</v>
      </c>
      <c r="X4034">
        <v>82.73487076303978</v>
      </c>
      <c r="Y4034">
        <v>76.3642857142857</v>
      </c>
      <c r="Z4034">
        <v>76.3642857142857</v>
      </c>
      <c r="AA4034">
        <v>3.1370156752779392</v>
      </c>
      <c r="AB4034">
        <v>2.1946130708196194</v>
      </c>
      <c r="AC4034">
        <v>7.040327850811126</v>
      </c>
      <c r="AD4034">
        <v>1</v>
      </c>
      <c r="AE4034">
        <v>0</v>
      </c>
      <c r="AF4034">
        <v>0</v>
      </c>
      <c r="AG4034">
        <v>0</v>
      </c>
      <c r="AH4034">
        <v>2</v>
      </c>
      <c r="AI4034">
        <v>0</v>
      </c>
      <c r="AJ4034">
        <v>1</v>
      </c>
      <c r="AK4034">
        <v>0</v>
      </c>
      <c r="AL4034">
        <v>0</v>
      </c>
      <c r="AM4034">
        <v>0</v>
      </c>
    </row>
    <row r="4035" spans="1:39">
      <c r="A4035">
        <v>11</v>
      </c>
      <c r="B4035">
        <v>129</v>
      </c>
      <c r="C4035">
        <v>2017</v>
      </c>
      <c r="D4035">
        <v>99</v>
      </c>
      <c r="E4035">
        <v>99</v>
      </c>
      <c r="F4035">
        <v>99</v>
      </c>
      <c r="G4035">
        <v>99</v>
      </c>
      <c r="H4035">
        <v>99</v>
      </c>
      <c r="I4035">
        <v>99</v>
      </c>
      <c r="J4035">
        <v>999</v>
      </c>
      <c r="K4035">
        <v>99</v>
      </c>
      <c r="L4035">
        <v>99</v>
      </c>
      <c r="M4035">
        <v>99</v>
      </c>
      <c r="N4035">
        <v>80</v>
      </c>
      <c r="O4035">
        <v>99</v>
      </c>
      <c r="P4035">
        <v>9999</v>
      </c>
      <c r="Q4035">
        <v>38</v>
      </c>
      <c r="R4035">
        <v>65</v>
      </c>
      <c r="S4035">
        <v>65</v>
      </c>
      <c r="T4035">
        <v>0.45678144764581879</v>
      </c>
      <c r="U4035">
        <v>0.25939094542428742</v>
      </c>
      <c r="V4035">
        <v>16.58461538461539</v>
      </c>
      <c r="W4035">
        <v>62.846153846153832</v>
      </c>
      <c r="X4035">
        <v>93.636136344695387</v>
      </c>
      <c r="Y4035">
        <v>86.426153846153852</v>
      </c>
      <c r="Z4035">
        <v>86.426153846153852</v>
      </c>
      <c r="AA4035">
        <v>2.4297690249878352</v>
      </c>
      <c r="AB4035">
        <v>2.4883158915883765</v>
      </c>
      <c r="AC4035">
        <v>-2.2490173988526543</v>
      </c>
      <c r="AD4035">
        <v>9</v>
      </c>
      <c r="AE4035">
        <v>0</v>
      </c>
      <c r="AF4035">
        <v>0</v>
      </c>
      <c r="AG4035">
        <v>1</v>
      </c>
      <c r="AH4035">
        <v>13</v>
      </c>
      <c r="AI4035">
        <v>4</v>
      </c>
      <c r="AJ4035">
        <v>2</v>
      </c>
      <c r="AK4035">
        <v>6</v>
      </c>
      <c r="AL4035">
        <v>2</v>
      </c>
      <c r="AM4035">
        <v>2</v>
      </c>
    </row>
    <row r="4036" spans="1:39">
      <c r="A4036">
        <v>11</v>
      </c>
      <c r="B4036">
        <v>130</v>
      </c>
      <c r="C4036">
        <v>2017</v>
      </c>
      <c r="D4036">
        <v>99</v>
      </c>
      <c r="E4036">
        <v>99</v>
      </c>
      <c r="F4036">
        <v>99</v>
      </c>
      <c r="G4036">
        <v>99</v>
      </c>
      <c r="H4036">
        <v>99</v>
      </c>
      <c r="I4036">
        <v>99</v>
      </c>
      <c r="J4036">
        <v>999</v>
      </c>
      <c r="K4036">
        <v>99</v>
      </c>
      <c r="L4036">
        <v>99</v>
      </c>
      <c r="M4036">
        <v>99</v>
      </c>
      <c r="N4036">
        <v>90</v>
      </c>
      <c r="O4036">
        <v>99</v>
      </c>
      <c r="P4036">
        <v>9999</v>
      </c>
      <c r="Q4036">
        <v>101</v>
      </c>
      <c r="R4036">
        <v>238</v>
      </c>
      <c r="S4036">
        <v>238</v>
      </c>
      <c r="T4036">
        <v>1.6725228390723827</v>
      </c>
      <c r="U4036">
        <v>1.0540340008674218</v>
      </c>
      <c r="V4036">
        <v>16.609243697478995</v>
      </c>
      <c r="W4036">
        <v>62.27310924369749</v>
      </c>
      <c r="X4036">
        <v>103.91534728734391</v>
      </c>
      <c r="Y4036">
        <v>95.913865546218474</v>
      </c>
      <c r="Z4036">
        <v>95.913865546218474</v>
      </c>
      <c r="AA4036">
        <v>2.8596763668474461</v>
      </c>
      <c r="AB4036">
        <v>2.6451540432337945</v>
      </c>
      <c r="AC4036">
        <v>2.0662525938511185</v>
      </c>
      <c r="AD4036">
        <v>23</v>
      </c>
      <c r="AE4036">
        <v>0</v>
      </c>
      <c r="AF4036">
        <v>0</v>
      </c>
      <c r="AG4036">
        <v>6</v>
      </c>
      <c r="AH4036">
        <v>27</v>
      </c>
      <c r="AI4036">
        <v>6</v>
      </c>
      <c r="AJ4036">
        <v>2</v>
      </c>
      <c r="AK4036">
        <v>4</v>
      </c>
      <c r="AL4036">
        <v>6</v>
      </c>
      <c r="AM4036">
        <v>0</v>
      </c>
    </row>
    <row r="4037" spans="1:39">
      <c r="A4037">
        <v>11</v>
      </c>
      <c r="B4037">
        <v>131</v>
      </c>
      <c r="C4037">
        <v>2017</v>
      </c>
      <c r="D4037">
        <v>99</v>
      </c>
      <c r="E4037">
        <v>99</v>
      </c>
      <c r="F4037">
        <v>99</v>
      </c>
      <c r="G4037">
        <v>99</v>
      </c>
      <c r="H4037">
        <v>99</v>
      </c>
      <c r="I4037">
        <v>99</v>
      </c>
      <c r="J4037">
        <v>999</v>
      </c>
      <c r="K4037">
        <v>99</v>
      </c>
      <c r="L4037">
        <v>99</v>
      </c>
      <c r="M4037">
        <v>99</v>
      </c>
      <c r="N4037">
        <v>100</v>
      </c>
      <c r="O4037">
        <v>99</v>
      </c>
      <c r="P4037">
        <v>9999</v>
      </c>
      <c r="Q4037">
        <v>151</v>
      </c>
      <c r="R4037">
        <v>469</v>
      </c>
      <c r="S4037">
        <v>469</v>
      </c>
      <c r="T4037">
        <v>3.2958538299367528</v>
      </c>
      <c r="U4037">
        <v>2.2939316777261567</v>
      </c>
      <c r="V4037">
        <v>16.405117270788907</v>
      </c>
      <c r="W4037">
        <v>61.816631130063982</v>
      </c>
      <c r="X4037">
        <v>114.76505415963057</v>
      </c>
      <c r="Y4037">
        <v>105.9281449893391</v>
      </c>
      <c r="Z4037">
        <v>105.9281449893391</v>
      </c>
      <c r="AA4037">
        <v>2.7908655779266263</v>
      </c>
      <c r="AB4037">
        <v>2.8659571895503699</v>
      </c>
      <c r="AC4037">
        <v>-11.432832966364602</v>
      </c>
      <c r="AD4037">
        <v>36</v>
      </c>
      <c r="AE4037">
        <v>0</v>
      </c>
      <c r="AF4037">
        <v>0</v>
      </c>
      <c r="AG4037">
        <v>5</v>
      </c>
      <c r="AH4037">
        <v>34</v>
      </c>
      <c r="AI4037">
        <v>8</v>
      </c>
      <c r="AJ4037">
        <v>6</v>
      </c>
      <c r="AK4037">
        <v>10</v>
      </c>
      <c r="AL4037">
        <v>22</v>
      </c>
      <c r="AM4037">
        <v>4</v>
      </c>
    </row>
    <row r="4038" spans="1:39">
      <c r="A4038">
        <v>11</v>
      </c>
      <c r="B4038">
        <v>132</v>
      </c>
      <c r="C4038">
        <v>2017</v>
      </c>
      <c r="D4038">
        <v>99</v>
      </c>
      <c r="E4038">
        <v>99</v>
      </c>
      <c r="F4038">
        <v>99</v>
      </c>
      <c r="G4038">
        <v>99</v>
      </c>
      <c r="H4038">
        <v>99</v>
      </c>
      <c r="I4038">
        <v>99</v>
      </c>
      <c r="J4038">
        <v>999</v>
      </c>
      <c r="K4038">
        <v>99</v>
      </c>
      <c r="L4038">
        <v>99</v>
      </c>
      <c r="M4038">
        <v>99</v>
      </c>
      <c r="N4038">
        <v>110</v>
      </c>
      <c r="O4038">
        <v>99</v>
      </c>
      <c r="P4038">
        <v>9999</v>
      </c>
      <c r="Q4038">
        <v>216</v>
      </c>
      <c r="R4038">
        <v>867</v>
      </c>
      <c r="S4038">
        <v>867</v>
      </c>
      <c r="T4038">
        <v>6.0927617709065318</v>
      </c>
      <c r="U4038">
        <v>4.6245761989125969</v>
      </c>
      <c r="V4038">
        <v>16.301038062283737</v>
      </c>
      <c r="W4038">
        <v>61.664359861591699</v>
      </c>
      <c r="X4038">
        <v>125.15692147740508</v>
      </c>
      <c r="Y4038">
        <v>115.51983852364472</v>
      </c>
      <c r="Z4038">
        <v>115.51983852364472</v>
      </c>
      <c r="AA4038">
        <v>2.9463129222009887</v>
      </c>
      <c r="AB4038">
        <v>2.7979496364440375</v>
      </c>
      <c r="AC4038">
        <v>-1.5436324772268388</v>
      </c>
      <c r="AD4038">
        <v>38</v>
      </c>
      <c r="AE4038">
        <v>0</v>
      </c>
      <c r="AF4038">
        <v>0</v>
      </c>
      <c r="AG4038">
        <v>6</v>
      </c>
      <c r="AH4038">
        <v>79</v>
      </c>
      <c r="AI4038">
        <v>15</v>
      </c>
      <c r="AJ4038">
        <v>19</v>
      </c>
      <c r="AK4038">
        <v>15</v>
      </c>
      <c r="AL4038">
        <v>29</v>
      </c>
      <c r="AM4038">
        <v>3</v>
      </c>
    </row>
    <row r="4039" spans="1:39">
      <c r="A4039">
        <v>11</v>
      </c>
      <c r="B4039">
        <v>133</v>
      </c>
      <c r="C4039">
        <v>2017</v>
      </c>
      <c r="D4039">
        <v>99</v>
      </c>
      <c r="E4039">
        <v>99</v>
      </c>
      <c r="F4039">
        <v>99</v>
      </c>
      <c r="G4039">
        <v>99</v>
      </c>
      <c r="H4039">
        <v>99</v>
      </c>
      <c r="I4039">
        <v>99</v>
      </c>
      <c r="J4039">
        <v>999</v>
      </c>
      <c r="K4039">
        <v>99</v>
      </c>
      <c r="L4039">
        <v>99</v>
      </c>
      <c r="M4039">
        <v>99</v>
      </c>
      <c r="N4039">
        <v>120</v>
      </c>
      <c r="O4039">
        <v>99</v>
      </c>
      <c r="P4039">
        <v>9999</v>
      </c>
      <c r="Q4039">
        <v>364</v>
      </c>
      <c r="R4039">
        <v>1735</v>
      </c>
      <c r="S4039">
        <v>1735</v>
      </c>
      <c r="T4039">
        <v>12.19255094869993</v>
      </c>
      <c r="U4039">
        <v>10.075660040454764</v>
      </c>
      <c r="V4039">
        <v>15.67896253602305</v>
      </c>
      <c r="W4039">
        <v>60.289913544668565</v>
      </c>
      <c r="X4039">
        <v>136.26240707378804</v>
      </c>
      <c r="Y4039">
        <v>125.77020172910652</v>
      </c>
      <c r="Z4039">
        <v>125.77020172910652</v>
      </c>
      <c r="AA4039">
        <v>2.8306952160249903</v>
      </c>
      <c r="AB4039">
        <v>3.5669935424677761</v>
      </c>
      <c r="AC4039">
        <v>-14.821037489082755</v>
      </c>
      <c r="AD4039">
        <v>56</v>
      </c>
      <c r="AE4039">
        <v>0</v>
      </c>
      <c r="AF4039">
        <v>0</v>
      </c>
      <c r="AG4039">
        <v>4</v>
      </c>
      <c r="AH4039">
        <v>129</v>
      </c>
      <c r="AI4039">
        <v>22</v>
      </c>
      <c r="AJ4039">
        <v>43</v>
      </c>
      <c r="AK4039">
        <v>21</v>
      </c>
      <c r="AL4039">
        <v>86</v>
      </c>
      <c r="AM4039">
        <v>16</v>
      </c>
    </row>
    <row r="4040" spans="1:39">
      <c r="A4040">
        <v>11</v>
      </c>
      <c r="B4040">
        <v>134</v>
      </c>
      <c r="C4040">
        <v>2017</v>
      </c>
      <c r="D4040">
        <v>99</v>
      </c>
      <c r="E4040">
        <v>99</v>
      </c>
      <c r="F4040">
        <v>99</v>
      </c>
      <c r="G4040">
        <v>99</v>
      </c>
      <c r="H4040">
        <v>99</v>
      </c>
      <c r="I4040">
        <v>99</v>
      </c>
      <c r="J4040">
        <v>999</v>
      </c>
      <c r="K4040">
        <v>99</v>
      </c>
      <c r="L4040">
        <v>99</v>
      </c>
      <c r="M4040">
        <v>99</v>
      </c>
      <c r="N4040">
        <v>130</v>
      </c>
      <c r="O4040">
        <v>99</v>
      </c>
      <c r="P4040">
        <v>9999</v>
      </c>
      <c r="Q4040">
        <v>439</v>
      </c>
      <c r="R4040">
        <v>2095</v>
      </c>
      <c r="S4040">
        <v>2095</v>
      </c>
      <c r="T4040">
        <v>14.722417427969082</v>
      </c>
      <c r="U4040">
        <v>13.054405608167341</v>
      </c>
      <c r="V4040">
        <v>15.301670644391404</v>
      </c>
      <c r="W4040">
        <v>59.603818615751791</v>
      </c>
      <c r="X4040">
        <v>146.20933606042323</v>
      </c>
      <c r="Y4040">
        <v>134.95121718377078</v>
      </c>
      <c r="Z4040">
        <v>134.95121718377078</v>
      </c>
      <c r="AA4040">
        <v>2.8781187833190538</v>
      </c>
      <c r="AB4040">
        <v>4.0267109025402652</v>
      </c>
      <c r="AC4040">
        <v>2.4432362538644901</v>
      </c>
      <c r="AD4040">
        <v>67</v>
      </c>
      <c r="AE4040">
        <v>0</v>
      </c>
      <c r="AF4040">
        <v>0</v>
      </c>
      <c r="AG4040">
        <v>6</v>
      </c>
      <c r="AH4040">
        <v>169</v>
      </c>
      <c r="AI4040">
        <v>44</v>
      </c>
      <c r="AJ4040">
        <v>37</v>
      </c>
      <c r="AK4040">
        <v>23</v>
      </c>
      <c r="AL4040">
        <v>89</v>
      </c>
      <c r="AM4040">
        <v>8</v>
      </c>
    </row>
    <row r="4041" spans="1:39">
      <c r="A4041">
        <v>11</v>
      </c>
      <c r="B4041">
        <v>135</v>
      </c>
      <c r="C4041">
        <v>2017</v>
      </c>
      <c r="D4041">
        <v>99</v>
      </c>
      <c r="E4041">
        <v>99</v>
      </c>
      <c r="F4041">
        <v>99</v>
      </c>
      <c r="G4041">
        <v>99</v>
      </c>
      <c r="H4041">
        <v>99</v>
      </c>
      <c r="I4041">
        <v>99</v>
      </c>
      <c r="J4041">
        <v>999</v>
      </c>
      <c r="K4041">
        <v>99</v>
      </c>
      <c r="L4041">
        <v>99</v>
      </c>
      <c r="M4041">
        <v>99</v>
      </c>
      <c r="N4041">
        <v>140</v>
      </c>
      <c r="O4041">
        <v>99</v>
      </c>
      <c r="P4041">
        <v>9999</v>
      </c>
      <c r="Q4041">
        <v>397</v>
      </c>
      <c r="R4041">
        <v>1901</v>
      </c>
      <c r="S4041">
        <v>1901</v>
      </c>
      <c r="T4041">
        <v>13.359100491918484</v>
      </c>
      <c r="U4041">
        <v>12.716278980855922</v>
      </c>
      <c r="V4041">
        <v>15.311415044713305</v>
      </c>
      <c r="W4041">
        <v>59.613887427669681</v>
      </c>
      <c r="X4041">
        <v>156.95673657532157</v>
      </c>
      <c r="Y4041">
        <v>144.87106785902182</v>
      </c>
      <c r="Z4041">
        <v>144.87106785902182</v>
      </c>
      <c r="AA4041">
        <v>2.9258402473700555</v>
      </c>
      <c r="AB4041">
        <v>4.1111972535255612</v>
      </c>
      <c r="AC4041">
        <v>-3.6084824308230594</v>
      </c>
      <c r="AD4041">
        <v>67</v>
      </c>
      <c r="AE4041">
        <v>0</v>
      </c>
      <c r="AF4041">
        <v>0</v>
      </c>
      <c r="AG4041">
        <v>8</v>
      </c>
      <c r="AH4041">
        <v>121</v>
      </c>
      <c r="AI4041">
        <v>32</v>
      </c>
      <c r="AJ4041">
        <v>24</v>
      </c>
      <c r="AK4041">
        <v>20</v>
      </c>
      <c r="AL4041">
        <v>67</v>
      </c>
      <c r="AM4041">
        <v>6</v>
      </c>
    </row>
    <row r="4042" spans="1:39">
      <c r="A4042">
        <v>11</v>
      </c>
      <c r="B4042">
        <v>136</v>
      </c>
      <c r="C4042">
        <v>2017</v>
      </c>
      <c r="D4042">
        <v>99</v>
      </c>
      <c r="E4042">
        <v>99</v>
      </c>
      <c r="F4042">
        <v>99</v>
      </c>
      <c r="G4042">
        <v>99</v>
      </c>
      <c r="H4042">
        <v>99</v>
      </c>
      <c r="I4042">
        <v>99</v>
      </c>
      <c r="J4042">
        <v>999</v>
      </c>
      <c r="K4042">
        <v>99</v>
      </c>
      <c r="L4042">
        <v>99</v>
      </c>
      <c r="M4042">
        <v>99</v>
      </c>
      <c r="N4042">
        <v>150</v>
      </c>
      <c r="O4042">
        <v>99</v>
      </c>
      <c r="P4042">
        <v>9999</v>
      </c>
      <c r="Q4042">
        <v>375</v>
      </c>
      <c r="R4042">
        <v>1662</v>
      </c>
      <c r="S4042">
        <v>1662</v>
      </c>
      <c r="T4042">
        <v>11.67955024595924</v>
      </c>
      <c r="U4042">
        <v>11.889799042547873</v>
      </c>
      <c r="V4042">
        <v>15.110108303249097</v>
      </c>
      <c r="W4042">
        <v>59.242478941034896</v>
      </c>
      <c r="X4042">
        <v>167.85934527837185</v>
      </c>
      <c r="Y4042">
        <v>154.93417569193733</v>
      </c>
      <c r="Z4042">
        <v>154.93417569193733</v>
      </c>
      <c r="AA4042">
        <v>2.9518517736017751</v>
      </c>
      <c r="AB4042">
        <v>4.1754022257200445</v>
      </c>
      <c r="AC4042">
        <v>-5.0080612658907562</v>
      </c>
      <c r="AD4042">
        <v>36</v>
      </c>
      <c r="AE4042">
        <v>1</v>
      </c>
      <c r="AF4042">
        <v>0</v>
      </c>
      <c r="AG4042">
        <v>2</v>
      </c>
      <c r="AH4042">
        <v>139</v>
      </c>
      <c r="AI4042">
        <v>21</v>
      </c>
      <c r="AJ4042">
        <v>10</v>
      </c>
      <c r="AK4042">
        <v>8</v>
      </c>
      <c r="AL4042">
        <v>46</v>
      </c>
      <c r="AM4042">
        <v>8</v>
      </c>
    </row>
    <row r="4043" spans="1:39">
      <c r="A4043">
        <v>11</v>
      </c>
      <c r="B4043">
        <v>137</v>
      </c>
      <c r="C4043">
        <v>2017</v>
      </c>
      <c r="D4043">
        <v>99</v>
      </c>
      <c r="E4043">
        <v>99</v>
      </c>
      <c r="F4043">
        <v>99</v>
      </c>
      <c r="G4043">
        <v>99</v>
      </c>
      <c r="H4043">
        <v>99</v>
      </c>
      <c r="I4043">
        <v>99</v>
      </c>
      <c r="J4043">
        <v>999</v>
      </c>
      <c r="K4043">
        <v>99</v>
      </c>
      <c r="L4043">
        <v>99</v>
      </c>
      <c r="M4043">
        <v>99</v>
      </c>
      <c r="N4043">
        <v>160</v>
      </c>
      <c r="O4043">
        <v>99</v>
      </c>
      <c r="P4043">
        <v>9999</v>
      </c>
      <c r="Q4043">
        <v>360</v>
      </c>
      <c r="R4043">
        <v>1447</v>
      </c>
      <c r="S4043">
        <v>1447</v>
      </c>
      <c r="T4043">
        <v>10.16865776528461</v>
      </c>
      <c r="U4043">
        <v>11.011839857385548</v>
      </c>
      <c r="V4043">
        <v>14.740152038700762</v>
      </c>
      <c r="W4043">
        <v>58.497581202487922</v>
      </c>
      <c r="X4043">
        <v>178.56378609758571</v>
      </c>
      <c r="Y4043">
        <v>164.81437456807203</v>
      </c>
      <c r="Z4043">
        <v>164.81437456807203</v>
      </c>
      <c r="AA4043">
        <v>2.88498496064605</v>
      </c>
      <c r="AB4043">
        <v>4.6534158288766205</v>
      </c>
      <c r="AC4043">
        <v>-2.499995157962613</v>
      </c>
      <c r="AD4043">
        <v>51</v>
      </c>
      <c r="AE4043">
        <v>0</v>
      </c>
      <c r="AF4043">
        <v>0</v>
      </c>
      <c r="AG4043">
        <v>3</v>
      </c>
      <c r="AH4043">
        <v>103</v>
      </c>
      <c r="AI4043">
        <v>11</v>
      </c>
      <c r="AJ4043">
        <v>9</v>
      </c>
      <c r="AK4043">
        <v>7</v>
      </c>
      <c r="AL4043">
        <v>39</v>
      </c>
      <c r="AM4043">
        <v>2</v>
      </c>
    </row>
    <row r="4044" spans="1:39">
      <c r="A4044">
        <v>11</v>
      </c>
      <c r="B4044">
        <v>138</v>
      </c>
      <c r="C4044">
        <v>2017</v>
      </c>
      <c r="D4044">
        <v>99</v>
      </c>
      <c r="E4044">
        <v>99</v>
      </c>
      <c r="F4044">
        <v>99</v>
      </c>
      <c r="G4044">
        <v>99</v>
      </c>
      <c r="H4044">
        <v>99</v>
      </c>
      <c r="I4044">
        <v>99</v>
      </c>
      <c r="J4044">
        <v>999</v>
      </c>
      <c r="K4044">
        <v>99</v>
      </c>
      <c r="L4044">
        <v>99</v>
      </c>
      <c r="M4044">
        <v>99</v>
      </c>
      <c r="N4044">
        <v>170</v>
      </c>
      <c r="O4044">
        <v>99</v>
      </c>
      <c r="P4044">
        <v>9999</v>
      </c>
      <c r="Q4044">
        <v>329</v>
      </c>
      <c r="R4044">
        <v>1198</v>
      </c>
      <c r="S4044">
        <v>1198</v>
      </c>
      <c r="T4044">
        <v>8.4188334504567859</v>
      </c>
      <c r="U4044">
        <v>9.678920303486052</v>
      </c>
      <c r="V4044">
        <v>14.353088480801331</v>
      </c>
      <c r="W4044">
        <v>57.76293823038398</v>
      </c>
      <c r="X4044">
        <v>189.57109809234311</v>
      </c>
      <c r="Y4044">
        <v>174.97412353923181</v>
      </c>
      <c r="Z4044">
        <v>174.97412353923181</v>
      </c>
      <c r="AA4044">
        <v>2.8745672287790942</v>
      </c>
      <c r="AB4044">
        <v>4.5605437885486406</v>
      </c>
      <c r="AC4044">
        <v>-8.8769392310019501</v>
      </c>
      <c r="AD4044">
        <v>34</v>
      </c>
      <c r="AE4044">
        <v>0</v>
      </c>
      <c r="AF4044">
        <v>0</v>
      </c>
      <c r="AG4044">
        <v>0</v>
      </c>
      <c r="AH4044">
        <v>91</v>
      </c>
      <c r="AI4044">
        <v>7</v>
      </c>
      <c r="AJ4044">
        <v>5</v>
      </c>
      <c r="AK4044">
        <v>8</v>
      </c>
      <c r="AL4044">
        <v>38</v>
      </c>
      <c r="AM4044">
        <v>4</v>
      </c>
    </row>
    <row r="4045" spans="1:39">
      <c r="A4045">
        <v>11</v>
      </c>
      <c r="B4045">
        <v>139</v>
      </c>
      <c r="C4045">
        <v>2017</v>
      </c>
      <c r="D4045">
        <v>99</v>
      </c>
      <c r="E4045">
        <v>99</v>
      </c>
      <c r="F4045">
        <v>99</v>
      </c>
      <c r="G4045">
        <v>99</v>
      </c>
      <c r="H4045">
        <v>99</v>
      </c>
      <c r="I4045">
        <v>99</v>
      </c>
      <c r="J4045">
        <v>999</v>
      </c>
      <c r="K4045">
        <v>99</v>
      </c>
      <c r="L4045">
        <v>99</v>
      </c>
      <c r="M4045">
        <v>99</v>
      </c>
      <c r="N4045">
        <v>180</v>
      </c>
      <c r="O4045">
        <v>99</v>
      </c>
      <c r="P4045">
        <v>9999</v>
      </c>
      <c r="Q4045">
        <v>295</v>
      </c>
      <c r="R4045">
        <v>916</v>
      </c>
      <c r="S4045">
        <v>916</v>
      </c>
      <c r="T4045">
        <v>6.4371047083626136</v>
      </c>
      <c r="U4045">
        <v>7.817448467999502</v>
      </c>
      <c r="V4045">
        <v>13.826419213973804</v>
      </c>
      <c r="W4045">
        <v>56.888646288209607</v>
      </c>
      <c r="X4045">
        <v>200.24956592088651</v>
      </c>
      <c r="Y4045">
        <v>184.8303493449782</v>
      </c>
      <c r="Z4045">
        <v>184.8303493449782</v>
      </c>
      <c r="AA4045">
        <v>2.9088999646886542</v>
      </c>
      <c r="AB4045">
        <v>4.6243897179556752</v>
      </c>
      <c r="AC4045">
        <v>-2.1036022510837671</v>
      </c>
      <c r="AD4045">
        <v>17</v>
      </c>
      <c r="AE4045">
        <v>0</v>
      </c>
      <c r="AF4045">
        <v>0</v>
      </c>
      <c r="AG4045">
        <v>1</v>
      </c>
      <c r="AH4045">
        <v>62</v>
      </c>
      <c r="AI4045">
        <v>4</v>
      </c>
      <c r="AJ4045">
        <v>4</v>
      </c>
      <c r="AK4045">
        <v>2</v>
      </c>
      <c r="AL4045">
        <v>26</v>
      </c>
      <c r="AM4045">
        <v>1</v>
      </c>
    </row>
    <row r="4046" spans="1:39">
      <c r="A4046">
        <v>11</v>
      </c>
      <c r="B4046">
        <v>140</v>
      </c>
      <c r="C4046">
        <v>2017</v>
      </c>
      <c r="D4046">
        <v>99</v>
      </c>
      <c r="E4046">
        <v>99</v>
      </c>
      <c r="F4046">
        <v>99</v>
      </c>
      <c r="G4046">
        <v>99</v>
      </c>
      <c r="H4046">
        <v>99</v>
      </c>
      <c r="I4046">
        <v>99</v>
      </c>
      <c r="J4046">
        <v>999</v>
      </c>
      <c r="K4046">
        <v>99</v>
      </c>
      <c r="L4046">
        <v>99</v>
      </c>
      <c r="M4046">
        <v>99</v>
      </c>
      <c r="N4046">
        <v>190</v>
      </c>
      <c r="O4046">
        <v>99</v>
      </c>
      <c r="P4046">
        <v>9999</v>
      </c>
      <c r="Q4046">
        <v>273</v>
      </c>
      <c r="R4046">
        <v>693</v>
      </c>
      <c r="S4046">
        <v>693</v>
      </c>
      <c r="T4046">
        <v>4.8699929725931135</v>
      </c>
      <c r="U4046">
        <v>6.2296168339953812</v>
      </c>
      <c r="V4046">
        <v>13.025974025974028</v>
      </c>
      <c r="W4046">
        <v>55.470418470418473</v>
      </c>
      <c r="X4046">
        <v>210.92600670065437</v>
      </c>
      <c r="Y4046">
        <v>194.68470418470423</v>
      </c>
      <c r="Z4046">
        <v>194.68470418470423</v>
      </c>
      <c r="AA4046">
        <v>2.9368529318642635</v>
      </c>
      <c r="AB4046">
        <v>4.8952436759974622</v>
      </c>
      <c r="AC4046">
        <v>-4.5409411002030549</v>
      </c>
      <c r="AD4046">
        <v>9</v>
      </c>
      <c r="AE4046">
        <v>0</v>
      </c>
      <c r="AF4046">
        <v>0</v>
      </c>
      <c r="AG4046">
        <v>1</v>
      </c>
      <c r="AH4046">
        <v>49</v>
      </c>
      <c r="AI4046">
        <v>2</v>
      </c>
      <c r="AJ4046">
        <v>3</v>
      </c>
      <c r="AK4046">
        <v>2</v>
      </c>
      <c r="AL4046">
        <v>17</v>
      </c>
      <c r="AM4046">
        <v>1</v>
      </c>
    </row>
    <row r="4047" spans="1:39">
      <c r="A4047">
        <v>11</v>
      </c>
      <c r="B4047">
        <v>141</v>
      </c>
      <c r="C4047">
        <v>2017</v>
      </c>
      <c r="D4047">
        <v>99</v>
      </c>
      <c r="E4047">
        <v>99</v>
      </c>
      <c r="F4047">
        <v>99</v>
      </c>
      <c r="G4047">
        <v>99</v>
      </c>
      <c r="H4047">
        <v>99</v>
      </c>
      <c r="I4047">
        <v>99</v>
      </c>
      <c r="J4047">
        <v>999</v>
      </c>
      <c r="K4047">
        <v>99</v>
      </c>
      <c r="L4047">
        <v>99</v>
      </c>
      <c r="M4047">
        <v>99</v>
      </c>
      <c r="N4047">
        <v>200</v>
      </c>
      <c r="O4047">
        <v>99</v>
      </c>
      <c r="P4047">
        <v>9999</v>
      </c>
      <c r="Q4047">
        <v>216</v>
      </c>
      <c r="R4047">
        <v>421</v>
      </c>
      <c r="S4047">
        <v>421</v>
      </c>
      <c r="T4047">
        <v>2.9585382993675329</v>
      </c>
      <c r="U4047">
        <v>3.9791947932867431</v>
      </c>
      <c r="V4047">
        <v>12.339667458432304</v>
      </c>
      <c r="W4047">
        <v>54.296912114014248</v>
      </c>
      <c r="X4047">
        <v>221.77630004400595</v>
      </c>
      <c r="Y4047">
        <v>204.69952494061752</v>
      </c>
      <c r="Z4047">
        <v>204.69952494061752</v>
      </c>
      <c r="AA4047">
        <v>3.0270670898203318</v>
      </c>
      <c r="AB4047">
        <v>5.2536348656015761</v>
      </c>
      <c r="AC4047">
        <v>-6.6038376167134478</v>
      </c>
      <c r="AD4047">
        <v>12</v>
      </c>
      <c r="AE4047">
        <v>0</v>
      </c>
      <c r="AF4047">
        <v>0</v>
      </c>
      <c r="AG4047">
        <v>0</v>
      </c>
      <c r="AH4047">
        <v>26</v>
      </c>
      <c r="AI4047">
        <v>5</v>
      </c>
      <c r="AJ4047">
        <v>2</v>
      </c>
      <c r="AK4047">
        <v>1</v>
      </c>
      <c r="AL4047">
        <v>4</v>
      </c>
      <c r="AM4047">
        <v>1</v>
      </c>
    </row>
    <row r="4048" spans="1:39">
      <c r="A4048">
        <v>11</v>
      </c>
      <c r="B4048">
        <v>142</v>
      </c>
      <c r="C4048">
        <v>2017</v>
      </c>
      <c r="D4048">
        <v>99</v>
      </c>
      <c r="E4048">
        <v>99</v>
      </c>
      <c r="F4048">
        <v>99</v>
      </c>
      <c r="G4048">
        <v>99</v>
      </c>
      <c r="H4048">
        <v>99</v>
      </c>
      <c r="I4048">
        <v>99</v>
      </c>
      <c r="J4048">
        <v>999</v>
      </c>
      <c r="K4048">
        <v>99</v>
      </c>
      <c r="L4048">
        <v>99</v>
      </c>
      <c r="M4048">
        <v>99</v>
      </c>
      <c r="N4048">
        <v>210</v>
      </c>
      <c r="O4048">
        <v>99</v>
      </c>
      <c r="P4048">
        <v>9999</v>
      </c>
      <c r="Q4048">
        <v>149</v>
      </c>
      <c r="R4048">
        <v>240</v>
      </c>
      <c r="S4048">
        <v>240</v>
      </c>
      <c r="T4048">
        <v>1.6865776528460998</v>
      </c>
      <c r="U4048">
        <v>2.3778665372936403</v>
      </c>
      <c r="V4048">
        <v>11.425000000000001</v>
      </c>
      <c r="W4048">
        <v>52.758333333333354</v>
      </c>
      <c r="X4048">
        <v>232.47607439508843</v>
      </c>
      <c r="Y4048">
        <v>214.5754166666666</v>
      </c>
      <c r="Z4048">
        <v>214.5754166666666</v>
      </c>
      <c r="AA4048">
        <v>2.8613552720785993</v>
      </c>
      <c r="AB4048">
        <v>5.5647638963591692</v>
      </c>
      <c r="AC4048">
        <v>-0.2309542472778332</v>
      </c>
      <c r="AD4048">
        <v>4</v>
      </c>
      <c r="AE4048">
        <v>0</v>
      </c>
      <c r="AF4048">
        <v>0</v>
      </c>
      <c r="AG4048">
        <v>0</v>
      </c>
      <c r="AH4048">
        <v>15</v>
      </c>
      <c r="AI4048">
        <v>0</v>
      </c>
      <c r="AJ4048">
        <v>1</v>
      </c>
      <c r="AK4048">
        <v>0</v>
      </c>
      <c r="AL4048">
        <v>9</v>
      </c>
      <c r="AM4048">
        <v>0</v>
      </c>
    </row>
    <row r="4049" spans="1:39">
      <c r="A4049">
        <v>11</v>
      </c>
      <c r="B4049">
        <v>143</v>
      </c>
      <c r="C4049">
        <v>2017</v>
      </c>
      <c r="D4049">
        <v>99</v>
      </c>
      <c r="E4049">
        <v>99</v>
      </c>
      <c r="F4049">
        <v>99</v>
      </c>
      <c r="G4049">
        <v>99</v>
      </c>
      <c r="H4049">
        <v>99</v>
      </c>
      <c r="I4049">
        <v>99</v>
      </c>
      <c r="J4049">
        <v>999</v>
      </c>
      <c r="K4049">
        <v>99</v>
      </c>
      <c r="L4049">
        <v>99</v>
      </c>
      <c r="M4049">
        <v>99</v>
      </c>
      <c r="N4049">
        <v>220</v>
      </c>
      <c r="O4049">
        <v>99</v>
      </c>
      <c r="P4049">
        <v>9999</v>
      </c>
      <c r="Q4049">
        <v>97</v>
      </c>
      <c r="R4049">
        <v>129</v>
      </c>
      <c r="S4049">
        <v>129</v>
      </c>
      <c r="T4049">
        <v>0.90653548840477838</v>
      </c>
      <c r="U4049">
        <v>1.338598939820258</v>
      </c>
      <c r="V4049">
        <v>10.209302325581397</v>
      </c>
      <c r="W4049">
        <v>50.496124031007753</v>
      </c>
      <c r="X4049">
        <v>243.47972150133964</v>
      </c>
      <c r="Y4049">
        <v>224.73178294573651</v>
      </c>
      <c r="Z4049">
        <v>224.73178294573651</v>
      </c>
      <c r="AA4049">
        <v>2.9331303091111849</v>
      </c>
      <c r="AB4049">
        <v>6.0810087277858011</v>
      </c>
      <c r="AC4049">
        <v>-6.6119551539884522</v>
      </c>
      <c r="AD4049">
        <v>2</v>
      </c>
      <c r="AE4049">
        <v>0</v>
      </c>
      <c r="AF4049">
        <v>0</v>
      </c>
      <c r="AG4049">
        <v>0</v>
      </c>
      <c r="AH4049">
        <v>9</v>
      </c>
      <c r="AI4049">
        <v>1</v>
      </c>
      <c r="AJ4049">
        <v>0</v>
      </c>
      <c r="AK4049">
        <v>0</v>
      </c>
      <c r="AL4049">
        <v>3</v>
      </c>
      <c r="AM4049">
        <v>0</v>
      </c>
    </row>
    <row r="4050" spans="1:39">
      <c r="A4050">
        <v>11</v>
      </c>
      <c r="B4050">
        <v>144</v>
      </c>
      <c r="C4050">
        <v>2017</v>
      </c>
      <c r="D4050">
        <v>99</v>
      </c>
      <c r="E4050">
        <v>99</v>
      </c>
      <c r="F4050">
        <v>99</v>
      </c>
      <c r="G4050">
        <v>99</v>
      </c>
      <c r="H4050">
        <v>99</v>
      </c>
      <c r="I4050">
        <v>99</v>
      </c>
      <c r="J4050">
        <v>999</v>
      </c>
      <c r="K4050">
        <v>99</v>
      </c>
      <c r="L4050">
        <v>99</v>
      </c>
      <c r="M4050">
        <v>99</v>
      </c>
      <c r="N4050">
        <v>230</v>
      </c>
      <c r="O4050">
        <v>99</v>
      </c>
      <c r="P4050">
        <v>9999</v>
      </c>
      <c r="Q4050">
        <v>86</v>
      </c>
      <c r="R4050">
        <v>137</v>
      </c>
      <c r="S4050">
        <v>137</v>
      </c>
      <c r="T4050">
        <v>0.96275474349964862</v>
      </c>
      <c r="U4050">
        <v>1.5416069734732507</v>
      </c>
      <c r="V4050">
        <v>8.10948905109489</v>
      </c>
      <c r="W4050">
        <v>47</v>
      </c>
      <c r="X4050">
        <v>264.03112668148123</v>
      </c>
      <c r="Y4050">
        <v>243.70072992700725</v>
      </c>
      <c r="Z4050">
        <v>243.70072992700725</v>
      </c>
      <c r="AA4050">
        <v>13.745457093456441</v>
      </c>
      <c r="AB4050">
        <v>6.9460906402437459</v>
      </c>
      <c r="AC4050">
        <v>-32.7429446898714</v>
      </c>
      <c r="AD4050">
        <v>2</v>
      </c>
      <c r="AE4050">
        <v>0</v>
      </c>
      <c r="AF4050">
        <v>0</v>
      </c>
      <c r="AG4050">
        <v>0</v>
      </c>
      <c r="AH4050">
        <v>6</v>
      </c>
      <c r="AI4050">
        <v>0</v>
      </c>
      <c r="AJ4050">
        <v>1</v>
      </c>
      <c r="AK4050">
        <v>0</v>
      </c>
      <c r="AL4050">
        <v>1</v>
      </c>
      <c r="AM4050">
        <v>0</v>
      </c>
    </row>
    <row r="4051" spans="1:39">
      <c r="A4051">
        <v>11</v>
      </c>
      <c r="B4051">
        <v>145</v>
      </c>
      <c r="C4051">
        <v>2016</v>
      </c>
      <c r="D4051">
        <v>99</v>
      </c>
      <c r="E4051">
        <v>99</v>
      </c>
      <c r="F4051">
        <v>99</v>
      </c>
      <c r="G4051">
        <v>99</v>
      </c>
      <c r="H4051">
        <v>99</v>
      </c>
      <c r="I4051">
        <v>99</v>
      </c>
      <c r="J4051">
        <v>999</v>
      </c>
      <c r="K4051">
        <v>99</v>
      </c>
      <c r="L4051">
        <v>99</v>
      </c>
      <c r="M4051">
        <v>99</v>
      </c>
      <c r="N4051">
        <v>60</v>
      </c>
      <c r="O4051">
        <v>99</v>
      </c>
      <c r="P4051">
        <v>9999</v>
      </c>
      <c r="Q4051">
        <v>5</v>
      </c>
      <c r="R4051">
        <v>4</v>
      </c>
      <c r="S4051">
        <v>3</v>
      </c>
      <c r="T4051">
        <v>2.6712969146520642E-2</v>
      </c>
      <c r="U4051">
        <v>8.8810484391524044E-3</v>
      </c>
      <c r="V4051">
        <v>14.75</v>
      </c>
      <c r="W4051">
        <v>80.333333333333314</v>
      </c>
      <c r="X4051">
        <v>59.317443120260009</v>
      </c>
      <c r="Y4051">
        <v>49.875000000000007</v>
      </c>
      <c r="Z4051">
        <v>66.500000000000014</v>
      </c>
      <c r="AA4051">
        <v>2.8083209693098481</v>
      </c>
      <c r="AD4051">
        <v>1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</row>
    <row r="4052" spans="1:39">
      <c r="A4052">
        <v>11</v>
      </c>
      <c r="B4052">
        <v>146</v>
      </c>
      <c r="C4052">
        <v>2016</v>
      </c>
      <c r="D4052">
        <v>99</v>
      </c>
      <c r="E4052">
        <v>99</v>
      </c>
      <c r="F4052">
        <v>99</v>
      </c>
      <c r="G4052">
        <v>99</v>
      </c>
      <c r="H4052">
        <v>99</v>
      </c>
      <c r="I4052">
        <v>99</v>
      </c>
      <c r="J4052">
        <v>999</v>
      </c>
      <c r="K4052">
        <v>99</v>
      </c>
      <c r="L4052">
        <v>99</v>
      </c>
      <c r="M4052">
        <v>99</v>
      </c>
      <c r="N4052">
        <v>70</v>
      </c>
      <c r="O4052">
        <v>99</v>
      </c>
      <c r="P4052">
        <v>9999</v>
      </c>
      <c r="Q4052">
        <v>19</v>
      </c>
      <c r="R4052">
        <v>29</v>
      </c>
      <c r="S4052">
        <v>28</v>
      </c>
      <c r="T4052">
        <v>0.19366902631227464</v>
      </c>
      <c r="U4052">
        <v>9.5127380499372236E-2</v>
      </c>
      <c r="V4052">
        <v>15.931034482758619</v>
      </c>
      <c r="W4052">
        <v>62.107142857142847</v>
      </c>
      <c r="X4052">
        <v>82.579295401053514</v>
      </c>
      <c r="Y4052">
        <v>73.686206896551695</v>
      </c>
      <c r="Z4052">
        <v>76.317857142857122</v>
      </c>
      <c r="AA4052">
        <v>2.4203089489078704</v>
      </c>
      <c r="AB4052">
        <v>2.1101673209604197</v>
      </c>
      <c r="AC4052">
        <v>14.787382227471468</v>
      </c>
      <c r="AD4052">
        <v>4</v>
      </c>
      <c r="AE4052">
        <v>0</v>
      </c>
      <c r="AF4052">
        <v>0</v>
      </c>
      <c r="AG4052">
        <v>2</v>
      </c>
      <c r="AH4052">
        <v>3</v>
      </c>
      <c r="AI4052">
        <v>1</v>
      </c>
      <c r="AJ4052">
        <v>1</v>
      </c>
      <c r="AK4052">
        <v>0</v>
      </c>
      <c r="AL4052">
        <v>0</v>
      </c>
      <c r="AM4052">
        <v>0</v>
      </c>
    </row>
    <row r="4053" spans="1:39">
      <c r="A4053">
        <v>11</v>
      </c>
      <c r="B4053">
        <v>147</v>
      </c>
      <c r="C4053">
        <v>2016</v>
      </c>
      <c r="D4053">
        <v>99</v>
      </c>
      <c r="E4053">
        <v>99</v>
      </c>
      <c r="F4053">
        <v>99</v>
      </c>
      <c r="G4053">
        <v>99</v>
      </c>
      <c r="H4053">
        <v>99</v>
      </c>
      <c r="I4053">
        <v>99</v>
      </c>
      <c r="J4053">
        <v>999</v>
      </c>
      <c r="K4053">
        <v>99</v>
      </c>
      <c r="L4053">
        <v>99</v>
      </c>
      <c r="M4053">
        <v>99</v>
      </c>
      <c r="N4053">
        <v>80</v>
      </c>
      <c r="O4053">
        <v>99</v>
      </c>
      <c r="P4053">
        <v>9999</v>
      </c>
      <c r="Q4053">
        <v>53</v>
      </c>
      <c r="R4053">
        <v>103</v>
      </c>
      <c r="S4053">
        <v>103</v>
      </c>
      <c r="T4053">
        <v>0.68785895552290621</v>
      </c>
      <c r="U4053">
        <v>0.39483049083395688</v>
      </c>
      <c r="V4053">
        <v>16.446601941747574</v>
      </c>
      <c r="W4053">
        <v>62.106796116504846</v>
      </c>
      <c r="X4053">
        <v>93.293292240372764</v>
      </c>
      <c r="Y4053">
        <v>86.109708737864082</v>
      </c>
      <c r="Z4053">
        <v>86.109708737864082</v>
      </c>
      <c r="AA4053">
        <v>2.7129146209207433</v>
      </c>
      <c r="AB4053">
        <v>2.9293049686245114</v>
      </c>
      <c r="AC4053">
        <v>-5.5228823243097969</v>
      </c>
      <c r="AD4053">
        <v>3</v>
      </c>
      <c r="AE4053">
        <v>0</v>
      </c>
      <c r="AF4053">
        <v>0</v>
      </c>
      <c r="AG4053">
        <v>0</v>
      </c>
      <c r="AH4053">
        <v>6</v>
      </c>
      <c r="AI4053">
        <v>5</v>
      </c>
      <c r="AJ4053">
        <v>1</v>
      </c>
      <c r="AK4053">
        <v>3</v>
      </c>
      <c r="AL4053">
        <v>5</v>
      </c>
      <c r="AM4053">
        <v>1</v>
      </c>
    </row>
    <row r="4054" spans="1:39">
      <c r="A4054">
        <v>11</v>
      </c>
      <c r="B4054">
        <v>148</v>
      </c>
      <c r="C4054">
        <v>2016</v>
      </c>
      <c r="D4054">
        <v>99</v>
      </c>
      <c r="E4054">
        <v>99</v>
      </c>
      <c r="F4054">
        <v>99</v>
      </c>
      <c r="G4054">
        <v>99</v>
      </c>
      <c r="H4054">
        <v>99</v>
      </c>
      <c r="I4054">
        <v>99</v>
      </c>
      <c r="J4054">
        <v>999</v>
      </c>
      <c r="K4054">
        <v>99</v>
      </c>
      <c r="L4054">
        <v>99</v>
      </c>
      <c r="M4054">
        <v>99</v>
      </c>
      <c r="N4054">
        <v>90</v>
      </c>
      <c r="O4054">
        <v>99</v>
      </c>
      <c r="P4054">
        <v>9999</v>
      </c>
      <c r="Q4054">
        <v>112</v>
      </c>
      <c r="R4054">
        <v>295</v>
      </c>
      <c r="S4054">
        <v>295</v>
      </c>
      <c r="T4054">
        <v>1.9700814745558963</v>
      </c>
      <c r="U4054">
        <v>1.2542889454229085</v>
      </c>
      <c r="V4054">
        <v>16.410169491525423</v>
      </c>
      <c r="W4054">
        <v>61.8542372881356</v>
      </c>
      <c r="X4054">
        <v>103.47907523367051</v>
      </c>
      <c r="Y4054">
        <v>95.511186440677989</v>
      </c>
      <c r="Z4054">
        <v>95.511186440677989</v>
      </c>
      <c r="AA4054">
        <v>2.9094195849295161</v>
      </c>
      <c r="AB4054">
        <v>2.6723519783584724</v>
      </c>
      <c r="AC4054">
        <v>4.1280113338135571</v>
      </c>
      <c r="AD4054">
        <v>27</v>
      </c>
      <c r="AE4054">
        <v>0</v>
      </c>
      <c r="AF4054">
        <v>0</v>
      </c>
      <c r="AG4054">
        <v>4</v>
      </c>
      <c r="AH4054">
        <v>27</v>
      </c>
      <c r="AI4054">
        <v>10</v>
      </c>
      <c r="AJ4054">
        <v>3</v>
      </c>
      <c r="AK4054">
        <v>6</v>
      </c>
      <c r="AL4054">
        <v>10</v>
      </c>
      <c r="AM4054">
        <v>1</v>
      </c>
    </row>
    <row r="4055" spans="1:39">
      <c r="A4055">
        <v>11</v>
      </c>
      <c r="B4055">
        <v>149</v>
      </c>
      <c r="C4055">
        <v>2016</v>
      </c>
      <c r="D4055">
        <v>99</v>
      </c>
      <c r="E4055">
        <v>99</v>
      </c>
      <c r="F4055">
        <v>99</v>
      </c>
      <c r="G4055">
        <v>99</v>
      </c>
      <c r="H4055">
        <v>99</v>
      </c>
      <c r="I4055">
        <v>99</v>
      </c>
      <c r="J4055">
        <v>999</v>
      </c>
      <c r="K4055">
        <v>99</v>
      </c>
      <c r="L4055">
        <v>99</v>
      </c>
      <c r="M4055">
        <v>99</v>
      </c>
      <c r="N4055">
        <v>100</v>
      </c>
      <c r="O4055">
        <v>99</v>
      </c>
      <c r="P4055">
        <v>9999</v>
      </c>
      <c r="Q4055">
        <v>165</v>
      </c>
      <c r="R4055">
        <v>596</v>
      </c>
      <c r="S4055">
        <v>596</v>
      </c>
      <c r="T4055">
        <v>3.9802324028315752</v>
      </c>
      <c r="U4055">
        <v>2.8017815872850793</v>
      </c>
      <c r="V4055">
        <v>16.506711409395972</v>
      </c>
      <c r="W4055">
        <v>62.031879194630861</v>
      </c>
      <c r="X4055">
        <v>114.41026125778936</v>
      </c>
      <c r="Y4055">
        <v>105.60067114093948</v>
      </c>
      <c r="Z4055">
        <v>105.60067114093948</v>
      </c>
      <c r="AA4055">
        <v>2.9278401376691048</v>
      </c>
      <c r="AB4055">
        <v>2.7239905757081035</v>
      </c>
      <c r="AC4055">
        <v>-5.7372823677548785</v>
      </c>
      <c r="AD4055">
        <v>37</v>
      </c>
      <c r="AE4055">
        <v>0</v>
      </c>
      <c r="AF4055">
        <v>0</v>
      </c>
      <c r="AG4055">
        <v>4</v>
      </c>
      <c r="AH4055">
        <v>42</v>
      </c>
      <c r="AI4055">
        <v>11</v>
      </c>
      <c r="AJ4055">
        <v>6</v>
      </c>
      <c r="AK4055">
        <v>13</v>
      </c>
      <c r="AL4055">
        <v>16</v>
      </c>
      <c r="AM4055">
        <v>2</v>
      </c>
    </row>
    <row r="4056" spans="1:39">
      <c r="A4056">
        <v>11</v>
      </c>
      <c r="B4056">
        <v>150</v>
      </c>
      <c r="C4056">
        <v>2016</v>
      </c>
      <c r="D4056">
        <v>99</v>
      </c>
      <c r="E4056">
        <v>99</v>
      </c>
      <c r="F4056">
        <v>99</v>
      </c>
      <c r="G4056">
        <v>99</v>
      </c>
      <c r="H4056">
        <v>99</v>
      </c>
      <c r="I4056">
        <v>99</v>
      </c>
      <c r="J4056">
        <v>999</v>
      </c>
      <c r="K4056">
        <v>99</v>
      </c>
      <c r="L4056">
        <v>99</v>
      </c>
      <c r="M4056">
        <v>99</v>
      </c>
      <c r="N4056">
        <v>110</v>
      </c>
      <c r="O4056">
        <v>99</v>
      </c>
      <c r="P4056">
        <v>9999</v>
      </c>
      <c r="Q4056">
        <v>246</v>
      </c>
      <c r="R4056">
        <v>1053</v>
      </c>
      <c r="S4056">
        <v>1053</v>
      </c>
      <c r="T4056">
        <v>7.0321891278215576</v>
      </c>
      <c r="U4056">
        <v>5.4147329426443607</v>
      </c>
      <c r="V4056">
        <v>16.222222222222221</v>
      </c>
      <c r="W4056">
        <v>61.474833808167119</v>
      </c>
      <c r="X4056">
        <v>125.1484948848619</v>
      </c>
      <c r="Y4056">
        <v>115.51206077872736</v>
      </c>
      <c r="Z4056">
        <v>115.51206077872736</v>
      </c>
      <c r="AA4056">
        <v>2.8918355826636364</v>
      </c>
      <c r="AB4056">
        <v>3.0492293634985543</v>
      </c>
      <c r="AC4056">
        <v>-2.706779896984024</v>
      </c>
      <c r="AD4056">
        <v>69</v>
      </c>
      <c r="AE4056">
        <v>0</v>
      </c>
      <c r="AF4056">
        <v>0</v>
      </c>
      <c r="AG4056">
        <v>7</v>
      </c>
      <c r="AH4056">
        <v>91</v>
      </c>
      <c r="AI4056">
        <v>13</v>
      </c>
      <c r="AJ4056">
        <v>11</v>
      </c>
      <c r="AK4056">
        <v>27</v>
      </c>
      <c r="AL4056">
        <v>17</v>
      </c>
      <c r="AM4056">
        <v>4</v>
      </c>
    </row>
    <row r="4057" spans="1:39">
      <c r="A4057">
        <v>11</v>
      </c>
      <c r="B4057">
        <v>151</v>
      </c>
      <c r="C4057">
        <v>2016</v>
      </c>
      <c r="D4057">
        <v>99</v>
      </c>
      <c r="E4057">
        <v>99</v>
      </c>
      <c r="F4057">
        <v>99</v>
      </c>
      <c r="G4057">
        <v>99</v>
      </c>
      <c r="H4057">
        <v>99</v>
      </c>
      <c r="I4057">
        <v>99</v>
      </c>
      <c r="J4057">
        <v>999</v>
      </c>
      <c r="K4057">
        <v>99</v>
      </c>
      <c r="L4057">
        <v>99</v>
      </c>
      <c r="M4057">
        <v>99</v>
      </c>
      <c r="N4057">
        <v>120</v>
      </c>
      <c r="O4057">
        <v>99</v>
      </c>
      <c r="P4057">
        <v>9999</v>
      </c>
      <c r="Q4057">
        <v>376</v>
      </c>
      <c r="R4057">
        <v>1869</v>
      </c>
      <c r="S4057">
        <v>1866</v>
      </c>
      <c r="T4057">
        <v>12.481634833711768</v>
      </c>
      <c r="U4057">
        <v>10.441263906297332</v>
      </c>
      <c r="V4057">
        <v>15.603531300160512</v>
      </c>
      <c r="W4057">
        <v>60.24383708467311</v>
      </c>
      <c r="X4057">
        <v>136.1826968726792</v>
      </c>
      <c r="Y4057">
        <v>125.49384697699304</v>
      </c>
      <c r="Z4057">
        <v>125.69560557341912</v>
      </c>
      <c r="AA4057">
        <v>2.764813358558178</v>
      </c>
      <c r="AB4057">
        <v>3.6885772901978311</v>
      </c>
      <c r="AC4057">
        <v>-12.419410527036764</v>
      </c>
      <c r="AD4057">
        <v>60</v>
      </c>
      <c r="AE4057">
        <v>0</v>
      </c>
      <c r="AF4057">
        <v>0</v>
      </c>
      <c r="AG4057">
        <v>7</v>
      </c>
      <c r="AH4057">
        <v>158</v>
      </c>
      <c r="AI4057">
        <v>19</v>
      </c>
      <c r="AJ4057">
        <v>35</v>
      </c>
      <c r="AK4057">
        <v>28</v>
      </c>
      <c r="AL4057">
        <v>36</v>
      </c>
      <c r="AM4057">
        <v>6</v>
      </c>
    </row>
    <row r="4058" spans="1:39">
      <c r="A4058">
        <v>11</v>
      </c>
      <c r="B4058">
        <v>152</v>
      </c>
      <c r="C4058">
        <v>2016</v>
      </c>
      <c r="D4058">
        <v>99</v>
      </c>
      <c r="E4058">
        <v>99</v>
      </c>
      <c r="F4058">
        <v>99</v>
      </c>
      <c r="G4058">
        <v>99</v>
      </c>
      <c r="H4058">
        <v>99</v>
      </c>
      <c r="I4058">
        <v>99</v>
      </c>
      <c r="J4058">
        <v>999</v>
      </c>
      <c r="K4058">
        <v>99</v>
      </c>
      <c r="L4058">
        <v>99</v>
      </c>
      <c r="M4058">
        <v>99</v>
      </c>
      <c r="N4058">
        <v>130</v>
      </c>
      <c r="O4058">
        <v>99</v>
      </c>
      <c r="P4058">
        <v>9999</v>
      </c>
      <c r="Q4058">
        <v>429</v>
      </c>
      <c r="R4058">
        <v>2174</v>
      </c>
      <c r="S4058">
        <v>2170</v>
      </c>
      <c r="T4058">
        <v>14.518498731133963</v>
      </c>
      <c r="U4058">
        <v>13.040223715168221</v>
      </c>
      <c r="V4058">
        <v>15.395124195032198</v>
      </c>
      <c r="W4058">
        <v>59.785714285714306</v>
      </c>
      <c r="X4058">
        <v>146.25835118274551</v>
      </c>
      <c r="Y4058">
        <v>134.74236430542732</v>
      </c>
      <c r="Z4058">
        <v>134.9907373271885</v>
      </c>
      <c r="AA4058">
        <v>2.9086193076362497</v>
      </c>
      <c r="AB4058">
        <v>3.9531447636096049</v>
      </c>
      <c r="AC4058">
        <v>-1.3983649357875079</v>
      </c>
      <c r="AD4058">
        <v>71</v>
      </c>
      <c r="AE4058">
        <v>0</v>
      </c>
      <c r="AF4058">
        <v>0</v>
      </c>
      <c r="AG4058">
        <v>9</v>
      </c>
      <c r="AH4058">
        <v>181</v>
      </c>
      <c r="AI4058">
        <v>26</v>
      </c>
      <c r="AJ4058">
        <v>49</v>
      </c>
      <c r="AK4058">
        <v>24</v>
      </c>
      <c r="AL4058">
        <v>62</v>
      </c>
      <c r="AM4058">
        <v>18</v>
      </c>
    </row>
    <row r="4059" spans="1:39">
      <c r="A4059">
        <v>11</v>
      </c>
      <c r="B4059">
        <v>153</v>
      </c>
      <c r="C4059">
        <v>2016</v>
      </c>
      <c r="D4059">
        <v>99</v>
      </c>
      <c r="E4059">
        <v>99</v>
      </c>
      <c r="F4059">
        <v>99</v>
      </c>
      <c r="G4059">
        <v>99</v>
      </c>
      <c r="H4059">
        <v>99</v>
      </c>
      <c r="I4059">
        <v>99</v>
      </c>
      <c r="J4059">
        <v>999</v>
      </c>
      <c r="K4059">
        <v>99</v>
      </c>
      <c r="L4059">
        <v>99</v>
      </c>
      <c r="M4059">
        <v>99</v>
      </c>
      <c r="N4059">
        <v>140</v>
      </c>
      <c r="O4059">
        <v>99</v>
      </c>
      <c r="P4059">
        <v>9999</v>
      </c>
      <c r="Q4059">
        <v>403</v>
      </c>
      <c r="R4059">
        <v>1979</v>
      </c>
      <c r="S4059">
        <v>1977</v>
      </c>
      <c r="T4059">
        <v>13.216241485241085</v>
      </c>
      <c r="U4059">
        <v>12.748221965134311</v>
      </c>
      <c r="V4059">
        <v>15.318847902981306</v>
      </c>
      <c r="W4059">
        <v>59.695498229640855</v>
      </c>
      <c r="X4059">
        <v>156.93612837283379</v>
      </c>
      <c r="Y4059">
        <v>144.70464881253173</v>
      </c>
      <c r="Z4059">
        <v>144.85103692463341</v>
      </c>
      <c r="AA4059">
        <v>2.8518520967120975</v>
      </c>
      <c r="AB4059">
        <v>4.1616726734199228</v>
      </c>
      <c r="AC4059">
        <v>-0.64556739292915499</v>
      </c>
      <c r="AD4059">
        <v>56</v>
      </c>
      <c r="AE4059">
        <v>0</v>
      </c>
      <c r="AF4059">
        <v>0</v>
      </c>
      <c r="AG4059">
        <v>6</v>
      </c>
      <c r="AH4059">
        <v>192</v>
      </c>
      <c r="AI4059">
        <v>18</v>
      </c>
      <c r="AJ4059">
        <v>26</v>
      </c>
      <c r="AK4059">
        <v>22</v>
      </c>
      <c r="AL4059">
        <v>34</v>
      </c>
      <c r="AM4059">
        <v>6</v>
      </c>
    </row>
    <row r="4060" spans="1:39">
      <c r="A4060">
        <v>11</v>
      </c>
      <c r="B4060">
        <v>154</v>
      </c>
      <c r="C4060">
        <v>2016</v>
      </c>
      <c r="D4060">
        <v>99</v>
      </c>
      <c r="E4060">
        <v>99</v>
      </c>
      <c r="F4060">
        <v>99</v>
      </c>
      <c r="G4060">
        <v>99</v>
      </c>
      <c r="H4060">
        <v>99</v>
      </c>
      <c r="I4060">
        <v>99</v>
      </c>
      <c r="J4060">
        <v>999</v>
      </c>
      <c r="K4060">
        <v>99</v>
      </c>
      <c r="L4060">
        <v>99</v>
      </c>
      <c r="M4060">
        <v>99</v>
      </c>
      <c r="N4060">
        <v>150</v>
      </c>
      <c r="O4060">
        <v>99</v>
      </c>
      <c r="P4060">
        <v>9999</v>
      </c>
      <c r="Q4060">
        <v>367</v>
      </c>
      <c r="R4060">
        <v>1767</v>
      </c>
      <c r="S4060">
        <v>1765</v>
      </c>
      <c r="T4060">
        <v>11.800454120475491</v>
      </c>
      <c r="U4060">
        <v>12.175129467434443</v>
      </c>
      <c r="V4060">
        <v>15.154499151103572</v>
      </c>
      <c r="W4060">
        <v>59.317280453257808</v>
      </c>
      <c r="X4060">
        <v>167.88663722354144</v>
      </c>
      <c r="Y4060">
        <v>154.7803056027162</v>
      </c>
      <c r="Z4060">
        <v>154.95569405099121</v>
      </c>
      <c r="AA4060">
        <v>2.8579847170759303</v>
      </c>
      <c r="AB4060">
        <v>4.4287448228645108</v>
      </c>
      <c r="AC4060">
        <v>-3.5339518787886113</v>
      </c>
      <c r="AD4060">
        <v>50</v>
      </c>
      <c r="AE4060">
        <v>0</v>
      </c>
      <c r="AF4060">
        <v>0</v>
      </c>
      <c r="AG4060">
        <v>6</v>
      </c>
      <c r="AH4060">
        <v>164</v>
      </c>
      <c r="AI4060">
        <v>15</v>
      </c>
      <c r="AJ4060">
        <v>27</v>
      </c>
      <c r="AK4060">
        <v>22</v>
      </c>
      <c r="AL4060">
        <v>31</v>
      </c>
      <c r="AM4060">
        <v>4</v>
      </c>
    </row>
    <row r="4061" spans="1:39">
      <c r="A4061">
        <v>11</v>
      </c>
      <c r="B4061">
        <v>155</v>
      </c>
      <c r="C4061">
        <v>2016</v>
      </c>
      <c r="D4061">
        <v>99</v>
      </c>
      <c r="E4061">
        <v>99</v>
      </c>
      <c r="F4061">
        <v>99</v>
      </c>
      <c r="G4061">
        <v>99</v>
      </c>
      <c r="H4061">
        <v>99</v>
      </c>
      <c r="I4061">
        <v>99</v>
      </c>
      <c r="J4061">
        <v>999</v>
      </c>
      <c r="K4061">
        <v>99</v>
      </c>
      <c r="L4061">
        <v>99</v>
      </c>
      <c r="M4061">
        <v>99</v>
      </c>
      <c r="N4061">
        <v>160</v>
      </c>
      <c r="O4061">
        <v>99</v>
      </c>
      <c r="P4061">
        <v>9999</v>
      </c>
      <c r="Q4061">
        <v>353</v>
      </c>
      <c r="R4061">
        <v>1463</v>
      </c>
      <c r="S4061">
        <v>1461</v>
      </c>
      <c r="T4061">
        <v>9.770268465339921</v>
      </c>
      <c r="U4061">
        <v>10.725252680295982</v>
      </c>
      <c r="V4061">
        <v>15.031442241968559</v>
      </c>
      <c r="W4061">
        <v>59.028062970568087</v>
      </c>
      <c r="X4061">
        <v>178.66551535936213</v>
      </c>
      <c r="Y4061">
        <v>164.68038277511974</v>
      </c>
      <c r="Z4061">
        <v>164.90581793292282</v>
      </c>
      <c r="AA4061">
        <v>2.8970282098544007</v>
      </c>
      <c r="AB4061">
        <v>4.3200065767155849</v>
      </c>
      <c r="AC4061">
        <v>-4.3601450217952564</v>
      </c>
      <c r="AD4061">
        <v>32</v>
      </c>
      <c r="AE4061">
        <v>0</v>
      </c>
      <c r="AF4061">
        <v>0</v>
      </c>
      <c r="AG4061">
        <v>1</v>
      </c>
      <c r="AH4061">
        <v>114</v>
      </c>
      <c r="AI4061">
        <v>17</v>
      </c>
      <c r="AJ4061">
        <v>12</v>
      </c>
      <c r="AK4061">
        <v>7</v>
      </c>
      <c r="AL4061">
        <v>18</v>
      </c>
      <c r="AM4061">
        <v>7</v>
      </c>
    </row>
    <row r="4062" spans="1:39">
      <c r="A4062">
        <v>11</v>
      </c>
      <c r="B4062">
        <v>156</v>
      </c>
      <c r="C4062">
        <v>2016</v>
      </c>
      <c r="D4062">
        <v>99</v>
      </c>
      <c r="E4062">
        <v>99</v>
      </c>
      <c r="F4062">
        <v>99</v>
      </c>
      <c r="G4062">
        <v>99</v>
      </c>
      <c r="H4062">
        <v>99</v>
      </c>
      <c r="I4062">
        <v>99</v>
      </c>
      <c r="J4062">
        <v>999</v>
      </c>
      <c r="K4062">
        <v>99</v>
      </c>
      <c r="L4062">
        <v>99</v>
      </c>
      <c r="M4062">
        <v>99</v>
      </c>
      <c r="N4062">
        <v>170</v>
      </c>
      <c r="O4062">
        <v>99</v>
      </c>
      <c r="P4062">
        <v>9999</v>
      </c>
      <c r="Q4062">
        <v>337</v>
      </c>
      <c r="R4062">
        <v>1213</v>
      </c>
      <c r="S4062">
        <v>1212</v>
      </c>
      <c r="T4062">
        <v>8.1007078936823849</v>
      </c>
      <c r="U4062">
        <v>9.4373715586716234</v>
      </c>
      <c r="V4062">
        <v>14.69497114591921</v>
      </c>
      <c r="W4062">
        <v>58.421617161716163</v>
      </c>
      <c r="X4062">
        <v>189.50543900092913</v>
      </c>
      <c r="Y4062">
        <v>174.77081615828499</v>
      </c>
      <c r="Z4062">
        <v>174.91501650164989</v>
      </c>
      <c r="AA4062">
        <v>2.8675271225414045</v>
      </c>
      <c r="AB4062">
        <v>4.3641535638290874</v>
      </c>
      <c r="AC4062">
        <v>-3.164513994892364</v>
      </c>
      <c r="AD4062">
        <v>29</v>
      </c>
      <c r="AE4062">
        <v>0</v>
      </c>
      <c r="AF4062">
        <v>0</v>
      </c>
      <c r="AG4062">
        <v>5</v>
      </c>
      <c r="AH4062">
        <v>87</v>
      </c>
      <c r="AI4062">
        <v>7</v>
      </c>
      <c r="AJ4062">
        <v>9</v>
      </c>
      <c r="AK4062">
        <v>11</v>
      </c>
      <c r="AL4062">
        <v>12</v>
      </c>
      <c r="AM4062">
        <v>1</v>
      </c>
    </row>
    <row r="4063" spans="1:39">
      <c r="A4063">
        <v>11</v>
      </c>
      <c r="B4063">
        <v>157</v>
      </c>
      <c r="C4063">
        <v>2016</v>
      </c>
      <c r="D4063">
        <v>99</v>
      </c>
      <c r="E4063">
        <v>99</v>
      </c>
      <c r="F4063">
        <v>99</v>
      </c>
      <c r="G4063">
        <v>99</v>
      </c>
      <c r="H4063">
        <v>99</v>
      </c>
      <c r="I4063">
        <v>99</v>
      </c>
      <c r="J4063">
        <v>999</v>
      </c>
      <c r="K4063">
        <v>99</v>
      </c>
      <c r="L4063">
        <v>99</v>
      </c>
      <c r="M4063">
        <v>99</v>
      </c>
      <c r="N4063">
        <v>180</v>
      </c>
      <c r="O4063">
        <v>99</v>
      </c>
      <c r="P4063">
        <v>9999</v>
      </c>
      <c r="Q4063">
        <v>310</v>
      </c>
      <c r="R4063">
        <v>937</v>
      </c>
      <c r="S4063">
        <v>937</v>
      </c>
      <c r="T4063">
        <v>6.2575130225724589</v>
      </c>
      <c r="U4063">
        <v>7.7025756019837308</v>
      </c>
      <c r="V4063">
        <v>14.128068303094985</v>
      </c>
      <c r="W4063">
        <v>57.384204909284961</v>
      </c>
      <c r="X4063">
        <v>200.06602293343005</v>
      </c>
      <c r="Y4063">
        <v>184.66093916755599</v>
      </c>
      <c r="Z4063">
        <v>184.66093916755599</v>
      </c>
      <c r="AA4063">
        <v>2.8309748771595138</v>
      </c>
      <c r="AB4063">
        <v>4.6218457452065236</v>
      </c>
      <c r="AC4063">
        <v>-5.9505474823926763</v>
      </c>
      <c r="AD4063">
        <v>21</v>
      </c>
      <c r="AE4063">
        <v>0</v>
      </c>
      <c r="AF4063">
        <v>0</v>
      </c>
      <c r="AG4063">
        <v>0</v>
      </c>
      <c r="AH4063">
        <v>85</v>
      </c>
      <c r="AI4063">
        <v>8</v>
      </c>
      <c r="AJ4063">
        <v>7</v>
      </c>
      <c r="AK4063">
        <v>8</v>
      </c>
      <c r="AL4063">
        <v>7</v>
      </c>
      <c r="AM4063">
        <v>2</v>
      </c>
    </row>
    <row r="4064" spans="1:39">
      <c r="A4064">
        <v>11</v>
      </c>
      <c r="B4064">
        <v>158</v>
      </c>
      <c r="C4064">
        <v>2016</v>
      </c>
      <c r="D4064">
        <v>99</v>
      </c>
      <c r="E4064">
        <v>99</v>
      </c>
      <c r="F4064">
        <v>99</v>
      </c>
      <c r="G4064">
        <v>99</v>
      </c>
      <c r="H4064">
        <v>99</v>
      </c>
      <c r="I4064">
        <v>99</v>
      </c>
      <c r="J4064">
        <v>999</v>
      </c>
      <c r="K4064">
        <v>99</v>
      </c>
      <c r="L4064">
        <v>99</v>
      </c>
      <c r="M4064">
        <v>99</v>
      </c>
      <c r="N4064">
        <v>190</v>
      </c>
      <c r="O4064">
        <v>99</v>
      </c>
      <c r="P4064">
        <v>9999</v>
      </c>
      <c r="Q4064">
        <v>267</v>
      </c>
      <c r="R4064">
        <v>638</v>
      </c>
      <c r="S4064">
        <v>638</v>
      </c>
      <c r="T4064">
        <v>4.2607185788700406</v>
      </c>
      <c r="U4064">
        <v>5.5288955928809917</v>
      </c>
      <c r="V4064">
        <v>13.431034482758623</v>
      </c>
      <c r="W4064">
        <v>56.131661442006255</v>
      </c>
      <c r="X4064">
        <v>210.90878524098548</v>
      </c>
      <c r="Y4064">
        <v>194.66880877742952</v>
      </c>
      <c r="Z4064">
        <v>194.66880877742952</v>
      </c>
      <c r="AA4064">
        <v>2.858778838828496</v>
      </c>
      <c r="AB4064">
        <v>4.8184826431727679</v>
      </c>
      <c r="AC4064">
        <v>-11.526283774271652</v>
      </c>
      <c r="AD4064">
        <v>13</v>
      </c>
      <c r="AE4064">
        <v>0</v>
      </c>
      <c r="AF4064">
        <v>0</v>
      </c>
      <c r="AG4064">
        <v>0</v>
      </c>
      <c r="AH4064">
        <v>44</v>
      </c>
      <c r="AI4064">
        <v>5</v>
      </c>
      <c r="AJ4064">
        <v>2</v>
      </c>
      <c r="AK4064">
        <v>2</v>
      </c>
      <c r="AL4064">
        <v>9</v>
      </c>
      <c r="AM4064">
        <v>0</v>
      </c>
    </row>
    <row r="4065" spans="1:39">
      <c r="A4065">
        <v>11</v>
      </c>
      <c r="B4065">
        <v>159</v>
      </c>
      <c r="C4065">
        <v>2016</v>
      </c>
      <c r="D4065">
        <v>99</v>
      </c>
      <c r="E4065">
        <v>99</v>
      </c>
      <c r="F4065">
        <v>99</v>
      </c>
      <c r="G4065">
        <v>99</v>
      </c>
      <c r="H4065">
        <v>99</v>
      </c>
      <c r="I4065">
        <v>99</v>
      </c>
      <c r="J4065">
        <v>999</v>
      </c>
      <c r="K4065">
        <v>99</v>
      </c>
      <c r="L4065">
        <v>99</v>
      </c>
      <c r="M4065">
        <v>99</v>
      </c>
      <c r="N4065">
        <v>200</v>
      </c>
      <c r="O4065">
        <v>99</v>
      </c>
      <c r="P4065">
        <v>9999</v>
      </c>
      <c r="Q4065">
        <v>199</v>
      </c>
      <c r="R4065">
        <v>373</v>
      </c>
      <c r="S4065">
        <v>373</v>
      </c>
      <c r="T4065">
        <v>2.4909843729130499</v>
      </c>
      <c r="U4065">
        <v>3.3998077954148358</v>
      </c>
      <c r="V4065">
        <v>12.584450402144771</v>
      </c>
      <c r="W4065">
        <v>54.723860589812318</v>
      </c>
      <c r="X4065">
        <v>221.83113114654088</v>
      </c>
      <c r="Y4065">
        <v>204.75013404825751</v>
      </c>
      <c r="Z4065">
        <v>204.75013404825751</v>
      </c>
      <c r="AA4065">
        <v>2.8236897567793511</v>
      </c>
      <c r="AB4065">
        <v>5.3103565262916996</v>
      </c>
      <c r="AC4065">
        <v>-6.274493455432661</v>
      </c>
      <c r="AD4065">
        <v>8</v>
      </c>
      <c r="AE4065">
        <v>0</v>
      </c>
      <c r="AF4065">
        <v>0</v>
      </c>
      <c r="AG4065">
        <v>0</v>
      </c>
      <c r="AH4065">
        <v>30</v>
      </c>
      <c r="AI4065">
        <v>3</v>
      </c>
      <c r="AJ4065">
        <v>3</v>
      </c>
      <c r="AK4065">
        <v>1</v>
      </c>
      <c r="AL4065">
        <v>6</v>
      </c>
      <c r="AM4065">
        <v>1</v>
      </c>
    </row>
    <row r="4066" spans="1:39">
      <c r="A4066">
        <v>11</v>
      </c>
      <c r="B4066">
        <v>160</v>
      </c>
      <c r="C4066">
        <v>2016</v>
      </c>
      <c r="D4066">
        <v>99</v>
      </c>
      <c r="E4066">
        <v>99</v>
      </c>
      <c r="F4066">
        <v>99</v>
      </c>
      <c r="G4066">
        <v>99</v>
      </c>
      <c r="H4066">
        <v>99</v>
      </c>
      <c r="I4066">
        <v>99</v>
      </c>
      <c r="J4066">
        <v>999</v>
      </c>
      <c r="K4066">
        <v>99</v>
      </c>
      <c r="L4066">
        <v>99</v>
      </c>
      <c r="M4066">
        <v>99</v>
      </c>
      <c r="N4066">
        <v>210</v>
      </c>
      <c r="O4066">
        <v>99</v>
      </c>
      <c r="P4066">
        <v>9999</v>
      </c>
      <c r="Q4066">
        <v>143</v>
      </c>
      <c r="R4066">
        <v>225</v>
      </c>
      <c r="S4066">
        <v>225</v>
      </c>
      <c r="T4066">
        <v>1.5026045144917859</v>
      </c>
      <c r="U4066">
        <v>2.1522675564750124</v>
      </c>
      <c r="V4066">
        <v>11.906666666666665</v>
      </c>
      <c r="W4066">
        <v>53.493333333333318</v>
      </c>
      <c r="X4066">
        <v>232.80414108583125</v>
      </c>
      <c r="Y4066">
        <v>214.87822222222232</v>
      </c>
      <c r="Z4066">
        <v>214.87822222222232</v>
      </c>
      <c r="AA4066">
        <v>2.9437114055989002</v>
      </c>
      <c r="AB4066">
        <v>5.3459184846427377</v>
      </c>
      <c r="AC4066">
        <v>2.423678075610606</v>
      </c>
      <c r="AD4066">
        <v>4</v>
      </c>
      <c r="AE4066">
        <v>0</v>
      </c>
      <c r="AF4066">
        <v>0</v>
      </c>
      <c r="AG4066">
        <v>0</v>
      </c>
      <c r="AH4066">
        <v>12</v>
      </c>
      <c r="AI4066">
        <v>2</v>
      </c>
      <c r="AJ4066">
        <v>2</v>
      </c>
      <c r="AK4066">
        <v>0</v>
      </c>
      <c r="AL4066">
        <v>1</v>
      </c>
      <c r="AM4066">
        <v>0</v>
      </c>
    </row>
    <row r="4067" spans="1:39">
      <c r="A4067">
        <v>11</v>
      </c>
      <c r="B4067">
        <v>161</v>
      </c>
      <c r="C4067">
        <v>2016</v>
      </c>
      <c r="D4067">
        <v>99</v>
      </c>
      <c r="E4067">
        <v>99</v>
      </c>
      <c r="F4067">
        <v>99</v>
      </c>
      <c r="G4067">
        <v>99</v>
      </c>
      <c r="H4067">
        <v>99</v>
      </c>
      <c r="I4067">
        <v>99</v>
      </c>
      <c r="J4067">
        <v>999</v>
      </c>
      <c r="K4067">
        <v>99</v>
      </c>
      <c r="L4067">
        <v>99</v>
      </c>
      <c r="M4067">
        <v>99</v>
      </c>
      <c r="N4067">
        <v>220</v>
      </c>
      <c r="O4067">
        <v>99</v>
      </c>
      <c r="P4067">
        <v>9999</v>
      </c>
      <c r="Q4067">
        <v>89</v>
      </c>
      <c r="R4067">
        <v>110</v>
      </c>
      <c r="S4067">
        <v>110</v>
      </c>
      <c r="T4067">
        <v>0.73460665152931748</v>
      </c>
      <c r="U4067">
        <v>1.1027190520613739</v>
      </c>
      <c r="V4067">
        <v>10.91818181818182</v>
      </c>
      <c r="W4067">
        <v>51.672727272727279</v>
      </c>
      <c r="X4067">
        <v>243.97714961095244</v>
      </c>
      <c r="Y4067">
        <v>225.190909090909</v>
      </c>
      <c r="Z4067">
        <v>225.190909090909</v>
      </c>
      <c r="AA4067">
        <v>2.9386003302365427</v>
      </c>
      <c r="AB4067">
        <v>5.9453711420338671</v>
      </c>
      <c r="AC4067">
        <v>-18.218548029613647</v>
      </c>
      <c r="AD4067">
        <v>3</v>
      </c>
      <c r="AE4067">
        <v>0</v>
      </c>
      <c r="AF4067">
        <v>0</v>
      </c>
      <c r="AG4067">
        <v>1</v>
      </c>
      <c r="AH4067">
        <v>11</v>
      </c>
      <c r="AI4067">
        <v>2</v>
      </c>
      <c r="AJ4067">
        <v>0</v>
      </c>
      <c r="AK4067">
        <v>0</v>
      </c>
      <c r="AL4067">
        <v>2</v>
      </c>
      <c r="AM4067">
        <v>0</v>
      </c>
    </row>
    <row r="4068" spans="1:39">
      <c r="A4068">
        <v>11</v>
      </c>
      <c r="B4068">
        <v>162</v>
      </c>
      <c r="C4068">
        <v>2016</v>
      </c>
      <c r="D4068">
        <v>99</v>
      </c>
      <c r="E4068">
        <v>99</v>
      </c>
      <c r="F4068">
        <v>99</v>
      </c>
      <c r="G4068">
        <v>99</v>
      </c>
      <c r="H4068">
        <v>99</v>
      </c>
      <c r="I4068">
        <v>99</v>
      </c>
      <c r="J4068">
        <v>999</v>
      </c>
      <c r="K4068">
        <v>99</v>
      </c>
      <c r="L4068">
        <v>99</v>
      </c>
      <c r="M4068">
        <v>99</v>
      </c>
      <c r="N4068">
        <v>230</v>
      </c>
      <c r="O4068">
        <v>99</v>
      </c>
      <c r="P4068">
        <v>9999</v>
      </c>
      <c r="Q4068">
        <v>93</v>
      </c>
      <c r="R4068">
        <v>146</v>
      </c>
      <c r="S4068">
        <v>146</v>
      </c>
      <c r="T4068">
        <v>0.97502337384800319</v>
      </c>
      <c r="U4068">
        <v>1.5766287130572869</v>
      </c>
      <c r="V4068">
        <v>8.3082191780821883</v>
      </c>
      <c r="W4068">
        <v>47.212328767123289</v>
      </c>
      <c r="X4068">
        <v>262.81704982264495</v>
      </c>
      <c r="Y4068">
        <v>242.5801369863012</v>
      </c>
      <c r="Z4068">
        <v>242.5801369863012</v>
      </c>
      <c r="AA4068">
        <v>12.552435881399422</v>
      </c>
      <c r="AB4068">
        <v>6.4183052686865052</v>
      </c>
      <c r="AC4068">
        <v>-48.429018123134227</v>
      </c>
      <c r="AD4068">
        <v>3</v>
      </c>
      <c r="AE4068">
        <v>0</v>
      </c>
      <c r="AF4068">
        <v>0</v>
      </c>
      <c r="AG4068">
        <v>0</v>
      </c>
      <c r="AH4068">
        <v>14</v>
      </c>
      <c r="AI4068">
        <v>3</v>
      </c>
      <c r="AJ4068">
        <v>0</v>
      </c>
      <c r="AK4068">
        <v>0</v>
      </c>
      <c r="AL4068">
        <v>1</v>
      </c>
      <c r="AM4068">
        <v>0</v>
      </c>
    </row>
    <row r="4069" spans="1:39">
      <c r="A4069">
        <v>11</v>
      </c>
      <c r="B4069">
        <v>163</v>
      </c>
      <c r="C4069">
        <v>2015</v>
      </c>
      <c r="D4069">
        <v>99</v>
      </c>
      <c r="E4069">
        <v>99</v>
      </c>
      <c r="F4069">
        <v>99</v>
      </c>
      <c r="G4069">
        <v>99</v>
      </c>
      <c r="H4069">
        <v>99</v>
      </c>
      <c r="I4069">
        <v>99</v>
      </c>
      <c r="J4069">
        <v>999</v>
      </c>
      <c r="K4069">
        <v>99</v>
      </c>
      <c r="L4069">
        <v>99</v>
      </c>
      <c r="M4069">
        <v>99</v>
      </c>
      <c r="N4069">
        <v>60</v>
      </c>
      <c r="O4069">
        <v>99</v>
      </c>
      <c r="P4069">
        <v>9999</v>
      </c>
      <c r="Q4069">
        <v>4</v>
      </c>
      <c r="R4069">
        <v>4</v>
      </c>
      <c r="S4069">
        <v>4</v>
      </c>
      <c r="T4069">
        <v>1.9706375012316479E-2</v>
      </c>
      <c r="U4069">
        <v>9.2910519433103758E-3</v>
      </c>
      <c r="V4069">
        <v>17</v>
      </c>
      <c r="W4069">
        <v>63.25</v>
      </c>
      <c r="X4069">
        <v>71.560130010834243</v>
      </c>
      <c r="Y4069">
        <v>66.050000000000011</v>
      </c>
      <c r="Z4069">
        <v>66.050000000000011</v>
      </c>
      <c r="AA4069">
        <v>4.8613269793338123</v>
      </c>
      <c r="AB4069">
        <v>1.299038105676658</v>
      </c>
      <c r="AC4069">
        <v>-18.408408260718033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2</v>
      </c>
      <c r="AM4069">
        <v>0</v>
      </c>
    </row>
    <row r="4070" spans="1:39">
      <c r="A4070">
        <v>11</v>
      </c>
      <c r="B4070">
        <v>164</v>
      </c>
      <c r="C4070">
        <v>2015</v>
      </c>
      <c r="D4070">
        <v>99</v>
      </c>
      <c r="E4070">
        <v>99</v>
      </c>
      <c r="F4070">
        <v>99</v>
      </c>
      <c r="G4070">
        <v>99</v>
      </c>
      <c r="H4070">
        <v>99</v>
      </c>
      <c r="I4070">
        <v>99</v>
      </c>
      <c r="J4070">
        <v>999</v>
      </c>
      <c r="K4070">
        <v>99</v>
      </c>
      <c r="L4070">
        <v>99</v>
      </c>
      <c r="M4070">
        <v>99</v>
      </c>
      <c r="N4070">
        <v>70</v>
      </c>
      <c r="O4070">
        <v>99</v>
      </c>
      <c r="P4070">
        <v>9999</v>
      </c>
      <c r="Q4070">
        <v>25</v>
      </c>
      <c r="R4070">
        <v>32</v>
      </c>
      <c r="S4070">
        <v>32</v>
      </c>
      <c r="T4070">
        <v>0.15765100009853183</v>
      </c>
      <c r="U4070">
        <v>8.5655621568210022E-2</v>
      </c>
      <c r="V4070">
        <v>16.71875</v>
      </c>
      <c r="W4070">
        <v>62.8125</v>
      </c>
      <c r="X4070">
        <v>82.465465872156017</v>
      </c>
      <c r="Y4070">
        <v>76.115625000000023</v>
      </c>
      <c r="Z4070">
        <v>76.115625000000023</v>
      </c>
      <c r="AA4070">
        <v>2.7278779956908328</v>
      </c>
      <c r="AB4070">
        <v>2.1713690957550256</v>
      </c>
      <c r="AC4070">
        <v>-10.924281431437713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1</v>
      </c>
      <c r="AM4070">
        <v>0</v>
      </c>
    </row>
    <row r="4071" spans="1:39">
      <c r="A4071">
        <v>11</v>
      </c>
      <c r="B4071">
        <v>165</v>
      </c>
      <c r="C4071">
        <v>2015</v>
      </c>
      <c r="D4071">
        <v>99</v>
      </c>
      <c r="E4071">
        <v>99</v>
      </c>
      <c r="F4071">
        <v>99</v>
      </c>
      <c r="G4071">
        <v>99</v>
      </c>
      <c r="H4071">
        <v>99</v>
      </c>
      <c r="I4071">
        <v>99</v>
      </c>
      <c r="J4071">
        <v>999</v>
      </c>
      <c r="K4071">
        <v>99</v>
      </c>
      <c r="L4071">
        <v>99</v>
      </c>
      <c r="M4071">
        <v>99</v>
      </c>
      <c r="N4071">
        <v>80</v>
      </c>
      <c r="O4071">
        <v>99</v>
      </c>
      <c r="P4071">
        <v>9999</v>
      </c>
      <c r="Q4071">
        <v>69</v>
      </c>
      <c r="R4071">
        <v>130</v>
      </c>
      <c r="S4071">
        <v>130</v>
      </c>
      <c r="T4071">
        <v>0.64045718790028572</v>
      </c>
      <c r="U4071">
        <v>0.3938604222357589</v>
      </c>
      <c r="V4071">
        <v>16.861538461538466</v>
      </c>
      <c r="W4071">
        <v>62.884615384615401</v>
      </c>
      <c r="X4071">
        <v>93.339444953746181</v>
      </c>
      <c r="Y4071">
        <v>86.152307692307673</v>
      </c>
      <c r="Z4071">
        <v>86.152307692307673</v>
      </c>
      <c r="AA4071">
        <v>3.0154273937320326</v>
      </c>
      <c r="AB4071">
        <v>1.9831389857208903</v>
      </c>
      <c r="AC4071">
        <v>-9.4308261017356827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10</v>
      </c>
      <c r="AM4071">
        <v>0</v>
      </c>
    </row>
    <row r="4072" spans="1:39">
      <c r="A4072">
        <v>11</v>
      </c>
      <c r="B4072">
        <v>166</v>
      </c>
      <c r="C4072">
        <v>2015</v>
      </c>
      <c r="D4072">
        <v>99</v>
      </c>
      <c r="E4072">
        <v>99</v>
      </c>
      <c r="F4072">
        <v>99</v>
      </c>
      <c r="G4072">
        <v>99</v>
      </c>
      <c r="H4072">
        <v>99</v>
      </c>
      <c r="I4072">
        <v>99</v>
      </c>
      <c r="J4072">
        <v>999</v>
      </c>
      <c r="K4072">
        <v>99</v>
      </c>
      <c r="L4072">
        <v>99</v>
      </c>
      <c r="M4072">
        <v>99</v>
      </c>
      <c r="N4072">
        <v>90</v>
      </c>
      <c r="O4072">
        <v>99</v>
      </c>
      <c r="P4072">
        <v>9999</v>
      </c>
      <c r="Q4072">
        <v>143</v>
      </c>
      <c r="R4072">
        <v>360</v>
      </c>
      <c r="S4072">
        <v>360</v>
      </c>
      <c r="T4072">
        <v>1.7735737511084837</v>
      </c>
      <c r="U4072">
        <v>1.2133719970507773</v>
      </c>
      <c r="V4072">
        <v>16.616666666666671</v>
      </c>
      <c r="W4072">
        <v>62.54166666666665</v>
      </c>
      <c r="X4072">
        <v>103.83832912001924</v>
      </c>
      <c r="Y4072">
        <v>95.84277777777784</v>
      </c>
      <c r="Z4072">
        <v>95.84277777777784</v>
      </c>
      <c r="AA4072">
        <v>2.9188854523490977</v>
      </c>
      <c r="AB4072">
        <v>2.5184734132671194</v>
      </c>
      <c r="AC4072">
        <v>-7.4267312975212638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31</v>
      </c>
      <c r="AM4072">
        <v>0</v>
      </c>
    </row>
    <row r="4073" spans="1:39">
      <c r="A4073">
        <v>11</v>
      </c>
      <c r="B4073">
        <v>167</v>
      </c>
      <c r="C4073">
        <v>2015</v>
      </c>
      <c r="D4073">
        <v>99</v>
      </c>
      <c r="E4073">
        <v>99</v>
      </c>
      <c r="F4073">
        <v>99</v>
      </c>
      <c r="G4073">
        <v>99</v>
      </c>
      <c r="H4073">
        <v>99</v>
      </c>
      <c r="I4073">
        <v>99</v>
      </c>
      <c r="J4073">
        <v>999</v>
      </c>
      <c r="K4073">
        <v>99</v>
      </c>
      <c r="L4073">
        <v>99</v>
      </c>
      <c r="M4073">
        <v>99</v>
      </c>
      <c r="N4073">
        <v>100</v>
      </c>
      <c r="O4073">
        <v>99</v>
      </c>
      <c r="P4073">
        <v>9999</v>
      </c>
      <c r="Q4073">
        <v>646</v>
      </c>
      <c r="R4073">
        <v>2730</v>
      </c>
      <c r="S4073">
        <v>2727</v>
      </c>
      <c r="T4073">
        <v>13.449600945906004</v>
      </c>
      <c r="U4073">
        <v>10.279937074047282</v>
      </c>
      <c r="V4073">
        <v>15.56886446886447</v>
      </c>
      <c r="W4073">
        <v>59.995599559955991</v>
      </c>
      <c r="X4073">
        <v>116.13741621325563</v>
      </c>
      <c r="Y4073">
        <v>107.07688644688632</v>
      </c>
      <c r="Z4073">
        <v>107.1946828016134</v>
      </c>
      <c r="AA4073">
        <v>2.079848385635803</v>
      </c>
      <c r="AB4073">
        <v>3.221669115006363</v>
      </c>
      <c r="AC4073">
        <v>-22.941939769582753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81</v>
      </c>
      <c r="AM4073">
        <v>47</v>
      </c>
    </row>
    <row r="4074" spans="1:39">
      <c r="A4074">
        <v>11</v>
      </c>
      <c r="B4074">
        <v>168</v>
      </c>
      <c r="C4074">
        <v>2015</v>
      </c>
      <c r="D4074">
        <v>99</v>
      </c>
      <c r="E4074">
        <v>99</v>
      </c>
      <c r="F4074">
        <v>99</v>
      </c>
      <c r="G4074">
        <v>99</v>
      </c>
      <c r="H4074">
        <v>99</v>
      </c>
      <c r="I4074">
        <v>99</v>
      </c>
      <c r="J4074">
        <v>999</v>
      </c>
      <c r="K4074">
        <v>99</v>
      </c>
      <c r="L4074">
        <v>99</v>
      </c>
      <c r="M4074">
        <v>99</v>
      </c>
      <c r="N4074">
        <v>110</v>
      </c>
      <c r="O4074">
        <v>99</v>
      </c>
      <c r="P4074">
        <v>9999</v>
      </c>
      <c r="Q4074">
        <v>680</v>
      </c>
      <c r="R4074">
        <v>3952</v>
      </c>
      <c r="S4074">
        <v>3951</v>
      </c>
      <c r="T4074">
        <v>19.46989851216868</v>
      </c>
      <c r="U4074">
        <v>15.883988732296109</v>
      </c>
      <c r="V4074">
        <v>15.5668016194332</v>
      </c>
      <c r="W4074">
        <v>59.986585674512781</v>
      </c>
      <c r="X4074">
        <v>123.8561272649911</v>
      </c>
      <c r="Y4074">
        <v>114.29061234817824</v>
      </c>
      <c r="Z4074">
        <v>114.31953935712484</v>
      </c>
      <c r="AA4074">
        <v>2.8324506893321182</v>
      </c>
      <c r="AB4074">
        <v>3.2316412546682343</v>
      </c>
      <c r="AC4074">
        <v>6.0047429162271468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81</v>
      </c>
      <c r="AM4074">
        <v>80</v>
      </c>
    </row>
    <row r="4075" spans="1:39">
      <c r="A4075">
        <v>11</v>
      </c>
      <c r="B4075">
        <v>169</v>
      </c>
      <c r="C4075">
        <v>2015</v>
      </c>
      <c r="D4075">
        <v>99</v>
      </c>
      <c r="E4075">
        <v>99</v>
      </c>
      <c r="F4075">
        <v>99</v>
      </c>
      <c r="G4075">
        <v>99</v>
      </c>
      <c r="H4075">
        <v>99</v>
      </c>
      <c r="I4075">
        <v>99</v>
      </c>
      <c r="J4075">
        <v>999</v>
      </c>
      <c r="K4075">
        <v>99</v>
      </c>
      <c r="L4075">
        <v>99</v>
      </c>
      <c r="M4075">
        <v>99</v>
      </c>
      <c r="N4075">
        <v>120</v>
      </c>
      <c r="O4075">
        <v>99</v>
      </c>
      <c r="P4075">
        <v>9999</v>
      </c>
      <c r="Q4075">
        <v>466</v>
      </c>
      <c r="R4075">
        <v>2317</v>
      </c>
      <c r="S4075">
        <v>2316</v>
      </c>
      <c r="T4075">
        <v>11.414917725884324</v>
      </c>
      <c r="U4075">
        <v>10.168191250220397</v>
      </c>
      <c r="V4075">
        <v>15.842468709538196</v>
      </c>
      <c r="W4075">
        <v>60.579015544041447</v>
      </c>
      <c r="X4075">
        <v>135.25868200137381</v>
      </c>
      <c r="Y4075">
        <v>124.79167026327131</v>
      </c>
      <c r="Z4075">
        <v>124.84555267702925</v>
      </c>
      <c r="AA4075">
        <v>2.9916120642431405</v>
      </c>
      <c r="AB4075">
        <v>3.4448868366824104</v>
      </c>
      <c r="AC4075">
        <v>1.3022116789712941</v>
      </c>
      <c r="AD4075">
        <v>1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64</v>
      </c>
      <c r="AM4075">
        <v>17</v>
      </c>
    </row>
    <row r="4076" spans="1:39">
      <c r="A4076">
        <v>11</v>
      </c>
      <c r="B4076">
        <v>170</v>
      </c>
      <c r="C4076">
        <v>2015</v>
      </c>
      <c r="D4076">
        <v>99</v>
      </c>
      <c r="E4076">
        <v>99</v>
      </c>
      <c r="F4076">
        <v>99</v>
      </c>
      <c r="G4076">
        <v>99</v>
      </c>
      <c r="H4076">
        <v>99</v>
      </c>
      <c r="I4076">
        <v>99</v>
      </c>
      <c r="J4076">
        <v>999</v>
      </c>
      <c r="K4076">
        <v>99</v>
      </c>
      <c r="L4076">
        <v>99</v>
      </c>
      <c r="M4076">
        <v>99</v>
      </c>
      <c r="N4076">
        <v>130</v>
      </c>
      <c r="O4076">
        <v>99</v>
      </c>
      <c r="P4076">
        <v>9999</v>
      </c>
      <c r="Q4076">
        <v>416</v>
      </c>
      <c r="R4076">
        <v>1974</v>
      </c>
      <c r="S4076">
        <v>1974</v>
      </c>
      <c r="T4076">
        <v>9.7250960685781855</v>
      </c>
      <c r="U4076">
        <v>9.3763945809183511</v>
      </c>
      <c r="V4076">
        <v>15.653495440729488</v>
      </c>
      <c r="W4076">
        <v>60.292299898682899</v>
      </c>
      <c r="X4076">
        <v>146.33727076040523</v>
      </c>
      <c r="Y4076">
        <v>135.06930091185424</v>
      </c>
      <c r="Z4076">
        <v>135.06930091185424</v>
      </c>
      <c r="AA4076">
        <v>2.9020849538966367</v>
      </c>
      <c r="AB4076">
        <v>3.7414098138762646</v>
      </c>
      <c r="AC4076">
        <v>-2.2109651717581897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56</v>
      </c>
      <c r="AM4076">
        <v>10</v>
      </c>
    </row>
    <row r="4077" spans="1:39">
      <c r="A4077">
        <v>11</v>
      </c>
      <c r="B4077">
        <v>171</v>
      </c>
      <c r="C4077">
        <v>2015</v>
      </c>
      <c r="D4077">
        <v>99</v>
      </c>
      <c r="E4077">
        <v>99</v>
      </c>
      <c r="F4077">
        <v>99</v>
      </c>
      <c r="G4077">
        <v>99</v>
      </c>
      <c r="H4077">
        <v>99</v>
      </c>
      <c r="I4077">
        <v>99</v>
      </c>
      <c r="J4077">
        <v>999</v>
      </c>
      <c r="K4077">
        <v>99</v>
      </c>
      <c r="L4077">
        <v>99</v>
      </c>
      <c r="M4077">
        <v>99</v>
      </c>
      <c r="N4077">
        <v>140</v>
      </c>
      <c r="O4077">
        <v>99</v>
      </c>
      <c r="P4077">
        <v>9999</v>
      </c>
      <c r="Q4077">
        <v>396</v>
      </c>
      <c r="R4077">
        <v>1831</v>
      </c>
      <c r="S4077">
        <v>1831</v>
      </c>
      <c r="T4077">
        <v>9.0205931618878719</v>
      </c>
      <c r="U4077">
        <v>9.3422300958202111</v>
      </c>
      <c r="V4077">
        <v>15.436919716002182</v>
      </c>
      <c r="W4077">
        <v>59.956308028399761</v>
      </c>
      <c r="X4077">
        <v>157.19127604343919</v>
      </c>
      <c r="Y4077">
        <v>145.08754778809387</v>
      </c>
      <c r="Z4077">
        <v>145.08754778809387</v>
      </c>
      <c r="AA4077">
        <v>2.8805963118298803</v>
      </c>
      <c r="AB4077">
        <v>4.2821377595214143</v>
      </c>
      <c r="AC4077">
        <v>0.25681787010667323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58</v>
      </c>
      <c r="AM4077">
        <v>8</v>
      </c>
    </row>
    <row r="4078" spans="1:39">
      <c r="A4078">
        <v>11</v>
      </c>
      <c r="B4078">
        <v>172</v>
      </c>
      <c r="C4078">
        <v>2015</v>
      </c>
      <c r="D4078">
        <v>99</v>
      </c>
      <c r="E4078">
        <v>99</v>
      </c>
      <c r="F4078">
        <v>99</v>
      </c>
      <c r="G4078">
        <v>99</v>
      </c>
      <c r="H4078">
        <v>99</v>
      </c>
      <c r="I4078">
        <v>99</v>
      </c>
      <c r="J4078">
        <v>999</v>
      </c>
      <c r="K4078">
        <v>99</v>
      </c>
      <c r="L4078">
        <v>99</v>
      </c>
      <c r="M4078">
        <v>99</v>
      </c>
      <c r="N4078">
        <v>150</v>
      </c>
      <c r="O4078">
        <v>99</v>
      </c>
      <c r="P4078">
        <v>9999</v>
      </c>
      <c r="Q4078">
        <v>404</v>
      </c>
      <c r="R4078">
        <v>1679</v>
      </c>
      <c r="S4078">
        <v>1679</v>
      </c>
      <c r="T4078">
        <v>8.2717509114198435</v>
      </c>
      <c r="U4078">
        <v>9.1472446052642695</v>
      </c>
      <c r="V4078">
        <v>15.450863609291249</v>
      </c>
      <c r="W4078">
        <v>59.876712328767105</v>
      </c>
      <c r="X4078">
        <v>167.8439999044983</v>
      </c>
      <c r="Y4078">
        <v>154.92001191185221</v>
      </c>
      <c r="Z4078">
        <v>154.92001191185221</v>
      </c>
      <c r="AA4078">
        <v>2.877634236101057</v>
      </c>
      <c r="AB4078">
        <v>4.1492035482254099</v>
      </c>
      <c r="AC4078">
        <v>-1.1864949222168679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45</v>
      </c>
      <c r="AM4078">
        <v>7</v>
      </c>
    </row>
    <row r="4079" spans="1:39">
      <c r="A4079">
        <v>11</v>
      </c>
      <c r="B4079">
        <v>173</v>
      </c>
      <c r="C4079">
        <v>2015</v>
      </c>
      <c r="D4079">
        <v>99</v>
      </c>
      <c r="E4079">
        <v>99</v>
      </c>
      <c r="F4079">
        <v>99</v>
      </c>
      <c r="G4079">
        <v>99</v>
      </c>
      <c r="H4079">
        <v>99</v>
      </c>
      <c r="I4079">
        <v>99</v>
      </c>
      <c r="J4079">
        <v>999</v>
      </c>
      <c r="K4079">
        <v>99</v>
      </c>
      <c r="L4079">
        <v>99</v>
      </c>
      <c r="M4079">
        <v>99</v>
      </c>
      <c r="N4079">
        <v>160</v>
      </c>
      <c r="O4079">
        <v>99</v>
      </c>
      <c r="P4079">
        <v>9999</v>
      </c>
      <c r="Q4079">
        <v>364</v>
      </c>
      <c r="R4079">
        <v>1484</v>
      </c>
      <c r="S4079">
        <v>1484</v>
      </c>
      <c r="T4079">
        <v>7.311065129569414</v>
      </c>
      <c r="U4079">
        <v>8.6082791923832183</v>
      </c>
      <c r="V4079">
        <v>15.160377358490564</v>
      </c>
      <c r="W4079">
        <v>59.210916442048514</v>
      </c>
      <c r="X4079">
        <v>178.7099228170178</v>
      </c>
      <c r="Y4079">
        <v>164.94925876010777</v>
      </c>
      <c r="Z4079">
        <v>164.94925876010777</v>
      </c>
      <c r="AA4079">
        <v>2.8803017662373982</v>
      </c>
      <c r="AB4079">
        <v>4.3414711098118701</v>
      </c>
      <c r="AC4079">
        <v>-0.29378596456014522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33</v>
      </c>
      <c r="AM4079">
        <v>6</v>
      </c>
    </row>
    <row r="4080" spans="1:39">
      <c r="A4080">
        <v>11</v>
      </c>
      <c r="B4080">
        <v>174</v>
      </c>
      <c r="C4080">
        <v>2015</v>
      </c>
      <c r="D4080">
        <v>99</v>
      </c>
      <c r="E4080">
        <v>99</v>
      </c>
      <c r="F4080">
        <v>99</v>
      </c>
      <c r="G4080">
        <v>99</v>
      </c>
      <c r="H4080">
        <v>99</v>
      </c>
      <c r="I4080">
        <v>99</v>
      </c>
      <c r="J4080">
        <v>999</v>
      </c>
      <c r="K4080">
        <v>99</v>
      </c>
      <c r="L4080">
        <v>99</v>
      </c>
      <c r="M4080">
        <v>99</v>
      </c>
      <c r="N4080">
        <v>170</v>
      </c>
      <c r="O4080">
        <v>99</v>
      </c>
      <c r="P4080">
        <v>9999</v>
      </c>
      <c r="Q4080">
        <v>335</v>
      </c>
      <c r="R4080">
        <v>1272</v>
      </c>
      <c r="S4080">
        <v>1272</v>
      </c>
      <c r="T4080">
        <v>6.2666272539166412</v>
      </c>
      <c r="U4080">
        <v>7.8300920503410447</v>
      </c>
      <c r="V4080">
        <v>14.919811320754716</v>
      </c>
      <c r="W4080">
        <v>58.841981132075496</v>
      </c>
      <c r="X4080">
        <v>189.64700150589113</v>
      </c>
      <c r="Y4080">
        <v>175.04418238993716</v>
      </c>
      <c r="Z4080">
        <v>175.04418238993716</v>
      </c>
      <c r="AA4080">
        <v>2.8756947410098408</v>
      </c>
      <c r="AB4080">
        <v>4.2072151083819485</v>
      </c>
      <c r="AC4080">
        <v>-5.6832199510313277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28</v>
      </c>
      <c r="AM4080">
        <v>3</v>
      </c>
    </row>
    <row r="4081" spans="1:39">
      <c r="A4081">
        <v>11</v>
      </c>
      <c r="B4081">
        <v>175</v>
      </c>
      <c r="C4081">
        <v>2015</v>
      </c>
      <c r="D4081">
        <v>99</v>
      </c>
      <c r="E4081">
        <v>99</v>
      </c>
      <c r="F4081">
        <v>99</v>
      </c>
      <c r="G4081">
        <v>99</v>
      </c>
      <c r="H4081">
        <v>99</v>
      </c>
      <c r="I4081">
        <v>99</v>
      </c>
      <c r="J4081">
        <v>999</v>
      </c>
      <c r="K4081">
        <v>99</v>
      </c>
      <c r="L4081">
        <v>99</v>
      </c>
      <c r="M4081">
        <v>99</v>
      </c>
      <c r="N4081">
        <v>180</v>
      </c>
      <c r="O4081">
        <v>99</v>
      </c>
      <c r="P4081">
        <v>9999</v>
      </c>
      <c r="Q4081">
        <v>328</v>
      </c>
      <c r="R4081">
        <v>949</v>
      </c>
      <c r="S4081">
        <v>949</v>
      </c>
      <c r="T4081">
        <v>4.6753374716720879</v>
      </c>
      <c r="U4081">
        <v>6.1716427951338559</v>
      </c>
      <c r="V4081">
        <v>14.233930453108536</v>
      </c>
      <c r="W4081">
        <v>57.527924130663855</v>
      </c>
      <c r="X4081">
        <v>200.35528074828153</v>
      </c>
      <c r="Y4081">
        <v>184.92792413066405</v>
      </c>
      <c r="Z4081">
        <v>184.92792413066405</v>
      </c>
      <c r="AA4081">
        <v>2.8964296197495116</v>
      </c>
      <c r="AB4081">
        <v>4.9843284445064624</v>
      </c>
      <c r="AC4081">
        <v>-10.614152071201577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16</v>
      </c>
      <c r="AM4081">
        <v>0</v>
      </c>
    </row>
    <row r="4082" spans="1:39">
      <c r="A4082">
        <v>11</v>
      </c>
      <c r="B4082">
        <v>176</v>
      </c>
      <c r="C4082">
        <v>2015</v>
      </c>
      <c r="D4082">
        <v>99</v>
      </c>
      <c r="E4082">
        <v>99</v>
      </c>
      <c r="F4082">
        <v>99</v>
      </c>
      <c r="G4082">
        <v>99</v>
      </c>
      <c r="H4082">
        <v>99</v>
      </c>
      <c r="I4082">
        <v>99</v>
      </c>
      <c r="J4082">
        <v>999</v>
      </c>
      <c r="K4082">
        <v>99</v>
      </c>
      <c r="L4082">
        <v>99</v>
      </c>
      <c r="M4082">
        <v>99</v>
      </c>
      <c r="N4082">
        <v>190</v>
      </c>
      <c r="O4082">
        <v>99</v>
      </c>
      <c r="P4082">
        <v>9999</v>
      </c>
      <c r="Q4082">
        <v>270</v>
      </c>
      <c r="R4082">
        <v>647</v>
      </c>
      <c r="S4082">
        <v>647</v>
      </c>
      <c r="T4082">
        <v>3.1875061582421913</v>
      </c>
      <c r="U4082">
        <v>4.4303442239794784</v>
      </c>
      <c r="V4082">
        <v>13.582689335394123</v>
      </c>
      <c r="W4082">
        <v>56.491499227202461</v>
      </c>
      <c r="X4082">
        <v>210.95965879691431</v>
      </c>
      <c r="Y4082">
        <v>194.71576506955171</v>
      </c>
      <c r="Z4082">
        <v>194.71576506955171</v>
      </c>
      <c r="AA4082">
        <v>2.8496479340846688</v>
      </c>
      <c r="AB4082">
        <v>4.9594496699713666</v>
      </c>
      <c r="AC4082">
        <v>-10.42464115647471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4</v>
      </c>
      <c r="AM4082">
        <v>0</v>
      </c>
    </row>
    <row r="4083" spans="1:39">
      <c r="A4083">
        <v>11</v>
      </c>
      <c r="B4083">
        <v>177</v>
      </c>
      <c r="C4083">
        <v>2015</v>
      </c>
      <c r="D4083">
        <v>99</v>
      </c>
      <c r="E4083">
        <v>99</v>
      </c>
      <c r="F4083">
        <v>99</v>
      </c>
      <c r="G4083">
        <v>99</v>
      </c>
      <c r="H4083">
        <v>99</v>
      </c>
      <c r="I4083">
        <v>99</v>
      </c>
      <c r="J4083">
        <v>999</v>
      </c>
      <c r="K4083">
        <v>99</v>
      </c>
      <c r="L4083">
        <v>99</v>
      </c>
      <c r="M4083">
        <v>99</v>
      </c>
      <c r="N4083">
        <v>200</v>
      </c>
      <c r="O4083">
        <v>99</v>
      </c>
      <c r="P4083">
        <v>9999</v>
      </c>
      <c r="Q4083">
        <v>206</v>
      </c>
      <c r="R4083">
        <v>442</v>
      </c>
      <c r="S4083">
        <v>442</v>
      </c>
      <c r="T4083">
        <v>2.1775544388609713</v>
      </c>
      <c r="U4083">
        <v>3.1781516658377842</v>
      </c>
      <c r="V4083">
        <v>12.622171945701355</v>
      </c>
      <c r="W4083">
        <v>54.66968325791855</v>
      </c>
      <c r="X4083">
        <v>221.52287200403964</v>
      </c>
      <c r="Y4083">
        <v>204.46561085972832</v>
      </c>
      <c r="Z4083">
        <v>204.46561085972832</v>
      </c>
      <c r="AA4083">
        <v>2.8949078733573623</v>
      </c>
      <c r="AB4083">
        <v>5.3501329445266412</v>
      </c>
      <c r="AC4083">
        <v>-14.640025306493428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6</v>
      </c>
      <c r="AM4083">
        <v>2</v>
      </c>
    </row>
    <row r="4084" spans="1:39">
      <c r="A4084">
        <v>11</v>
      </c>
      <c r="B4084">
        <v>178</v>
      </c>
      <c r="C4084">
        <v>2015</v>
      </c>
      <c r="D4084">
        <v>99</v>
      </c>
      <c r="E4084">
        <v>99</v>
      </c>
      <c r="F4084">
        <v>99</v>
      </c>
      <c r="G4084">
        <v>99</v>
      </c>
      <c r="H4084">
        <v>99</v>
      </c>
      <c r="I4084">
        <v>99</v>
      </c>
      <c r="J4084">
        <v>999</v>
      </c>
      <c r="K4084">
        <v>99</v>
      </c>
      <c r="L4084">
        <v>99</v>
      </c>
      <c r="M4084">
        <v>99</v>
      </c>
      <c r="N4084">
        <v>210</v>
      </c>
      <c r="O4084">
        <v>99</v>
      </c>
      <c r="P4084">
        <v>9999</v>
      </c>
      <c r="Q4084">
        <v>162</v>
      </c>
      <c r="R4084">
        <v>264</v>
      </c>
      <c r="S4084">
        <v>264</v>
      </c>
      <c r="T4084">
        <v>1.3006207508128877</v>
      </c>
      <c r="U4084">
        <v>1.991165271637372</v>
      </c>
      <c r="V4084">
        <v>11.829545454545457</v>
      </c>
      <c r="W4084">
        <v>53.469696969696962</v>
      </c>
      <c r="X4084">
        <v>232.36440789257696</v>
      </c>
      <c r="Y4084">
        <v>214.4723484848484</v>
      </c>
      <c r="Z4084">
        <v>214.4723484848484</v>
      </c>
      <c r="AA4084">
        <v>2.877438454668432</v>
      </c>
      <c r="AB4084">
        <v>5.3327737309723124</v>
      </c>
      <c r="AC4084">
        <v>-0.73737722335198497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1</v>
      </c>
      <c r="AM4084">
        <v>0</v>
      </c>
    </row>
    <row r="4085" spans="1:39">
      <c r="A4085">
        <v>11</v>
      </c>
      <c r="B4085">
        <v>179</v>
      </c>
      <c r="C4085">
        <v>2015</v>
      </c>
      <c r="D4085">
        <v>99</v>
      </c>
      <c r="E4085">
        <v>99</v>
      </c>
      <c r="F4085">
        <v>99</v>
      </c>
      <c r="G4085">
        <v>99</v>
      </c>
      <c r="H4085">
        <v>99</v>
      </c>
      <c r="I4085">
        <v>99</v>
      </c>
      <c r="J4085">
        <v>999</v>
      </c>
      <c r="K4085">
        <v>99</v>
      </c>
      <c r="L4085">
        <v>99</v>
      </c>
      <c r="M4085">
        <v>99</v>
      </c>
      <c r="N4085">
        <v>220</v>
      </c>
      <c r="O4085">
        <v>99</v>
      </c>
      <c r="P4085">
        <v>9999</v>
      </c>
      <c r="Q4085">
        <v>95</v>
      </c>
      <c r="R4085">
        <v>123</v>
      </c>
      <c r="S4085">
        <v>123</v>
      </c>
      <c r="T4085">
        <v>0.60597103162873167</v>
      </c>
      <c r="U4085">
        <v>0.97119977864648932</v>
      </c>
      <c r="V4085">
        <v>10.804878048780486</v>
      </c>
      <c r="W4085">
        <v>51.72357723577236</v>
      </c>
      <c r="X4085">
        <v>243.2594315108914</v>
      </c>
      <c r="Y4085">
        <v>224.52845528455276</v>
      </c>
      <c r="Z4085">
        <v>224.52845528455276</v>
      </c>
      <c r="AA4085">
        <v>2.8609089557156833</v>
      </c>
      <c r="AB4085">
        <v>5.8034203721936146</v>
      </c>
      <c r="AC4085">
        <v>-7.924513673989976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3</v>
      </c>
      <c r="AM4085">
        <v>0</v>
      </c>
    </row>
    <row r="4086" spans="1:39">
      <c r="A4086">
        <v>11</v>
      </c>
      <c r="B4086">
        <v>180</v>
      </c>
      <c r="C4086">
        <v>2015</v>
      </c>
      <c r="D4086">
        <v>99</v>
      </c>
      <c r="E4086">
        <v>99</v>
      </c>
      <c r="F4086">
        <v>99</v>
      </c>
      <c r="G4086">
        <v>99</v>
      </c>
      <c r="H4086">
        <v>99</v>
      </c>
      <c r="I4086">
        <v>99</v>
      </c>
      <c r="J4086">
        <v>999</v>
      </c>
      <c r="K4086">
        <v>99</v>
      </c>
      <c r="L4086">
        <v>99</v>
      </c>
      <c r="M4086">
        <v>99</v>
      </c>
      <c r="N4086">
        <v>230</v>
      </c>
      <c r="O4086">
        <v>99</v>
      </c>
      <c r="P4086">
        <v>9999</v>
      </c>
      <c r="Q4086">
        <v>83</v>
      </c>
      <c r="R4086">
        <v>108</v>
      </c>
      <c r="S4086">
        <v>108</v>
      </c>
      <c r="T4086">
        <v>0.53207212533254511</v>
      </c>
      <c r="U4086">
        <v>0.91895959067606015</v>
      </c>
      <c r="V4086">
        <v>8.2777777777777768</v>
      </c>
      <c r="W4086">
        <v>47.268518518518519</v>
      </c>
      <c r="X4086">
        <v>262.14337305886596</v>
      </c>
      <c r="Y4086">
        <v>241.95833333333343</v>
      </c>
      <c r="Z4086">
        <v>241.95833333333343</v>
      </c>
      <c r="AA4086">
        <v>10.610225021174571</v>
      </c>
      <c r="AB4086">
        <v>6.6466456055075218</v>
      </c>
      <c r="AC4086">
        <v>-19.654794600803445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5</v>
      </c>
      <c r="AM4086">
        <v>0</v>
      </c>
    </row>
    <row r="4087" spans="1:39">
      <c r="A4087">
        <v>11</v>
      </c>
      <c r="B4087">
        <v>181</v>
      </c>
      <c r="C4087">
        <v>2014</v>
      </c>
      <c r="D4087">
        <v>99</v>
      </c>
      <c r="E4087">
        <v>99</v>
      </c>
      <c r="F4087">
        <v>99</v>
      </c>
      <c r="G4087">
        <v>99</v>
      </c>
      <c r="H4087">
        <v>99</v>
      </c>
      <c r="I4087">
        <v>99</v>
      </c>
      <c r="J4087">
        <v>999</v>
      </c>
      <c r="K4087">
        <v>99</v>
      </c>
      <c r="L4087">
        <v>99</v>
      </c>
      <c r="M4087">
        <v>99</v>
      </c>
      <c r="N4087">
        <v>60</v>
      </c>
      <c r="O4087">
        <v>99</v>
      </c>
      <c r="P4087">
        <v>9999</v>
      </c>
      <c r="Q4087">
        <v>11</v>
      </c>
      <c r="R4087">
        <v>16</v>
      </c>
      <c r="S4087">
        <v>16</v>
      </c>
      <c r="T4087">
        <v>8.0462660296706012E-2</v>
      </c>
      <c r="U4087">
        <v>3.5675788241247557E-2</v>
      </c>
      <c r="V4087">
        <v>37.125</v>
      </c>
      <c r="W4087">
        <v>62</v>
      </c>
      <c r="X4087">
        <v>68.790628385698795</v>
      </c>
      <c r="Y4087">
        <v>63.493749999999999</v>
      </c>
      <c r="Z4087">
        <v>63.493749999999999</v>
      </c>
      <c r="AA4087">
        <v>7.4555741521026482</v>
      </c>
      <c r="AB4087">
        <v>2.5248762345905194</v>
      </c>
      <c r="AC4087">
        <v>51.794474024782609</v>
      </c>
    </row>
    <row r="4088" spans="1:39">
      <c r="A4088">
        <v>11</v>
      </c>
      <c r="B4088">
        <v>182</v>
      </c>
      <c r="C4088">
        <v>2014</v>
      </c>
      <c r="D4088">
        <v>99</v>
      </c>
      <c r="E4088">
        <v>99</v>
      </c>
      <c r="F4088">
        <v>99</v>
      </c>
      <c r="G4088">
        <v>99</v>
      </c>
      <c r="H4088">
        <v>99</v>
      </c>
      <c r="I4088">
        <v>99</v>
      </c>
      <c r="J4088">
        <v>999</v>
      </c>
      <c r="K4088">
        <v>99</v>
      </c>
      <c r="L4088">
        <v>99</v>
      </c>
      <c r="M4088">
        <v>99</v>
      </c>
      <c r="N4088">
        <v>70</v>
      </c>
      <c r="O4088">
        <v>99</v>
      </c>
      <c r="P4088">
        <v>9999</v>
      </c>
      <c r="Q4088">
        <v>35</v>
      </c>
      <c r="R4088">
        <v>56</v>
      </c>
      <c r="S4088">
        <v>56</v>
      </c>
      <c r="T4088">
        <v>0.28161931103847121</v>
      </c>
      <c r="U4088">
        <v>0.15073099546124899</v>
      </c>
      <c r="V4088">
        <v>22.75</v>
      </c>
      <c r="W4088">
        <v>62.821428571428562</v>
      </c>
      <c r="X4088">
        <v>83.040550998297476</v>
      </c>
      <c r="Y4088">
        <v>76.646428571428615</v>
      </c>
      <c r="Z4088">
        <v>76.646428571428615</v>
      </c>
      <c r="AA4088">
        <v>2.8494337962450871</v>
      </c>
      <c r="AB4088">
        <v>1.90962919789942</v>
      </c>
      <c r="AC4088">
        <v>-8.5114307272625442</v>
      </c>
    </row>
    <row r="4089" spans="1:39">
      <c r="A4089">
        <v>11</v>
      </c>
      <c r="B4089">
        <v>183</v>
      </c>
      <c r="C4089">
        <v>2014</v>
      </c>
      <c r="D4089">
        <v>99</v>
      </c>
      <c r="E4089">
        <v>99</v>
      </c>
      <c r="F4089">
        <v>99</v>
      </c>
      <c r="G4089">
        <v>99</v>
      </c>
      <c r="H4089">
        <v>99</v>
      </c>
      <c r="I4089">
        <v>99</v>
      </c>
      <c r="J4089">
        <v>999</v>
      </c>
      <c r="K4089">
        <v>99</v>
      </c>
      <c r="L4089">
        <v>99</v>
      </c>
      <c r="M4089">
        <v>99</v>
      </c>
      <c r="N4089">
        <v>80</v>
      </c>
      <c r="O4089">
        <v>99</v>
      </c>
      <c r="P4089">
        <v>9999</v>
      </c>
      <c r="Q4089">
        <v>82</v>
      </c>
      <c r="R4089">
        <v>154</v>
      </c>
      <c r="S4089">
        <v>151</v>
      </c>
      <c r="T4089">
        <v>0.77445310535579548</v>
      </c>
      <c r="U4089">
        <v>0.45554318837037422</v>
      </c>
      <c r="V4089">
        <v>20.772727272727277</v>
      </c>
      <c r="W4089">
        <v>63.039735099337754</v>
      </c>
      <c r="X4089">
        <v>93.117445934347359</v>
      </c>
      <c r="Y4089">
        <v>84.233766233766218</v>
      </c>
      <c r="Z4089">
        <v>85.907284768211852</v>
      </c>
      <c r="AA4089">
        <v>2.8470758633887443</v>
      </c>
      <c r="AB4089">
        <v>1.8552977473044163</v>
      </c>
      <c r="AC4089">
        <v>8.1062722648410812</v>
      </c>
    </row>
    <row r="4090" spans="1:39">
      <c r="A4090">
        <v>11</v>
      </c>
      <c r="B4090">
        <v>184</v>
      </c>
      <c r="C4090">
        <v>2014</v>
      </c>
      <c r="D4090">
        <v>99</v>
      </c>
      <c r="E4090">
        <v>99</v>
      </c>
      <c r="F4090">
        <v>99</v>
      </c>
      <c r="G4090">
        <v>99</v>
      </c>
      <c r="H4090">
        <v>99</v>
      </c>
      <c r="I4090">
        <v>99</v>
      </c>
      <c r="J4090">
        <v>999</v>
      </c>
      <c r="K4090">
        <v>99</v>
      </c>
      <c r="L4090">
        <v>99</v>
      </c>
      <c r="M4090">
        <v>99</v>
      </c>
      <c r="N4090">
        <v>90</v>
      </c>
      <c r="O4090">
        <v>99</v>
      </c>
      <c r="P4090">
        <v>9999</v>
      </c>
      <c r="Q4090">
        <v>153</v>
      </c>
      <c r="R4090">
        <v>393</v>
      </c>
      <c r="S4090">
        <v>390</v>
      </c>
      <c r="T4090">
        <v>1.9763640935378424</v>
      </c>
      <c r="U4090">
        <v>1.3077833023334298</v>
      </c>
      <c r="V4090">
        <v>20.78117048346056</v>
      </c>
      <c r="W4090">
        <v>62.415384615384603</v>
      </c>
      <c r="X4090">
        <v>103.4614419734299</v>
      </c>
      <c r="Y4090">
        <v>94.759033078880378</v>
      </c>
      <c r="Z4090">
        <v>95.487948717948669</v>
      </c>
      <c r="AA4090">
        <v>2.7703528234876762</v>
      </c>
      <c r="AB4090">
        <v>2.9135878368156556</v>
      </c>
      <c r="AC4090">
        <v>4.1916902698228657</v>
      </c>
    </row>
    <row r="4091" spans="1:39">
      <c r="A4091">
        <v>11</v>
      </c>
      <c r="B4091">
        <v>185</v>
      </c>
      <c r="C4091">
        <v>2014</v>
      </c>
      <c r="D4091">
        <v>99</v>
      </c>
      <c r="E4091">
        <v>99</v>
      </c>
      <c r="F4091">
        <v>99</v>
      </c>
      <c r="G4091">
        <v>99</v>
      </c>
      <c r="H4091">
        <v>99</v>
      </c>
      <c r="I4091">
        <v>99</v>
      </c>
      <c r="J4091">
        <v>999</v>
      </c>
      <c r="K4091">
        <v>99</v>
      </c>
      <c r="L4091">
        <v>99</v>
      </c>
      <c r="M4091">
        <v>99</v>
      </c>
      <c r="N4091">
        <v>100</v>
      </c>
      <c r="O4091">
        <v>99</v>
      </c>
      <c r="P4091">
        <v>9999</v>
      </c>
      <c r="Q4091">
        <v>438</v>
      </c>
      <c r="R4091">
        <v>1851</v>
      </c>
      <c r="S4091">
        <v>1847</v>
      </c>
      <c r="T4091">
        <v>9.3085240130751838</v>
      </c>
      <c r="U4091">
        <v>6.9297031752645593</v>
      </c>
      <c r="V4091">
        <v>16.994057266342523</v>
      </c>
      <c r="W4091">
        <v>60.685977260422298</v>
      </c>
      <c r="X4091">
        <v>115.74663456782729</v>
      </c>
      <c r="Y4091">
        <v>106.60696920583472</v>
      </c>
      <c r="Z4091">
        <v>106.83784515430436</v>
      </c>
      <c r="AA4091">
        <v>2.4924992647040871</v>
      </c>
      <c r="AB4091">
        <v>3.0775807734186862</v>
      </c>
      <c r="AC4091">
        <v>-25.902920374284456</v>
      </c>
    </row>
    <row r="4092" spans="1:39">
      <c r="A4092">
        <v>11</v>
      </c>
      <c r="B4092">
        <v>186</v>
      </c>
      <c r="C4092">
        <v>2014</v>
      </c>
      <c r="D4092">
        <v>99</v>
      </c>
      <c r="E4092">
        <v>99</v>
      </c>
      <c r="F4092">
        <v>99</v>
      </c>
      <c r="G4092">
        <v>99</v>
      </c>
      <c r="H4092">
        <v>99</v>
      </c>
      <c r="I4092">
        <v>99</v>
      </c>
      <c r="J4092">
        <v>999</v>
      </c>
      <c r="K4092">
        <v>99</v>
      </c>
      <c r="L4092">
        <v>99</v>
      </c>
      <c r="M4092">
        <v>99</v>
      </c>
      <c r="N4092">
        <v>110</v>
      </c>
      <c r="O4092">
        <v>99</v>
      </c>
      <c r="P4092">
        <v>9999</v>
      </c>
      <c r="Q4092">
        <v>588</v>
      </c>
      <c r="R4092">
        <v>3378</v>
      </c>
      <c r="S4092">
        <v>3371</v>
      </c>
      <c r="T4092">
        <v>16.987679155142072</v>
      </c>
      <c r="U4092">
        <v>13.561926675175664</v>
      </c>
      <c r="V4092">
        <v>16.549733570159852</v>
      </c>
      <c r="W4092">
        <v>60.188668051023427</v>
      </c>
      <c r="X4092">
        <v>124.1159898315975</v>
      </c>
      <c r="Y4092">
        <v>114.32445233866228</v>
      </c>
      <c r="Z4092">
        <v>114.56185108276507</v>
      </c>
      <c r="AA4092">
        <v>2.8844129463021222</v>
      </c>
      <c r="AB4092">
        <v>3.2390200677936054</v>
      </c>
      <c r="AC4092">
        <v>8.7894517563323298</v>
      </c>
    </row>
    <row r="4093" spans="1:39">
      <c r="A4093">
        <v>11</v>
      </c>
      <c r="B4093">
        <v>187</v>
      </c>
      <c r="C4093">
        <v>2014</v>
      </c>
      <c r="D4093">
        <v>99</v>
      </c>
      <c r="E4093">
        <v>99</v>
      </c>
      <c r="F4093">
        <v>99</v>
      </c>
      <c r="G4093">
        <v>99</v>
      </c>
      <c r="H4093">
        <v>99</v>
      </c>
      <c r="I4093">
        <v>99</v>
      </c>
      <c r="J4093">
        <v>999</v>
      </c>
      <c r="K4093">
        <v>99</v>
      </c>
      <c r="L4093">
        <v>99</v>
      </c>
      <c r="M4093">
        <v>99</v>
      </c>
      <c r="N4093">
        <v>120</v>
      </c>
      <c r="O4093">
        <v>99</v>
      </c>
      <c r="P4093">
        <v>9999</v>
      </c>
      <c r="Q4093">
        <v>484</v>
      </c>
      <c r="R4093">
        <v>2314</v>
      </c>
      <c r="S4093">
        <v>2303</v>
      </c>
      <c r="T4093">
        <v>11.636912245411111</v>
      </c>
      <c r="U4093">
        <v>10.107211731185259</v>
      </c>
      <c r="V4093">
        <v>16.809420916162491</v>
      </c>
      <c r="W4093">
        <v>60.646547980894482</v>
      </c>
      <c r="X4093">
        <v>135.39419483458809</v>
      </c>
      <c r="Y4093">
        <v>124.37852203975783</v>
      </c>
      <c r="Z4093">
        <v>124.97260095527557</v>
      </c>
      <c r="AA4093">
        <v>2.9591208984622841</v>
      </c>
      <c r="AB4093">
        <v>3.3342060697707701</v>
      </c>
      <c r="AC4093">
        <v>0.57343727994726579</v>
      </c>
    </row>
    <row r="4094" spans="1:39">
      <c r="A4094">
        <v>11</v>
      </c>
      <c r="B4094">
        <v>188</v>
      </c>
      <c r="C4094">
        <v>2014</v>
      </c>
      <c r="D4094">
        <v>99</v>
      </c>
      <c r="E4094">
        <v>99</v>
      </c>
      <c r="F4094">
        <v>99</v>
      </c>
      <c r="G4094">
        <v>99</v>
      </c>
      <c r="H4094">
        <v>99</v>
      </c>
      <c r="I4094">
        <v>99</v>
      </c>
      <c r="J4094">
        <v>999</v>
      </c>
      <c r="K4094">
        <v>99</v>
      </c>
      <c r="L4094">
        <v>99</v>
      </c>
      <c r="M4094">
        <v>99</v>
      </c>
      <c r="N4094">
        <v>130</v>
      </c>
      <c r="O4094">
        <v>99</v>
      </c>
      <c r="P4094">
        <v>9999</v>
      </c>
      <c r="Q4094">
        <v>437</v>
      </c>
      <c r="R4094">
        <v>2131</v>
      </c>
      <c r="S4094">
        <v>2128</v>
      </c>
      <c r="T4094">
        <v>10.716620568267539</v>
      </c>
      <c r="U4094">
        <v>10.091085811350256</v>
      </c>
      <c r="V4094">
        <v>16.96574378226185</v>
      </c>
      <c r="W4094">
        <v>60.462406015037594</v>
      </c>
      <c r="X4094">
        <v>146.29920082891277</v>
      </c>
      <c r="Y4094">
        <v>134.84406381980273</v>
      </c>
      <c r="Z4094">
        <v>135.0341635338344</v>
      </c>
      <c r="AA4094">
        <v>2.8958508618214687</v>
      </c>
      <c r="AB4094">
        <v>3.5823418539357719</v>
      </c>
      <c r="AC4094">
        <v>-1.3345745495381507</v>
      </c>
    </row>
    <row r="4095" spans="1:39">
      <c r="A4095">
        <v>11</v>
      </c>
      <c r="B4095">
        <v>189</v>
      </c>
      <c r="C4095">
        <v>2014</v>
      </c>
      <c r="D4095">
        <v>99</v>
      </c>
      <c r="E4095">
        <v>99</v>
      </c>
      <c r="F4095">
        <v>99</v>
      </c>
      <c r="G4095">
        <v>99</v>
      </c>
      <c r="H4095">
        <v>99</v>
      </c>
      <c r="I4095">
        <v>99</v>
      </c>
      <c r="J4095">
        <v>999</v>
      </c>
      <c r="K4095">
        <v>99</v>
      </c>
      <c r="L4095">
        <v>99</v>
      </c>
      <c r="M4095">
        <v>99</v>
      </c>
      <c r="N4095">
        <v>140</v>
      </c>
      <c r="O4095">
        <v>99</v>
      </c>
      <c r="P4095">
        <v>9999</v>
      </c>
      <c r="Q4095">
        <v>410</v>
      </c>
      <c r="R4095">
        <v>2015</v>
      </c>
      <c r="S4095">
        <v>2015</v>
      </c>
      <c r="T4095">
        <v>10.133266281116418</v>
      </c>
      <c r="U4095">
        <v>10.257883027030388</v>
      </c>
      <c r="V4095">
        <v>16.448138957816379</v>
      </c>
      <c r="W4095">
        <v>60.052109181141425</v>
      </c>
      <c r="X4095">
        <v>157.05738919103493</v>
      </c>
      <c r="Y4095">
        <v>144.96397022332476</v>
      </c>
      <c r="Z4095">
        <v>144.96397022332476</v>
      </c>
      <c r="AA4095">
        <v>2.924024236597484</v>
      </c>
      <c r="AB4095">
        <v>3.8007135634058207</v>
      </c>
      <c r="AC4095">
        <v>-2.9205711702921779</v>
      </c>
    </row>
    <row r="4096" spans="1:39">
      <c r="A4096">
        <v>11</v>
      </c>
      <c r="B4096">
        <v>190</v>
      </c>
      <c r="C4096">
        <v>2014</v>
      </c>
      <c r="D4096">
        <v>99</v>
      </c>
      <c r="E4096">
        <v>99</v>
      </c>
      <c r="F4096">
        <v>99</v>
      </c>
      <c r="G4096">
        <v>99</v>
      </c>
      <c r="H4096">
        <v>99</v>
      </c>
      <c r="I4096">
        <v>99</v>
      </c>
      <c r="J4096">
        <v>999</v>
      </c>
      <c r="K4096">
        <v>99</v>
      </c>
      <c r="L4096">
        <v>99</v>
      </c>
      <c r="M4096">
        <v>99</v>
      </c>
      <c r="N4096">
        <v>150</v>
      </c>
      <c r="O4096">
        <v>99</v>
      </c>
      <c r="P4096">
        <v>9999</v>
      </c>
      <c r="Q4096">
        <v>416</v>
      </c>
      <c r="R4096">
        <v>1818</v>
      </c>
      <c r="S4096">
        <v>1815</v>
      </c>
      <c r="T4096">
        <v>9.1425697762132252</v>
      </c>
      <c r="U4096">
        <v>9.8779300878866181</v>
      </c>
      <c r="V4096">
        <v>16.548404840484054</v>
      </c>
      <c r="W4096">
        <v>59.662258953168049</v>
      </c>
      <c r="X4096">
        <v>167.90908776684819</v>
      </c>
      <c r="Y4096">
        <v>154.72106710671065</v>
      </c>
      <c r="Z4096">
        <v>154.97680440771347</v>
      </c>
      <c r="AA4096">
        <v>2.8435896169101125</v>
      </c>
      <c r="AB4096">
        <v>3.9694400614271967</v>
      </c>
      <c r="AC4096">
        <v>-3.4188894468672948</v>
      </c>
    </row>
    <row r="4097" spans="1:29">
      <c r="A4097">
        <v>11</v>
      </c>
      <c r="B4097">
        <v>191</v>
      </c>
      <c r="C4097">
        <v>2014</v>
      </c>
      <c r="D4097">
        <v>99</v>
      </c>
      <c r="E4097">
        <v>99</v>
      </c>
      <c r="F4097">
        <v>99</v>
      </c>
      <c r="G4097">
        <v>99</v>
      </c>
      <c r="H4097">
        <v>99</v>
      </c>
      <c r="I4097">
        <v>99</v>
      </c>
      <c r="J4097">
        <v>999</v>
      </c>
      <c r="K4097">
        <v>99</v>
      </c>
      <c r="L4097">
        <v>99</v>
      </c>
      <c r="M4097">
        <v>99</v>
      </c>
      <c r="N4097">
        <v>160</v>
      </c>
      <c r="O4097">
        <v>99</v>
      </c>
      <c r="P4097">
        <v>9999</v>
      </c>
      <c r="Q4097">
        <v>383</v>
      </c>
      <c r="R4097">
        <v>1551</v>
      </c>
      <c r="S4097">
        <v>1548</v>
      </c>
      <c r="T4097">
        <v>7.7998491325119392</v>
      </c>
      <c r="U4097">
        <v>8.9674442190491241</v>
      </c>
      <c r="V4097">
        <v>15.615731785944551</v>
      </c>
      <c r="W4097">
        <v>59.049741602067186</v>
      </c>
      <c r="X4097">
        <v>178.72605867811129</v>
      </c>
      <c r="Y4097">
        <v>164.63958736299142</v>
      </c>
      <c r="Z4097">
        <v>164.95865633074911</v>
      </c>
      <c r="AA4097">
        <v>2.8889115737386009</v>
      </c>
      <c r="AB4097">
        <v>4.3604673652974659</v>
      </c>
      <c r="AC4097">
        <v>-1.8775049936553063</v>
      </c>
    </row>
    <row r="4098" spans="1:29">
      <c r="A4098">
        <v>11</v>
      </c>
      <c r="B4098">
        <v>192</v>
      </c>
      <c r="C4098">
        <v>2014</v>
      </c>
      <c r="D4098">
        <v>99</v>
      </c>
      <c r="E4098">
        <v>99</v>
      </c>
      <c r="F4098">
        <v>99</v>
      </c>
      <c r="G4098">
        <v>99</v>
      </c>
      <c r="H4098">
        <v>99</v>
      </c>
      <c r="I4098">
        <v>99</v>
      </c>
      <c r="J4098">
        <v>999</v>
      </c>
      <c r="K4098">
        <v>99</v>
      </c>
      <c r="L4098">
        <v>99</v>
      </c>
      <c r="M4098">
        <v>99</v>
      </c>
      <c r="N4098">
        <v>170</v>
      </c>
      <c r="O4098">
        <v>99</v>
      </c>
      <c r="P4098">
        <v>9999</v>
      </c>
      <c r="Q4098">
        <v>367</v>
      </c>
      <c r="R4098">
        <v>1334</v>
      </c>
      <c r="S4098">
        <v>1333</v>
      </c>
      <c r="T4098">
        <v>6.7085743022378672</v>
      </c>
      <c r="U4098">
        <v>8.1855583468052391</v>
      </c>
      <c r="V4098">
        <v>15.077961019490251</v>
      </c>
      <c r="W4098">
        <v>58.269317329332353</v>
      </c>
      <c r="X4098">
        <v>189.45091376305413</v>
      </c>
      <c r="Y4098">
        <v>174.7309595202394</v>
      </c>
      <c r="Z4098">
        <v>174.86204051012709</v>
      </c>
      <c r="AA4098">
        <v>2.8511246316835646</v>
      </c>
      <c r="AB4098">
        <v>4.693318987652269</v>
      </c>
      <c r="AC4098">
        <v>-11.80663889482082</v>
      </c>
    </row>
    <row r="4099" spans="1:29">
      <c r="A4099">
        <v>11</v>
      </c>
      <c r="B4099">
        <v>193</v>
      </c>
      <c r="C4099">
        <v>2014</v>
      </c>
      <c r="D4099">
        <v>99</v>
      </c>
      <c r="E4099">
        <v>99</v>
      </c>
      <c r="F4099">
        <v>99</v>
      </c>
      <c r="G4099">
        <v>99</v>
      </c>
      <c r="H4099">
        <v>99</v>
      </c>
      <c r="I4099">
        <v>99</v>
      </c>
      <c r="J4099">
        <v>999</v>
      </c>
      <c r="K4099">
        <v>99</v>
      </c>
      <c r="L4099">
        <v>99</v>
      </c>
      <c r="M4099">
        <v>99</v>
      </c>
      <c r="N4099">
        <v>180</v>
      </c>
      <c r="O4099">
        <v>99</v>
      </c>
      <c r="P4099">
        <v>9999</v>
      </c>
      <c r="Q4099">
        <v>355</v>
      </c>
      <c r="R4099">
        <v>1042</v>
      </c>
      <c r="S4099">
        <v>1042</v>
      </c>
      <c r="T4099">
        <v>5.2401307518229805</v>
      </c>
      <c r="U4099">
        <v>6.7634994440034317</v>
      </c>
      <c r="V4099">
        <v>14.661228406909787</v>
      </c>
      <c r="W4099">
        <v>57.496161228406912</v>
      </c>
      <c r="X4099">
        <v>200.25318008746399</v>
      </c>
      <c r="Y4099">
        <v>184.83368522072936</v>
      </c>
      <c r="Z4099">
        <v>184.83368522072936</v>
      </c>
      <c r="AA4099">
        <v>2.8176179428830004</v>
      </c>
      <c r="AB4099">
        <v>4.651015269523965</v>
      </c>
      <c r="AC4099">
        <v>-9.2625274460867519</v>
      </c>
    </row>
    <row r="4100" spans="1:29">
      <c r="A4100">
        <v>11</v>
      </c>
      <c r="B4100">
        <v>194</v>
      </c>
      <c r="C4100">
        <v>2014</v>
      </c>
      <c r="D4100">
        <v>99</v>
      </c>
      <c r="E4100">
        <v>99</v>
      </c>
      <c r="F4100">
        <v>99</v>
      </c>
      <c r="G4100">
        <v>99</v>
      </c>
      <c r="H4100">
        <v>99</v>
      </c>
      <c r="I4100">
        <v>99</v>
      </c>
      <c r="J4100">
        <v>999</v>
      </c>
      <c r="K4100">
        <v>99</v>
      </c>
      <c r="L4100">
        <v>99</v>
      </c>
      <c r="M4100">
        <v>99</v>
      </c>
      <c r="N4100">
        <v>190</v>
      </c>
      <c r="O4100">
        <v>99</v>
      </c>
      <c r="P4100">
        <v>9999</v>
      </c>
      <c r="Q4100">
        <v>290</v>
      </c>
      <c r="R4100">
        <v>758</v>
      </c>
      <c r="S4100">
        <v>758</v>
      </c>
      <c r="T4100">
        <v>3.8119185315564494</v>
      </c>
      <c r="U4100">
        <v>5.1825447453012465</v>
      </c>
      <c r="V4100">
        <v>13.680738786279679</v>
      </c>
      <c r="W4100">
        <v>55.813984168865439</v>
      </c>
      <c r="X4100">
        <v>210.93543195442177</v>
      </c>
      <c r="Y4100">
        <v>194.6934036939314</v>
      </c>
      <c r="Z4100">
        <v>194.6934036939314</v>
      </c>
      <c r="AA4100">
        <v>2.8839348986026487</v>
      </c>
      <c r="AB4100">
        <v>5.0016846459870248</v>
      </c>
      <c r="AC4100">
        <v>-5.2820638168893854</v>
      </c>
    </row>
    <row r="4101" spans="1:29">
      <c r="A4101">
        <v>11</v>
      </c>
      <c r="B4101">
        <v>195</v>
      </c>
      <c r="C4101">
        <v>2014</v>
      </c>
      <c r="D4101">
        <v>99</v>
      </c>
      <c r="E4101">
        <v>99</v>
      </c>
      <c r="F4101">
        <v>99</v>
      </c>
      <c r="G4101">
        <v>99</v>
      </c>
      <c r="H4101">
        <v>99</v>
      </c>
      <c r="I4101">
        <v>99</v>
      </c>
      <c r="J4101">
        <v>999</v>
      </c>
      <c r="K4101">
        <v>99</v>
      </c>
      <c r="L4101">
        <v>99</v>
      </c>
      <c r="M4101">
        <v>99</v>
      </c>
      <c r="N4101">
        <v>200</v>
      </c>
      <c r="O4101">
        <v>99</v>
      </c>
      <c r="P4101">
        <v>9999</v>
      </c>
      <c r="Q4101">
        <v>218</v>
      </c>
      <c r="R4101">
        <v>459</v>
      </c>
      <c r="S4101">
        <v>458</v>
      </c>
      <c r="T4101">
        <v>2.3082725672617554</v>
      </c>
      <c r="U4101">
        <v>3.2898983508683401</v>
      </c>
      <c r="V4101">
        <v>13.38344226579521</v>
      </c>
      <c r="W4101">
        <v>55.233624454148483</v>
      </c>
      <c r="X4101">
        <v>221.61489129177613</v>
      </c>
      <c r="Y4101">
        <v>204.10196078431369</v>
      </c>
      <c r="Z4101">
        <v>204.54759825327503</v>
      </c>
      <c r="AA4101">
        <v>2.8771279795492459</v>
      </c>
      <c r="AB4101">
        <v>5.2246481219985892</v>
      </c>
      <c r="AC4101">
        <v>-7.4251153463425794</v>
      </c>
    </row>
    <row r="4102" spans="1:29">
      <c r="A4102">
        <v>11</v>
      </c>
      <c r="B4102">
        <v>196</v>
      </c>
      <c r="C4102">
        <v>2014</v>
      </c>
      <c r="D4102">
        <v>99</v>
      </c>
      <c r="E4102">
        <v>99</v>
      </c>
      <c r="F4102">
        <v>99</v>
      </c>
      <c r="G4102">
        <v>99</v>
      </c>
      <c r="H4102">
        <v>99</v>
      </c>
      <c r="I4102">
        <v>99</v>
      </c>
      <c r="J4102">
        <v>999</v>
      </c>
      <c r="K4102">
        <v>99</v>
      </c>
      <c r="L4102">
        <v>99</v>
      </c>
      <c r="M4102">
        <v>99</v>
      </c>
      <c r="N4102">
        <v>210</v>
      </c>
      <c r="O4102">
        <v>99</v>
      </c>
      <c r="P4102">
        <v>9999</v>
      </c>
      <c r="Q4102">
        <v>192</v>
      </c>
      <c r="R4102">
        <v>301</v>
      </c>
      <c r="S4102">
        <v>301</v>
      </c>
      <c r="T4102">
        <v>1.5137037968317828</v>
      </c>
      <c r="U4102">
        <v>2.2695019770230238</v>
      </c>
      <c r="V4102">
        <v>11.837209302325585</v>
      </c>
      <c r="W4102">
        <v>53.21926910299004</v>
      </c>
      <c r="X4102">
        <v>232.61609010053161</v>
      </c>
      <c r="Y4102">
        <v>214.70465116279064</v>
      </c>
      <c r="Z4102">
        <v>214.70465116279064</v>
      </c>
      <c r="AA4102">
        <v>2.8615642217636381</v>
      </c>
      <c r="AB4102">
        <v>5.2743749103590609</v>
      </c>
      <c r="AC4102">
        <v>-12.613015232153748</v>
      </c>
    </row>
    <row r="4103" spans="1:29">
      <c r="A4103">
        <v>11</v>
      </c>
      <c r="B4103">
        <v>197</v>
      </c>
      <c r="C4103">
        <v>2014</v>
      </c>
      <c r="D4103">
        <v>99</v>
      </c>
      <c r="E4103">
        <v>99</v>
      </c>
      <c r="F4103">
        <v>99</v>
      </c>
      <c r="G4103">
        <v>99</v>
      </c>
      <c r="H4103">
        <v>99</v>
      </c>
      <c r="I4103">
        <v>99</v>
      </c>
      <c r="J4103">
        <v>999</v>
      </c>
      <c r="K4103">
        <v>99</v>
      </c>
      <c r="L4103">
        <v>99</v>
      </c>
      <c r="M4103">
        <v>99</v>
      </c>
      <c r="N4103">
        <v>220</v>
      </c>
      <c r="O4103">
        <v>99</v>
      </c>
      <c r="P4103">
        <v>9999</v>
      </c>
      <c r="Q4103">
        <v>111</v>
      </c>
      <c r="R4103">
        <v>172</v>
      </c>
      <c r="S4103">
        <v>172</v>
      </c>
      <c r="T4103">
        <v>0.86497359818959008</v>
      </c>
      <c r="U4103">
        <v>1.3558169111102578</v>
      </c>
      <c r="V4103">
        <v>10.866279069767444</v>
      </c>
      <c r="W4103">
        <v>50.941860465116257</v>
      </c>
      <c r="X4103">
        <v>243.19143843382301</v>
      </c>
      <c r="Y4103">
        <v>224.46569767441872</v>
      </c>
      <c r="Z4103">
        <v>224.46569767441872</v>
      </c>
      <c r="AA4103">
        <v>2.7406157179086041</v>
      </c>
      <c r="AB4103">
        <v>5.9773888893076457</v>
      </c>
      <c r="AC4103">
        <v>-20.113983036446157</v>
      </c>
    </row>
    <row r="4104" spans="1:29">
      <c r="A4104">
        <v>11</v>
      </c>
      <c r="B4104">
        <v>198</v>
      </c>
      <c r="C4104">
        <v>2014</v>
      </c>
      <c r="D4104">
        <v>99</v>
      </c>
      <c r="E4104">
        <v>99</v>
      </c>
      <c r="F4104">
        <v>99</v>
      </c>
      <c r="G4104">
        <v>99</v>
      </c>
      <c r="H4104">
        <v>99</v>
      </c>
      <c r="I4104">
        <v>99</v>
      </c>
      <c r="J4104">
        <v>999</v>
      </c>
      <c r="K4104">
        <v>99</v>
      </c>
      <c r="L4104">
        <v>99</v>
      </c>
      <c r="M4104">
        <v>99</v>
      </c>
      <c r="N4104">
        <v>230</v>
      </c>
      <c r="O4104">
        <v>99</v>
      </c>
      <c r="P4104">
        <v>9999</v>
      </c>
      <c r="Q4104">
        <v>84</v>
      </c>
      <c r="R4104">
        <v>142</v>
      </c>
      <c r="S4104">
        <v>142</v>
      </c>
      <c r="T4104">
        <v>0.71410611013326641</v>
      </c>
      <c r="U4104">
        <v>1.2102622235402971</v>
      </c>
      <c r="V4104">
        <v>10.211267605633802</v>
      </c>
      <c r="W4104">
        <v>48.563380281690144</v>
      </c>
      <c r="X4104">
        <v>262.94614926830764</v>
      </c>
      <c r="Y4104">
        <v>242.69929577464791</v>
      </c>
      <c r="Z4104">
        <v>242.69929577464791</v>
      </c>
      <c r="AA4104">
        <v>11.102680151491402</v>
      </c>
      <c r="AB4104">
        <v>7.0075058237200016</v>
      </c>
      <c r="AC4104">
        <v>-27.388411530807545</v>
      </c>
    </row>
    <row r="4105" spans="1:29">
      <c r="A4105">
        <v>11</v>
      </c>
      <c r="B4105">
        <v>199</v>
      </c>
      <c r="C4105">
        <v>2013</v>
      </c>
      <c r="D4105">
        <v>99</v>
      </c>
      <c r="E4105">
        <v>99</v>
      </c>
      <c r="F4105">
        <v>99</v>
      </c>
      <c r="G4105">
        <v>99</v>
      </c>
      <c r="H4105">
        <v>99</v>
      </c>
      <c r="I4105">
        <v>99</v>
      </c>
      <c r="J4105">
        <v>999</v>
      </c>
      <c r="K4105">
        <v>99</v>
      </c>
      <c r="L4105">
        <v>99</v>
      </c>
      <c r="M4105">
        <v>99</v>
      </c>
      <c r="N4105">
        <v>60</v>
      </c>
      <c r="O4105">
        <v>99</v>
      </c>
      <c r="P4105">
        <v>9999</v>
      </c>
      <c r="Q4105">
        <v>6</v>
      </c>
      <c r="R4105">
        <v>5</v>
      </c>
      <c r="S4105">
        <v>4</v>
      </c>
      <c r="T4105">
        <v>2.5643655759565079E-2</v>
      </c>
      <c r="U4105">
        <v>9.5355153368390146E-3</v>
      </c>
      <c r="V4105">
        <v>47.4</v>
      </c>
      <c r="W4105">
        <v>56</v>
      </c>
      <c r="X4105">
        <v>72.481040086673886</v>
      </c>
      <c r="Y4105">
        <v>53.22</v>
      </c>
      <c r="Z4105">
        <v>66.525000000000006</v>
      </c>
      <c r="AA4105">
        <v>2.7958674861301152</v>
      </c>
      <c r="AB4105">
        <v>8.3964278118733304</v>
      </c>
      <c r="AC4105">
        <v>55.696839946589691</v>
      </c>
    </row>
    <row r="4106" spans="1:29">
      <c r="A4106">
        <v>11</v>
      </c>
      <c r="B4106">
        <v>200</v>
      </c>
      <c r="C4106">
        <v>2013</v>
      </c>
      <c r="D4106">
        <v>99</v>
      </c>
      <c r="E4106">
        <v>99</v>
      </c>
      <c r="F4106">
        <v>99</v>
      </c>
      <c r="G4106">
        <v>99</v>
      </c>
      <c r="H4106">
        <v>99</v>
      </c>
      <c r="I4106">
        <v>99</v>
      </c>
      <c r="J4106">
        <v>999</v>
      </c>
      <c r="K4106">
        <v>99</v>
      </c>
      <c r="L4106">
        <v>99</v>
      </c>
      <c r="M4106">
        <v>99</v>
      </c>
      <c r="N4106">
        <v>70</v>
      </c>
      <c r="O4106">
        <v>99</v>
      </c>
      <c r="P4106">
        <v>9999</v>
      </c>
      <c r="Q4106">
        <v>17</v>
      </c>
      <c r="R4106">
        <v>26</v>
      </c>
      <c r="S4106">
        <v>26</v>
      </c>
      <c r="T4106">
        <v>0.13334700994973847</v>
      </c>
      <c r="U4106">
        <v>7.1557574506327812E-2</v>
      </c>
      <c r="V4106">
        <v>26.346153846153847</v>
      </c>
      <c r="W4106">
        <v>63</v>
      </c>
      <c r="X4106">
        <v>83.211100925077062</v>
      </c>
      <c r="Y4106">
        <v>76.803846153846138</v>
      </c>
      <c r="Z4106">
        <v>76.803846153846138</v>
      </c>
      <c r="AA4106">
        <v>2.3474176923770496</v>
      </c>
      <c r="AB4106">
        <v>1.9611613513818404</v>
      </c>
      <c r="AC4106">
        <v>-0.5012728730098438</v>
      </c>
    </row>
    <row r="4107" spans="1:29">
      <c r="A4107">
        <v>11</v>
      </c>
      <c r="B4107">
        <v>201</v>
      </c>
      <c r="C4107">
        <v>2013</v>
      </c>
      <c r="D4107">
        <v>99</v>
      </c>
      <c r="E4107">
        <v>99</v>
      </c>
      <c r="F4107">
        <v>99</v>
      </c>
      <c r="G4107">
        <v>99</v>
      </c>
      <c r="H4107">
        <v>99</v>
      </c>
      <c r="I4107">
        <v>99</v>
      </c>
      <c r="J4107">
        <v>999</v>
      </c>
      <c r="K4107">
        <v>99</v>
      </c>
      <c r="L4107">
        <v>99</v>
      </c>
      <c r="M4107">
        <v>99</v>
      </c>
      <c r="N4107">
        <v>80</v>
      </c>
      <c r="O4107">
        <v>99</v>
      </c>
      <c r="P4107">
        <v>9999</v>
      </c>
      <c r="Q4107">
        <v>66</v>
      </c>
      <c r="R4107">
        <v>138</v>
      </c>
      <c r="S4107">
        <v>134</v>
      </c>
      <c r="T4107">
        <v>0.70776489896399641</v>
      </c>
      <c r="U4107">
        <v>0.41166120495329928</v>
      </c>
      <c r="V4107">
        <v>23.594202898550719</v>
      </c>
      <c r="W4107">
        <v>62.559701492537322</v>
      </c>
      <c r="X4107">
        <v>92.842338310801267</v>
      </c>
      <c r="Y4107">
        <v>83.245652173913101</v>
      </c>
      <c r="Z4107">
        <v>85.730597014925408</v>
      </c>
      <c r="AA4107">
        <v>2.8243405679148119</v>
      </c>
      <c r="AB4107">
        <v>2.3099757510836274</v>
      </c>
      <c r="AC4107">
        <v>12.319908558075712</v>
      </c>
    </row>
    <row r="4108" spans="1:29">
      <c r="A4108">
        <v>11</v>
      </c>
      <c r="B4108">
        <v>202</v>
      </c>
      <c r="C4108">
        <v>2013</v>
      </c>
      <c r="D4108">
        <v>99</v>
      </c>
      <c r="E4108">
        <v>99</v>
      </c>
      <c r="F4108">
        <v>99</v>
      </c>
      <c r="G4108">
        <v>99</v>
      </c>
      <c r="H4108">
        <v>99</v>
      </c>
      <c r="I4108">
        <v>99</v>
      </c>
      <c r="J4108">
        <v>999</v>
      </c>
      <c r="K4108">
        <v>99</v>
      </c>
      <c r="L4108">
        <v>99</v>
      </c>
      <c r="M4108">
        <v>99</v>
      </c>
      <c r="N4108">
        <v>90</v>
      </c>
      <c r="O4108">
        <v>99</v>
      </c>
      <c r="P4108">
        <v>9999</v>
      </c>
      <c r="Q4108">
        <v>155</v>
      </c>
      <c r="R4108">
        <v>405</v>
      </c>
      <c r="S4108">
        <v>402</v>
      </c>
      <c r="T4108">
        <v>2.0771361165247715</v>
      </c>
      <c r="U4108">
        <v>1.378253568180164</v>
      </c>
      <c r="V4108">
        <v>20.550617283950626</v>
      </c>
      <c r="W4108">
        <v>62.121890547263682</v>
      </c>
      <c r="X4108">
        <v>103.63554164493138</v>
      </c>
      <c r="Y4108">
        <v>94.967456790123521</v>
      </c>
      <c r="Z4108">
        <v>95.676169154228944</v>
      </c>
      <c r="AA4108">
        <v>2.81646195810045</v>
      </c>
      <c r="AB4108">
        <v>2.8586202718561649</v>
      </c>
      <c r="AC4108">
        <v>2.7611768569581607</v>
      </c>
    </row>
    <row r="4109" spans="1:29">
      <c r="A4109">
        <v>11</v>
      </c>
      <c r="B4109">
        <v>203</v>
      </c>
      <c r="C4109">
        <v>2013</v>
      </c>
      <c r="D4109">
        <v>99</v>
      </c>
      <c r="E4109">
        <v>99</v>
      </c>
      <c r="F4109">
        <v>99</v>
      </c>
      <c r="G4109">
        <v>99</v>
      </c>
      <c r="H4109">
        <v>99</v>
      </c>
      <c r="I4109">
        <v>99</v>
      </c>
      <c r="J4109">
        <v>999</v>
      </c>
      <c r="K4109">
        <v>99</v>
      </c>
      <c r="L4109">
        <v>99</v>
      </c>
      <c r="M4109">
        <v>99</v>
      </c>
      <c r="N4109">
        <v>100</v>
      </c>
      <c r="O4109">
        <v>99</v>
      </c>
      <c r="P4109">
        <v>9999</v>
      </c>
      <c r="Q4109">
        <v>437</v>
      </c>
      <c r="R4109">
        <v>2034</v>
      </c>
      <c r="S4109">
        <v>2025</v>
      </c>
      <c r="T4109">
        <v>10.431839162991077</v>
      </c>
      <c r="U4109">
        <v>7.7565522517823711</v>
      </c>
      <c r="V4109">
        <v>17.63372664700098</v>
      </c>
      <c r="W4109">
        <v>60.505679012345702</v>
      </c>
      <c r="X4109">
        <v>115.80972865405121</v>
      </c>
      <c r="Y4109">
        <v>106.41882989183863</v>
      </c>
      <c r="Z4109">
        <v>106.89180246913564</v>
      </c>
      <c r="AA4109">
        <v>2.3943703438990633</v>
      </c>
      <c r="AB4109">
        <v>3.0605562869935881</v>
      </c>
      <c r="AC4109">
        <v>-20.661907032465553</v>
      </c>
    </row>
    <row r="4110" spans="1:29">
      <c r="A4110">
        <v>11</v>
      </c>
      <c r="B4110">
        <v>204</v>
      </c>
      <c r="C4110">
        <v>2013</v>
      </c>
      <c r="D4110">
        <v>99</v>
      </c>
      <c r="E4110">
        <v>99</v>
      </c>
      <c r="F4110">
        <v>99</v>
      </c>
      <c r="G4110">
        <v>99</v>
      </c>
      <c r="H4110">
        <v>99</v>
      </c>
      <c r="I4110">
        <v>99</v>
      </c>
      <c r="J4110">
        <v>999</v>
      </c>
      <c r="K4110">
        <v>99</v>
      </c>
      <c r="L4110">
        <v>99</v>
      </c>
      <c r="M4110">
        <v>99</v>
      </c>
      <c r="N4110">
        <v>110</v>
      </c>
      <c r="O4110">
        <v>99</v>
      </c>
      <c r="P4110">
        <v>9999</v>
      </c>
      <c r="Q4110">
        <v>539</v>
      </c>
      <c r="R4110">
        <v>3458</v>
      </c>
      <c r="S4110">
        <v>3447</v>
      </c>
      <c r="T4110">
        <v>17.735152323315216</v>
      </c>
      <c r="U4110">
        <v>14.14335155525762</v>
      </c>
      <c r="V4110">
        <v>16.686524002313476</v>
      </c>
      <c r="W4110">
        <v>60.095445314766486</v>
      </c>
      <c r="X4110">
        <v>124.04811929816211</v>
      </c>
      <c r="Y4110">
        <v>114.13742047426273</v>
      </c>
      <c r="Z4110">
        <v>114.50165361183652</v>
      </c>
      <c r="AA4110">
        <v>2.8565551512726723</v>
      </c>
      <c r="AB4110">
        <v>3.2019176917861056</v>
      </c>
      <c r="AC4110">
        <v>7.4520069015041805</v>
      </c>
    </row>
    <row r="4111" spans="1:29">
      <c r="A4111">
        <v>11</v>
      </c>
      <c r="B4111">
        <v>205</v>
      </c>
      <c r="C4111">
        <v>2013</v>
      </c>
      <c r="D4111">
        <v>99</v>
      </c>
      <c r="E4111">
        <v>99</v>
      </c>
      <c r="F4111">
        <v>99</v>
      </c>
      <c r="G4111">
        <v>99</v>
      </c>
      <c r="H4111">
        <v>99</v>
      </c>
      <c r="I4111">
        <v>99</v>
      </c>
      <c r="J4111">
        <v>999</v>
      </c>
      <c r="K4111">
        <v>99</v>
      </c>
      <c r="L4111">
        <v>99</v>
      </c>
      <c r="M4111">
        <v>99</v>
      </c>
      <c r="N4111">
        <v>120</v>
      </c>
      <c r="O4111">
        <v>99</v>
      </c>
      <c r="P4111">
        <v>9999</v>
      </c>
      <c r="Q4111">
        <v>473</v>
      </c>
      <c r="R4111">
        <v>2144</v>
      </c>
      <c r="S4111">
        <v>2131</v>
      </c>
      <c r="T4111">
        <v>10.995999589701512</v>
      </c>
      <c r="U4111">
        <v>9.5383856667093116</v>
      </c>
      <c r="V4111">
        <v>17.56856343283582</v>
      </c>
      <c r="W4111">
        <v>60.405912717034241</v>
      </c>
      <c r="X4111">
        <v>135.33047452337431</v>
      </c>
      <c r="Y4111">
        <v>124.15116604477636</v>
      </c>
      <c r="Z4111">
        <v>124.90854059127199</v>
      </c>
      <c r="AA4111">
        <v>2.8471696007404672</v>
      </c>
      <c r="AB4111">
        <v>3.3489308897118559</v>
      </c>
      <c r="AC4111">
        <v>0.55815847562992627</v>
      </c>
    </row>
    <row r="4112" spans="1:29">
      <c r="A4112">
        <v>11</v>
      </c>
      <c r="B4112">
        <v>206</v>
      </c>
      <c r="C4112">
        <v>2013</v>
      </c>
      <c r="D4112">
        <v>99</v>
      </c>
      <c r="E4112">
        <v>99</v>
      </c>
      <c r="F4112">
        <v>99</v>
      </c>
      <c r="G4112">
        <v>99</v>
      </c>
      <c r="H4112">
        <v>99</v>
      </c>
      <c r="I4112">
        <v>99</v>
      </c>
      <c r="J4112">
        <v>999</v>
      </c>
      <c r="K4112">
        <v>99</v>
      </c>
      <c r="L4112">
        <v>99</v>
      </c>
      <c r="M4112">
        <v>99</v>
      </c>
      <c r="N4112">
        <v>130</v>
      </c>
      <c r="O4112">
        <v>99</v>
      </c>
      <c r="P4112">
        <v>9999</v>
      </c>
      <c r="Q4112">
        <v>437</v>
      </c>
      <c r="R4112">
        <v>2020</v>
      </c>
      <c r="S4112">
        <v>2014</v>
      </c>
      <c r="T4112">
        <v>10.360036926864296</v>
      </c>
      <c r="U4112">
        <v>9.7437701317716403</v>
      </c>
      <c r="V4112">
        <v>16.440594059405939</v>
      </c>
      <c r="W4112">
        <v>60.1777557100298</v>
      </c>
      <c r="X4112">
        <v>146.27473906653901</v>
      </c>
      <c r="Y4112">
        <v>134.60970297029689</v>
      </c>
      <c r="Z4112">
        <v>135.01072492552129</v>
      </c>
      <c r="AA4112">
        <v>2.829182611823585</v>
      </c>
      <c r="AB4112">
        <v>3.575707196377353</v>
      </c>
      <c r="AC4112">
        <v>-3.1630042300904697</v>
      </c>
    </row>
    <row r="4113" spans="1:29">
      <c r="A4113">
        <v>11</v>
      </c>
      <c r="B4113">
        <v>207</v>
      </c>
      <c r="C4113">
        <v>2013</v>
      </c>
      <c r="D4113">
        <v>99</v>
      </c>
      <c r="E4113">
        <v>99</v>
      </c>
      <c r="F4113">
        <v>99</v>
      </c>
      <c r="G4113">
        <v>99</v>
      </c>
      <c r="H4113">
        <v>99</v>
      </c>
      <c r="I4113">
        <v>99</v>
      </c>
      <c r="J4113">
        <v>999</v>
      </c>
      <c r="K4113">
        <v>99</v>
      </c>
      <c r="L4113">
        <v>99</v>
      </c>
      <c r="M4113">
        <v>99</v>
      </c>
      <c r="N4113">
        <v>140</v>
      </c>
      <c r="O4113">
        <v>99</v>
      </c>
      <c r="P4113">
        <v>9999</v>
      </c>
      <c r="Q4113">
        <v>417</v>
      </c>
      <c r="R4113">
        <v>1796</v>
      </c>
      <c r="S4113">
        <v>1791</v>
      </c>
      <c r="T4113">
        <v>9.2112011488357783</v>
      </c>
      <c r="U4113">
        <v>9.3039073087420796</v>
      </c>
      <c r="V4113">
        <v>16.970489977728285</v>
      </c>
      <c r="W4113">
        <v>59.734226689000558</v>
      </c>
      <c r="X4113">
        <v>157.05974755505824</v>
      </c>
      <c r="Y4113">
        <v>144.56386414253882</v>
      </c>
      <c r="Z4113">
        <v>144.96744835287541</v>
      </c>
      <c r="AA4113">
        <v>2.9185109975452903</v>
      </c>
      <c r="AB4113">
        <v>3.9068932126534817</v>
      </c>
      <c r="AC4113">
        <v>-3.7832339522394385</v>
      </c>
    </row>
    <row r="4114" spans="1:29">
      <c r="A4114">
        <v>11</v>
      </c>
      <c r="B4114">
        <v>208</v>
      </c>
      <c r="C4114">
        <v>2013</v>
      </c>
      <c r="D4114">
        <v>99</v>
      </c>
      <c r="E4114">
        <v>99</v>
      </c>
      <c r="F4114">
        <v>99</v>
      </c>
      <c r="G4114">
        <v>99</v>
      </c>
      <c r="H4114">
        <v>99</v>
      </c>
      <c r="I4114">
        <v>99</v>
      </c>
      <c r="J4114">
        <v>999</v>
      </c>
      <c r="K4114">
        <v>99</v>
      </c>
      <c r="L4114">
        <v>99</v>
      </c>
      <c r="M4114">
        <v>99</v>
      </c>
      <c r="N4114">
        <v>150</v>
      </c>
      <c r="O4114">
        <v>99</v>
      </c>
      <c r="P4114">
        <v>9999</v>
      </c>
      <c r="Q4114">
        <v>402</v>
      </c>
      <c r="R4114">
        <v>1755</v>
      </c>
      <c r="S4114">
        <v>1752</v>
      </c>
      <c r="T4114">
        <v>9.0009231716073419</v>
      </c>
      <c r="U4114">
        <v>9.7243013400298093</v>
      </c>
      <c r="V4114">
        <v>16.460398860398861</v>
      </c>
      <c r="W4114">
        <v>59.472031963470315</v>
      </c>
      <c r="X4114">
        <v>167.80626780626815</v>
      </c>
      <c r="Y4114">
        <v>154.62581196581212</v>
      </c>
      <c r="Z4114">
        <v>154.89058219178099</v>
      </c>
      <c r="AA4114">
        <v>2.9054816133127925</v>
      </c>
      <c r="AB4114">
        <v>3.9324076163437609</v>
      </c>
      <c r="AC4114">
        <v>-3.7627569322255616</v>
      </c>
    </row>
    <row r="4115" spans="1:29">
      <c r="A4115">
        <v>11</v>
      </c>
      <c r="B4115">
        <v>209</v>
      </c>
      <c r="C4115">
        <v>2013</v>
      </c>
      <c r="D4115">
        <v>99</v>
      </c>
      <c r="E4115">
        <v>99</v>
      </c>
      <c r="F4115">
        <v>99</v>
      </c>
      <c r="G4115">
        <v>99</v>
      </c>
      <c r="H4115">
        <v>99</v>
      </c>
      <c r="I4115">
        <v>99</v>
      </c>
      <c r="J4115">
        <v>999</v>
      </c>
      <c r="K4115">
        <v>99</v>
      </c>
      <c r="L4115">
        <v>99</v>
      </c>
      <c r="M4115">
        <v>99</v>
      </c>
      <c r="N4115">
        <v>160</v>
      </c>
      <c r="O4115">
        <v>99</v>
      </c>
      <c r="P4115">
        <v>9999</v>
      </c>
      <c r="Q4115">
        <v>388</v>
      </c>
      <c r="R4115">
        <v>1526</v>
      </c>
      <c r="S4115">
        <v>1521</v>
      </c>
      <c r="T4115">
        <v>7.8264437378192655</v>
      </c>
      <c r="U4115">
        <v>8.9852576919447493</v>
      </c>
      <c r="V4115">
        <v>15.722149410222803</v>
      </c>
      <c r="W4115">
        <v>58.91255752794212</v>
      </c>
      <c r="X4115">
        <v>178.59862065831788</v>
      </c>
      <c r="Y4115">
        <v>164.3148099606816</v>
      </c>
      <c r="Z4115">
        <v>164.85496383957931</v>
      </c>
      <c r="AA4115">
        <v>2.9082241885671092</v>
      </c>
      <c r="AB4115">
        <v>4.1365078277874927</v>
      </c>
      <c r="AC4115">
        <v>-4.6071396619692475</v>
      </c>
    </row>
    <row r="4116" spans="1:29">
      <c r="A4116">
        <v>11</v>
      </c>
      <c r="B4116">
        <v>210</v>
      </c>
      <c r="C4116">
        <v>2013</v>
      </c>
      <c r="D4116">
        <v>99</v>
      </c>
      <c r="E4116">
        <v>99</v>
      </c>
      <c r="F4116">
        <v>99</v>
      </c>
      <c r="G4116">
        <v>99</v>
      </c>
      <c r="H4116">
        <v>99</v>
      </c>
      <c r="I4116">
        <v>99</v>
      </c>
      <c r="J4116">
        <v>999</v>
      </c>
      <c r="K4116">
        <v>99</v>
      </c>
      <c r="L4116">
        <v>99</v>
      </c>
      <c r="M4116">
        <v>99</v>
      </c>
      <c r="N4116">
        <v>170</v>
      </c>
      <c r="O4116">
        <v>99</v>
      </c>
      <c r="P4116">
        <v>9999</v>
      </c>
      <c r="Q4116">
        <v>382</v>
      </c>
      <c r="R4116">
        <v>1236</v>
      </c>
      <c r="S4116">
        <v>1234</v>
      </c>
      <c r="T4116">
        <v>6.3391117037644884</v>
      </c>
      <c r="U4116">
        <v>7.7370117913795999</v>
      </c>
      <c r="V4116">
        <v>15.512944983818771</v>
      </c>
      <c r="W4116">
        <v>58.091572123176654</v>
      </c>
      <c r="X4116">
        <v>189.56433397497312</v>
      </c>
      <c r="Y4116">
        <v>174.6849514563105</v>
      </c>
      <c r="Z4116">
        <v>174.96807131280372</v>
      </c>
      <c r="AA4116">
        <v>2.8679023458522512</v>
      </c>
      <c r="AB4116">
        <v>4.2960398210808179</v>
      </c>
      <c r="AC4116">
        <v>-11.30118254830637</v>
      </c>
    </row>
    <row r="4117" spans="1:29">
      <c r="A4117">
        <v>11</v>
      </c>
      <c r="B4117">
        <v>211</v>
      </c>
      <c r="C4117">
        <v>2013</v>
      </c>
      <c r="D4117">
        <v>99</v>
      </c>
      <c r="E4117">
        <v>99</v>
      </c>
      <c r="F4117">
        <v>99</v>
      </c>
      <c r="G4117">
        <v>99</v>
      </c>
      <c r="H4117">
        <v>99</v>
      </c>
      <c r="I4117">
        <v>99</v>
      </c>
      <c r="J4117">
        <v>999</v>
      </c>
      <c r="K4117">
        <v>99</v>
      </c>
      <c r="L4117">
        <v>99</v>
      </c>
      <c r="M4117">
        <v>99</v>
      </c>
      <c r="N4117">
        <v>180</v>
      </c>
      <c r="O4117">
        <v>99</v>
      </c>
      <c r="P4117">
        <v>9999</v>
      </c>
      <c r="Q4117">
        <v>341</v>
      </c>
      <c r="R4117">
        <v>1050</v>
      </c>
      <c r="S4117">
        <v>1050</v>
      </c>
      <c r="T4117">
        <v>5.3851677095086679</v>
      </c>
      <c r="U4117">
        <v>6.9562820666641709</v>
      </c>
      <c r="V4117">
        <v>15.02285714285714</v>
      </c>
      <c r="W4117">
        <v>57.471428571428561</v>
      </c>
      <c r="X4117">
        <v>200.30273951400713</v>
      </c>
      <c r="Y4117">
        <v>184.87942857142872</v>
      </c>
      <c r="Z4117">
        <v>184.87942857142872</v>
      </c>
      <c r="AA4117">
        <v>2.816271709205084</v>
      </c>
      <c r="AB4117">
        <v>4.6148459043708883</v>
      </c>
      <c r="AC4117">
        <v>-10.563279129696044</v>
      </c>
    </row>
    <row r="4118" spans="1:29">
      <c r="A4118">
        <v>11</v>
      </c>
      <c r="B4118">
        <v>212</v>
      </c>
      <c r="C4118">
        <v>2013</v>
      </c>
      <c r="D4118">
        <v>99</v>
      </c>
      <c r="E4118">
        <v>99</v>
      </c>
      <c r="F4118">
        <v>99</v>
      </c>
      <c r="G4118">
        <v>99</v>
      </c>
      <c r="H4118">
        <v>99</v>
      </c>
      <c r="I4118">
        <v>99</v>
      </c>
      <c r="J4118">
        <v>999</v>
      </c>
      <c r="K4118">
        <v>99</v>
      </c>
      <c r="L4118">
        <v>99</v>
      </c>
      <c r="M4118">
        <v>99</v>
      </c>
      <c r="N4118">
        <v>190</v>
      </c>
      <c r="O4118">
        <v>99</v>
      </c>
      <c r="P4118">
        <v>9999</v>
      </c>
      <c r="Q4118">
        <v>307</v>
      </c>
      <c r="R4118">
        <v>708</v>
      </c>
      <c r="S4118">
        <v>708</v>
      </c>
      <c r="T4118">
        <v>3.6311416555544143</v>
      </c>
      <c r="U4118">
        <v>4.9359460984587908</v>
      </c>
      <c r="V4118">
        <v>14.30367231638418</v>
      </c>
      <c r="W4118">
        <v>56.399717514124305</v>
      </c>
      <c r="X4118">
        <v>210.78327855004861</v>
      </c>
      <c r="Y4118">
        <v>194.55296610169484</v>
      </c>
      <c r="Z4118">
        <v>194.55296610169484</v>
      </c>
      <c r="AA4118">
        <v>2.8838346869519373</v>
      </c>
      <c r="AB4118">
        <v>4.7775191455125308</v>
      </c>
      <c r="AC4118">
        <v>-7.6855564924119122</v>
      </c>
    </row>
    <row r="4119" spans="1:29">
      <c r="A4119">
        <v>11</v>
      </c>
      <c r="B4119">
        <v>213</v>
      </c>
      <c r="C4119">
        <v>2013</v>
      </c>
      <c r="D4119">
        <v>99</v>
      </c>
      <c r="E4119">
        <v>99</v>
      </c>
      <c r="F4119">
        <v>99</v>
      </c>
      <c r="G4119">
        <v>99</v>
      </c>
      <c r="H4119">
        <v>99</v>
      </c>
      <c r="I4119">
        <v>99</v>
      </c>
      <c r="J4119">
        <v>999</v>
      </c>
      <c r="K4119">
        <v>99</v>
      </c>
      <c r="L4119">
        <v>99</v>
      </c>
      <c r="M4119">
        <v>99</v>
      </c>
      <c r="N4119">
        <v>200</v>
      </c>
      <c r="O4119">
        <v>99</v>
      </c>
      <c r="P4119">
        <v>9999</v>
      </c>
      <c r="Q4119">
        <v>261</v>
      </c>
      <c r="R4119">
        <v>495</v>
      </c>
      <c r="S4119">
        <v>495</v>
      </c>
      <c r="T4119">
        <v>2.5387219201969438</v>
      </c>
      <c r="U4119">
        <v>3.6345292183491176</v>
      </c>
      <c r="V4119">
        <v>12.521212121212121</v>
      </c>
      <c r="W4119">
        <v>54.511111111111113</v>
      </c>
      <c r="X4119">
        <v>221.99437495212152</v>
      </c>
      <c r="Y4119">
        <v>204.90080808080816</v>
      </c>
      <c r="Z4119">
        <v>204.90080808080816</v>
      </c>
      <c r="AA4119">
        <v>2.7706541825904742</v>
      </c>
      <c r="AB4119">
        <v>5.3687627920170815</v>
      </c>
      <c r="AC4119">
        <v>-8.4339878397094736</v>
      </c>
    </row>
    <row r="4120" spans="1:29">
      <c r="A4120">
        <v>11</v>
      </c>
      <c r="B4120">
        <v>214</v>
      </c>
      <c r="C4120">
        <v>2013</v>
      </c>
      <c r="D4120">
        <v>99</v>
      </c>
      <c r="E4120">
        <v>99</v>
      </c>
      <c r="F4120">
        <v>99</v>
      </c>
      <c r="G4120">
        <v>99</v>
      </c>
      <c r="H4120">
        <v>99</v>
      </c>
      <c r="I4120">
        <v>99</v>
      </c>
      <c r="J4120">
        <v>999</v>
      </c>
      <c r="K4120">
        <v>99</v>
      </c>
      <c r="L4120">
        <v>99</v>
      </c>
      <c r="M4120">
        <v>99</v>
      </c>
      <c r="N4120">
        <v>210</v>
      </c>
      <c r="O4120">
        <v>99</v>
      </c>
      <c r="P4120">
        <v>9999</v>
      </c>
      <c r="Q4120">
        <v>185</v>
      </c>
      <c r="R4120">
        <v>327</v>
      </c>
      <c r="S4120">
        <v>327</v>
      </c>
      <c r="T4120">
        <v>1.6770950866755563</v>
      </c>
      <c r="U4120">
        <v>2.5159892603364886</v>
      </c>
      <c r="V4120">
        <v>12.694189602446482</v>
      </c>
      <c r="W4120">
        <v>53.718654434250787</v>
      </c>
      <c r="X4120">
        <v>232.62695438687169</v>
      </c>
      <c r="Y4120">
        <v>214.71467889908257</v>
      </c>
      <c r="Z4120">
        <v>214.71467889908257</v>
      </c>
      <c r="AA4120">
        <v>2.8493303796618576</v>
      </c>
      <c r="AB4120">
        <v>5.0125579935791436</v>
      </c>
      <c r="AC4120">
        <v>-6.1140853262117716</v>
      </c>
    </row>
    <row r="4121" spans="1:29">
      <c r="A4121">
        <v>11</v>
      </c>
      <c r="B4121">
        <v>215</v>
      </c>
      <c r="C4121">
        <v>2013</v>
      </c>
      <c r="D4121">
        <v>99</v>
      </c>
      <c r="E4121">
        <v>99</v>
      </c>
      <c r="F4121">
        <v>99</v>
      </c>
      <c r="G4121">
        <v>99</v>
      </c>
      <c r="H4121">
        <v>99</v>
      </c>
      <c r="I4121">
        <v>99</v>
      </c>
      <c r="J4121">
        <v>999</v>
      </c>
      <c r="K4121">
        <v>99</v>
      </c>
      <c r="L4121">
        <v>99</v>
      </c>
      <c r="M4121">
        <v>99</v>
      </c>
      <c r="N4121">
        <v>220</v>
      </c>
      <c r="O4121">
        <v>99</v>
      </c>
      <c r="P4121">
        <v>9999</v>
      </c>
      <c r="Q4121">
        <v>112</v>
      </c>
      <c r="R4121">
        <v>180</v>
      </c>
      <c r="S4121">
        <v>180</v>
      </c>
      <c r="T4121">
        <v>0.92317160734434267</v>
      </c>
      <c r="U4121">
        <v>1.4456608105319899</v>
      </c>
      <c r="V4121">
        <v>10.6</v>
      </c>
      <c r="W4121">
        <v>51.50555555555556</v>
      </c>
      <c r="X4121">
        <v>242.8247261345854</v>
      </c>
      <c r="Y4121">
        <v>224.12722222222223</v>
      </c>
      <c r="Z4121">
        <v>224.12722222222223</v>
      </c>
      <c r="AA4121">
        <v>2.8574820025751539</v>
      </c>
      <c r="AB4121">
        <v>6.7061308783847116</v>
      </c>
      <c r="AC4121">
        <v>-8.1546726254344968</v>
      </c>
    </row>
    <row r="4122" spans="1:29">
      <c r="A4122">
        <v>11</v>
      </c>
      <c r="B4122">
        <v>216</v>
      </c>
      <c r="C4122">
        <v>2013</v>
      </c>
      <c r="D4122">
        <v>99</v>
      </c>
      <c r="E4122">
        <v>99</v>
      </c>
      <c r="F4122">
        <v>99</v>
      </c>
      <c r="G4122">
        <v>99</v>
      </c>
      <c r="H4122">
        <v>99</v>
      </c>
      <c r="I4122">
        <v>99</v>
      </c>
      <c r="J4122">
        <v>999</v>
      </c>
      <c r="K4122">
        <v>99</v>
      </c>
      <c r="L4122">
        <v>99</v>
      </c>
      <c r="M4122">
        <v>99</v>
      </c>
      <c r="N4122">
        <v>230</v>
      </c>
      <c r="O4122">
        <v>99</v>
      </c>
      <c r="P4122">
        <v>9999</v>
      </c>
      <c r="Q4122">
        <v>106</v>
      </c>
      <c r="R4122">
        <v>195</v>
      </c>
      <c r="S4122">
        <v>195</v>
      </c>
      <c r="T4122">
        <v>1.0001025746230383</v>
      </c>
      <c r="U4122">
        <v>1.7080469450656348</v>
      </c>
      <c r="V4122">
        <v>10.358974358974359</v>
      </c>
      <c r="W4122">
        <v>49.943589743589754</v>
      </c>
      <c r="X4122">
        <v>264.82818012612154</v>
      </c>
      <c r="Y4122">
        <v>244.43641025641023</v>
      </c>
      <c r="Z4122">
        <v>244.43641025641023</v>
      </c>
      <c r="AA4122">
        <v>12.539817912058483</v>
      </c>
      <c r="AB4122">
        <v>7.5794524824853884</v>
      </c>
      <c r="AC4122">
        <v>-31.938460199525608</v>
      </c>
    </row>
    <row r="4123" spans="1:29">
      <c r="A4123">
        <v>11</v>
      </c>
      <c r="B4123">
        <v>217</v>
      </c>
      <c r="C4123">
        <v>2012</v>
      </c>
      <c r="D4123">
        <v>99</v>
      </c>
      <c r="E4123">
        <v>99</v>
      </c>
      <c r="F4123">
        <v>99</v>
      </c>
      <c r="G4123">
        <v>99</v>
      </c>
      <c r="H4123">
        <v>99</v>
      </c>
      <c r="I4123">
        <v>99</v>
      </c>
      <c r="J4123">
        <v>999</v>
      </c>
      <c r="K4123">
        <v>99</v>
      </c>
      <c r="L4123">
        <v>99</v>
      </c>
      <c r="M4123">
        <v>99</v>
      </c>
      <c r="N4123">
        <v>60</v>
      </c>
      <c r="O4123">
        <v>99</v>
      </c>
      <c r="P4123">
        <v>9999</v>
      </c>
      <c r="Q4123">
        <v>7</v>
      </c>
      <c r="R4123">
        <v>7</v>
      </c>
      <c r="S4123">
        <v>7</v>
      </c>
      <c r="T4123">
        <v>3.4731697635763725E-2</v>
      </c>
      <c r="U4123">
        <v>1.5584002654004959E-2</v>
      </c>
      <c r="V4123">
        <v>40.428571428571438</v>
      </c>
      <c r="W4123">
        <v>61.428571428571438</v>
      </c>
      <c r="X4123">
        <v>69.942733323014991</v>
      </c>
      <c r="Y4123">
        <v>64.557142857142807</v>
      </c>
      <c r="Z4123">
        <v>64.557142857142807</v>
      </c>
      <c r="AA4123">
        <v>3.9285974025117154</v>
      </c>
      <c r="AB4123">
        <v>3.2007652146297367</v>
      </c>
      <c r="AC4123">
        <v>85.352401893579483</v>
      </c>
    </row>
    <row r="4124" spans="1:29">
      <c r="A4124">
        <v>11</v>
      </c>
      <c r="B4124">
        <v>218</v>
      </c>
      <c r="C4124">
        <v>2012</v>
      </c>
      <c r="D4124">
        <v>99</v>
      </c>
      <c r="E4124">
        <v>99</v>
      </c>
      <c r="F4124">
        <v>99</v>
      </c>
      <c r="G4124">
        <v>99</v>
      </c>
      <c r="H4124">
        <v>99</v>
      </c>
      <c r="I4124">
        <v>99</v>
      </c>
      <c r="J4124">
        <v>999</v>
      </c>
      <c r="K4124">
        <v>99</v>
      </c>
      <c r="L4124">
        <v>99</v>
      </c>
      <c r="M4124">
        <v>99</v>
      </c>
      <c r="N4124">
        <v>70</v>
      </c>
      <c r="O4124">
        <v>99</v>
      </c>
      <c r="P4124">
        <v>9999</v>
      </c>
      <c r="Q4124">
        <v>21</v>
      </c>
      <c r="R4124">
        <v>25</v>
      </c>
      <c r="S4124">
        <v>25</v>
      </c>
      <c r="T4124">
        <v>0.1240417772705847</v>
      </c>
      <c r="U4124">
        <v>6.5550060289295511E-2</v>
      </c>
      <c r="V4124">
        <v>23.32</v>
      </c>
      <c r="W4124">
        <v>62.880000000000017</v>
      </c>
      <c r="X4124">
        <v>82.374864572047699</v>
      </c>
      <c r="Y4124">
        <v>76.032000000000011</v>
      </c>
      <c r="Z4124">
        <v>76.032000000000011</v>
      </c>
      <c r="AA4124">
        <v>2.026370153747536</v>
      </c>
      <c r="AB4124">
        <v>2.3378622713923889</v>
      </c>
      <c r="AC4124">
        <v>25.749284623575473</v>
      </c>
    </row>
    <row r="4125" spans="1:29">
      <c r="A4125">
        <v>11</v>
      </c>
      <c r="B4125">
        <v>219</v>
      </c>
      <c r="C4125">
        <v>2012</v>
      </c>
      <c r="D4125">
        <v>99</v>
      </c>
      <c r="E4125">
        <v>99</v>
      </c>
      <c r="F4125">
        <v>99</v>
      </c>
      <c r="G4125">
        <v>99</v>
      </c>
      <c r="H4125">
        <v>99</v>
      </c>
      <c r="I4125">
        <v>99</v>
      </c>
      <c r="J4125">
        <v>999</v>
      </c>
      <c r="K4125">
        <v>99</v>
      </c>
      <c r="L4125">
        <v>99</v>
      </c>
      <c r="M4125">
        <v>99</v>
      </c>
      <c r="N4125">
        <v>80</v>
      </c>
      <c r="O4125">
        <v>99</v>
      </c>
      <c r="P4125">
        <v>9999</v>
      </c>
      <c r="Q4125">
        <v>79</v>
      </c>
      <c r="R4125">
        <v>138</v>
      </c>
      <c r="S4125">
        <v>138</v>
      </c>
      <c r="T4125">
        <v>0.68471061053362792</v>
      </c>
      <c r="U4125">
        <v>0.41042586675453557</v>
      </c>
      <c r="V4125">
        <v>20.086956521739129</v>
      </c>
      <c r="W4125">
        <v>62.289855072463759</v>
      </c>
      <c r="X4125">
        <v>93.436651121892993</v>
      </c>
      <c r="Y4125">
        <v>86.242028985507261</v>
      </c>
      <c r="Z4125">
        <v>86.242028985507261</v>
      </c>
      <c r="AA4125">
        <v>2.5964806614417895</v>
      </c>
      <c r="AB4125">
        <v>2.6160122837729607</v>
      </c>
      <c r="AC4125">
        <v>1.7516144868593717</v>
      </c>
    </row>
    <row r="4126" spans="1:29">
      <c r="A4126">
        <v>11</v>
      </c>
      <c r="B4126">
        <v>220</v>
      </c>
      <c r="C4126">
        <v>2012</v>
      </c>
      <c r="D4126">
        <v>99</v>
      </c>
      <c r="E4126">
        <v>99</v>
      </c>
      <c r="F4126">
        <v>99</v>
      </c>
      <c r="G4126">
        <v>99</v>
      </c>
      <c r="H4126">
        <v>99</v>
      </c>
      <c r="I4126">
        <v>99</v>
      </c>
      <c r="J4126">
        <v>999</v>
      </c>
      <c r="K4126">
        <v>99</v>
      </c>
      <c r="L4126">
        <v>99</v>
      </c>
      <c r="M4126">
        <v>99</v>
      </c>
      <c r="N4126">
        <v>90</v>
      </c>
      <c r="O4126">
        <v>99</v>
      </c>
      <c r="P4126">
        <v>9999</v>
      </c>
      <c r="Q4126">
        <v>143</v>
      </c>
      <c r="R4126">
        <v>353</v>
      </c>
      <c r="S4126">
        <v>350</v>
      </c>
      <c r="T4126">
        <v>1.7514698950606564</v>
      </c>
      <c r="U4126">
        <v>1.1545749255500903</v>
      </c>
      <c r="V4126">
        <v>21.478753541076475</v>
      </c>
      <c r="W4126">
        <v>62.277142857142891</v>
      </c>
      <c r="X4126">
        <v>103.64220625562048</v>
      </c>
      <c r="Y4126">
        <v>94.844192634560898</v>
      </c>
      <c r="Z4126">
        <v>95.657142857142816</v>
      </c>
      <c r="AA4126">
        <v>2.7567460854420833</v>
      </c>
      <c r="AB4126">
        <v>2.4785463152288343</v>
      </c>
      <c r="AC4126">
        <v>-10.116981488695352</v>
      </c>
    </row>
    <row r="4127" spans="1:29">
      <c r="A4127">
        <v>11</v>
      </c>
      <c r="B4127">
        <v>221</v>
      </c>
      <c r="C4127">
        <v>2012</v>
      </c>
      <c r="D4127">
        <v>99</v>
      </c>
      <c r="E4127">
        <v>99</v>
      </c>
      <c r="F4127">
        <v>99</v>
      </c>
      <c r="G4127">
        <v>99</v>
      </c>
      <c r="H4127">
        <v>99</v>
      </c>
      <c r="I4127">
        <v>99</v>
      </c>
      <c r="J4127">
        <v>999</v>
      </c>
      <c r="K4127">
        <v>99</v>
      </c>
      <c r="L4127">
        <v>99</v>
      </c>
      <c r="M4127">
        <v>99</v>
      </c>
      <c r="N4127">
        <v>100</v>
      </c>
      <c r="O4127">
        <v>99</v>
      </c>
      <c r="P4127">
        <v>9999</v>
      </c>
      <c r="Q4127">
        <v>560</v>
      </c>
      <c r="R4127">
        <v>2224</v>
      </c>
      <c r="S4127">
        <v>2221</v>
      </c>
      <c r="T4127">
        <v>11.034756505991218</v>
      </c>
      <c r="U4127">
        <v>8.2024547821662264</v>
      </c>
      <c r="V4127">
        <v>16.800359712230222</v>
      </c>
      <c r="W4127">
        <v>60.188653759567757</v>
      </c>
      <c r="X4127">
        <v>116.0173756985743</v>
      </c>
      <c r="Y4127">
        <v>106.94793165467622</v>
      </c>
      <c r="Z4127">
        <v>107.09239081494825</v>
      </c>
      <c r="AA4127">
        <v>2.2701755803492425</v>
      </c>
      <c r="AB4127">
        <v>3.159852987502684</v>
      </c>
      <c r="AC4127">
        <v>-20.622502235088547</v>
      </c>
    </row>
    <row r="4128" spans="1:29">
      <c r="A4128">
        <v>11</v>
      </c>
      <c r="B4128">
        <v>222</v>
      </c>
      <c r="C4128">
        <v>2012</v>
      </c>
      <c r="D4128">
        <v>99</v>
      </c>
      <c r="E4128">
        <v>99</v>
      </c>
      <c r="F4128">
        <v>99</v>
      </c>
      <c r="G4128">
        <v>99</v>
      </c>
      <c r="H4128">
        <v>99</v>
      </c>
      <c r="I4128">
        <v>99</v>
      </c>
      <c r="J4128">
        <v>999</v>
      </c>
      <c r="K4128">
        <v>99</v>
      </c>
      <c r="L4128">
        <v>99</v>
      </c>
      <c r="M4128">
        <v>99</v>
      </c>
      <c r="N4128">
        <v>110</v>
      </c>
      <c r="O4128">
        <v>99</v>
      </c>
      <c r="P4128">
        <v>9999</v>
      </c>
      <c r="Q4128">
        <v>649</v>
      </c>
      <c r="R4128">
        <v>3481</v>
      </c>
      <c r="S4128">
        <v>3474</v>
      </c>
      <c r="T4128">
        <v>17.271577067156219</v>
      </c>
      <c r="U4128">
        <v>13.710346187980202</v>
      </c>
      <c r="V4128">
        <v>16.417121516805516</v>
      </c>
      <c r="W4128">
        <v>59.983592400690839</v>
      </c>
      <c r="X4128">
        <v>123.9865507321432</v>
      </c>
      <c r="Y4128">
        <v>114.21094513070985</v>
      </c>
      <c r="Z4128">
        <v>114.44107656879702</v>
      </c>
      <c r="AA4128">
        <v>2.835091823162339</v>
      </c>
      <c r="AB4128">
        <v>3.2921490657576502</v>
      </c>
      <c r="AC4128">
        <v>1.1415401379922101</v>
      </c>
    </row>
    <row r="4129" spans="1:29">
      <c r="A4129">
        <v>11</v>
      </c>
      <c r="B4129">
        <v>223</v>
      </c>
      <c r="C4129">
        <v>2012</v>
      </c>
      <c r="D4129">
        <v>99</v>
      </c>
      <c r="E4129">
        <v>99</v>
      </c>
      <c r="F4129">
        <v>99</v>
      </c>
      <c r="G4129">
        <v>99</v>
      </c>
      <c r="H4129">
        <v>99</v>
      </c>
      <c r="I4129">
        <v>99</v>
      </c>
      <c r="J4129">
        <v>999</v>
      </c>
      <c r="K4129">
        <v>99</v>
      </c>
      <c r="L4129">
        <v>99</v>
      </c>
      <c r="M4129">
        <v>99</v>
      </c>
      <c r="N4129">
        <v>120</v>
      </c>
      <c r="O4129">
        <v>99</v>
      </c>
      <c r="P4129">
        <v>9999</v>
      </c>
      <c r="Q4129">
        <v>461</v>
      </c>
      <c r="R4129">
        <v>2136</v>
      </c>
      <c r="S4129">
        <v>2131</v>
      </c>
      <c r="T4129">
        <v>10.598129449998758</v>
      </c>
      <c r="U4129">
        <v>9.1850401161334165</v>
      </c>
      <c r="V4129">
        <v>17.436329588014981</v>
      </c>
      <c r="W4129">
        <v>60.379633974659775</v>
      </c>
      <c r="X4129">
        <v>135.40771421963044</v>
      </c>
      <c r="Y4129">
        <v>124.69330524344578</v>
      </c>
      <c r="Z4129">
        <v>124.98587517597385</v>
      </c>
      <c r="AA4129">
        <v>2.8815962293629238</v>
      </c>
      <c r="AB4129">
        <v>3.4707246598142092</v>
      </c>
      <c r="AC4129">
        <v>2.2119621832432625</v>
      </c>
    </row>
    <row r="4130" spans="1:29">
      <c r="A4130">
        <v>11</v>
      </c>
      <c r="B4130">
        <v>224</v>
      </c>
      <c r="C4130">
        <v>2012</v>
      </c>
      <c r="D4130">
        <v>99</v>
      </c>
      <c r="E4130">
        <v>99</v>
      </c>
      <c r="F4130">
        <v>99</v>
      </c>
      <c r="G4130">
        <v>99</v>
      </c>
      <c r="H4130">
        <v>99</v>
      </c>
      <c r="I4130">
        <v>99</v>
      </c>
      <c r="J4130">
        <v>999</v>
      </c>
      <c r="K4130">
        <v>99</v>
      </c>
      <c r="L4130">
        <v>99</v>
      </c>
      <c r="M4130">
        <v>99</v>
      </c>
      <c r="N4130">
        <v>130</v>
      </c>
      <c r="O4130">
        <v>99</v>
      </c>
      <c r="P4130">
        <v>9999</v>
      </c>
      <c r="Q4130">
        <v>441</v>
      </c>
      <c r="R4130">
        <v>2029</v>
      </c>
      <c r="S4130">
        <v>2024</v>
      </c>
      <c r="T4130">
        <v>10.067230643280658</v>
      </c>
      <c r="U4130">
        <v>9.426593881546049</v>
      </c>
      <c r="V4130">
        <v>17.314440611138497</v>
      </c>
      <c r="W4130">
        <v>60.202569169960469</v>
      </c>
      <c r="X4130">
        <v>146.31697376128437</v>
      </c>
      <c r="Y4130">
        <v>134.72124199112855</v>
      </c>
      <c r="Z4130">
        <v>135.05405138339913</v>
      </c>
      <c r="AA4130">
        <v>2.9319140420493119</v>
      </c>
      <c r="AB4130">
        <v>3.638218481011124</v>
      </c>
      <c r="AC4130">
        <v>0.36562908322288007</v>
      </c>
    </row>
    <row r="4131" spans="1:29">
      <c r="A4131">
        <v>11</v>
      </c>
      <c r="B4131">
        <v>225</v>
      </c>
      <c r="C4131">
        <v>2012</v>
      </c>
      <c r="D4131">
        <v>99</v>
      </c>
      <c r="E4131">
        <v>99</v>
      </c>
      <c r="F4131">
        <v>99</v>
      </c>
      <c r="G4131">
        <v>99</v>
      </c>
      <c r="H4131">
        <v>99</v>
      </c>
      <c r="I4131">
        <v>99</v>
      </c>
      <c r="J4131">
        <v>999</v>
      </c>
      <c r="K4131">
        <v>99</v>
      </c>
      <c r="L4131">
        <v>99</v>
      </c>
      <c r="M4131">
        <v>99</v>
      </c>
      <c r="N4131">
        <v>140</v>
      </c>
      <c r="O4131">
        <v>99</v>
      </c>
      <c r="P4131">
        <v>9999</v>
      </c>
      <c r="Q4131">
        <v>433</v>
      </c>
      <c r="R4131">
        <v>1923</v>
      </c>
      <c r="S4131">
        <v>1922</v>
      </c>
      <c r="T4131">
        <v>9.541293507653382</v>
      </c>
      <c r="U4131">
        <v>9.6155020650786565</v>
      </c>
      <c r="V4131">
        <v>16.737389495579823</v>
      </c>
      <c r="W4131">
        <v>59.9406867845994</v>
      </c>
      <c r="X4131">
        <v>157.17169531851744</v>
      </c>
      <c r="Y4131">
        <v>144.9959958398338</v>
      </c>
      <c r="Z4131">
        <v>145.07143600416256</v>
      </c>
      <c r="AA4131">
        <v>2.8864769416143305</v>
      </c>
      <c r="AB4131">
        <v>3.8028439911658407</v>
      </c>
      <c r="AC4131">
        <v>-3.7831883052824127</v>
      </c>
    </row>
    <row r="4132" spans="1:29">
      <c r="A4132">
        <v>11</v>
      </c>
      <c r="B4132">
        <v>226</v>
      </c>
      <c r="C4132">
        <v>2012</v>
      </c>
      <c r="D4132">
        <v>99</v>
      </c>
      <c r="E4132">
        <v>99</v>
      </c>
      <c r="F4132">
        <v>99</v>
      </c>
      <c r="G4132">
        <v>99</v>
      </c>
      <c r="H4132">
        <v>99</v>
      </c>
      <c r="I4132">
        <v>99</v>
      </c>
      <c r="J4132">
        <v>999</v>
      </c>
      <c r="K4132">
        <v>99</v>
      </c>
      <c r="L4132">
        <v>99</v>
      </c>
      <c r="M4132">
        <v>99</v>
      </c>
      <c r="N4132">
        <v>150</v>
      </c>
      <c r="O4132">
        <v>99</v>
      </c>
      <c r="P4132">
        <v>9999</v>
      </c>
      <c r="Q4132">
        <v>413</v>
      </c>
      <c r="R4132">
        <v>1727</v>
      </c>
      <c r="S4132">
        <v>1723</v>
      </c>
      <c r="T4132">
        <v>8.5688059738519922</v>
      </c>
      <c r="U4132">
        <v>9.2077522740177304</v>
      </c>
      <c r="V4132">
        <v>16.48523451071221</v>
      </c>
      <c r="W4132">
        <v>59.406848520023246</v>
      </c>
      <c r="X4132">
        <v>167.88348459650177</v>
      </c>
      <c r="Y4132">
        <v>154.60538506079899</v>
      </c>
      <c r="Z4132">
        <v>154.96430644225185</v>
      </c>
      <c r="AA4132">
        <v>2.8922570443054476</v>
      </c>
      <c r="AB4132">
        <v>4.1266794141901428</v>
      </c>
      <c r="AC4132">
        <v>-1.0424589721749371</v>
      </c>
    </row>
    <row r="4133" spans="1:29">
      <c r="A4133">
        <v>11</v>
      </c>
      <c r="B4133">
        <v>227</v>
      </c>
      <c r="C4133">
        <v>2012</v>
      </c>
      <c r="D4133">
        <v>99</v>
      </c>
      <c r="E4133">
        <v>99</v>
      </c>
      <c r="F4133">
        <v>99</v>
      </c>
      <c r="G4133">
        <v>99</v>
      </c>
      <c r="H4133">
        <v>99</v>
      </c>
      <c r="I4133">
        <v>99</v>
      </c>
      <c r="J4133">
        <v>999</v>
      </c>
      <c r="K4133">
        <v>99</v>
      </c>
      <c r="L4133">
        <v>99</v>
      </c>
      <c r="M4133">
        <v>99</v>
      </c>
      <c r="N4133">
        <v>160</v>
      </c>
      <c r="O4133">
        <v>99</v>
      </c>
      <c r="P4133">
        <v>9999</v>
      </c>
      <c r="Q4133">
        <v>420</v>
      </c>
      <c r="R4133">
        <v>1595</v>
      </c>
      <c r="S4133">
        <v>1593</v>
      </c>
      <c r="T4133">
        <v>7.913865389863302</v>
      </c>
      <c r="U4133">
        <v>9.0645098048344153</v>
      </c>
      <c r="V4133">
        <v>16.0871473354232</v>
      </c>
      <c r="W4133">
        <v>59.206528562460761</v>
      </c>
      <c r="X4133">
        <v>178.77386333918597</v>
      </c>
      <c r="Y4133">
        <v>164.79611285266461</v>
      </c>
      <c r="Z4133">
        <v>165.00301318267421</v>
      </c>
      <c r="AA4133">
        <v>2.8871063822124148</v>
      </c>
      <c r="AB4133">
        <v>4.1293471531776804</v>
      </c>
      <c r="AC4133">
        <v>-5.8799439880247917</v>
      </c>
    </row>
    <row r="4134" spans="1:29">
      <c r="A4134">
        <v>11</v>
      </c>
      <c r="B4134">
        <v>228</v>
      </c>
      <c r="C4134">
        <v>2012</v>
      </c>
      <c r="D4134">
        <v>99</v>
      </c>
      <c r="E4134">
        <v>99</v>
      </c>
      <c r="F4134">
        <v>99</v>
      </c>
      <c r="G4134">
        <v>99</v>
      </c>
      <c r="H4134">
        <v>99</v>
      </c>
      <c r="I4134">
        <v>99</v>
      </c>
      <c r="J4134">
        <v>999</v>
      </c>
      <c r="K4134">
        <v>99</v>
      </c>
      <c r="L4134">
        <v>99</v>
      </c>
      <c r="M4134">
        <v>99</v>
      </c>
      <c r="N4134">
        <v>170</v>
      </c>
      <c r="O4134">
        <v>99</v>
      </c>
      <c r="P4134">
        <v>9999</v>
      </c>
      <c r="Q4134">
        <v>394</v>
      </c>
      <c r="R4134">
        <v>1340</v>
      </c>
      <c r="S4134">
        <v>1340</v>
      </c>
      <c r="T4134">
        <v>6.6486392617033427</v>
      </c>
      <c r="U4134">
        <v>8.0840349841720087</v>
      </c>
      <c r="V4134">
        <v>15.732835820895525</v>
      </c>
      <c r="W4134">
        <v>58.188805970149232</v>
      </c>
      <c r="X4134">
        <v>189.53307676137271</v>
      </c>
      <c r="Y4134">
        <v>174.93902985074621</v>
      </c>
      <c r="Z4134">
        <v>174.93902985074621</v>
      </c>
      <c r="AA4134">
        <v>2.8598023022724925</v>
      </c>
      <c r="AB4134">
        <v>4.4256066360082951</v>
      </c>
      <c r="AC4134">
        <v>-0.85659577135776876</v>
      </c>
    </row>
    <row r="4135" spans="1:29">
      <c r="A4135">
        <v>11</v>
      </c>
      <c r="B4135">
        <v>229</v>
      </c>
      <c r="C4135">
        <v>2012</v>
      </c>
      <c r="D4135">
        <v>99</v>
      </c>
      <c r="E4135">
        <v>99</v>
      </c>
      <c r="F4135">
        <v>99</v>
      </c>
      <c r="G4135">
        <v>99</v>
      </c>
      <c r="H4135">
        <v>99</v>
      </c>
      <c r="I4135">
        <v>99</v>
      </c>
      <c r="J4135">
        <v>999</v>
      </c>
      <c r="K4135">
        <v>99</v>
      </c>
      <c r="L4135">
        <v>99</v>
      </c>
      <c r="M4135">
        <v>99</v>
      </c>
      <c r="N4135">
        <v>180</v>
      </c>
      <c r="O4135">
        <v>99</v>
      </c>
      <c r="P4135">
        <v>9999</v>
      </c>
      <c r="Q4135">
        <v>355</v>
      </c>
      <c r="R4135">
        <v>1125</v>
      </c>
      <c r="S4135">
        <v>1125</v>
      </c>
      <c r="T4135">
        <v>5.5818799771763139</v>
      </c>
      <c r="U4135">
        <v>7.1706551747148044</v>
      </c>
      <c r="V4135">
        <v>14.64</v>
      </c>
      <c r="W4135">
        <v>57.366222222222227</v>
      </c>
      <c r="X4135">
        <v>200.24788732394373</v>
      </c>
      <c r="Y4135">
        <v>184.8288</v>
      </c>
      <c r="Z4135">
        <v>184.8288</v>
      </c>
      <c r="AA4135">
        <v>2.9219912358224982</v>
      </c>
      <c r="AB4135">
        <v>4.7133961753891551</v>
      </c>
      <c r="AC4135">
        <v>-2.953812294507836</v>
      </c>
    </row>
    <row r="4136" spans="1:29">
      <c r="A4136">
        <v>11</v>
      </c>
      <c r="B4136">
        <v>230</v>
      </c>
      <c r="C4136">
        <v>2012</v>
      </c>
      <c r="D4136">
        <v>99</v>
      </c>
      <c r="E4136">
        <v>99</v>
      </c>
      <c r="F4136">
        <v>99</v>
      </c>
      <c r="G4136">
        <v>99</v>
      </c>
      <c r="H4136">
        <v>99</v>
      </c>
      <c r="I4136">
        <v>99</v>
      </c>
      <c r="J4136">
        <v>999</v>
      </c>
      <c r="K4136">
        <v>99</v>
      </c>
      <c r="L4136">
        <v>99</v>
      </c>
      <c r="M4136">
        <v>99</v>
      </c>
      <c r="N4136">
        <v>190</v>
      </c>
      <c r="O4136">
        <v>99</v>
      </c>
      <c r="P4136">
        <v>9999</v>
      </c>
      <c r="Q4136">
        <v>316</v>
      </c>
      <c r="R4136">
        <v>805</v>
      </c>
      <c r="S4136">
        <v>805</v>
      </c>
      <c r="T4136">
        <v>3.9941452281128287</v>
      </c>
      <c r="U4136">
        <v>5.4049452568368839</v>
      </c>
      <c r="V4136">
        <v>13.705590062111799</v>
      </c>
      <c r="W4136">
        <v>56.083229813664595</v>
      </c>
      <c r="X4136">
        <v>210.93907929180381</v>
      </c>
      <c r="Y4136">
        <v>194.69677018633553</v>
      </c>
      <c r="Z4136">
        <v>194.69677018633553</v>
      </c>
      <c r="AA4136">
        <v>2.9150565664622974</v>
      </c>
      <c r="AB4136">
        <v>4.9095449691726758</v>
      </c>
      <c r="AC4136">
        <v>-12.051931259637984</v>
      </c>
    </row>
    <row r="4137" spans="1:29">
      <c r="A4137">
        <v>11</v>
      </c>
      <c r="B4137">
        <v>231</v>
      </c>
      <c r="C4137">
        <v>2012</v>
      </c>
      <c r="D4137">
        <v>99</v>
      </c>
      <c r="E4137">
        <v>99</v>
      </c>
      <c r="F4137">
        <v>99</v>
      </c>
      <c r="G4137">
        <v>99</v>
      </c>
      <c r="H4137">
        <v>99</v>
      </c>
      <c r="I4137">
        <v>99</v>
      </c>
      <c r="J4137">
        <v>999</v>
      </c>
      <c r="K4137">
        <v>99</v>
      </c>
      <c r="L4137">
        <v>99</v>
      </c>
      <c r="M4137">
        <v>99</v>
      </c>
      <c r="N4137">
        <v>200</v>
      </c>
      <c r="O4137">
        <v>99</v>
      </c>
      <c r="P4137">
        <v>9999</v>
      </c>
      <c r="Q4137">
        <v>251</v>
      </c>
      <c r="R4137">
        <v>548</v>
      </c>
      <c r="S4137">
        <v>548</v>
      </c>
      <c r="T4137">
        <v>2.7189957577712178</v>
      </c>
      <c r="U4137">
        <v>3.8730333128316943</v>
      </c>
      <c r="V4137">
        <v>13.211678832116796</v>
      </c>
      <c r="W4137">
        <v>55.012773722627742</v>
      </c>
      <c r="X4137">
        <v>222.04055325778353</v>
      </c>
      <c r="Y4137">
        <v>204.94343065693425</v>
      </c>
      <c r="Z4137">
        <v>204.94343065693425</v>
      </c>
      <c r="AA4137">
        <v>2.8195182427430425</v>
      </c>
      <c r="AB4137">
        <v>5.1081212324533878</v>
      </c>
      <c r="AC4137">
        <v>-11.422232651329422</v>
      </c>
    </row>
    <row r="4138" spans="1:29">
      <c r="A4138">
        <v>11</v>
      </c>
      <c r="B4138">
        <v>232</v>
      </c>
      <c r="C4138">
        <v>2012</v>
      </c>
      <c r="D4138">
        <v>99</v>
      </c>
      <c r="E4138">
        <v>99</v>
      </c>
      <c r="F4138">
        <v>99</v>
      </c>
      <c r="G4138">
        <v>99</v>
      </c>
      <c r="H4138">
        <v>99</v>
      </c>
      <c r="I4138">
        <v>99</v>
      </c>
      <c r="J4138">
        <v>999</v>
      </c>
      <c r="K4138">
        <v>99</v>
      </c>
      <c r="L4138">
        <v>99</v>
      </c>
      <c r="M4138">
        <v>99</v>
      </c>
      <c r="N4138">
        <v>210</v>
      </c>
      <c r="O4138">
        <v>99</v>
      </c>
      <c r="P4138">
        <v>9999</v>
      </c>
      <c r="Q4138">
        <v>179</v>
      </c>
      <c r="R4138">
        <v>316.5</v>
      </c>
      <c r="S4138">
        <v>316.5</v>
      </c>
      <c r="T4138">
        <v>1.5703689002456027</v>
      </c>
      <c r="U4138">
        <v>2.341166199991481</v>
      </c>
      <c r="V4138">
        <v>12.619273301737756</v>
      </c>
      <c r="W4138">
        <v>53.380726698262251</v>
      </c>
      <c r="X4138">
        <v>232.39145652869695</v>
      </c>
      <c r="Y4138">
        <v>214.49731437598729</v>
      </c>
      <c r="Z4138">
        <v>214.49731437598729</v>
      </c>
      <c r="AA4138">
        <v>2.80090411786392</v>
      </c>
      <c r="AB4138">
        <v>5.8700036555207911</v>
      </c>
      <c r="AC4138">
        <v>1.7924559575952912</v>
      </c>
    </row>
    <row r="4139" spans="1:29">
      <c r="A4139">
        <v>11</v>
      </c>
      <c r="B4139">
        <v>233</v>
      </c>
      <c r="C4139">
        <v>2012</v>
      </c>
      <c r="D4139">
        <v>99</v>
      </c>
      <c r="E4139">
        <v>99</v>
      </c>
      <c r="F4139">
        <v>99</v>
      </c>
      <c r="G4139">
        <v>99</v>
      </c>
      <c r="H4139">
        <v>99</v>
      </c>
      <c r="I4139">
        <v>99</v>
      </c>
      <c r="J4139">
        <v>999</v>
      </c>
      <c r="K4139">
        <v>99</v>
      </c>
      <c r="L4139">
        <v>99</v>
      </c>
      <c r="M4139">
        <v>99</v>
      </c>
      <c r="N4139">
        <v>220</v>
      </c>
      <c r="O4139">
        <v>99</v>
      </c>
      <c r="P4139">
        <v>9999</v>
      </c>
      <c r="Q4139">
        <v>130</v>
      </c>
      <c r="R4139">
        <v>196</v>
      </c>
      <c r="S4139">
        <v>196</v>
      </c>
      <c r="T4139">
        <v>0.97248753380138431</v>
      </c>
      <c r="U4139">
        <v>1.5191833417046907</v>
      </c>
      <c r="V4139">
        <v>11.979591836734697</v>
      </c>
      <c r="W4139">
        <v>51.591836734693878</v>
      </c>
      <c r="X4139">
        <v>243.50940809693327</v>
      </c>
      <c r="Y4139">
        <v>224.75918367346952</v>
      </c>
      <c r="Z4139">
        <v>224.75918367346952</v>
      </c>
      <c r="AA4139">
        <v>2.9216586264497741</v>
      </c>
      <c r="AB4139">
        <v>5.8941976565229339</v>
      </c>
      <c r="AC4139">
        <v>-16.092435788595974</v>
      </c>
    </row>
    <row r="4140" spans="1:29">
      <c r="A4140">
        <v>11</v>
      </c>
      <c r="B4140">
        <v>234</v>
      </c>
      <c r="C4140">
        <v>2012</v>
      </c>
      <c r="D4140">
        <v>99</v>
      </c>
      <c r="E4140">
        <v>99</v>
      </c>
      <c r="F4140">
        <v>99</v>
      </c>
      <c r="G4140">
        <v>99</v>
      </c>
      <c r="H4140">
        <v>99</v>
      </c>
      <c r="I4140">
        <v>99</v>
      </c>
      <c r="J4140">
        <v>999</v>
      </c>
      <c r="K4140">
        <v>99</v>
      </c>
      <c r="L4140">
        <v>99</v>
      </c>
      <c r="M4140">
        <v>99</v>
      </c>
      <c r="N4140">
        <v>230</v>
      </c>
      <c r="O4140">
        <v>99</v>
      </c>
      <c r="P4140">
        <v>9999</v>
      </c>
      <c r="Q4140">
        <v>107</v>
      </c>
      <c r="R4140">
        <v>186</v>
      </c>
      <c r="S4140">
        <v>185</v>
      </c>
      <c r="T4140">
        <v>0.92287082289315026</v>
      </c>
      <c r="U4140">
        <v>1.5486477627438189</v>
      </c>
      <c r="V4140">
        <v>9.9247311827957017</v>
      </c>
      <c r="W4140">
        <v>48.740540540540529</v>
      </c>
      <c r="X4140">
        <v>263.00224839525157</v>
      </c>
      <c r="Y4140">
        <v>241.43655913978512</v>
      </c>
      <c r="Z4140">
        <v>242.74162162162168</v>
      </c>
      <c r="AA4140">
        <v>10.863623782819202</v>
      </c>
      <c r="AB4140">
        <v>6.2668350328883946</v>
      </c>
      <c r="AC4140">
        <v>-35.550916023650885</v>
      </c>
    </row>
    <row r="4141" spans="1:29">
      <c r="A4141">
        <v>11</v>
      </c>
      <c r="B4141">
        <v>235</v>
      </c>
      <c r="C4141">
        <v>2011</v>
      </c>
      <c r="D4141">
        <v>99</v>
      </c>
      <c r="E4141">
        <v>99</v>
      </c>
      <c r="F4141">
        <v>99</v>
      </c>
      <c r="G4141">
        <v>99</v>
      </c>
      <c r="H4141">
        <v>99</v>
      </c>
      <c r="I4141">
        <v>99</v>
      </c>
      <c r="J4141">
        <v>999</v>
      </c>
      <c r="K4141">
        <v>99</v>
      </c>
      <c r="L4141">
        <v>99</v>
      </c>
      <c r="M4141">
        <v>99</v>
      </c>
      <c r="N4141">
        <v>60</v>
      </c>
      <c r="O4141">
        <v>99</v>
      </c>
      <c r="P4141">
        <v>9999</v>
      </c>
      <c r="Q4141">
        <v>9</v>
      </c>
      <c r="R4141">
        <v>11</v>
      </c>
      <c r="S4141">
        <v>10</v>
      </c>
      <c r="T4141">
        <v>5.6543641410506842E-2</v>
      </c>
      <c r="U4141">
        <v>2.3150790168194681E-2</v>
      </c>
      <c r="V4141">
        <v>46.818181818181827</v>
      </c>
      <c r="W4141">
        <v>62.2</v>
      </c>
      <c r="X4141">
        <v>68.295085196493645</v>
      </c>
      <c r="Y4141">
        <v>58.509090909090922</v>
      </c>
      <c r="Z4141">
        <v>64.360000000000014</v>
      </c>
      <c r="AA4141">
        <v>4.0326666115609129</v>
      </c>
      <c r="AB4141">
        <v>1.8867962264112821</v>
      </c>
      <c r="AC4141">
        <v>-5.4147685468525477</v>
      </c>
    </row>
    <row r="4142" spans="1:29">
      <c r="A4142">
        <v>11</v>
      </c>
      <c r="B4142">
        <v>236</v>
      </c>
      <c r="C4142">
        <v>2011</v>
      </c>
      <c r="D4142">
        <v>99</v>
      </c>
      <c r="E4142">
        <v>99</v>
      </c>
      <c r="F4142">
        <v>99</v>
      </c>
      <c r="G4142">
        <v>99</v>
      </c>
      <c r="H4142">
        <v>99</v>
      </c>
      <c r="I4142">
        <v>99</v>
      </c>
      <c r="J4142">
        <v>999</v>
      </c>
      <c r="K4142">
        <v>99</v>
      </c>
      <c r="L4142">
        <v>99</v>
      </c>
      <c r="M4142">
        <v>99</v>
      </c>
      <c r="N4142">
        <v>70</v>
      </c>
      <c r="O4142">
        <v>99</v>
      </c>
      <c r="P4142">
        <v>9999</v>
      </c>
      <c r="Q4142">
        <v>31</v>
      </c>
      <c r="R4142">
        <v>37</v>
      </c>
      <c r="S4142">
        <v>35</v>
      </c>
      <c r="T4142">
        <v>0.19019224838079568</v>
      </c>
      <c r="U4142">
        <v>9.6833323699161089E-2</v>
      </c>
      <c r="V4142">
        <v>27.486486486486495</v>
      </c>
      <c r="W4142">
        <v>62.228571428571406</v>
      </c>
      <c r="X4142">
        <v>83.250856490293103</v>
      </c>
      <c r="Y4142">
        <v>72.756756756756786</v>
      </c>
      <c r="Z4142">
        <v>76.914285714285739</v>
      </c>
      <c r="AA4142">
        <v>2.5105654294420403</v>
      </c>
      <c r="AB4142">
        <v>1.6576353947840108</v>
      </c>
      <c r="AC4142">
        <v>26.422320199823361</v>
      </c>
    </row>
    <row r="4143" spans="1:29">
      <c r="A4143">
        <v>11</v>
      </c>
      <c r="B4143">
        <v>237</v>
      </c>
      <c r="C4143">
        <v>2011</v>
      </c>
      <c r="D4143">
        <v>99</v>
      </c>
      <c r="E4143">
        <v>99</v>
      </c>
      <c r="F4143">
        <v>99</v>
      </c>
      <c r="G4143">
        <v>99</v>
      </c>
      <c r="H4143">
        <v>99</v>
      </c>
      <c r="I4143">
        <v>99</v>
      </c>
      <c r="J4143">
        <v>999</v>
      </c>
      <c r="K4143">
        <v>99</v>
      </c>
      <c r="L4143">
        <v>99</v>
      </c>
      <c r="M4143">
        <v>99</v>
      </c>
      <c r="N4143">
        <v>80</v>
      </c>
      <c r="O4143">
        <v>99</v>
      </c>
      <c r="P4143">
        <v>9999</v>
      </c>
      <c r="Q4143">
        <v>73</v>
      </c>
      <c r="R4143">
        <v>130</v>
      </c>
      <c r="S4143">
        <v>129</v>
      </c>
      <c r="T4143">
        <v>0.66824303485144432</v>
      </c>
      <c r="U4143">
        <v>0.39709216579203177</v>
      </c>
      <c r="V4143">
        <v>27.284615384615392</v>
      </c>
      <c r="W4143">
        <v>62.224806201550386</v>
      </c>
      <c r="X4143">
        <v>92.736894741228454</v>
      </c>
      <c r="Y4143">
        <v>84.917692307692349</v>
      </c>
      <c r="Z4143">
        <v>85.575968992248065</v>
      </c>
      <c r="AA4143">
        <v>2.8737727463188047</v>
      </c>
      <c r="AB4143">
        <v>2.5976743029386298</v>
      </c>
      <c r="AC4143">
        <v>-6.9577380036943053</v>
      </c>
    </row>
    <row r="4144" spans="1:29">
      <c r="A4144">
        <v>11</v>
      </c>
      <c r="B4144">
        <v>238</v>
      </c>
      <c r="C4144">
        <v>2011</v>
      </c>
      <c r="D4144">
        <v>99</v>
      </c>
      <c r="E4144">
        <v>99</v>
      </c>
      <c r="F4144">
        <v>99</v>
      </c>
      <c r="G4144">
        <v>99</v>
      </c>
      <c r="H4144">
        <v>99</v>
      </c>
      <c r="I4144">
        <v>99</v>
      </c>
      <c r="J4144">
        <v>999</v>
      </c>
      <c r="K4144">
        <v>99</v>
      </c>
      <c r="L4144">
        <v>99</v>
      </c>
      <c r="M4144">
        <v>99</v>
      </c>
      <c r="N4144">
        <v>90</v>
      </c>
      <c r="O4144">
        <v>99</v>
      </c>
      <c r="P4144">
        <v>9999</v>
      </c>
      <c r="Q4144">
        <v>151</v>
      </c>
      <c r="R4144">
        <v>375</v>
      </c>
      <c r="S4144">
        <v>371</v>
      </c>
      <c r="T4144">
        <v>1.9276241389945512</v>
      </c>
      <c r="U4144">
        <v>1.2806135117665984</v>
      </c>
      <c r="V4144">
        <v>21.6</v>
      </c>
      <c r="W4144">
        <v>61.733153638814002</v>
      </c>
      <c r="X4144">
        <v>103.93730588660168</v>
      </c>
      <c r="Y4144">
        <v>94.937333333333356</v>
      </c>
      <c r="Z4144">
        <v>95.960916442048557</v>
      </c>
      <c r="AA4144">
        <v>2.7603484722825957</v>
      </c>
      <c r="AB4144">
        <v>3.1204836734789749</v>
      </c>
      <c r="AC4144">
        <v>-5.3250219885432335</v>
      </c>
    </row>
    <row r="4145" spans="1:29">
      <c r="A4145">
        <v>11</v>
      </c>
      <c r="B4145">
        <v>239</v>
      </c>
      <c r="C4145">
        <v>2011</v>
      </c>
      <c r="D4145">
        <v>99</v>
      </c>
      <c r="E4145">
        <v>99</v>
      </c>
      <c r="F4145">
        <v>99</v>
      </c>
      <c r="G4145">
        <v>99</v>
      </c>
      <c r="H4145">
        <v>99</v>
      </c>
      <c r="I4145">
        <v>99</v>
      </c>
      <c r="J4145">
        <v>999</v>
      </c>
      <c r="K4145">
        <v>99</v>
      </c>
      <c r="L4145">
        <v>99</v>
      </c>
      <c r="M4145">
        <v>99</v>
      </c>
      <c r="N4145">
        <v>100</v>
      </c>
      <c r="O4145">
        <v>99</v>
      </c>
      <c r="P4145">
        <v>9999</v>
      </c>
      <c r="Q4145">
        <v>626</v>
      </c>
      <c r="R4145">
        <v>2403</v>
      </c>
      <c r="S4145">
        <v>2395</v>
      </c>
      <c r="T4145">
        <v>12.35221548267708</v>
      </c>
      <c r="U4145">
        <v>9.2304891014489989</v>
      </c>
      <c r="V4145">
        <v>16.475655430711619</v>
      </c>
      <c r="W4145">
        <v>59.685177453027123</v>
      </c>
      <c r="X4145">
        <v>116.08746560479416</v>
      </c>
      <c r="Y4145">
        <v>106.78768206408655</v>
      </c>
      <c r="Z4145">
        <v>107.14438413361177</v>
      </c>
      <c r="AA4145">
        <v>2.2587516613131897</v>
      </c>
      <c r="AB4145">
        <v>3.5538578408627681</v>
      </c>
      <c r="AC4145">
        <v>-22.955298099586944</v>
      </c>
    </row>
    <row r="4146" spans="1:29">
      <c r="A4146">
        <v>11</v>
      </c>
      <c r="B4146">
        <v>240</v>
      </c>
      <c r="C4146">
        <v>2011</v>
      </c>
      <c r="D4146">
        <v>99</v>
      </c>
      <c r="E4146">
        <v>99</v>
      </c>
      <c r="F4146">
        <v>99</v>
      </c>
      <c r="G4146">
        <v>99</v>
      </c>
      <c r="H4146">
        <v>99</v>
      </c>
      <c r="I4146">
        <v>99</v>
      </c>
      <c r="J4146">
        <v>999</v>
      </c>
      <c r="K4146">
        <v>99</v>
      </c>
      <c r="L4146">
        <v>99</v>
      </c>
      <c r="M4146">
        <v>99</v>
      </c>
      <c r="N4146">
        <v>110</v>
      </c>
      <c r="O4146">
        <v>99</v>
      </c>
      <c r="P4146">
        <v>9999</v>
      </c>
      <c r="Q4146">
        <v>685</v>
      </c>
      <c r="R4146">
        <v>3239</v>
      </c>
      <c r="S4146">
        <v>3231</v>
      </c>
      <c r="T4146">
        <v>16.649532229875604</v>
      </c>
      <c r="U4146">
        <v>13.292909617279211</v>
      </c>
      <c r="V4146">
        <v>16.452608829885772</v>
      </c>
      <c r="W4146">
        <v>59.420922315072744</v>
      </c>
      <c r="X4146">
        <v>123.91650112038498</v>
      </c>
      <c r="Y4146">
        <v>114.09308428527297</v>
      </c>
      <c r="Z4146">
        <v>114.37558031569144</v>
      </c>
      <c r="AA4146">
        <v>2.9397216293612405</v>
      </c>
      <c r="AB4146">
        <v>3.5669979476093223</v>
      </c>
      <c r="AC4146">
        <v>10.815196679859316</v>
      </c>
    </row>
    <row r="4147" spans="1:29">
      <c r="A4147">
        <v>11</v>
      </c>
      <c r="B4147">
        <v>241</v>
      </c>
      <c r="C4147">
        <v>2011</v>
      </c>
      <c r="D4147">
        <v>99</v>
      </c>
      <c r="E4147">
        <v>99</v>
      </c>
      <c r="F4147">
        <v>99</v>
      </c>
      <c r="G4147">
        <v>99</v>
      </c>
      <c r="H4147">
        <v>99</v>
      </c>
      <c r="I4147">
        <v>99</v>
      </c>
      <c r="J4147">
        <v>999</v>
      </c>
      <c r="K4147">
        <v>99</v>
      </c>
      <c r="L4147">
        <v>99</v>
      </c>
      <c r="M4147">
        <v>99</v>
      </c>
      <c r="N4147">
        <v>120</v>
      </c>
      <c r="O4147">
        <v>99</v>
      </c>
      <c r="P4147">
        <v>9999</v>
      </c>
      <c r="Q4147">
        <v>509</v>
      </c>
      <c r="R4147">
        <v>2017</v>
      </c>
      <c r="S4147">
        <v>2011</v>
      </c>
      <c r="T4147">
        <v>10.368047702272024</v>
      </c>
      <c r="U4147">
        <v>9.0412252767924191</v>
      </c>
      <c r="V4147">
        <v>17.111056023797723</v>
      </c>
      <c r="W4147">
        <v>60.195922426653397</v>
      </c>
      <c r="X4147">
        <v>135.41549054058899</v>
      </c>
      <c r="Y4147">
        <v>124.61536936043642</v>
      </c>
      <c r="Z4147">
        <v>124.98717056190964</v>
      </c>
      <c r="AA4147">
        <v>2.885984324252258</v>
      </c>
      <c r="AB4147">
        <v>3.4480449107520874</v>
      </c>
      <c r="AC4147">
        <v>-1.5378441945721979</v>
      </c>
    </row>
    <row r="4148" spans="1:29">
      <c r="A4148">
        <v>11</v>
      </c>
      <c r="B4148">
        <v>242</v>
      </c>
      <c r="C4148">
        <v>2011</v>
      </c>
      <c r="D4148">
        <v>99</v>
      </c>
      <c r="E4148">
        <v>99</v>
      </c>
      <c r="F4148">
        <v>99</v>
      </c>
      <c r="G4148">
        <v>99</v>
      </c>
      <c r="H4148">
        <v>99</v>
      </c>
      <c r="I4148">
        <v>99</v>
      </c>
      <c r="J4148">
        <v>999</v>
      </c>
      <c r="K4148">
        <v>99</v>
      </c>
      <c r="L4148">
        <v>99</v>
      </c>
      <c r="M4148">
        <v>99</v>
      </c>
      <c r="N4148">
        <v>130</v>
      </c>
      <c r="O4148">
        <v>99</v>
      </c>
      <c r="P4148">
        <v>9999</v>
      </c>
      <c r="Q4148">
        <v>472</v>
      </c>
      <c r="R4148">
        <v>1954</v>
      </c>
      <c r="S4148">
        <v>1948</v>
      </c>
      <c r="T4148">
        <v>10.04420684692094</v>
      </c>
      <c r="U4148">
        <v>9.4627667776952507</v>
      </c>
      <c r="V4148">
        <v>17.357215967246677</v>
      </c>
      <c r="W4148">
        <v>59.951232032854193</v>
      </c>
      <c r="X4148">
        <v>146.31663692888739</v>
      </c>
      <c r="Y4148">
        <v>134.63060388945732</v>
      </c>
      <c r="Z4148">
        <v>135.04527720739202</v>
      </c>
      <c r="AA4148">
        <v>2.8228593996431446</v>
      </c>
      <c r="AB4148">
        <v>3.6840272805254735</v>
      </c>
      <c r="AC4148">
        <v>-2.8556259755638145</v>
      </c>
    </row>
    <row r="4149" spans="1:29">
      <c r="A4149">
        <v>11</v>
      </c>
      <c r="B4149">
        <v>243</v>
      </c>
      <c r="C4149">
        <v>2011</v>
      </c>
      <c r="D4149">
        <v>99</v>
      </c>
      <c r="E4149">
        <v>99</v>
      </c>
      <c r="F4149">
        <v>99</v>
      </c>
      <c r="G4149">
        <v>99</v>
      </c>
      <c r="H4149">
        <v>99</v>
      </c>
      <c r="I4149">
        <v>99</v>
      </c>
      <c r="J4149">
        <v>999</v>
      </c>
      <c r="K4149">
        <v>99</v>
      </c>
      <c r="L4149">
        <v>99</v>
      </c>
      <c r="M4149">
        <v>99</v>
      </c>
      <c r="N4149">
        <v>140</v>
      </c>
      <c r="O4149">
        <v>99</v>
      </c>
      <c r="P4149">
        <v>9999</v>
      </c>
      <c r="Q4149">
        <v>455</v>
      </c>
      <c r="R4149">
        <v>1781</v>
      </c>
      <c r="S4149">
        <v>1776</v>
      </c>
      <c r="T4149">
        <v>9.1549295774647881</v>
      </c>
      <c r="U4149">
        <v>9.261992305347869</v>
      </c>
      <c r="V4149">
        <v>16.728242560359355</v>
      </c>
      <c r="W4149">
        <v>59.459459459459438</v>
      </c>
      <c r="X4149">
        <v>157.07841833534849</v>
      </c>
      <c r="Y4149">
        <v>144.57417181358815</v>
      </c>
      <c r="Z4149">
        <v>144.98119369369402</v>
      </c>
      <c r="AA4149">
        <v>2.9620698902099276</v>
      </c>
      <c r="AB4149">
        <v>3.9250495693978689</v>
      </c>
      <c r="AC4149">
        <v>-3.0673486726092198</v>
      </c>
    </row>
    <row r="4150" spans="1:29">
      <c r="A4150">
        <v>11</v>
      </c>
      <c r="B4150">
        <v>244</v>
      </c>
      <c r="C4150">
        <v>2011</v>
      </c>
      <c r="D4150">
        <v>99</v>
      </c>
      <c r="E4150">
        <v>99</v>
      </c>
      <c r="F4150">
        <v>99</v>
      </c>
      <c r="G4150">
        <v>99</v>
      </c>
      <c r="H4150">
        <v>99</v>
      </c>
      <c r="I4150">
        <v>99</v>
      </c>
      <c r="J4150">
        <v>999</v>
      </c>
      <c r="K4150">
        <v>99</v>
      </c>
      <c r="L4150">
        <v>99</v>
      </c>
      <c r="M4150">
        <v>99</v>
      </c>
      <c r="N4150">
        <v>150</v>
      </c>
      <c r="O4150">
        <v>99</v>
      </c>
      <c r="P4150">
        <v>9999</v>
      </c>
      <c r="Q4150">
        <v>429</v>
      </c>
      <c r="R4150">
        <v>1681</v>
      </c>
      <c r="S4150">
        <v>1678</v>
      </c>
      <c r="T4150">
        <v>8.6408964737329086</v>
      </c>
      <c r="U4150">
        <v>9.356606232289133</v>
      </c>
      <c r="V4150">
        <v>16.370612730517546</v>
      </c>
      <c r="W4150">
        <v>59.109058402860562</v>
      </c>
      <c r="X4150">
        <v>167.94619361250565</v>
      </c>
      <c r="Y4150">
        <v>154.73938132064268</v>
      </c>
      <c r="Z4150">
        <v>155.01603098927316</v>
      </c>
      <c r="AA4150">
        <v>2.8992497042488043</v>
      </c>
      <c r="AB4150">
        <v>3.9987365638955721</v>
      </c>
      <c r="AC4150">
        <v>-3.6077283417841857</v>
      </c>
    </row>
    <row r="4151" spans="1:29">
      <c r="A4151">
        <v>11</v>
      </c>
      <c r="B4151">
        <v>245</v>
      </c>
      <c r="C4151">
        <v>2011</v>
      </c>
      <c r="D4151">
        <v>99</v>
      </c>
      <c r="E4151">
        <v>99</v>
      </c>
      <c r="F4151">
        <v>99</v>
      </c>
      <c r="G4151">
        <v>99</v>
      </c>
      <c r="H4151">
        <v>99</v>
      </c>
      <c r="I4151">
        <v>99</v>
      </c>
      <c r="J4151">
        <v>999</v>
      </c>
      <c r="K4151">
        <v>99</v>
      </c>
      <c r="L4151">
        <v>99</v>
      </c>
      <c r="M4151">
        <v>99</v>
      </c>
      <c r="N4151">
        <v>160</v>
      </c>
      <c r="O4151">
        <v>99</v>
      </c>
      <c r="P4151">
        <v>9999</v>
      </c>
      <c r="Q4151">
        <v>447</v>
      </c>
      <c r="R4151">
        <v>1580</v>
      </c>
      <c r="S4151">
        <v>1577</v>
      </c>
      <c r="T4151">
        <v>8.1217230389637098</v>
      </c>
      <c r="U4151">
        <v>9.3609658901020136</v>
      </c>
      <c r="V4151">
        <v>15.929113924050631</v>
      </c>
      <c r="W4151">
        <v>58.638554216867455</v>
      </c>
      <c r="X4151">
        <v>178.79664550104829</v>
      </c>
      <c r="Y4151">
        <v>164.70765822784796</v>
      </c>
      <c r="Z4151">
        <v>165.02098922003788</v>
      </c>
      <c r="AA4151">
        <v>2.8955036159852745</v>
      </c>
      <c r="AB4151">
        <v>4.188335396647382</v>
      </c>
      <c r="AC4151">
        <v>-1.779552551719394</v>
      </c>
    </row>
    <row r="4152" spans="1:29">
      <c r="A4152">
        <v>11</v>
      </c>
      <c r="B4152">
        <v>246</v>
      </c>
      <c r="C4152">
        <v>2011</v>
      </c>
      <c r="D4152">
        <v>99</v>
      </c>
      <c r="E4152">
        <v>99</v>
      </c>
      <c r="F4152">
        <v>99</v>
      </c>
      <c r="G4152">
        <v>99</v>
      </c>
      <c r="H4152">
        <v>99</v>
      </c>
      <c r="I4152">
        <v>99</v>
      </c>
      <c r="J4152">
        <v>999</v>
      </c>
      <c r="K4152">
        <v>99</v>
      </c>
      <c r="L4152">
        <v>99</v>
      </c>
      <c r="M4152">
        <v>99</v>
      </c>
      <c r="N4152">
        <v>170</v>
      </c>
      <c r="O4152">
        <v>99</v>
      </c>
      <c r="P4152">
        <v>9999</v>
      </c>
      <c r="Q4152">
        <v>407</v>
      </c>
      <c r="R4152">
        <v>1301</v>
      </c>
      <c r="S4152">
        <v>1300</v>
      </c>
      <c r="T4152">
        <v>6.6875706795517651</v>
      </c>
      <c r="U4152">
        <v>8.1796245205140767</v>
      </c>
      <c r="V4152">
        <v>14.896233666410453</v>
      </c>
      <c r="W4152">
        <v>57.748461538461555</v>
      </c>
      <c r="X4152">
        <v>189.51702290845628</v>
      </c>
      <c r="Y4152">
        <v>174.7858570330514</v>
      </c>
      <c r="Z4152">
        <v>174.92030769230763</v>
      </c>
      <c r="AA4152">
        <v>2.8664376010614259</v>
      </c>
      <c r="AB4152">
        <v>4.2501354659928126</v>
      </c>
      <c r="AC4152">
        <v>-2.3978383278569506</v>
      </c>
    </row>
    <row r="4153" spans="1:29">
      <c r="A4153">
        <v>11</v>
      </c>
      <c r="B4153">
        <v>247</v>
      </c>
      <c r="C4153">
        <v>2011</v>
      </c>
      <c r="D4153">
        <v>99</v>
      </c>
      <c r="E4153">
        <v>99</v>
      </c>
      <c r="F4153">
        <v>99</v>
      </c>
      <c r="G4153">
        <v>99</v>
      </c>
      <c r="H4153">
        <v>99</v>
      </c>
      <c r="I4153">
        <v>99</v>
      </c>
      <c r="J4153">
        <v>999</v>
      </c>
      <c r="K4153">
        <v>99</v>
      </c>
      <c r="L4153">
        <v>99</v>
      </c>
      <c r="M4153">
        <v>99</v>
      </c>
      <c r="N4153">
        <v>180</v>
      </c>
      <c r="O4153">
        <v>99</v>
      </c>
      <c r="P4153">
        <v>9999</v>
      </c>
      <c r="Q4153">
        <v>378</v>
      </c>
      <c r="R4153">
        <v>1107</v>
      </c>
      <c r="S4153">
        <v>1106</v>
      </c>
      <c r="T4153">
        <v>5.6903464583119137</v>
      </c>
      <c r="U4153">
        <v>7.3508111247676098</v>
      </c>
      <c r="V4153">
        <v>14.442637759710937</v>
      </c>
      <c r="W4153">
        <v>56.964737793851711</v>
      </c>
      <c r="X4153">
        <v>200.18830235250704</v>
      </c>
      <c r="Y4153">
        <v>184.60261969286347</v>
      </c>
      <c r="Z4153">
        <v>184.76952983725124</v>
      </c>
      <c r="AA4153">
        <v>2.8321652806459254</v>
      </c>
      <c r="AB4153">
        <v>4.4487868161542421</v>
      </c>
      <c r="AC4153">
        <v>-3.7623126233322024</v>
      </c>
    </row>
    <row r="4154" spans="1:29">
      <c r="A4154">
        <v>11</v>
      </c>
      <c r="B4154">
        <v>248</v>
      </c>
      <c r="C4154">
        <v>2011</v>
      </c>
      <c r="D4154">
        <v>99</v>
      </c>
      <c r="E4154">
        <v>99</v>
      </c>
      <c r="F4154">
        <v>99</v>
      </c>
      <c r="G4154">
        <v>99</v>
      </c>
      <c r="H4154">
        <v>99</v>
      </c>
      <c r="I4154">
        <v>99</v>
      </c>
      <c r="J4154">
        <v>999</v>
      </c>
      <c r="K4154">
        <v>99</v>
      </c>
      <c r="L4154">
        <v>99</v>
      </c>
      <c r="M4154">
        <v>99</v>
      </c>
      <c r="N4154">
        <v>190</v>
      </c>
      <c r="O4154">
        <v>99</v>
      </c>
      <c r="P4154">
        <v>9999</v>
      </c>
      <c r="Q4154">
        <v>321</v>
      </c>
      <c r="R4154">
        <v>753</v>
      </c>
      <c r="S4154">
        <v>751</v>
      </c>
      <c r="T4154">
        <v>3.8706692711010593</v>
      </c>
      <c r="U4154">
        <v>5.2547509568855393</v>
      </c>
      <c r="V4154">
        <v>14.130146082337316</v>
      </c>
      <c r="W4154">
        <v>55.829560585885488</v>
      </c>
      <c r="X4154">
        <v>210.76243958798236</v>
      </c>
      <c r="Y4154">
        <v>194.00252324037183</v>
      </c>
      <c r="Z4154">
        <v>194.51917443408783</v>
      </c>
      <c r="AA4154">
        <v>2.8459431935092168</v>
      </c>
      <c r="AB4154">
        <v>4.7350836300969554</v>
      </c>
      <c r="AC4154">
        <v>-12.028738906641216</v>
      </c>
    </row>
    <row r="4155" spans="1:29">
      <c r="A4155">
        <v>11</v>
      </c>
      <c r="B4155">
        <v>249</v>
      </c>
      <c r="C4155">
        <v>2011</v>
      </c>
      <c r="D4155">
        <v>99</v>
      </c>
      <c r="E4155">
        <v>99</v>
      </c>
      <c r="F4155">
        <v>99</v>
      </c>
      <c r="G4155">
        <v>99</v>
      </c>
      <c r="H4155">
        <v>99</v>
      </c>
      <c r="I4155">
        <v>99</v>
      </c>
      <c r="J4155">
        <v>999</v>
      </c>
      <c r="K4155">
        <v>99</v>
      </c>
      <c r="L4155">
        <v>99</v>
      </c>
      <c r="M4155">
        <v>99</v>
      </c>
      <c r="N4155">
        <v>200</v>
      </c>
      <c r="O4155">
        <v>99</v>
      </c>
      <c r="P4155">
        <v>9999</v>
      </c>
      <c r="Q4155">
        <v>256</v>
      </c>
      <c r="R4155">
        <v>493</v>
      </c>
      <c r="S4155">
        <v>492</v>
      </c>
      <c r="T4155">
        <v>2.5341832013981702</v>
      </c>
      <c r="U4155">
        <v>3.62181810176686</v>
      </c>
      <c r="V4155">
        <v>13.223123732251523</v>
      </c>
      <c r="W4155">
        <v>54.546747967479689</v>
      </c>
      <c r="X4155">
        <v>221.72692890059952</v>
      </c>
      <c r="Y4155">
        <v>204.23488843813379</v>
      </c>
      <c r="Z4155">
        <v>204.64999999999995</v>
      </c>
      <c r="AA4155">
        <v>2.7945977210990671</v>
      </c>
      <c r="AB4155">
        <v>5.008514051245168</v>
      </c>
      <c r="AC4155">
        <v>-6.9898471075269457</v>
      </c>
    </row>
    <row r="4156" spans="1:29">
      <c r="A4156">
        <v>11</v>
      </c>
      <c r="B4156">
        <v>250</v>
      </c>
      <c r="C4156">
        <v>2011</v>
      </c>
      <c r="D4156">
        <v>99</v>
      </c>
      <c r="E4156">
        <v>99</v>
      </c>
      <c r="F4156">
        <v>99</v>
      </c>
      <c r="G4156">
        <v>99</v>
      </c>
      <c r="H4156">
        <v>99</v>
      </c>
      <c r="I4156">
        <v>99</v>
      </c>
      <c r="J4156">
        <v>999</v>
      </c>
      <c r="K4156">
        <v>99</v>
      </c>
      <c r="L4156">
        <v>99</v>
      </c>
      <c r="M4156">
        <v>99</v>
      </c>
      <c r="N4156">
        <v>210</v>
      </c>
      <c r="O4156">
        <v>99</v>
      </c>
      <c r="P4156">
        <v>9999</v>
      </c>
      <c r="Q4156">
        <v>160</v>
      </c>
      <c r="R4156">
        <v>264</v>
      </c>
      <c r="S4156">
        <v>264</v>
      </c>
      <c r="T4156">
        <v>1.3570473938521641</v>
      </c>
      <c r="U4156">
        <v>2.0356976119758503</v>
      </c>
      <c r="V4156">
        <v>12.662878787878787</v>
      </c>
      <c r="W4156">
        <v>52.58333333333335</v>
      </c>
      <c r="X4156">
        <v>232.25114087790155</v>
      </c>
      <c r="Y4156">
        <v>214.36780303030295</v>
      </c>
      <c r="Z4156">
        <v>214.36780303030295</v>
      </c>
      <c r="AA4156">
        <v>2.7729867975479392</v>
      </c>
      <c r="AB4156">
        <v>5.6327527941854436</v>
      </c>
      <c r="AC4156">
        <v>-5.1955498700797378</v>
      </c>
    </row>
    <row r="4157" spans="1:29">
      <c r="A4157">
        <v>11</v>
      </c>
      <c r="B4157">
        <v>251</v>
      </c>
      <c r="C4157">
        <v>2011</v>
      </c>
      <c r="D4157">
        <v>99</v>
      </c>
      <c r="E4157">
        <v>99</v>
      </c>
      <c r="F4157">
        <v>99</v>
      </c>
      <c r="G4157">
        <v>99</v>
      </c>
      <c r="H4157">
        <v>99</v>
      </c>
      <c r="I4157">
        <v>99</v>
      </c>
      <c r="J4157">
        <v>999</v>
      </c>
      <c r="K4157">
        <v>99</v>
      </c>
      <c r="L4157">
        <v>99</v>
      </c>
      <c r="M4157">
        <v>99</v>
      </c>
      <c r="N4157">
        <v>220</v>
      </c>
      <c r="O4157">
        <v>99</v>
      </c>
      <c r="P4157">
        <v>9999</v>
      </c>
      <c r="Q4157">
        <v>114</v>
      </c>
      <c r="R4157">
        <v>156</v>
      </c>
      <c r="S4157">
        <v>156</v>
      </c>
      <c r="T4157">
        <v>0.80189164182173311</v>
      </c>
      <c r="U4157">
        <v>1.258451917884335</v>
      </c>
      <c r="V4157">
        <v>11.448717948717951</v>
      </c>
      <c r="W4157">
        <v>51.858974358974365</v>
      </c>
      <c r="X4157">
        <v>242.97441453454456</v>
      </c>
      <c r="Y4157">
        <v>224.26538461538473</v>
      </c>
      <c r="Z4157">
        <v>224.26538461538473</v>
      </c>
      <c r="AA4157">
        <v>2.7163006009283737</v>
      </c>
      <c r="AB4157">
        <v>6.1074237276519892</v>
      </c>
      <c r="AC4157">
        <v>-24.554369661732956</v>
      </c>
    </row>
    <row r="4158" spans="1:29">
      <c r="A4158">
        <v>11</v>
      </c>
      <c r="B4158">
        <v>252</v>
      </c>
      <c r="C4158">
        <v>2011</v>
      </c>
      <c r="D4158">
        <v>99</v>
      </c>
      <c r="E4158">
        <v>99</v>
      </c>
      <c r="F4158">
        <v>99</v>
      </c>
      <c r="G4158">
        <v>99</v>
      </c>
      <c r="H4158">
        <v>99</v>
      </c>
      <c r="I4158">
        <v>99</v>
      </c>
      <c r="J4158">
        <v>999</v>
      </c>
      <c r="K4158">
        <v>99</v>
      </c>
      <c r="L4158">
        <v>99</v>
      </c>
      <c r="M4158">
        <v>99</v>
      </c>
      <c r="N4158">
        <v>230</v>
      </c>
      <c r="O4158">
        <v>99</v>
      </c>
      <c r="P4158">
        <v>9999</v>
      </c>
      <c r="Q4158">
        <v>101</v>
      </c>
      <c r="R4158">
        <v>172</v>
      </c>
      <c r="S4158">
        <v>172</v>
      </c>
      <c r="T4158">
        <v>0.88413693841883423</v>
      </c>
      <c r="U4158">
        <v>1.494200773824873</v>
      </c>
      <c r="V4158">
        <v>10.680232558139531</v>
      </c>
      <c r="W4158">
        <v>49.16279069767441</v>
      </c>
      <c r="X4158">
        <v>261.65499256720994</v>
      </c>
      <c r="Y4158">
        <v>241.50755813953484</v>
      </c>
      <c r="Z4158">
        <v>241.50755813953484</v>
      </c>
      <c r="AA4158">
        <v>10.732072713835</v>
      </c>
      <c r="AB4158">
        <v>7.3316143485724048</v>
      </c>
      <c r="AC4158">
        <v>-14.000110209640637</v>
      </c>
    </row>
    <row r="4159" spans="1:29">
      <c r="A4159">
        <v>11</v>
      </c>
      <c r="B4159">
        <v>253</v>
      </c>
      <c r="C4159">
        <v>2010</v>
      </c>
      <c r="D4159">
        <v>99</v>
      </c>
      <c r="E4159">
        <v>99</v>
      </c>
      <c r="F4159">
        <v>99</v>
      </c>
      <c r="G4159">
        <v>99</v>
      </c>
      <c r="H4159">
        <v>99</v>
      </c>
      <c r="I4159">
        <v>99</v>
      </c>
      <c r="J4159">
        <v>999</v>
      </c>
      <c r="K4159">
        <v>99</v>
      </c>
      <c r="L4159">
        <v>99</v>
      </c>
      <c r="M4159">
        <v>99</v>
      </c>
      <c r="N4159">
        <v>60</v>
      </c>
      <c r="O4159">
        <v>99</v>
      </c>
      <c r="P4159">
        <v>9999</v>
      </c>
      <c r="Q4159">
        <v>10</v>
      </c>
      <c r="R4159">
        <v>11</v>
      </c>
      <c r="S4159">
        <v>9</v>
      </c>
      <c r="T4159">
        <v>5.5151667084482318E-2</v>
      </c>
      <c r="U4159">
        <v>2.0757481400126489E-2</v>
      </c>
      <c r="V4159">
        <v>11</v>
      </c>
      <c r="W4159">
        <v>59.111111111111121</v>
      </c>
      <c r="X4159">
        <v>71.683246331133674</v>
      </c>
      <c r="Y4159">
        <v>54.345454545454551</v>
      </c>
      <c r="Z4159">
        <v>66.422222222222217</v>
      </c>
      <c r="AA4159">
        <v>3.7219402878302392</v>
      </c>
      <c r="AB4159">
        <v>3.3811386788228424</v>
      </c>
      <c r="AC4159">
        <v>-9.7318244911865701</v>
      </c>
    </row>
    <row r="4160" spans="1:29">
      <c r="A4160">
        <v>11</v>
      </c>
      <c r="B4160">
        <v>254</v>
      </c>
      <c r="C4160">
        <v>2010</v>
      </c>
      <c r="D4160">
        <v>99</v>
      </c>
      <c r="E4160">
        <v>99</v>
      </c>
      <c r="F4160">
        <v>99</v>
      </c>
      <c r="G4160">
        <v>99</v>
      </c>
      <c r="H4160">
        <v>99</v>
      </c>
      <c r="I4160">
        <v>99</v>
      </c>
      <c r="J4160">
        <v>999</v>
      </c>
      <c r="K4160">
        <v>99</v>
      </c>
      <c r="L4160">
        <v>99</v>
      </c>
      <c r="M4160">
        <v>99</v>
      </c>
      <c r="N4160">
        <v>70</v>
      </c>
      <c r="O4160">
        <v>99</v>
      </c>
      <c r="P4160">
        <v>9999</v>
      </c>
      <c r="Q4160">
        <v>30</v>
      </c>
      <c r="R4160">
        <v>46</v>
      </c>
      <c r="S4160">
        <v>44</v>
      </c>
      <c r="T4160">
        <v>0.23063424417147155</v>
      </c>
      <c r="U4160">
        <v>0.1165030137064309</v>
      </c>
      <c r="V4160">
        <v>15.086956521739131</v>
      </c>
      <c r="W4160">
        <v>61.454545454545446</v>
      </c>
      <c r="X4160">
        <v>82.58278769607611</v>
      </c>
      <c r="Y4160">
        <v>72.939130434782598</v>
      </c>
      <c r="Z4160">
        <v>76.25454545454545</v>
      </c>
      <c r="AA4160">
        <v>2.8484010303594962</v>
      </c>
      <c r="AB4160">
        <v>2.6837435307500819</v>
      </c>
      <c r="AC4160">
        <v>-15.070763639454348</v>
      </c>
    </row>
    <row r="4161" spans="1:29">
      <c r="A4161">
        <v>11</v>
      </c>
      <c r="B4161">
        <v>255</v>
      </c>
      <c r="C4161">
        <v>2010</v>
      </c>
      <c r="D4161">
        <v>99</v>
      </c>
      <c r="E4161">
        <v>99</v>
      </c>
      <c r="F4161">
        <v>99</v>
      </c>
      <c r="G4161">
        <v>99</v>
      </c>
      <c r="H4161">
        <v>99</v>
      </c>
      <c r="I4161">
        <v>99</v>
      </c>
      <c r="J4161">
        <v>999</v>
      </c>
      <c r="K4161">
        <v>99</v>
      </c>
      <c r="L4161">
        <v>99</v>
      </c>
      <c r="M4161">
        <v>99</v>
      </c>
      <c r="N4161">
        <v>80</v>
      </c>
      <c r="O4161">
        <v>99</v>
      </c>
      <c r="P4161">
        <v>9999</v>
      </c>
      <c r="Q4161">
        <v>70</v>
      </c>
      <c r="R4161">
        <v>137</v>
      </c>
      <c r="S4161">
        <v>130</v>
      </c>
      <c r="T4161">
        <v>0.68688894459764349</v>
      </c>
      <c r="U4161">
        <v>0.38693709264354226</v>
      </c>
      <c r="V4161">
        <v>15.080291970802918</v>
      </c>
      <c r="W4161">
        <v>61.746153846153831</v>
      </c>
      <c r="X4161">
        <v>92.818562130785836</v>
      </c>
      <c r="Y4161">
        <v>81.33941605839415</v>
      </c>
      <c r="Z4161">
        <v>85.719230769230748</v>
      </c>
      <c r="AA4161">
        <v>2.6824815191523657</v>
      </c>
      <c r="AB4161">
        <v>2.7098439877362419</v>
      </c>
      <c r="AC4161">
        <v>-2.8323642846178321</v>
      </c>
    </row>
    <row r="4162" spans="1:29">
      <c r="A4162">
        <v>11</v>
      </c>
      <c r="B4162">
        <v>256</v>
      </c>
      <c r="C4162">
        <v>2010</v>
      </c>
      <c r="D4162">
        <v>99</v>
      </c>
      <c r="E4162">
        <v>99</v>
      </c>
      <c r="F4162">
        <v>99</v>
      </c>
      <c r="G4162">
        <v>99</v>
      </c>
      <c r="H4162">
        <v>99</v>
      </c>
      <c r="I4162">
        <v>99</v>
      </c>
      <c r="J4162">
        <v>999</v>
      </c>
      <c r="K4162">
        <v>99</v>
      </c>
      <c r="L4162">
        <v>99</v>
      </c>
      <c r="M4162">
        <v>99</v>
      </c>
      <c r="N4162">
        <v>90</v>
      </c>
      <c r="O4162">
        <v>99</v>
      </c>
      <c r="P4162">
        <v>9999</v>
      </c>
      <c r="Q4162">
        <v>152</v>
      </c>
      <c r="R4162">
        <v>381</v>
      </c>
      <c r="S4162">
        <v>366</v>
      </c>
      <c r="T4162">
        <v>1.9102531962897973</v>
      </c>
      <c r="U4162">
        <v>1.218823195252793</v>
      </c>
      <c r="V4162">
        <v>15.209973753280838</v>
      </c>
      <c r="W4162">
        <v>61.759562841530062</v>
      </c>
      <c r="X4162">
        <v>103.91084646380202</v>
      </c>
      <c r="Y4162">
        <v>92.129133858267679</v>
      </c>
      <c r="Z4162">
        <v>95.904918032786853</v>
      </c>
      <c r="AA4162">
        <v>2.6852415647474679</v>
      </c>
      <c r="AB4162">
        <v>2.448843560044184</v>
      </c>
      <c r="AC4162">
        <v>-1.706356392047782</v>
      </c>
    </row>
    <row r="4163" spans="1:29">
      <c r="A4163">
        <v>11</v>
      </c>
      <c r="B4163">
        <v>257</v>
      </c>
      <c r="C4163">
        <v>2010</v>
      </c>
      <c r="D4163">
        <v>99</v>
      </c>
      <c r="E4163">
        <v>99</v>
      </c>
      <c r="F4163">
        <v>99</v>
      </c>
      <c r="G4163">
        <v>99</v>
      </c>
      <c r="H4163">
        <v>99</v>
      </c>
      <c r="I4163">
        <v>99</v>
      </c>
      <c r="J4163">
        <v>999</v>
      </c>
      <c r="K4163">
        <v>99</v>
      </c>
      <c r="L4163">
        <v>99</v>
      </c>
      <c r="M4163">
        <v>99</v>
      </c>
      <c r="N4163">
        <v>100</v>
      </c>
      <c r="O4163">
        <v>99</v>
      </c>
      <c r="P4163">
        <v>9999</v>
      </c>
      <c r="Q4163">
        <v>604</v>
      </c>
      <c r="R4163">
        <v>1949</v>
      </c>
      <c r="S4163">
        <v>1933</v>
      </c>
      <c r="T4163">
        <v>9.7718726497869124</v>
      </c>
      <c r="U4163">
        <v>7.1703972897909996</v>
      </c>
      <c r="V4163">
        <v>15.778347870702923</v>
      </c>
      <c r="W4163">
        <v>59.75012933264356</v>
      </c>
      <c r="X4163">
        <v>115.71959284617978</v>
      </c>
      <c r="Y4163">
        <v>105.95284761416109</v>
      </c>
      <c r="Z4163">
        <v>106.8298499741334</v>
      </c>
      <c r="AA4163">
        <v>2.4197227693819281</v>
      </c>
      <c r="AB4163">
        <v>3.4061440232197002</v>
      </c>
      <c r="AC4163">
        <v>-24.045751505759984</v>
      </c>
    </row>
    <row r="4164" spans="1:29">
      <c r="A4164">
        <v>11</v>
      </c>
      <c r="B4164">
        <v>258</v>
      </c>
      <c r="C4164">
        <v>2010</v>
      </c>
      <c r="D4164">
        <v>99</v>
      </c>
      <c r="E4164">
        <v>99</v>
      </c>
      <c r="F4164">
        <v>99</v>
      </c>
      <c r="G4164">
        <v>99</v>
      </c>
      <c r="H4164">
        <v>99</v>
      </c>
      <c r="I4164">
        <v>99</v>
      </c>
      <c r="J4164">
        <v>999</v>
      </c>
      <c r="K4164">
        <v>99</v>
      </c>
      <c r="L4164">
        <v>99</v>
      </c>
      <c r="M4164">
        <v>99</v>
      </c>
      <c r="N4164">
        <v>110</v>
      </c>
      <c r="O4164">
        <v>99</v>
      </c>
      <c r="P4164">
        <v>9999</v>
      </c>
      <c r="Q4164">
        <v>727</v>
      </c>
      <c r="R4164">
        <v>3065</v>
      </c>
      <c r="S4164">
        <v>3052</v>
      </c>
      <c r="T4164">
        <v>15.367259964903488</v>
      </c>
      <c r="U4164">
        <v>12.131192282578121</v>
      </c>
      <c r="V4164">
        <v>15.44926590538336</v>
      </c>
      <c r="W4164">
        <v>59.263106159895145</v>
      </c>
      <c r="X4164">
        <v>124.0223118103779</v>
      </c>
      <c r="Y4164">
        <v>113.98672104404552</v>
      </c>
      <c r="Z4164">
        <v>114.47224770642188</v>
      </c>
      <c r="AA4164">
        <v>2.89062520622138</v>
      </c>
      <c r="AB4164">
        <v>3.4565134894126062</v>
      </c>
      <c r="AC4164">
        <v>9.1889682029302744</v>
      </c>
    </row>
    <row r="4165" spans="1:29">
      <c r="A4165">
        <v>11</v>
      </c>
      <c r="B4165">
        <v>259</v>
      </c>
      <c r="C4165">
        <v>2010</v>
      </c>
      <c r="D4165">
        <v>99</v>
      </c>
      <c r="E4165">
        <v>99</v>
      </c>
      <c r="F4165">
        <v>99</v>
      </c>
      <c r="G4165">
        <v>99</v>
      </c>
      <c r="H4165">
        <v>99</v>
      </c>
      <c r="I4165">
        <v>99</v>
      </c>
      <c r="J4165">
        <v>999</v>
      </c>
      <c r="K4165">
        <v>99</v>
      </c>
      <c r="L4165">
        <v>99</v>
      </c>
      <c r="M4165">
        <v>99</v>
      </c>
      <c r="N4165">
        <v>120</v>
      </c>
      <c r="O4165">
        <v>99</v>
      </c>
      <c r="P4165">
        <v>9999</v>
      </c>
      <c r="Q4165">
        <v>541</v>
      </c>
      <c r="R4165">
        <v>2228</v>
      </c>
      <c r="S4165">
        <v>2224</v>
      </c>
      <c r="T4165">
        <v>11.170719478566056</v>
      </c>
      <c r="U4165">
        <v>9.6505899197739708</v>
      </c>
      <c r="V4165">
        <v>15.396319569120289</v>
      </c>
      <c r="W4165">
        <v>59.669514388489198</v>
      </c>
      <c r="X4165">
        <v>135.39269729688738</v>
      </c>
      <c r="Y4165">
        <v>124.74407540394982</v>
      </c>
      <c r="Z4165">
        <v>124.96843525179862</v>
      </c>
      <c r="AA4165">
        <v>2.8856632214803488</v>
      </c>
      <c r="AB4165">
        <v>3.5558299653665193</v>
      </c>
      <c r="AC4165">
        <v>-2.122671566206435</v>
      </c>
    </row>
    <row r="4166" spans="1:29">
      <c r="A4166">
        <v>11</v>
      </c>
      <c r="B4166">
        <v>260</v>
      </c>
      <c r="C4166">
        <v>2010</v>
      </c>
      <c r="D4166">
        <v>99</v>
      </c>
      <c r="E4166">
        <v>99</v>
      </c>
      <c r="F4166">
        <v>99</v>
      </c>
      <c r="G4166">
        <v>99</v>
      </c>
      <c r="H4166">
        <v>99</v>
      </c>
      <c r="I4166">
        <v>99</v>
      </c>
      <c r="J4166">
        <v>999</v>
      </c>
      <c r="K4166">
        <v>99</v>
      </c>
      <c r="L4166">
        <v>99</v>
      </c>
      <c r="M4166">
        <v>99</v>
      </c>
      <c r="N4166">
        <v>130</v>
      </c>
      <c r="O4166">
        <v>99</v>
      </c>
      <c r="P4166">
        <v>9999</v>
      </c>
      <c r="Q4166">
        <v>530</v>
      </c>
      <c r="R4166">
        <v>2105</v>
      </c>
      <c r="S4166">
        <v>2098</v>
      </c>
      <c r="T4166">
        <v>10.554023564803209</v>
      </c>
      <c r="U4166">
        <v>9.8293931561771224</v>
      </c>
      <c r="V4166">
        <v>15.179097387173396</v>
      </c>
      <c r="W4166">
        <v>59.422783603431846</v>
      </c>
      <c r="X4166">
        <v>146.18380114415683</v>
      </c>
      <c r="Y4166">
        <v>134.47942992874104</v>
      </c>
      <c r="Z4166">
        <v>134.92812202097235</v>
      </c>
      <c r="AA4166">
        <v>2.8974201075542343</v>
      </c>
      <c r="AB4166">
        <v>3.7610967651616489</v>
      </c>
      <c r="AC4166">
        <v>-6.4167001855280148</v>
      </c>
    </row>
    <row r="4167" spans="1:29">
      <c r="A4167">
        <v>11</v>
      </c>
      <c r="B4167">
        <v>261</v>
      </c>
      <c r="C4167">
        <v>2010</v>
      </c>
      <c r="D4167">
        <v>99</v>
      </c>
      <c r="E4167">
        <v>99</v>
      </c>
      <c r="F4167">
        <v>99</v>
      </c>
      <c r="G4167">
        <v>99</v>
      </c>
      <c r="H4167">
        <v>99</v>
      </c>
      <c r="I4167">
        <v>99</v>
      </c>
      <c r="J4167">
        <v>999</v>
      </c>
      <c r="K4167">
        <v>99</v>
      </c>
      <c r="L4167">
        <v>99</v>
      </c>
      <c r="M4167">
        <v>99</v>
      </c>
      <c r="N4167">
        <v>140</v>
      </c>
      <c r="O4167">
        <v>99</v>
      </c>
      <c r="P4167">
        <v>9999</v>
      </c>
      <c r="Q4167">
        <v>525</v>
      </c>
      <c r="R4167">
        <v>2050</v>
      </c>
      <c r="S4167">
        <v>2048</v>
      </c>
      <c r="T4167">
        <v>10.278265229380798</v>
      </c>
      <c r="U4167">
        <v>10.313544569121674</v>
      </c>
      <c r="V4167">
        <v>15.416585365853658</v>
      </c>
      <c r="W4167">
        <v>59.00537109375</v>
      </c>
      <c r="X4167">
        <v>157.13093570805739</v>
      </c>
      <c r="Y4167">
        <v>144.88897560975622</v>
      </c>
      <c r="Z4167">
        <v>145.03046875000021</v>
      </c>
      <c r="AA4167">
        <v>2.8444194567333057</v>
      </c>
      <c r="AB4167">
        <v>4.0556998927561105</v>
      </c>
      <c r="AC4167">
        <v>-2.0263101371727767</v>
      </c>
    </row>
    <row r="4168" spans="1:29">
      <c r="A4168">
        <v>11</v>
      </c>
      <c r="B4168">
        <v>262</v>
      </c>
      <c r="C4168">
        <v>2010</v>
      </c>
      <c r="D4168">
        <v>99</v>
      </c>
      <c r="E4168">
        <v>99</v>
      </c>
      <c r="F4168">
        <v>99</v>
      </c>
      <c r="G4168">
        <v>99</v>
      </c>
      <c r="H4168">
        <v>99</v>
      </c>
      <c r="I4168">
        <v>99</v>
      </c>
      <c r="J4168">
        <v>999</v>
      </c>
      <c r="K4168">
        <v>99</v>
      </c>
      <c r="L4168">
        <v>99</v>
      </c>
      <c r="M4168">
        <v>99</v>
      </c>
      <c r="N4168">
        <v>150</v>
      </c>
      <c r="O4168">
        <v>99</v>
      </c>
      <c r="P4168">
        <v>9999</v>
      </c>
      <c r="Q4168">
        <v>518</v>
      </c>
      <c r="R4168">
        <v>1833</v>
      </c>
      <c r="S4168">
        <v>1830</v>
      </c>
      <c r="T4168">
        <v>9.190273251441468</v>
      </c>
      <c r="U4168">
        <v>9.8489561622340709</v>
      </c>
      <c r="V4168">
        <v>14.73104200763775</v>
      </c>
      <c r="W4168">
        <v>58.545901639344258</v>
      </c>
      <c r="X4168">
        <v>167.92510486985029</v>
      </c>
      <c r="Y4168">
        <v>154.74228041462112</v>
      </c>
      <c r="Z4168">
        <v>154.99595628415327</v>
      </c>
      <c r="AA4168">
        <v>2.9401358725160263</v>
      </c>
      <c r="AB4168">
        <v>4.2424889760182314</v>
      </c>
      <c r="AC4168">
        <v>-5.7501617370003437</v>
      </c>
    </row>
    <row r="4169" spans="1:29">
      <c r="A4169">
        <v>11</v>
      </c>
      <c r="B4169">
        <v>263</v>
      </c>
      <c r="C4169">
        <v>2010</v>
      </c>
      <c r="D4169">
        <v>99</v>
      </c>
      <c r="E4169">
        <v>99</v>
      </c>
      <c r="F4169">
        <v>99</v>
      </c>
      <c r="G4169">
        <v>99</v>
      </c>
      <c r="H4169">
        <v>99</v>
      </c>
      <c r="I4169">
        <v>99</v>
      </c>
      <c r="J4169">
        <v>999</v>
      </c>
      <c r="K4169">
        <v>99</v>
      </c>
      <c r="L4169">
        <v>99</v>
      </c>
      <c r="M4169">
        <v>99</v>
      </c>
      <c r="N4169">
        <v>160</v>
      </c>
      <c r="O4169">
        <v>99</v>
      </c>
      <c r="P4169">
        <v>9999</v>
      </c>
      <c r="Q4169">
        <v>520</v>
      </c>
      <c r="R4169">
        <v>1656</v>
      </c>
      <c r="S4169">
        <v>1655</v>
      </c>
      <c r="T4169">
        <v>8.3028327901729764</v>
      </c>
      <c r="U4169">
        <v>9.4805264927860247</v>
      </c>
      <c r="V4169">
        <v>14.515096618357484</v>
      </c>
      <c r="W4169">
        <v>58.18308157099699</v>
      </c>
      <c r="X4169">
        <v>178.7342131570542</v>
      </c>
      <c r="Y4169">
        <v>164.87445652173946</v>
      </c>
      <c r="Z4169">
        <v>164.97407854984922</v>
      </c>
      <c r="AA4169">
        <v>2.8760746547552607</v>
      </c>
      <c r="AB4169">
        <v>4.3052364858140759</v>
      </c>
      <c r="AC4169">
        <v>-1.0576830065666336</v>
      </c>
    </row>
    <row r="4170" spans="1:29">
      <c r="A4170">
        <v>11</v>
      </c>
      <c r="B4170">
        <v>264</v>
      </c>
      <c r="C4170">
        <v>2010</v>
      </c>
      <c r="D4170">
        <v>99</v>
      </c>
      <c r="E4170">
        <v>99</v>
      </c>
      <c r="F4170">
        <v>99</v>
      </c>
      <c r="G4170">
        <v>99</v>
      </c>
      <c r="H4170">
        <v>99</v>
      </c>
      <c r="I4170">
        <v>99</v>
      </c>
      <c r="J4170">
        <v>999</v>
      </c>
      <c r="K4170">
        <v>99</v>
      </c>
      <c r="L4170">
        <v>99</v>
      </c>
      <c r="M4170">
        <v>99</v>
      </c>
      <c r="N4170">
        <v>170</v>
      </c>
      <c r="O4170">
        <v>99</v>
      </c>
      <c r="P4170">
        <v>9999</v>
      </c>
      <c r="Q4170">
        <v>479</v>
      </c>
      <c r="R4170">
        <v>1342</v>
      </c>
      <c r="S4170">
        <v>1338</v>
      </c>
      <c r="T4170">
        <v>6.728503384306844</v>
      </c>
      <c r="U4170">
        <v>8.1273144044871923</v>
      </c>
      <c r="V4170">
        <v>14.255588673621462</v>
      </c>
      <c r="W4170">
        <v>57.479820627802702</v>
      </c>
      <c r="X4170">
        <v>189.52938080160473</v>
      </c>
      <c r="Y4170">
        <v>174.41177347242919</v>
      </c>
      <c r="Z4170">
        <v>174.93318385650215</v>
      </c>
      <c r="AA4170">
        <v>2.8183026935277153</v>
      </c>
      <c r="AB4170">
        <v>4.4909770990452493</v>
      </c>
      <c r="AC4170">
        <v>-4.7718049807246015</v>
      </c>
    </row>
    <row r="4171" spans="1:29">
      <c r="A4171">
        <v>11</v>
      </c>
      <c r="B4171">
        <v>265</v>
      </c>
      <c r="C4171">
        <v>2010</v>
      </c>
      <c r="D4171">
        <v>99</v>
      </c>
      <c r="E4171">
        <v>99</v>
      </c>
      <c r="F4171">
        <v>99</v>
      </c>
      <c r="G4171">
        <v>99</v>
      </c>
      <c r="H4171">
        <v>99</v>
      </c>
      <c r="I4171">
        <v>99</v>
      </c>
      <c r="J4171">
        <v>999</v>
      </c>
      <c r="K4171">
        <v>99</v>
      </c>
      <c r="L4171">
        <v>99</v>
      </c>
      <c r="M4171">
        <v>99</v>
      </c>
      <c r="N4171">
        <v>180</v>
      </c>
      <c r="O4171">
        <v>99</v>
      </c>
      <c r="P4171">
        <v>9999</v>
      </c>
      <c r="Q4171">
        <v>437</v>
      </c>
      <c r="R4171">
        <v>1092</v>
      </c>
      <c r="S4171">
        <v>1092</v>
      </c>
      <c r="T4171">
        <v>5.4750564051140636</v>
      </c>
      <c r="U4171">
        <v>7.0089833921050895</v>
      </c>
      <c r="V4171">
        <v>13.395604395604392</v>
      </c>
      <c r="W4171">
        <v>56.281135531135554</v>
      </c>
      <c r="X4171">
        <v>200.26817710999725</v>
      </c>
      <c r="Y4171">
        <v>184.84752747252716</v>
      </c>
      <c r="Z4171">
        <v>184.84752747252716</v>
      </c>
      <c r="AA4171">
        <v>2.9383848638900276</v>
      </c>
      <c r="AB4171">
        <v>4.7000400777596418</v>
      </c>
      <c r="AC4171">
        <v>-1.9248664147784689</v>
      </c>
    </row>
    <row r="4172" spans="1:29">
      <c r="A4172">
        <v>11</v>
      </c>
      <c r="B4172">
        <v>266</v>
      </c>
      <c r="C4172">
        <v>2010</v>
      </c>
      <c r="D4172">
        <v>99</v>
      </c>
      <c r="E4172">
        <v>99</v>
      </c>
      <c r="F4172">
        <v>99</v>
      </c>
      <c r="G4172">
        <v>99</v>
      </c>
      <c r="H4172">
        <v>99</v>
      </c>
      <c r="I4172">
        <v>99</v>
      </c>
      <c r="J4172">
        <v>999</v>
      </c>
      <c r="K4172">
        <v>99</v>
      </c>
      <c r="L4172">
        <v>99</v>
      </c>
      <c r="M4172">
        <v>99</v>
      </c>
      <c r="N4172">
        <v>190</v>
      </c>
      <c r="O4172">
        <v>99</v>
      </c>
      <c r="P4172">
        <v>9999</v>
      </c>
      <c r="Q4172">
        <v>385</v>
      </c>
      <c r="R4172">
        <v>859</v>
      </c>
      <c r="S4172">
        <v>859</v>
      </c>
      <c r="T4172">
        <v>4.3068438205063933</v>
      </c>
      <c r="U4172">
        <v>5.8083412227156588</v>
      </c>
      <c r="V4172">
        <v>12.69266589057043</v>
      </c>
      <c r="W4172">
        <v>54.864959254947593</v>
      </c>
      <c r="X4172">
        <v>210.97865062678341</v>
      </c>
      <c r="Y4172">
        <v>194.73329452852167</v>
      </c>
      <c r="Z4172">
        <v>194.73329452852167</v>
      </c>
      <c r="AA4172">
        <v>2.9238268448140423</v>
      </c>
      <c r="AB4172">
        <v>5.165743623809731</v>
      </c>
      <c r="AC4172">
        <v>-8.9257575774057507</v>
      </c>
    </row>
    <row r="4173" spans="1:29">
      <c r="A4173">
        <v>11</v>
      </c>
      <c r="B4173">
        <v>267</v>
      </c>
      <c r="C4173">
        <v>2010</v>
      </c>
      <c r="D4173">
        <v>99</v>
      </c>
      <c r="E4173">
        <v>99</v>
      </c>
      <c r="F4173">
        <v>99</v>
      </c>
      <c r="G4173">
        <v>99</v>
      </c>
      <c r="H4173">
        <v>99</v>
      </c>
      <c r="I4173">
        <v>99</v>
      </c>
      <c r="J4173">
        <v>999</v>
      </c>
      <c r="K4173">
        <v>99</v>
      </c>
      <c r="L4173">
        <v>99</v>
      </c>
      <c r="M4173">
        <v>99</v>
      </c>
      <c r="N4173">
        <v>200</v>
      </c>
      <c r="O4173">
        <v>99</v>
      </c>
      <c r="P4173">
        <v>9999</v>
      </c>
      <c r="Q4173">
        <v>319</v>
      </c>
      <c r="R4173">
        <v>551</v>
      </c>
      <c r="S4173">
        <v>551</v>
      </c>
      <c r="T4173">
        <v>2.762597142140887</v>
      </c>
      <c r="U4173">
        <v>3.91482349109378</v>
      </c>
      <c r="V4173">
        <v>11.716878402903809</v>
      </c>
      <c r="W4173">
        <v>53.362976406533583</v>
      </c>
      <c r="X4173">
        <v>221.68695546165409</v>
      </c>
      <c r="Y4173">
        <v>204.61705989110715</v>
      </c>
      <c r="Z4173">
        <v>204.61705989110715</v>
      </c>
      <c r="AA4173">
        <v>2.8259298574197391</v>
      </c>
      <c r="AB4173">
        <v>5.460201614164081</v>
      </c>
      <c r="AC4173">
        <v>-8.6510354961167621</v>
      </c>
    </row>
    <row r="4174" spans="1:29">
      <c r="A4174">
        <v>11</v>
      </c>
      <c r="B4174">
        <v>268</v>
      </c>
      <c r="C4174">
        <v>2010</v>
      </c>
      <c r="D4174">
        <v>99</v>
      </c>
      <c r="E4174">
        <v>99</v>
      </c>
      <c r="F4174">
        <v>99</v>
      </c>
      <c r="G4174">
        <v>99</v>
      </c>
      <c r="H4174">
        <v>99</v>
      </c>
      <c r="I4174">
        <v>99</v>
      </c>
      <c r="J4174">
        <v>999</v>
      </c>
      <c r="K4174">
        <v>99</v>
      </c>
      <c r="L4174">
        <v>99</v>
      </c>
      <c r="M4174">
        <v>99</v>
      </c>
      <c r="N4174">
        <v>210</v>
      </c>
      <c r="O4174">
        <v>99</v>
      </c>
      <c r="P4174">
        <v>9999</v>
      </c>
      <c r="Q4174">
        <v>205</v>
      </c>
      <c r="R4174">
        <v>324</v>
      </c>
      <c r="S4174">
        <v>324</v>
      </c>
      <c r="T4174">
        <v>1.6244672850338429</v>
      </c>
      <c r="U4174">
        <v>2.4148055218789488</v>
      </c>
      <c r="V4174">
        <v>10.966049382716047</v>
      </c>
      <c r="W4174">
        <v>52.003086419753089</v>
      </c>
      <c r="X4174">
        <v>232.5501919398634</v>
      </c>
      <c r="Y4174">
        <v>214.64382716049371</v>
      </c>
      <c r="Z4174">
        <v>214.64382716049371</v>
      </c>
      <c r="AA4174">
        <v>2.9378845450087305</v>
      </c>
      <c r="AB4174">
        <v>5.559719804196388</v>
      </c>
      <c r="AC4174">
        <v>-10.266965386991876</v>
      </c>
    </row>
    <row r="4175" spans="1:29">
      <c r="A4175">
        <v>11</v>
      </c>
      <c r="B4175">
        <v>269</v>
      </c>
      <c r="C4175">
        <v>2010</v>
      </c>
      <c r="D4175">
        <v>99</v>
      </c>
      <c r="E4175">
        <v>99</v>
      </c>
      <c r="F4175">
        <v>99</v>
      </c>
      <c r="G4175">
        <v>99</v>
      </c>
      <c r="H4175">
        <v>99</v>
      </c>
      <c r="I4175">
        <v>99</v>
      </c>
      <c r="J4175">
        <v>999</v>
      </c>
      <c r="K4175">
        <v>99</v>
      </c>
      <c r="L4175">
        <v>99</v>
      </c>
      <c r="M4175">
        <v>99</v>
      </c>
      <c r="N4175">
        <v>220</v>
      </c>
      <c r="O4175">
        <v>99</v>
      </c>
      <c r="P4175">
        <v>9999</v>
      </c>
      <c r="Q4175">
        <v>122</v>
      </c>
      <c r="R4175">
        <v>160</v>
      </c>
      <c r="S4175">
        <v>160</v>
      </c>
      <c r="T4175">
        <v>0.80220606668337935</v>
      </c>
      <c r="U4175">
        <v>1.2486434110882372</v>
      </c>
      <c r="V4175">
        <v>10.3</v>
      </c>
      <c r="W4175">
        <v>50.856250000000003</v>
      </c>
      <c r="X4175">
        <v>243.4994582881906</v>
      </c>
      <c r="Y4175">
        <v>224.74999999999997</v>
      </c>
      <c r="Z4175">
        <v>224.74999999999997</v>
      </c>
      <c r="AA4175">
        <v>3.0199544698600138</v>
      </c>
      <c r="AB4175">
        <v>6.1935923289719215</v>
      </c>
      <c r="AC4175">
        <v>3.4834779794035251</v>
      </c>
    </row>
    <row r="4176" spans="1:29">
      <c r="A4176">
        <v>11</v>
      </c>
      <c r="B4176">
        <v>270</v>
      </c>
      <c r="C4176">
        <v>2010</v>
      </c>
      <c r="D4176">
        <v>99</v>
      </c>
      <c r="E4176">
        <v>99</v>
      </c>
      <c r="F4176">
        <v>99</v>
      </c>
      <c r="G4176">
        <v>99</v>
      </c>
      <c r="H4176">
        <v>99</v>
      </c>
      <c r="I4176">
        <v>99</v>
      </c>
      <c r="J4176">
        <v>999</v>
      </c>
      <c r="K4176">
        <v>99</v>
      </c>
      <c r="L4176">
        <v>99</v>
      </c>
      <c r="M4176">
        <v>99</v>
      </c>
      <c r="N4176">
        <v>230</v>
      </c>
      <c r="O4176">
        <v>99</v>
      </c>
      <c r="P4176">
        <v>9999</v>
      </c>
      <c r="Q4176">
        <v>100</v>
      </c>
      <c r="R4176">
        <v>156</v>
      </c>
      <c r="S4176">
        <v>156</v>
      </c>
      <c r="T4176">
        <v>0.78215091501629508</v>
      </c>
      <c r="U4176">
        <v>1.3094679011661929</v>
      </c>
      <c r="V4176">
        <v>7.7884615384615374</v>
      </c>
      <c r="W4176">
        <v>46.544871794871803</v>
      </c>
      <c r="X4176">
        <v>261.90863127482834</v>
      </c>
      <c r="Y4176">
        <v>241.74166666666673</v>
      </c>
      <c r="Z4176">
        <v>241.74166666666673</v>
      </c>
      <c r="AA4176">
        <v>9.9978584779570863</v>
      </c>
      <c r="AB4176">
        <v>6.3884340089045137</v>
      </c>
      <c r="AC4176">
        <v>-6.2259403618041844</v>
      </c>
    </row>
    <row r="4177" spans="1:29">
      <c r="A4177">
        <v>11</v>
      </c>
      <c r="B4177">
        <v>271</v>
      </c>
      <c r="C4177">
        <v>2009</v>
      </c>
      <c r="D4177">
        <v>99</v>
      </c>
      <c r="E4177">
        <v>99</v>
      </c>
      <c r="F4177">
        <v>99</v>
      </c>
      <c r="G4177">
        <v>99</v>
      </c>
      <c r="H4177">
        <v>99</v>
      </c>
      <c r="I4177">
        <v>99</v>
      </c>
      <c r="J4177">
        <v>999</v>
      </c>
      <c r="K4177">
        <v>99</v>
      </c>
      <c r="L4177">
        <v>99</v>
      </c>
      <c r="M4177">
        <v>99</v>
      </c>
      <c r="N4177">
        <v>60</v>
      </c>
      <c r="O4177">
        <v>99</v>
      </c>
      <c r="P4177">
        <v>9999</v>
      </c>
      <c r="Q4177">
        <v>2</v>
      </c>
      <c r="R4177">
        <v>3</v>
      </c>
      <c r="S4177">
        <v>2</v>
      </c>
      <c r="T4177">
        <v>1.4747087450228576E-2</v>
      </c>
      <c r="U4177">
        <v>4.4694223417660606E-3</v>
      </c>
      <c r="V4177">
        <v>43.333333333333343</v>
      </c>
      <c r="W4177">
        <v>61.5</v>
      </c>
      <c r="X4177">
        <v>71.505958829902511</v>
      </c>
      <c r="Y4177">
        <v>43.866666666666681</v>
      </c>
      <c r="Z4177">
        <v>65.8</v>
      </c>
      <c r="AA4177">
        <v>2.4000000000002344</v>
      </c>
      <c r="AB4177">
        <v>2.5</v>
      </c>
      <c r="AC4177">
        <v>-99.999999999990237</v>
      </c>
    </row>
    <row r="4178" spans="1:29">
      <c r="A4178">
        <v>11</v>
      </c>
      <c r="B4178">
        <v>272</v>
      </c>
      <c r="C4178">
        <v>2009</v>
      </c>
      <c r="D4178">
        <v>99</v>
      </c>
      <c r="E4178">
        <v>99</v>
      </c>
      <c r="F4178">
        <v>99</v>
      </c>
      <c r="G4178">
        <v>99</v>
      </c>
      <c r="H4178">
        <v>99</v>
      </c>
      <c r="I4178">
        <v>99</v>
      </c>
      <c r="J4178">
        <v>999</v>
      </c>
      <c r="K4178">
        <v>99</v>
      </c>
      <c r="L4178">
        <v>99</v>
      </c>
      <c r="M4178">
        <v>99</v>
      </c>
      <c r="N4178">
        <v>70</v>
      </c>
      <c r="O4178">
        <v>99</v>
      </c>
      <c r="P4178">
        <v>9999</v>
      </c>
      <c r="Q4178">
        <v>24</v>
      </c>
      <c r="R4178">
        <v>30</v>
      </c>
      <c r="S4178">
        <v>29</v>
      </c>
      <c r="T4178">
        <v>0.14747087450228577</v>
      </c>
      <c r="U4178">
        <v>7.4862824224581556E-2</v>
      </c>
      <c r="V4178">
        <v>29.466666666666665</v>
      </c>
      <c r="W4178">
        <v>59.793103448275858</v>
      </c>
      <c r="X4178">
        <v>82.170458649331906</v>
      </c>
      <c r="Y4178">
        <v>73.476666666666659</v>
      </c>
      <c r="Z4178">
        <v>76.010344827586195</v>
      </c>
      <c r="AA4178">
        <v>2.9684948964183624</v>
      </c>
      <c r="AB4178">
        <v>3.8090573577744391</v>
      </c>
      <c r="AC4178">
        <v>10.387695417612353</v>
      </c>
    </row>
    <row r="4179" spans="1:29">
      <c r="A4179">
        <v>11</v>
      </c>
      <c r="B4179">
        <v>273</v>
      </c>
      <c r="C4179">
        <v>2009</v>
      </c>
      <c r="D4179">
        <v>99</v>
      </c>
      <c r="E4179">
        <v>99</v>
      </c>
      <c r="F4179">
        <v>99</v>
      </c>
      <c r="G4179">
        <v>99</v>
      </c>
      <c r="H4179">
        <v>99</v>
      </c>
      <c r="I4179">
        <v>99</v>
      </c>
      <c r="J4179">
        <v>999</v>
      </c>
      <c r="K4179">
        <v>99</v>
      </c>
      <c r="L4179">
        <v>99</v>
      </c>
      <c r="M4179">
        <v>99</v>
      </c>
      <c r="N4179">
        <v>80</v>
      </c>
      <c r="O4179">
        <v>99</v>
      </c>
      <c r="P4179">
        <v>9999</v>
      </c>
      <c r="Q4179">
        <v>70</v>
      </c>
      <c r="R4179">
        <v>128</v>
      </c>
      <c r="S4179">
        <v>125</v>
      </c>
      <c r="T4179">
        <v>0.62920906454308612</v>
      </c>
      <c r="U4179">
        <v>0.36697149870429191</v>
      </c>
      <c r="V4179">
        <v>19.96875</v>
      </c>
      <c r="W4179">
        <v>60.832000000000015</v>
      </c>
      <c r="X4179">
        <v>93.681439599133213</v>
      </c>
      <c r="Y4179">
        <v>84.41640624999998</v>
      </c>
      <c r="Z4179">
        <v>86.442399999999921</v>
      </c>
      <c r="AA4179">
        <v>2.7385912875067042</v>
      </c>
      <c r="AB4179">
        <v>3.4542402927416718</v>
      </c>
      <c r="AC4179">
        <v>-2.9268926833396245</v>
      </c>
    </row>
    <row r="4180" spans="1:29">
      <c r="A4180">
        <v>11</v>
      </c>
      <c r="B4180">
        <v>274</v>
      </c>
      <c r="C4180">
        <v>2009</v>
      </c>
      <c r="D4180">
        <v>99</v>
      </c>
      <c r="E4180">
        <v>99</v>
      </c>
      <c r="F4180">
        <v>99</v>
      </c>
      <c r="G4180">
        <v>99</v>
      </c>
      <c r="H4180">
        <v>99</v>
      </c>
      <c r="I4180">
        <v>99</v>
      </c>
      <c r="J4180">
        <v>999</v>
      </c>
      <c r="K4180">
        <v>99</v>
      </c>
      <c r="L4180">
        <v>99</v>
      </c>
      <c r="M4180">
        <v>99</v>
      </c>
      <c r="N4180">
        <v>90</v>
      </c>
      <c r="O4180">
        <v>99</v>
      </c>
      <c r="P4180">
        <v>9999</v>
      </c>
      <c r="Q4180">
        <v>189</v>
      </c>
      <c r="R4180">
        <v>388</v>
      </c>
      <c r="S4180">
        <v>374</v>
      </c>
      <c r="T4180">
        <v>1.9072899768962297</v>
      </c>
      <c r="U4180">
        <v>1.2190824907628821</v>
      </c>
      <c r="V4180">
        <v>24.036082474226799</v>
      </c>
      <c r="W4180">
        <v>60.382352941176485</v>
      </c>
      <c r="X4180">
        <v>103.97208788017556</v>
      </c>
      <c r="Y4180">
        <v>92.513659793814426</v>
      </c>
      <c r="Z4180">
        <v>95.976737967914431</v>
      </c>
      <c r="AA4180">
        <v>2.7613391021796985</v>
      </c>
      <c r="AB4180">
        <v>3.2916697359901854</v>
      </c>
      <c r="AC4180">
        <v>-14.504544292189003</v>
      </c>
    </row>
    <row r="4181" spans="1:29">
      <c r="A4181">
        <v>11</v>
      </c>
      <c r="B4181">
        <v>275</v>
      </c>
      <c r="C4181">
        <v>2009</v>
      </c>
      <c r="D4181">
        <v>99</v>
      </c>
      <c r="E4181">
        <v>99</v>
      </c>
      <c r="F4181">
        <v>99</v>
      </c>
      <c r="G4181">
        <v>99</v>
      </c>
      <c r="H4181">
        <v>99</v>
      </c>
      <c r="I4181">
        <v>99</v>
      </c>
      <c r="J4181">
        <v>999</v>
      </c>
      <c r="K4181">
        <v>99</v>
      </c>
      <c r="L4181">
        <v>99</v>
      </c>
      <c r="M4181">
        <v>99</v>
      </c>
      <c r="N4181">
        <v>100</v>
      </c>
      <c r="O4181">
        <v>99</v>
      </c>
      <c r="P4181">
        <v>9999</v>
      </c>
      <c r="Q4181">
        <v>583</v>
      </c>
      <c r="R4181">
        <v>1763</v>
      </c>
      <c r="S4181">
        <v>1754</v>
      </c>
      <c r="T4181">
        <v>8.6663717249176617</v>
      </c>
      <c r="U4181">
        <v>6.3676838213805551</v>
      </c>
      <c r="V4181">
        <v>17.02836074872377</v>
      </c>
      <c r="W4181">
        <v>58.490877993158485</v>
      </c>
      <c r="X4181">
        <v>115.80237566592436</v>
      </c>
      <c r="Y4181">
        <v>106.34906409529216</v>
      </c>
      <c r="Z4181">
        <v>106.89475484606622</v>
      </c>
      <c r="AA4181">
        <v>2.4359517121171872</v>
      </c>
      <c r="AB4181">
        <v>3.4003449124042393</v>
      </c>
      <c r="AC4181">
        <v>-26.328801238846928</v>
      </c>
    </row>
    <row r="4182" spans="1:29">
      <c r="A4182">
        <v>11</v>
      </c>
      <c r="B4182">
        <v>276</v>
      </c>
      <c r="C4182">
        <v>2009</v>
      </c>
      <c r="D4182">
        <v>99</v>
      </c>
      <c r="E4182">
        <v>99</v>
      </c>
      <c r="F4182">
        <v>99</v>
      </c>
      <c r="G4182">
        <v>99</v>
      </c>
      <c r="H4182">
        <v>99</v>
      </c>
      <c r="I4182">
        <v>99</v>
      </c>
      <c r="J4182">
        <v>999</v>
      </c>
      <c r="K4182">
        <v>99</v>
      </c>
      <c r="L4182">
        <v>99</v>
      </c>
      <c r="M4182">
        <v>99</v>
      </c>
      <c r="N4182">
        <v>110</v>
      </c>
      <c r="O4182">
        <v>99</v>
      </c>
      <c r="P4182">
        <v>9999</v>
      </c>
      <c r="Q4182">
        <v>697</v>
      </c>
      <c r="R4182">
        <v>3273</v>
      </c>
      <c r="S4182">
        <v>3259</v>
      </c>
      <c r="T4182">
        <v>16.089072408199385</v>
      </c>
      <c r="U4182">
        <v>12.711298648736719</v>
      </c>
      <c r="V4182">
        <v>16.146043385273451</v>
      </c>
      <c r="W4182">
        <v>57.827554464559682</v>
      </c>
      <c r="X4182">
        <v>124.43078882706575</v>
      </c>
      <c r="Y4182">
        <v>114.35322334249922</v>
      </c>
      <c r="Z4182">
        <v>114.84446149125502</v>
      </c>
      <c r="AA4182">
        <v>2.9141741582892831</v>
      </c>
      <c r="AB4182">
        <v>3.5208180941198313</v>
      </c>
      <c r="AC4182">
        <v>-2.13681275051949</v>
      </c>
    </row>
    <row r="4183" spans="1:29">
      <c r="A4183">
        <v>11</v>
      </c>
      <c r="B4183">
        <v>277</v>
      </c>
      <c r="C4183">
        <v>2009</v>
      </c>
      <c r="D4183">
        <v>99</v>
      </c>
      <c r="E4183">
        <v>99</v>
      </c>
      <c r="F4183">
        <v>99</v>
      </c>
      <c r="G4183">
        <v>99</v>
      </c>
      <c r="H4183">
        <v>99</v>
      </c>
      <c r="I4183">
        <v>99</v>
      </c>
      <c r="J4183">
        <v>999</v>
      </c>
      <c r="K4183">
        <v>99</v>
      </c>
      <c r="L4183">
        <v>99</v>
      </c>
      <c r="M4183">
        <v>99</v>
      </c>
      <c r="N4183">
        <v>120</v>
      </c>
      <c r="O4183">
        <v>99</v>
      </c>
      <c r="P4183">
        <v>9999</v>
      </c>
      <c r="Q4183">
        <v>565</v>
      </c>
      <c r="R4183">
        <v>2618</v>
      </c>
      <c r="S4183">
        <v>2614</v>
      </c>
      <c r="T4183">
        <v>12.869291648232805</v>
      </c>
      <c r="U4183">
        <v>11.088025510756305</v>
      </c>
      <c r="V4183">
        <v>15.89381207028266</v>
      </c>
      <c r="W4183">
        <v>57.859602142310642</v>
      </c>
      <c r="X4183">
        <v>135.31770632019163</v>
      </c>
      <c r="Y4183">
        <v>124.7064935064934</v>
      </c>
      <c r="Z4183">
        <v>124.89732211170616</v>
      </c>
      <c r="AA4183">
        <v>2.8652737914747073</v>
      </c>
      <c r="AB4183">
        <v>3.7703527760596462</v>
      </c>
      <c r="AC4183">
        <v>-0.75243684217321982</v>
      </c>
    </row>
    <row r="4184" spans="1:29">
      <c r="A4184">
        <v>11</v>
      </c>
      <c r="B4184">
        <v>278</v>
      </c>
      <c r="C4184">
        <v>2009</v>
      </c>
      <c r="D4184">
        <v>99</v>
      </c>
      <c r="E4184">
        <v>99</v>
      </c>
      <c r="F4184">
        <v>99</v>
      </c>
      <c r="G4184">
        <v>99</v>
      </c>
      <c r="H4184">
        <v>99</v>
      </c>
      <c r="I4184">
        <v>99</v>
      </c>
      <c r="J4184">
        <v>999</v>
      </c>
      <c r="K4184">
        <v>99</v>
      </c>
      <c r="L4184">
        <v>99</v>
      </c>
      <c r="M4184">
        <v>99</v>
      </c>
      <c r="N4184">
        <v>130</v>
      </c>
      <c r="O4184">
        <v>99</v>
      </c>
      <c r="P4184">
        <v>9999</v>
      </c>
      <c r="Q4184">
        <v>545</v>
      </c>
      <c r="R4184">
        <v>2111</v>
      </c>
      <c r="S4184">
        <v>2106</v>
      </c>
      <c r="T4184">
        <v>10.377033869144178</v>
      </c>
      <c r="U4184">
        <v>9.654516030333788</v>
      </c>
      <c r="V4184">
        <v>16.144481288488869</v>
      </c>
      <c r="W4184">
        <v>57.829534662868006</v>
      </c>
      <c r="X4184">
        <v>146.23878533380051</v>
      </c>
      <c r="Y4184">
        <v>134.66252960682141</v>
      </c>
      <c r="Z4184">
        <v>134.9822412155745</v>
      </c>
      <c r="AA4184">
        <v>2.8762392202308824</v>
      </c>
      <c r="AB4184">
        <v>3.9606206732965088</v>
      </c>
      <c r="AC4184">
        <v>-4.5478710745989446</v>
      </c>
    </row>
    <row r="4185" spans="1:29">
      <c r="A4185">
        <v>11</v>
      </c>
      <c r="B4185">
        <v>279</v>
      </c>
      <c r="C4185">
        <v>2009</v>
      </c>
      <c r="D4185">
        <v>99</v>
      </c>
      <c r="E4185">
        <v>99</v>
      </c>
      <c r="F4185">
        <v>99</v>
      </c>
      <c r="G4185">
        <v>99</v>
      </c>
      <c r="H4185">
        <v>99</v>
      </c>
      <c r="I4185">
        <v>99</v>
      </c>
      <c r="J4185">
        <v>999</v>
      </c>
      <c r="K4185">
        <v>99</v>
      </c>
      <c r="L4185">
        <v>99</v>
      </c>
      <c r="M4185">
        <v>99</v>
      </c>
      <c r="N4185">
        <v>140</v>
      </c>
      <c r="O4185">
        <v>99</v>
      </c>
      <c r="P4185">
        <v>9999</v>
      </c>
      <c r="Q4185">
        <v>537</v>
      </c>
      <c r="R4185">
        <v>1930</v>
      </c>
      <c r="S4185">
        <v>1922</v>
      </c>
      <c r="T4185">
        <v>9.4872929263137191</v>
      </c>
      <c r="U4185">
        <v>9.4621508701058481</v>
      </c>
      <c r="V4185">
        <v>15.874093264248703</v>
      </c>
      <c r="W4185">
        <v>57.627991675338194</v>
      </c>
      <c r="X4185">
        <v>157.06122746843789</v>
      </c>
      <c r="Y4185">
        <v>144.3567357512953</v>
      </c>
      <c r="Z4185">
        <v>144.95759625390215</v>
      </c>
      <c r="AA4185">
        <v>2.9148382540323801</v>
      </c>
      <c r="AB4185">
        <v>4.1593527652183404</v>
      </c>
      <c r="AC4185">
        <v>-6.6389891355215722</v>
      </c>
    </row>
    <row r="4186" spans="1:29">
      <c r="A4186">
        <v>11</v>
      </c>
      <c r="B4186">
        <v>280</v>
      </c>
      <c r="C4186">
        <v>2009</v>
      </c>
      <c r="D4186">
        <v>99</v>
      </c>
      <c r="E4186">
        <v>99</v>
      </c>
      <c r="F4186">
        <v>99</v>
      </c>
      <c r="G4186">
        <v>99</v>
      </c>
      <c r="H4186">
        <v>99</v>
      </c>
      <c r="I4186">
        <v>99</v>
      </c>
      <c r="J4186">
        <v>999</v>
      </c>
      <c r="K4186">
        <v>99</v>
      </c>
      <c r="L4186">
        <v>99</v>
      </c>
      <c r="M4186">
        <v>99</v>
      </c>
      <c r="N4186">
        <v>150</v>
      </c>
      <c r="O4186">
        <v>99</v>
      </c>
      <c r="P4186">
        <v>9999</v>
      </c>
      <c r="Q4186">
        <v>542</v>
      </c>
      <c r="R4186">
        <v>1759</v>
      </c>
      <c r="S4186">
        <v>1755</v>
      </c>
      <c r="T4186">
        <v>8.6467089416506902</v>
      </c>
      <c r="U4186">
        <v>9.2319824119400771</v>
      </c>
      <c r="V4186">
        <v>15.320068220579879</v>
      </c>
      <c r="W4186">
        <v>57.336182336182354</v>
      </c>
      <c r="X4186">
        <v>167.80882962532249</v>
      </c>
      <c r="Y4186">
        <v>154.53740761796485</v>
      </c>
      <c r="Z4186">
        <v>154.88962962962975</v>
      </c>
      <c r="AA4186">
        <v>2.869635836533432</v>
      </c>
      <c r="AB4186">
        <v>4.2368383378005596</v>
      </c>
      <c r="AC4186">
        <v>-6.1505547999654189</v>
      </c>
    </row>
    <row r="4187" spans="1:29">
      <c r="A4187">
        <v>11</v>
      </c>
      <c r="B4187">
        <v>281</v>
      </c>
      <c r="C4187">
        <v>2009</v>
      </c>
      <c r="D4187">
        <v>99</v>
      </c>
      <c r="E4187">
        <v>99</v>
      </c>
      <c r="F4187">
        <v>99</v>
      </c>
      <c r="G4187">
        <v>99</v>
      </c>
      <c r="H4187">
        <v>99</v>
      </c>
      <c r="I4187">
        <v>99</v>
      </c>
      <c r="J4187">
        <v>999</v>
      </c>
      <c r="K4187">
        <v>99</v>
      </c>
      <c r="L4187">
        <v>99</v>
      </c>
      <c r="M4187">
        <v>99</v>
      </c>
      <c r="N4187">
        <v>160</v>
      </c>
      <c r="O4187">
        <v>99</v>
      </c>
      <c r="P4187">
        <v>9999</v>
      </c>
      <c r="Q4187">
        <v>519</v>
      </c>
      <c r="R4187">
        <v>1653</v>
      </c>
      <c r="S4187">
        <v>1650</v>
      </c>
      <c r="T4187">
        <v>8.1256451850759497</v>
      </c>
      <c r="U4187">
        <v>9.2488480284668242</v>
      </c>
      <c r="V4187">
        <v>15.268602540834843</v>
      </c>
      <c r="W4187">
        <v>56.643636363636361</v>
      </c>
      <c r="X4187">
        <v>178.81411976910525</v>
      </c>
      <c r="Y4187">
        <v>164.74767090139142</v>
      </c>
      <c r="Z4187">
        <v>165.04721212121217</v>
      </c>
      <c r="AA4187">
        <v>2.9461111682390029</v>
      </c>
      <c r="AB4187">
        <v>4.3448651812830814</v>
      </c>
      <c r="AC4187">
        <v>-3.4792287144708225</v>
      </c>
    </row>
    <row r="4188" spans="1:29">
      <c r="A4188">
        <v>11</v>
      </c>
      <c r="B4188">
        <v>282</v>
      </c>
      <c r="C4188">
        <v>2009</v>
      </c>
      <c r="D4188">
        <v>99</v>
      </c>
      <c r="E4188">
        <v>99</v>
      </c>
      <c r="F4188">
        <v>99</v>
      </c>
      <c r="G4188">
        <v>99</v>
      </c>
      <c r="H4188">
        <v>99</v>
      </c>
      <c r="I4188">
        <v>99</v>
      </c>
      <c r="J4188">
        <v>999</v>
      </c>
      <c r="K4188">
        <v>99</v>
      </c>
      <c r="L4188">
        <v>99</v>
      </c>
      <c r="M4188">
        <v>99</v>
      </c>
      <c r="N4188">
        <v>170</v>
      </c>
      <c r="O4188">
        <v>99</v>
      </c>
      <c r="P4188">
        <v>9999</v>
      </c>
      <c r="Q4188">
        <v>494</v>
      </c>
      <c r="R4188">
        <v>1356</v>
      </c>
      <c r="S4188">
        <v>1354</v>
      </c>
      <c r="T4188">
        <v>6.6656835275033188</v>
      </c>
      <c r="U4188">
        <v>8.0498202025429393</v>
      </c>
      <c r="V4188">
        <v>14.226401179941002</v>
      </c>
      <c r="W4188">
        <v>56.00221565731168</v>
      </c>
      <c r="X4188">
        <v>189.66153398722352</v>
      </c>
      <c r="Y4188">
        <v>174.79579646017697</v>
      </c>
      <c r="Z4188">
        <v>175.05398818316101</v>
      </c>
      <c r="AA4188">
        <v>2.810465704648295</v>
      </c>
      <c r="AB4188">
        <v>4.4983989727832467</v>
      </c>
      <c r="AC4188">
        <v>-5.4600880212417984</v>
      </c>
    </row>
    <row r="4189" spans="1:29">
      <c r="A4189">
        <v>11</v>
      </c>
      <c r="B4189">
        <v>283</v>
      </c>
      <c r="C4189">
        <v>2009</v>
      </c>
      <c r="D4189">
        <v>99</v>
      </c>
      <c r="E4189">
        <v>99</v>
      </c>
      <c r="F4189">
        <v>99</v>
      </c>
      <c r="G4189">
        <v>99</v>
      </c>
      <c r="H4189">
        <v>99</v>
      </c>
      <c r="I4189">
        <v>99</v>
      </c>
      <c r="J4189">
        <v>999</v>
      </c>
      <c r="K4189">
        <v>99</v>
      </c>
      <c r="L4189">
        <v>99</v>
      </c>
      <c r="M4189">
        <v>99</v>
      </c>
      <c r="N4189">
        <v>180</v>
      </c>
      <c r="O4189">
        <v>99</v>
      </c>
      <c r="P4189">
        <v>9999</v>
      </c>
      <c r="Q4189">
        <v>479</v>
      </c>
      <c r="R4189">
        <v>1171</v>
      </c>
      <c r="S4189">
        <v>1169</v>
      </c>
      <c r="T4189">
        <v>5.7562798014058894</v>
      </c>
      <c r="U4189">
        <v>7.3351303626233202</v>
      </c>
      <c r="V4189">
        <v>13.130657557643044</v>
      </c>
      <c r="W4189">
        <v>54.569717707442258</v>
      </c>
      <c r="X4189">
        <v>200.17653050933848</v>
      </c>
      <c r="Y4189">
        <v>184.44013663535435</v>
      </c>
      <c r="Z4189">
        <v>184.75568862275452</v>
      </c>
      <c r="AA4189">
        <v>2.883563739196334</v>
      </c>
      <c r="AB4189">
        <v>4.7262592075054242</v>
      </c>
      <c r="AC4189">
        <v>-7.0462659867690878</v>
      </c>
    </row>
    <row r="4190" spans="1:29">
      <c r="A4190">
        <v>11</v>
      </c>
      <c r="B4190">
        <v>284</v>
      </c>
      <c r="C4190">
        <v>2009</v>
      </c>
      <c r="D4190">
        <v>99</v>
      </c>
      <c r="E4190">
        <v>99</v>
      </c>
      <c r="F4190">
        <v>99</v>
      </c>
      <c r="G4190">
        <v>99</v>
      </c>
      <c r="H4190">
        <v>99</v>
      </c>
      <c r="I4190">
        <v>99</v>
      </c>
      <c r="J4190">
        <v>999</v>
      </c>
      <c r="K4190">
        <v>99</v>
      </c>
      <c r="L4190">
        <v>99</v>
      </c>
      <c r="M4190">
        <v>99</v>
      </c>
      <c r="N4190">
        <v>190</v>
      </c>
      <c r="O4190">
        <v>99</v>
      </c>
      <c r="P4190">
        <v>9999</v>
      </c>
      <c r="Q4190">
        <v>431</v>
      </c>
      <c r="R4190">
        <v>870</v>
      </c>
      <c r="S4190">
        <v>868</v>
      </c>
      <c r="T4190">
        <v>4.2766553605662878</v>
      </c>
      <c r="U4190">
        <v>5.7443522344955138</v>
      </c>
      <c r="V4190">
        <v>12.42528735632184</v>
      </c>
      <c r="W4190">
        <v>53.221198156682014</v>
      </c>
      <c r="X4190">
        <v>211.12389634002031</v>
      </c>
      <c r="Y4190">
        <v>194.41344827586221</v>
      </c>
      <c r="Z4190">
        <v>194.861405529954</v>
      </c>
      <c r="AA4190">
        <v>2.9152422189183742</v>
      </c>
      <c r="AB4190">
        <v>5.0126027752908708</v>
      </c>
      <c r="AC4190">
        <v>-6.1178438363314838</v>
      </c>
    </row>
    <row r="4191" spans="1:29">
      <c r="A4191">
        <v>11</v>
      </c>
      <c r="B4191">
        <v>285</v>
      </c>
      <c r="C4191">
        <v>2009</v>
      </c>
      <c r="D4191">
        <v>99</v>
      </c>
      <c r="E4191">
        <v>99</v>
      </c>
      <c r="F4191">
        <v>99</v>
      </c>
      <c r="G4191">
        <v>99</v>
      </c>
      <c r="H4191">
        <v>99</v>
      </c>
      <c r="I4191">
        <v>99</v>
      </c>
      <c r="J4191">
        <v>999</v>
      </c>
      <c r="K4191">
        <v>99</v>
      </c>
      <c r="L4191">
        <v>99</v>
      </c>
      <c r="M4191">
        <v>99</v>
      </c>
      <c r="N4191">
        <v>200</v>
      </c>
      <c r="O4191">
        <v>99</v>
      </c>
      <c r="P4191">
        <v>9999</v>
      </c>
      <c r="Q4191">
        <v>307</v>
      </c>
      <c r="R4191">
        <v>574</v>
      </c>
      <c r="S4191">
        <v>574</v>
      </c>
      <c r="T4191">
        <v>2.8216093988104007</v>
      </c>
      <c r="U4191">
        <v>3.9879337823155616</v>
      </c>
      <c r="V4191">
        <v>11.785714285714288</v>
      </c>
      <c r="W4191">
        <v>52.268292682926813</v>
      </c>
      <c r="X4191">
        <v>221.63525241505312</v>
      </c>
      <c r="Y4191">
        <v>204.56933797909409</v>
      </c>
      <c r="Z4191">
        <v>204.56933797909409</v>
      </c>
      <c r="AA4191">
        <v>2.9181757548152154</v>
      </c>
      <c r="AB4191">
        <v>5.1939194760886602</v>
      </c>
      <c r="AC4191">
        <v>-8.2227495048103716</v>
      </c>
    </row>
    <row r="4192" spans="1:29">
      <c r="A4192">
        <v>11</v>
      </c>
      <c r="B4192">
        <v>286</v>
      </c>
      <c r="C4192">
        <v>2009</v>
      </c>
      <c r="D4192">
        <v>99</v>
      </c>
      <c r="E4192">
        <v>99</v>
      </c>
      <c r="F4192">
        <v>99</v>
      </c>
      <c r="G4192">
        <v>99</v>
      </c>
      <c r="H4192">
        <v>99</v>
      </c>
      <c r="I4192">
        <v>99</v>
      </c>
      <c r="J4192">
        <v>999</v>
      </c>
      <c r="K4192">
        <v>99</v>
      </c>
      <c r="L4192">
        <v>99</v>
      </c>
      <c r="M4192">
        <v>99</v>
      </c>
      <c r="N4192">
        <v>210</v>
      </c>
      <c r="O4192">
        <v>99</v>
      </c>
      <c r="P4192">
        <v>9999</v>
      </c>
      <c r="Q4192">
        <v>218</v>
      </c>
      <c r="R4192">
        <v>337</v>
      </c>
      <c r="S4192">
        <v>337</v>
      </c>
      <c r="T4192">
        <v>1.6565894902423437</v>
      </c>
      <c r="U4192">
        <v>2.4564671980909454</v>
      </c>
      <c r="V4192">
        <v>10.798219584569736</v>
      </c>
      <c r="W4192">
        <v>49.94955489614243</v>
      </c>
      <c r="X4192">
        <v>232.53260719303265</v>
      </c>
      <c r="Y4192">
        <v>214.6275964391692</v>
      </c>
      <c r="Z4192">
        <v>214.6275964391692</v>
      </c>
      <c r="AA4192">
        <v>2.7649208664874259</v>
      </c>
      <c r="AB4192">
        <v>5.3672659997682723</v>
      </c>
      <c r="AC4192">
        <v>-7.4569734540634656</v>
      </c>
    </row>
    <row r="4193" spans="1:29">
      <c r="A4193">
        <v>11</v>
      </c>
      <c r="B4193">
        <v>287</v>
      </c>
      <c r="C4193">
        <v>2009</v>
      </c>
      <c r="D4193">
        <v>99</v>
      </c>
      <c r="E4193">
        <v>99</v>
      </c>
      <c r="F4193">
        <v>99</v>
      </c>
      <c r="G4193">
        <v>99</v>
      </c>
      <c r="H4193">
        <v>99</v>
      </c>
      <c r="I4193">
        <v>99</v>
      </c>
      <c r="J4193">
        <v>999</v>
      </c>
      <c r="K4193">
        <v>99</v>
      </c>
      <c r="L4193">
        <v>99</v>
      </c>
      <c r="M4193">
        <v>99</v>
      </c>
      <c r="N4193">
        <v>220</v>
      </c>
      <c r="O4193">
        <v>99</v>
      </c>
      <c r="P4193">
        <v>9999</v>
      </c>
      <c r="Q4193">
        <v>140</v>
      </c>
      <c r="R4193">
        <v>196</v>
      </c>
      <c r="S4193">
        <v>196</v>
      </c>
      <c r="T4193">
        <v>0.96347638008160064</v>
      </c>
      <c r="U4193">
        <v>1.4919142342305376</v>
      </c>
      <c r="V4193">
        <v>10.045918367346937</v>
      </c>
      <c r="W4193">
        <v>48.928571428571438</v>
      </c>
      <c r="X4193">
        <v>242.82342406084871</v>
      </c>
      <c r="Y4193">
        <v>224.12602040816327</v>
      </c>
      <c r="Z4193">
        <v>224.12602040816327</v>
      </c>
      <c r="AA4193">
        <v>2.6812246820240841</v>
      </c>
      <c r="AB4193">
        <v>5.7600843247795801</v>
      </c>
      <c r="AC4193">
        <v>-6.4596348788860851</v>
      </c>
    </row>
    <row r="4194" spans="1:29">
      <c r="A4194">
        <v>11</v>
      </c>
      <c r="B4194">
        <v>288</v>
      </c>
      <c r="C4194">
        <v>2009</v>
      </c>
      <c r="D4194">
        <v>99</v>
      </c>
      <c r="E4194">
        <v>99</v>
      </c>
      <c r="F4194">
        <v>99</v>
      </c>
      <c r="G4194">
        <v>99</v>
      </c>
      <c r="H4194">
        <v>99</v>
      </c>
      <c r="I4194">
        <v>99</v>
      </c>
      <c r="J4194">
        <v>999</v>
      </c>
      <c r="K4194">
        <v>99</v>
      </c>
      <c r="L4194">
        <v>99</v>
      </c>
      <c r="M4194">
        <v>99</v>
      </c>
      <c r="N4194">
        <v>230</v>
      </c>
      <c r="O4194">
        <v>99</v>
      </c>
      <c r="P4194">
        <v>9999</v>
      </c>
      <c r="Q4194">
        <v>120</v>
      </c>
      <c r="R4194">
        <v>183</v>
      </c>
      <c r="S4194">
        <v>183</v>
      </c>
      <c r="T4194">
        <v>0.89957233446394347</v>
      </c>
      <c r="U4194">
        <v>1.5044904279475295</v>
      </c>
      <c r="V4194">
        <v>8.2732240437158477</v>
      </c>
      <c r="W4194">
        <v>45.666666666666657</v>
      </c>
      <c r="X4194">
        <v>262.26548022899902</v>
      </c>
      <c r="Y4194">
        <v>242.07103825136619</v>
      </c>
      <c r="Z4194">
        <v>242.07103825136619</v>
      </c>
      <c r="AA4194">
        <v>12.228569188032809</v>
      </c>
      <c r="AB4194">
        <v>6.3464058356652142</v>
      </c>
      <c r="AC4194">
        <v>-34.05935945190361</v>
      </c>
    </row>
    <row r="4195" spans="1:29">
      <c r="A4195">
        <v>11</v>
      </c>
      <c r="B4195">
        <v>289</v>
      </c>
      <c r="C4195">
        <v>2008</v>
      </c>
      <c r="D4195">
        <v>99</v>
      </c>
      <c r="E4195">
        <v>99</v>
      </c>
      <c r="F4195">
        <v>99</v>
      </c>
      <c r="G4195">
        <v>99</v>
      </c>
      <c r="H4195">
        <v>99</v>
      </c>
      <c r="I4195">
        <v>99</v>
      </c>
      <c r="J4195">
        <v>999</v>
      </c>
      <c r="K4195">
        <v>99</v>
      </c>
      <c r="L4195">
        <v>99</v>
      </c>
      <c r="M4195">
        <v>99</v>
      </c>
      <c r="N4195">
        <v>60</v>
      </c>
      <c r="O4195">
        <v>99</v>
      </c>
      <c r="P4195">
        <v>9999</v>
      </c>
      <c r="Q4195">
        <v>6</v>
      </c>
      <c r="R4195">
        <v>7</v>
      </c>
      <c r="S4195">
        <v>6</v>
      </c>
      <c r="T4195">
        <v>3.5156446185525589E-2</v>
      </c>
      <c r="U4195">
        <v>1.3075507101085132E-2</v>
      </c>
      <c r="V4195">
        <v>42.285714285714278</v>
      </c>
      <c r="W4195">
        <v>66.666666666666686</v>
      </c>
      <c r="X4195">
        <v>70.732084816591851</v>
      </c>
      <c r="Y4195">
        <v>54.585714285714303</v>
      </c>
      <c r="Z4195">
        <v>63.683333333333351</v>
      </c>
      <c r="AA4195">
        <v>5.8156159509452543</v>
      </c>
    </row>
    <row r="4196" spans="1:29">
      <c r="A4196">
        <v>11</v>
      </c>
      <c r="B4196">
        <v>290</v>
      </c>
      <c r="C4196">
        <v>2008</v>
      </c>
      <c r="D4196">
        <v>99</v>
      </c>
      <c r="E4196">
        <v>99</v>
      </c>
      <c r="F4196">
        <v>99</v>
      </c>
      <c r="G4196">
        <v>99</v>
      </c>
      <c r="H4196">
        <v>99</v>
      </c>
      <c r="I4196">
        <v>99</v>
      </c>
      <c r="J4196">
        <v>999</v>
      </c>
      <c r="K4196">
        <v>99</v>
      </c>
      <c r="L4196">
        <v>99</v>
      </c>
      <c r="M4196">
        <v>99</v>
      </c>
      <c r="N4196">
        <v>70</v>
      </c>
      <c r="O4196">
        <v>99</v>
      </c>
      <c r="P4196">
        <v>9999</v>
      </c>
      <c r="Q4196">
        <v>21</v>
      </c>
      <c r="R4196">
        <v>28</v>
      </c>
      <c r="S4196">
        <v>25</v>
      </c>
      <c r="T4196">
        <v>0.14062578474210238</v>
      </c>
      <c r="U4196">
        <v>6.5131150655575315E-2</v>
      </c>
      <c r="V4196">
        <v>18.5</v>
      </c>
      <c r="W4196">
        <v>60.56</v>
      </c>
      <c r="X4196">
        <v>82.843213124903244</v>
      </c>
      <c r="Y4196">
        <v>67.975000000000023</v>
      </c>
      <c r="Z4196">
        <v>76.132000000000019</v>
      </c>
      <c r="AA4196">
        <v>2.9393495879186444</v>
      </c>
      <c r="AB4196">
        <v>3.099419300449612</v>
      </c>
      <c r="AC4196">
        <v>0.24236365565857501</v>
      </c>
    </row>
    <row r="4197" spans="1:29">
      <c r="A4197">
        <v>11</v>
      </c>
      <c r="B4197">
        <v>291</v>
      </c>
      <c r="C4197">
        <v>2008</v>
      </c>
      <c r="D4197">
        <v>99</v>
      </c>
      <c r="E4197">
        <v>99</v>
      </c>
      <c r="F4197">
        <v>99</v>
      </c>
      <c r="G4197">
        <v>99</v>
      </c>
      <c r="H4197">
        <v>99</v>
      </c>
      <c r="I4197">
        <v>99</v>
      </c>
      <c r="J4197">
        <v>999</v>
      </c>
      <c r="K4197">
        <v>99</v>
      </c>
      <c r="L4197">
        <v>99</v>
      </c>
      <c r="M4197">
        <v>99</v>
      </c>
      <c r="N4197">
        <v>80</v>
      </c>
      <c r="O4197">
        <v>99</v>
      </c>
      <c r="P4197">
        <v>9999</v>
      </c>
      <c r="Q4197">
        <v>48</v>
      </c>
      <c r="R4197">
        <v>83</v>
      </c>
      <c r="S4197">
        <v>79</v>
      </c>
      <c r="T4197">
        <v>0.41685500477123194</v>
      </c>
      <c r="U4197">
        <v>0.23318957233612797</v>
      </c>
      <c r="V4197">
        <v>23.192771084337345</v>
      </c>
      <c r="W4197">
        <v>61.037974683544306</v>
      </c>
      <c r="X4197">
        <v>93.533396859376793</v>
      </c>
      <c r="Y4197">
        <v>82.101204819277058</v>
      </c>
      <c r="Z4197">
        <v>86.258227848101271</v>
      </c>
      <c r="AA4197">
        <v>2.8399325894546101</v>
      </c>
      <c r="AB4197">
        <v>2.8835765326434601</v>
      </c>
      <c r="AC4197">
        <v>-27.664638398987087</v>
      </c>
    </row>
    <row r="4198" spans="1:29">
      <c r="A4198">
        <v>11</v>
      </c>
      <c r="B4198">
        <v>292</v>
      </c>
      <c r="C4198">
        <v>2008</v>
      </c>
      <c r="D4198">
        <v>99</v>
      </c>
      <c r="E4198">
        <v>99</v>
      </c>
      <c r="F4198">
        <v>99</v>
      </c>
      <c r="G4198">
        <v>99</v>
      </c>
      <c r="H4198">
        <v>99</v>
      </c>
      <c r="I4198">
        <v>99</v>
      </c>
      <c r="J4198">
        <v>999</v>
      </c>
      <c r="K4198">
        <v>99</v>
      </c>
      <c r="L4198">
        <v>99</v>
      </c>
      <c r="M4198">
        <v>99</v>
      </c>
      <c r="N4198">
        <v>90</v>
      </c>
      <c r="O4198">
        <v>99</v>
      </c>
      <c r="P4198">
        <v>9999</v>
      </c>
      <c r="Q4198">
        <v>147</v>
      </c>
      <c r="R4198">
        <v>336</v>
      </c>
      <c r="S4198">
        <v>327</v>
      </c>
      <c r="T4198">
        <v>1.6875094169052285</v>
      </c>
      <c r="U4198">
        <v>1.0691083496540481</v>
      </c>
      <c r="V4198">
        <v>21.479166666666671</v>
      </c>
      <c r="W4198">
        <v>60.434250764525991</v>
      </c>
      <c r="X4198">
        <v>103.5088737553526</v>
      </c>
      <c r="Y4198">
        <v>92.982440476190433</v>
      </c>
      <c r="Z4198">
        <v>95.541590214067227</v>
      </c>
      <c r="AA4198">
        <v>2.8979452665409782</v>
      </c>
      <c r="AB4198">
        <v>3.0979604573366006</v>
      </c>
      <c r="AC4198">
        <v>11.346273700182172</v>
      </c>
    </row>
    <row r="4199" spans="1:29">
      <c r="A4199">
        <v>11</v>
      </c>
      <c r="B4199">
        <v>293</v>
      </c>
      <c r="C4199">
        <v>2008</v>
      </c>
      <c r="D4199">
        <v>99</v>
      </c>
      <c r="E4199">
        <v>99</v>
      </c>
      <c r="F4199">
        <v>99</v>
      </c>
      <c r="G4199">
        <v>99</v>
      </c>
      <c r="H4199">
        <v>99</v>
      </c>
      <c r="I4199">
        <v>99</v>
      </c>
      <c r="J4199">
        <v>999</v>
      </c>
      <c r="K4199">
        <v>99</v>
      </c>
      <c r="L4199">
        <v>99</v>
      </c>
      <c r="M4199">
        <v>99</v>
      </c>
      <c r="N4199">
        <v>100</v>
      </c>
      <c r="O4199">
        <v>99</v>
      </c>
      <c r="P4199">
        <v>9999</v>
      </c>
      <c r="Q4199">
        <v>595</v>
      </c>
      <c r="R4199">
        <v>1813</v>
      </c>
      <c r="S4199">
        <v>1805</v>
      </c>
      <c r="T4199">
        <v>9.1055195620511231</v>
      </c>
      <c r="U4199">
        <v>6.6094515418490136</v>
      </c>
      <c r="V4199">
        <v>16.598455598455597</v>
      </c>
      <c r="W4199">
        <v>58.67700831024932</v>
      </c>
      <c r="X4199">
        <v>115.9271040558768</v>
      </c>
      <c r="Y4199">
        <v>106.5334804191947</v>
      </c>
      <c r="Z4199">
        <v>107.00565096952909</v>
      </c>
      <c r="AA4199">
        <v>2.3414963561093631</v>
      </c>
      <c r="AB4199">
        <v>3.1759741973801012</v>
      </c>
      <c r="AC4199">
        <v>-24.780006583961249</v>
      </c>
    </row>
    <row r="4200" spans="1:29">
      <c r="A4200">
        <v>11</v>
      </c>
      <c r="B4200">
        <v>294</v>
      </c>
      <c r="C4200">
        <v>2008</v>
      </c>
      <c r="D4200">
        <v>99</v>
      </c>
      <c r="E4200">
        <v>99</v>
      </c>
      <c r="F4200">
        <v>99</v>
      </c>
      <c r="G4200">
        <v>99</v>
      </c>
      <c r="H4200">
        <v>99</v>
      </c>
      <c r="I4200">
        <v>99</v>
      </c>
      <c r="J4200">
        <v>999</v>
      </c>
      <c r="K4200">
        <v>99</v>
      </c>
      <c r="L4200">
        <v>99</v>
      </c>
      <c r="M4200">
        <v>99</v>
      </c>
      <c r="N4200">
        <v>110</v>
      </c>
      <c r="O4200">
        <v>99</v>
      </c>
      <c r="P4200">
        <v>9999</v>
      </c>
      <c r="Q4200">
        <v>715</v>
      </c>
      <c r="R4200">
        <v>2912</v>
      </c>
      <c r="S4200">
        <v>2901</v>
      </c>
      <c r="T4200">
        <v>14.625081613178644</v>
      </c>
      <c r="U4200">
        <v>11.376656185272653</v>
      </c>
      <c r="V4200">
        <v>16.105769230769226</v>
      </c>
      <c r="W4200">
        <v>58.357807652533609</v>
      </c>
      <c r="X4200">
        <v>124.16942483302178</v>
      </c>
      <c r="Y4200">
        <v>114.16730769230777</v>
      </c>
      <c r="Z4200">
        <v>114.60020682523272</v>
      </c>
      <c r="AA4200">
        <v>2.8922795326217421</v>
      </c>
      <c r="AB4200">
        <v>3.3753264377563479</v>
      </c>
      <c r="AC4200">
        <v>-0.58831443059063915</v>
      </c>
    </row>
    <row r="4201" spans="1:29">
      <c r="A4201">
        <v>11</v>
      </c>
      <c r="B4201">
        <v>295</v>
      </c>
      <c r="C4201">
        <v>2008</v>
      </c>
      <c r="D4201">
        <v>99</v>
      </c>
      <c r="E4201">
        <v>99</v>
      </c>
      <c r="F4201">
        <v>99</v>
      </c>
      <c r="G4201">
        <v>99</v>
      </c>
      <c r="H4201">
        <v>99</v>
      </c>
      <c r="I4201">
        <v>99</v>
      </c>
      <c r="J4201">
        <v>999</v>
      </c>
      <c r="K4201">
        <v>99</v>
      </c>
      <c r="L4201">
        <v>99</v>
      </c>
      <c r="M4201">
        <v>99</v>
      </c>
      <c r="N4201">
        <v>120</v>
      </c>
      <c r="O4201">
        <v>99</v>
      </c>
      <c r="P4201">
        <v>9999</v>
      </c>
      <c r="Q4201">
        <v>574</v>
      </c>
      <c r="R4201">
        <v>2328</v>
      </c>
      <c r="S4201">
        <v>2323</v>
      </c>
      <c r="T4201">
        <v>11.692029531414796</v>
      </c>
      <c r="U4201">
        <v>9.9298090626918061</v>
      </c>
      <c r="V4201">
        <v>16.04209621993127</v>
      </c>
      <c r="W4201">
        <v>58.078777442961687</v>
      </c>
      <c r="X4201">
        <v>135.34148321065663</v>
      </c>
      <c r="Y4201">
        <v>124.64544673539523</v>
      </c>
      <c r="Z4201">
        <v>124.91373224278956</v>
      </c>
      <c r="AA4201">
        <v>2.9217438536901721</v>
      </c>
      <c r="AB4201">
        <v>3.7469794825075264</v>
      </c>
      <c r="AC4201">
        <v>-0.96342179031851283</v>
      </c>
    </row>
    <row r="4202" spans="1:29">
      <c r="A4202">
        <v>11</v>
      </c>
      <c r="B4202">
        <v>296</v>
      </c>
      <c r="C4202">
        <v>2008</v>
      </c>
      <c r="D4202">
        <v>99</v>
      </c>
      <c r="E4202">
        <v>99</v>
      </c>
      <c r="F4202">
        <v>99</v>
      </c>
      <c r="G4202">
        <v>99</v>
      </c>
      <c r="H4202">
        <v>99</v>
      </c>
      <c r="I4202">
        <v>99</v>
      </c>
      <c r="J4202">
        <v>999</v>
      </c>
      <c r="K4202">
        <v>99</v>
      </c>
      <c r="L4202">
        <v>99</v>
      </c>
      <c r="M4202">
        <v>99</v>
      </c>
      <c r="N4202">
        <v>130</v>
      </c>
      <c r="O4202">
        <v>99</v>
      </c>
      <c r="P4202">
        <v>9999</v>
      </c>
      <c r="Q4202">
        <v>545</v>
      </c>
      <c r="R4202">
        <v>2057</v>
      </c>
      <c r="S4202">
        <v>2047</v>
      </c>
      <c r="T4202">
        <v>10.33097282908945</v>
      </c>
      <c r="U4202">
        <v>9.452722443086472</v>
      </c>
      <c r="V4202">
        <v>16.210014584346137</v>
      </c>
      <c r="W4202">
        <v>57.964826575476309</v>
      </c>
      <c r="X4202">
        <v>146.20272399138079</v>
      </c>
      <c r="Y4202">
        <v>134.28920758386013</v>
      </c>
      <c r="Z4202">
        <v>134.94523693209587</v>
      </c>
      <c r="AA4202">
        <v>2.9202785651174197</v>
      </c>
      <c r="AB4202">
        <v>3.900162680799903</v>
      </c>
      <c r="AC4202">
        <v>-1.0832043310291688</v>
      </c>
    </row>
    <row r="4203" spans="1:29">
      <c r="A4203">
        <v>11</v>
      </c>
      <c r="B4203">
        <v>297</v>
      </c>
      <c r="C4203">
        <v>2008</v>
      </c>
      <c r="D4203">
        <v>99</v>
      </c>
      <c r="E4203">
        <v>99</v>
      </c>
      <c r="F4203">
        <v>99</v>
      </c>
      <c r="G4203">
        <v>99</v>
      </c>
      <c r="H4203">
        <v>99</v>
      </c>
      <c r="I4203">
        <v>99</v>
      </c>
      <c r="J4203">
        <v>999</v>
      </c>
      <c r="K4203">
        <v>99</v>
      </c>
      <c r="L4203">
        <v>99</v>
      </c>
      <c r="M4203">
        <v>99</v>
      </c>
      <c r="N4203">
        <v>140</v>
      </c>
      <c r="O4203">
        <v>99</v>
      </c>
      <c r="P4203">
        <v>9999</v>
      </c>
      <c r="Q4203">
        <v>549</v>
      </c>
      <c r="R4203">
        <v>1882</v>
      </c>
      <c r="S4203">
        <v>1879</v>
      </c>
      <c r="T4203">
        <v>9.4520616744513095</v>
      </c>
      <c r="U4203">
        <v>9.3273536186542803</v>
      </c>
      <c r="V4203">
        <v>16.157810839532413</v>
      </c>
      <c r="W4203">
        <v>57.86588610963279</v>
      </c>
      <c r="X4203">
        <v>157.16239725609498</v>
      </c>
      <c r="Y4203">
        <v>144.8295961742825</v>
      </c>
      <c r="Z4203">
        <v>145.06083022884496</v>
      </c>
      <c r="AA4203">
        <v>2.9103984084106997</v>
      </c>
      <c r="AB4203">
        <v>3.8994959690965634</v>
      </c>
      <c r="AC4203">
        <v>2.6116339309524159</v>
      </c>
    </row>
    <row r="4204" spans="1:29">
      <c r="A4204">
        <v>11</v>
      </c>
      <c r="B4204">
        <v>298</v>
      </c>
      <c r="C4204">
        <v>2008</v>
      </c>
      <c r="D4204">
        <v>99</v>
      </c>
      <c r="E4204">
        <v>99</v>
      </c>
      <c r="F4204">
        <v>99</v>
      </c>
      <c r="G4204">
        <v>99</v>
      </c>
      <c r="H4204">
        <v>99</v>
      </c>
      <c r="I4204">
        <v>99</v>
      </c>
      <c r="J4204">
        <v>999</v>
      </c>
      <c r="K4204">
        <v>99</v>
      </c>
      <c r="L4204">
        <v>99</v>
      </c>
      <c r="M4204">
        <v>99</v>
      </c>
      <c r="N4204">
        <v>150</v>
      </c>
      <c r="O4204">
        <v>99</v>
      </c>
      <c r="P4204">
        <v>9999</v>
      </c>
      <c r="Q4204">
        <v>558</v>
      </c>
      <c r="R4204">
        <v>1738</v>
      </c>
      <c r="S4204">
        <v>1736</v>
      </c>
      <c r="T4204">
        <v>8.7288433529204976</v>
      </c>
      <c r="U4204">
        <v>9.2037779284071188</v>
      </c>
      <c r="V4204">
        <v>15.444764096662828</v>
      </c>
      <c r="W4204">
        <v>57.530529953917039</v>
      </c>
      <c r="X4204">
        <v>167.85298851620811</v>
      </c>
      <c r="Y4204">
        <v>154.75149597238183</v>
      </c>
      <c r="Z4204">
        <v>154.92978110599063</v>
      </c>
      <c r="AA4204">
        <v>2.9027488081795161</v>
      </c>
      <c r="AB4204">
        <v>3.962408462682685</v>
      </c>
      <c r="AC4204">
        <v>-3.7693128285135504</v>
      </c>
    </row>
    <row r="4205" spans="1:29">
      <c r="A4205">
        <v>11</v>
      </c>
      <c r="B4205">
        <v>299</v>
      </c>
      <c r="C4205">
        <v>2008</v>
      </c>
      <c r="D4205">
        <v>99</v>
      </c>
      <c r="E4205">
        <v>99</v>
      </c>
      <c r="F4205">
        <v>99</v>
      </c>
      <c r="G4205">
        <v>99</v>
      </c>
      <c r="H4205">
        <v>99</v>
      </c>
      <c r="I4205">
        <v>99</v>
      </c>
      <c r="J4205">
        <v>999</v>
      </c>
      <c r="K4205">
        <v>99</v>
      </c>
      <c r="L4205">
        <v>99</v>
      </c>
      <c r="M4205">
        <v>99</v>
      </c>
      <c r="N4205">
        <v>160</v>
      </c>
      <c r="O4205">
        <v>99</v>
      </c>
      <c r="P4205">
        <v>9999</v>
      </c>
      <c r="Q4205">
        <v>507</v>
      </c>
      <c r="R4205">
        <v>1597</v>
      </c>
      <c r="S4205">
        <v>1596</v>
      </c>
      <c r="T4205">
        <v>8.0206920797549088</v>
      </c>
      <c r="U4205">
        <v>9.0094589881467027</v>
      </c>
      <c r="V4205">
        <v>14.589855979962428</v>
      </c>
      <c r="W4205">
        <v>56.692355889724304</v>
      </c>
      <c r="X4205">
        <v>178.72636328543939</v>
      </c>
      <c r="Y4205">
        <v>164.85886036318112</v>
      </c>
      <c r="Z4205">
        <v>164.9621553884713</v>
      </c>
      <c r="AA4205">
        <v>2.8887902552309241</v>
      </c>
      <c r="AB4205">
        <v>4.0439275573236273</v>
      </c>
      <c r="AC4205">
        <v>-7.2422267583483695</v>
      </c>
    </row>
    <row r="4206" spans="1:29">
      <c r="A4206">
        <v>11</v>
      </c>
      <c r="B4206">
        <v>300</v>
      </c>
      <c r="C4206">
        <v>2008</v>
      </c>
      <c r="D4206">
        <v>99</v>
      </c>
      <c r="E4206">
        <v>99</v>
      </c>
      <c r="F4206">
        <v>99</v>
      </c>
      <c r="G4206">
        <v>99</v>
      </c>
      <c r="H4206">
        <v>99</v>
      </c>
      <c r="I4206">
        <v>99</v>
      </c>
      <c r="J4206">
        <v>999</v>
      </c>
      <c r="K4206">
        <v>99</v>
      </c>
      <c r="L4206">
        <v>99</v>
      </c>
      <c r="M4206">
        <v>99</v>
      </c>
      <c r="N4206">
        <v>170</v>
      </c>
      <c r="O4206">
        <v>99</v>
      </c>
      <c r="P4206">
        <v>9999</v>
      </c>
      <c r="Q4206">
        <v>538</v>
      </c>
      <c r="R4206">
        <v>1545</v>
      </c>
      <c r="S4206">
        <v>1542</v>
      </c>
      <c r="T4206">
        <v>7.7595299080910065</v>
      </c>
      <c r="U4206">
        <v>9.2231875793564448</v>
      </c>
      <c r="V4206">
        <v>14.095145631067965</v>
      </c>
      <c r="W4206">
        <v>56.2704280155642</v>
      </c>
      <c r="X4206">
        <v>189.37045724684216</v>
      </c>
      <c r="Y4206">
        <v>174.45003236245941</v>
      </c>
      <c r="Z4206">
        <v>174.78942931258086</v>
      </c>
      <c r="AA4206">
        <v>2.907865100193201</v>
      </c>
      <c r="AB4206">
        <v>4.0743918500558172</v>
      </c>
      <c r="AC4206">
        <v>-3.3564105183195463</v>
      </c>
    </row>
    <row r="4207" spans="1:29">
      <c r="A4207">
        <v>11</v>
      </c>
      <c r="B4207">
        <v>301</v>
      </c>
      <c r="C4207">
        <v>2008</v>
      </c>
      <c r="D4207">
        <v>99</v>
      </c>
      <c r="E4207">
        <v>99</v>
      </c>
      <c r="F4207">
        <v>99</v>
      </c>
      <c r="G4207">
        <v>99</v>
      </c>
      <c r="H4207">
        <v>99</v>
      </c>
      <c r="I4207">
        <v>99</v>
      </c>
      <c r="J4207">
        <v>999</v>
      </c>
      <c r="K4207">
        <v>99</v>
      </c>
      <c r="L4207">
        <v>99</v>
      </c>
      <c r="M4207">
        <v>99</v>
      </c>
      <c r="N4207">
        <v>180</v>
      </c>
      <c r="O4207">
        <v>99</v>
      </c>
      <c r="P4207">
        <v>9999</v>
      </c>
      <c r="Q4207">
        <v>455</v>
      </c>
      <c r="R4207">
        <v>1197</v>
      </c>
      <c r="S4207">
        <v>1197</v>
      </c>
      <c r="T4207">
        <v>6.0117522977248754</v>
      </c>
      <c r="U4207">
        <v>7.5690897339098511</v>
      </c>
      <c r="V4207">
        <v>13.228905597326648</v>
      </c>
      <c r="W4207">
        <v>54.900584795321642</v>
      </c>
      <c r="X4207">
        <v>200.20102622029952</v>
      </c>
      <c r="Y4207">
        <v>184.78554720133695</v>
      </c>
      <c r="Z4207">
        <v>184.78554720133695</v>
      </c>
      <c r="AA4207">
        <v>2.908685459077764</v>
      </c>
      <c r="AB4207">
        <v>4.2776614281369634</v>
      </c>
      <c r="AC4207">
        <v>-11.516552308474653</v>
      </c>
    </row>
    <row r="4208" spans="1:29">
      <c r="A4208">
        <v>11</v>
      </c>
      <c r="B4208">
        <v>302</v>
      </c>
      <c r="C4208">
        <v>2008</v>
      </c>
      <c r="D4208">
        <v>99</v>
      </c>
      <c r="E4208">
        <v>99</v>
      </c>
      <c r="F4208">
        <v>99</v>
      </c>
      <c r="G4208">
        <v>99</v>
      </c>
      <c r="H4208">
        <v>99</v>
      </c>
      <c r="I4208">
        <v>99</v>
      </c>
      <c r="J4208">
        <v>999</v>
      </c>
      <c r="K4208">
        <v>99</v>
      </c>
      <c r="L4208">
        <v>99</v>
      </c>
      <c r="M4208">
        <v>99</v>
      </c>
      <c r="N4208">
        <v>190</v>
      </c>
      <c r="O4208">
        <v>99</v>
      </c>
      <c r="P4208">
        <v>9999</v>
      </c>
      <c r="Q4208">
        <v>413</v>
      </c>
      <c r="R4208">
        <v>946</v>
      </c>
      <c r="S4208">
        <v>945</v>
      </c>
      <c r="T4208">
        <v>4.7511425845010304</v>
      </c>
      <c r="U4208">
        <v>6.2967412592236913</v>
      </c>
      <c r="V4208">
        <v>12.309725158562362</v>
      </c>
      <c r="W4208">
        <v>53.751322751322753</v>
      </c>
      <c r="X4208">
        <v>210.96410958841324</v>
      </c>
      <c r="Y4208">
        <v>194.51057082452436</v>
      </c>
      <c r="Z4208">
        <v>194.71640211640212</v>
      </c>
      <c r="AA4208">
        <v>2.896978131317212</v>
      </c>
      <c r="AB4208">
        <v>4.7931345132354579</v>
      </c>
      <c r="AC4208">
        <v>-11.80809023694124</v>
      </c>
    </row>
    <row r="4209" spans="1:29">
      <c r="A4209">
        <v>11</v>
      </c>
      <c r="B4209">
        <v>303</v>
      </c>
      <c r="C4209">
        <v>2008</v>
      </c>
      <c r="D4209">
        <v>99</v>
      </c>
      <c r="E4209">
        <v>99</v>
      </c>
      <c r="F4209">
        <v>99</v>
      </c>
      <c r="G4209">
        <v>99</v>
      </c>
      <c r="H4209">
        <v>99</v>
      </c>
      <c r="I4209">
        <v>99</v>
      </c>
      <c r="J4209">
        <v>999</v>
      </c>
      <c r="K4209">
        <v>99</v>
      </c>
      <c r="L4209">
        <v>99</v>
      </c>
      <c r="M4209">
        <v>99</v>
      </c>
      <c r="N4209">
        <v>200</v>
      </c>
      <c r="O4209">
        <v>99</v>
      </c>
      <c r="P4209">
        <v>9999</v>
      </c>
      <c r="Q4209">
        <v>329</v>
      </c>
      <c r="R4209">
        <v>642</v>
      </c>
      <c r="S4209">
        <v>642</v>
      </c>
      <c r="T4209">
        <v>3.2243483501582042</v>
      </c>
      <c r="U4209">
        <v>4.4943744863560271</v>
      </c>
      <c r="V4209">
        <v>11.805295950155765</v>
      </c>
      <c r="W4209">
        <v>52.436137071651089</v>
      </c>
      <c r="X4209">
        <v>221.64147116101833</v>
      </c>
      <c r="Y4209">
        <v>204.57507788161996</v>
      </c>
      <c r="Z4209">
        <v>204.57507788161996</v>
      </c>
      <c r="AA4209">
        <v>2.8086707219701599</v>
      </c>
      <c r="AB4209">
        <v>4.7300790038942191</v>
      </c>
      <c r="AC4209">
        <v>-5.1004298423628844</v>
      </c>
    </row>
    <row r="4210" spans="1:29">
      <c r="A4210">
        <v>11</v>
      </c>
      <c r="B4210">
        <v>304</v>
      </c>
      <c r="C4210">
        <v>2008</v>
      </c>
      <c r="D4210">
        <v>99</v>
      </c>
      <c r="E4210">
        <v>99</v>
      </c>
      <c r="F4210">
        <v>99</v>
      </c>
      <c r="G4210">
        <v>99</v>
      </c>
      <c r="H4210">
        <v>99</v>
      </c>
      <c r="I4210">
        <v>99</v>
      </c>
      <c r="J4210">
        <v>999</v>
      </c>
      <c r="K4210">
        <v>99</v>
      </c>
      <c r="L4210">
        <v>99</v>
      </c>
      <c r="M4210">
        <v>99</v>
      </c>
      <c r="N4210">
        <v>210</v>
      </c>
      <c r="O4210">
        <v>99</v>
      </c>
      <c r="P4210">
        <v>9999</v>
      </c>
      <c r="Q4210">
        <v>240</v>
      </c>
      <c r="R4210">
        <v>382</v>
      </c>
      <c r="S4210">
        <v>382</v>
      </c>
      <c r="T4210">
        <v>1.9185374918386815</v>
      </c>
      <c r="U4210">
        <v>2.8066759070110683</v>
      </c>
      <c r="V4210">
        <v>10.717277486910993</v>
      </c>
      <c r="W4210">
        <v>50.350785340314147</v>
      </c>
      <c r="X4210">
        <v>232.61927586461175</v>
      </c>
      <c r="Y4210">
        <v>214.70759162303636</v>
      </c>
      <c r="Z4210">
        <v>214.70759162303636</v>
      </c>
      <c r="AA4210">
        <v>2.8717380695547874</v>
      </c>
      <c r="AB4210">
        <v>4.837407348409303</v>
      </c>
      <c r="AC4210">
        <v>-18.322602274979889</v>
      </c>
    </row>
    <row r="4211" spans="1:29">
      <c r="A4211">
        <v>11</v>
      </c>
      <c r="B4211">
        <v>305</v>
      </c>
      <c r="C4211">
        <v>2008</v>
      </c>
      <c r="D4211">
        <v>99</v>
      </c>
      <c r="E4211">
        <v>99</v>
      </c>
      <c r="F4211">
        <v>99</v>
      </c>
      <c r="G4211">
        <v>99</v>
      </c>
      <c r="H4211">
        <v>99</v>
      </c>
      <c r="I4211">
        <v>99</v>
      </c>
      <c r="J4211">
        <v>999</v>
      </c>
      <c r="K4211">
        <v>99</v>
      </c>
      <c r="L4211">
        <v>99</v>
      </c>
      <c r="M4211">
        <v>99</v>
      </c>
      <c r="N4211">
        <v>220</v>
      </c>
      <c r="O4211">
        <v>99</v>
      </c>
      <c r="P4211">
        <v>9999</v>
      </c>
      <c r="Q4211">
        <v>159</v>
      </c>
      <c r="R4211">
        <v>235</v>
      </c>
      <c r="S4211">
        <v>235</v>
      </c>
      <c r="T4211">
        <v>1.1802521219426445</v>
      </c>
      <c r="U4211">
        <v>1.806945424660714</v>
      </c>
      <c r="V4211">
        <v>10.085106382978722</v>
      </c>
      <c r="W4211">
        <v>49.838297872340405</v>
      </c>
      <c r="X4211">
        <v>243.44113782531517</v>
      </c>
      <c r="Y4211">
        <v>224.69617021276588</v>
      </c>
      <c r="Z4211">
        <v>224.69617021276588</v>
      </c>
      <c r="AA4211">
        <v>2.9143420506356179</v>
      </c>
      <c r="AB4211">
        <v>5.1768121790155917</v>
      </c>
      <c r="AC4211">
        <v>7.9892493437916015</v>
      </c>
    </row>
    <row r="4212" spans="1:29">
      <c r="A4212">
        <v>11</v>
      </c>
      <c r="B4212">
        <v>306</v>
      </c>
      <c r="C4212">
        <v>2008</v>
      </c>
      <c r="D4212">
        <v>99</v>
      </c>
      <c r="E4212">
        <v>99</v>
      </c>
      <c r="F4212">
        <v>99</v>
      </c>
      <c r="G4212">
        <v>99</v>
      </c>
      <c r="H4212">
        <v>99</v>
      </c>
      <c r="I4212">
        <v>99</v>
      </c>
      <c r="J4212">
        <v>999</v>
      </c>
      <c r="K4212">
        <v>99</v>
      </c>
      <c r="L4212">
        <v>99</v>
      </c>
      <c r="M4212">
        <v>99</v>
      </c>
      <c r="N4212">
        <v>230</v>
      </c>
      <c r="O4212">
        <v>99</v>
      </c>
      <c r="P4212">
        <v>9999</v>
      </c>
      <c r="Q4212">
        <v>122</v>
      </c>
      <c r="R4212">
        <v>183</v>
      </c>
      <c r="S4212">
        <v>183</v>
      </c>
      <c r="T4212">
        <v>0.91908995027874019</v>
      </c>
      <c r="U4212">
        <v>1.5132512616273126</v>
      </c>
      <c r="V4212">
        <v>9.7486338797814227</v>
      </c>
      <c r="W4212">
        <v>48.306010928961747</v>
      </c>
      <c r="X4212">
        <v>261.80428514762394</v>
      </c>
      <c r="Y4212">
        <v>241.64535519125695</v>
      </c>
      <c r="Z4212">
        <v>241.64535519125695</v>
      </c>
      <c r="AA4212">
        <v>11.164437478799744</v>
      </c>
      <c r="AB4212">
        <v>5.6233623665820804</v>
      </c>
      <c r="AC4212">
        <v>-15.755352830155868</v>
      </c>
    </row>
    <row r="4213" spans="1:29">
      <c r="A4213">
        <v>11</v>
      </c>
      <c r="B4213">
        <v>307</v>
      </c>
      <c r="C4213">
        <v>2007</v>
      </c>
      <c r="D4213">
        <v>99</v>
      </c>
      <c r="E4213">
        <v>99</v>
      </c>
      <c r="F4213">
        <v>99</v>
      </c>
      <c r="G4213">
        <v>99</v>
      </c>
      <c r="H4213">
        <v>99</v>
      </c>
      <c r="I4213">
        <v>99</v>
      </c>
      <c r="J4213">
        <v>999</v>
      </c>
      <c r="K4213">
        <v>99</v>
      </c>
      <c r="L4213">
        <v>99</v>
      </c>
      <c r="M4213">
        <v>99</v>
      </c>
      <c r="N4213">
        <v>60</v>
      </c>
      <c r="O4213">
        <v>99</v>
      </c>
      <c r="P4213">
        <v>9999</v>
      </c>
      <c r="Q4213">
        <v>11</v>
      </c>
      <c r="R4213">
        <v>9</v>
      </c>
      <c r="S4213">
        <v>6</v>
      </c>
      <c r="T4213">
        <v>4.4035619923671603E-2</v>
      </c>
      <c r="U4213">
        <v>1.2211328748296E-2</v>
      </c>
      <c r="V4213">
        <v>99</v>
      </c>
      <c r="W4213">
        <v>61.16666666666665</v>
      </c>
      <c r="X4213">
        <v>65.860117972794001</v>
      </c>
      <c r="Y4213">
        <v>41.211111111111109</v>
      </c>
      <c r="Z4213">
        <v>61.81666666666667</v>
      </c>
      <c r="AA4213">
        <v>5.4281416914282659</v>
      </c>
      <c r="AB4213">
        <v>2.3392781412697872</v>
      </c>
      <c r="AC4213">
        <v>31.348058702387608</v>
      </c>
    </row>
    <row r="4214" spans="1:29">
      <c r="A4214">
        <v>11</v>
      </c>
      <c r="B4214">
        <v>308</v>
      </c>
      <c r="C4214">
        <v>2007</v>
      </c>
      <c r="D4214">
        <v>99</v>
      </c>
      <c r="E4214">
        <v>99</v>
      </c>
      <c r="F4214">
        <v>99</v>
      </c>
      <c r="G4214">
        <v>99</v>
      </c>
      <c r="H4214">
        <v>99</v>
      </c>
      <c r="I4214">
        <v>99</v>
      </c>
      <c r="J4214">
        <v>999</v>
      </c>
      <c r="K4214">
        <v>99</v>
      </c>
      <c r="L4214">
        <v>99</v>
      </c>
      <c r="M4214">
        <v>99</v>
      </c>
      <c r="N4214">
        <v>70</v>
      </c>
      <c r="O4214">
        <v>99</v>
      </c>
      <c r="P4214">
        <v>9999</v>
      </c>
      <c r="Q4214">
        <v>27</v>
      </c>
      <c r="R4214">
        <v>37</v>
      </c>
      <c r="S4214">
        <v>33</v>
      </c>
      <c r="T4214">
        <v>0.18103532635287203</v>
      </c>
      <c r="U4214">
        <v>8.2835543625539854E-2</v>
      </c>
      <c r="V4214">
        <v>31.945945945945944</v>
      </c>
      <c r="W4214">
        <v>61.212121212121197</v>
      </c>
      <c r="X4214">
        <v>82.785277151474347</v>
      </c>
      <c r="Y4214">
        <v>68</v>
      </c>
      <c r="Z4214">
        <v>76.242424242424249</v>
      </c>
      <c r="AA4214">
        <v>2.8159750238892443</v>
      </c>
      <c r="AB4214">
        <v>2.2530460964171062</v>
      </c>
      <c r="AC4214">
        <v>-8.3569927219665487</v>
      </c>
    </row>
    <row r="4215" spans="1:29">
      <c r="A4215">
        <v>11</v>
      </c>
      <c r="B4215">
        <v>309</v>
      </c>
      <c r="C4215">
        <v>2007</v>
      </c>
      <c r="D4215">
        <v>99</v>
      </c>
      <c r="E4215">
        <v>99</v>
      </c>
      <c r="F4215">
        <v>99</v>
      </c>
      <c r="G4215">
        <v>99</v>
      </c>
      <c r="H4215">
        <v>99</v>
      </c>
      <c r="I4215">
        <v>99</v>
      </c>
      <c r="J4215">
        <v>999</v>
      </c>
      <c r="K4215">
        <v>99</v>
      </c>
      <c r="L4215">
        <v>99</v>
      </c>
      <c r="M4215">
        <v>99</v>
      </c>
      <c r="N4215">
        <v>80</v>
      </c>
      <c r="O4215">
        <v>99</v>
      </c>
      <c r="P4215">
        <v>9999</v>
      </c>
      <c r="Q4215">
        <v>94</v>
      </c>
      <c r="R4215">
        <v>148</v>
      </c>
      <c r="S4215">
        <v>140</v>
      </c>
      <c r="T4215">
        <v>0.72414130541148813</v>
      </c>
      <c r="U4215">
        <v>0.39603357341703366</v>
      </c>
      <c r="V4215">
        <v>23.020270270270263</v>
      </c>
      <c r="W4215">
        <v>61.292857142857152</v>
      </c>
      <c r="X4215">
        <v>93.093906474188188</v>
      </c>
      <c r="Y4215">
        <v>81.27635135135138</v>
      </c>
      <c r="Z4215">
        <v>85.920714285714354</v>
      </c>
      <c r="AA4215">
        <v>2.657966366243854</v>
      </c>
      <c r="AB4215">
        <v>2.9892579790486198</v>
      </c>
      <c r="AC4215">
        <v>-16.321258023995259</v>
      </c>
    </row>
    <row r="4216" spans="1:29">
      <c r="A4216">
        <v>11</v>
      </c>
      <c r="B4216">
        <v>310</v>
      </c>
      <c r="C4216">
        <v>2007</v>
      </c>
      <c r="D4216">
        <v>99</v>
      </c>
      <c r="E4216">
        <v>99</v>
      </c>
      <c r="F4216">
        <v>99</v>
      </c>
      <c r="G4216">
        <v>99</v>
      </c>
      <c r="H4216">
        <v>99</v>
      </c>
      <c r="I4216">
        <v>99</v>
      </c>
      <c r="J4216">
        <v>999</v>
      </c>
      <c r="K4216">
        <v>99</v>
      </c>
      <c r="L4216">
        <v>99</v>
      </c>
      <c r="M4216">
        <v>99</v>
      </c>
      <c r="N4216">
        <v>90</v>
      </c>
      <c r="O4216">
        <v>99</v>
      </c>
      <c r="P4216">
        <v>9999</v>
      </c>
      <c r="Q4216">
        <v>164</v>
      </c>
      <c r="R4216">
        <v>335</v>
      </c>
      <c r="S4216">
        <v>330</v>
      </c>
      <c r="T4216">
        <v>1.6391036304922204</v>
      </c>
      <c r="U4216">
        <v>1.0403828213700561</v>
      </c>
      <c r="V4216">
        <v>19.874626865671637</v>
      </c>
      <c r="W4216">
        <v>60.363636363636367</v>
      </c>
      <c r="X4216">
        <v>103.74735208033501</v>
      </c>
      <c r="Y4216">
        <v>94.32835820895518</v>
      </c>
      <c r="Z4216">
        <v>95.757575757575694</v>
      </c>
      <c r="AA4216">
        <v>2.8481073250797859</v>
      </c>
      <c r="AB4216">
        <v>3.1929674790567049</v>
      </c>
      <c r="AC4216">
        <v>-6.4048525905714051</v>
      </c>
    </row>
    <row r="4217" spans="1:29">
      <c r="A4217">
        <v>11</v>
      </c>
      <c r="B4217">
        <v>311</v>
      </c>
      <c r="C4217">
        <v>2007</v>
      </c>
      <c r="D4217">
        <v>99</v>
      </c>
      <c r="E4217">
        <v>99</v>
      </c>
      <c r="F4217">
        <v>99</v>
      </c>
      <c r="G4217">
        <v>99</v>
      </c>
      <c r="H4217">
        <v>99</v>
      </c>
      <c r="I4217">
        <v>99</v>
      </c>
      <c r="J4217">
        <v>999</v>
      </c>
      <c r="K4217">
        <v>99</v>
      </c>
      <c r="L4217">
        <v>99</v>
      </c>
      <c r="M4217">
        <v>99</v>
      </c>
      <c r="N4217">
        <v>100</v>
      </c>
      <c r="O4217">
        <v>99</v>
      </c>
      <c r="P4217">
        <v>9999</v>
      </c>
      <c r="Q4217">
        <v>500</v>
      </c>
      <c r="R4217">
        <v>1475</v>
      </c>
      <c r="S4217">
        <v>1467</v>
      </c>
      <c r="T4217">
        <v>7.2169488208239549</v>
      </c>
      <c r="U4217">
        <v>5.1497665641044605</v>
      </c>
      <c r="V4217">
        <v>17.075254237288139</v>
      </c>
      <c r="W4217">
        <v>58.815269256987051</v>
      </c>
      <c r="X4217">
        <v>115.5046366858253</v>
      </c>
      <c r="Y4217">
        <v>106.04481355932212</v>
      </c>
      <c r="Z4217">
        <v>106.62310838445816</v>
      </c>
      <c r="AA4217">
        <v>2.5204016388496409</v>
      </c>
      <c r="AB4217">
        <v>3.3409869157166856</v>
      </c>
      <c r="AC4217">
        <v>-18.526884410988945</v>
      </c>
    </row>
    <row r="4218" spans="1:29">
      <c r="A4218">
        <v>11</v>
      </c>
      <c r="B4218">
        <v>312</v>
      </c>
      <c r="C4218">
        <v>2007</v>
      </c>
      <c r="D4218">
        <v>99</v>
      </c>
      <c r="E4218">
        <v>99</v>
      </c>
      <c r="F4218">
        <v>99</v>
      </c>
      <c r="G4218">
        <v>99</v>
      </c>
      <c r="H4218">
        <v>99</v>
      </c>
      <c r="I4218">
        <v>99</v>
      </c>
      <c r="J4218">
        <v>999</v>
      </c>
      <c r="K4218">
        <v>99</v>
      </c>
      <c r="L4218">
        <v>99</v>
      </c>
      <c r="M4218">
        <v>99</v>
      </c>
      <c r="N4218">
        <v>110</v>
      </c>
      <c r="O4218">
        <v>99</v>
      </c>
      <c r="P4218">
        <v>9999</v>
      </c>
      <c r="Q4218">
        <v>613</v>
      </c>
      <c r="R4218">
        <v>2367</v>
      </c>
      <c r="S4218">
        <v>2355</v>
      </c>
      <c r="T4218">
        <v>11.581368039925628</v>
      </c>
      <c r="U4218">
        <v>8.9080639051855783</v>
      </c>
      <c r="V4218">
        <v>16.595690747782005</v>
      </c>
      <c r="W4218">
        <v>58.324416135881101</v>
      </c>
      <c r="X4218">
        <v>124.47173372038188</v>
      </c>
      <c r="Y4218">
        <v>114.30861850443613</v>
      </c>
      <c r="Z4218">
        <v>114.89108280254788</v>
      </c>
      <c r="AA4218">
        <v>2.9237654762270382</v>
      </c>
      <c r="AB4218">
        <v>3.4077559889038631</v>
      </c>
      <c r="AC4218">
        <v>-1.3743920330988844</v>
      </c>
    </row>
    <row r="4219" spans="1:29">
      <c r="A4219">
        <v>11</v>
      </c>
      <c r="B4219">
        <v>313</v>
      </c>
      <c r="C4219">
        <v>2007</v>
      </c>
      <c r="D4219">
        <v>99</v>
      </c>
      <c r="E4219">
        <v>99</v>
      </c>
      <c r="F4219">
        <v>99</v>
      </c>
      <c r="G4219">
        <v>99</v>
      </c>
      <c r="H4219">
        <v>99</v>
      </c>
      <c r="I4219">
        <v>99</v>
      </c>
      <c r="J4219">
        <v>999</v>
      </c>
      <c r="K4219">
        <v>99</v>
      </c>
      <c r="L4219">
        <v>99</v>
      </c>
      <c r="M4219">
        <v>99</v>
      </c>
      <c r="N4219">
        <v>120</v>
      </c>
      <c r="O4219">
        <v>99</v>
      </c>
      <c r="P4219">
        <v>9999</v>
      </c>
      <c r="Q4219">
        <v>611</v>
      </c>
      <c r="R4219">
        <v>2381</v>
      </c>
      <c r="S4219">
        <v>2374</v>
      </c>
      <c r="T4219">
        <v>11.649867893140224</v>
      </c>
      <c r="U4219">
        <v>9.7758814569376185</v>
      </c>
      <c r="V4219">
        <v>16.419151616967653</v>
      </c>
      <c r="W4219">
        <v>58.249789385004206</v>
      </c>
      <c r="X4219">
        <v>135.51559087994852</v>
      </c>
      <c r="Y4219">
        <v>124.70688786224272</v>
      </c>
      <c r="Z4219">
        <v>125.07459983150802</v>
      </c>
      <c r="AA4219">
        <v>2.9329705212112991</v>
      </c>
      <c r="AB4219">
        <v>3.5899134939635751</v>
      </c>
      <c r="AC4219">
        <v>-3.1818461231773645</v>
      </c>
    </row>
    <row r="4220" spans="1:29">
      <c r="A4220">
        <v>11</v>
      </c>
      <c r="B4220">
        <v>314</v>
      </c>
      <c r="C4220">
        <v>2007</v>
      </c>
      <c r="D4220">
        <v>99</v>
      </c>
      <c r="E4220">
        <v>99</v>
      </c>
      <c r="F4220">
        <v>99</v>
      </c>
      <c r="G4220">
        <v>99</v>
      </c>
      <c r="H4220">
        <v>99</v>
      </c>
      <c r="I4220">
        <v>99</v>
      </c>
      <c r="J4220">
        <v>999</v>
      </c>
      <c r="K4220">
        <v>99</v>
      </c>
      <c r="L4220">
        <v>99</v>
      </c>
      <c r="M4220">
        <v>99</v>
      </c>
      <c r="N4220">
        <v>130</v>
      </c>
      <c r="O4220">
        <v>99</v>
      </c>
      <c r="P4220">
        <v>9999</v>
      </c>
      <c r="Q4220">
        <v>602</v>
      </c>
      <c r="R4220">
        <v>2283</v>
      </c>
      <c r="S4220">
        <v>2273</v>
      </c>
      <c r="T4220">
        <v>11.170368920638028</v>
      </c>
      <c r="U4220">
        <v>10.112267512712995</v>
      </c>
      <c r="V4220">
        <v>16.3718791064389</v>
      </c>
      <c r="W4220">
        <v>58.065112186537597</v>
      </c>
      <c r="X4220">
        <v>146.40185192830876</v>
      </c>
      <c r="Y4220">
        <v>134.53539202803321</v>
      </c>
      <c r="Z4220">
        <v>135.1272767267927</v>
      </c>
      <c r="AA4220">
        <v>2.9394033203895193</v>
      </c>
      <c r="AB4220">
        <v>3.8689693231631774</v>
      </c>
      <c r="AC4220">
        <v>2.8068632348021123</v>
      </c>
    </row>
    <row r="4221" spans="1:29">
      <c r="A4221">
        <v>11</v>
      </c>
      <c r="B4221">
        <v>315</v>
      </c>
      <c r="C4221">
        <v>2007</v>
      </c>
      <c r="D4221">
        <v>99</v>
      </c>
      <c r="E4221">
        <v>99</v>
      </c>
      <c r="F4221">
        <v>99</v>
      </c>
      <c r="G4221">
        <v>99</v>
      </c>
      <c r="H4221">
        <v>99</v>
      </c>
      <c r="I4221">
        <v>99</v>
      </c>
      <c r="J4221">
        <v>999</v>
      </c>
      <c r="K4221">
        <v>99</v>
      </c>
      <c r="L4221">
        <v>99</v>
      </c>
      <c r="M4221">
        <v>99</v>
      </c>
      <c r="N4221">
        <v>140</v>
      </c>
      <c r="O4221">
        <v>99</v>
      </c>
      <c r="P4221">
        <v>9999</v>
      </c>
      <c r="Q4221">
        <v>622</v>
      </c>
      <c r="R4221">
        <v>2111</v>
      </c>
      <c r="S4221">
        <v>2102</v>
      </c>
      <c r="T4221">
        <v>10.32879929543008</v>
      </c>
      <c r="U4221">
        <v>10.032391792367257</v>
      </c>
      <c r="V4221">
        <v>15.825201326385599</v>
      </c>
      <c r="W4221">
        <v>57.659372026641293</v>
      </c>
      <c r="X4221">
        <v>157.05916437296679</v>
      </c>
      <c r="Y4221">
        <v>144.3477972524872</v>
      </c>
      <c r="Z4221">
        <v>144.9658420551857</v>
      </c>
      <c r="AA4221">
        <v>2.8767819083452153</v>
      </c>
      <c r="AB4221">
        <v>3.8906381066375175</v>
      </c>
      <c r="AC4221">
        <v>2.348580902422571</v>
      </c>
    </row>
    <row r="4222" spans="1:29">
      <c r="A4222">
        <v>11</v>
      </c>
      <c r="B4222">
        <v>316</v>
      </c>
      <c r="C4222">
        <v>2007</v>
      </c>
      <c r="D4222">
        <v>99</v>
      </c>
      <c r="E4222">
        <v>99</v>
      </c>
      <c r="F4222">
        <v>99</v>
      </c>
      <c r="G4222">
        <v>99</v>
      </c>
      <c r="H4222">
        <v>99</v>
      </c>
      <c r="I4222">
        <v>99</v>
      </c>
      <c r="J4222">
        <v>999</v>
      </c>
      <c r="K4222">
        <v>99</v>
      </c>
      <c r="L4222">
        <v>99</v>
      </c>
      <c r="M4222">
        <v>99</v>
      </c>
      <c r="N4222">
        <v>150</v>
      </c>
      <c r="O4222">
        <v>99</v>
      </c>
      <c r="P4222">
        <v>9999</v>
      </c>
      <c r="Q4222">
        <v>642</v>
      </c>
      <c r="R4222">
        <v>2052</v>
      </c>
      <c r="S4222">
        <v>2046</v>
      </c>
      <c r="T4222">
        <v>10.040121342597123</v>
      </c>
      <c r="U4222">
        <v>10.442279577532126</v>
      </c>
      <c r="V4222">
        <v>15.472709551656923</v>
      </c>
      <c r="W4222">
        <v>57.309384164222891</v>
      </c>
      <c r="X4222">
        <v>167.94787317396668</v>
      </c>
      <c r="Y4222">
        <v>154.5652534113058</v>
      </c>
      <c r="Z4222">
        <v>155.01852394916889</v>
      </c>
      <c r="AA4222">
        <v>2.8636229217160554</v>
      </c>
      <c r="AB4222">
        <v>3.8855297023020321</v>
      </c>
      <c r="AC4222">
        <v>-0.19119374075425749</v>
      </c>
    </row>
    <row r="4223" spans="1:29">
      <c r="A4223">
        <v>11</v>
      </c>
      <c r="B4223">
        <v>317</v>
      </c>
      <c r="C4223">
        <v>2007</v>
      </c>
      <c r="D4223">
        <v>99</v>
      </c>
      <c r="E4223">
        <v>99</v>
      </c>
      <c r="F4223">
        <v>99</v>
      </c>
      <c r="G4223">
        <v>99</v>
      </c>
      <c r="H4223">
        <v>99</v>
      </c>
      <c r="I4223">
        <v>99</v>
      </c>
      <c r="J4223">
        <v>999</v>
      </c>
      <c r="K4223">
        <v>99</v>
      </c>
      <c r="L4223">
        <v>99</v>
      </c>
      <c r="M4223">
        <v>99</v>
      </c>
      <c r="N4223">
        <v>160</v>
      </c>
      <c r="O4223">
        <v>99</v>
      </c>
      <c r="P4223">
        <v>9999</v>
      </c>
      <c r="Q4223">
        <v>615</v>
      </c>
      <c r="R4223">
        <v>1880</v>
      </c>
      <c r="S4223">
        <v>1880</v>
      </c>
      <c r="T4223">
        <v>9.1985517173891775</v>
      </c>
      <c r="U4223">
        <v>10.210540888773352</v>
      </c>
      <c r="V4223">
        <v>14.540957446808516</v>
      </c>
      <c r="W4223">
        <v>56.571808510638292</v>
      </c>
      <c r="X4223">
        <v>178.72409580230939</v>
      </c>
      <c r="Y4223">
        <v>164.96234042553181</v>
      </c>
      <c r="Z4223">
        <v>164.96234042553181</v>
      </c>
      <c r="AA4223">
        <v>2.9133947536491851</v>
      </c>
      <c r="AB4223">
        <v>4.0899660464610328</v>
      </c>
      <c r="AC4223">
        <v>-8.0923904651209977</v>
      </c>
    </row>
    <row r="4224" spans="1:29">
      <c r="A4224">
        <v>11</v>
      </c>
      <c r="B4224">
        <v>318</v>
      </c>
      <c r="C4224">
        <v>2007</v>
      </c>
      <c r="D4224">
        <v>99</v>
      </c>
      <c r="E4224">
        <v>99</v>
      </c>
      <c r="F4224">
        <v>99</v>
      </c>
      <c r="G4224">
        <v>99</v>
      </c>
      <c r="H4224">
        <v>99</v>
      </c>
      <c r="I4224">
        <v>99</v>
      </c>
      <c r="J4224">
        <v>999</v>
      </c>
      <c r="K4224">
        <v>99</v>
      </c>
      <c r="L4224">
        <v>99</v>
      </c>
      <c r="M4224">
        <v>99</v>
      </c>
      <c r="N4224">
        <v>170</v>
      </c>
      <c r="O4224">
        <v>99</v>
      </c>
      <c r="P4224">
        <v>9999</v>
      </c>
      <c r="Q4224">
        <v>600</v>
      </c>
      <c r="R4224">
        <v>1602</v>
      </c>
      <c r="S4224">
        <v>1602</v>
      </c>
      <c r="T4224">
        <v>7.8383403464135437</v>
      </c>
      <c r="U4224">
        <v>9.2260457205449438</v>
      </c>
      <c r="V4224">
        <v>13.741573033707867</v>
      </c>
      <c r="W4224">
        <v>55.506242197253435</v>
      </c>
      <c r="X4224">
        <v>189.51574616236752</v>
      </c>
      <c r="Y4224">
        <v>174.92303370786524</v>
      </c>
      <c r="Z4224">
        <v>174.92303370786524</v>
      </c>
      <c r="AA4224">
        <v>2.8683711568939723</v>
      </c>
      <c r="AB4224">
        <v>4.1844517491203153</v>
      </c>
      <c r="AC4224">
        <v>-5.6005544547944304</v>
      </c>
    </row>
    <row r="4225" spans="1:29">
      <c r="A4225">
        <v>11</v>
      </c>
      <c r="B4225">
        <v>319</v>
      </c>
      <c r="C4225">
        <v>2007</v>
      </c>
      <c r="D4225">
        <v>99</v>
      </c>
      <c r="E4225">
        <v>99</v>
      </c>
      <c r="F4225">
        <v>99</v>
      </c>
      <c r="G4225">
        <v>99</v>
      </c>
      <c r="H4225">
        <v>99</v>
      </c>
      <c r="I4225">
        <v>99</v>
      </c>
      <c r="J4225">
        <v>999</v>
      </c>
      <c r="K4225">
        <v>99</v>
      </c>
      <c r="L4225">
        <v>99</v>
      </c>
      <c r="M4225">
        <v>99</v>
      </c>
      <c r="N4225">
        <v>180</v>
      </c>
      <c r="O4225">
        <v>99</v>
      </c>
      <c r="P4225">
        <v>9999</v>
      </c>
      <c r="Q4225">
        <v>546</v>
      </c>
      <c r="R4225">
        <v>1361</v>
      </c>
      <c r="S4225">
        <v>1360</v>
      </c>
      <c r="T4225">
        <v>6.6591643017907822</v>
      </c>
      <c r="U4225">
        <v>8.2645048214006778</v>
      </c>
      <c r="V4225">
        <v>12.965466568699481</v>
      </c>
      <c r="W4225">
        <v>54.403676470588223</v>
      </c>
      <c r="X4225">
        <v>199.97564087969863</v>
      </c>
      <c r="Y4225">
        <v>184.43894195444528</v>
      </c>
      <c r="Z4225">
        <v>184.57455882352951</v>
      </c>
      <c r="AA4225">
        <v>2.8628297055519321</v>
      </c>
      <c r="AB4225">
        <v>4.5237430507762122</v>
      </c>
      <c r="AC4225">
        <v>-11.603005842041998</v>
      </c>
    </row>
    <row r="4226" spans="1:29">
      <c r="A4226">
        <v>11</v>
      </c>
      <c r="B4226">
        <v>320</v>
      </c>
      <c r="C4226">
        <v>2007</v>
      </c>
      <c r="D4226">
        <v>99</v>
      </c>
      <c r="E4226">
        <v>99</v>
      </c>
      <c r="F4226">
        <v>99</v>
      </c>
      <c r="G4226">
        <v>99</v>
      </c>
      <c r="H4226">
        <v>99</v>
      </c>
      <c r="I4226">
        <v>99</v>
      </c>
      <c r="J4226">
        <v>999</v>
      </c>
      <c r="K4226">
        <v>99</v>
      </c>
      <c r="L4226">
        <v>99</v>
      </c>
      <c r="M4226">
        <v>99</v>
      </c>
      <c r="N4226">
        <v>190</v>
      </c>
      <c r="O4226">
        <v>99</v>
      </c>
      <c r="P4226">
        <v>9999</v>
      </c>
      <c r="Q4226">
        <v>466</v>
      </c>
      <c r="R4226">
        <v>973</v>
      </c>
      <c r="S4226">
        <v>972</v>
      </c>
      <c r="T4226">
        <v>4.7607397984147184</v>
      </c>
      <c r="U4226">
        <v>6.2278632627491852</v>
      </c>
      <c r="V4226">
        <v>12.284686536485099</v>
      </c>
      <c r="W4226">
        <v>53.406378600823047</v>
      </c>
      <c r="X4226">
        <v>210.84848883004631</v>
      </c>
      <c r="Y4226">
        <v>194.41068859198393</v>
      </c>
      <c r="Z4226">
        <v>194.61069958847764</v>
      </c>
      <c r="AA4226">
        <v>2.8174625809835496</v>
      </c>
      <c r="AB4226">
        <v>4.4613659874465998</v>
      </c>
      <c r="AC4226">
        <v>-6.9973955214762196</v>
      </c>
    </row>
    <row r="4227" spans="1:29">
      <c r="A4227">
        <v>11</v>
      </c>
      <c r="B4227">
        <v>321</v>
      </c>
      <c r="C4227">
        <v>2007</v>
      </c>
      <c r="D4227">
        <v>99</v>
      </c>
      <c r="E4227">
        <v>99</v>
      </c>
      <c r="F4227">
        <v>99</v>
      </c>
      <c r="G4227">
        <v>99</v>
      </c>
      <c r="H4227">
        <v>99</v>
      </c>
      <c r="I4227">
        <v>99</v>
      </c>
      <c r="J4227">
        <v>999</v>
      </c>
      <c r="K4227">
        <v>99</v>
      </c>
      <c r="L4227">
        <v>99</v>
      </c>
      <c r="M4227">
        <v>99</v>
      </c>
      <c r="N4227">
        <v>200</v>
      </c>
      <c r="O4227">
        <v>99</v>
      </c>
      <c r="P4227">
        <v>9999</v>
      </c>
      <c r="Q4227">
        <v>341</v>
      </c>
      <c r="R4227">
        <v>592</v>
      </c>
      <c r="S4227">
        <v>592</v>
      </c>
      <c r="T4227">
        <v>2.896565221645953</v>
      </c>
      <c r="U4227">
        <v>3.9909183798276362</v>
      </c>
      <c r="V4227">
        <v>11.091216216216216</v>
      </c>
      <c r="W4227">
        <v>51.386824324324323</v>
      </c>
      <c r="X4227">
        <v>221.84178354952999</v>
      </c>
      <c r="Y4227">
        <v>204.75996621621621</v>
      </c>
      <c r="Z4227">
        <v>204.75996621621621</v>
      </c>
      <c r="AA4227">
        <v>2.829854475086464</v>
      </c>
      <c r="AB4227">
        <v>4.9166047306293086</v>
      </c>
      <c r="AC4227">
        <v>-2.9615436753968889</v>
      </c>
    </row>
    <row r="4228" spans="1:29">
      <c r="A4228">
        <v>11</v>
      </c>
      <c r="B4228">
        <v>322</v>
      </c>
      <c r="C4228">
        <v>2007</v>
      </c>
      <c r="D4228">
        <v>99</v>
      </c>
      <c r="E4228">
        <v>99</v>
      </c>
      <c r="F4228">
        <v>99</v>
      </c>
      <c r="G4228">
        <v>99</v>
      </c>
      <c r="H4228">
        <v>99</v>
      </c>
      <c r="I4228">
        <v>99</v>
      </c>
      <c r="J4228">
        <v>999</v>
      </c>
      <c r="K4228">
        <v>99</v>
      </c>
      <c r="L4228">
        <v>99</v>
      </c>
      <c r="M4228">
        <v>99</v>
      </c>
      <c r="N4228">
        <v>210</v>
      </c>
      <c r="O4228">
        <v>99</v>
      </c>
      <c r="P4228">
        <v>9999</v>
      </c>
      <c r="Q4228">
        <v>259</v>
      </c>
      <c r="R4228">
        <v>415</v>
      </c>
      <c r="S4228">
        <v>415</v>
      </c>
      <c r="T4228">
        <v>2.0305313631470789</v>
      </c>
      <c r="U4228">
        <v>2.9304752656391999</v>
      </c>
      <c r="V4228">
        <v>10.898795180722894</v>
      </c>
      <c r="W4228">
        <v>50.807228915662655</v>
      </c>
      <c r="X4228">
        <v>232.37113132921701</v>
      </c>
      <c r="Y4228">
        <v>214.47855421686745</v>
      </c>
      <c r="Z4228">
        <v>214.47855421686745</v>
      </c>
      <c r="AA4228">
        <v>2.829065635069385</v>
      </c>
      <c r="AB4228">
        <v>5.2145714082457717</v>
      </c>
      <c r="AC4228">
        <v>-8.5379926067909189</v>
      </c>
    </row>
    <row r="4229" spans="1:29">
      <c r="A4229">
        <v>11</v>
      </c>
      <c r="B4229">
        <v>323</v>
      </c>
      <c r="C4229">
        <v>2007</v>
      </c>
      <c r="D4229">
        <v>99</v>
      </c>
      <c r="E4229">
        <v>99</v>
      </c>
      <c r="F4229">
        <v>99</v>
      </c>
      <c r="G4229">
        <v>99</v>
      </c>
      <c r="H4229">
        <v>99</v>
      </c>
      <c r="I4229">
        <v>99</v>
      </c>
      <c r="J4229">
        <v>999</v>
      </c>
      <c r="K4229">
        <v>99</v>
      </c>
      <c r="L4229">
        <v>99</v>
      </c>
      <c r="M4229">
        <v>99</v>
      </c>
      <c r="N4229">
        <v>220</v>
      </c>
      <c r="O4229">
        <v>99</v>
      </c>
      <c r="P4229">
        <v>9999</v>
      </c>
      <c r="Q4229">
        <v>163</v>
      </c>
      <c r="R4229">
        <v>213</v>
      </c>
      <c r="S4229">
        <v>213</v>
      </c>
      <c r="T4229">
        <v>1.0421763381935607</v>
      </c>
      <c r="U4229">
        <v>1.5752251926724781</v>
      </c>
      <c r="V4229">
        <v>8.9718309859154903</v>
      </c>
      <c r="W4229">
        <v>48.539906103286384</v>
      </c>
      <c r="X4229">
        <v>243.36339452387847</v>
      </c>
      <c r="Y4229">
        <v>224.62441314553985</v>
      </c>
      <c r="Z4229">
        <v>224.62441314553985</v>
      </c>
      <c r="AA4229">
        <v>2.7952449997633302</v>
      </c>
      <c r="AB4229">
        <v>5.6356139498835995</v>
      </c>
      <c r="AC4229">
        <v>-7.5940160151777309</v>
      </c>
    </row>
    <row r="4230" spans="1:29">
      <c r="A4230">
        <v>11</v>
      </c>
      <c r="B4230">
        <v>324</v>
      </c>
      <c r="C4230">
        <v>2007</v>
      </c>
      <c r="D4230">
        <v>99</v>
      </c>
      <c r="E4230">
        <v>99</v>
      </c>
      <c r="F4230">
        <v>99</v>
      </c>
      <c r="G4230">
        <v>99</v>
      </c>
      <c r="H4230">
        <v>99</v>
      </c>
      <c r="I4230">
        <v>99</v>
      </c>
      <c r="J4230">
        <v>999</v>
      </c>
      <c r="K4230">
        <v>99</v>
      </c>
      <c r="L4230">
        <v>99</v>
      </c>
      <c r="M4230">
        <v>99</v>
      </c>
      <c r="N4230">
        <v>230</v>
      </c>
      <c r="O4230">
        <v>99</v>
      </c>
      <c r="P4230">
        <v>9999</v>
      </c>
      <c r="Q4230">
        <v>136</v>
      </c>
      <c r="R4230">
        <v>204</v>
      </c>
      <c r="S4230">
        <v>204</v>
      </c>
      <c r="T4230">
        <v>0.99814071826988948</v>
      </c>
      <c r="U4230">
        <v>1.622312392391575</v>
      </c>
      <c r="V4230">
        <v>8.4607843137254939</v>
      </c>
      <c r="W4230">
        <v>46.906862745098039</v>
      </c>
      <c r="X4230">
        <v>261.69566418116528</v>
      </c>
      <c r="Y4230">
        <v>241.54509803921579</v>
      </c>
      <c r="Z4230">
        <v>241.54509803921579</v>
      </c>
      <c r="AA4230">
        <v>9.3347193731091807</v>
      </c>
      <c r="AB4230">
        <v>5.7177185873306335</v>
      </c>
      <c r="AC4230">
        <v>-10.569682012792851</v>
      </c>
    </row>
    <row r="4231" spans="1:29">
      <c r="A4231">
        <v>11</v>
      </c>
      <c r="B4231">
        <v>325</v>
      </c>
      <c r="C4231">
        <v>2006</v>
      </c>
      <c r="D4231">
        <v>99</v>
      </c>
      <c r="E4231">
        <v>99</v>
      </c>
      <c r="F4231">
        <v>99</v>
      </c>
      <c r="G4231">
        <v>99</v>
      </c>
      <c r="H4231">
        <v>99</v>
      </c>
      <c r="I4231">
        <v>99</v>
      </c>
      <c r="J4231">
        <v>999</v>
      </c>
      <c r="K4231">
        <v>99</v>
      </c>
      <c r="L4231">
        <v>99</v>
      </c>
      <c r="M4231">
        <v>99</v>
      </c>
      <c r="N4231">
        <v>60</v>
      </c>
      <c r="O4231">
        <v>99</v>
      </c>
      <c r="P4231">
        <v>9999</v>
      </c>
      <c r="Q4231">
        <v>11</v>
      </c>
      <c r="R4231">
        <v>10</v>
      </c>
      <c r="S4231">
        <v>7</v>
      </c>
      <c r="T4231">
        <v>5.1392743344639717E-2</v>
      </c>
      <c r="U4231">
        <v>1.6260662429783825E-2</v>
      </c>
      <c r="V4231">
        <v>99</v>
      </c>
      <c r="W4231">
        <v>61.714285714285694</v>
      </c>
      <c r="X4231">
        <v>65.395449620801742</v>
      </c>
      <c r="Y4231">
        <v>45.81</v>
      </c>
      <c r="Z4231">
        <v>65.442857142857108</v>
      </c>
      <c r="AA4231">
        <v>7.4046041936964988</v>
      </c>
      <c r="AB4231">
        <v>2.4907993963088808</v>
      </c>
      <c r="AC4231">
        <v>-7.6018633159177309</v>
      </c>
    </row>
    <row r="4232" spans="1:29">
      <c r="A4232">
        <v>11</v>
      </c>
      <c r="B4232">
        <v>326</v>
      </c>
      <c r="C4232">
        <v>2006</v>
      </c>
      <c r="D4232">
        <v>99</v>
      </c>
      <c r="E4232">
        <v>99</v>
      </c>
      <c r="F4232">
        <v>99</v>
      </c>
      <c r="G4232">
        <v>99</v>
      </c>
      <c r="H4232">
        <v>99</v>
      </c>
      <c r="I4232">
        <v>99</v>
      </c>
      <c r="J4232">
        <v>999</v>
      </c>
      <c r="K4232">
        <v>99</v>
      </c>
      <c r="L4232">
        <v>99</v>
      </c>
      <c r="M4232">
        <v>99</v>
      </c>
      <c r="N4232">
        <v>70</v>
      </c>
      <c r="O4232">
        <v>99</v>
      </c>
      <c r="P4232">
        <v>9999</v>
      </c>
      <c r="Q4232">
        <v>21</v>
      </c>
      <c r="R4232">
        <v>25</v>
      </c>
      <c r="S4232">
        <v>23</v>
      </c>
      <c r="T4232">
        <v>0.12848185836159931</v>
      </c>
      <c r="U4232">
        <v>6.1876417261731438E-2</v>
      </c>
      <c r="V4232">
        <v>29.28</v>
      </c>
      <c r="W4232">
        <v>59.565217391304344</v>
      </c>
      <c r="X4232">
        <v>82.071505958829889</v>
      </c>
      <c r="Y4232">
        <v>69.728000000000023</v>
      </c>
      <c r="Z4232">
        <v>75.791304347826099</v>
      </c>
      <c r="AA4232">
        <v>3.2286641528223847</v>
      </c>
      <c r="AB4232">
        <v>6.2333331648521115</v>
      </c>
      <c r="AC4232">
        <v>-16.070365055673221</v>
      </c>
    </row>
    <row r="4233" spans="1:29">
      <c r="A4233">
        <v>11</v>
      </c>
      <c r="B4233">
        <v>327</v>
      </c>
      <c r="C4233">
        <v>2006</v>
      </c>
      <c r="D4233">
        <v>99</v>
      </c>
      <c r="E4233">
        <v>99</v>
      </c>
      <c r="F4233">
        <v>99</v>
      </c>
      <c r="G4233">
        <v>99</v>
      </c>
      <c r="H4233">
        <v>99</v>
      </c>
      <c r="I4233">
        <v>99</v>
      </c>
      <c r="J4233">
        <v>999</v>
      </c>
      <c r="K4233">
        <v>99</v>
      </c>
      <c r="L4233">
        <v>99</v>
      </c>
      <c r="M4233">
        <v>99</v>
      </c>
      <c r="N4233">
        <v>80</v>
      </c>
      <c r="O4233">
        <v>99</v>
      </c>
      <c r="P4233">
        <v>9999</v>
      </c>
      <c r="Q4233">
        <v>86</v>
      </c>
      <c r="R4233">
        <v>130</v>
      </c>
      <c r="S4233">
        <v>124</v>
      </c>
      <c r="T4233">
        <v>0.66810566348031641</v>
      </c>
      <c r="U4233">
        <v>0.37679586078288846</v>
      </c>
      <c r="V4233">
        <v>23.053846153846159</v>
      </c>
      <c r="W4233">
        <v>60.838709677419367</v>
      </c>
      <c r="X4233">
        <v>92.681890157513124</v>
      </c>
      <c r="Y4233">
        <v>81.655384615384577</v>
      </c>
      <c r="Z4233">
        <v>85.606451612903186</v>
      </c>
      <c r="AA4233">
        <v>2.9170727134246728</v>
      </c>
      <c r="AB4233">
        <v>3.9459801856307513</v>
      </c>
      <c r="AC4233">
        <v>-8.8186423784855652</v>
      </c>
    </row>
    <row r="4234" spans="1:29">
      <c r="A4234">
        <v>11</v>
      </c>
      <c r="B4234">
        <v>328</v>
      </c>
      <c r="C4234">
        <v>2006</v>
      </c>
      <c r="D4234">
        <v>99</v>
      </c>
      <c r="E4234">
        <v>99</v>
      </c>
      <c r="F4234">
        <v>99</v>
      </c>
      <c r="G4234">
        <v>99</v>
      </c>
      <c r="H4234">
        <v>99</v>
      </c>
      <c r="I4234">
        <v>99</v>
      </c>
      <c r="J4234">
        <v>999</v>
      </c>
      <c r="K4234">
        <v>99</v>
      </c>
      <c r="L4234">
        <v>99</v>
      </c>
      <c r="M4234">
        <v>99</v>
      </c>
      <c r="N4234">
        <v>90</v>
      </c>
      <c r="O4234">
        <v>99</v>
      </c>
      <c r="P4234">
        <v>9999</v>
      </c>
      <c r="Q4234">
        <v>193</v>
      </c>
      <c r="R4234">
        <v>386</v>
      </c>
      <c r="S4234">
        <v>370</v>
      </c>
      <c r="T4234">
        <v>1.9837598931030935</v>
      </c>
      <c r="U4234">
        <v>1.2580769099161444</v>
      </c>
      <c r="V4234">
        <v>22.854922279792746</v>
      </c>
      <c r="W4234">
        <v>60.983783783783792</v>
      </c>
      <c r="X4234">
        <v>103.72658429653252</v>
      </c>
      <c r="Y4234">
        <v>91.820984455958595</v>
      </c>
      <c r="Z4234">
        <v>95.791621621621729</v>
      </c>
      <c r="AA4234">
        <v>2.7203755836781873</v>
      </c>
      <c r="AB4234">
        <v>2.4161073800991111</v>
      </c>
      <c r="AC4234">
        <v>-0.1213151330915334</v>
      </c>
    </row>
    <row r="4235" spans="1:29">
      <c r="A4235">
        <v>11</v>
      </c>
      <c r="B4235">
        <v>329</v>
      </c>
      <c r="C4235">
        <v>2006</v>
      </c>
      <c r="D4235">
        <v>99</v>
      </c>
      <c r="E4235">
        <v>99</v>
      </c>
      <c r="F4235">
        <v>99</v>
      </c>
      <c r="G4235">
        <v>99</v>
      </c>
      <c r="H4235">
        <v>99</v>
      </c>
      <c r="I4235">
        <v>99</v>
      </c>
      <c r="J4235">
        <v>999</v>
      </c>
      <c r="K4235">
        <v>99</v>
      </c>
      <c r="L4235">
        <v>99</v>
      </c>
      <c r="M4235">
        <v>99</v>
      </c>
      <c r="N4235">
        <v>100</v>
      </c>
      <c r="O4235">
        <v>99</v>
      </c>
      <c r="P4235">
        <v>9999</v>
      </c>
      <c r="Q4235">
        <v>580</v>
      </c>
      <c r="R4235">
        <v>1623</v>
      </c>
      <c r="S4235">
        <v>1606</v>
      </c>
      <c r="T4235">
        <v>8.3410422448350303</v>
      </c>
      <c r="U4235">
        <v>6.0856833617040014</v>
      </c>
      <c r="V4235">
        <v>18.260628465804071</v>
      </c>
      <c r="W4235">
        <v>58.983810709838103</v>
      </c>
      <c r="X4235">
        <v>115.65230045613259</v>
      </c>
      <c r="Y4235">
        <v>105.6362292051755</v>
      </c>
      <c r="Z4235">
        <v>106.7544209215441</v>
      </c>
      <c r="AA4235">
        <v>2.5198716599764621</v>
      </c>
      <c r="AB4235">
        <v>3.2207665097954306</v>
      </c>
      <c r="AC4235">
        <v>-20.792932389363848</v>
      </c>
    </row>
    <row r="4236" spans="1:29">
      <c r="A4236">
        <v>11</v>
      </c>
      <c r="B4236">
        <v>330</v>
      </c>
      <c r="C4236">
        <v>2006</v>
      </c>
      <c r="D4236">
        <v>99</v>
      </c>
      <c r="E4236">
        <v>99</v>
      </c>
      <c r="F4236">
        <v>99</v>
      </c>
      <c r="G4236">
        <v>99</v>
      </c>
      <c r="H4236">
        <v>99</v>
      </c>
      <c r="I4236">
        <v>99</v>
      </c>
      <c r="J4236">
        <v>999</v>
      </c>
      <c r="K4236">
        <v>99</v>
      </c>
      <c r="L4236">
        <v>99</v>
      </c>
      <c r="M4236">
        <v>99</v>
      </c>
      <c r="N4236">
        <v>110</v>
      </c>
      <c r="O4236">
        <v>99</v>
      </c>
      <c r="P4236">
        <v>9999</v>
      </c>
      <c r="Q4236">
        <v>715</v>
      </c>
      <c r="R4236">
        <v>2716</v>
      </c>
      <c r="S4236">
        <v>2682</v>
      </c>
      <c r="T4236">
        <v>13.958269092404151</v>
      </c>
      <c r="U4236">
        <v>10.941466442692398</v>
      </c>
      <c r="V4236">
        <v>16.769513991163475</v>
      </c>
      <c r="W4236">
        <v>58.341909023117083</v>
      </c>
      <c r="X4236">
        <v>124.52662046824972</v>
      </c>
      <c r="Y4236">
        <v>113.49267304860084</v>
      </c>
      <c r="Z4236">
        <v>114.9314317673378</v>
      </c>
      <c r="AA4236">
        <v>2.9320416302534902</v>
      </c>
      <c r="AB4236">
        <v>3.3306179894388821</v>
      </c>
      <c r="AC4236">
        <v>-0.36471523803401851</v>
      </c>
    </row>
    <row r="4237" spans="1:29">
      <c r="A4237">
        <v>11</v>
      </c>
      <c r="B4237">
        <v>331</v>
      </c>
      <c r="C4237">
        <v>2006</v>
      </c>
      <c r="D4237">
        <v>99</v>
      </c>
      <c r="E4237">
        <v>99</v>
      </c>
      <c r="F4237">
        <v>99</v>
      </c>
      <c r="G4237">
        <v>99</v>
      </c>
      <c r="H4237">
        <v>99</v>
      </c>
      <c r="I4237">
        <v>99</v>
      </c>
      <c r="J4237">
        <v>999</v>
      </c>
      <c r="K4237">
        <v>99</v>
      </c>
      <c r="L4237">
        <v>99</v>
      </c>
      <c r="M4237">
        <v>99</v>
      </c>
      <c r="N4237">
        <v>120</v>
      </c>
      <c r="O4237">
        <v>99</v>
      </c>
      <c r="P4237">
        <v>9999</v>
      </c>
      <c r="Q4237">
        <v>655</v>
      </c>
      <c r="R4237">
        <v>2501</v>
      </c>
      <c r="S4237">
        <v>2476</v>
      </c>
      <c r="T4237">
        <v>12.853325110494398</v>
      </c>
      <c r="U4237">
        <v>10.983699440201592</v>
      </c>
      <c r="V4237">
        <v>16.502998800479805</v>
      </c>
      <c r="W4237">
        <v>58.056542810985455</v>
      </c>
      <c r="X4237">
        <v>135.40798198597031</v>
      </c>
      <c r="Y4237">
        <v>123.72487005197928</v>
      </c>
      <c r="Z4237">
        <v>124.97411147011316</v>
      </c>
      <c r="AA4237">
        <v>2.897605728888252</v>
      </c>
      <c r="AB4237">
        <v>3.7018357672705879</v>
      </c>
      <c r="AC4237">
        <v>-2.3753994716879241</v>
      </c>
    </row>
    <row r="4238" spans="1:29">
      <c r="A4238">
        <v>11</v>
      </c>
      <c r="B4238">
        <v>332</v>
      </c>
      <c r="C4238">
        <v>2006</v>
      </c>
      <c r="D4238">
        <v>99</v>
      </c>
      <c r="E4238">
        <v>99</v>
      </c>
      <c r="F4238">
        <v>99</v>
      </c>
      <c r="G4238">
        <v>99</v>
      </c>
      <c r="H4238">
        <v>99</v>
      </c>
      <c r="I4238">
        <v>99</v>
      </c>
      <c r="J4238">
        <v>999</v>
      </c>
      <c r="K4238">
        <v>99</v>
      </c>
      <c r="L4238">
        <v>99</v>
      </c>
      <c r="M4238">
        <v>99</v>
      </c>
      <c r="N4238">
        <v>130</v>
      </c>
      <c r="O4238">
        <v>99</v>
      </c>
      <c r="P4238">
        <v>9999</v>
      </c>
      <c r="Q4238">
        <v>664</v>
      </c>
      <c r="R4238">
        <v>2083</v>
      </c>
      <c r="S4238">
        <v>2060</v>
      </c>
      <c r="T4238">
        <v>10.705108438688461</v>
      </c>
      <c r="U4238">
        <v>9.8718691036907185</v>
      </c>
      <c r="V4238">
        <v>16.049447911665869</v>
      </c>
      <c r="W4238">
        <v>57.814563106796143</v>
      </c>
      <c r="X4238">
        <v>146.27727218586787</v>
      </c>
      <c r="Y4238">
        <v>133.51565050408078</v>
      </c>
      <c r="Z4238">
        <v>135.00635922330113</v>
      </c>
      <c r="AA4238">
        <v>2.8676659679814218</v>
      </c>
      <c r="AB4238">
        <v>3.8241163143690424</v>
      </c>
      <c r="AC4238">
        <v>-1.5004978672338951</v>
      </c>
    </row>
    <row r="4239" spans="1:29">
      <c r="A4239">
        <v>11</v>
      </c>
      <c r="B4239">
        <v>333</v>
      </c>
      <c r="C4239">
        <v>2006</v>
      </c>
      <c r="D4239">
        <v>99</v>
      </c>
      <c r="E4239">
        <v>99</v>
      </c>
      <c r="F4239">
        <v>99</v>
      </c>
      <c r="G4239">
        <v>99</v>
      </c>
      <c r="H4239">
        <v>99</v>
      </c>
      <c r="I4239">
        <v>99</v>
      </c>
      <c r="J4239">
        <v>999</v>
      </c>
      <c r="K4239">
        <v>99</v>
      </c>
      <c r="L4239">
        <v>99</v>
      </c>
      <c r="M4239">
        <v>99</v>
      </c>
      <c r="N4239">
        <v>140</v>
      </c>
      <c r="O4239">
        <v>99</v>
      </c>
      <c r="P4239">
        <v>9999</v>
      </c>
      <c r="Q4239">
        <v>674</v>
      </c>
      <c r="R4239">
        <v>2037</v>
      </c>
      <c r="S4239">
        <v>2014</v>
      </c>
      <c r="T4239">
        <v>10.468701819303112</v>
      </c>
      <c r="U4239">
        <v>10.361481518502352</v>
      </c>
      <c r="V4239">
        <v>16.225822287677953</v>
      </c>
      <c r="W4239">
        <v>57.53475670307845</v>
      </c>
      <c r="X4239">
        <v>157.03988668995225</v>
      </c>
      <c r="Y4239">
        <v>143.3022091310749</v>
      </c>
      <c r="Z4239">
        <v>144.93872889771578</v>
      </c>
      <c r="AA4239">
        <v>2.9154094544393998</v>
      </c>
      <c r="AB4239">
        <v>3.9363775275141606</v>
      </c>
      <c r="AC4239">
        <v>-5.7262696463404303</v>
      </c>
    </row>
    <row r="4240" spans="1:29">
      <c r="A4240">
        <v>11</v>
      </c>
      <c r="B4240">
        <v>334</v>
      </c>
      <c r="C4240">
        <v>2006</v>
      </c>
      <c r="D4240">
        <v>99</v>
      </c>
      <c r="E4240">
        <v>99</v>
      </c>
      <c r="F4240">
        <v>99</v>
      </c>
      <c r="G4240">
        <v>99</v>
      </c>
      <c r="H4240">
        <v>99</v>
      </c>
      <c r="I4240">
        <v>99</v>
      </c>
      <c r="J4240">
        <v>999</v>
      </c>
      <c r="K4240">
        <v>99</v>
      </c>
      <c r="L4240">
        <v>99</v>
      </c>
      <c r="M4240">
        <v>99</v>
      </c>
      <c r="N4240">
        <v>150</v>
      </c>
      <c r="O4240">
        <v>99</v>
      </c>
      <c r="P4240">
        <v>9999</v>
      </c>
      <c r="Q4240">
        <v>659</v>
      </c>
      <c r="R4240">
        <v>1788</v>
      </c>
      <c r="S4240">
        <v>1777</v>
      </c>
      <c r="T4240">
        <v>9.1890225100215837</v>
      </c>
      <c r="U4240">
        <v>9.7776062459117679</v>
      </c>
      <c r="V4240">
        <v>15.48489932885906</v>
      </c>
      <c r="W4240">
        <v>57.142374788970173</v>
      </c>
      <c r="X4240">
        <v>167.94314328580319</v>
      </c>
      <c r="Y4240">
        <v>154.05900447427297</v>
      </c>
      <c r="Z4240">
        <v>155.01266178953301</v>
      </c>
      <c r="AA4240">
        <v>2.9533081047869434</v>
      </c>
      <c r="AB4240">
        <v>4.0059732537603425</v>
      </c>
      <c r="AC4240">
        <v>-6.8989752758985192</v>
      </c>
    </row>
    <row r="4241" spans="1:29">
      <c r="A4241">
        <v>11</v>
      </c>
      <c r="B4241">
        <v>335</v>
      </c>
      <c r="C4241">
        <v>2006</v>
      </c>
      <c r="D4241">
        <v>99</v>
      </c>
      <c r="E4241">
        <v>99</v>
      </c>
      <c r="F4241">
        <v>99</v>
      </c>
      <c r="G4241">
        <v>99</v>
      </c>
      <c r="H4241">
        <v>99</v>
      </c>
      <c r="I4241">
        <v>99</v>
      </c>
      <c r="J4241">
        <v>999</v>
      </c>
      <c r="K4241">
        <v>99</v>
      </c>
      <c r="L4241">
        <v>99</v>
      </c>
      <c r="M4241">
        <v>99</v>
      </c>
      <c r="N4241">
        <v>160</v>
      </c>
      <c r="O4241">
        <v>99</v>
      </c>
      <c r="P4241">
        <v>9999</v>
      </c>
      <c r="Q4241">
        <v>663</v>
      </c>
      <c r="R4241">
        <v>1644</v>
      </c>
      <c r="S4241">
        <v>1638</v>
      </c>
      <c r="T4241">
        <v>8.4489670058587745</v>
      </c>
      <c r="U4241">
        <v>9.591071849197613</v>
      </c>
      <c r="V4241">
        <v>14.517031630170315</v>
      </c>
      <c r="W4241">
        <v>56.725885225885243</v>
      </c>
      <c r="X4241">
        <v>178.72239049117817</v>
      </c>
      <c r="Y4241">
        <v>164.356690997567</v>
      </c>
      <c r="Z4241">
        <v>164.95873015873028</v>
      </c>
      <c r="AA4241">
        <v>2.8536152079479118</v>
      </c>
      <c r="AB4241">
        <v>3.9367653173476689</v>
      </c>
      <c r="AC4241">
        <v>-10.26627863289656</v>
      </c>
    </row>
    <row r="4242" spans="1:29">
      <c r="A4242">
        <v>11</v>
      </c>
      <c r="B4242">
        <v>336</v>
      </c>
      <c r="C4242">
        <v>2006</v>
      </c>
      <c r="D4242">
        <v>99</v>
      </c>
      <c r="E4242">
        <v>99</v>
      </c>
      <c r="F4242">
        <v>99</v>
      </c>
      <c r="G4242">
        <v>99</v>
      </c>
      <c r="H4242">
        <v>99</v>
      </c>
      <c r="I4242">
        <v>99</v>
      </c>
      <c r="J4242">
        <v>999</v>
      </c>
      <c r="K4242">
        <v>99</v>
      </c>
      <c r="L4242">
        <v>99</v>
      </c>
      <c r="M4242">
        <v>99</v>
      </c>
      <c r="N4242">
        <v>170</v>
      </c>
      <c r="O4242">
        <v>99</v>
      </c>
      <c r="P4242">
        <v>9999</v>
      </c>
      <c r="Q4242">
        <v>593</v>
      </c>
      <c r="R4242">
        <v>1408</v>
      </c>
      <c r="S4242">
        <v>1404</v>
      </c>
      <c r="T4242">
        <v>7.2360982629252737</v>
      </c>
      <c r="U4242">
        <v>8.7104900688918256</v>
      </c>
      <c r="V4242">
        <v>14.042613636363638</v>
      </c>
      <c r="W4242">
        <v>55.823361823361822</v>
      </c>
      <c r="X4242">
        <v>189.36652036343995</v>
      </c>
      <c r="Y4242">
        <v>174.28579545454545</v>
      </c>
      <c r="Z4242">
        <v>174.78233618233611</v>
      </c>
      <c r="AA4242">
        <v>2.9400033356335209</v>
      </c>
      <c r="AB4242">
        <v>4.2602477199648332</v>
      </c>
      <c r="AC4242">
        <v>-7.8331368841921778</v>
      </c>
    </row>
    <row r="4243" spans="1:29">
      <c r="A4243">
        <v>11</v>
      </c>
      <c r="B4243">
        <v>337</v>
      </c>
      <c r="C4243">
        <v>2006</v>
      </c>
      <c r="D4243">
        <v>99</v>
      </c>
      <c r="E4243">
        <v>99</v>
      </c>
      <c r="F4243">
        <v>99</v>
      </c>
      <c r="G4243">
        <v>99</v>
      </c>
      <c r="H4243">
        <v>99</v>
      </c>
      <c r="I4243">
        <v>99</v>
      </c>
      <c r="J4243">
        <v>999</v>
      </c>
      <c r="K4243">
        <v>99</v>
      </c>
      <c r="L4243">
        <v>99</v>
      </c>
      <c r="M4243">
        <v>99</v>
      </c>
      <c r="N4243">
        <v>180</v>
      </c>
      <c r="O4243">
        <v>99</v>
      </c>
      <c r="P4243">
        <v>9999</v>
      </c>
      <c r="Q4243">
        <v>522</v>
      </c>
      <c r="R4243">
        <v>1070</v>
      </c>
      <c r="S4243">
        <v>1068</v>
      </c>
      <c r="T4243">
        <v>5.4990235378764529</v>
      </c>
      <c r="U4243">
        <v>7.0069966638132586</v>
      </c>
      <c r="V4243">
        <v>13.491588785046728</v>
      </c>
      <c r="W4243">
        <v>54.552434456928815</v>
      </c>
      <c r="X4243">
        <v>200.25657901398321</v>
      </c>
      <c r="Y4243">
        <v>184.48887850467247</v>
      </c>
      <c r="Z4243">
        <v>184.83436329587968</v>
      </c>
      <c r="AA4243">
        <v>2.8158607872190209</v>
      </c>
      <c r="AB4243">
        <v>4.4025086130979183</v>
      </c>
      <c r="AC4243">
        <v>-5.1176939045854644</v>
      </c>
    </row>
    <row r="4244" spans="1:29">
      <c r="A4244">
        <v>11</v>
      </c>
      <c r="B4244">
        <v>338</v>
      </c>
      <c r="C4244">
        <v>2006</v>
      </c>
      <c r="D4244">
        <v>99</v>
      </c>
      <c r="E4244">
        <v>99</v>
      </c>
      <c r="F4244">
        <v>99</v>
      </c>
      <c r="G4244">
        <v>99</v>
      </c>
      <c r="H4244">
        <v>99</v>
      </c>
      <c r="I4244">
        <v>99</v>
      </c>
      <c r="J4244">
        <v>999</v>
      </c>
      <c r="K4244">
        <v>99</v>
      </c>
      <c r="L4244">
        <v>99</v>
      </c>
      <c r="M4244">
        <v>99</v>
      </c>
      <c r="N4244">
        <v>190</v>
      </c>
      <c r="O4244">
        <v>99</v>
      </c>
      <c r="P4244">
        <v>9999</v>
      </c>
      <c r="Q4244">
        <v>457</v>
      </c>
      <c r="R4244">
        <v>818</v>
      </c>
      <c r="S4244">
        <v>818</v>
      </c>
      <c r="T4244">
        <v>4.2039264055915293</v>
      </c>
      <c r="U4244">
        <v>5.65607673130088</v>
      </c>
      <c r="V4244">
        <v>12.298288508557455</v>
      </c>
      <c r="W4244">
        <v>53.590464547677264</v>
      </c>
      <c r="X4244">
        <v>211.04853684832301</v>
      </c>
      <c r="Y4244">
        <v>194.79779951100247</v>
      </c>
      <c r="Z4244">
        <v>194.79779951100247</v>
      </c>
      <c r="AA4244">
        <v>2.7558464279342045</v>
      </c>
      <c r="AB4244">
        <v>4.504521719463078</v>
      </c>
      <c r="AC4244">
        <v>-12.773073716839653</v>
      </c>
    </row>
    <row r="4245" spans="1:29">
      <c r="A4245">
        <v>11</v>
      </c>
      <c r="B4245">
        <v>339</v>
      </c>
      <c r="C4245">
        <v>2006</v>
      </c>
      <c r="D4245">
        <v>99</v>
      </c>
      <c r="E4245">
        <v>99</v>
      </c>
      <c r="F4245">
        <v>99</v>
      </c>
      <c r="G4245">
        <v>99</v>
      </c>
      <c r="H4245">
        <v>99</v>
      </c>
      <c r="I4245">
        <v>99</v>
      </c>
      <c r="J4245">
        <v>999</v>
      </c>
      <c r="K4245">
        <v>99</v>
      </c>
      <c r="L4245">
        <v>99</v>
      </c>
      <c r="M4245">
        <v>99</v>
      </c>
      <c r="N4245">
        <v>200</v>
      </c>
      <c r="O4245">
        <v>99</v>
      </c>
      <c r="P4245">
        <v>9999</v>
      </c>
      <c r="Q4245">
        <v>338</v>
      </c>
      <c r="R4245">
        <v>544</v>
      </c>
      <c r="S4245">
        <v>543</v>
      </c>
      <c r="T4245">
        <v>2.7957652379484026</v>
      </c>
      <c r="U4245">
        <v>3.945100794809536</v>
      </c>
      <c r="V4245">
        <v>11.084558823529411</v>
      </c>
      <c r="W4245">
        <v>51.850828729281758</v>
      </c>
      <c r="X4245">
        <v>221.75291568414968</v>
      </c>
      <c r="Y4245">
        <v>204.30606617647047</v>
      </c>
      <c r="Z4245">
        <v>204.68232044198899</v>
      </c>
      <c r="AA4245">
        <v>2.8791785316391723</v>
      </c>
      <c r="AB4245">
        <v>4.6098056124595086</v>
      </c>
      <c r="AC4245">
        <v>-8.5893854768320441</v>
      </c>
    </row>
    <row r="4246" spans="1:29">
      <c r="A4246">
        <v>11</v>
      </c>
      <c r="B4246">
        <v>340</v>
      </c>
      <c r="C4246">
        <v>2006</v>
      </c>
      <c r="D4246">
        <v>99</v>
      </c>
      <c r="E4246">
        <v>99</v>
      </c>
      <c r="F4246">
        <v>99</v>
      </c>
      <c r="G4246">
        <v>99</v>
      </c>
      <c r="H4246">
        <v>99</v>
      </c>
      <c r="I4246">
        <v>99</v>
      </c>
      <c r="J4246">
        <v>999</v>
      </c>
      <c r="K4246">
        <v>99</v>
      </c>
      <c r="L4246">
        <v>99</v>
      </c>
      <c r="M4246">
        <v>99</v>
      </c>
      <c r="N4246">
        <v>210</v>
      </c>
      <c r="O4246">
        <v>99</v>
      </c>
      <c r="P4246">
        <v>9999</v>
      </c>
      <c r="Q4246">
        <v>230</v>
      </c>
      <c r="R4246">
        <v>337</v>
      </c>
      <c r="S4246">
        <v>337</v>
      </c>
      <c r="T4246">
        <v>1.7319354507143589</v>
      </c>
      <c r="U4246">
        <v>2.5667602953313966</v>
      </c>
      <c r="V4246">
        <v>11.038575667655788</v>
      </c>
      <c r="W4246">
        <v>50.468842729970319</v>
      </c>
      <c r="X4246">
        <v>232.47473886918871</v>
      </c>
      <c r="Y4246">
        <v>214.574183976261</v>
      </c>
      <c r="Z4246">
        <v>214.574183976261</v>
      </c>
      <c r="AA4246">
        <v>2.784551171078419</v>
      </c>
      <c r="AB4246">
        <v>5.0610289850710251</v>
      </c>
      <c r="AC4246">
        <v>-14.89125364995359</v>
      </c>
    </row>
    <row r="4247" spans="1:29">
      <c r="A4247">
        <v>11</v>
      </c>
      <c r="B4247">
        <v>341</v>
      </c>
      <c r="C4247">
        <v>2006</v>
      </c>
      <c r="D4247">
        <v>99</v>
      </c>
      <c r="E4247">
        <v>99</v>
      </c>
      <c r="F4247">
        <v>99</v>
      </c>
      <c r="G4247">
        <v>99</v>
      </c>
      <c r="H4247">
        <v>99</v>
      </c>
      <c r="I4247">
        <v>99</v>
      </c>
      <c r="J4247">
        <v>999</v>
      </c>
      <c r="K4247">
        <v>99</v>
      </c>
      <c r="L4247">
        <v>99</v>
      </c>
      <c r="M4247">
        <v>99</v>
      </c>
      <c r="N4247">
        <v>220</v>
      </c>
      <c r="O4247">
        <v>99</v>
      </c>
      <c r="P4247">
        <v>9999</v>
      </c>
      <c r="Q4247">
        <v>131</v>
      </c>
      <c r="R4247">
        <v>173</v>
      </c>
      <c r="S4247">
        <v>173</v>
      </c>
      <c r="T4247">
        <v>0.88909445986226787</v>
      </c>
      <c r="U4247">
        <v>1.377538292599918</v>
      </c>
      <c r="V4247">
        <v>9.1098265895953752</v>
      </c>
      <c r="W4247">
        <v>48.670520231213878</v>
      </c>
      <c r="X4247">
        <v>243.04009919901796</v>
      </c>
      <c r="Y4247">
        <v>224.32601156069367</v>
      </c>
      <c r="Z4247">
        <v>224.32601156069367</v>
      </c>
      <c r="AA4247">
        <v>2.7220072370853847</v>
      </c>
      <c r="AB4247">
        <v>5.2587497432667076</v>
      </c>
      <c r="AC4247">
        <v>-6.53106076310771E-2</v>
      </c>
    </row>
    <row r="4248" spans="1:29">
      <c r="A4248">
        <v>11</v>
      </c>
      <c r="B4248">
        <v>342</v>
      </c>
      <c r="C4248">
        <v>2006</v>
      </c>
      <c r="D4248">
        <v>99</v>
      </c>
      <c r="E4248">
        <v>99</v>
      </c>
      <c r="F4248">
        <v>99</v>
      </c>
      <c r="G4248">
        <v>99</v>
      </c>
      <c r="H4248">
        <v>99</v>
      </c>
      <c r="I4248">
        <v>99</v>
      </c>
      <c r="J4248">
        <v>999</v>
      </c>
      <c r="K4248">
        <v>99</v>
      </c>
      <c r="L4248">
        <v>99</v>
      </c>
      <c r="M4248">
        <v>99</v>
      </c>
      <c r="N4248">
        <v>230</v>
      </c>
      <c r="O4248">
        <v>99</v>
      </c>
      <c r="P4248">
        <v>9999</v>
      </c>
      <c r="Q4248">
        <v>109</v>
      </c>
      <c r="R4248">
        <v>165</v>
      </c>
      <c r="S4248">
        <v>165</v>
      </c>
      <c r="T4248">
        <v>0.84798026518655556</v>
      </c>
      <c r="U4248">
        <v>1.4111493409622029</v>
      </c>
      <c r="V4248">
        <v>9.3212121212121222</v>
      </c>
      <c r="W4248">
        <v>47.157575757575763</v>
      </c>
      <c r="X4248">
        <v>261.04139991463921</v>
      </c>
      <c r="Y4248">
        <v>240.94121212121215</v>
      </c>
      <c r="Z4248">
        <v>240.94121212121215</v>
      </c>
      <c r="AA4248">
        <v>9.6975347562637797</v>
      </c>
      <c r="AB4248">
        <v>5.3845474924831427</v>
      </c>
      <c r="AC4248">
        <v>-5.743782097053125</v>
      </c>
    </row>
    <row r="4249" spans="1:29">
      <c r="A4249">
        <v>11</v>
      </c>
      <c r="B4249">
        <v>343</v>
      </c>
      <c r="C4249">
        <v>2005</v>
      </c>
      <c r="D4249">
        <v>99</v>
      </c>
      <c r="E4249">
        <v>99</v>
      </c>
      <c r="F4249">
        <v>99</v>
      </c>
      <c r="G4249">
        <v>99</v>
      </c>
      <c r="H4249">
        <v>99</v>
      </c>
      <c r="I4249">
        <v>99</v>
      </c>
      <c r="J4249">
        <v>999</v>
      </c>
      <c r="K4249">
        <v>99</v>
      </c>
      <c r="L4249">
        <v>99</v>
      </c>
      <c r="M4249">
        <v>99</v>
      </c>
      <c r="N4249">
        <v>60</v>
      </c>
      <c r="O4249">
        <v>99</v>
      </c>
      <c r="P4249">
        <v>9999</v>
      </c>
      <c r="Q4249">
        <v>17</v>
      </c>
      <c r="R4249">
        <v>8.25</v>
      </c>
      <c r="S4249">
        <v>3</v>
      </c>
      <c r="T4249">
        <v>4.4904679611914702E-2</v>
      </c>
      <c r="U4249">
        <v>7.544179312861045E-3</v>
      </c>
      <c r="V4249">
        <v>185.81818181818181</v>
      </c>
      <c r="W4249">
        <v>61</v>
      </c>
      <c r="X4249">
        <v>60.343412456088487</v>
      </c>
      <c r="Y4249">
        <v>23.975757575757569</v>
      </c>
      <c r="Z4249">
        <v>65.933333333333309</v>
      </c>
      <c r="AA4249">
        <v>2.8015868519271088</v>
      </c>
      <c r="AB4249">
        <v>1.6329931618554523</v>
      </c>
      <c r="AC4249">
        <v>-99.089855923760894</v>
      </c>
    </row>
    <row r="4250" spans="1:29">
      <c r="A4250">
        <v>11</v>
      </c>
      <c r="B4250">
        <v>344</v>
      </c>
      <c r="C4250">
        <v>2005</v>
      </c>
      <c r="D4250">
        <v>99</v>
      </c>
      <c r="E4250">
        <v>99</v>
      </c>
      <c r="F4250">
        <v>99</v>
      </c>
      <c r="G4250">
        <v>99</v>
      </c>
      <c r="H4250">
        <v>99</v>
      </c>
      <c r="I4250">
        <v>99</v>
      </c>
      <c r="J4250">
        <v>999</v>
      </c>
      <c r="K4250">
        <v>99</v>
      </c>
      <c r="L4250">
        <v>99</v>
      </c>
      <c r="M4250">
        <v>99</v>
      </c>
      <c r="N4250">
        <v>70</v>
      </c>
      <c r="O4250">
        <v>99</v>
      </c>
      <c r="P4250">
        <v>9999</v>
      </c>
      <c r="Q4250">
        <v>30</v>
      </c>
      <c r="R4250">
        <v>48</v>
      </c>
      <c r="S4250">
        <v>41</v>
      </c>
      <c r="T4250">
        <v>0.2612635904693219</v>
      </c>
      <c r="U4250">
        <v>0.1180789925919439</v>
      </c>
      <c r="V4250">
        <v>27.770833333333325</v>
      </c>
      <c r="W4250">
        <v>61.414634146341456</v>
      </c>
      <c r="X4250">
        <v>81.938425424340949</v>
      </c>
      <c r="Y4250">
        <v>64.497916666666654</v>
      </c>
      <c r="Z4250">
        <v>75.509756097560981</v>
      </c>
      <c r="AA4250">
        <v>2.5820964141046523</v>
      </c>
      <c r="AB4250">
        <v>1.8475509136004404</v>
      </c>
      <c r="AC4250">
        <v>10.856306089364953</v>
      </c>
    </row>
    <row r="4251" spans="1:29">
      <c r="A4251">
        <v>11</v>
      </c>
      <c r="B4251">
        <v>345</v>
      </c>
      <c r="C4251">
        <v>2005</v>
      </c>
      <c r="D4251">
        <v>99</v>
      </c>
      <c r="E4251">
        <v>99</v>
      </c>
      <c r="F4251">
        <v>99</v>
      </c>
      <c r="G4251">
        <v>99</v>
      </c>
      <c r="H4251">
        <v>99</v>
      </c>
      <c r="I4251">
        <v>99</v>
      </c>
      <c r="J4251">
        <v>999</v>
      </c>
      <c r="K4251">
        <v>99</v>
      </c>
      <c r="L4251">
        <v>99</v>
      </c>
      <c r="M4251">
        <v>99</v>
      </c>
      <c r="N4251">
        <v>80</v>
      </c>
      <c r="O4251">
        <v>99</v>
      </c>
      <c r="P4251">
        <v>9999</v>
      </c>
      <c r="Q4251">
        <v>92</v>
      </c>
      <c r="R4251">
        <v>144</v>
      </c>
      <c r="S4251">
        <v>128</v>
      </c>
      <c r="T4251">
        <v>0.78379077140796571</v>
      </c>
      <c r="U4251">
        <v>0.41987667745952151</v>
      </c>
      <c r="V4251">
        <v>26.9375</v>
      </c>
      <c r="W4251">
        <v>60.484375</v>
      </c>
      <c r="X4251">
        <v>93.26245937161427</v>
      </c>
      <c r="Y4251">
        <v>76.449305555555554</v>
      </c>
      <c r="Z4251">
        <v>86.00546875000002</v>
      </c>
      <c r="AA4251">
        <v>2.7614338608356568</v>
      </c>
      <c r="AB4251">
        <v>3.7996389117092431</v>
      </c>
      <c r="AC4251">
        <v>0.13111639500837841</v>
      </c>
    </row>
    <row r="4252" spans="1:29">
      <c r="A4252">
        <v>11</v>
      </c>
      <c r="B4252">
        <v>346</v>
      </c>
      <c r="C4252">
        <v>2005</v>
      </c>
      <c r="D4252">
        <v>99</v>
      </c>
      <c r="E4252">
        <v>99</v>
      </c>
      <c r="F4252">
        <v>99</v>
      </c>
      <c r="G4252">
        <v>99</v>
      </c>
      <c r="H4252">
        <v>99</v>
      </c>
      <c r="I4252">
        <v>99</v>
      </c>
      <c r="J4252">
        <v>999</v>
      </c>
      <c r="K4252">
        <v>99</v>
      </c>
      <c r="L4252">
        <v>99</v>
      </c>
      <c r="M4252">
        <v>99</v>
      </c>
      <c r="N4252">
        <v>90</v>
      </c>
      <c r="O4252">
        <v>99</v>
      </c>
      <c r="P4252">
        <v>9999</v>
      </c>
      <c r="Q4252">
        <v>201</v>
      </c>
      <c r="R4252">
        <v>372</v>
      </c>
      <c r="S4252">
        <v>341</v>
      </c>
      <c r="T4252">
        <v>2.024792826137245</v>
      </c>
      <c r="U4252">
        <v>1.2445950703708304</v>
      </c>
      <c r="V4252">
        <v>20.416666666666671</v>
      </c>
      <c r="W4252">
        <v>60.260997067448685</v>
      </c>
      <c r="X4252">
        <v>103.6714081012128</v>
      </c>
      <c r="Y4252">
        <v>87.720161290322565</v>
      </c>
      <c r="Z4252">
        <v>95.694721407624627</v>
      </c>
      <c r="AA4252">
        <v>2.9304401491657175</v>
      </c>
      <c r="AB4252">
        <v>3.0295568721570905</v>
      </c>
      <c r="AC4252">
        <v>-9.4745488478101354</v>
      </c>
    </row>
    <row r="4253" spans="1:29">
      <c r="A4253">
        <v>11</v>
      </c>
      <c r="B4253">
        <v>347</v>
      </c>
      <c r="C4253">
        <v>2005</v>
      </c>
      <c r="D4253">
        <v>99</v>
      </c>
      <c r="E4253">
        <v>99</v>
      </c>
      <c r="F4253">
        <v>99</v>
      </c>
      <c r="G4253">
        <v>99</v>
      </c>
      <c r="H4253">
        <v>99</v>
      </c>
      <c r="I4253">
        <v>99</v>
      </c>
      <c r="J4253">
        <v>999</v>
      </c>
      <c r="K4253">
        <v>99</v>
      </c>
      <c r="L4253">
        <v>99</v>
      </c>
      <c r="M4253">
        <v>99</v>
      </c>
      <c r="N4253">
        <v>100</v>
      </c>
      <c r="O4253">
        <v>99</v>
      </c>
      <c r="P4253">
        <v>9999</v>
      </c>
      <c r="Q4253">
        <v>547</v>
      </c>
      <c r="R4253">
        <v>1475</v>
      </c>
      <c r="S4253">
        <v>1434</v>
      </c>
      <c r="T4253">
        <v>8.0284124154635368</v>
      </c>
      <c r="U4253">
        <v>5.832729983333774</v>
      </c>
      <c r="V4253">
        <v>17.382372881355931</v>
      </c>
      <c r="W4253">
        <v>58.904463040446309</v>
      </c>
      <c r="X4253">
        <v>115.54099564794228</v>
      </c>
      <c r="Y4253">
        <v>103.67979661016952</v>
      </c>
      <c r="Z4253">
        <v>106.64414225941428</v>
      </c>
      <c r="AA4253">
        <v>2.6131647979962676</v>
      </c>
      <c r="AB4253">
        <v>3.0618805622987861</v>
      </c>
      <c r="AC4253">
        <v>-19.539894420882977</v>
      </c>
    </row>
    <row r="4254" spans="1:29">
      <c r="A4254">
        <v>11</v>
      </c>
      <c r="B4254">
        <v>348</v>
      </c>
      <c r="C4254">
        <v>2005</v>
      </c>
      <c r="D4254">
        <v>99</v>
      </c>
      <c r="E4254">
        <v>99</v>
      </c>
      <c r="F4254">
        <v>99</v>
      </c>
      <c r="G4254">
        <v>99</v>
      </c>
      <c r="H4254">
        <v>99</v>
      </c>
      <c r="I4254">
        <v>99</v>
      </c>
      <c r="J4254">
        <v>999</v>
      </c>
      <c r="K4254">
        <v>99</v>
      </c>
      <c r="L4254">
        <v>99</v>
      </c>
      <c r="M4254">
        <v>99</v>
      </c>
      <c r="N4254">
        <v>110</v>
      </c>
      <c r="O4254">
        <v>99</v>
      </c>
      <c r="P4254">
        <v>9999</v>
      </c>
      <c r="Q4254">
        <v>764</v>
      </c>
      <c r="R4254">
        <v>2784</v>
      </c>
      <c r="S4254">
        <v>2714</v>
      </c>
      <c r="T4254">
        <v>15.153288247220669</v>
      </c>
      <c r="U4254">
        <v>11.88114034885308</v>
      </c>
      <c r="V4254">
        <v>16.150502873563219</v>
      </c>
      <c r="W4254">
        <v>58.197862932940311</v>
      </c>
      <c r="X4254">
        <v>124.36726348364299</v>
      </c>
      <c r="Y4254">
        <v>111.8930675287357</v>
      </c>
      <c r="Z4254">
        <v>114.77903463522487</v>
      </c>
      <c r="AA4254">
        <v>2.8911814863702285</v>
      </c>
      <c r="AB4254">
        <v>3.3571900427922312</v>
      </c>
      <c r="AC4254">
        <v>-1.5387216081527046</v>
      </c>
    </row>
    <row r="4255" spans="1:29">
      <c r="A4255">
        <v>11</v>
      </c>
      <c r="B4255">
        <v>349</v>
      </c>
      <c r="C4255">
        <v>2005</v>
      </c>
      <c r="D4255">
        <v>99</v>
      </c>
      <c r="E4255">
        <v>99</v>
      </c>
      <c r="F4255">
        <v>99</v>
      </c>
      <c r="G4255">
        <v>99</v>
      </c>
      <c r="H4255">
        <v>99</v>
      </c>
      <c r="I4255">
        <v>99</v>
      </c>
      <c r="J4255">
        <v>999</v>
      </c>
      <c r="K4255">
        <v>99</v>
      </c>
      <c r="L4255">
        <v>99</v>
      </c>
      <c r="M4255">
        <v>99</v>
      </c>
      <c r="N4255">
        <v>120</v>
      </c>
      <c r="O4255">
        <v>99</v>
      </c>
      <c r="P4255">
        <v>9999</v>
      </c>
      <c r="Q4255">
        <v>713</v>
      </c>
      <c r="R4255">
        <v>2277</v>
      </c>
      <c r="S4255">
        <v>2225</v>
      </c>
      <c r="T4255">
        <v>12.393691572888455</v>
      </c>
      <c r="U4255">
        <v>10.59002538208235</v>
      </c>
      <c r="V4255">
        <v>16.220904699165573</v>
      </c>
      <c r="W4255">
        <v>58.158202247191014</v>
      </c>
      <c r="X4255">
        <v>135.22644600415535</v>
      </c>
      <c r="Y4255">
        <v>121.94057971014482</v>
      </c>
      <c r="Z4255">
        <v>124.79042696629202</v>
      </c>
      <c r="AA4255">
        <v>2.8982339523347318</v>
      </c>
      <c r="AB4255">
        <v>3.4416035463620678</v>
      </c>
      <c r="AC4255">
        <v>0.17604182763606133</v>
      </c>
    </row>
    <row r="4256" spans="1:29">
      <c r="A4256">
        <v>11</v>
      </c>
      <c r="B4256">
        <v>350</v>
      </c>
      <c r="C4256">
        <v>2005</v>
      </c>
      <c r="D4256">
        <v>99</v>
      </c>
      <c r="E4256">
        <v>99</v>
      </c>
      <c r="F4256">
        <v>99</v>
      </c>
      <c r="G4256">
        <v>99</v>
      </c>
      <c r="H4256">
        <v>99</v>
      </c>
      <c r="I4256">
        <v>99</v>
      </c>
      <c r="J4256">
        <v>999</v>
      </c>
      <c r="K4256">
        <v>99</v>
      </c>
      <c r="L4256">
        <v>99</v>
      </c>
      <c r="M4256">
        <v>99</v>
      </c>
      <c r="N4256">
        <v>130</v>
      </c>
      <c r="O4256">
        <v>99</v>
      </c>
      <c r="P4256">
        <v>9999</v>
      </c>
      <c r="Q4256">
        <v>720</v>
      </c>
      <c r="R4256">
        <v>1993</v>
      </c>
      <c r="S4256">
        <v>1962</v>
      </c>
      <c r="T4256">
        <v>10.847881995944975</v>
      </c>
      <c r="U4256">
        <v>10.10252188794118</v>
      </c>
      <c r="V4256">
        <v>16.274460612142502</v>
      </c>
      <c r="W4256">
        <v>58.015800203873582</v>
      </c>
      <c r="X4256">
        <v>146.27936673264287</v>
      </c>
      <c r="Y4256">
        <v>132.90361264425502</v>
      </c>
      <c r="Z4256">
        <v>135.00351681957198</v>
      </c>
      <c r="AA4256">
        <v>2.85664146787648</v>
      </c>
      <c r="AB4256">
        <v>3.7986068448999153</v>
      </c>
      <c r="AC4256">
        <v>1.5274232715010976</v>
      </c>
    </row>
    <row r="4257" spans="1:29">
      <c r="A4257">
        <v>11</v>
      </c>
      <c r="B4257">
        <v>351</v>
      </c>
      <c r="C4257">
        <v>2005</v>
      </c>
      <c r="D4257">
        <v>99</v>
      </c>
      <c r="E4257">
        <v>99</v>
      </c>
      <c r="F4257">
        <v>99</v>
      </c>
      <c r="G4257">
        <v>99</v>
      </c>
      <c r="H4257">
        <v>99</v>
      </c>
      <c r="I4257">
        <v>99</v>
      </c>
      <c r="J4257">
        <v>999</v>
      </c>
      <c r="K4257">
        <v>99</v>
      </c>
      <c r="L4257">
        <v>99</v>
      </c>
      <c r="M4257">
        <v>99</v>
      </c>
      <c r="N4257">
        <v>140</v>
      </c>
      <c r="O4257">
        <v>99</v>
      </c>
      <c r="P4257">
        <v>9999</v>
      </c>
      <c r="Q4257">
        <v>695</v>
      </c>
      <c r="R4257">
        <v>1868</v>
      </c>
      <c r="S4257">
        <v>1837</v>
      </c>
      <c r="T4257">
        <v>10.167508062431111</v>
      </c>
      <c r="U4257">
        <v>10.164904393927605</v>
      </c>
      <c r="V4257">
        <v>15.635974304068519</v>
      </c>
      <c r="W4257">
        <v>57.537833424060949</v>
      </c>
      <c r="X4257">
        <v>157.17953744539417</v>
      </c>
      <c r="Y4257">
        <v>142.67264453961471</v>
      </c>
      <c r="Z4257">
        <v>145.08029395753957</v>
      </c>
      <c r="AA4257">
        <v>2.8857001672418634</v>
      </c>
      <c r="AB4257">
        <v>3.8184593461837282</v>
      </c>
      <c r="AC4257">
        <v>-2.9060223851673994</v>
      </c>
    </row>
    <row r="4258" spans="1:29">
      <c r="A4258">
        <v>11</v>
      </c>
      <c r="B4258">
        <v>352</v>
      </c>
      <c r="C4258">
        <v>2005</v>
      </c>
      <c r="D4258">
        <v>99</v>
      </c>
      <c r="E4258">
        <v>99</v>
      </c>
      <c r="F4258">
        <v>99</v>
      </c>
      <c r="G4258">
        <v>99</v>
      </c>
      <c r="H4258">
        <v>99</v>
      </c>
      <c r="I4258">
        <v>99</v>
      </c>
      <c r="J4258">
        <v>999</v>
      </c>
      <c r="K4258">
        <v>99</v>
      </c>
      <c r="L4258">
        <v>99</v>
      </c>
      <c r="M4258">
        <v>99</v>
      </c>
      <c r="N4258">
        <v>150</v>
      </c>
      <c r="O4258">
        <v>99</v>
      </c>
      <c r="P4258">
        <v>9999</v>
      </c>
      <c r="Q4258">
        <v>686</v>
      </c>
      <c r="R4258">
        <v>1773</v>
      </c>
      <c r="S4258">
        <v>1754</v>
      </c>
      <c r="T4258">
        <v>9.6504238729605785</v>
      </c>
      <c r="U4258">
        <v>10.365870193813306</v>
      </c>
      <c r="V4258">
        <v>15.283699943598419</v>
      </c>
      <c r="W4258">
        <v>56.978335233751451</v>
      </c>
      <c r="X4258">
        <v>167.88440303847412</v>
      </c>
      <c r="Y4258">
        <v>153.28911449520564</v>
      </c>
      <c r="Z4258">
        <v>154.94960091220048</v>
      </c>
      <c r="AA4258">
        <v>2.9095549665010982</v>
      </c>
      <c r="AB4258">
        <v>4.0054962765250028</v>
      </c>
      <c r="AC4258">
        <v>-4.4557187056930863</v>
      </c>
    </row>
    <row r="4259" spans="1:29">
      <c r="A4259">
        <v>11</v>
      </c>
      <c r="B4259">
        <v>353</v>
      </c>
      <c r="C4259">
        <v>2005</v>
      </c>
      <c r="D4259">
        <v>99</v>
      </c>
      <c r="E4259">
        <v>99</v>
      </c>
      <c r="F4259">
        <v>99</v>
      </c>
      <c r="G4259">
        <v>99</v>
      </c>
      <c r="H4259">
        <v>99</v>
      </c>
      <c r="I4259">
        <v>99</v>
      </c>
      <c r="J4259">
        <v>999</v>
      </c>
      <c r="K4259">
        <v>99</v>
      </c>
      <c r="L4259">
        <v>99</v>
      </c>
      <c r="M4259">
        <v>99</v>
      </c>
      <c r="N4259">
        <v>160</v>
      </c>
      <c r="O4259">
        <v>99</v>
      </c>
      <c r="P4259">
        <v>9999</v>
      </c>
      <c r="Q4259">
        <v>642</v>
      </c>
      <c r="R4259">
        <v>1498</v>
      </c>
      <c r="S4259">
        <v>1480</v>
      </c>
      <c r="T4259">
        <v>8.1536012192300884</v>
      </c>
      <c r="U4259">
        <v>9.3136135554790425</v>
      </c>
      <c r="V4259">
        <v>14.590120160213623</v>
      </c>
      <c r="W4259">
        <v>56.254729729729718</v>
      </c>
      <c r="X4259">
        <v>178.7588941268022</v>
      </c>
      <c r="Y4259">
        <v>163.01241655540747</v>
      </c>
      <c r="Z4259">
        <v>164.99500000000029</v>
      </c>
      <c r="AA4259">
        <v>2.8570211050128695</v>
      </c>
      <c r="AB4259">
        <v>4.2038404973254622</v>
      </c>
      <c r="AC4259">
        <v>-7.5070536847184419</v>
      </c>
    </row>
    <row r="4260" spans="1:29">
      <c r="A4260">
        <v>11</v>
      </c>
      <c r="B4260">
        <v>354</v>
      </c>
      <c r="C4260">
        <v>2005</v>
      </c>
      <c r="D4260">
        <v>99</v>
      </c>
      <c r="E4260">
        <v>99</v>
      </c>
      <c r="F4260">
        <v>99</v>
      </c>
      <c r="G4260">
        <v>99</v>
      </c>
      <c r="H4260">
        <v>99</v>
      </c>
      <c r="I4260">
        <v>99</v>
      </c>
      <c r="J4260">
        <v>999</v>
      </c>
      <c r="K4260">
        <v>99</v>
      </c>
      <c r="L4260">
        <v>99</v>
      </c>
      <c r="M4260">
        <v>99</v>
      </c>
      <c r="N4260">
        <v>170</v>
      </c>
      <c r="O4260">
        <v>99</v>
      </c>
      <c r="P4260">
        <v>9999</v>
      </c>
      <c r="Q4260">
        <v>610</v>
      </c>
      <c r="R4260">
        <v>1333</v>
      </c>
      <c r="S4260">
        <v>1321</v>
      </c>
      <c r="T4260">
        <v>7.2555076269917951</v>
      </c>
      <c r="U4260">
        <v>8.8140767520698553</v>
      </c>
      <c r="V4260">
        <v>13.900975243810956</v>
      </c>
      <c r="W4260">
        <v>55.605601816805446</v>
      </c>
      <c r="X4260">
        <v>189.52736559004407</v>
      </c>
      <c r="Y4260">
        <v>173.36481620405104</v>
      </c>
      <c r="Z4260">
        <v>174.9396669190009</v>
      </c>
      <c r="AA4260">
        <v>2.8668431935883598</v>
      </c>
      <c r="AB4260">
        <v>4.2090992729195644</v>
      </c>
      <c r="AC4260">
        <v>-13.506874627658203</v>
      </c>
    </row>
    <row r="4261" spans="1:29">
      <c r="A4261">
        <v>11</v>
      </c>
      <c r="B4261">
        <v>355</v>
      </c>
      <c r="C4261">
        <v>2005</v>
      </c>
      <c r="D4261">
        <v>99</v>
      </c>
      <c r="E4261">
        <v>99</v>
      </c>
      <c r="F4261">
        <v>99</v>
      </c>
      <c r="G4261">
        <v>99</v>
      </c>
      <c r="H4261">
        <v>99</v>
      </c>
      <c r="I4261">
        <v>99</v>
      </c>
      <c r="J4261">
        <v>999</v>
      </c>
      <c r="K4261">
        <v>99</v>
      </c>
      <c r="L4261">
        <v>99</v>
      </c>
      <c r="M4261">
        <v>99</v>
      </c>
      <c r="N4261">
        <v>180</v>
      </c>
      <c r="O4261">
        <v>99</v>
      </c>
      <c r="P4261">
        <v>9999</v>
      </c>
      <c r="Q4261">
        <v>509</v>
      </c>
      <c r="R4261">
        <v>951</v>
      </c>
      <c r="S4261">
        <v>944</v>
      </c>
      <c r="T4261">
        <v>5.1762848861734412</v>
      </c>
      <c r="U4261">
        <v>6.6615141473004389</v>
      </c>
      <c r="V4261">
        <v>12.585699263932703</v>
      </c>
      <c r="W4261">
        <v>54.148305084745779</v>
      </c>
      <c r="X4261">
        <v>200.45285056614875</v>
      </c>
      <c r="Y4261">
        <v>183.65667718191372</v>
      </c>
      <c r="Z4261">
        <v>185.01853813559305</v>
      </c>
      <c r="AA4261">
        <v>2.7871233846552061</v>
      </c>
      <c r="AB4261">
        <v>4.4232194167391468</v>
      </c>
      <c r="AC4261">
        <v>-0.69511526574620819</v>
      </c>
    </row>
    <row r="4262" spans="1:29">
      <c r="A4262">
        <v>11</v>
      </c>
      <c r="B4262">
        <v>356</v>
      </c>
      <c r="C4262">
        <v>2005</v>
      </c>
      <c r="D4262">
        <v>99</v>
      </c>
      <c r="E4262">
        <v>99</v>
      </c>
      <c r="F4262">
        <v>99</v>
      </c>
      <c r="G4262">
        <v>99</v>
      </c>
      <c r="H4262">
        <v>99</v>
      </c>
      <c r="I4262">
        <v>99</v>
      </c>
      <c r="J4262">
        <v>999</v>
      </c>
      <c r="K4262">
        <v>99</v>
      </c>
      <c r="L4262">
        <v>99</v>
      </c>
      <c r="M4262">
        <v>99</v>
      </c>
      <c r="N4262">
        <v>190</v>
      </c>
      <c r="O4262">
        <v>99</v>
      </c>
      <c r="P4262">
        <v>9999</v>
      </c>
      <c r="Q4262">
        <v>453</v>
      </c>
      <c r="R4262">
        <v>776</v>
      </c>
      <c r="S4262">
        <v>770</v>
      </c>
      <c r="T4262">
        <v>4.2237613792540376</v>
      </c>
      <c r="U4262">
        <v>5.7184001961334019</v>
      </c>
      <c r="V4262">
        <v>11.936855670103096</v>
      </c>
      <c r="W4262">
        <v>52.840259740259746</v>
      </c>
      <c r="X4262">
        <v>210.95095553495409</v>
      </c>
      <c r="Y4262">
        <v>193.20889175257724</v>
      </c>
      <c r="Z4262">
        <v>194.71441558441555</v>
      </c>
      <c r="AA4262">
        <v>2.8307242859742554</v>
      </c>
      <c r="AB4262">
        <v>4.7360666386002812</v>
      </c>
      <c r="AC4262">
        <v>-9.7464543427406021</v>
      </c>
    </row>
    <row r="4263" spans="1:29">
      <c r="A4263">
        <v>11</v>
      </c>
      <c r="B4263">
        <v>357</v>
      </c>
      <c r="C4263">
        <v>2005</v>
      </c>
      <c r="D4263">
        <v>99</v>
      </c>
      <c r="E4263">
        <v>99</v>
      </c>
      <c r="F4263">
        <v>99</v>
      </c>
      <c r="G4263">
        <v>99</v>
      </c>
      <c r="H4263">
        <v>99</v>
      </c>
      <c r="I4263">
        <v>99</v>
      </c>
      <c r="J4263">
        <v>999</v>
      </c>
      <c r="K4263">
        <v>99</v>
      </c>
      <c r="L4263">
        <v>99</v>
      </c>
      <c r="M4263">
        <v>99</v>
      </c>
      <c r="N4263">
        <v>200</v>
      </c>
      <c r="O4263">
        <v>99</v>
      </c>
      <c r="P4263">
        <v>9999</v>
      </c>
      <c r="Q4263">
        <v>295</v>
      </c>
      <c r="R4263">
        <v>470</v>
      </c>
      <c r="S4263">
        <v>467</v>
      </c>
      <c r="T4263">
        <v>2.558205990012111</v>
      </c>
      <c r="U4263">
        <v>3.6437699553173295</v>
      </c>
      <c r="V4263">
        <v>11.870212765957451</v>
      </c>
      <c r="W4263">
        <v>51.194860813704494</v>
      </c>
      <c r="X4263">
        <v>221.66755031004351</v>
      </c>
      <c r="Y4263">
        <v>203.26723404255324</v>
      </c>
      <c r="Z4263">
        <v>204.5730192719486</v>
      </c>
      <c r="AA4263">
        <v>2.8948081868288726</v>
      </c>
      <c r="AB4263">
        <v>5.1139620082418684</v>
      </c>
      <c r="AC4263">
        <v>-14.615659047814397</v>
      </c>
    </row>
    <row r="4264" spans="1:29">
      <c r="A4264">
        <v>11</v>
      </c>
      <c r="B4264">
        <v>358</v>
      </c>
      <c r="C4264">
        <v>2005</v>
      </c>
      <c r="D4264">
        <v>99</v>
      </c>
      <c r="E4264">
        <v>99</v>
      </c>
      <c r="F4264">
        <v>99</v>
      </c>
      <c r="G4264">
        <v>99</v>
      </c>
      <c r="H4264">
        <v>99</v>
      </c>
      <c r="I4264">
        <v>99</v>
      </c>
      <c r="J4264">
        <v>999</v>
      </c>
      <c r="K4264">
        <v>99</v>
      </c>
      <c r="L4264">
        <v>99</v>
      </c>
      <c r="M4264">
        <v>99</v>
      </c>
      <c r="N4264">
        <v>210</v>
      </c>
      <c r="O4264">
        <v>99</v>
      </c>
      <c r="P4264">
        <v>9999</v>
      </c>
      <c r="Q4264">
        <v>192</v>
      </c>
      <c r="R4264">
        <v>292</v>
      </c>
      <c r="S4264">
        <v>291</v>
      </c>
      <c r="T4264">
        <v>1.589353508688375</v>
      </c>
      <c r="U4264">
        <v>2.3821871323380619</v>
      </c>
      <c r="V4264">
        <v>10.773972602739724</v>
      </c>
      <c r="W4264">
        <v>50.020618556701031</v>
      </c>
      <c r="X4264">
        <v>232.53090725596996</v>
      </c>
      <c r="Y4264">
        <v>213.89828767123265</v>
      </c>
      <c r="Z4264">
        <v>214.63333333333316</v>
      </c>
      <c r="AA4264">
        <v>2.9528404792378571</v>
      </c>
      <c r="AB4264">
        <v>5.0841294363911054</v>
      </c>
      <c r="AC4264">
        <v>-4.987784218669681</v>
      </c>
    </row>
    <row r="4265" spans="1:29">
      <c r="A4265">
        <v>11</v>
      </c>
      <c r="B4265">
        <v>359</v>
      </c>
      <c r="C4265">
        <v>2005</v>
      </c>
      <c r="D4265">
        <v>99</v>
      </c>
      <c r="E4265">
        <v>99</v>
      </c>
      <c r="F4265">
        <v>99</v>
      </c>
      <c r="G4265">
        <v>99</v>
      </c>
      <c r="H4265">
        <v>99</v>
      </c>
      <c r="I4265">
        <v>99</v>
      </c>
      <c r="J4265">
        <v>999</v>
      </c>
      <c r="K4265">
        <v>99</v>
      </c>
      <c r="L4265">
        <v>99</v>
      </c>
      <c r="M4265">
        <v>99</v>
      </c>
      <c r="N4265">
        <v>220</v>
      </c>
      <c r="O4265">
        <v>99</v>
      </c>
      <c r="P4265">
        <v>9999</v>
      </c>
      <c r="Q4265">
        <v>134</v>
      </c>
      <c r="R4265">
        <v>170</v>
      </c>
      <c r="S4265">
        <v>169</v>
      </c>
      <c r="T4265">
        <v>0.92530854957884867</v>
      </c>
      <c r="U4265">
        <v>1.446857645264831</v>
      </c>
      <c r="V4265">
        <v>10.199999999999999</v>
      </c>
      <c r="W4265">
        <v>48.77514792899408</v>
      </c>
      <c r="X4265">
        <v>243.22350391944431</v>
      </c>
      <c r="Y4265">
        <v>223.14705882352925</v>
      </c>
      <c r="Z4265">
        <v>224.46745562130161</v>
      </c>
      <c r="AA4265">
        <v>2.6996065962854217</v>
      </c>
      <c r="AB4265">
        <v>5.5849838940197687</v>
      </c>
      <c r="AC4265">
        <v>-4.5578530641622912</v>
      </c>
    </row>
    <row r="4266" spans="1:29">
      <c r="A4266">
        <v>11</v>
      </c>
      <c r="B4266">
        <v>360</v>
      </c>
      <c r="C4266">
        <v>2005</v>
      </c>
      <c r="D4266">
        <v>99</v>
      </c>
      <c r="E4266">
        <v>99</v>
      </c>
      <c r="F4266">
        <v>99</v>
      </c>
      <c r="G4266">
        <v>99</v>
      </c>
      <c r="H4266">
        <v>99</v>
      </c>
      <c r="I4266">
        <v>99</v>
      </c>
      <c r="J4266">
        <v>999</v>
      </c>
      <c r="K4266">
        <v>99</v>
      </c>
      <c r="L4266">
        <v>99</v>
      </c>
      <c r="M4266">
        <v>99</v>
      </c>
      <c r="N4266">
        <v>230</v>
      </c>
      <c r="O4266">
        <v>99</v>
      </c>
      <c r="P4266">
        <v>9999</v>
      </c>
      <c r="Q4266">
        <v>105</v>
      </c>
      <c r="R4266">
        <v>140</v>
      </c>
      <c r="S4266">
        <v>140</v>
      </c>
      <c r="T4266">
        <v>0.76201880553552226</v>
      </c>
      <c r="U4266">
        <v>1.2922935064105876</v>
      </c>
      <c r="V4266">
        <v>8.7571428571428616</v>
      </c>
      <c r="W4266">
        <v>47.185714285714283</v>
      </c>
      <c r="X4266">
        <v>262.20786255997524</v>
      </c>
      <c r="Y4266">
        <v>242.01785714285705</v>
      </c>
      <c r="Z4266">
        <v>242.01785714285705</v>
      </c>
      <c r="AA4266">
        <v>11.011910875161853</v>
      </c>
      <c r="AB4266">
        <v>6.0940084325106065</v>
      </c>
      <c r="AC4266">
        <v>-4.069898200471938</v>
      </c>
    </row>
    <row r="4267" spans="1:29">
      <c r="A4267">
        <v>11</v>
      </c>
      <c r="B4267">
        <v>361</v>
      </c>
      <c r="C4267">
        <v>2004</v>
      </c>
      <c r="D4267">
        <v>99</v>
      </c>
      <c r="E4267">
        <v>99</v>
      </c>
      <c r="F4267">
        <v>99</v>
      </c>
      <c r="G4267">
        <v>99</v>
      </c>
      <c r="H4267">
        <v>99</v>
      </c>
      <c r="I4267">
        <v>99</v>
      </c>
      <c r="J4267">
        <v>999</v>
      </c>
      <c r="K4267">
        <v>99</v>
      </c>
      <c r="L4267">
        <v>99</v>
      </c>
      <c r="M4267">
        <v>99</v>
      </c>
      <c r="N4267">
        <v>60</v>
      </c>
      <c r="O4267">
        <v>99</v>
      </c>
      <c r="P4267">
        <v>9999</v>
      </c>
      <c r="Q4267">
        <v>11</v>
      </c>
      <c r="R4267">
        <v>11</v>
      </c>
      <c r="S4267">
        <v>6</v>
      </c>
      <c r="T4267">
        <v>6.7559267903205988E-2</v>
      </c>
      <c r="U4267">
        <v>1.594107786072366E-2</v>
      </c>
      <c r="V4267">
        <v>52.909090909090899</v>
      </c>
      <c r="W4267">
        <v>57.16666666666665</v>
      </c>
      <c r="X4267">
        <v>36.570471781739379</v>
      </c>
      <c r="Y4267">
        <v>33.75454545454545</v>
      </c>
      <c r="Z4267">
        <v>61.883333333333326</v>
      </c>
      <c r="AA4267">
        <v>7.1426924584190381</v>
      </c>
      <c r="AB4267">
        <v>3.13138237134272</v>
      </c>
      <c r="AC4267">
        <v>-57.961183758779605</v>
      </c>
    </row>
    <row r="4268" spans="1:29">
      <c r="A4268">
        <v>11</v>
      </c>
      <c r="B4268">
        <v>362</v>
      </c>
      <c r="C4268">
        <v>2004</v>
      </c>
      <c r="D4268">
        <v>99</v>
      </c>
      <c r="E4268">
        <v>99</v>
      </c>
      <c r="F4268">
        <v>99</v>
      </c>
      <c r="G4268">
        <v>99</v>
      </c>
      <c r="H4268">
        <v>99</v>
      </c>
      <c r="I4268">
        <v>99</v>
      </c>
      <c r="J4268">
        <v>999</v>
      </c>
      <c r="K4268">
        <v>99</v>
      </c>
      <c r="L4268">
        <v>99</v>
      </c>
      <c r="M4268">
        <v>99</v>
      </c>
      <c r="N4268">
        <v>70</v>
      </c>
      <c r="O4268">
        <v>99</v>
      </c>
      <c r="P4268">
        <v>9999</v>
      </c>
      <c r="Q4268">
        <v>23</v>
      </c>
      <c r="R4268">
        <v>25</v>
      </c>
      <c r="S4268">
        <v>21</v>
      </c>
      <c r="T4268">
        <v>0.15354379068910451</v>
      </c>
      <c r="U4268">
        <v>6.9319860796995564E-2</v>
      </c>
      <c r="V4268">
        <v>13.64</v>
      </c>
      <c r="W4268">
        <v>59.047619047619023</v>
      </c>
      <c r="X4268">
        <v>82.899241603466976</v>
      </c>
      <c r="Y4268">
        <v>64.584000000000017</v>
      </c>
      <c r="Z4268">
        <v>76.885714285714357</v>
      </c>
      <c r="AA4268">
        <v>2.0464337654704834</v>
      </c>
      <c r="AB4268">
        <v>6.0354207686684624</v>
      </c>
      <c r="AC4268">
        <v>-16.264505598184879</v>
      </c>
    </row>
    <row r="4269" spans="1:29">
      <c r="A4269">
        <v>11</v>
      </c>
      <c r="B4269">
        <v>363</v>
      </c>
      <c r="C4269">
        <v>2004</v>
      </c>
      <c r="D4269">
        <v>99</v>
      </c>
      <c r="E4269">
        <v>99</v>
      </c>
      <c r="F4269">
        <v>99</v>
      </c>
      <c r="G4269">
        <v>99</v>
      </c>
      <c r="H4269">
        <v>99</v>
      </c>
      <c r="I4269">
        <v>99</v>
      </c>
      <c r="J4269">
        <v>999</v>
      </c>
      <c r="K4269">
        <v>99</v>
      </c>
      <c r="L4269">
        <v>99</v>
      </c>
      <c r="M4269">
        <v>99</v>
      </c>
      <c r="N4269">
        <v>80</v>
      </c>
      <c r="O4269">
        <v>99</v>
      </c>
      <c r="P4269">
        <v>9999</v>
      </c>
      <c r="Q4269">
        <v>55</v>
      </c>
      <c r="R4269">
        <v>77</v>
      </c>
      <c r="S4269">
        <v>70</v>
      </c>
      <c r="T4269">
        <v>0.47291487532244225</v>
      </c>
      <c r="U4269">
        <v>0.25808403270715918</v>
      </c>
      <c r="V4269">
        <v>19.818181818181817</v>
      </c>
      <c r="W4269">
        <v>60.6</v>
      </c>
      <c r="X4269">
        <v>93.073124059039557</v>
      </c>
      <c r="Y4269">
        <v>78.068831168831196</v>
      </c>
      <c r="Z4269">
        <v>85.875714285714352</v>
      </c>
      <c r="AA4269">
        <v>2.8037951685051561</v>
      </c>
      <c r="AB4269">
        <v>2.6640463316434064</v>
      </c>
      <c r="AC4269">
        <v>-9.9032091108609475</v>
      </c>
    </row>
    <row r="4270" spans="1:29">
      <c r="A4270">
        <v>11</v>
      </c>
      <c r="B4270">
        <v>364</v>
      </c>
      <c r="C4270">
        <v>2004</v>
      </c>
      <c r="D4270">
        <v>99</v>
      </c>
      <c r="E4270">
        <v>99</v>
      </c>
      <c r="F4270">
        <v>99</v>
      </c>
      <c r="G4270">
        <v>99</v>
      </c>
      <c r="H4270">
        <v>99</v>
      </c>
      <c r="I4270">
        <v>99</v>
      </c>
      <c r="J4270">
        <v>999</v>
      </c>
      <c r="K4270">
        <v>99</v>
      </c>
      <c r="L4270">
        <v>99</v>
      </c>
      <c r="M4270">
        <v>99</v>
      </c>
      <c r="N4270">
        <v>90</v>
      </c>
      <c r="O4270">
        <v>99</v>
      </c>
      <c r="P4270">
        <v>9999</v>
      </c>
      <c r="Q4270">
        <v>169</v>
      </c>
      <c r="R4270">
        <v>300</v>
      </c>
      <c r="S4270">
        <v>282</v>
      </c>
      <c r="T4270">
        <v>1.8425254882692543</v>
      </c>
      <c r="U4270">
        <v>1.1603327250278701</v>
      </c>
      <c r="V4270">
        <v>17.856666666666662</v>
      </c>
      <c r="W4270">
        <v>60.028368794326248</v>
      </c>
      <c r="X4270">
        <v>103.90574214517868</v>
      </c>
      <c r="Y4270">
        <v>90.088333333333296</v>
      </c>
      <c r="Z4270">
        <v>95.838652482269467</v>
      </c>
      <c r="AA4270">
        <v>2.8397187254233556</v>
      </c>
      <c r="AB4270">
        <v>2.911077552466252</v>
      </c>
      <c r="AC4270">
        <v>-0.33069849807118346</v>
      </c>
    </row>
    <row r="4271" spans="1:29">
      <c r="A4271">
        <v>11</v>
      </c>
      <c r="B4271">
        <v>365</v>
      </c>
      <c r="C4271">
        <v>2004</v>
      </c>
      <c r="D4271">
        <v>99</v>
      </c>
      <c r="E4271">
        <v>99</v>
      </c>
      <c r="F4271">
        <v>99</v>
      </c>
      <c r="G4271">
        <v>99</v>
      </c>
      <c r="H4271">
        <v>99</v>
      </c>
      <c r="I4271">
        <v>99</v>
      </c>
      <c r="J4271">
        <v>999</v>
      </c>
      <c r="K4271">
        <v>99</v>
      </c>
      <c r="L4271">
        <v>99</v>
      </c>
      <c r="M4271">
        <v>99</v>
      </c>
      <c r="N4271">
        <v>100</v>
      </c>
      <c r="O4271">
        <v>99</v>
      </c>
      <c r="P4271">
        <v>9999</v>
      </c>
      <c r="Q4271">
        <v>536</v>
      </c>
      <c r="R4271">
        <v>1343</v>
      </c>
      <c r="S4271">
        <v>1327</v>
      </c>
      <c r="T4271">
        <v>8.2483724358186947</v>
      </c>
      <c r="U4271">
        <v>6.0833394226848236</v>
      </c>
      <c r="V4271">
        <v>15.567386448250183</v>
      </c>
      <c r="W4271">
        <v>58.558402411454381</v>
      </c>
      <c r="X4271">
        <v>115.65688304752622</v>
      </c>
      <c r="Y4271">
        <v>105.50506329113924</v>
      </c>
      <c r="Z4271">
        <v>106.77716654107002</v>
      </c>
      <c r="AA4271">
        <v>2.5891283555411175</v>
      </c>
      <c r="AB4271">
        <v>3.4217734281294581</v>
      </c>
      <c r="AC4271">
        <v>-20.938148378371935</v>
      </c>
    </row>
    <row r="4272" spans="1:29">
      <c r="A4272">
        <v>11</v>
      </c>
      <c r="B4272">
        <v>366</v>
      </c>
      <c r="C4272">
        <v>2004</v>
      </c>
      <c r="D4272">
        <v>99</v>
      </c>
      <c r="E4272">
        <v>99</v>
      </c>
      <c r="F4272">
        <v>99</v>
      </c>
      <c r="G4272">
        <v>99</v>
      </c>
      <c r="H4272">
        <v>99</v>
      </c>
      <c r="I4272">
        <v>99</v>
      </c>
      <c r="J4272">
        <v>999</v>
      </c>
      <c r="K4272">
        <v>99</v>
      </c>
      <c r="L4272">
        <v>99</v>
      </c>
      <c r="M4272">
        <v>99</v>
      </c>
      <c r="N4272">
        <v>110</v>
      </c>
      <c r="O4272">
        <v>99</v>
      </c>
      <c r="P4272">
        <v>9999</v>
      </c>
      <c r="Q4272">
        <v>724</v>
      </c>
      <c r="R4272">
        <v>2741</v>
      </c>
      <c r="S4272">
        <v>2719</v>
      </c>
      <c r="T4272">
        <v>16.834541211153422</v>
      </c>
      <c r="U4272">
        <v>13.396507457101402</v>
      </c>
      <c r="V4272">
        <v>14.670193360087557</v>
      </c>
      <c r="W4272">
        <v>57.653549098933453</v>
      </c>
      <c r="X4272">
        <v>124.3337893383374</v>
      </c>
      <c r="Y4272">
        <v>113.83867201751173</v>
      </c>
      <c r="Z4272">
        <v>114.75976461934522</v>
      </c>
      <c r="AA4272">
        <v>2.8964828991012661</v>
      </c>
      <c r="AB4272">
        <v>3.327178265172559</v>
      </c>
      <c r="AC4272">
        <v>4.0407034359298404</v>
      </c>
    </row>
    <row r="4273" spans="1:29">
      <c r="A4273">
        <v>11</v>
      </c>
      <c r="B4273">
        <v>367</v>
      </c>
      <c r="C4273">
        <v>2004</v>
      </c>
      <c r="D4273">
        <v>99</v>
      </c>
      <c r="E4273">
        <v>99</v>
      </c>
      <c r="F4273">
        <v>99</v>
      </c>
      <c r="G4273">
        <v>99</v>
      </c>
      <c r="H4273">
        <v>99</v>
      </c>
      <c r="I4273">
        <v>99</v>
      </c>
      <c r="J4273">
        <v>999</v>
      </c>
      <c r="K4273">
        <v>99</v>
      </c>
      <c r="L4273">
        <v>99</v>
      </c>
      <c r="M4273">
        <v>99</v>
      </c>
      <c r="N4273">
        <v>120</v>
      </c>
      <c r="O4273">
        <v>99</v>
      </c>
      <c r="P4273">
        <v>9999</v>
      </c>
      <c r="Q4273">
        <v>707</v>
      </c>
      <c r="R4273">
        <v>2025</v>
      </c>
      <c r="S4273">
        <v>2011</v>
      </c>
      <c r="T4273">
        <v>12.43704704581747</v>
      </c>
      <c r="U4273">
        <v>10.774979385648985</v>
      </c>
      <c r="V4273">
        <v>14.654320987654319</v>
      </c>
      <c r="W4273">
        <v>57.6001989060169</v>
      </c>
      <c r="X4273">
        <v>135.20013910624209</v>
      </c>
      <c r="Y4273">
        <v>123.9363456790124</v>
      </c>
      <c r="Z4273">
        <v>124.7991546494282</v>
      </c>
      <c r="AA4273">
        <v>2.8765853357590632</v>
      </c>
      <c r="AB4273">
        <v>3.4851792423470456</v>
      </c>
      <c r="AC4273">
        <v>-4.3116655639896964</v>
      </c>
    </row>
    <row r="4274" spans="1:29">
      <c r="A4274">
        <v>11</v>
      </c>
      <c r="B4274">
        <v>368</v>
      </c>
      <c r="C4274">
        <v>2004</v>
      </c>
      <c r="D4274">
        <v>99</v>
      </c>
      <c r="E4274">
        <v>99</v>
      </c>
      <c r="F4274">
        <v>99</v>
      </c>
      <c r="G4274">
        <v>99</v>
      </c>
      <c r="H4274">
        <v>99</v>
      </c>
      <c r="I4274">
        <v>99</v>
      </c>
      <c r="J4274">
        <v>999</v>
      </c>
      <c r="K4274">
        <v>99</v>
      </c>
      <c r="L4274">
        <v>99</v>
      </c>
      <c r="M4274">
        <v>99</v>
      </c>
      <c r="N4274">
        <v>130</v>
      </c>
      <c r="O4274">
        <v>99</v>
      </c>
      <c r="P4274">
        <v>9999</v>
      </c>
      <c r="Q4274">
        <v>712</v>
      </c>
      <c r="R4274">
        <v>1824</v>
      </c>
      <c r="S4274">
        <v>1800</v>
      </c>
      <c r="T4274">
        <v>11.202554968677063</v>
      </c>
      <c r="U4274">
        <v>10.432162492004776</v>
      </c>
      <c r="V4274">
        <v>14.824561403508778</v>
      </c>
      <c r="W4274">
        <v>57.324444444444445</v>
      </c>
      <c r="X4274">
        <v>146.24834872935259</v>
      </c>
      <c r="Y4274">
        <v>133.21611842105264</v>
      </c>
      <c r="Z4274">
        <v>134.99233333333339</v>
      </c>
      <c r="AA4274">
        <v>2.9274196259892755</v>
      </c>
      <c r="AB4274">
        <v>3.6449755710539473</v>
      </c>
      <c r="AC4274">
        <v>-6.7613103636384961</v>
      </c>
    </row>
    <row r="4275" spans="1:29">
      <c r="A4275">
        <v>11</v>
      </c>
      <c r="B4275">
        <v>369</v>
      </c>
      <c r="C4275">
        <v>2004</v>
      </c>
      <c r="D4275">
        <v>99</v>
      </c>
      <c r="E4275">
        <v>99</v>
      </c>
      <c r="F4275">
        <v>99</v>
      </c>
      <c r="G4275">
        <v>99</v>
      </c>
      <c r="H4275">
        <v>99</v>
      </c>
      <c r="I4275">
        <v>99</v>
      </c>
      <c r="J4275">
        <v>999</v>
      </c>
      <c r="K4275">
        <v>99</v>
      </c>
      <c r="L4275">
        <v>99</v>
      </c>
      <c r="M4275">
        <v>99</v>
      </c>
      <c r="N4275">
        <v>140</v>
      </c>
      <c r="O4275">
        <v>99</v>
      </c>
      <c r="P4275">
        <v>9999</v>
      </c>
      <c r="Q4275">
        <v>690</v>
      </c>
      <c r="R4275">
        <v>1650</v>
      </c>
      <c r="S4275">
        <v>1640</v>
      </c>
      <c r="T4275">
        <v>10.133890185480903</v>
      </c>
      <c r="U4275">
        <v>10.203354572934106</v>
      </c>
      <c r="V4275">
        <v>14.201212121212121</v>
      </c>
      <c r="W4275">
        <v>56.962195121951211</v>
      </c>
      <c r="X4275">
        <v>156.99885091434453</v>
      </c>
      <c r="Y4275">
        <v>144.03442424242431</v>
      </c>
      <c r="Z4275">
        <v>144.91268292682932</v>
      </c>
      <c r="AA4275">
        <v>2.8334410041201568</v>
      </c>
      <c r="AB4275">
        <v>3.749606166112903</v>
      </c>
      <c r="AC4275">
        <v>-3.3110607099954743</v>
      </c>
    </row>
    <row r="4276" spans="1:29">
      <c r="A4276">
        <v>11</v>
      </c>
      <c r="B4276">
        <v>370</v>
      </c>
      <c r="C4276">
        <v>2004</v>
      </c>
      <c r="D4276">
        <v>99</v>
      </c>
      <c r="E4276">
        <v>99</v>
      </c>
      <c r="F4276">
        <v>99</v>
      </c>
      <c r="G4276">
        <v>99</v>
      </c>
      <c r="H4276">
        <v>99</v>
      </c>
      <c r="I4276">
        <v>99</v>
      </c>
      <c r="J4276">
        <v>999</v>
      </c>
      <c r="K4276">
        <v>99</v>
      </c>
      <c r="L4276">
        <v>99</v>
      </c>
      <c r="M4276">
        <v>99</v>
      </c>
      <c r="N4276">
        <v>150</v>
      </c>
      <c r="O4276">
        <v>99</v>
      </c>
      <c r="P4276">
        <v>9999</v>
      </c>
      <c r="Q4276">
        <v>650</v>
      </c>
      <c r="R4276">
        <v>1511</v>
      </c>
      <c r="S4276">
        <v>1499</v>
      </c>
      <c r="T4276">
        <v>9.280186709249481</v>
      </c>
      <c r="U4276">
        <v>9.9717602925567679</v>
      </c>
      <c r="V4276">
        <v>13.815354070152218</v>
      </c>
      <c r="W4276">
        <v>56.260840560373595</v>
      </c>
      <c r="X4276">
        <v>167.87774449988601</v>
      </c>
      <c r="Y4276">
        <v>153.71442753143603</v>
      </c>
      <c r="Z4276">
        <v>154.94496330887245</v>
      </c>
      <c r="AA4276">
        <v>2.8752920753190274</v>
      </c>
      <c r="AB4276">
        <v>3.999083562537372</v>
      </c>
      <c r="AC4276">
        <v>-7.5583538774950991</v>
      </c>
    </row>
    <row r="4277" spans="1:29">
      <c r="A4277">
        <v>11</v>
      </c>
      <c r="B4277">
        <v>371</v>
      </c>
      <c r="C4277">
        <v>2004</v>
      </c>
      <c r="D4277">
        <v>99</v>
      </c>
      <c r="E4277">
        <v>99</v>
      </c>
      <c r="F4277">
        <v>99</v>
      </c>
      <c r="G4277">
        <v>99</v>
      </c>
      <c r="H4277">
        <v>99</v>
      </c>
      <c r="I4277">
        <v>99</v>
      </c>
      <c r="J4277">
        <v>999</v>
      </c>
      <c r="K4277">
        <v>99</v>
      </c>
      <c r="L4277">
        <v>99</v>
      </c>
      <c r="M4277">
        <v>99</v>
      </c>
      <c r="N4277">
        <v>160</v>
      </c>
      <c r="O4277">
        <v>99</v>
      </c>
      <c r="P4277">
        <v>9999</v>
      </c>
      <c r="Q4277">
        <v>617</v>
      </c>
      <c r="R4277">
        <v>1308</v>
      </c>
      <c r="S4277">
        <v>1299</v>
      </c>
      <c r="T4277">
        <v>8.0334111288539507</v>
      </c>
      <c r="U4277">
        <v>9.193481065150797</v>
      </c>
      <c r="V4277">
        <v>13.48394495412844</v>
      </c>
      <c r="W4277">
        <v>55.921478060046198</v>
      </c>
      <c r="X4277">
        <v>178.59476312118724</v>
      </c>
      <c r="Y4277">
        <v>163.71162079510705</v>
      </c>
      <c r="Z4277">
        <v>164.8458814472672</v>
      </c>
      <c r="AA4277">
        <v>2.8811785322981032</v>
      </c>
      <c r="AB4277">
        <v>3.9439872247173247</v>
      </c>
      <c r="AC4277">
        <v>2.6209658041393391</v>
      </c>
    </row>
    <row r="4278" spans="1:29">
      <c r="A4278">
        <v>11</v>
      </c>
      <c r="B4278">
        <v>372</v>
      </c>
      <c r="C4278">
        <v>2004</v>
      </c>
      <c r="D4278">
        <v>99</v>
      </c>
      <c r="E4278">
        <v>99</v>
      </c>
      <c r="F4278">
        <v>99</v>
      </c>
      <c r="G4278">
        <v>99</v>
      </c>
      <c r="H4278">
        <v>99</v>
      </c>
      <c r="I4278">
        <v>99</v>
      </c>
      <c r="J4278">
        <v>999</v>
      </c>
      <c r="K4278">
        <v>99</v>
      </c>
      <c r="L4278">
        <v>99</v>
      </c>
      <c r="M4278">
        <v>99</v>
      </c>
      <c r="N4278">
        <v>170</v>
      </c>
      <c r="O4278">
        <v>99</v>
      </c>
      <c r="P4278">
        <v>9999</v>
      </c>
      <c r="Q4278">
        <v>544</v>
      </c>
      <c r="R4278">
        <v>1069</v>
      </c>
      <c r="S4278">
        <v>1063</v>
      </c>
      <c r="T4278">
        <v>6.5655324898661096</v>
      </c>
      <c r="U4278">
        <v>7.9831655691952301</v>
      </c>
      <c r="V4278">
        <v>12.804490177736204</v>
      </c>
      <c r="W4278">
        <v>54.589840075258714</v>
      </c>
      <c r="X4278">
        <v>189.51896599428221</v>
      </c>
      <c r="Y4278">
        <v>173.94209541627691</v>
      </c>
      <c r="Z4278">
        <v>174.92389463781757</v>
      </c>
      <c r="AA4278">
        <v>2.8153745811410751</v>
      </c>
      <c r="AB4278">
        <v>4.3368479903990194</v>
      </c>
      <c r="AC4278">
        <v>-7.4071699407489744</v>
      </c>
    </row>
    <row r="4279" spans="1:29">
      <c r="A4279">
        <v>11</v>
      </c>
      <c r="B4279">
        <v>373</v>
      </c>
      <c r="C4279">
        <v>2004</v>
      </c>
      <c r="D4279">
        <v>99</v>
      </c>
      <c r="E4279">
        <v>99</v>
      </c>
      <c r="F4279">
        <v>99</v>
      </c>
      <c r="G4279">
        <v>99</v>
      </c>
      <c r="H4279">
        <v>99</v>
      </c>
      <c r="I4279">
        <v>99</v>
      </c>
      <c r="J4279">
        <v>999</v>
      </c>
      <c r="K4279">
        <v>99</v>
      </c>
      <c r="L4279">
        <v>99</v>
      </c>
      <c r="M4279">
        <v>99</v>
      </c>
      <c r="N4279">
        <v>180</v>
      </c>
      <c r="O4279">
        <v>99</v>
      </c>
      <c r="P4279">
        <v>9999</v>
      </c>
      <c r="Q4279">
        <v>444</v>
      </c>
      <c r="R4279">
        <v>842</v>
      </c>
      <c r="S4279">
        <v>838</v>
      </c>
      <c r="T4279">
        <v>5.1713548704090417</v>
      </c>
      <c r="U4279">
        <v>6.6539424264767693</v>
      </c>
      <c r="V4279">
        <v>12.232779097387173</v>
      </c>
      <c r="W4279">
        <v>53.513126491646759</v>
      </c>
      <c r="X4279">
        <v>200.36645967528196</v>
      </c>
      <c r="Y4279">
        <v>184.06627078384795</v>
      </c>
      <c r="Z4279">
        <v>184.94486873508347</v>
      </c>
      <c r="AA4279">
        <v>2.9018907784761332</v>
      </c>
      <c r="AB4279">
        <v>4.3470226291309295</v>
      </c>
      <c r="AC4279">
        <v>-6.391941552507256</v>
      </c>
    </row>
    <row r="4280" spans="1:29">
      <c r="A4280">
        <v>11</v>
      </c>
      <c r="B4280">
        <v>374</v>
      </c>
      <c r="C4280">
        <v>2004</v>
      </c>
      <c r="D4280">
        <v>99</v>
      </c>
      <c r="E4280">
        <v>99</v>
      </c>
      <c r="F4280">
        <v>99</v>
      </c>
      <c r="G4280">
        <v>99</v>
      </c>
      <c r="H4280">
        <v>99</v>
      </c>
      <c r="I4280">
        <v>99</v>
      </c>
      <c r="J4280">
        <v>999</v>
      </c>
      <c r="K4280">
        <v>99</v>
      </c>
      <c r="L4280">
        <v>99</v>
      </c>
      <c r="M4280">
        <v>99</v>
      </c>
      <c r="N4280">
        <v>190</v>
      </c>
      <c r="O4280">
        <v>99</v>
      </c>
      <c r="P4280">
        <v>9999</v>
      </c>
      <c r="Q4280">
        <v>377</v>
      </c>
      <c r="R4280">
        <v>604</v>
      </c>
      <c r="S4280">
        <v>602</v>
      </c>
      <c r="T4280">
        <v>3.7096179830487657</v>
      </c>
      <c r="U4280">
        <v>5.0387329981513842</v>
      </c>
      <c r="V4280">
        <v>11.268211920529801</v>
      </c>
      <c r="W4280">
        <v>52.392026578073086</v>
      </c>
      <c r="X4280">
        <v>211.21684257352587</v>
      </c>
      <c r="Y4280">
        <v>194.30844370860936</v>
      </c>
      <c r="Z4280">
        <v>194.95398671096345</v>
      </c>
      <c r="AA4280">
        <v>2.9364688921660447</v>
      </c>
      <c r="AB4280">
        <v>4.7027032813178291</v>
      </c>
      <c r="AC4280">
        <v>-2.7852114748953576</v>
      </c>
    </row>
    <row r="4281" spans="1:29">
      <c r="A4281">
        <v>11</v>
      </c>
      <c r="B4281">
        <v>375</v>
      </c>
      <c r="C4281">
        <v>2004</v>
      </c>
      <c r="D4281">
        <v>99</v>
      </c>
      <c r="E4281">
        <v>99</v>
      </c>
      <c r="F4281">
        <v>99</v>
      </c>
      <c r="G4281">
        <v>99</v>
      </c>
      <c r="H4281">
        <v>99</v>
      </c>
      <c r="I4281">
        <v>99</v>
      </c>
      <c r="J4281">
        <v>999</v>
      </c>
      <c r="K4281">
        <v>99</v>
      </c>
      <c r="L4281">
        <v>99</v>
      </c>
      <c r="M4281">
        <v>99</v>
      </c>
      <c r="N4281">
        <v>200</v>
      </c>
      <c r="O4281">
        <v>99</v>
      </c>
      <c r="P4281">
        <v>9999</v>
      </c>
      <c r="Q4281">
        <v>270</v>
      </c>
      <c r="R4281">
        <v>416</v>
      </c>
      <c r="S4281">
        <v>413</v>
      </c>
      <c r="T4281">
        <v>2.5549686770666997</v>
      </c>
      <c r="U4281">
        <v>3.6314316324393601</v>
      </c>
      <c r="V4281">
        <v>11.004807692307695</v>
      </c>
      <c r="W4281">
        <v>51.261501210653755</v>
      </c>
      <c r="X4281">
        <v>221.89453287773969</v>
      </c>
      <c r="Y4281">
        <v>203.32548076923081</v>
      </c>
      <c r="Z4281">
        <v>204.80242130750608</v>
      </c>
      <c r="AA4281">
        <v>2.9431323510080838</v>
      </c>
      <c r="AB4281">
        <v>4.7473091318493319</v>
      </c>
      <c r="AC4281">
        <v>-8.0126156002323494</v>
      </c>
    </row>
    <row r="4282" spans="1:29">
      <c r="A4282">
        <v>11</v>
      </c>
      <c r="B4282">
        <v>376</v>
      </c>
      <c r="C4282">
        <v>2004</v>
      </c>
      <c r="D4282">
        <v>99</v>
      </c>
      <c r="E4282">
        <v>99</v>
      </c>
      <c r="F4282">
        <v>99</v>
      </c>
      <c r="G4282">
        <v>99</v>
      </c>
      <c r="H4282">
        <v>99</v>
      </c>
      <c r="I4282">
        <v>99</v>
      </c>
      <c r="J4282">
        <v>999</v>
      </c>
      <c r="K4282">
        <v>99</v>
      </c>
      <c r="L4282">
        <v>99</v>
      </c>
      <c r="M4282">
        <v>99</v>
      </c>
      <c r="N4282">
        <v>210</v>
      </c>
      <c r="O4282">
        <v>99</v>
      </c>
      <c r="P4282">
        <v>9999</v>
      </c>
      <c r="Q4282">
        <v>180</v>
      </c>
      <c r="R4282">
        <v>253</v>
      </c>
      <c r="S4282">
        <v>253</v>
      </c>
      <c r="T4282">
        <v>1.553863161773738</v>
      </c>
      <c r="U4282">
        <v>2.3295869582148003</v>
      </c>
      <c r="V4282">
        <v>9.2806324110671934</v>
      </c>
      <c r="W4282">
        <v>49.071146245059289</v>
      </c>
      <c r="X4282">
        <v>232.36139243487659</v>
      </c>
      <c r="Y4282">
        <v>214.46956521739136</v>
      </c>
      <c r="Z4282">
        <v>214.46956521739136</v>
      </c>
      <c r="AA4282">
        <v>2.8899687842223445</v>
      </c>
      <c r="AB4282">
        <v>4.8920033835939645</v>
      </c>
      <c r="AC4282">
        <v>-1.516759499299958</v>
      </c>
    </row>
    <row r="4283" spans="1:29">
      <c r="A4283">
        <v>11</v>
      </c>
      <c r="B4283">
        <v>377</v>
      </c>
      <c r="C4283">
        <v>2004</v>
      </c>
      <c r="D4283">
        <v>99</v>
      </c>
      <c r="E4283">
        <v>99</v>
      </c>
      <c r="F4283">
        <v>99</v>
      </c>
      <c r="G4283">
        <v>99</v>
      </c>
      <c r="H4283">
        <v>99</v>
      </c>
      <c r="I4283">
        <v>99</v>
      </c>
      <c r="J4283">
        <v>999</v>
      </c>
      <c r="K4283">
        <v>99</v>
      </c>
      <c r="L4283">
        <v>99</v>
      </c>
      <c r="M4283">
        <v>99</v>
      </c>
      <c r="N4283">
        <v>220</v>
      </c>
      <c r="O4283">
        <v>99</v>
      </c>
      <c r="P4283">
        <v>9999</v>
      </c>
      <c r="Q4283">
        <v>108</v>
      </c>
      <c r="R4283">
        <v>147</v>
      </c>
      <c r="S4283">
        <v>146</v>
      </c>
      <c r="T4283">
        <v>0.90283748925193474</v>
      </c>
      <c r="U4283">
        <v>1.4071510996939469</v>
      </c>
      <c r="V4283">
        <v>8.5510204081632679</v>
      </c>
      <c r="W4283">
        <v>47.828767123287683</v>
      </c>
      <c r="X4283">
        <v>243.25366116110592</v>
      </c>
      <c r="Y4283">
        <v>222.96190476190472</v>
      </c>
      <c r="Z4283">
        <v>224.48904109589043</v>
      </c>
      <c r="AA4283">
        <v>2.924556477024407</v>
      </c>
      <c r="AB4283">
        <v>5.1088957993126627</v>
      </c>
      <c r="AC4283">
        <v>-2.5292650425376406</v>
      </c>
    </row>
    <row r="4284" spans="1:29">
      <c r="A4284">
        <v>11</v>
      </c>
      <c r="B4284">
        <v>378</v>
      </c>
      <c r="C4284">
        <v>2004</v>
      </c>
      <c r="D4284">
        <v>99</v>
      </c>
      <c r="E4284">
        <v>99</v>
      </c>
      <c r="F4284">
        <v>99</v>
      </c>
      <c r="G4284">
        <v>99</v>
      </c>
      <c r="H4284">
        <v>99</v>
      </c>
      <c r="I4284">
        <v>99</v>
      </c>
      <c r="J4284">
        <v>999</v>
      </c>
      <c r="K4284">
        <v>99</v>
      </c>
      <c r="L4284">
        <v>99</v>
      </c>
      <c r="M4284">
        <v>99</v>
      </c>
      <c r="N4284">
        <v>230</v>
      </c>
      <c r="O4284">
        <v>99</v>
      </c>
      <c r="P4284">
        <v>9999</v>
      </c>
      <c r="Q4284">
        <v>100</v>
      </c>
      <c r="R4284">
        <v>136</v>
      </c>
      <c r="S4284">
        <v>135</v>
      </c>
      <c r="T4284">
        <v>0.83527822134872864</v>
      </c>
      <c r="U4284">
        <v>1.3967269313541035</v>
      </c>
      <c r="V4284">
        <v>7.8676470588235299</v>
      </c>
      <c r="W4284">
        <v>46.585185185185182</v>
      </c>
      <c r="X4284">
        <v>261.12739787139122</v>
      </c>
      <c r="Y4284">
        <v>239.21029411764695</v>
      </c>
      <c r="Z4284">
        <v>240.98222222222208</v>
      </c>
      <c r="AA4284">
        <v>10.080798518244622</v>
      </c>
      <c r="AB4284">
        <v>5.5742598713959266</v>
      </c>
      <c r="AC4284">
        <v>-4.7270368486665379</v>
      </c>
    </row>
    <row r="4285" spans="1:29">
      <c r="A4285">
        <v>11</v>
      </c>
      <c r="B4285">
        <v>379</v>
      </c>
      <c r="C4285">
        <v>2003</v>
      </c>
      <c r="D4285">
        <v>99</v>
      </c>
      <c r="E4285">
        <v>99</v>
      </c>
      <c r="F4285">
        <v>99</v>
      </c>
      <c r="G4285">
        <v>99</v>
      </c>
      <c r="H4285">
        <v>99</v>
      </c>
      <c r="I4285">
        <v>99</v>
      </c>
      <c r="J4285">
        <v>999</v>
      </c>
      <c r="K4285">
        <v>99</v>
      </c>
      <c r="L4285">
        <v>99</v>
      </c>
      <c r="M4285">
        <v>99</v>
      </c>
      <c r="N4285">
        <v>60</v>
      </c>
      <c r="O4285">
        <v>99</v>
      </c>
      <c r="P4285">
        <v>9999</v>
      </c>
      <c r="Q4285">
        <v>18</v>
      </c>
      <c r="R4285">
        <v>26</v>
      </c>
      <c r="S4285">
        <v>14</v>
      </c>
      <c r="T4285">
        <v>0.17501346257404413</v>
      </c>
      <c r="U4285">
        <v>4.0669794439219573E-2</v>
      </c>
      <c r="V4285">
        <v>46.038461538461554</v>
      </c>
      <c r="W4285">
        <v>58.285714285714306</v>
      </c>
      <c r="X4285">
        <v>44.412034336194687</v>
      </c>
      <c r="Y4285">
        <v>33.246153846153845</v>
      </c>
      <c r="Z4285">
        <v>61.742857142857154</v>
      </c>
      <c r="AA4285">
        <v>7.65046350469916</v>
      </c>
      <c r="AB4285">
        <v>5.9812632615595351</v>
      </c>
      <c r="AC4285">
        <v>6.8414571909190611</v>
      </c>
    </row>
    <row r="4286" spans="1:29">
      <c r="A4286">
        <v>11</v>
      </c>
      <c r="B4286">
        <v>380</v>
      </c>
      <c r="C4286">
        <v>2003</v>
      </c>
      <c r="D4286">
        <v>99</v>
      </c>
      <c r="E4286">
        <v>99</v>
      </c>
      <c r="F4286">
        <v>99</v>
      </c>
      <c r="G4286">
        <v>99</v>
      </c>
      <c r="H4286">
        <v>99</v>
      </c>
      <c r="I4286">
        <v>99</v>
      </c>
      <c r="J4286">
        <v>999</v>
      </c>
      <c r="K4286">
        <v>99</v>
      </c>
      <c r="L4286">
        <v>99</v>
      </c>
      <c r="M4286">
        <v>99</v>
      </c>
      <c r="N4286">
        <v>70</v>
      </c>
      <c r="O4286">
        <v>99</v>
      </c>
      <c r="P4286">
        <v>9999</v>
      </c>
      <c r="Q4286">
        <v>25</v>
      </c>
      <c r="R4286">
        <v>34</v>
      </c>
      <c r="S4286">
        <v>30</v>
      </c>
      <c r="T4286">
        <v>0.22886375875067325</v>
      </c>
      <c r="U4286">
        <v>0.1066382335683609</v>
      </c>
      <c r="V4286">
        <v>16.294117647058822</v>
      </c>
      <c r="W4286">
        <v>59.33333333333335</v>
      </c>
      <c r="X4286">
        <v>81.607290803645412</v>
      </c>
      <c r="Y4286">
        <v>66.661764705882348</v>
      </c>
      <c r="Z4286">
        <v>75.55</v>
      </c>
      <c r="AA4286">
        <v>2.869117169676572</v>
      </c>
      <c r="AB4286">
        <v>4.2609336483399058</v>
      </c>
      <c r="AC4286">
        <v>9.2705309150830146</v>
      </c>
    </row>
    <row r="4287" spans="1:29">
      <c r="A4287">
        <v>11</v>
      </c>
      <c r="B4287">
        <v>381</v>
      </c>
      <c r="C4287">
        <v>2003</v>
      </c>
      <c r="D4287">
        <v>99</v>
      </c>
      <c r="E4287">
        <v>99</v>
      </c>
      <c r="F4287">
        <v>99</v>
      </c>
      <c r="G4287">
        <v>99</v>
      </c>
      <c r="H4287">
        <v>99</v>
      </c>
      <c r="I4287">
        <v>99</v>
      </c>
      <c r="J4287">
        <v>999</v>
      </c>
      <c r="K4287">
        <v>99</v>
      </c>
      <c r="L4287">
        <v>99</v>
      </c>
      <c r="M4287">
        <v>99</v>
      </c>
      <c r="N4287">
        <v>80</v>
      </c>
      <c r="O4287">
        <v>99</v>
      </c>
      <c r="P4287">
        <v>9999</v>
      </c>
      <c r="Q4287">
        <v>75</v>
      </c>
      <c r="R4287">
        <v>116</v>
      </c>
      <c r="S4287">
        <v>108</v>
      </c>
      <c r="T4287">
        <v>0.78082929456112016</v>
      </c>
      <c r="U4287">
        <v>0.43842828841094822</v>
      </c>
      <c r="V4287">
        <v>17.586206896551722</v>
      </c>
      <c r="W4287">
        <v>60.027777777777779</v>
      </c>
      <c r="X4287">
        <v>93.408861658011702</v>
      </c>
      <c r="Y4287">
        <v>80.331034482758611</v>
      </c>
      <c r="Z4287">
        <v>86.281481481481478</v>
      </c>
      <c r="AA4287">
        <v>2.7395305135810162</v>
      </c>
      <c r="AB4287">
        <v>3.0351591981352266</v>
      </c>
      <c r="AC4287">
        <v>-0.67309291218180556</v>
      </c>
    </row>
    <row r="4288" spans="1:29">
      <c r="A4288">
        <v>11</v>
      </c>
      <c r="B4288">
        <v>382</v>
      </c>
      <c r="C4288">
        <v>2003</v>
      </c>
      <c r="D4288">
        <v>99</v>
      </c>
      <c r="E4288">
        <v>99</v>
      </c>
      <c r="F4288">
        <v>99</v>
      </c>
      <c r="G4288">
        <v>99</v>
      </c>
      <c r="H4288">
        <v>99</v>
      </c>
      <c r="I4288">
        <v>99</v>
      </c>
      <c r="J4288">
        <v>999</v>
      </c>
      <c r="K4288">
        <v>99</v>
      </c>
      <c r="L4288">
        <v>99</v>
      </c>
      <c r="M4288">
        <v>99</v>
      </c>
      <c r="N4288">
        <v>90</v>
      </c>
      <c r="O4288">
        <v>99</v>
      </c>
      <c r="P4288">
        <v>9999</v>
      </c>
      <c r="Q4288">
        <v>160</v>
      </c>
      <c r="R4288">
        <v>295</v>
      </c>
      <c r="S4288">
        <v>283</v>
      </c>
      <c r="T4288">
        <v>1.9857296715131929</v>
      </c>
      <c r="U4288">
        <v>1.2789624666823165</v>
      </c>
      <c r="V4288">
        <v>17.559322033898301</v>
      </c>
      <c r="W4288">
        <v>59.872791519434607</v>
      </c>
      <c r="X4288">
        <v>104.02299061644972</v>
      </c>
      <c r="Y4288">
        <v>92.146440677966112</v>
      </c>
      <c r="Z4288">
        <v>96.053710247349841</v>
      </c>
      <c r="AA4288">
        <v>2.8455802964343992</v>
      </c>
      <c r="AB4288">
        <v>3.2348699160085705</v>
      </c>
      <c r="AC4288">
        <v>0.94561256702143115</v>
      </c>
    </row>
    <row r="4289" spans="1:29">
      <c r="A4289">
        <v>11</v>
      </c>
      <c r="B4289">
        <v>383</v>
      </c>
      <c r="C4289">
        <v>2003</v>
      </c>
      <c r="D4289">
        <v>99</v>
      </c>
      <c r="E4289">
        <v>99</v>
      </c>
      <c r="F4289">
        <v>99</v>
      </c>
      <c r="G4289">
        <v>99</v>
      </c>
      <c r="H4289">
        <v>99</v>
      </c>
      <c r="I4289">
        <v>99</v>
      </c>
      <c r="J4289">
        <v>999</v>
      </c>
      <c r="K4289">
        <v>99</v>
      </c>
      <c r="L4289">
        <v>99</v>
      </c>
      <c r="M4289">
        <v>99</v>
      </c>
      <c r="N4289">
        <v>100</v>
      </c>
      <c r="O4289">
        <v>99</v>
      </c>
      <c r="P4289">
        <v>9999</v>
      </c>
      <c r="Q4289">
        <v>542</v>
      </c>
      <c r="R4289">
        <v>1217</v>
      </c>
      <c r="S4289">
        <v>1194</v>
      </c>
      <c r="T4289">
        <v>8.191976305869682</v>
      </c>
      <c r="U4289">
        <v>5.9913608210141849</v>
      </c>
      <c r="V4289">
        <v>15.1733771569433</v>
      </c>
      <c r="W4289">
        <v>58.119765494137361</v>
      </c>
      <c r="X4289">
        <v>115.53933931634812</v>
      </c>
      <c r="Y4289">
        <v>104.63516844700086</v>
      </c>
      <c r="Z4289">
        <v>106.65075376884424</v>
      </c>
      <c r="AA4289">
        <v>2.5712240079713018</v>
      </c>
      <c r="AB4289">
        <v>3.4222488044676895</v>
      </c>
      <c r="AC4289">
        <v>-15.857482453704764</v>
      </c>
    </row>
    <row r="4290" spans="1:29">
      <c r="A4290">
        <v>11</v>
      </c>
      <c r="B4290">
        <v>384</v>
      </c>
      <c r="C4290">
        <v>2003</v>
      </c>
      <c r="D4290">
        <v>99</v>
      </c>
      <c r="E4290">
        <v>99</v>
      </c>
      <c r="F4290">
        <v>99</v>
      </c>
      <c r="G4290">
        <v>99</v>
      </c>
      <c r="H4290">
        <v>99</v>
      </c>
      <c r="I4290">
        <v>99</v>
      </c>
      <c r="J4290">
        <v>999</v>
      </c>
      <c r="K4290">
        <v>99</v>
      </c>
      <c r="L4290">
        <v>99</v>
      </c>
      <c r="M4290">
        <v>99</v>
      </c>
      <c r="N4290">
        <v>110</v>
      </c>
      <c r="O4290">
        <v>99</v>
      </c>
      <c r="P4290">
        <v>9999</v>
      </c>
      <c r="Q4290">
        <v>736</v>
      </c>
      <c r="R4290">
        <v>2180</v>
      </c>
      <c r="S4290">
        <v>2156</v>
      </c>
      <c r="T4290">
        <v>14.674205708131398</v>
      </c>
      <c r="U4290">
        <v>11.664684225911579</v>
      </c>
      <c r="V4290">
        <v>14.517889908256883</v>
      </c>
      <c r="W4290">
        <v>57.322356215213361</v>
      </c>
      <c r="X4290">
        <v>124.58521772838944</v>
      </c>
      <c r="Y4290">
        <v>113.72587155963301</v>
      </c>
      <c r="Z4290">
        <v>114.99183673469388</v>
      </c>
      <c r="AA4290">
        <v>2.8688119115921724</v>
      </c>
      <c r="AB4290">
        <v>3.640179970577532</v>
      </c>
      <c r="AC4290">
        <v>-1.8477675651038608</v>
      </c>
    </row>
    <row r="4291" spans="1:29">
      <c r="A4291">
        <v>11</v>
      </c>
      <c r="B4291">
        <v>385</v>
      </c>
      <c r="C4291">
        <v>2003</v>
      </c>
      <c r="D4291">
        <v>99</v>
      </c>
      <c r="E4291">
        <v>99</v>
      </c>
      <c r="F4291">
        <v>99</v>
      </c>
      <c r="G4291">
        <v>99</v>
      </c>
      <c r="H4291">
        <v>99</v>
      </c>
      <c r="I4291">
        <v>99</v>
      </c>
      <c r="J4291">
        <v>999</v>
      </c>
      <c r="K4291">
        <v>99</v>
      </c>
      <c r="L4291">
        <v>99</v>
      </c>
      <c r="M4291">
        <v>99</v>
      </c>
      <c r="N4291">
        <v>120</v>
      </c>
      <c r="O4291">
        <v>99</v>
      </c>
      <c r="P4291">
        <v>9999</v>
      </c>
      <c r="Q4291">
        <v>691</v>
      </c>
      <c r="R4291">
        <v>2025</v>
      </c>
      <c r="S4291">
        <v>2007</v>
      </c>
      <c r="T4291">
        <v>13.63085621970921</v>
      </c>
      <c r="U4291">
        <v>11.794903788694356</v>
      </c>
      <c r="V4291">
        <v>14.25876543209877</v>
      </c>
      <c r="W4291">
        <v>57.008470353761822</v>
      </c>
      <c r="X4291">
        <v>135.32105453232191</v>
      </c>
      <c r="Y4291">
        <v>123.7975802469136</v>
      </c>
      <c r="Z4291">
        <v>124.90787244643748</v>
      </c>
      <c r="AA4291">
        <v>2.8991344184651711</v>
      </c>
      <c r="AB4291">
        <v>3.6666568829863855</v>
      </c>
      <c r="AC4291">
        <v>-0.8363560548491864</v>
      </c>
    </row>
    <row r="4292" spans="1:29">
      <c r="A4292">
        <v>11</v>
      </c>
      <c r="B4292">
        <v>386</v>
      </c>
      <c r="C4292">
        <v>2003</v>
      </c>
      <c r="D4292">
        <v>99</v>
      </c>
      <c r="E4292">
        <v>99</v>
      </c>
      <c r="F4292">
        <v>99</v>
      </c>
      <c r="G4292">
        <v>99</v>
      </c>
      <c r="H4292">
        <v>99</v>
      </c>
      <c r="I4292">
        <v>99</v>
      </c>
      <c r="J4292">
        <v>999</v>
      </c>
      <c r="K4292">
        <v>99</v>
      </c>
      <c r="L4292">
        <v>99</v>
      </c>
      <c r="M4292">
        <v>99</v>
      </c>
      <c r="N4292">
        <v>130</v>
      </c>
      <c r="O4292">
        <v>99</v>
      </c>
      <c r="P4292">
        <v>9999</v>
      </c>
      <c r="Q4292">
        <v>700</v>
      </c>
      <c r="R4292">
        <v>1671</v>
      </c>
      <c r="S4292">
        <v>1653</v>
      </c>
      <c r="T4292">
        <v>11.247980613893379</v>
      </c>
      <c r="U4292">
        <v>10.497319035294039</v>
      </c>
      <c r="V4292">
        <v>13.931777378815079</v>
      </c>
      <c r="W4292">
        <v>56.706594071385361</v>
      </c>
      <c r="X4292">
        <v>146.23074264766373</v>
      </c>
      <c r="Y4292">
        <v>133.51950927588271</v>
      </c>
      <c r="Z4292">
        <v>134.97344222625529</v>
      </c>
      <c r="AA4292">
        <v>2.8706816500480725</v>
      </c>
      <c r="AB4292">
        <v>3.8933683456342072</v>
      </c>
      <c r="AC4292">
        <v>-4.1947627805525238</v>
      </c>
    </row>
    <row r="4293" spans="1:29">
      <c r="A4293">
        <v>11</v>
      </c>
      <c r="B4293">
        <v>387</v>
      </c>
      <c r="C4293">
        <v>2003</v>
      </c>
      <c r="D4293">
        <v>99</v>
      </c>
      <c r="E4293">
        <v>99</v>
      </c>
      <c r="F4293">
        <v>99</v>
      </c>
      <c r="G4293">
        <v>99</v>
      </c>
      <c r="H4293">
        <v>99</v>
      </c>
      <c r="I4293">
        <v>99</v>
      </c>
      <c r="J4293">
        <v>999</v>
      </c>
      <c r="K4293">
        <v>99</v>
      </c>
      <c r="L4293">
        <v>99</v>
      </c>
      <c r="M4293">
        <v>99</v>
      </c>
      <c r="N4293">
        <v>140</v>
      </c>
      <c r="O4293">
        <v>99</v>
      </c>
      <c r="P4293">
        <v>9999</v>
      </c>
      <c r="Q4293">
        <v>661</v>
      </c>
      <c r="R4293">
        <v>1517</v>
      </c>
      <c r="S4293">
        <v>1502</v>
      </c>
      <c r="T4293">
        <v>10.211362412493273</v>
      </c>
      <c r="U4293">
        <v>10.241373159808244</v>
      </c>
      <c r="V4293">
        <v>13.912986156888598</v>
      </c>
      <c r="W4293">
        <v>56.367509986684418</v>
      </c>
      <c r="X4293">
        <v>157.00450867060349</v>
      </c>
      <c r="Y4293">
        <v>143.48793671720489</v>
      </c>
      <c r="Z4293">
        <v>144.92090545938746</v>
      </c>
      <c r="AA4293">
        <v>2.9347184332907594</v>
      </c>
      <c r="AB4293">
        <v>3.9180294857872502</v>
      </c>
      <c r="AC4293">
        <v>-5.6752364193995852</v>
      </c>
    </row>
    <row r="4294" spans="1:29">
      <c r="A4294">
        <v>11</v>
      </c>
      <c r="B4294">
        <v>388</v>
      </c>
      <c r="C4294">
        <v>2003</v>
      </c>
      <c r="D4294">
        <v>99</v>
      </c>
      <c r="E4294">
        <v>99</v>
      </c>
      <c r="F4294">
        <v>99</v>
      </c>
      <c r="G4294">
        <v>99</v>
      </c>
      <c r="H4294">
        <v>99</v>
      </c>
      <c r="I4294">
        <v>99</v>
      </c>
      <c r="J4294">
        <v>999</v>
      </c>
      <c r="K4294">
        <v>99</v>
      </c>
      <c r="L4294">
        <v>99</v>
      </c>
      <c r="M4294">
        <v>99</v>
      </c>
      <c r="N4294">
        <v>150</v>
      </c>
      <c r="O4294">
        <v>99</v>
      </c>
      <c r="P4294">
        <v>9999</v>
      </c>
      <c r="Q4294">
        <v>600</v>
      </c>
      <c r="R4294">
        <v>1293</v>
      </c>
      <c r="S4294">
        <v>1280</v>
      </c>
      <c r="T4294">
        <v>8.7035541195476558</v>
      </c>
      <c r="U4294">
        <v>9.3297891705897928</v>
      </c>
      <c r="V4294">
        <v>13.53596287703016</v>
      </c>
      <c r="W4294">
        <v>56.008593750000003</v>
      </c>
      <c r="X4294">
        <v>167.85256724474385</v>
      </c>
      <c r="Y4294">
        <v>153.36140757927299</v>
      </c>
      <c r="Z4294">
        <v>154.91898437500001</v>
      </c>
      <c r="AA4294">
        <v>2.9135766089117574</v>
      </c>
      <c r="AB4294">
        <v>4.0499715921794808</v>
      </c>
      <c r="AC4294">
        <v>-8.6991504562817674</v>
      </c>
    </row>
    <row r="4295" spans="1:29">
      <c r="A4295">
        <v>11</v>
      </c>
      <c r="B4295">
        <v>389</v>
      </c>
      <c r="C4295">
        <v>2003</v>
      </c>
      <c r="D4295">
        <v>99</v>
      </c>
      <c r="E4295">
        <v>99</v>
      </c>
      <c r="F4295">
        <v>99</v>
      </c>
      <c r="G4295">
        <v>99</v>
      </c>
      <c r="H4295">
        <v>99</v>
      </c>
      <c r="I4295">
        <v>99</v>
      </c>
      <c r="J4295">
        <v>999</v>
      </c>
      <c r="K4295">
        <v>99</v>
      </c>
      <c r="L4295">
        <v>99</v>
      </c>
      <c r="M4295">
        <v>99</v>
      </c>
      <c r="N4295">
        <v>160</v>
      </c>
      <c r="O4295">
        <v>99</v>
      </c>
      <c r="P4295">
        <v>9999</v>
      </c>
      <c r="Q4295">
        <v>590</v>
      </c>
      <c r="R4295">
        <v>1211</v>
      </c>
      <c r="S4295">
        <v>1202</v>
      </c>
      <c r="T4295">
        <v>8.1515885837372135</v>
      </c>
      <c r="U4295">
        <v>9.3302455530586244</v>
      </c>
      <c r="V4295">
        <v>13.1494632535095</v>
      </c>
      <c r="W4295">
        <v>55.260399334442589</v>
      </c>
      <c r="X4295">
        <v>178.74351489103549</v>
      </c>
      <c r="Y4295">
        <v>163.75392237819975</v>
      </c>
      <c r="Z4295">
        <v>164.98003327787012</v>
      </c>
      <c r="AA4295">
        <v>2.8925546744443551</v>
      </c>
      <c r="AB4295">
        <v>4.1745898608233993</v>
      </c>
      <c r="AC4295">
        <v>1.3410767142540043</v>
      </c>
    </row>
    <row r="4296" spans="1:29">
      <c r="A4296">
        <v>11</v>
      </c>
      <c r="B4296">
        <v>390</v>
      </c>
      <c r="C4296">
        <v>2003</v>
      </c>
      <c r="D4296">
        <v>99</v>
      </c>
      <c r="E4296">
        <v>99</v>
      </c>
      <c r="F4296">
        <v>99</v>
      </c>
      <c r="G4296">
        <v>99</v>
      </c>
      <c r="H4296">
        <v>99</v>
      </c>
      <c r="I4296">
        <v>99</v>
      </c>
      <c r="J4296">
        <v>999</v>
      </c>
      <c r="K4296">
        <v>99</v>
      </c>
      <c r="L4296">
        <v>99</v>
      </c>
      <c r="M4296">
        <v>99</v>
      </c>
      <c r="N4296">
        <v>170</v>
      </c>
      <c r="O4296">
        <v>99</v>
      </c>
      <c r="P4296">
        <v>9999</v>
      </c>
      <c r="Q4296">
        <v>544</v>
      </c>
      <c r="R4296">
        <v>1045</v>
      </c>
      <c r="S4296">
        <v>1038</v>
      </c>
      <c r="T4296">
        <v>7.0341949380721616</v>
      </c>
      <c r="U4296">
        <v>8.5505890321506381</v>
      </c>
      <c r="V4296">
        <v>12.512918660287085</v>
      </c>
      <c r="W4296">
        <v>54.371868978805395</v>
      </c>
      <c r="X4296">
        <v>189.68176375144537</v>
      </c>
      <c r="Y4296">
        <v>173.90918660287076</v>
      </c>
      <c r="Z4296">
        <v>175.08198458574176</v>
      </c>
      <c r="AA4296">
        <v>2.9391931822161057</v>
      </c>
      <c r="AB4296">
        <v>4.3089344129077674</v>
      </c>
      <c r="AC4296">
        <v>-12.337894027079992</v>
      </c>
    </row>
    <row r="4297" spans="1:29">
      <c r="A4297">
        <v>11</v>
      </c>
      <c r="B4297">
        <v>391</v>
      </c>
      <c r="C4297">
        <v>2003</v>
      </c>
      <c r="D4297">
        <v>99</v>
      </c>
      <c r="E4297">
        <v>99</v>
      </c>
      <c r="F4297">
        <v>99</v>
      </c>
      <c r="G4297">
        <v>99</v>
      </c>
      <c r="H4297">
        <v>99</v>
      </c>
      <c r="I4297">
        <v>99</v>
      </c>
      <c r="J4297">
        <v>999</v>
      </c>
      <c r="K4297">
        <v>99</v>
      </c>
      <c r="L4297">
        <v>99</v>
      </c>
      <c r="M4297">
        <v>99</v>
      </c>
      <c r="N4297">
        <v>180</v>
      </c>
      <c r="O4297">
        <v>99</v>
      </c>
      <c r="P4297">
        <v>9999</v>
      </c>
      <c r="Q4297">
        <v>462</v>
      </c>
      <c r="R4297">
        <v>826</v>
      </c>
      <c r="S4297">
        <v>822</v>
      </c>
      <c r="T4297">
        <v>5.5600430802369392</v>
      </c>
      <c r="U4297">
        <v>7.1442346920027635</v>
      </c>
      <c r="V4297">
        <v>11.973365617433416</v>
      </c>
      <c r="W4297">
        <v>53.517031630170315</v>
      </c>
      <c r="X4297">
        <v>200.14074013835304</v>
      </c>
      <c r="Y4297">
        <v>183.83087167070221</v>
      </c>
      <c r="Z4297">
        <v>184.72542579075437</v>
      </c>
      <c r="AA4297">
        <v>2.9172360099750758</v>
      </c>
      <c r="AB4297">
        <v>4.4115064043578762</v>
      </c>
      <c r="AC4297">
        <v>-4.2000246825126224</v>
      </c>
    </row>
    <row r="4298" spans="1:29">
      <c r="A4298">
        <v>11</v>
      </c>
      <c r="B4298">
        <v>392</v>
      </c>
      <c r="C4298">
        <v>2003</v>
      </c>
      <c r="D4298">
        <v>99</v>
      </c>
      <c r="E4298">
        <v>99</v>
      </c>
      <c r="F4298">
        <v>99</v>
      </c>
      <c r="G4298">
        <v>99</v>
      </c>
      <c r="H4298">
        <v>99</v>
      </c>
      <c r="I4298">
        <v>99</v>
      </c>
      <c r="J4298">
        <v>999</v>
      </c>
      <c r="K4298">
        <v>99</v>
      </c>
      <c r="L4298">
        <v>99</v>
      </c>
      <c r="M4298">
        <v>99</v>
      </c>
      <c r="N4298">
        <v>190</v>
      </c>
      <c r="O4298">
        <v>99</v>
      </c>
      <c r="P4298">
        <v>9999</v>
      </c>
      <c r="Q4298">
        <v>359</v>
      </c>
      <c r="R4298">
        <v>575</v>
      </c>
      <c r="S4298">
        <v>575</v>
      </c>
      <c r="T4298">
        <v>3.8704900376952072</v>
      </c>
      <c r="U4298">
        <v>5.2644564675347612</v>
      </c>
      <c r="V4298">
        <v>11.062608695652171</v>
      </c>
      <c r="W4298">
        <v>52.064347826086959</v>
      </c>
      <c r="X4298">
        <v>210.82726459088997</v>
      </c>
      <c r="Y4298">
        <v>194.59356521739124</v>
      </c>
      <c r="Z4298">
        <v>194.59356521739124</v>
      </c>
      <c r="AA4298">
        <v>2.8431905505385449</v>
      </c>
      <c r="AB4298">
        <v>4.7274626212735535</v>
      </c>
      <c r="AC4298">
        <v>-6.4417963076471922</v>
      </c>
    </row>
    <row r="4299" spans="1:29">
      <c r="A4299">
        <v>11</v>
      </c>
      <c r="B4299">
        <v>393</v>
      </c>
      <c r="C4299">
        <v>2003</v>
      </c>
      <c r="D4299">
        <v>99</v>
      </c>
      <c r="E4299">
        <v>99</v>
      </c>
      <c r="F4299">
        <v>99</v>
      </c>
      <c r="G4299">
        <v>99</v>
      </c>
      <c r="H4299">
        <v>99</v>
      </c>
      <c r="I4299">
        <v>99</v>
      </c>
      <c r="J4299">
        <v>999</v>
      </c>
      <c r="K4299">
        <v>99</v>
      </c>
      <c r="L4299">
        <v>99</v>
      </c>
      <c r="M4299">
        <v>99</v>
      </c>
      <c r="N4299">
        <v>200</v>
      </c>
      <c r="O4299">
        <v>99</v>
      </c>
      <c r="P4299">
        <v>9999</v>
      </c>
      <c r="Q4299">
        <v>254</v>
      </c>
      <c r="R4299">
        <v>377.5</v>
      </c>
      <c r="S4299">
        <v>377.5</v>
      </c>
      <c r="T4299">
        <v>2.541060850834679</v>
      </c>
      <c r="U4299">
        <v>3.6369495339323432</v>
      </c>
      <c r="V4299">
        <v>9.8701986754966882</v>
      </c>
      <c r="W4299">
        <v>50.251655629139059</v>
      </c>
      <c r="X4299">
        <v>221.85100413996943</v>
      </c>
      <c r="Y4299">
        <v>204.76847682119217</v>
      </c>
      <c r="Z4299">
        <v>204.76847682119217</v>
      </c>
      <c r="AA4299">
        <v>2.8444368262832591</v>
      </c>
      <c r="AB4299">
        <v>5.2186859159519718</v>
      </c>
      <c r="AC4299">
        <v>-3.6155667948115009</v>
      </c>
    </row>
    <row r="4300" spans="1:29">
      <c r="A4300">
        <v>11</v>
      </c>
      <c r="B4300">
        <v>394</v>
      </c>
      <c r="C4300">
        <v>2003</v>
      </c>
      <c r="D4300">
        <v>99</v>
      </c>
      <c r="E4300">
        <v>99</v>
      </c>
      <c r="F4300">
        <v>99</v>
      </c>
      <c r="G4300">
        <v>99</v>
      </c>
      <c r="H4300">
        <v>99</v>
      </c>
      <c r="I4300">
        <v>99</v>
      </c>
      <c r="J4300">
        <v>999</v>
      </c>
      <c r="K4300">
        <v>99</v>
      </c>
      <c r="L4300">
        <v>99</v>
      </c>
      <c r="M4300">
        <v>99</v>
      </c>
      <c r="N4300">
        <v>210</v>
      </c>
      <c r="O4300">
        <v>99</v>
      </c>
      <c r="P4300">
        <v>9999</v>
      </c>
      <c r="Q4300">
        <v>172</v>
      </c>
      <c r="R4300">
        <v>220.5</v>
      </c>
      <c r="S4300">
        <v>219.5</v>
      </c>
      <c r="T4300">
        <v>1.484248788368336</v>
      </c>
      <c r="U4300">
        <v>2.211892922510069</v>
      </c>
      <c r="V4300">
        <v>9.4058956916099774</v>
      </c>
      <c r="W4300">
        <v>49.293849658314336</v>
      </c>
      <c r="X4300">
        <v>232.04034954537985</v>
      </c>
      <c r="Y4300">
        <v>213.20544217687075</v>
      </c>
      <c r="Z4300">
        <v>214.17676537585425</v>
      </c>
      <c r="AA4300">
        <v>2.9072225693744982</v>
      </c>
      <c r="AB4300">
        <v>5.9280218295068892</v>
      </c>
      <c r="AC4300">
        <v>-0.15600194194460293</v>
      </c>
    </row>
    <row r="4301" spans="1:29">
      <c r="A4301">
        <v>11</v>
      </c>
      <c r="B4301">
        <v>395</v>
      </c>
      <c r="C4301">
        <v>2003</v>
      </c>
      <c r="D4301">
        <v>99</v>
      </c>
      <c r="E4301">
        <v>99</v>
      </c>
      <c r="F4301">
        <v>99</v>
      </c>
      <c r="G4301">
        <v>99</v>
      </c>
      <c r="H4301">
        <v>99</v>
      </c>
      <c r="I4301">
        <v>99</v>
      </c>
      <c r="J4301">
        <v>999</v>
      </c>
      <c r="K4301">
        <v>99</v>
      </c>
      <c r="L4301">
        <v>99</v>
      </c>
      <c r="M4301">
        <v>99</v>
      </c>
      <c r="N4301">
        <v>220</v>
      </c>
      <c r="O4301">
        <v>99</v>
      </c>
      <c r="P4301">
        <v>9999</v>
      </c>
      <c r="Q4301">
        <v>101</v>
      </c>
      <c r="R4301">
        <v>132</v>
      </c>
      <c r="S4301">
        <v>132</v>
      </c>
      <c r="T4301">
        <v>0.88852988691437851</v>
      </c>
      <c r="U4301">
        <v>1.3944507561669384</v>
      </c>
      <c r="V4301">
        <v>8.5681818181818183</v>
      </c>
      <c r="W4301">
        <v>48</v>
      </c>
      <c r="X4301">
        <v>243.25979185134119</v>
      </c>
      <c r="Y4301">
        <v>224.52878787878788</v>
      </c>
      <c r="Z4301">
        <v>224.52878787878788</v>
      </c>
      <c r="AA4301">
        <v>2.7502212115700875</v>
      </c>
      <c r="AB4301">
        <v>5.5827114081480733</v>
      </c>
      <c r="AC4301">
        <v>-9.4834562875113768</v>
      </c>
    </row>
    <row r="4302" spans="1:29">
      <c r="A4302">
        <v>11</v>
      </c>
      <c r="B4302">
        <v>396</v>
      </c>
      <c r="C4302">
        <v>2003</v>
      </c>
      <c r="D4302">
        <v>99</v>
      </c>
      <c r="E4302">
        <v>99</v>
      </c>
      <c r="F4302">
        <v>99</v>
      </c>
      <c r="G4302">
        <v>99</v>
      </c>
      <c r="H4302">
        <v>99</v>
      </c>
      <c r="I4302">
        <v>99</v>
      </c>
      <c r="J4302">
        <v>999</v>
      </c>
      <c r="K4302">
        <v>99</v>
      </c>
      <c r="L4302">
        <v>99</v>
      </c>
      <c r="M4302">
        <v>99</v>
      </c>
      <c r="N4302">
        <v>230</v>
      </c>
      <c r="O4302">
        <v>99</v>
      </c>
      <c r="P4302">
        <v>9999</v>
      </c>
      <c r="Q4302">
        <v>72</v>
      </c>
      <c r="R4302">
        <v>95</v>
      </c>
      <c r="S4302">
        <v>95</v>
      </c>
      <c r="T4302">
        <v>0.63947226709746896</v>
      </c>
      <c r="U4302">
        <v>1.0830520582308274</v>
      </c>
      <c r="V4302">
        <v>7.6526315789473696</v>
      </c>
      <c r="W4302">
        <v>46.347368421052643</v>
      </c>
      <c r="X4302">
        <v>262.52266636254762</v>
      </c>
      <c r="Y4302">
        <v>242.30842105263145</v>
      </c>
      <c r="Z4302">
        <v>242.30842105263145</v>
      </c>
      <c r="AA4302">
        <v>10.80707042593553</v>
      </c>
      <c r="AB4302">
        <v>6.3058342593483676</v>
      </c>
      <c r="AC4302">
        <v>-18.116682054966688</v>
      </c>
    </row>
    <row r="4303" spans="1:29">
      <c r="A4303">
        <v>11</v>
      </c>
      <c r="B4303">
        <v>397</v>
      </c>
      <c r="C4303">
        <v>2002</v>
      </c>
      <c r="D4303">
        <v>99</v>
      </c>
      <c r="E4303">
        <v>99</v>
      </c>
      <c r="F4303">
        <v>99</v>
      </c>
      <c r="G4303">
        <v>99</v>
      </c>
      <c r="H4303">
        <v>99</v>
      </c>
      <c r="I4303">
        <v>99</v>
      </c>
      <c r="J4303">
        <v>999</v>
      </c>
      <c r="K4303">
        <v>99</v>
      </c>
      <c r="L4303">
        <v>99</v>
      </c>
      <c r="M4303">
        <v>99</v>
      </c>
      <c r="N4303">
        <v>60</v>
      </c>
      <c r="O4303">
        <v>99</v>
      </c>
      <c r="P4303">
        <v>9999</v>
      </c>
      <c r="Q4303">
        <v>22</v>
      </c>
      <c r="R4303">
        <v>26</v>
      </c>
      <c r="S4303">
        <v>16</v>
      </c>
      <c r="T4303">
        <v>0.19033674963396777</v>
      </c>
      <c r="U4303">
        <v>5.4161076448137967E-2</v>
      </c>
      <c r="V4303">
        <v>53.884615384615408</v>
      </c>
      <c r="W4303">
        <v>57.625</v>
      </c>
      <c r="X4303">
        <v>43.466122176848053</v>
      </c>
      <c r="Y4303">
        <v>39.980769230769241</v>
      </c>
      <c r="Z4303">
        <v>64.96875</v>
      </c>
      <c r="AA4303">
        <v>5.6620136380530655</v>
      </c>
      <c r="AB4303">
        <v>5.6665134783215683</v>
      </c>
      <c r="AC4303">
        <v>14.359334778123296</v>
      </c>
    </row>
    <row r="4304" spans="1:29">
      <c r="A4304">
        <v>11</v>
      </c>
      <c r="B4304">
        <v>398</v>
      </c>
      <c r="C4304">
        <v>2002</v>
      </c>
      <c r="D4304">
        <v>99</v>
      </c>
      <c r="E4304">
        <v>99</v>
      </c>
      <c r="F4304">
        <v>99</v>
      </c>
      <c r="G4304">
        <v>99</v>
      </c>
      <c r="H4304">
        <v>99</v>
      </c>
      <c r="I4304">
        <v>99</v>
      </c>
      <c r="J4304">
        <v>999</v>
      </c>
      <c r="K4304">
        <v>99</v>
      </c>
      <c r="L4304">
        <v>99</v>
      </c>
      <c r="M4304">
        <v>99</v>
      </c>
      <c r="N4304">
        <v>70</v>
      </c>
      <c r="O4304">
        <v>99</v>
      </c>
      <c r="P4304">
        <v>9999</v>
      </c>
      <c r="Q4304">
        <v>26</v>
      </c>
      <c r="R4304">
        <v>45</v>
      </c>
      <c r="S4304">
        <v>44</v>
      </c>
      <c r="T4304">
        <v>0.32942898975109802</v>
      </c>
      <c r="U4304">
        <v>0.17464407132901738</v>
      </c>
      <c r="V4304">
        <v>17.733333333333338</v>
      </c>
      <c r="W4304">
        <v>60.568181818181827</v>
      </c>
      <c r="X4304">
        <v>82.605031900806566</v>
      </c>
      <c r="Y4304">
        <v>74.486666666666693</v>
      </c>
      <c r="Z4304">
        <v>76.179545454545462</v>
      </c>
      <c r="AA4304">
        <v>2.8505645011483525</v>
      </c>
      <c r="AB4304">
        <v>3.6269053129024513</v>
      </c>
      <c r="AC4304">
        <v>42.890666757362062</v>
      </c>
    </row>
    <row r="4305" spans="1:29">
      <c r="A4305">
        <v>11</v>
      </c>
      <c r="B4305">
        <v>399</v>
      </c>
      <c r="C4305">
        <v>2002</v>
      </c>
      <c r="D4305">
        <v>99</v>
      </c>
      <c r="E4305">
        <v>99</v>
      </c>
      <c r="F4305">
        <v>99</v>
      </c>
      <c r="G4305">
        <v>99</v>
      </c>
      <c r="H4305">
        <v>99</v>
      </c>
      <c r="I4305">
        <v>99</v>
      </c>
      <c r="J4305">
        <v>999</v>
      </c>
      <c r="K4305">
        <v>99</v>
      </c>
      <c r="L4305">
        <v>99</v>
      </c>
      <c r="M4305">
        <v>99</v>
      </c>
      <c r="N4305">
        <v>80</v>
      </c>
      <c r="O4305">
        <v>99</v>
      </c>
      <c r="P4305">
        <v>9999</v>
      </c>
      <c r="Q4305">
        <v>103</v>
      </c>
      <c r="R4305">
        <v>174</v>
      </c>
      <c r="S4305">
        <v>161</v>
      </c>
      <c r="T4305">
        <v>1.273792093704246</v>
      </c>
      <c r="U4305">
        <v>0.72030844980526476</v>
      </c>
      <c r="V4305">
        <v>17.109195402298852</v>
      </c>
      <c r="W4305">
        <v>59.751552795031053</v>
      </c>
      <c r="X4305">
        <v>93.018144232325923</v>
      </c>
      <c r="Y4305">
        <v>79.452298850574707</v>
      </c>
      <c r="Z4305">
        <v>85.867701863354014</v>
      </c>
      <c r="AA4305">
        <v>2.9276493545877389</v>
      </c>
      <c r="AB4305">
        <v>3.3063670102122007</v>
      </c>
      <c r="AC4305">
        <v>5.9871926489212441</v>
      </c>
    </row>
    <row r="4306" spans="1:29">
      <c r="A4306">
        <v>11</v>
      </c>
      <c r="B4306">
        <v>400</v>
      </c>
      <c r="C4306">
        <v>2002</v>
      </c>
      <c r="D4306">
        <v>99</v>
      </c>
      <c r="E4306">
        <v>99</v>
      </c>
      <c r="F4306">
        <v>99</v>
      </c>
      <c r="G4306">
        <v>99</v>
      </c>
      <c r="H4306">
        <v>99</v>
      </c>
      <c r="I4306">
        <v>99</v>
      </c>
      <c r="J4306">
        <v>999</v>
      </c>
      <c r="K4306">
        <v>99</v>
      </c>
      <c r="L4306">
        <v>99</v>
      </c>
      <c r="M4306">
        <v>99</v>
      </c>
      <c r="N4306">
        <v>90</v>
      </c>
      <c r="O4306">
        <v>99</v>
      </c>
      <c r="P4306">
        <v>9999</v>
      </c>
      <c r="Q4306">
        <v>212</v>
      </c>
      <c r="R4306">
        <v>390</v>
      </c>
      <c r="S4306">
        <v>374</v>
      </c>
      <c r="T4306">
        <v>2.8550512445095162</v>
      </c>
      <c r="U4306">
        <v>1.8651782574149076</v>
      </c>
      <c r="V4306">
        <v>15.810256410256409</v>
      </c>
      <c r="W4306">
        <v>59.280748663101583</v>
      </c>
      <c r="X4306">
        <v>103.75031252604388</v>
      </c>
      <c r="Y4306">
        <v>91.789487179487125</v>
      </c>
      <c r="Z4306">
        <v>95.716310160427767</v>
      </c>
      <c r="AA4306">
        <v>2.8506357804889086</v>
      </c>
      <c r="AB4306">
        <v>3.6554557388586679</v>
      </c>
      <c r="AC4306">
        <v>2.0498571790549875</v>
      </c>
    </row>
    <row r="4307" spans="1:29">
      <c r="A4307">
        <v>11</v>
      </c>
      <c r="B4307">
        <v>401</v>
      </c>
      <c r="C4307">
        <v>2002</v>
      </c>
      <c r="D4307">
        <v>99</v>
      </c>
      <c r="E4307">
        <v>99</v>
      </c>
      <c r="F4307">
        <v>99</v>
      </c>
      <c r="G4307">
        <v>99</v>
      </c>
      <c r="H4307">
        <v>99</v>
      </c>
      <c r="I4307">
        <v>99</v>
      </c>
      <c r="J4307">
        <v>999</v>
      </c>
      <c r="K4307">
        <v>99</v>
      </c>
      <c r="L4307">
        <v>99</v>
      </c>
      <c r="M4307">
        <v>99</v>
      </c>
      <c r="N4307">
        <v>100</v>
      </c>
      <c r="O4307">
        <v>99</v>
      </c>
      <c r="P4307">
        <v>9999</v>
      </c>
      <c r="Q4307">
        <v>526</v>
      </c>
      <c r="R4307">
        <v>1165</v>
      </c>
      <c r="S4307">
        <v>1136</v>
      </c>
      <c r="T4307">
        <v>8.5285505124450918</v>
      </c>
      <c r="U4307">
        <v>6.2857954175404691</v>
      </c>
      <c r="V4307">
        <v>14.985407725321888</v>
      </c>
      <c r="W4307">
        <v>57.991197183098606</v>
      </c>
      <c r="X4307">
        <v>115.0195992727579</v>
      </c>
      <c r="Y4307">
        <v>103.55510729613717</v>
      </c>
      <c r="Z4307">
        <v>106.19867957746462</v>
      </c>
      <c r="AA4307">
        <v>2.7694872948314462</v>
      </c>
      <c r="AB4307">
        <v>3.2854126978085194</v>
      </c>
      <c r="AC4307">
        <v>-14.448153501048949</v>
      </c>
    </row>
    <row r="4308" spans="1:29">
      <c r="A4308">
        <v>11</v>
      </c>
      <c r="B4308">
        <v>402</v>
      </c>
      <c r="C4308">
        <v>2002</v>
      </c>
      <c r="D4308">
        <v>99</v>
      </c>
      <c r="E4308">
        <v>99</v>
      </c>
      <c r="F4308">
        <v>99</v>
      </c>
      <c r="G4308">
        <v>99</v>
      </c>
      <c r="H4308">
        <v>99</v>
      </c>
      <c r="I4308">
        <v>99</v>
      </c>
      <c r="J4308">
        <v>999</v>
      </c>
      <c r="K4308">
        <v>99</v>
      </c>
      <c r="L4308">
        <v>99</v>
      </c>
      <c r="M4308">
        <v>99</v>
      </c>
      <c r="N4308">
        <v>110</v>
      </c>
      <c r="O4308">
        <v>99</v>
      </c>
      <c r="P4308">
        <v>9999</v>
      </c>
      <c r="Q4308">
        <v>763</v>
      </c>
      <c r="R4308">
        <v>1953</v>
      </c>
      <c r="S4308">
        <v>1924</v>
      </c>
      <c r="T4308">
        <v>14.297218155197656</v>
      </c>
      <c r="U4308">
        <v>11.525925154029531</v>
      </c>
      <c r="V4308">
        <v>14.137736815156172</v>
      </c>
      <c r="W4308">
        <v>57.086278586278603</v>
      </c>
      <c r="X4308">
        <v>124.56708821997373</v>
      </c>
      <c r="Y4308">
        <v>113.26891961085528</v>
      </c>
      <c r="Z4308">
        <v>114.9761954261956</v>
      </c>
      <c r="AA4308">
        <v>2.9305340837156857</v>
      </c>
      <c r="AB4308">
        <v>3.6725139210562312</v>
      </c>
      <c r="AC4308">
        <v>-1.3683762628237772</v>
      </c>
    </row>
    <row r="4309" spans="1:29">
      <c r="A4309">
        <v>11</v>
      </c>
      <c r="B4309">
        <v>403</v>
      </c>
      <c r="C4309">
        <v>2002</v>
      </c>
      <c r="D4309">
        <v>99</v>
      </c>
      <c r="E4309">
        <v>99</v>
      </c>
      <c r="F4309">
        <v>99</v>
      </c>
      <c r="G4309">
        <v>99</v>
      </c>
      <c r="H4309">
        <v>99</v>
      </c>
      <c r="I4309">
        <v>99</v>
      </c>
      <c r="J4309">
        <v>999</v>
      </c>
      <c r="K4309">
        <v>99</v>
      </c>
      <c r="L4309">
        <v>99</v>
      </c>
      <c r="M4309">
        <v>99</v>
      </c>
      <c r="N4309">
        <v>120</v>
      </c>
      <c r="O4309">
        <v>99</v>
      </c>
      <c r="P4309">
        <v>9999</v>
      </c>
      <c r="Q4309">
        <v>713</v>
      </c>
      <c r="R4309">
        <v>1740</v>
      </c>
      <c r="S4309">
        <v>1724</v>
      </c>
      <c r="T4309">
        <v>12.73792093704246</v>
      </c>
      <c r="U4309">
        <v>11.225869143296299</v>
      </c>
      <c r="V4309">
        <v>14.220689655172411</v>
      </c>
      <c r="W4309">
        <v>57.078306264501151</v>
      </c>
      <c r="X4309">
        <v>135.40236111629983</v>
      </c>
      <c r="Y4309">
        <v>123.82488505747131</v>
      </c>
      <c r="Z4309">
        <v>124.9740719257541</v>
      </c>
      <c r="AA4309">
        <v>2.9117343018385062</v>
      </c>
      <c r="AB4309">
        <v>3.4941472986577544</v>
      </c>
      <c r="AC4309">
        <v>-0.9293014576041968</v>
      </c>
    </row>
    <row r="4310" spans="1:29">
      <c r="A4310">
        <v>11</v>
      </c>
      <c r="B4310">
        <v>404</v>
      </c>
      <c r="C4310">
        <v>2002</v>
      </c>
      <c r="D4310">
        <v>99</v>
      </c>
      <c r="E4310">
        <v>99</v>
      </c>
      <c r="F4310">
        <v>99</v>
      </c>
      <c r="G4310">
        <v>99</v>
      </c>
      <c r="H4310">
        <v>99</v>
      </c>
      <c r="I4310">
        <v>99</v>
      </c>
      <c r="J4310">
        <v>999</v>
      </c>
      <c r="K4310">
        <v>99</v>
      </c>
      <c r="L4310">
        <v>99</v>
      </c>
      <c r="M4310">
        <v>99</v>
      </c>
      <c r="N4310">
        <v>130</v>
      </c>
      <c r="O4310">
        <v>99</v>
      </c>
      <c r="P4310">
        <v>9999</v>
      </c>
      <c r="Q4310">
        <v>712</v>
      </c>
      <c r="R4310">
        <v>1629</v>
      </c>
      <c r="S4310">
        <v>1612</v>
      </c>
      <c r="T4310">
        <v>11.925329428989752</v>
      </c>
      <c r="U4310">
        <v>11.342814343958004</v>
      </c>
      <c r="V4310">
        <v>13.889502762430938</v>
      </c>
      <c r="W4310">
        <v>56.586228287841195</v>
      </c>
      <c r="X4310">
        <v>146.30847843827317</v>
      </c>
      <c r="Y4310">
        <v>133.64014732965009</v>
      </c>
      <c r="Z4310">
        <v>135.04950372208441</v>
      </c>
      <c r="AA4310">
        <v>2.8771420548523681</v>
      </c>
      <c r="AB4310">
        <v>3.7251254636048174</v>
      </c>
      <c r="AC4310">
        <v>-7.7466247878350014</v>
      </c>
    </row>
    <row r="4311" spans="1:29">
      <c r="A4311">
        <v>11</v>
      </c>
      <c r="B4311">
        <v>405</v>
      </c>
      <c r="C4311">
        <v>2002</v>
      </c>
      <c r="D4311">
        <v>99</v>
      </c>
      <c r="E4311">
        <v>99</v>
      </c>
      <c r="F4311">
        <v>99</v>
      </c>
      <c r="G4311">
        <v>99</v>
      </c>
      <c r="H4311">
        <v>99</v>
      </c>
      <c r="I4311">
        <v>99</v>
      </c>
      <c r="J4311">
        <v>999</v>
      </c>
      <c r="K4311">
        <v>99</v>
      </c>
      <c r="L4311">
        <v>99</v>
      </c>
      <c r="M4311">
        <v>99</v>
      </c>
      <c r="N4311">
        <v>140</v>
      </c>
      <c r="O4311">
        <v>99</v>
      </c>
      <c r="P4311">
        <v>9999</v>
      </c>
      <c r="Q4311">
        <v>700</v>
      </c>
      <c r="R4311">
        <v>1495</v>
      </c>
      <c r="S4311">
        <v>1478</v>
      </c>
      <c r="T4311">
        <v>10.944363103953147</v>
      </c>
      <c r="U4311">
        <v>11.162339946073375</v>
      </c>
      <c r="V4311">
        <v>13.779933110367892</v>
      </c>
      <c r="W4311">
        <v>56.284844384303121</v>
      </c>
      <c r="X4311">
        <v>157.05497197230252</v>
      </c>
      <c r="Y4311">
        <v>143.30167224080253</v>
      </c>
      <c r="Z4311">
        <v>144.94993234100122</v>
      </c>
      <c r="AA4311">
        <v>2.8631052099617529</v>
      </c>
      <c r="AB4311">
        <v>3.8737764242383377</v>
      </c>
      <c r="AC4311">
        <v>-4.1178575858984843</v>
      </c>
    </row>
    <row r="4312" spans="1:29">
      <c r="A4312">
        <v>11</v>
      </c>
      <c r="B4312">
        <v>406</v>
      </c>
      <c r="C4312">
        <v>2002</v>
      </c>
      <c r="D4312">
        <v>99</v>
      </c>
      <c r="E4312">
        <v>99</v>
      </c>
      <c r="F4312">
        <v>99</v>
      </c>
      <c r="G4312">
        <v>99</v>
      </c>
      <c r="H4312">
        <v>99</v>
      </c>
      <c r="I4312">
        <v>99</v>
      </c>
      <c r="J4312">
        <v>999</v>
      </c>
      <c r="K4312">
        <v>99</v>
      </c>
      <c r="L4312">
        <v>99</v>
      </c>
      <c r="M4312">
        <v>99</v>
      </c>
      <c r="N4312">
        <v>150</v>
      </c>
      <c r="O4312">
        <v>99</v>
      </c>
      <c r="P4312">
        <v>9999</v>
      </c>
      <c r="Q4312">
        <v>651</v>
      </c>
      <c r="R4312">
        <v>1315</v>
      </c>
      <c r="S4312">
        <v>1304</v>
      </c>
      <c r="T4312">
        <v>9.6266471449487518</v>
      </c>
      <c r="U4312">
        <v>10.530908806710881</v>
      </c>
      <c r="V4312">
        <v>13.31254752851711</v>
      </c>
      <c r="W4312">
        <v>55.460122699386488</v>
      </c>
      <c r="X4312">
        <v>167.91896156111892</v>
      </c>
      <c r="Y4312">
        <v>153.70121673003828</v>
      </c>
      <c r="Z4312">
        <v>154.99777607361997</v>
      </c>
      <c r="AA4312">
        <v>2.8575864411655592</v>
      </c>
      <c r="AB4312">
        <v>4.1542282381789946</v>
      </c>
      <c r="AC4312">
        <v>-4.5476197428219214</v>
      </c>
    </row>
    <row r="4313" spans="1:29">
      <c r="A4313">
        <v>11</v>
      </c>
      <c r="B4313">
        <v>407</v>
      </c>
      <c r="C4313">
        <v>2002</v>
      </c>
      <c r="D4313">
        <v>99</v>
      </c>
      <c r="E4313">
        <v>99</v>
      </c>
      <c r="F4313">
        <v>99</v>
      </c>
      <c r="G4313">
        <v>99</v>
      </c>
      <c r="H4313">
        <v>99</v>
      </c>
      <c r="I4313">
        <v>99</v>
      </c>
      <c r="J4313">
        <v>999</v>
      </c>
      <c r="K4313">
        <v>99</v>
      </c>
      <c r="L4313">
        <v>99</v>
      </c>
      <c r="M4313">
        <v>99</v>
      </c>
      <c r="N4313">
        <v>160</v>
      </c>
      <c r="O4313">
        <v>99</v>
      </c>
      <c r="P4313">
        <v>9999</v>
      </c>
      <c r="Q4313">
        <v>576</v>
      </c>
      <c r="R4313">
        <v>1148</v>
      </c>
      <c r="S4313">
        <v>1139</v>
      </c>
      <c r="T4313">
        <v>8.4040995607613471</v>
      </c>
      <c r="U4313">
        <v>9.7820895911216574</v>
      </c>
      <c r="V4313">
        <v>12.762195121951221</v>
      </c>
      <c r="W4313">
        <v>54.961369622475821</v>
      </c>
      <c r="X4313">
        <v>178.58162105843309</v>
      </c>
      <c r="Y4313">
        <v>163.54111498257862</v>
      </c>
      <c r="Z4313">
        <v>164.83336259877109</v>
      </c>
      <c r="AA4313">
        <v>2.904643767847324</v>
      </c>
      <c r="AB4313">
        <v>4.1306898942062276</v>
      </c>
      <c r="AC4313">
        <v>-5.2219793544352546</v>
      </c>
    </row>
    <row r="4314" spans="1:29">
      <c r="A4314">
        <v>11</v>
      </c>
      <c r="B4314">
        <v>408</v>
      </c>
      <c r="C4314">
        <v>2002</v>
      </c>
      <c r="D4314">
        <v>99</v>
      </c>
      <c r="E4314">
        <v>99</v>
      </c>
      <c r="F4314">
        <v>99</v>
      </c>
      <c r="G4314">
        <v>99</v>
      </c>
      <c r="H4314">
        <v>99</v>
      </c>
      <c r="I4314">
        <v>99</v>
      </c>
      <c r="J4314">
        <v>999</v>
      </c>
      <c r="K4314">
        <v>99</v>
      </c>
      <c r="L4314">
        <v>99</v>
      </c>
      <c r="M4314">
        <v>99</v>
      </c>
      <c r="N4314">
        <v>170</v>
      </c>
      <c r="O4314">
        <v>99</v>
      </c>
      <c r="P4314">
        <v>9999</v>
      </c>
      <c r="Q4314">
        <v>492</v>
      </c>
      <c r="R4314">
        <v>843</v>
      </c>
      <c r="S4314">
        <v>837</v>
      </c>
      <c r="T4314">
        <v>6.171303074670571</v>
      </c>
      <c r="U4314">
        <v>7.6303656328561518</v>
      </c>
      <c r="V4314">
        <v>12.289442467378411</v>
      </c>
      <c r="W4314">
        <v>53.947431302270004</v>
      </c>
      <c r="X4314">
        <v>189.55685018037781</v>
      </c>
      <c r="Y4314">
        <v>173.72206405693947</v>
      </c>
      <c r="Z4314">
        <v>174.96738351254481</v>
      </c>
      <c r="AA4314">
        <v>2.8191060823969312</v>
      </c>
      <c r="AB4314">
        <v>4.0932509911539601</v>
      </c>
      <c r="AC4314">
        <v>-5.6741804429748735</v>
      </c>
    </row>
    <row r="4315" spans="1:29">
      <c r="A4315">
        <v>11</v>
      </c>
      <c r="B4315">
        <v>409</v>
      </c>
      <c r="C4315">
        <v>2002</v>
      </c>
      <c r="D4315">
        <v>99</v>
      </c>
      <c r="E4315">
        <v>99</v>
      </c>
      <c r="F4315">
        <v>99</v>
      </c>
      <c r="G4315">
        <v>99</v>
      </c>
      <c r="H4315">
        <v>99</v>
      </c>
      <c r="I4315">
        <v>99</v>
      </c>
      <c r="J4315">
        <v>999</v>
      </c>
      <c r="K4315">
        <v>99</v>
      </c>
      <c r="L4315">
        <v>99</v>
      </c>
      <c r="M4315">
        <v>99</v>
      </c>
      <c r="N4315">
        <v>180</v>
      </c>
      <c r="O4315">
        <v>99</v>
      </c>
      <c r="P4315">
        <v>9999</v>
      </c>
      <c r="Q4315">
        <v>418</v>
      </c>
      <c r="R4315">
        <v>695</v>
      </c>
      <c r="S4315">
        <v>687</v>
      </c>
      <c r="T4315">
        <v>5.0878477306002923</v>
      </c>
      <c r="U4315">
        <v>6.6106316187101886</v>
      </c>
      <c r="V4315">
        <v>11.405755395683457</v>
      </c>
      <c r="W4315">
        <v>52.692867540029113</v>
      </c>
      <c r="X4315">
        <v>200.08605033632904</v>
      </c>
      <c r="Y4315">
        <v>182.55568345323744</v>
      </c>
      <c r="Z4315">
        <v>184.68151382823879</v>
      </c>
      <c r="AA4315">
        <v>2.9166378186797077</v>
      </c>
      <c r="AB4315">
        <v>4.4467077350714277</v>
      </c>
      <c r="AC4315">
        <v>-6.7070753624213459</v>
      </c>
    </row>
    <row r="4316" spans="1:29">
      <c r="A4316">
        <v>11</v>
      </c>
      <c r="B4316">
        <v>410</v>
      </c>
      <c r="C4316">
        <v>2002</v>
      </c>
      <c r="D4316">
        <v>99</v>
      </c>
      <c r="E4316">
        <v>99</v>
      </c>
      <c r="F4316">
        <v>99</v>
      </c>
      <c r="G4316">
        <v>99</v>
      </c>
      <c r="H4316">
        <v>99</v>
      </c>
      <c r="I4316">
        <v>99</v>
      </c>
      <c r="J4316">
        <v>999</v>
      </c>
      <c r="K4316">
        <v>99</v>
      </c>
      <c r="L4316">
        <v>99</v>
      </c>
      <c r="M4316">
        <v>99</v>
      </c>
      <c r="N4316">
        <v>190</v>
      </c>
      <c r="O4316">
        <v>99</v>
      </c>
      <c r="P4316">
        <v>9999</v>
      </c>
      <c r="Q4316">
        <v>323</v>
      </c>
      <c r="R4316">
        <v>456</v>
      </c>
      <c r="S4316">
        <v>452</v>
      </c>
      <c r="T4316">
        <v>3.3382137628111277</v>
      </c>
      <c r="U4316">
        <v>4.5777650414870239</v>
      </c>
      <c r="V4316">
        <v>10.660087719298245</v>
      </c>
      <c r="W4316">
        <v>51.559734513274336</v>
      </c>
      <c r="X4316">
        <v>210.60258310999603</v>
      </c>
      <c r="Y4316">
        <v>192.67521929824576</v>
      </c>
      <c r="Z4316">
        <v>194.38030973451347</v>
      </c>
      <c r="AA4316">
        <v>2.7387641569766794</v>
      </c>
      <c r="AB4316">
        <v>5.0087063951209556</v>
      </c>
      <c r="AC4316">
        <v>-6.0805639217880012</v>
      </c>
    </row>
    <row r="4317" spans="1:29">
      <c r="A4317">
        <v>11</v>
      </c>
      <c r="B4317">
        <v>411</v>
      </c>
      <c r="C4317">
        <v>2002</v>
      </c>
      <c r="D4317">
        <v>99</v>
      </c>
      <c r="E4317">
        <v>99</v>
      </c>
      <c r="F4317">
        <v>99</v>
      </c>
      <c r="G4317">
        <v>99</v>
      </c>
      <c r="H4317">
        <v>99</v>
      </c>
      <c r="I4317">
        <v>99</v>
      </c>
      <c r="J4317">
        <v>999</v>
      </c>
      <c r="K4317">
        <v>99</v>
      </c>
      <c r="L4317">
        <v>99</v>
      </c>
      <c r="M4317">
        <v>99</v>
      </c>
      <c r="N4317">
        <v>200</v>
      </c>
      <c r="O4317">
        <v>99</v>
      </c>
      <c r="P4317">
        <v>9999</v>
      </c>
      <c r="Q4317">
        <v>188</v>
      </c>
      <c r="R4317">
        <v>270</v>
      </c>
      <c r="S4317">
        <v>268</v>
      </c>
      <c r="T4317">
        <v>1.9765739385065879</v>
      </c>
      <c r="U4317">
        <v>2.8602258665381477</v>
      </c>
      <c r="V4317">
        <v>9.9333333333333353</v>
      </c>
      <c r="W4317">
        <v>50.208955223880608</v>
      </c>
      <c r="X4317">
        <v>221.88756470446597</v>
      </c>
      <c r="Y4317">
        <v>203.31703703703721</v>
      </c>
      <c r="Z4317">
        <v>204.83432835820921</v>
      </c>
      <c r="AA4317">
        <v>2.7249977263304279</v>
      </c>
      <c r="AB4317">
        <v>4.9430708729201998</v>
      </c>
      <c r="AC4317">
        <v>-4.1087425874335537</v>
      </c>
    </row>
    <row r="4318" spans="1:29">
      <c r="A4318">
        <v>11</v>
      </c>
      <c r="B4318">
        <v>412</v>
      </c>
      <c r="C4318">
        <v>2002</v>
      </c>
      <c r="D4318">
        <v>99</v>
      </c>
      <c r="E4318">
        <v>99</v>
      </c>
      <c r="F4318">
        <v>99</v>
      </c>
      <c r="G4318">
        <v>99</v>
      </c>
      <c r="H4318">
        <v>99</v>
      </c>
      <c r="I4318">
        <v>99</v>
      </c>
      <c r="J4318">
        <v>999</v>
      </c>
      <c r="K4318">
        <v>99</v>
      </c>
      <c r="L4318">
        <v>99</v>
      </c>
      <c r="M4318">
        <v>99</v>
      </c>
      <c r="N4318">
        <v>210</v>
      </c>
      <c r="O4318">
        <v>99</v>
      </c>
      <c r="P4318">
        <v>9999</v>
      </c>
      <c r="Q4318">
        <v>124</v>
      </c>
      <c r="R4318">
        <v>151.5</v>
      </c>
      <c r="S4318">
        <v>149.5</v>
      </c>
      <c r="T4318">
        <v>1.1090775988286969</v>
      </c>
      <c r="U4318">
        <v>1.6729754725091499</v>
      </c>
      <c r="V4318">
        <v>9.1353135313531375</v>
      </c>
      <c r="W4318">
        <v>49.204013377926415</v>
      </c>
      <c r="X4318">
        <v>232.67863080999319</v>
      </c>
      <c r="Y4318">
        <v>211.94059405940595</v>
      </c>
      <c r="Z4318">
        <v>214.77591973244145</v>
      </c>
      <c r="AA4318">
        <v>3.0666109004795277</v>
      </c>
      <c r="AB4318">
        <v>5.5550017185835836</v>
      </c>
      <c r="AC4318">
        <v>1.8861174814230353</v>
      </c>
    </row>
    <row r="4319" spans="1:29">
      <c r="A4319">
        <v>11</v>
      </c>
      <c r="B4319">
        <v>413</v>
      </c>
      <c r="C4319">
        <v>2002</v>
      </c>
      <c r="D4319">
        <v>99</v>
      </c>
      <c r="E4319">
        <v>99</v>
      </c>
      <c r="F4319">
        <v>99</v>
      </c>
      <c r="G4319">
        <v>99</v>
      </c>
      <c r="H4319">
        <v>99</v>
      </c>
      <c r="I4319">
        <v>99</v>
      </c>
      <c r="J4319">
        <v>999</v>
      </c>
      <c r="K4319">
        <v>99</v>
      </c>
      <c r="L4319">
        <v>99</v>
      </c>
      <c r="M4319">
        <v>99</v>
      </c>
      <c r="N4319">
        <v>220</v>
      </c>
      <c r="O4319">
        <v>99</v>
      </c>
      <c r="P4319">
        <v>9999</v>
      </c>
      <c r="Q4319">
        <v>75</v>
      </c>
      <c r="R4319">
        <v>90.5</v>
      </c>
      <c r="S4319">
        <v>90.5</v>
      </c>
      <c r="T4319">
        <v>0.66251830161054159</v>
      </c>
      <c r="U4319">
        <v>1.0593791926638969</v>
      </c>
      <c r="V4319">
        <v>8.0110497237569049</v>
      </c>
      <c r="W4319">
        <v>47.248618784530386</v>
      </c>
      <c r="X4319">
        <v>243.40997108875101</v>
      </c>
      <c r="Y4319">
        <v>224.66740331491715</v>
      </c>
      <c r="Z4319">
        <v>224.66740331491715</v>
      </c>
      <c r="AA4319">
        <v>2.8965951430830956</v>
      </c>
      <c r="AB4319">
        <v>6.2249773811726419</v>
      </c>
      <c r="AC4319">
        <v>-11.895657842991298</v>
      </c>
    </row>
    <row r="4320" spans="1:29">
      <c r="A4320">
        <v>11</v>
      </c>
      <c r="B4320">
        <v>414</v>
      </c>
      <c r="C4320">
        <v>2002</v>
      </c>
      <c r="D4320">
        <v>99</v>
      </c>
      <c r="E4320">
        <v>99</v>
      </c>
      <c r="F4320">
        <v>99</v>
      </c>
      <c r="G4320">
        <v>99</v>
      </c>
      <c r="H4320">
        <v>99</v>
      </c>
      <c r="I4320">
        <v>99</v>
      </c>
      <c r="J4320">
        <v>999</v>
      </c>
      <c r="K4320">
        <v>99</v>
      </c>
      <c r="L4320">
        <v>99</v>
      </c>
      <c r="M4320">
        <v>99</v>
      </c>
      <c r="N4320">
        <v>230</v>
      </c>
      <c r="O4320">
        <v>99</v>
      </c>
      <c r="P4320">
        <v>9999</v>
      </c>
      <c r="Q4320">
        <v>56</v>
      </c>
      <c r="R4320">
        <v>74</v>
      </c>
      <c r="S4320">
        <v>73</v>
      </c>
      <c r="T4320">
        <v>0.54172767203513916</v>
      </c>
      <c r="U4320">
        <v>0.91862291750791325</v>
      </c>
      <c r="V4320">
        <v>6.7837837837837851</v>
      </c>
      <c r="W4320">
        <v>44.767123287671247</v>
      </c>
      <c r="X4320">
        <v>262.2470791484875</v>
      </c>
      <c r="Y4320">
        <v>238.25540540540544</v>
      </c>
      <c r="Z4320">
        <v>241.51917808219179</v>
      </c>
      <c r="AA4320">
        <v>10.43146790303733</v>
      </c>
      <c r="AB4320">
        <v>5.7636569155003397</v>
      </c>
      <c r="AC4320">
        <v>19.891190830764096</v>
      </c>
    </row>
    <row r="4321" spans="1:29">
      <c r="A4321">
        <v>11</v>
      </c>
      <c r="B4321">
        <v>415</v>
      </c>
      <c r="C4321">
        <v>2001</v>
      </c>
      <c r="D4321">
        <v>99</v>
      </c>
      <c r="E4321">
        <v>99</v>
      </c>
      <c r="F4321">
        <v>99</v>
      </c>
      <c r="G4321">
        <v>99</v>
      </c>
      <c r="H4321">
        <v>99</v>
      </c>
      <c r="I4321">
        <v>99</v>
      </c>
      <c r="J4321">
        <v>999</v>
      </c>
      <c r="K4321">
        <v>99</v>
      </c>
      <c r="L4321">
        <v>99</v>
      </c>
      <c r="M4321">
        <v>99</v>
      </c>
      <c r="N4321">
        <v>60</v>
      </c>
      <c r="O4321">
        <v>99</v>
      </c>
      <c r="P4321">
        <v>9999</v>
      </c>
      <c r="Q4321">
        <v>28</v>
      </c>
      <c r="R4321">
        <v>36</v>
      </c>
      <c r="S4321">
        <v>15</v>
      </c>
      <c r="T4321">
        <v>0.26882724116043755</v>
      </c>
      <c r="U4321">
        <v>5.2432268411131008E-2</v>
      </c>
      <c r="V4321">
        <v>58.972222222222221</v>
      </c>
      <c r="W4321">
        <v>59.4</v>
      </c>
      <c r="X4321">
        <v>33.438666185145053</v>
      </c>
      <c r="Y4321">
        <v>27.13333333333334</v>
      </c>
      <c r="Z4321">
        <v>65.12</v>
      </c>
      <c r="AA4321">
        <v>4.5263966537043281</v>
      </c>
      <c r="AB4321">
        <v>3.9631637193872074</v>
      </c>
      <c r="AC4321">
        <v>44.811491370206063</v>
      </c>
    </row>
    <row r="4322" spans="1:29">
      <c r="A4322">
        <v>11</v>
      </c>
      <c r="B4322">
        <v>416</v>
      </c>
      <c r="C4322">
        <v>2001</v>
      </c>
      <c r="D4322">
        <v>99</v>
      </c>
      <c r="E4322">
        <v>99</v>
      </c>
      <c r="F4322">
        <v>99</v>
      </c>
      <c r="G4322">
        <v>99</v>
      </c>
      <c r="H4322">
        <v>99</v>
      </c>
      <c r="I4322">
        <v>99</v>
      </c>
      <c r="J4322">
        <v>999</v>
      </c>
      <c r="K4322">
        <v>99</v>
      </c>
      <c r="L4322">
        <v>99</v>
      </c>
      <c r="M4322">
        <v>99</v>
      </c>
      <c r="N4322">
        <v>70</v>
      </c>
      <c r="O4322">
        <v>99</v>
      </c>
      <c r="P4322">
        <v>9999</v>
      </c>
      <c r="Q4322">
        <v>35</v>
      </c>
      <c r="R4322">
        <v>64</v>
      </c>
      <c r="S4322">
        <v>61</v>
      </c>
      <c r="T4322">
        <v>0.47791509539633353</v>
      </c>
      <c r="U4322">
        <v>0.24982623222674655</v>
      </c>
      <c r="V4322">
        <v>14.765625</v>
      </c>
      <c r="W4322">
        <v>58.967213114754095</v>
      </c>
      <c r="X4322">
        <v>82.553494041170111</v>
      </c>
      <c r="Y4322">
        <v>72.721875000000011</v>
      </c>
      <c r="Z4322">
        <v>76.298360655737696</v>
      </c>
      <c r="AA4322">
        <v>2.6299966841142433</v>
      </c>
      <c r="AB4322">
        <v>5.5396254034293904</v>
      </c>
      <c r="AC4322">
        <v>-3.4210150621953077</v>
      </c>
    </row>
    <row r="4323" spans="1:29">
      <c r="A4323">
        <v>11</v>
      </c>
      <c r="B4323">
        <v>417</v>
      </c>
      <c r="C4323">
        <v>2001</v>
      </c>
      <c r="D4323">
        <v>99</v>
      </c>
      <c r="E4323">
        <v>99</v>
      </c>
      <c r="F4323">
        <v>99</v>
      </c>
      <c r="G4323">
        <v>99</v>
      </c>
      <c r="H4323">
        <v>99</v>
      </c>
      <c r="I4323">
        <v>99</v>
      </c>
      <c r="J4323">
        <v>999</v>
      </c>
      <c r="K4323">
        <v>99</v>
      </c>
      <c r="L4323">
        <v>99</v>
      </c>
      <c r="M4323">
        <v>99</v>
      </c>
      <c r="N4323">
        <v>80</v>
      </c>
      <c r="O4323">
        <v>99</v>
      </c>
      <c r="P4323">
        <v>9999</v>
      </c>
      <c r="Q4323">
        <v>122</v>
      </c>
      <c r="R4323">
        <v>228</v>
      </c>
      <c r="S4323">
        <v>218</v>
      </c>
      <c r="T4323">
        <v>1.7025725273494379</v>
      </c>
      <c r="U4323">
        <v>1.0055798389983681</v>
      </c>
      <c r="V4323">
        <v>15.74122807017544</v>
      </c>
      <c r="W4323">
        <v>59.821100917431181</v>
      </c>
      <c r="X4323">
        <v>93.149246355324976</v>
      </c>
      <c r="Y4323">
        <v>82.165350877193006</v>
      </c>
      <c r="Z4323">
        <v>85.934403669724816</v>
      </c>
      <c r="AA4323">
        <v>2.8673037973672009</v>
      </c>
      <c r="AB4323">
        <v>3.4535070167274999</v>
      </c>
      <c r="AC4323">
        <v>-8.3040245182482533</v>
      </c>
    </row>
    <row r="4324" spans="1:29">
      <c r="A4324">
        <v>11</v>
      </c>
      <c r="B4324">
        <v>418</v>
      </c>
      <c r="C4324">
        <v>2001</v>
      </c>
      <c r="D4324">
        <v>99</v>
      </c>
      <c r="E4324">
        <v>99</v>
      </c>
      <c r="F4324">
        <v>99</v>
      </c>
      <c r="G4324">
        <v>99</v>
      </c>
      <c r="H4324">
        <v>99</v>
      </c>
      <c r="I4324">
        <v>99</v>
      </c>
      <c r="J4324">
        <v>999</v>
      </c>
      <c r="K4324">
        <v>99</v>
      </c>
      <c r="L4324">
        <v>99</v>
      </c>
      <c r="M4324">
        <v>99</v>
      </c>
      <c r="N4324">
        <v>90</v>
      </c>
      <c r="O4324">
        <v>99</v>
      </c>
      <c r="P4324">
        <v>9999</v>
      </c>
      <c r="Q4324">
        <v>252</v>
      </c>
      <c r="R4324">
        <v>492</v>
      </c>
      <c r="S4324">
        <v>481</v>
      </c>
      <c r="T4324">
        <v>3.6739722958593126</v>
      </c>
      <c r="U4324">
        <v>2.4743650598835223</v>
      </c>
      <c r="V4324">
        <v>15.54878048780488</v>
      </c>
      <c r="W4324">
        <v>59.076923076923087</v>
      </c>
      <c r="X4324">
        <v>103.81488430268924</v>
      </c>
      <c r="Y4324">
        <v>93.692682926829278</v>
      </c>
      <c r="Z4324">
        <v>95.835343035343044</v>
      </c>
      <c r="AA4324">
        <v>2.84270199142586</v>
      </c>
      <c r="AB4324">
        <v>3.8496034426418313</v>
      </c>
      <c r="AC4324">
        <v>-0.2756169560141285</v>
      </c>
    </row>
    <row r="4325" spans="1:29">
      <c r="A4325">
        <v>11</v>
      </c>
      <c r="B4325">
        <v>419</v>
      </c>
      <c r="C4325">
        <v>2001</v>
      </c>
      <c r="D4325">
        <v>99</v>
      </c>
      <c r="E4325">
        <v>99</v>
      </c>
      <c r="F4325">
        <v>99</v>
      </c>
      <c r="G4325">
        <v>99</v>
      </c>
      <c r="H4325">
        <v>99</v>
      </c>
      <c r="I4325">
        <v>99</v>
      </c>
      <c r="J4325">
        <v>999</v>
      </c>
      <c r="K4325">
        <v>99</v>
      </c>
      <c r="L4325">
        <v>99</v>
      </c>
      <c r="M4325">
        <v>99</v>
      </c>
      <c r="N4325">
        <v>100</v>
      </c>
      <c r="O4325">
        <v>99</v>
      </c>
      <c r="P4325">
        <v>9999</v>
      </c>
      <c r="Q4325">
        <v>537</v>
      </c>
      <c r="R4325">
        <v>1195</v>
      </c>
      <c r="S4325">
        <v>1163</v>
      </c>
      <c r="T4325">
        <v>8.9235709218534147</v>
      </c>
      <c r="U4325">
        <v>6.6205615545330154</v>
      </c>
      <c r="V4325">
        <v>15.387447698744774</v>
      </c>
      <c r="W4325">
        <v>58.577815993121256</v>
      </c>
      <c r="X4325">
        <v>114.85577773043156</v>
      </c>
      <c r="Y4325">
        <v>103.21288702928868</v>
      </c>
      <c r="Z4325">
        <v>106.05279449699044</v>
      </c>
      <c r="AA4325">
        <v>2.8846047336517504</v>
      </c>
      <c r="AB4325">
        <v>3.3133446086704588</v>
      </c>
      <c r="AC4325">
        <v>-13.864108829717789</v>
      </c>
    </row>
    <row r="4326" spans="1:29">
      <c r="A4326">
        <v>11</v>
      </c>
      <c r="B4326">
        <v>420</v>
      </c>
      <c r="C4326">
        <v>2001</v>
      </c>
      <c r="D4326">
        <v>99</v>
      </c>
      <c r="E4326">
        <v>99</v>
      </c>
      <c r="F4326">
        <v>99</v>
      </c>
      <c r="G4326">
        <v>99</v>
      </c>
      <c r="H4326">
        <v>99</v>
      </c>
      <c r="I4326">
        <v>99</v>
      </c>
      <c r="J4326">
        <v>999</v>
      </c>
      <c r="K4326">
        <v>99</v>
      </c>
      <c r="L4326">
        <v>99</v>
      </c>
      <c r="M4326">
        <v>99</v>
      </c>
      <c r="N4326">
        <v>110</v>
      </c>
      <c r="O4326">
        <v>99</v>
      </c>
      <c r="P4326">
        <v>9999</v>
      </c>
      <c r="Q4326">
        <v>753</v>
      </c>
      <c r="R4326">
        <v>1790</v>
      </c>
      <c r="S4326">
        <v>1758</v>
      </c>
      <c r="T4326">
        <v>13.366687824366204</v>
      </c>
      <c r="U4326">
        <v>10.865433560054917</v>
      </c>
      <c r="V4326">
        <v>15.073743016759776</v>
      </c>
      <c r="W4326">
        <v>57.860068259385663</v>
      </c>
      <c r="X4326">
        <v>124.7474533492322</v>
      </c>
      <c r="Y4326">
        <v>113.08396648044672</v>
      </c>
      <c r="Z4326">
        <v>115.1423777019338</v>
      </c>
      <c r="AA4326">
        <v>2.8795553376725778</v>
      </c>
      <c r="AB4326">
        <v>3.413615979686957</v>
      </c>
      <c r="AC4326">
        <v>-2.7416578539063687</v>
      </c>
    </row>
    <row r="4327" spans="1:29">
      <c r="A4327">
        <v>11</v>
      </c>
      <c r="B4327">
        <v>421</v>
      </c>
      <c r="C4327">
        <v>2001</v>
      </c>
      <c r="D4327">
        <v>99</v>
      </c>
      <c r="E4327">
        <v>99</v>
      </c>
      <c r="F4327">
        <v>99</v>
      </c>
      <c r="G4327">
        <v>99</v>
      </c>
      <c r="H4327">
        <v>99</v>
      </c>
      <c r="I4327">
        <v>99</v>
      </c>
      <c r="J4327">
        <v>999</v>
      </c>
      <c r="K4327">
        <v>99</v>
      </c>
      <c r="L4327">
        <v>99</v>
      </c>
      <c r="M4327">
        <v>99</v>
      </c>
      <c r="N4327">
        <v>120</v>
      </c>
      <c r="O4327">
        <v>99</v>
      </c>
      <c r="P4327">
        <v>9999</v>
      </c>
      <c r="Q4327">
        <v>800</v>
      </c>
      <c r="R4327">
        <v>1787</v>
      </c>
      <c r="S4327">
        <v>1766</v>
      </c>
      <c r="T4327">
        <v>13.344285554269502</v>
      </c>
      <c r="U4327">
        <v>11.85584411255353</v>
      </c>
      <c r="V4327">
        <v>14.546726357022944</v>
      </c>
      <c r="W4327">
        <v>57.502831257078142</v>
      </c>
      <c r="X4327">
        <v>135.50804201040231</v>
      </c>
      <c r="Y4327">
        <v>123.59899272523791</v>
      </c>
      <c r="Z4327">
        <v>125.06874292185738</v>
      </c>
      <c r="AA4327">
        <v>2.911533923908908</v>
      </c>
      <c r="AB4327">
        <v>3.6025256840836022</v>
      </c>
      <c r="AC4327">
        <v>-4.3034522287869121</v>
      </c>
    </row>
    <row r="4328" spans="1:29">
      <c r="A4328">
        <v>11</v>
      </c>
      <c r="B4328">
        <v>422</v>
      </c>
      <c r="C4328">
        <v>2001</v>
      </c>
      <c r="D4328">
        <v>99</v>
      </c>
      <c r="E4328">
        <v>99</v>
      </c>
      <c r="F4328">
        <v>99</v>
      </c>
      <c r="G4328">
        <v>99</v>
      </c>
      <c r="H4328">
        <v>99</v>
      </c>
      <c r="I4328">
        <v>99</v>
      </c>
      <c r="J4328">
        <v>999</v>
      </c>
      <c r="K4328">
        <v>99</v>
      </c>
      <c r="L4328">
        <v>99</v>
      </c>
      <c r="M4328">
        <v>99</v>
      </c>
      <c r="N4328">
        <v>130</v>
      </c>
      <c r="O4328">
        <v>99</v>
      </c>
      <c r="P4328">
        <v>9999</v>
      </c>
      <c r="Q4328">
        <v>799</v>
      </c>
      <c r="R4328">
        <v>1666</v>
      </c>
      <c r="S4328">
        <v>1653</v>
      </c>
      <c r="T4328">
        <v>12.440727327035804</v>
      </c>
      <c r="U4328">
        <v>11.979307933778397</v>
      </c>
      <c r="V4328">
        <v>14.199279711884756</v>
      </c>
      <c r="W4328">
        <v>57.059286146400488</v>
      </c>
      <c r="X4328">
        <v>146.28221819605369</v>
      </c>
      <c r="Y4328">
        <v>133.95648259303732</v>
      </c>
      <c r="Z4328">
        <v>135.00998185117979</v>
      </c>
      <c r="AA4328">
        <v>2.8574443270023728</v>
      </c>
      <c r="AB4328">
        <v>3.748134438772849</v>
      </c>
      <c r="AC4328">
        <v>-6.0200631976944434</v>
      </c>
    </row>
    <row r="4329" spans="1:29">
      <c r="A4329">
        <v>11</v>
      </c>
      <c r="B4329">
        <v>423</v>
      </c>
      <c r="C4329">
        <v>2001</v>
      </c>
      <c r="D4329">
        <v>99</v>
      </c>
      <c r="E4329">
        <v>99</v>
      </c>
      <c r="F4329">
        <v>99</v>
      </c>
      <c r="G4329">
        <v>99</v>
      </c>
      <c r="H4329">
        <v>99</v>
      </c>
      <c r="I4329">
        <v>99</v>
      </c>
      <c r="J4329">
        <v>999</v>
      </c>
      <c r="K4329">
        <v>99</v>
      </c>
      <c r="L4329">
        <v>99</v>
      </c>
      <c r="M4329">
        <v>99</v>
      </c>
      <c r="N4329">
        <v>140</v>
      </c>
      <c r="O4329">
        <v>99</v>
      </c>
      <c r="P4329">
        <v>9999</v>
      </c>
      <c r="Q4329">
        <v>736</v>
      </c>
      <c r="R4329">
        <v>1413</v>
      </c>
      <c r="S4329">
        <v>1404</v>
      </c>
      <c r="T4329">
        <v>10.551469215547174</v>
      </c>
      <c r="U4329">
        <v>10.925412897404041</v>
      </c>
      <c r="V4329">
        <v>13.860580325548478</v>
      </c>
      <c r="W4329">
        <v>56.705128205128197</v>
      </c>
      <c r="X4329">
        <v>157.06054060768403</v>
      </c>
      <c r="Y4329">
        <v>144.0464968152867</v>
      </c>
      <c r="Z4329">
        <v>144.96987179487189</v>
      </c>
      <c r="AA4329">
        <v>2.9516058182953793</v>
      </c>
      <c r="AB4329">
        <v>3.8367620374844735</v>
      </c>
      <c r="AC4329">
        <v>-0.33694286213068952</v>
      </c>
    </row>
    <row r="4330" spans="1:29">
      <c r="A4330">
        <v>11</v>
      </c>
      <c r="B4330">
        <v>424</v>
      </c>
      <c r="C4330">
        <v>2001</v>
      </c>
      <c r="D4330">
        <v>99</v>
      </c>
      <c r="E4330">
        <v>99</v>
      </c>
      <c r="F4330">
        <v>99</v>
      </c>
      <c r="G4330">
        <v>99</v>
      </c>
      <c r="H4330">
        <v>99</v>
      </c>
      <c r="I4330">
        <v>99</v>
      </c>
      <c r="J4330">
        <v>999</v>
      </c>
      <c r="K4330">
        <v>99</v>
      </c>
      <c r="L4330">
        <v>99</v>
      </c>
      <c r="M4330">
        <v>99</v>
      </c>
      <c r="N4330">
        <v>150</v>
      </c>
      <c r="O4330">
        <v>99</v>
      </c>
      <c r="P4330">
        <v>9999</v>
      </c>
      <c r="Q4330">
        <v>678</v>
      </c>
      <c r="R4330">
        <v>1266</v>
      </c>
      <c r="S4330">
        <v>1259</v>
      </c>
      <c r="T4330">
        <v>9.4537579808087209</v>
      </c>
      <c r="U4330">
        <v>10.471525944874518</v>
      </c>
      <c r="V4330">
        <v>13.401263823064768</v>
      </c>
      <c r="W4330">
        <v>55.851469420174752</v>
      </c>
      <c r="X4330">
        <v>167.86236925746971</v>
      </c>
      <c r="Y4330">
        <v>154.09312796208545</v>
      </c>
      <c r="Z4330">
        <v>154.94988085782381</v>
      </c>
      <c r="AA4330">
        <v>2.8778615254275643</v>
      </c>
      <c r="AB4330">
        <v>4.2051468881280005</v>
      </c>
      <c r="AC4330">
        <v>-4.4123343096967593</v>
      </c>
    </row>
    <row r="4331" spans="1:29">
      <c r="A4331">
        <v>11</v>
      </c>
      <c r="B4331">
        <v>425</v>
      </c>
      <c r="C4331">
        <v>2001</v>
      </c>
      <c r="D4331">
        <v>99</v>
      </c>
      <c r="E4331">
        <v>99</v>
      </c>
      <c r="F4331">
        <v>99</v>
      </c>
      <c r="G4331">
        <v>99</v>
      </c>
      <c r="H4331">
        <v>99</v>
      </c>
      <c r="I4331">
        <v>99</v>
      </c>
      <c r="J4331">
        <v>999</v>
      </c>
      <c r="K4331">
        <v>99</v>
      </c>
      <c r="L4331">
        <v>99</v>
      </c>
      <c r="M4331">
        <v>99</v>
      </c>
      <c r="N4331">
        <v>160</v>
      </c>
      <c r="O4331">
        <v>99</v>
      </c>
      <c r="P4331">
        <v>9999</v>
      </c>
      <c r="Q4331">
        <v>624</v>
      </c>
      <c r="R4331">
        <v>1020</v>
      </c>
      <c r="S4331">
        <v>1008</v>
      </c>
      <c r="T4331">
        <v>7.6167718328790652</v>
      </c>
      <c r="U4331">
        <v>8.9259066238627316</v>
      </c>
      <c r="V4331">
        <v>12.838235294117649</v>
      </c>
      <c r="W4331">
        <v>54.939484126984119</v>
      </c>
      <c r="X4331">
        <v>178.73027000616037</v>
      </c>
      <c r="Y4331">
        <v>163.02686274509813</v>
      </c>
      <c r="Z4331">
        <v>164.96765873015877</v>
      </c>
      <c r="AA4331">
        <v>2.8420499103711698</v>
      </c>
      <c r="AB4331">
        <v>4.1003421909740192</v>
      </c>
      <c r="AC4331">
        <v>-2.2216873370655392</v>
      </c>
    </row>
    <row r="4332" spans="1:29">
      <c r="A4332">
        <v>11</v>
      </c>
      <c r="B4332">
        <v>426</v>
      </c>
      <c r="C4332">
        <v>2001</v>
      </c>
      <c r="D4332">
        <v>99</v>
      </c>
      <c r="E4332">
        <v>99</v>
      </c>
      <c r="F4332">
        <v>99</v>
      </c>
      <c r="G4332">
        <v>99</v>
      </c>
      <c r="H4332">
        <v>99</v>
      </c>
      <c r="I4332">
        <v>99</v>
      </c>
      <c r="J4332">
        <v>999</v>
      </c>
      <c r="K4332">
        <v>99</v>
      </c>
      <c r="L4332">
        <v>99</v>
      </c>
      <c r="M4332">
        <v>99</v>
      </c>
      <c r="N4332">
        <v>170</v>
      </c>
      <c r="O4332">
        <v>99</v>
      </c>
      <c r="P4332">
        <v>9999</v>
      </c>
      <c r="Q4332">
        <v>526</v>
      </c>
      <c r="R4332">
        <v>843</v>
      </c>
      <c r="S4332">
        <v>834</v>
      </c>
      <c r="T4332">
        <v>6.2950378971735823</v>
      </c>
      <c r="U4332">
        <v>7.8284844310033312</v>
      </c>
      <c r="V4332">
        <v>12.153024911032031</v>
      </c>
      <c r="W4332">
        <v>53.830935251798579</v>
      </c>
      <c r="X4332">
        <v>189.46881397886392</v>
      </c>
      <c r="Y4332">
        <v>173.00438908659547</v>
      </c>
      <c r="Z4332">
        <v>174.87134292565941</v>
      </c>
      <c r="AA4332">
        <v>2.8199709796522408</v>
      </c>
      <c r="AB4332">
        <v>4.27518099109251</v>
      </c>
      <c r="AC4332">
        <v>-12.256474849517204</v>
      </c>
    </row>
    <row r="4333" spans="1:29">
      <c r="A4333">
        <v>11</v>
      </c>
      <c r="B4333">
        <v>427</v>
      </c>
      <c r="C4333">
        <v>2001</v>
      </c>
      <c r="D4333">
        <v>99</v>
      </c>
      <c r="E4333">
        <v>99</v>
      </c>
      <c r="F4333">
        <v>99</v>
      </c>
      <c r="G4333">
        <v>99</v>
      </c>
      <c r="H4333">
        <v>99</v>
      </c>
      <c r="I4333">
        <v>99</v>
      </c>
      <c r="J4333">
        <v>999</v>
      </c>
      <c r="K4333">
        <v>99</v>
      </c>
      <c r="L4333">
        <v>99</v>
      </c>
      <c r="M4333">
        <v>99</v>
      </c>
      <c r="N4333">
        <v>180</v>
      </c>
      <c r="O4333">
        <v>99</v>
      </c>
      <c r="P4333">
        <v>9999</v>
      </c>
      <c r="Q4333">
        <v>378</v>
      </c>
      <c r="R4333">
        <v>596.5</v>
      </c>
      <c r="S4333">
        <v>593.5</v>
      </c>
      <c r="T4333">
        <v>4.4543180375611406</v>
      </c>
      <c r="U4333">
        <v>5.8856455876029212</v>
      </c>
      <c r="V4333">
        <v>11.532271584241409</v>
      </c>
      <c r="W4333">
        <v>52.911541701769181</v>
      </c>
      <c r="X4333">
        <v>200.16837111391004</v>
      </c>
      <c r="Y4333">
        <v>183.81911148365472</v>
      </c>
      <c r="Z4333">
        <v>184.74827295703452</v>
      </c>
      <c r="AA4333">
        <v>2.8305089518175102</v>
      </c>
      <c r="AB4333">
        <v>4.9386899782739988</v>
      </c>
      <c r="AC4333">
        <v>-5.6109614355429827</v>
      </c>
    </row>
    <row r="4334" spans="1:29">
      <c r="A4334">
        <v>11</v>
      </c>
      <c r="B4334">
        <v>428</v>
      </c>
      <c r="C4334">
        <v>2001</v>
      </c>
      <c r="D4334">
        <v>99</v>
      </c>
      <c r="E4334">
        <v>99</v>
      </c>
      <c r="F4334">
        <v>99</v>
      </c>
      <c r="G4334">
        <v>99</v>
      </c>
      <c r="H4334">
        <v>99</v>
      </c>
      <c r="I4334">
        <v>99</v>
      </c>
      <c r="J4334">
        <v>999</v>
      </c>
      <c r="K4334">
        <v>99</v>
      </c>
      <c r="L4334">
        <v>99</v>
      </c>
      <c r="M4334">
        <v>99</v>
      </c>
      <c r="N4334">
        <v>190</v>
      </c>
      <c r="O4334">
        <v>99</v>
      </c>
      <c r="P4334">
        <v>9999</v>
      </c>
      <c r="Q4334">
        <v>304</v>
      </c>
      <c r="R4334">
        <v>422.5</v>
      </c>
      <c r="S4334">
        <v>419.5</v>
      </c>
      <c r="T4334">
        <v>3.1549863719523592</v>
      </c>
      <c r="U4334">
        <v>4.3824100904419074</v>
      </c>
      <c r="V4334">
        <v>10.594082840236688</v>
      </c>
      <c r="W4334">
        <v>51.292014302741357</v>
      </c>
      <c r="X4334">
        <v>210.85936648566889</v>
      </c>
      <c r="Y4334">
        <v>193.23834319526637</v>
      </c>
      <c r="Z4334">
        <v>194.620262216925</v>
      </c>
      <c r="AA4334">
        <v>2.8896831699614278</v>
      </c>
      <c r="AB4334">
        <v>5.1508191019035525</v>
      </c>
      <c r="AC4334">
        <v>-6.1400706036580504</v>
      </c>
    </row>
    <row r="4335" spans="1:29">
      <c r="A4335">
        <v>11</v>
      </c>
      <c r="B4335">
        <v>429</v>
      </c>
      <c r="C4335">
        <v>2001</v>
      </c>
      <c r="D4335">
        <v>99</v>
      </c>
      <c r="E4335">
        <v>99</v>
      </c>
      <c r="F4335">
        <v>99</v>
      </c>
      <c r="G4335">
        <v>99</v>
      </c>
      <c r="H4335">
        <v>99</v>
      </c>
      <c r="I4335">
        <v>99</v>
      </c>
      <c r="J4335">
        <v>999</v>
      </c>
      <c r="K4335">
        <v>99</v>
      </c>
      <c r="L4335">
        <v>99</v>
      </c>
      <c r="M4335">
        <v>99</v>
      </c>
      <c r="N4335">
        <v>200</v>
      </c>
      <c r="O4335">
        <v>99</v>
      </c>
      <c r="P4335">
        <v>9999</v>
      </c>
      <c r="Q4335">
        <v>194</v>
      </c>
      <c r="R4335">
        <v>264.5</v>
      </c>
      <c r="S4335">
        <v>260.5</v>
      </c>
      <c r="T4335">
        <v>1.9751334801926597</v>
      </c>
      <c r="U4335">
        <v>2.8618313644483351</v>
      </c>
      <c r="V4335">
        <v>10.207939508506616</v>
      </c>
      <c r="W4335">
        <v>50.038387715930895</v>
      </c>
      <c r="X4335">
        <v>221.71967386696213</v>
      </c>
      <c r="Y4335">
        <v>201.56975425330813</v>
      </c>
      <c r="Z4335">
        <v>204.66487523992325</v>
      </c>
      <c r="AA4335">
        <v>2.8612264047340195</v>
      </c>
      <c r="AB4335">
        <v>5.9516981311472792</v>
      </c>
      <c r="AC4335">
        <v>-7.3431417770606018</v>
      </c>
    </row>
    <row r="4336" spans="1:29">
      <c r="A4336">
        <v>11</v>
      </c>
      <c r="B4336">
        <v>430</v>
      </c>
      <c r="C4336">
        <v>2001</v>
      </c>
      <c r="D4336">
        <v>99</v>
      </c>
      <c r="E4336">
        <v>99</v>
      </c>
      <c r="F4336">
        <v>99</v>
      </c>
      <c r="G4336">
        <v>99</v>
      </c>
      <c r="H4336">
        <v>99</v>
      </c>
      <c r="I4336">
        <v>99</v>
      </c>
      <c r="J4336">
        <v>999</v>
      </c>
      <c r="K4336">
        <v>99</v>
      </c>
      <c r="L4336">
        <v>99</v>
      </c>
      <c r="M4336">
        <v>99</v>
      </c>
      <c r="N4336">
        <v>210</v>
      </c>
      <c r="O4336">
        <v>99</v>
      </c>
      <c r="P4336">
        <v>9999</v>
      </c>
      <c r="Q4336">
        <v>134</v>
      </c>
      <c r="R4336">
        <v>155.5</v>
      </c>
      <c r="S4336">
        <v>154.5</v>
      </c>
      <c r="T4336">
        <v>1.1611843333457796</v>
      </c>
      <c r="U4336">
        <v>1.7793369089406403</v>
      </c>
      <c r="V4336">
        <v>8.6430868167202579</v>
      </c>
      <c r="W4336">
        <v>48.2588996763754</v>
      </c>
      <c r="X4336">
        <v>232.44627298791525</v>
      </c>
      <c r="Y4336">
        <v>213.17427652733113</v>
      </c>
      <c r="Z4336">
        <v>214.55404530744329</v>
      </c>
      <c r="AA4336">
        <v>3.0305496544920678</v>
      </c>
      <c r="AB4336">
        <v>6.3996581689380356</v>
      </c>
      <c r="AC4336">
        <v>0.2315471179461174</v>
      </c>
    </row>
    <row r="4337" spans="1:29">
      <c r="A4337">
        <v>11</v>
      </c>
      <c r="B4337">
        <v>431</v>
      </c>
      <c r="C4337">
        <v>2001</v>
      </c>
      <c r="D4337">
        <v>99</v>
      </c>
      <c r="E4337">
        <v>99</v>
      </c>
      <c r="F4337">
        <v>99</v>
      </c>
      <c r="G4337">
        <v>99</v>
      </c>
      <c r="H4337">
        <v>99</v>
      </c>
      <c r="I4337">
        <v>99</v>
      </c>
      <c r="J4337">
        <v>999</v>
      </c>
      <c r="K4337">
        <v>99</v>
      </c>
      <c r="L4337">
        <v>99</v>
      </c>
      <c r="M4337">
        <v>99</v>
      </c>
      <c r="N4337">
        <v>220</v>
      </c>
      <c r="O4337">
        <v>99</v>
      </c>
      <c r="P4337">
        <v>9999</v>
      </c>
      <c r="Q4337">
        <v>66</v>
      </c>
      <c r="R4337">
        <v>76</v>
      </c>
      <c r="S4337">
        <v>72</v>
      </c>
      <c r="T4337">
        <v>0.56752417578314596</v>
      </c>
      <c r="U4337">
        <v>0.86675885971410549</v>
      </c>
      <c r="V4337">
        <v>8</v>
      </c>
      <c r="W4337">
        <v>46.763888888888886</v>
      </c>
      <c r="X4337">
        <v>242.78525403432741</v>
      </c>
      <c r="Y4337">
        <v>212.46710526315783</v>
      </c>
      <c r="Z4337">
        <v>224.2708333333334</v>
      </c>
      <c r="AA4337">
        <v>2.7316273893856025</v>
      </c>
      <c r="AB4337">
        <v>5.3915908174869926</v>
      </c>
      <c r="AC4337">
        <v>5.1682403017267475</v>
      </c>
    </row>
    <row r="4338" spans="1:29">
      <c r="A4338">
        <v>11</v>
      </c>
      <c r="B4338">
        <v>432</v>
      </c>
      <c r="C4338">
        <v>2001</v>
      </c>
      <c r="D4338">
        <v>99</v>
      </c>
      <c r="E4338">
        <v>99</v>
      </c>
      <c r="F4338">
        <v>99</v>
      </c>
      <c r="G4338">
        <v>99</v>
      </c>
      <c r="H4338">
        <v>99</v>
      </c>
      <c r="I4338">
        <v>99</v>
      </c>
      <c r="J4338">
        <v>999</v>
      </c>
      <c r="K4338">
        <v>99</v>
      </c>
      <c r="L4338">
        <v>99</v>
      </c>
      <c r="M4338">
        <v>99</v>
      </c>
      <c r="N4338">
        <v>230</v>
      </c>
      <c r="O4338">
        <v>99</v>
      </c>
      <c r="P4338">
        <v>9999</v>
      </c>
      <c r="Q4338">
        <v>63</v>
      </c>
      <c r="R4338">
        <v>76.5</v>
      </c>
      <c r="S4338">
        <v>74.5</v>
      </c>
      <c r="T4338">
        <v>0.57125788746592987</v>
      </c>
      <c r="U4338">
        <v>0.96933673126782371</v>
      </c>
      <c r="V4338">
        <v>7.7385620915032689</v>
      </c>
      <c r="W4338">
        <v>46.845637583892611</v>
      </c>
      <c r="X4338">
        <v>262.65445867765658</v>
      </c>
      <c r="Y4338">
        <v>236.05882352941191</v>
      </c>
      <c r="Z4338">
        <v>242.39597315436248</v>
      </c>
      <c r="AA4338">
        <v>16.018524843033941</v>
      </c>
      <c r="AB4338">
        <v>7.8147381258770752</v>
      </c>
      <c r="AC4338">
        <v>50.914407410279217</v>
      </c>
    </row>
    <row r="4339" spans="1:29">
      <c r="A4339">
        <v>11</v>
      </c>
      <c r="B4339">
        <v>433</v>
      </c>
      <c r="C4339">
        <v>2000</v>
      </c>
      <c r="D4339">
        <v>99</v>
      </c>
      <c r="E4339">
        <v>99</v>
      </c>
      <c r="F4339">
        <v>99</v>
      </c>
      <c r="G4339">
        <v>99</v>
      </c>
      <c r="H4339">
        <v>99</v>
      </c>
      <c r="I4339">
        <v>99</v>
      </c>
      <c r="J4339">
        <v>999</v>
      </c>
      <c r="K4339">
        <v>99</v>
      </c>
      <c r="L4339">
        <v>99</v>
      </c>
      <c r="M4339">
        <v>99</v>
      </c>
      <c r="N4339">
        <v>60</v>
      </c>
      <c r="O4339">
        <v>99</v>
      </c>
      <c r="P4339">
        <v>9999</v>
      </c>
      <c r="Q4339">
        <v>22</v>
      </c>
      <c r="R4339">
        <v>20</v>
      </c>
      <c r="S4339">
        <v>9</v>
      </c>
      <c r="T4339">
        <v>0.12001020086707372</v>
      </c>
      <c r="U4339">
        <v>2.4641603636246543E-2</v>
      </c>
      <c r="V4339">
        <v>67.2</v>
      </c>
      <c r="W4339">
        <v>58.444444444444443</v>
      </c>
      <c r="X4339">
        <v>40.32502708559047</v>
      </c>
      <c r="Y4339">
        <v>29.08</v>
      </c>
      <c r="Z4339">
        <v>64.62222222222222</v>
      </c>
      <c r="AA4339">
        <v>6.4990217687447567</v>
      </c>
      <c r="AB4339">
        <v>8.2342254727328488</v>
      </c>
      <c r="AC4339">
        <v>73.025213041529483</v>
      </c>
    </row>
    <row r="4340" spans="1:29">
      <c r="A4340">
        <v>11</v>
      </c>
      <c r="B4340">
        <v>434</v>
      </c>
      <c r="C4340">
        <v>2000</v>
      </c>
      <c r="D4340">
        <v>99</v>
      </c>
      <c r="E4340">
        <v>99</v>
      </c>
      <c r="F4340">
        <v>99</v>
      </c>
      <c r="G4340">
        <v>99</v>
      </c>
      <c r="H4340">
        <v>99</v>
      </c>
      <c r="I4340">
        <v>99</v>
      </c>
      <c r="J4340">
        <v>999</v>
      </c>
      <c r="K4340">
        <v>99</v>
      </c>
      <c r="L4340">
        <v>99</v>
      </c>
      <c r="M4340">
        <v>99</v>
      </c>
      <c r="N4340">
        <v>70</v>
      </c>
      <c r="O4340">
        <v>99</v>
      </c>
      <c r="P4340">
        <v>9999</v>
      </c>
      <c r="Q4340">
        <v>34</v>
      </c>
      <c r="R4340">
        <v>47</v>
      </c>
      <c r="S4340">
        <v>43</v>
      </c>
      <c r="T4340">
        <v>0.28202397203762325</v>
      </c>
      <c r="U4340">
        <v>0.14089269039197769</v>
      </c>
      <c r="V4340">
        <v>16.893617021276597</v>
      </c>
      <c r="W4340">
        <v>59.930232558139544</v>
      </c>
      <c r="X4340">
        <v>83.626472418800816</v>
      </c>
      <c r="Y4340">
        <v>70.753191489361683</v>
      </c>
      <c r="Z4340">
        <v>77.334883720930193</v>
      </c>
      <c r="AA4340">
        <v>2.1813036128880601</v>
      </c>
      <c r="AB4340">
        <v>2.5187238263371459</v>
      </c>
      <c r="AC4340">
        <v>24.764255120056681</v>
      </c>
    </row>
    <row r="4341" spans="1:29">
      <c r="A4341">
        <v>11</v>
      </c>
      <c r="B4341">
        <v>435</v>
      </c>
      <c r="C4341">
        <v>2000</v>
      </c>
      <c r="D4341">
        <v>99</v>
      </c>
      <c r="E4341">
        <v>99</v>
      </c>
      <c r="F4341">
        <v>99</v>
      </c>
      <c r="G4341">
        <v>99</v>
      </c>
      <c r="H4341">
        <v>99</v>
      </c>
      <c r="I4341">
        <v>99</v>
      </c>
      <c r="J4341">
        <v>999</v>
      </c>
      <c r="K4341">
        <v>99</v>
      </c>
      <c r="L4341">
        <v>99</v>
      </c>
      <c r="M4341">
        <v>99</v>
      </c>
      <c r="N4341">
        <v>80</v>
      </c>
      <c r="O4341">
        <v>99</v>
      </c>
      <c r="P4341">
        <v>9999</v>
      </c>
      <c r="Q4341">
        <v>141</v>
      </c>
      <c r="R4341">
        <v>231</v>
      </c>
      <c r="S4341">
        <v>210</v>
      </c>
      <c r="T4341">
        <v>1.3861178200147011</v>
      </c>
      <c r="U4341">
        <v>0.76794015513702885</v>
      </c>
      <c r="V4341">
        <v>17.138528138528134</v>
      </c>
      <c r="W4341">
        <v>59.909523809523826</v>
      </c>
      <c r="X4341">
        <v>93.487263909799097</v>
      </c>
      <c r="Y4341">
        <v>78.464069264069281</v>
      </c>
      <c r="Z4341">
        <v>86.310476190476194</v>
      </c>
      <c r="AA4341">
        <v>2.6757971241165297</v>
      </c>
      <c r="AB4341">
        <v>3.3361518696024968</v>
      </c>
      <c r="AC4341">
        <v>-11.858316387024404</v>
      </c>
    </row>
    <row r="4342" spans="1:29">
      <c r="A4342">
        <v>11</v>
      </c>
      <c r="B4342">
        <v>436</v>
      </c>
      <c r="C4342">
        <v>2000</v>
      </c>
      <c r="D4342">
        <v>99</v>
      </c>
      <c r="E4342">
        <v>99</v>
      </c>
      <c r="F4342">
        <v>99</v>
      </c>
      <c r="G4342">
        <v>99</v>
      </c>
      <c r="H4342">
        <v>99</v>
      </c>
      <c r="I4342">
        <v>99</v>
      </c>
      <c r="J4342">
        <v>999</v>
      </c>
      <c r="K4342">
        <v>99</v>
      </c>
      <c r="L4342">
        <v>99</v>
      </c>
      <c r="M4342">
        <v>99</v>
      </c>
      <c r="N4342">
        <v>90</v>
      </c>
      <c r="O4342">
        <v>99</v>
      </c>
      <c r="P4342">
        <v>9999</v>
      </c>
      <c r="Q4342">
        <v>295</v>
      </c>
      <c r="R4342">
        <v>519</v>
      </c>
      <c r="S4342">
        <v>497</v>
      </c>
      <c r="T4342">
        <v>3.1142647125005625</v>
      </c>
      <c r="U4342">
        <v>2.0186159350166686</v>
      </c>
      <c r="V4342">
        <v>15.578034682080922</v>
      </c>
      <c r="W4342">
        <v>59.20120724346075</v>
      </c>
      <c r="X4342">
        <v>103.79177391307987</v>
      </c>
      <c r="Y4342">
        <v>91.799807321772633</v>
      </c>
      <c r="Z4342">
        <v>95.863380281690141</v>
      </c>
      <c r="AA4342">
        <v>2.7163020493288941</v>
      </c>
      <c r="AB4342">
        <v>3.2258635627784882</v>
      </c>
      <c r="AC4342">
        <v>-2.428011627731407</v>
      </c>
    </row>
    <row r="4343" spans="1:29">
      <c r="A4343">
        <v>11</v>
      </c>
      <c r="B4343">
        <v>437</v>
      </c>
      <c r="C4343">
        <v>2000</v>
      </c>
      <c r="D4343">
        <v>99</v>
      </c>
      <c r="E4343">
        <v>99</v>
      </c>
      <c r="F4343">
        <v>99</v>
      </c>
      <c r="G4343">
        <v>99</v>
      </c>
      <c r="H4343">
        <v>99</v>
      </c>
      <c r="I4343">
        <v>99</v>
      </c>
      <c r="J4343">
        <v>999</v>
      </c>
      <c r="K4343">
        <v>99</v>
      </c>
      <c r="L4343">
        <v>99</v>
      </c>
      <c r="M4343">
        <v>99</v>
      </c>
      <c r="N4343">
        <v>100</v>
      </c>
      <c r="O4343">
        <v>99</v>
      </c>
      <c r="P4343">
        <v>9999</v>
      </c>
      <c r="Q4343">
        <v>636</v>
      </c>
      <c r="R4343">
        <v>1214</v>
      </c>
      <c r="S4343">
        <v>1191</v>
      </c>
      <c r="T4343">
        <v>7.2846191926313741</v>
      </c>
      <c r="U4343">
        <v>5.3439656034396554</v>
      </c>
      <c r="V4343">
        <v>14.91515650741351</v>
      </c>
      <c r="W4343">
        <v>58.371956339210733</v>
      </c>
      <c r="X4343">
        <v>114.71064378923415</v>
      </c>
      <c r="Y4343">
        <v>103.89637561779236</v>
      </c>
      <c r="Z4343">
        <v>105.90277078085639</v>
      </c>
      <c r="AA4343">
        <v>2.8429772441485208</v>
      </c>
      <c r="AB4343">
        <v>3.4776753942177887</v>
      </c>
      <c r="AC4343">
        <v>-10.934930848886047</v>
      </c>
    </row>
    <row r="4344" spans="1:29">
      <c r="A4344">
        <v>11</v>
      </c>
      <c r="B4344">
        <v>438</v>
      </c>
      <c r="C4344">
        <v>2000</v>
      </c>
      <c r="D4344">
        <v>99</v>
      </c>
      <c r="E4344">
        <v>99</v>
      </c>
      <c r="F4344">
        <v>99</v>
      </c>
      <c r="G4344">
        <v>99</v>
      </c>
      <c r="H4344">
        <v>99</v>
      </c>
      <c r="I4344">
        <v>99</v>
      </c>
      <c r="J4344">
        <v>999</v>
      </c>
      <c r="K4344">
        <v>99</v>
      </c>
      <c r="L4344">
        <v>99</v>
      </c>
      <c r="M4344">
        <v>99</v>
      </c>
      <c r="N4344">
        <v>110</v>
      </c>
      <c r="O4344">
        <v>99</v>
      </c>
      <c r="P4344">
        <v>9999</v>
      </c>
      <c r="Q4344">
        <v>952</v>
      </c>
      <c r="R4344">
        <v>2057.75</v>
      </c>
      <c r="S4344">
        <v>2012.75</v>
      </c>
      <c r="T4344">
        <v>12.347549541711045</v>
      </c>
      <c r="U4344">
        <v>9.8093241523305128</v>
      </c>
      <c r="V4344">
        <v>14.628113230470181</v>
      </c>
      <c r="W4344">
        <v>57.655943361073135</v>
      </c>
      <c r="X4344">
        <v>124.62596481104372</v>
      </c>
      <c r="Y4344">
        <v>112.51279309925869</v>
      </c>
      <c r="Z4344">
        <v>115.02829462178592</v>
      </c>
      <c r="AA4344">
        <v>2.935891730224736</v>
      </c>
      <c r="AB4344">
        <v>3.9981203369910721</v>
      </c>
      <c r="AC4344">
        <v>-2.7753860957007754</v>
      </c>
    </row>
    <row r="4345" spans="1:29">
      <c r="A4345">
        <v>11</v>
      </c>
      <c r="B4345">
        <v>439</v>
      </c>
      <c r="C4345">
        <v>2000</v>
      </c>
      <c r="D4345">
        <v>99</v>
      </c>
      <c r="E4345">
        <v>99</v>
      </c>
      <c r="F4345">
        <v>99</v>
      </c>
      <c r="G4345">
        <v>99</v>
      </c>
      <c r="H4345">
        <v>99</v>
      </c>
      <c r="I4345">
        <v>99</v>
      </c>
      <c r="J4345">
        <v>999</v>
      </c>
      <c r="K4345">
        <v>99</v>
      </c>
      <c r="L4345">
        <v>99</v>
      </c>
      <c r="M4345">
        <v>99</v>
      </c>
      <c r="N4345">
        <v>120</v>
      </c>
      <c r="O4345">
        <v>99</v>
      </c>
      <c r="P4345">
        <v>9999</v>
      </c>
      <c r="Q4345">
        <v>1047</v>
      </c>
      <c r="R4345">
        <v>2118</v>
      </c>
      <c r="S4345">
        <v>2083</v>
      </c>
      <c r="T4345">
        <v>12.709080271823105</v>
      </c>
      <c r="U4345">
        <v>11.041061148122482</v>
      </c>
      <c r="V4345">
        <v>14.43012275731822</v>
      </c>
      <c r="W4345">
        <v>57.164666346615448</v>
      </c>
      <c r="X4345">
        <v>135.52954247603722</v>
      </c>
      <c r="Y4345">
        <v>123.03829084041551</v>
      </c>
      <c r="Z4345">
        <v>125.10566490638504</v>
      </c>
      <c r="AA4345">
        <v>2.9016411627595273</v>
      </c>
      <c r="AB4345">
        <v>3.9244252459252249</v>
      </c>
      <c r="AC4345">
        <v>-2.9146376795835622</v>
      </c>
    </row>
    <row r="4346" spans="1:29">
      <c r="A4346">
        <v>11</v>
      </c>
      <c r="B4346">
        <v>440</v>
      </c>
      <c r="C4346">
        <v>2000</v>
      </c>
      <c r="D4346">
        <v>99</v>
      </c>
      <c r="E4346">
        <v>99</v>
      </c>
      <c r="F4346">
        <v>99</v>
      </c>
      <c r="G4346">
        <v>99</v>
      </c>
      <c r="H4346">
        <v>99</v>
      </c>
      <c r="I4346">
        <v>99</v>
      </c>
      <c r="J4346">
        <v>999</v>
      </c>
      <c r="K4346">
        <v>99</v>
      </c>
      <c r="L4346">
        <v>99</v>
      </c>
      <c r="M4346">
        <v>99</v>
      </c>
      <c r="N4346">
        <v>130</v>
      </c>
      <c r="O4346">
        <v>99</v>
      </c>
      <c r="P4346">
        <v>9999</v>
      </c>
      <c r="Q4346">
        <v>1029</v>
      </c>
      <c r="R4346">
        <v>2007.5</v>
      </c>
      <c r="S4346">
        <v>1984.5</v>
      </c>
      <c r="T4346">
        <v>12.046023912032522</v>
      </c>
      <c r="U4346">
        <v>11.341844629096421</v>
      </c>
      <c r="V4346">
        <v>13.956662515566624</v>
      </c>
      <c r="W4346">
        <v>56.755353993449241</v>
      </c>
      <c r="X4346">
        <v>146.15694935972741</v>
      </c>
      <c r="Y4346">
        <v>133.34709838107111</v>
      </c>
      <c r="Z4346">
        <v>134.89256739732937</v>
      </c>
      <c r="AA4346">
        <v>2.8937631450044492</v>
      </c>
      <c r="AB4346">
        <v>3.9876177942949926</v>
      </c>
      <c r="AC4346">
        <v>-4.3562297462143311</v>
      </c>
    </row>
    <row r="4347" spans="1:29">
      <c r="A4347">
        <v>11</v>
      </c>
      <c r="B4347">
        <v>441</v>
      </c>
      <c r="C4347">
        <v>2000</v>
      </c>
      <c r="D4347">
        <v>99</v>
      </c>
      <c r="E4347">
        <v>99</v>
      </c>
      <c r="F4347">
        <v>99</v>
      </c>
      <c r="G4347">
        <v>99</v>
      </c>
      <c r="H4347">
        <v>99</v>
      </c>
      <c r="I4347">
        <v>99</v>
      </c>
      <c r="J4347">
        <v>999</v>
      </c>
      <c r="K4347">
        <v>99</v>
      </c>
      <c r="L4347">
        <v>99</v>
      </c>
      <c r="M4347">
        <v>99</v>
      </c>
      <c r="N4347">
        <v>140</v>
      </c>
      <c r="O4347">
        <v>99</v>
      </c>
      <c r="P4347">
        <v>9999</v>
      </c>
      <c r="Q4347">
        <v>1013</v>
      </c>
      <c r="R4347">
        <v>1867</v>
      </c>
      <c r="S4347">
        <v>1845</v>
      </c>
      <c r="T4347">
        <v>11.20295225094133</v>
      </c>
      <c r="U4347">
        <v>11.33515462013121</v>
      </c>
      <c r="V4347">
        <v>13.597214783074453</v>
      </c>
      <c r="W4347">
        <v>56.013008130081289</v>
      </c>
      <c r="X4347">
        <v>157.10478104919801</v>
      </c>
      <c r="Y4347">
        <v>143.29748259239423</v>
      </c>
      <c r="Z4347">
        <v>145.0061788617887</v>
      </c>
      <c r="AA4347">
        <v>2.8899460859937474</v>
      </c>
      <c r="AB4347">
        <v>4.2321320749313527</v>
      </c>
      <c r="AC4347">
        <v>-2.9755499842376407</v>
      </c>
    </row>
    <row r="4348" spans="1:29">
      <c r="A4348">
        <v>11</v>
      </c>
      <c r="B4348">
        <v>442</v>
      </c>
      <c r="C4348">
        <v>2000</v>
      </c>
      <c r="D4348">
        <v>99</v>
      </c>
      <c r="E4348">
        <v>99</v>
      </c>
      <c r="F4348">
        <v>99</v>
      </c>
      <c r="G4348">
        <v>99</v>
      </c>
      <c r="H4348">
        <v>99</v>
      </c>
      <c r="I4348">
        <v>99</v>
      </c>
      <c r="J4348">
        <v>999</v>
      </c>
      <c r="K4348">
        <v>99</v>
      </c>
      <c r="L4348">
        <v>99</v>
      </c>
      <c r="M4348">
        <v>99</v>
      </c>
      <c r="N4348">
        <v>150</v>
      </c>
      <c r="O4348">
        <v>99</v>
      </c>
      <c r="P4348">
        <v>9999</v>
      </c>
      <c r="Q4348">
        <v>960</v>
      </c>
      <c r="R4348">
        <v>1670.5</v>
      </c>
      <c r="S4348">
        <v>1645.5</v>
      </c>
      <c r="T4348">
        <v>10.023852027422333</v>
      </c>
      <c r="U4348">
        <v>10.797038940173774</v>
      </c>
      <c r="V4348">
        <v>13.08650104759054</v>
      </c>
      <c r="W4348">
        <v>55.205104831358248</v>
      </c>
      <c r="X4348">
        <v>167.78531803720361</v>
      </c>
      <c r="Y4348">
        <v>152.55049386411252</v>
      </c>
      <c r="Z4348">
        <v>154.86818596171369</v>
      </c>
      <c r="AA4348">
        <v>2.8801302275607261</v>
      </c>
      <c r="AB4348">
        <v>4.475347043230097</v>
      </c>
      <c r="AC4348">
        <v>-6.597479730835131</v>
      </c>
    </row>
    <row r="4349" spans="1:29">
      <c r="A4349">
        <v>11</v>
      </c>
      <c r="B4349">
        <v>443</v>
      </c>
      <c r="C4349">
        <v>2000</v>
      </c>
      <c r="D4349">
        <v>99</v>
      </c>
      <c r="E4349">
        <v>99</v>
      </c>
      <c r="F4349">
        <v>99</v>
      </c>
      <c r="G4349">
        <v>99</v>
      </c>
      <c r="H4349">
        <v>99</v>
      </c>
      <c r="I4349">
        <v>99</v>
      </c>
      <c r="J4349">
        <v>999</v>
      </c>
      <c r="K4349">
        <v>99</v>
      </c>
      <c r="L4349">
        <v>99</v>
      </c>
      <c r="M4349">
        <v>99</v>
      </c>
      <c r="N4349">
        <v>160</v>
      </c>
      <c r="O4349">
        <v>99</v>
      </c>
      <c r="P4349">
        <v>9999</v>
      </c>
      <c r="Q4349">
        <v>880</v>
      </c>
      <c r="R4349">
        <v>1419.5</v>
      </c>
      <c r="S4349">
        <v>1397.5</v>
      </c>
      <c r="T4349">
        <v>8.5177240065405559</v>
      </c>
      <c r="U4349">
        <v>9.773234540952684</v>
      </c>
      <c r="V4349">
        <v>12.624867911236352</v>
      </c>
      <c r="W4349">
        <v>54.420751341681559</v>
      </c>
      <c r="X4349">
        <v>178.83740517181124</v>
      </c>
      <c r="Y4349">
        <v>162.5018668545263</v>
      </c>
      <c r="Z4349">
        <v>165.06003577817529</v>
      </c>
      <c r="AA4349">
        <v>2.9082072498881826</v>
      </c>
      <c r="AB4349">
        <v>4.5150987572699375</v>
      </c>
      <c r="AC4349">
        <v>-9.1769408295551234</v>
      </c>
    </row>
    <row r="4350" spans="1:29">
      <c r="A4350">
        <v>11</v>
      </c>
      <c r="B4350">
        <v>444</v>
      </c>
      <c r="C4350">
        <v>2000</v>
      </c>
      <c r="D4350">
        <v>99</v>
      </c>
      <c r="E4350">
        <v>99</v>
      </c>
      <c r="F4350">
        <v>99</v>
      </c>
      <c r="G4350">
        <v>99</v>
      </c>
      <c r="H4350">
        <v>99</v>
      </c>
      <c r="I4350">
        <v>99</v>
      </c>
      <c r="J4350">
        <v>999</v>
      </c>
      <c r="K4350">
        <v>99</v>
      </c>
      <c r="L4350">
        <v>99</v>
      </c>
      <c r="M4350">
        <v>99</v>
      </c>
      <c r="N4350">
        <v>170</v>
      </c>
      <c r="O4350">
        <v>99</v>
      </c>
      <c r="P4350">
        <v>9999</v>
      </c>
      <c r="Q4350">
        <v>747</v>
      </c>
      <c r="R4350">
        <v>1210</v>
      </c>
      <c r="S4350">
        <v>1196</v>
      </c>
      <c r="T4350">
        <v>7.2606171524579617</v>
      </c>
      <c r="U4350">
        <v>8.8556907021162417</v>
      </c>
      <c r="V4350">
        <v>11.881818181818179</v>
      </c>
      <c r="W4350">
        <v>53.26755852842809</v>
      </c>
      <c r="X4350">
        <v>189.34314085402465</v>
      </c>
      <c r="Y4350">
        <v>172.73983471074405</v>
      </c>
      <c r="Z4350">
        <v>174.76187290969935</v>
      </c>
      <c r="AA4350">
        <v>2.7769117077387726</v>
      </c>
      <c r="AB4350">
        <v>4.6665017433642575</v>
      </c>
      <c r="AC4350">
        <v>-3.4474656442995957</v>
      </c>
    </row>
    <row r="4351" spans="1:29">
      <c r="A4351">
        <v>11</v>
      </c>
      <c r="B4351">
        <v>445</v>
      </c>
      <c r="C4351">
        <v>2000</v>
      </c>
      <c r="D4351">
        <v>99</v>
      </c>
      <c r="E4351">
        <v>99</v>
      </c>
      <c r="F4351">
        <v>99</v>
      </c>
      <c r="G4351">
        <v>99</v>
      </c>
      <c r="H4351">
        <v>99</v>
      </c>
      <c r="I4351">
        <v>99</v>
      </c>
      <c r="J4351">
        <v>999</v>
      </c>
      <c r="K4351">
        <v>99</v>
      </c>
      <c r="L4351">
        <v>99</v>
      </c>
      <c r="M4351">
        <v>99</v>
      </c>
      <c r="N4351">
        <v>180</v>
      </c>
      <c r="O4351">
        <v>99</v>
      </c>
      <c r="P4351">
        <v>9999</v>
      </c>
      <c r="Q4351">
        <v>596</v>
      </c>
      <c r="R4351">
        <v>908</v>
      </c>
      <c r="S4351">
        <v>894</v>
      </c>
      <c r="T4351">
        <v>5.4484631193651438</v>
      </c>
      <c r="U4351">
        <v>6.9985247237987993</v>
      </c>
      <c r="V4351">
        <v>11.047356828193832</v>
      </c>
      <c r="W4351">
        <v>51.90715883668905</v>
      </c>
      <c r="X4351">
        <v>200.19604240147751</v>
      </c>
      <c r="Y4351">
        <v>181.91817180616715</v>
      </c>
      <c r="Z4351">
        <v>184.76700223713624</v>
      </c>
      <c r="AA4351">
        <v>2.9269320596810675</v>
      </c>
      <c r="AB4351">
        <v>5.0068514783692883</v>
      </c>
      <c r="AC4351">
        <v>-7.2346848898080225</v>
      </c>
    </row>
    <row r="4352" spans="1:29">
      <c r="A4352">
        <v>11</v>
      </c>
      <c r="B4352">
        <v>446</v>
      </c>
      <c r="C4352">
        <v>2000</v>
      </c>
      <c r="D4352">
        <v>99</v>
      </c>
      <c r="E4352">
        <v>99</v>
      </c>
      <c r="F4352">
        <v>99</v>
      </c>
      <c r="G4352">
        <v>99</v>
      </c>
      <c r="H4352">
        <v>99</v>
      </c>
      <c r="I4352">
        <v>99</v>
      </c>
      <c r="J4352">
        <v>999</v>
      </c>
      <c r="K4352">
        <v>99</v>
      </c>
      <c r="L4352">
        <v>99</v>
      </c>
      <c r="M4352">
        <v>99</v>
      </c>
      <c r="N4352">
        <v>190</v>
      </c>
      <c r="O4352">
        <v>99</v>
      </c>
      <c r="P4352">
        <v>9999</v>
      </c>
      <c r="Q4352">
        <v>426</v>
      </c>
      <c r="R4352">
        <v>575</v>
      </c>
      <c r="S4352">
        <v>564</v>
      </c>
      <c r="T4352">
        <v>3.4502932749283679</v>
      </c>
      <c r="U4352">
        <v>4.6472005341838676</v>
      </c>
      <c r="V4352">
        <v>10.252173913043478</v>
      </c>
      <c r="W4352">
        <v>50.89007092198581</v>
      </c>
      <c r="X4352">
        <v>210.742663337887</v>
      </c>
      <c r="Y4352">
        <v>190.75634782608688</v>
      </c>
      <c r="Z4352">
        <v>194.47677304964529</v>
      </c>
      <c r="AA4352">
        <v>2.8913252890714345</v>
      </c>
      <c r="AB4352">
        <v>5.4851806148885185</v>
      </c>
      <c r="AC4352">
        <v>-2.2498184316197722</v>
      </c>
    </row>
    <row r="4353" spans="1:29">
      <c r="A4353">
        <v>11</v>
      </c>
      <c r="B4353">
        <v>447</v>
      </c>
      <c r="C4353">
        <v>2000</v>
      </c>
      <c r="D4353">
        <v>99</v>
      </c>
      <c r="E4353">
        <v>99</v>
      </c>
      <c r="F4353">
        <v>99</v>
      </c>
      <c r="G4353">
        <v>99</v>
      </c>
      <c r="H4353">
        <v>99</v>
      </c>
      <c r="I4353">
        <v>99</v>
      </c>
      <c r="J4353">
        <v>999</v>
      </c>
      <c r="K4353">
        <v>99</v>
      </c>
      <c r="L4353">
        <v>99</v>
      </c>
      <c r="M4353">
        <v>99</v>
      </c>
      <c r="N4353">
        <v>200</v>
      </c>
      <c r="O4353">
        <v>99</v>
      </c>
      <c r="P4353">
        <v>9999</v>
      </c>
      <c r="Q4353">
        <v>307</v>
      </c>
      <c r="R4353">
        <v>399.5</v>
      </c>
      <c r="S4353">
        <v>387.5</v>
      </c>
      <c r="T4353">
        <v>2.3972037623197968</v>
      </c>
      <c r="U4353">
        <v>3.3589734246914298</v>
      </c>
      <c r="V4353">
        <v>9.201501877346681</v>
      </c>
      <c r="W4353">
        <v>49.132903225806437</v>
      </c>
      <c r="X4353">
        <v>221.64542080634376</v>
      </c>
      <c r="Y4353">
        <v>198.44730913642064</v>
      </c>
      <c r="Z4353">
        <v>204.59277419354845</v>
      </c>
      <c r="AA4353">
        <v>2.8401225633404255</v>
      </c>
      <c r="AB4353">
        <v>6.0222502457879399</v>
      </c>
      <c r="AC4353">
        <v>-10.035466362231421</v>
      </c>
    </row>
    <row r="4354" spans="1:29">
      <c r="A4354">
        <v>11</v>
      </c>
      <c r="B4354">
        <v>448</v>
      </c>
      <c r="C4354">
        <v>2000</v>
      </c>
      <c r="D4354">
        <v>99</v>
      </c>
      <c r="E4354">
        <v>99</v>
      </c>
      <c r="F4354">
        <v>99</v>
      </c>
      <c r="G4354">
        <v>99</v>
      </c>
      <c r="H4354">
        <v>99</v>
      </c>
      <c r="I4354">
        <v>99</v>
      </c>
      <c r="J4354">
        <v>999</v>
      </c>
      <c r="K4354">
        <v>99</v>
      </c>
      <c r="L4354">
        <v>99</v>
      </c>
      <c r="M4354">
        <v>99</v>
      </c>
      <c r="N4354">
        <v>210</v>
      </c>
      <c r="O4354">
        <v>99</v>
      </c>
      <c r="P4354">
        <v>9999</v>
      </c>
      <c r="Q4354">
        <v>166</v>
      </c>
      <c r="R4354">
        <v>205.5</v>
      </c>
      <c r="S4354">
        <v>201.5</v>
      </c>
      <c r="T4354">
        <v>1.233104813909182</v>
      </c>
      <c r="U4354">
        <v>1.8280714301451204</v>
      </c>
      <c r="V4354">
        <v>8.5742092457420949</v>
      </c>
      <c r="W4354">
        <v>48.119106699751853</v>
      </c>
      <c r="X4354">
        <v>232.04086958584764</v>
      </c>
      <c r="Y4354">
        <v>209.96009732360099</v>
      </c>
      <c r="Z4354">
        <v>214.1280397022332</v>
      </c>
      <c r="AA4354">
        <v>2.805450716992786</v>
      </c>
      <c r="AB4354">
        <v>5.6582320798118788</v>
      </c>
      <c r="AC4354">
        <v>-18.716782205316782</v>
      </c>
    </row>
    <row r="4355" spans="1:29">
      <c r="A4355">
        <v>11</v>
      </c>
      <c r="B4355">
        <v>449</v>
      </c>
      <c r="C4355">
        <v>2000</v>
      </c>
      <c r="D4355">
        <v>99</v>
      </c>
      <c r="E4355">
        <v>99</v>
      </c>
      <c r="F4355">
        <v>99</v>
      </c>
      <c r="G4355">
        <v>99</v>
      </c>
      <c r="H4355">
        <v>99</v>
      </c>
      <c r="I4355">
        <v>99</v>
      </c>
      <c r="J4355">
        <v>999</v>
      </c>
      <c r="K4355">
        <v>99</v>
      </c>
      <c r="L4355">
        <v>99</v>
      </c>
      <c r="M4355">
        <v>99</v>
      </c>
      <c r="N4355">
        <v>220</v>
      </c>
      <c r="O4355">
        <v>99</v>
      </c>
      <c r="P4355">
        <v>9999</v>
      </c>
      <c r="Q4355">
        <v>84</v>
      </c>
      <c r="R4355">
        <v>99</v>
      </c>
      <c r="S4355">
        <v>97</v>
      </c>
      <c r="T4355">
        <v>0.59405049429201484</v>
      </c>
      <c r="U4355">
        <v>0.92181459820119649</v>
      </c>
      <c r="V4355">
        <v>7.7272727272727284</v>
      </c>
      <c r="W4355">
        <v>46.298969072164951</v>
      </c>
      <c r="X4355">
        <v>243.03052190376127</v>
      </c>
      <c r="Y4355">
        <v>219.76767676767673</v>
      </c>
      <c r="Z4355">
        <v>224.29896907216497</v>
      </c>
      <c r="AA4355">
        <v>2.8823134624753037</v>
      </c>
      <c r="AB4355">
        <v>4.9703553119347612</v>
      </c>
      <c r="AC4355">
        <v>-15.685434343942118</v>
      </c>
    </row>
    <row r="4356" spans="1:29">
      <c r="A4356">
        <v>11</v>
      </c>
      <c r="B4356">
        <v>450</v>
      </c>
      <c r="C4356">
        <v>2000</v>
      </c>
      <c r="D4356">
        <v>99</v>
      </c>
      <c r="E4356">
        <v>99</v>
      </c>
      <c r="F4356">
        <v>99</v>
      </c>
      <c r="G4356">
        <v>99</v>
      </c>
      <c r="H4356">
        <v>99</v>
      </c>
      <c r="I4356">
        <v>99</v>
      </c>
      <c r="J4356">
        <v>999</v>
      </c>
      <c r="K4356">
        <v>99</v>
      </c>
      <c r="L4356">
        <v>99</v>
      </c>
      <c r="M4356">
        <v>99</v>
      </c>
      <c r="N4356">
        <v>230</v>
      </c>
      <c r="O4356">
        <v>99</v>
      </c>
      <c r="P4356">
        <v>9999</v>
      </c>
      <c r="Q4356">
        <v>78</v>
      </c>
      <c r="R4356">
        <v>97</v>
      </c>
      <c r="S4356">
        <v>97</v>
      </c>
      <c r="T4356">
        <v>0.5820494742053075</v>
      </c>
      <c r="U4356">
        <v>0.99601056843468161</v>
      </c>
      <c r="V4356">
        <v>6.0412371134020608</v>
      </c>
      <c r="W4356">
        <v>44.144329896907216</v>
      </c>
      <c r="X4356">
        <v>262.57050630507871</v>
      </c>
      <c r="Y4356">
        <v>242.35257731958751</v>
      </c>
      <c r="Z4356">
        <v>242.35257731958751</v>
      </c>
      <c r="AA4356">
        <v>12.035763655021483</v>
      </c>
      <c r="AB4356">
        <v>8.0909644025501191</v>
      </c>
      <c r="AC4356">
        <v>8.3481688676669528</v>
      </c>
    </row>
    <row r="4357" spans="1:29">
      <c r="A4357">
        <v>11</v>
      </c>
      <c r="B4357">
        <v>451</v>
      </c>
      <c r="C4357">
        <v>1999</v>
      </c>
      <c r="D4357">
        <v>99</v>
      </c>
      <c r="E4357">
        <v>99</v>
      </c>
      <c r="F4357">
        <v>99</v>
      </c>
      <c r="G4357">
        <v>99</v>
      </c>
      <c r="H4357">
        <v>99</v>
      </c>
      <c r="I4357">
        <v>99</v>
      </c>
      <c r="J4357">
        <v>999</v>
      </c>
      <c r="K4357">
        <v>99</v>
      </c>
      <c r="L4357">
        <v>99</v>
      </c>
      <c r="M4357">
        <v>99</v>
      </c>
      <c r="N4357">
        <v>60</v>
      </c>
      <c r="O4357">
        <v>99</v>
      </c>
      <c r="P4357">
        <v>9999</v>
      </c>
      <c r="Q4357">
        <v>42</v>
      </c>
      <c r="R4357">
        <v>17</v>
      </c>
      <c r="S4357">
        <v>10</v>
      </c>
      <c r="T4357">
        <v>9.2349897464452102E-2</v>
      </c>
      <c r="U4357">
        <v>2.508912497535528E-2</v>
      </c>
      <c r="V4357">
        <v>205</v>
      </c>
      <c r="W4357">
        <v>37.9</v>
      </c>
      <c r="X4357">
        <v>68.459626537505557</v>
      </c>
      <c r="Y4357">
        <v>36.529411764705877</v>
      </c>
      <c r="Z4357">
        <v>62.1</v>
      </c>
      <c r="AA4357">
        <v>5.287343378294981</v>
      </c>
      <c r="AB4357">
        <v>46.934954990923352</v>
      </c>
      <c r="AC4357">
        <v>561.67518053119522</v>
      </c>
    </row>
    <row r="4358" spans="1:29">
      <c r="A4358">
        <v>11</v>
      </c>
      <c r="B4358">
        <v>452</v>
      </c>
      <c r="C4358">
        <v>1999</v>
      </c>
      <c r="D4358">
        <v>99</v>
      </c>
      <c r="E4358">
        <v>99</v>
      </c>
      <c r="F4358">
        <v>99</v>
      </c>
      <c r="G4358">
        <v>99</v>
      </c>
      <c r="H4358">
        <v>99</v>
      </c>
      <c r="I4358">
        <v>99</v>
      </c>
      <c r="J4358">
        <v>999</v>
      </c>
      <c r="K4358">
        <v>99</v>
      </c>
      <c r="L4358">
        <v>99</v>
      </c>
      <c r="M4358">
        <v>99</v>
      </c>
      <c r="N4358">
        <v>70</v>
      </c>
      <c r="O4358">
        <v>99</v>
      </c>
      <c r="P4358">
        <v>9999</v>
      </c>
      <c r="Q4358">
        <v>37</v>
      </c>
      <c r="R4358">
        <v>44</v>
      </c>
      <c r="S4358">
        <v>32</v>
      </c>
      <c r="T4358">
        <v>0.23902326402564064</v>
      </c>
      <c r="U4358">
        <v>9.8146556042883373E-2</v>
      </c>
      <c r="V4358">
        <v>22.704545454545457</v>
      </c>
      <c r="W4358">
        <v>59.3125</v>
      </c>
      <c r="X4358">
        <v>82.118585639712379</v>
      </c>
      <c r="Y4358">
        <v>55.211363636363615</v>
      </c>
      <c r="Z4358">
        <v>75.915624999999977</v>
      </c>
      <c r="AA4358">
        <v>2.9008737234455881</v>
      </c>
      <c r="AB4358">
        <v>3.972070461358912</v>
      </c>
      <c r="AC4358">
        <v>-5.7920092896884201</v>
      </c>
    </row>
    <row r="4359" spans="1:29">
      <c r="A4359">
        <v>11</v>
      </c>
      <c r="B4359">
        <v>453</v>
      </c>
      <c r="C4359">
        <v>1999</v>
      </c>
      <c r="D4359">
        <v>99</v>
      </c>
      <c r="E4359">
        <v>99</v>
      </c>
      <c r="F4359">
        <v>99</v>
      </c>
      <c r="G4359">
        <v>99</v>
      </c>
      <c r="H4359">
        <v>99</v>
      </c>
      <c r="I4359">
        <v>99</v>
      </c>
      <c r="J4359">
        <v>999</v>
      </c>
      <c r="K4359">
        <v>99</v>
      </c>
      <c r="L4359">
        <v>99</v>
      </c>
      <c r="M4359">
        <v>99</v>
      </c>
      <c r="N4359">
        <v>80</v>
      </c>
      <c r="O4359">
        <v>99</v>
      </c>
      <c r="P4359">
        <v>9999</v>
      </c>
      <c r="Q4359">
        <v>145</v>
      </c>
      <c r="R4359">
        <v>181</v>
      </c>
      <c r="S4359">
        <v>139</v>
      </c>
      <c r="T4359">
        <v>0.98325479065093102</v>
      </c>
      <c r="U4359">
        <v>0.48450292019638191</v>
      </c>
      <c r="V4359">
        <v>23.629834254143638</v>
      </c>
      <c r="W4359">
        <v>58.906474820143885</v>
      </c>
      <c r="X4359">
        <v>93.299533708840386</v>
      </c>
      <c r="Y4359">
        <v>66.255801104972392</v>
      </c>
      <c r="Z4359">
        <v>86.275539568345309</v>
      </c>
      <c r="AA4359">
        <v>2.5818916083391019</v>
      </c>
      <c r="AB4359">
        <v>4.7284415525152435</v>
      </c>
      <c r="AC4359">
        <v>-1.9103599018027808</v>
      </c>
    </row>
    <row r="4360" spans="1:29">
      <c r="A4360">
        <v>11</v>
      </c>
      <c r="B4360">
        <v>454</v>
      </c>
      <c r="C4360">
        <v>1999</v>
      </c>
      <c r="D4360">
        <v>99</v>
      </c>
      <c r="E4360">
        <v>99</v>
      </c>
      <c r="F4360">
        <v>99</v>
      </c>
      <c r="G4360">
        <v>99</v>
      </c>
      <c r="H4360">
        <v>99</v>
      </c>
      <c r="I4360">
        <v>99</v>
      </c>
      <c r="J4360">
        <v>999</v>
      </c>
      <c r="K4360">
        <v>99</v>
      </c>
      <c r="L4360">
        <v>99</v>
      </c>
      <c r="M4360">
        <v>99</v>
      </c>
      <c r="N4360">
        <v>90</v>
      </c>
      <c r="O4360">
        <v>99</v>
      </c>
      <c r="P4360">
        <v>9999</v>
      </c>
      <c r="Q4360">
        <v>334</v>
      </c>
      <c r="R4360">
        <v>510</v>
      </c>
      <c r="S4360">
        <v>448</v>
      </c>
      <c r="T4360">
        <v>2.7704969239335626</v>
      </c>
      <c r="U4360">
        <v>1.7305072447373435</v>
      </c>
      <c r="V4360">
        <v>19.672549019607843</v>
      </c>
      <c r="W4360">
        <v>59.044642857142847</v>
      </c>
      <c r="X4360">
        <v>103.57827204554631</v>
      </c>
      <c r="Y4360">
        <v>83.986470588235278</v>
      </c>
      <c r="Z4360">
        <v>95.609598214285697</v>
      </c>
      <c r="AA4360">
        <v>2.8222761551127822</v>
      </c>
      <c r="AB4360">
        <v>3.4920532050263784</v>
      </c>
      <c r="AC4360">
        <v>8.3733745420641288</v>
      </c>
    </row>
    <row r="4361" spans="1:29">
      <c r="A4361">
        <v>11</v>
      </c>
      <c r="B4361">
        <v>455</v>
      </c>
      <c r="C4361">
        <v>1999</v>
      </c>
      <c r="D4361">
        <v>99</v>
      </c>
      <c r="E4361">
        <v>99</v>
      </c>
      <c r="F4361">
        <v>99</v>
      </c>
      <c r="G4361">
        <v>99</v>
      </c>
      <c r="H4361">
        <v>99</v>
      </c>
      <c r="I4361">
        <v>99</v>
      </c>
      <c r="J4361">
        <v>999</v>
      </c>
      <c r="K4361">
        <v>99</v>
      </c>
      <c r="L4361">
        <v>99</v>
      </c>
      <c r="M4361">
        <v>99</v>
      </c>
      <c r="N4361">
        <v>100</v>
      </c>
      <c r="O4361">
        <v>99</v>
      </c>
      <c r="P4361">
        <v>9999</v>
      </c>
      <c r="Q4361">
        <v>774</v>
      </c>
      <c r="R4361">
        <v>1329.5</v>
      </c>
      <c r="S4361">
        <v>1176.5</v>
      </c>
      <c r="T4361">
        <v>7.2223052164111188</v>
      </c>
      <c r="U4361">
        <v>5.041984893195476</v>
      </c>
      <c r="V4361">
        <v>17.684843926288075</v>
      </c>
      <c r="W4361">
        <v>58.047598810029761</v>
      </c>
      <c r="X4361">
        <v>114.850237770535</v>
      </c>
      <c r="Y4361">
        <v>93.86837156825878</v>
      </c>
      <c r="Z4361">
        <v>106.07564810879737</v>
      </c>
      <c r="AA4361">
        <v>2.8937829688948491</v>
      </c>
      <c r="AB4361">
        <v>4.057736150376968</v>
      </c>
      <c r="AC4361">
        <v>-11.886145992368448</v>
      </c>
    </row>
    <row r="4362" spans="1:29">
      <c r="A4362">
        <v>11</v>
      </c>
      <c r="B4362">
        <v>456</v>
      </c>
      <c r="C4362">
        <v>1999</v>
      </c>
      <c r="D4362">
        <v>99</v>
      </c>
      <c r="E4362">
        <v>99</v>
      </c>
      <c r="F4362">
        <v>99</v>
      </c>
      <c r="G4362">
        <v>99</v>
      </c>
      <c r="H4362">
        <v>99</v>
      </c>
      <c r="I4362">
        <v>99</v>
      </c>
      <c r="J4362">
        <v>999</v>
      </c>
      <c r="K4362">
        <v>99</v>
      </c>
      <c r="L4362">
        <v>99</v>
      </c>
      <c r="M4362">
        <v>99</v>
      </c>
      <c r="N4362">
        <v>110</v>
      </c>
      <c r="O4362">
        <v>99</v>
      </c>
      <c r="P4362">
        <v>9999</v>
      </c>
      <c r="Q4362">
        <v>1079</v>
      </c>
      <c r="R4362">
        <v>2134</v>
      </c>
      <c r="S4362">
        <v>1905</v>
      </c>
      <c r="T4362">
        <v>11.592628305243576</v>
      </c>
      <c r="U4362">
        <v>8.8577701141252199</v>
      </c>
      <c r="V4362">
        <v>16.702436738519214</v>
      </c>
      <c r="W4362">
        <v>57.517060367454079</v>
      </c>
      <c r="X4362">
        <v>124.65819355611784</v>
      </c>
      <c r="Y4362">
        <v>102.73917525773204</v>
      </c>
      <c r="Z4362">
        <v>115.08944881889768</v>
      </c>
      <c r="AA4362">
        <v>2.8643045191785861</v>
      </c>
      <c r="AB4362">
        <v>4.2725207259076887</v>
      </c>
      <c r="AC4362">
        <v>-1.5944191234846039</v>
      </c>
    </row>
    <row r="4363" spans="1:29">
      <c r="A4363">
        <v>11</v>
      </c>
      <c r="B4363">
        <v>457</v>
      </c>
      <c r="C4363">
        <v>1999</v>
      </c>
      <c r="D4363">
        <v>99</v>
      </c>
      <c r="E4363">
        <v>99</v>
      </c>
      <c r="F4363">
        <v>99</v>
      </c>
      <c r="G4363">
        <v>99</v>
      </c>
      <c r="H4363">
        <v>99</v>
      </c>
      <c r="I4363">
        <v>99</v>
      </c>
      <c r="J4363">
        <v>999</v>
      </c>
      <c r="K4363">
        <v>99</v>
      </c>
      <c r="L4363">
        <v>99</v>
      </c>
      <c r="M4363">
        <v>99</v>
      </c>
      <c r="N4363">
        <v>120</v>
      </c>
      <c r="O4363">
        <v>99</v>
      </c>
      <c r="P4363">
        <v>9999</v>
      </c>
      <c r="Q4363">
        <v>1143</v>
      </c>
      <c r="R4363">
        <v>2262.5</v>
      </c>
      <c r="S4363">
        <v>2053.5</v>
      </c>
      <c r="T4363">
        <v>12.290684883136638</v>
      </c>
      <c r="U4363">
        <v>10.385067566912401</v>
      </c>
      <c r="V4363">
        <v>16.027845303867398</v>
      </c>
      <c r="W4363">
        <v>57.132213294375482</v>
      </c>
      <c r="X4363">
        <v>135.61413359032241</v>
      </c>
      <c r="Y4363">
        <v>113.61268508287279</v>
      </c>
      <c r="Z4363">
        <v>125.17589481373253</v>
      </c>
      <c r="AA4363">
        <v>2.930786418372695</v>
      </c>
      <c r="AB4363">
        <v>3.9628543138034962</v>
      </c>
      <c r="AC4363">
        <v>-2.9582660916376118E-2</v>
      </c>
    </row>
    <row r="4364" spans="1:29">
      <c r="A4364">
        <v>11</v>
      </c>
      <c r="B4364">
        <v>458</v>
      </c>
      <c r="C4364">
        <v>1999</v>
      </c>
      <c r="D4364">
        <v>99</v>
      </c>
      <c r="E4364">
        <v>99</v>
      </c>
      <c r="F4364">
        <v>99</v>
      </c>
      <c r="G4364">
        <v>99</v>
      </c>
      <c r="H4364">
        <v>99</v>
      </c>
      <c r="I4364">
        <v>99</v>
      </c>
      <c r="J4364">
        <v>999</v>
      </c>
      <c r="K4364">
        <v>99</v>
      </c>
      <c r="L4364">
        <v>99</v>
      </c>
      <c r="M4364">
        <v>99</v>
      </c>
      <c r="N4364">
        <v>130</v>
      </c>
      <c r="O4364">
        <v>99</v>
      </c>
      <c r="P4364">
        <v>9999</v>
      </c>
      <c r="Q4364">
        <v>1218</v>
      </c>
      <c r="R4364">
        <v>2251.5</v>
      </c>
      <c r="S4364">
        <v>2063.5</v>
      </c>
      <c r="T4364">
        <v>12.230929067130228</v>
      </c>
      <c r="U4364">
        <v>11.255906650678583</v>
      </c>
      <c r="V4364">
        <v>15.855207639351546</v>
      </c>
      <c r="W4364">
        <v>56.623697601163087</v>
      </c>
      <c r="X4364">
        <v>146.29154176498156</v>
      </c>
      <c r="Y4364">
        <v>123.74128358871864</v>
      </c>
      <c r="Z4364">
        <v>135.01502301914229</v>
      </c>
      <c r="AA4364">
        <v>2.8824438960458103</v>
      </c>
      <c r="AB4364">
        <v>4.0342188618970498</v>
      </c>
      <c r="AC4364">
        <v>-3.9200911896762727</v>
      </c>
    </row>
    <row r="4365" spans="1:29">
      <c r="A4365">
        <v>11</v>
      </c>
      <c r="B4365">
        <v>459</v>
      </c>
      <c r="C4365">
        <v>1999</v>
      </c>
      <c r="D4365">
        <v>99</v>
      </c>
      <c r="E4365">
        <v>99</v>
      </c>
      <c r="F4365">
        <v>99</v>
      </c>
      <c r="G4365">
        <v>99</v>
      </c>
      <c r="H4365">
        <v>99</v>
      </c>
      <c r="I4365">
        <v>99</v>
      </c>
      <c r="J4365">
        <v>999</v>
      </c>
      <c r="K4365">
        <v>99</v>
      </c>
      <c r="L4365">
        <v>99</v>
      </c>
      <c r="M4365">
        <v>99</v>
      </c>
      <c r="N4365">
        <v>140</v>
      </c>
      <c r="O4365">
        <v>99</v>
      </c>
      <c r="P4365">
        <v>9999</v>
      </c>
      <c r="Q4365">
        <v>1188</v>
      </c>
      <c r="R4365">
        <v>2126</v>
      </c>
      <c r="S4365">
        <v>1930</v>
      </c>
      <c r="T4365">
        <v>11.549169529966184</v>
      </c>
      <c r="U4365">
        <v>11.316221553538016</v>
      </c>
      <c r="V4365">
        <v>15.326904985888996</v>
      </c>
      <c r="W4365">
        <v>56.266839378238359</v>
      </c>
      <c r="X4365">
        <v>157.24186642395856</v>
      </c>
      <c r="Y4365">
        <v>131.74807149576679</v>
      </c>
      <c r="Z4365">
        <v>145.12766839378253</v>
      </c>
      <c r="AA4365">
        <v>2.9015881400638923</v>
      </c>
      <c r="AB4365">
        <v>3.9895964266796784</v>
      </c>
      <c r="AC4365">
        <v>-1.3174703520596063</v>
      </c>
    </row>
    <row r="4366" spans="1:29">
      <c r="A4366">
        <v>11</v>
      </c>
      <c r="B4366">
        <v>460</v>
      </c>
      <c r="C4366">
        <v>1999</v>
      </c>
      <c r="D4366">
        <v>99</v>
      </c>
      <c r="E4366">
        <v>99</v>
      </c>
      <c r="F4366">
        <v>99</v>
      </c>
      <c r="G4366">
        <v>99</v>
      </c>
      <c r="H4366">
        <v>99</v>
      </c>
      <c r="I4366">
        <v>99</v>
      </c>
      <c r="J4366">
        <v>999</v>
      </c>
      <c r="K4366">
        <v>99</v>
      </c>
      <c r="L4366">
        <v>99</v>
      </c>
      <c r="M4366">
        <v>99</v>
      </c>
      <c r="N4366">
        <v>150</v>
      </c>
      <c r="O4366">
        <v>99</v>
      </c>
      <c r="P4366">
        <v>9999</v>
      </c>
      <c r="Q4366">
        <v>1133</v>
      </c>
      <c r="R4366">
        <v>1964.5</v>
      </c>
      <c r="S4366">
        <v>1826.5</v>
      </c>
      <c r="T4366">
        <v>10.67184550405389</v>
      </c>
      <c r="U4366">
        <v>11.437198809296799</v>
      </c>
      <c r="V4366">
        <v>14.147620259608043</v>
      </c>
      <c r="W4366">
        <v>55.281686285245001</v>
      </c>
      <c r="X4366">
        <v>167.95029432226988</v>
      </c>
      <c r="Y4366">
        <v>144.1032323746501</v>
      </c>
      <c r="Z4366">
        <v>154.99085683000277</v>
      </c>
      <c r="AA4366">
        <v>2.8719822647783659</v>
      </c>
      <c r="AB4366">
        <v>4.423859135447624</v>
      </c>
      <c r="AC4366">
        <v>-7.2433268380035516</v>
      </c>
    </row>
    <row r="4367" spans="1:29">
      <c r="A4367">
        <v>11</v>
      </c>
      <c r="B4367">
        <v>461</v>
      </c>
      <c r="C4367">
        <v>1999</v>
      </c>
      <c r="D4367">
        <v>99</v>
      </c>
      <c r="E4367">
        <v>99</v>
      </c>
      <c r="F4367">
        <v>99</v>
      </c>
      <c r="G4367">
        <v>99</v>
      </c>
      <c r="H4367">
        <v>99</v>
      </c>
      <c r="I4367">
        <v>99</v>
      </c>
      <c r="J4367">
        <v>999</v>
      </c>
      <c r="K4367">
        <v>99</v>
      </c>
      <c r="L4367">
        <v>99</v>
      </c>
      <c r="M4367">
        <v>99</v>
      </c>
      <c r="N4367">
        <v>160</v>
      </c>
      <c r="O4367">
        <v>99</v>
      </c>
      <c r="P4367">
        <v>9999</v>
      </c>
      <c r="Q4367">
        <v>1032</v>
      </c>
      <c r="R4367">
        <v>1650.25</v>
      </c>
      <c r="S4367">
        <v>1541.25</v>
      </c>
      <c r="T4367">
        <v>8.9647304876889464</v>
      </c>
      <c r="U4367">
        <v>10.270449454907451</v>
      </c>
      <c r="V4367">
        <v>13.835479472807144</v>
      </c>
      <c r="W4367">
        <v>54.427250608272509</v>
      </c>
      <c r="X4367">
        <v>178.70459562990109</v>
      </c>
      <c r="Y4367">
        <v>154.04435691561889</v>
      </c>
      <c r="Z4367">
        <v>164.93865369018656</v>
      </c>
      <c r="AA4367">
        <v>2.9140778127233768</v>
      </c>
      <c r="AB4367">
        <v>4.2934521758789659</v>
      </c>
      <c r="AC4367">
        <v>-7.9376379055947748</v>
      </c>
    </row>
    <row r="4368" spans="1:29">
      <c r="A4368">
        <v>11</v>
      </c>
      <c r="B4368">
        <v>462</v>
      </c>
      <c r="C4368">
        <v>1999</v>
      </c>
      <c r="D4368">
        <v>99</v>
      </c>
      <c r="E4368">
        <v>99</v>
      </c>
      <c r="F4368">
        <v>99</v>
      </c>
      <c r="G4368">
        <v>99</v>
      </c>
      <c r="H4368">
        <v>99</v>
      </c>
      <c r="I4368">
        <v>99</v>
      </c>
      <c r="J4368">
        <v>999</v>
      </c>
      <c r="K4368">
        <v>99</v>
      </c>
      <c r="L4368">
        <v>99</v>
      </c>
      <c r="M4368">
        <v>99</v>
      </c>
      <c r="N4368">
        <v>170</v>
      </c>
      <c r="O4368">
        <v>99</v>
      </c>
      <c r="P4368">
        <v>9999</v>
      </c>
      <c r="Q4368">
        <v>875</v>
      </c>
      <c r="R4368">
        <v>1365</v>
      </c>
      <c r="S4368">
        <v>1301</v>
      </c>
      <c r="T4368">
        <v>7.4151535317045347</v>
      </c>
      <c r="U4368">
        <v>9.1979600642540138</v>
      </c>
      <c r="V4368">
        <v>12.76776556776557</v>
      </c>
      <c r="W4368">
        <v>53.352805534204471</v>
      </c>
      <c r="X4368">
        <v>189.60691168708553</v>
      </c>
      <c r="Y4368">
        <v>166.78805860805855</v>
      </c>
      <c r="Z4368">
        <v>174.99285165257493</v>
      </c>
      <c r="AA4368">
        <v>2.846460849910736</v>
      </c>
      <c r="AB4368">
        <v>4.5299466666072492</v>
      </c>
      <c r="AC4368">
        <v>-5.1111362270035396</v>
      </c>
    </row>
    <row r="4369" spans="1:29">
      <c r="A4369">
        <v>11</v>
      </c>
      <c r="B4369">
        <v>463</v>
      </c>
      <c r="C4369">
        <v>1999</v>
      </c>
      <c r="D4369">
        <v>99</v>
      </c>
      <c r="E4369">
        <v>99</v>
      </c>
      <c r="F4369">
        <v>99</v>
      </c>
      <c r="G4369">
        <v>99</v>
      </c>
      <c r="H4369">
        <v>99</v>
      </c>
      <c r="I4369">
        <v>99</v>
      </c>
      <c r="J4369">
        <v>999</v>
      </c>
      <c r="K4369">
        <v>99</v>
      </c>
      <c r="L4369">
        <v>99</v>
      </c>
      <c r="M4369">
        <v>99</v>
      </c>
      <c r="N4369">
        <v>180</v>
      </c>
      <c r="O4369">
        <v>99</v>
      </c>
      <c r="P4369">
        <v>9999</v>
      </c>
      <c r="Q4369">
        <v>719</v>
      </c>
      <c r="R4369">
        <v>1051</v>
      </c>
      <c r="S4369">
        <v>1014</v>
      </c>
      <c r="T4369">
        <v>5.7093966020670077</v>
      </c>
      <c r="U4369">
        <v>7.5671063391047824</v>
      </c>
      <c r="V4369">
        <v>11.861084681255948</v>
      </c>
      <c r="W4369">
        <v>52.364891518737679</v>
      </c>
      <c r="X4369">
        <v>200.10122949509997</v>
      </c>
      <c r="Y4369">
        <v>178.21046622264527</v>
      </c>
      <c r="Z4369">
        <v>184.71321499013828</v>
      </c>
      <c r="AA4369">
        <v>2.856216259408328</v>
      </c>
      <c r="AB4369">
        <v>4.4865556494628223</v>
      </c>
      <c r="AC4369">
        <v>-2.6819313322981855</v>
      </c>
    </row>
    <row r="4370" spans="1:29">
      <c r="A4370">
        <v>11</v>
      </c>
      <c r="B4370">
        <v>464</v>
      </c>
      <c r="C4370">
        <v>1999</v>
      </c>
      <c r="D4370">
        <v>99</v>
      </c>
      <c r="E4370">
        <v>99</v>
      </c>
      <c r="F4370">
        <v>99</v>
      </c>
      <c r="G4370">
        <v>99</v>
      </c>
      <c r="H4370">
        <v>99</v>
      </c>
      <c r="I4370">
        <v>99</v>
      </c>
      <c r="J4370">
        <v>999</v>
      </c>
      <c r="K4370">
        <v>99</v>
      </c>
      <c r="L4370">
        <v>99</v>
      </c>
      <c r="M4370">
        <v>99</v>
      </c>
      <c r="N4370">
        <v>190</v>
      </c>
      <c r="O4370">
        <v>99</v>
      </c>
      <c r="P4370">
        <v>9999</v>
      </c>
      <c r="Q4370">
        <v>468</v>
      </c>
      <c r="R4370">
        <v>651.75</v>
      </c>
      <c r="S4370">
        <v>625.75</v>
      </c>
      <c r="T4370">
        <v>3.5405320983798023</v>
      </c>
      <c r="U4370">
        <v>4.9160988955936924</v>
      </c>
      <c r="V4370">
        <v>11.674721902570001</v>
      </c>
      <c r="W4370">
        <v>50.850978825409491</v>
      </c>
      <c r="X4370">
        <v>210.71280297523847</v>
      </c>
      <c r="Y4370">
        <v>186.70057537399327</v>
      </c>
      <c r="Z4370">
        <v>194.45801038753513</v>
      </c>
      <c r="AA4370">
        <v>2.8178948618110304</v>
      </c>
      <c r="AB4370">
        <v>4.7807467401525425</v>
      </c>
      <c r="AC4370">
        <v>-6.9299983719467484</v>
      </c>
    </row>
    <row r="4371" spans="1:29">
      <c r="A4371">
        <v>11</v>
      </c>
      <c r="B4371">
        <v>465</v>
      </c>
      <c r="C4371">
        <v>1999</v>
      </c>
      <c r="D4371">
        <v>99</v>
      </c>
      <c r="E4371">
        <v>99</v>
      </c>
      <c r="F4371">
        <v>99</v>
      </c>
      <c r="G4371">
        <v>99</v>
      </c>
      <c r="H4371">
        <v>99</v>
      </c>
      <c r="I4371">
        <v>99</v>
      </c>
      <c r="J4371">
        <v>999</v>
      </c>
      <c r="K4371">
        <v>99</v>
      </c>
      <c r="L4371">
        <v>99</v>
      </c>
      <c r="M4371">
        <v>99</v>
      </c>
      <c r="N4371">
        <v>200</v>
      </c>
      <c r="O4371">
        <v>99</v>
      </c>
      <c r="P4371">
        <v>9999</v>
      </c>
      <c r="Q4371">
        <v>324</v>
      </c>
      <c r="R4371">
        <v>392</v>
      </c>
      <c r="S4371">
        <v>383</v>
      </c>
      <c r="T4371">
        <v>2.1294799885920721</v>
      </c>
      <c r="U4371">
        <v>3.1687726448543412</v>
      </c>
      <c r="V4371">
        <v>9.6709183673469372</v>
      </c>
      <c r="W4371">
        <v>49.428198433420363</v>
      </c>
      <c r="X4371">
        <v>221.86277002675408</v>
      </c>
      <c r="Y4371">
        <v>200.08341836734672</v>
      </c>
      <c r="Z4371">
        <v>204.78511749347231</v>
      </c>
      <c r="AA4371">
        <v>2.935968163903639</v>
      </c>
      <c r="AB4371">
        <v>4.9371441986141322</v>
      </c>
      <c r="AC4371">
        <v>-6.0208461685063694</v>
      </c>
    </row>
    <row r="4372" spans="1:29">
      <c r="A4372">
        <v>11</v>
      </c>
      <c r="B4372">
        <v>466</v>
      </c>
      <c r="C4372">
        <v>1999</v>
      </c>
      <c r="D4372">
        <v>99</v>
      </c>
      <c r="E4372">
        <v>99</v>
      </c>
      <c r="F4372">
        <v>99</v>
      </c>
      <c r="G4372">
        <v>99</v>
      </c>
      <c r="H4372">
        <v>99</v>
      </c>
      <c r="I4372">
        <v>99</v>
      </c>
      <c r="J4372">
        <v>999</v>
      </c>
      <c r="K4372">
        <v>99</v>
      </c>
      <c r="L4372">
        <v>99</v>
      </c>
      <c r="M4372">
        <v>99</v>
      </c>
      <c r="N4372">
        <v>210</v>
      </c>
      <c r="O4372">
        <v>99</v>
      </c>
      <c r="P4372">
        <v>9999</v>
      </c>
      <c r="Q4372">
        <v>201</v>
      </c>
      <c r="R4372">
        <v>232.75</v>
      </c>
      <c r="S4372">
        <v>227.75</v>
      </c>
      <c r="T4372">
        <v>1.2643787432265428</v>
      </c>
      <c r="U4372">
        <v>1.9716658532564943</v>
      </c>
      <c r="V4372">
        <v>8.6143931256713255</v>
      </c>
      <c r="W4372">
        <v>48.158068057080122</v>
      </c>
      <c r="X4372">
        <v>232.16778985072969</v>
      </c>
      <c r="Y4372">
        <v>209.67647690655204</v>
      </c>
      <c r="Z4372">
        <v>214.27969264544453</v>
      </c>
      <c r="AA4372">
        <v>2.7686475133132329</v>
      </c>
      <c r="AB4372">
        <v>4.9116495180015267</v>
      </c>
      <c r="AC4372">
        <v>-10.628339539940916</v>
      </c>
    </row>
    <row r="4373" spans="1:29">
      <c r="A4373">
        <v>11</v>
      </c>
      <c r="B4373">
        <v>467</v>
      </c>
      <c r="C4373">
        <v>1999</v>
      </c>
      <c r="D4373">
        <v>99</v>
      </c>
      <c r="E4373">
        <v>99</v>
      </c>
      <c r="F4373">
        <v>99</v>
      </c>
      <c r="G4373">
        <v>99</v>
      </c>
      <c r="H4373">
        <v>99</v>
      </c>
      <c r="I4373">
        <v>99</v>
      </c>
      <c r="J4373">
        <v>999</v>
      </c>
      <c r="K4373">
        <v>99</v>
      </c>
      <c r="L4373">
        <v>99</v>
      </c>
      <c r="M4373">
        <v>99</v>
      </c>
      <c r="N4373">
        <v>220</v>
      </c>
      <c r="O4373">
        <v>99</v>
      </c>
      <c r="P4373">
        <v>9999</v>
      </c>
      <c r="Q4373">
        <v>117</v>
      </c>
      <c r="R4373">
        <v>133</v>
      </c>
      <c r="S4373">
        <v>131</v>
      </c>
      <c r="T4373">
        <v>0.72250213898659554</v>
      </c>
      <c r="U4373">
        <v>1.1897052977242828</v>
      </c>
      <c r="V4373">
        <v>7.7293233082706756</v>
      </c>
      <c r="W4373">
        <v>46.48091603053436</v>
      </c>
      <c r="X4373">
        <v>243.51941609169177</v>
      </c>
      <c r="Y4373">
        <v>221.40827067669181</v>
      </c>
      <c r="Z4373">
        <v>224.78854961832056</v>
      </c>
      <c r="AA4373">
        <v>2.8474078535040643</v>
      </c>
      <c r="AB4373">
        <v>5.1738496085192489</v>
      </c>
      <c r="AC4373">
        <v>-2.7296041114253282</v>
      </c>
    </row>
    <row r="4374" spans="1:29">
      <c r="A4374">
        <v>11</v>
      </c>
      <c r="B4374">
        <v>468</v>
      </c>
      <c r="C4374">
        <v>1999</v>
      </c>
      <c r="D4374">
        <v>99</v>
      </c>
      <c r="E4374">
        <v>99</v>
      </c>
      <c r="F4374">
        <v>99</v>
      </c>
      <c r="G4374">
        <v>99</v>
      </c>
      <c r="H4374">
        <v>99</v>
      </c>
      <c r="I4374">
        <v>99</v>
      </c>
      <c r="J4374">
        <v>999</v>
      </c>
      <c r="K4374">
        <v>99</v>
      </c>
      <c r="L4374">
        <v>99</v>
      </c>
      <c r="M4374">
        <v>99</v>
      </c>
      <c r="N4374">
        <v>230</v>
      </c>
      <c r="O4374">
        <v>99</v>
      </c>
      <c r="P4374">
        <v>9999</v>
      </c>
      <c r="Q4374">
        <v>97</v>
      </c>
      <c r="R4374">
        <v>112.5</v>
      </c>
      <c r="S4374">
        <v>111.5</v>
      </c>
      <c r="T4374">
        <v>0.61113902733828596</v>
      </c>
      <c r="U4374">
        <v>1.0858460166064965</v>
      </c>
      <c r="V4374">
        <v>6.9955555555555557</v>
      </c>
      <c r="W4374">
        <v>45.479820627802688</v>
      </c>
      <c r="X4374">
        <v>261.12627904177202</v>
      </c>
      <c r="Y4374">
        <v>238.90311111111123</v>
      </c>
      <c r="Z4374">
        <v>241.04573991031404</v>
      </c>
      <c r="AA4374">
        <v>10.400554799986818</v>
      </c>
      <c r="AB4374">
        <v>6.9468382306487699</v>
      </c>
      <c r="AC4374">
        <v>-7.4410169376908479</v>
      </c>
    </row>
    <row r="4375" spans="1:29">
      <c r="A4375">
        <v>11</v>
      </c>
      <c r="B4375">
        <v>469</v>
      </c>
      <c r="C4375">
        <v>1998</v>
      </c>
      <c r="D4375">
        <v>99</v>
      </c>
      <c r="E4375">
        <v>99</v>
      </c>
      <c r="F4375">
        <v>99</v>
      </c>
      <c r="G4375">
        <v>99</v>
      </c>
      <c r="H4375">
        <v>99</v>
      </c>
      <c r="I4375">
        <v>99</v>
      </c>
      <c r="J4375">
        <v>999</v>
      </c>
      <c r="K4375">
        <v>99</v>
      </c>
      <c r="L4375">
        <v>99</v>
      </c>
      <c r="M4375">
        <v>99</v>
      </c>
      <c r="N4375">
        <v>60</v>
      </c>
      <c r="O4375">
        <v>99</v>
      </c>
      <c r="P4375">
        <v>9999</v>
      </c>
      <c r="Q4375">
        <v>44</v>
      </c>
      <c r="R4375">
        <v>16.25</v>
      </c>
      <c r="S4375">
        <v>7</v>
      </c>
      <c r="T4375">
        <v>9.8349245736938429E-2</v>
      </c>
      <c r="U4375">
        <v>2.0824188714918836E-2</v>
      </c>
      <c r="V4375">
        <v>176.86153846153843</v>
      </c>
      <c r="W4375">
        <v>52.285714285714306</v>
      </c>
      <c r="X4375">
        <v>53.731144262021843</v>
      </c>
      <c r="Y4375">
        <v>27.846153846153847</v>
      </c>
      <c r="Z4375">
        <v>64.64285714285711</v>
      </c>
      <c r="AA4375">
        <v>3.7689927198721138</v>
      </c>
      <c r="AB4375">
        <v>25.160707948899141</v>
      </c>
      <c r="AC4375">
        <v>385.57721538154783</v>
      </c>
    </row>
    <row r="4376" spans="1:29">
      <c r="A4376">
        <v>11</v>
      </c>
      <c r="B4376">
        <v>470</v>
      </c>
      <c r="C4376">
        <v>1998</v>
      </c>
      <c r="D4376">
        <v>99</v>
      </c>
      <c r="E4376">
        <v>99</v>
      </c>
      <c r="F4376">
        <v>99</v>
      </c>
      <c r="G4376">
        <v>99</v>
      </c>
      <c r="H4376">
        <v>99</v>
      </c>
      <c r="I4376">
        <v>99</v>
      </c>
      <c r="J4376">
        <v>999</v>
      </c>
      <c r="K4376">
        <v>99</v>
      </c>
      <c r="L4376">
        <v>99</v>
      </c>
      <c r="M4376">
        <v>99</v>
      </c>
      <c r="N4376">
        <v>70</v>
      </c>
      <c r="O4376">
        <v>99</v>
      </c>
      <c r="P4376">
        <v>9999</v>
      </c>
      <c r="Q4376">
        <v>42</v>
      </c>
      <c r="R4376">
        <v>45</v>
      </c>
      <c r="S4376">
        <v>31</v>
      </c>
      <c r="T4376">
        <v>0.27235175742536805</v>
      </c>
      <c r="U4376">
        <v>0.10739758940111845</v>
      </c>
      <c r="V4376">
        <v>31.222222222222221</v>
      </c>
      <c r="W4376">
        <v>58.322580645161281</v>
      </c>
      <c r="X4376">
        <v>81.950162513542793</v>
      </c>
      <c r="Y4376">
        <v>51.86</v>
      </c>
      <c r="Z4376">
        <v>75.280645161290309</v>
      </c>
      <c r="AA4376">
        <v>2.8689010321293305</v>
      </c>
      <c r="AB4376">
        <v>5.0250154663488305</v>
      </c>
      <c r="AC4376">
        <v>51.709835685717962</v>
      </c>
    </row>
    <row r="4377" spans="1:29">
      <c r="A4377">
        <v>11</v>
      </c>
      <c r="B4377">
        <v>471</v>
      </c>
      <c r="C4377">
        <v>1998</v>
      </c>
      <c r="D4377">
        <v>99</v>
      </c>
      <c r="E4377">
        <v>99</v>
      </c>
      <c r="F4377">
        <v>99</v>
      </c>
      <c r="G4377">
        <v>99</v>
      </c>
      <c r="H4377">
        <v>99</v>
      </c>
      <c r="I4377">
        <v>99</v>
      </c>
      <c r="J4377">
        <v>999</v>
      </c>
      <c r="K4377">
        <v>99</v>
      </c>
      <c r="L4377">
        <v>99</v>
      </c>
      <c r="M4377">
        <v>99</v>
      </c>
      <c r="N4377">
        <v>80</v>
      </c>
      <c r="O4377">
        <v>99</v>
      </c>
      <c r="P4377">
        <v>9999</v>
      </c>
      <c r="Q4377">
        <v>140</v>
      </c>
      <c r="R4377">
        <v>167</v>
      </c>
      <c r="S4377">
        <v>119</v>
      </c>
      <c r="T4377">
        <v>1.0107276331119217</v>
      </c>
      <c r="U4377">
        <v>0.46877664863376278</v>
      </c>
      <c r="V4377">
        <v>31.616766467065865</v>
      </c>
      <c r="W4377">
        <v>58.907563025210088</v>
      </c>
      <c r="X4377">
        <v>92.778689641302478</v>
      </c>
      <c r="Y4377">
        <v>60.995808383233509</v>
      </c>
      <c r="Z4377">
        <v>85.599159663865507</v>
      </c>
      <c r="AA4377">
        <v>2.7230573461919758</v>
      </c>
      <c r="AB4377">
        <v>3.4201370964675446</v>
      </c>
      <c r="AC4377">
        <v>5.4129881100200734</v>
      </c>
    </row>
    <row r="4378" spans="1:29">
      <c r="A4378">
        <v>11</v>
      </c>
      <c r="B4378">
        <v>472</v>
      </c>
      <c r="C4378">
        <v>1998</v>
      </c>
      <c r="D4378">
        <v>99</v>
      </c>
      <c r="E4378">
        <v>99</v>
      </c>
      <c r="F4378">
        <v>99</v>
      </c>
      <c r="G4378">
        <v>99</v>
      </c>
      <c r="H4378">
        <v>99</v>
      </c>
      <c r="I4378">
        <v>99</v>
      </c>
      <c r="J4378">
        <v>999</v>
      </c>
      <c r="K4378">
        <v>99</v>
      </c>
      <c r="L4378">
        <v>99</v>
      </c>
      <c r="M4378">
        <v>99</v>
      </c>
      <c r="N4378">
        <v>90</v>
      </c>
      <c r="O4378">
        <v>99</v>
      </c>
      <c r="P4378">
        <v>9999</v>
      </c>
      <c r="Q4378">
        <v>320</v>
      </c>
      <c r="R4378">
        <v>440</v>
      </c>
      <c r="S4378">
        <v>354</v>
      </c>
      <c r="T4378">
        <v>2.6629949614924873</v>
      </c>
      <c r="U4378">
        <v>1.5590253230418436</v>
      </c>
      <c r="V4378">
        <v>22.404545454545453</v>
      </c>
      <c r="W4378">
        <v>58.872881355932222</v>
      </c>
      <c r="X4378">
        <v>103.75061558160156</v>
      </c>
      <c r="Y4378">
        <v>76.992954545454538</v>
      </c>
      <c r="Z4378">
        <v>95.697457627118695</v>
      </c>
      <c r="AA4378">
        <v>2.7292658062973056</v>
      </c>
      <c r="AB4378">
        <v>3.0482372701038698</v>
      </c>
      <c r="AC4378">
        <v>-2.2856522626397937</v>
      </c>
    </row>
    <row r="4379" spans="1:29">
      <c r="A4379">
        <v>11</v>
      </c>
      <c r="B4379">
        <v>473</v>
      </c>
      <c r="C4379">
        <v>1998</v>
      </c>
      <c r="D4379">
        <v>99</v>
      </c>
      <c r="E4379">
        <v>99</v>
      </c>
      <c r="F4379">
        <v>99</v>
      </c>
      <c r="G4379">
        <v>99</v>
      </c>
      <c r="H4379">
        <v>99</v>
      </c>
      <c r="I4379">
        <v>99</v>
      </c>
      <c r="J4379">
        <v>999</v>
      </c>
      <c r="K4379">
        <v>99</v>
      </c>
      <c r="L4379">
        <v>99</v>
      </c>
      <c r="M4379">
        <v>99</v>
      </c>
      <c r="N4379">
        <v>100</v>
      </c>
      <c r="O4379">
        <v>99</v>
      </c>
      <c r="P4379">
        <v>9999</v>
      </c>
      <c r="Q4379">
        <v>676</v>
      </c>
      <c r="R4379">
        <v>1080.5</v>
      </c>
      <c r="S4379">
        <v>923.5</v>
      </c>
      <c r="T4379">
        <v>6.539468308846895</v>
      </c>
      <c r="U4379">
        <v>4.5055951028503261</v>
      </c>
      <c r="V4379">
        <v>19.163350300786671</v>
      </c>
      <c r="W4379">
        <v>58.324851109907954</v>
      </c>
      <c r="X4379">
        <v>114.72458429070861</v>
      </c>
      <c r="Y4379">
        <v>90.610365571494754</v>
      </c>
      <c r="Z4379">
        <v>106.01461829994592</v>
      </c>
      <c r="AA4379">
        <v>2.8536970868114087</v>
      </c>
      <c r="AB4379">
        <v>3.4356241711830378</v>
      </c>
      <c r="AC4379">
        <v>-7.9243327078858252</v>
      </c>
    </row>
    <row r="4380" spans="1:29">
      <c r="A4380">
        <v>11</v>
      </c>
      <c r="B4380">
        <v>474</v>
      </c>
      <c r="C4380">
        <v>1998</v>
      </c>
      <c r="D4380">
        <v>99</v>
      </c>
      <c r="E4380">
        <v>99</v>
      </c>
      <c r="F4380">
        <v>99</v>
      </c>
      <c r="G4380">
        <v>99</v>
      </c>
      <c r="H4380">
        <v>99</v>
      </c>
      <c r="I4380">
        <v>99</v>
      </c>
      <c r="J4380">
        <v>999</v>
      </c>
      <c r="K4380">
        <v>99</v>
      </c>
      <c r="L4380">
        <v>99</v>
      </c>
      <c r="M4380">
        <v>99</v>
      </c>
      <c r="N4380">
        <v>110</v>
      </c>
      <c r="O4380">
        <v>99</v>
      </c>
      <c r="P4380">
        <v>9999</v>
      </c>
      <c r="Q4380">
        <v>1039</v>
      </c>
      <c r="R4380">
        <v>1932.5</v>
      </c>
      <c r="S4380">
        <v>1683.5</v>
      </c>
      <c r="T4380">
        <v>11.695994916100528</v>
      </c>
      <c r="U4380">
        <v>8.9122879648890905</v>
      </c>
      <c r="V4380">
        <v>16.773609314359643</v>
      </c>
      <c r="W4380">
        <v>57.359667359667363</v>
      </c>
      <c r="X4380">
        <v>124.65084466396422</v>
      </c>
      <c r="Y4380">
        <v>100.21210866752917</v>
      </c>
      <c r="Z4380">
        <v>115.03409563409572</v>
      </c>
      <c r="AA4380">
        <v>2.8729965616029642</v>
      </c>
      <c r="AB4380">
        <v>3.9274472554818431</v>
      </c>
      <c r="AC4380">
        <v>-3.8779267549711127</v>
      </c>
    </row>
    <row r="4381" spans="1:29">
      <c r="A4381">
        <v>11</v>
      </c>
      <c r="B4381">
        <v>475</v>
      </c>
      <c r="C4381">
        <v>1998</v>
      </c>
      <c r="D4381">
        <v>99</v>
      </c>
      <c r="E4381">
        <v>99</v>
      </c>
      <c r="F4381">
        <v>99</v>
      </c>
      <c r="G4381">
        <v>99</v>
      </c>
      <c r="H4381">
        <v>99</v>
      </c>
      <c r="I4381">
        <v>99</v>
      </c>
      <c r="J4381">
        <v>999</v>
      </c>
      <c r="K4381">
        <v>99</v>
      </c>
      <c r="L4381">
        <v>99</v>
      </c>
      <c r="M4381">
        <v>99</v>
      </c>
      <c r="N4381">
        <v>120</v>
      </c>
      <c r="O4381">
        <v>99</v>
      </c>
      <c r="P4381">
        <v>9999</v>
      </c>
      <c r="Q4381">
        <v>1193</v>
      </c>
      <c r="R4381">
        <v>2021.5</v>
      </c>
      <c r="S4381">
        <v>1787.5</v>
      </c>
      <c r="T4381">
        <v>12.234646169675139</v>
      </c>
      <c r="U4381">
        <v>10.285455677888784</v>
      </c>
      <c r="V4381">
        <v>16.231016571852589</v>
      </c>
      <c r="W4381">
        <v>56.902937062937056</v>
      </c>
      <c r="X4381">
        <v>135.49387422156553</v>
      </c>
      <c r="Y4381">
        <v>110.56057383131341</v>
      </c>
      <c r="Z4381">
        <v>125.03395804195804</v>
      </c>
      <c r="AA4381">
        <v>2.9162192927290302</v>
      </c>
      <c r="AB4381">
        <v>3.9434222175983527</v>
      </c>
      <c r="AC4381">
        <v>-2.0879908106972995</v>
      </c>
    </row>
    <row r="4382" spans="1:29">
      <c r="A4382">
        <v>11</v>
      </c>
      <c r="B4382">
        <v>476</v>
      </c>
      <c r="C4382">
        <v>1998</v>
      </c>
      <c r="D4382">
        <v>99</v>
      </c>
      <c r="E4382">
        <v>99</v>
      </c>
      <c r="F4382">
        <v>99</v>
      </c>
      <c r="G4382">
        <v>99</v>
      </c>
      <c r="H4382">
        <v>99</v>
      </c>
      <c r="I4382">
        <v>99</v>
      </c>
      <c r="J4382">
        <v>999</v>
      </c>
      <c r="K4382">
        <v>99</v>
      </c>
      <c r="L4382">
        <v>99</v>
      </c>
      <c r="M4382">
        <v>99</v>
      </c>
      <c r="N4382">
        <v>130</v>
      </c>
      <c r="O4382">
        <v>99</v>
      </c>
      <c r="P4382">
        <v>9999</v>
      </c>
      <c r="Q4382">
        <v>1168</v>
      </c>
      <c r="R4382">
        <v>1967.5</v>
      </c>
      <c r="S4382">
        <v>1764.5</v>
      </c>
      <c r="T4382">
        <v>11.907824060764701</v>
      </c>
      <c r="U4382">
        <v>10.964756820876721</v>
      </c>
      <c r="V4382">
        <v>15.897331639135956</v>
      </c>
      <c r="W4382">
        <v>56.783791442334945</v>
      </c>
      <c r="X4382">
        <v>146.28768407532422</v>
      </c>
      <c r="Y4382">
        <v>121.09738246505704</v>
      </c>
      <c r="Z4382">
        <v>135.02924341173127</v>
      </c>
      <c r="AA4382">
        <v>2.8921475497772202</v>
      </c>
      <c r="AB4382">
        <v>3.869580886849445</v>
      </c>
      <c r="AC4382">
        <v>1.0510660570223906</v>
      </c>
    </row>
    <row r="4383" spans="1:29">
      <c r="A4383">
        <v>11</v>
      </c>
      <c r="B4383">
        <v>477</v>
      </c>
      <c r="C4383">
        <v>1998</v>
      </c>
      <c r="D4383">
        <v>99</v>
      </c>
      <c r="E4383">
        <v>99</v>
      </c>
      <c r="F4383">
        <v>99</v>
      </c>
      <c r="G4383">
        <v>99</v>
      </c>
      <c r="H4383">
        <v>99</v>
      </c>
      <c r="I4383">
        <v>99</v>
      </c>
      <c r="J4383">
        <v>999</v>
      </c>
      <c r="K4383">
        <v>99</v>
      </c>
      <c r="L4383">
        <v>99</v>
      </c>
      <c r="M4383">
        <v>99</v>
      </c>
      <c r="N4383">
        <v>140</v>
      </c>
      <c r="O4383">
        <v>99</v>
      </c>
      <c r="P4383">
        <v>9999</v>
      </c>
      <c r="Q4383">
        <v>1173</v>
      </c>
      <c r="R4383">
        <v>1878.75</v>
      </c>
      <c r="S4383">
        <v>1689.75</v>
      </c>
      <c r="T4383">
        <v>11.370685872509117</v>
      </c>
      <c r="U4383">
        <v>11.284814246856049</v>
      </c>
      <c r="V4383">
        <v>14.943978709248173</v>
      </c>
      <c r="W4383">
        <v>56.083444296493553</v>
      </c>
      <c r="X4383">
        <v>157.21000036762885</v>
      </c>
      <c r="Y4383">
        <v>130.51965402528273</v>
      </c>
      <c r="Z4383">
        <v>145.11839029442214</v>
      </c>
      <c r="AA4383">
        <v>2.9377882506529205</v>
      </c>
      <c r="AB4383">
        <v>4.051274245688087</v>
      </c>
      <c r="AC4383">
        <v>-7.0493263497784717</v>
      </c>
    </row>
    <row r="4384" spans="1:29">
      <c r="A4384">
        <v>11</v>
      </c>
      <c r="B4384">
        <v>478</v>
      </c>
      <c r="C4384">
        <v>1998</v>
      </c>
      <c r="D4384">
        <v>99</v>
      </c>
      <c r="E4384">
        <v>99</v>
      </c>
      <c r="F4384">
        <v>99</v>
      </c>
      <c r="G4384">
        <v>99</v>
      </c>
      <c r="H4384">
        <v>99</v>
      </c>
      <c r="I4384">
        <v>99</v>
      </c>
      <c r="J4384">
        <v>999</v>
      </c>
      <c r="K4384">
        <v>99</v>
      </c>
      <c r="L4384">
        <v>99</v>
      </c>
      <c r="M4384">
        <v>99</v>
      </c>
      <c r="N4384">
        <v>150</v>
      </c>
      <c r="O4384">
        <v>99</v>
      </c>
      <c r="P4384">
        <v>9999</v>
      </c>
      <c r="Q4384">
        <v>1141</v>
      </c>
      <c r="R4384">
        <v>1800.5</v>
      </c>
      <c r="S4384">
        <v>1662.5</v>
      </c>
      <c r="T4384">
        <v>10.897096427652778</v>
      </c>
      <c r="U4384">
        <v>11.86402582512337</v>
      </c>
      <c r="V4384">
        <v>14.117189669536236</v>
      </c>
      <c r="W4384">
        <v>55.281203007518791</v>
      </c>
      <c r="X4384">
        <v>167.9880062207352</v>
      </c>
      <c r="Y4384">
        <v>143.18233823937771</v>
      </c>
      <c r="Z4384">
        <v>155.0675488721802</v>
      </c>
      <c r="AA4384">
        <v>2.9418457979333863</v>
      </c>
      <c r="AB4384">
        <v>4.1870575807303956</v>
      </c>
      <c r="AC4384">
        <v>-6.3896386345501721</v>
      </c>
    </row>
    <row r="4385" spans="1:29">
      <c r="A4385">
        <v>11</v>
      </c>
      <c r="B4385">
        <v>479</v>
      </c>
      <c r="C4385">
        <v>1998</v>
      </c>
      <c r="D4385">
        <v>99</v>
      </c>
      <c r="E4385">
        <v>99</v>
      </c>
      <c r="F4385">
        <v>99</v>
      </c>
      <c r="G4385">
        <v>99</v>
      </c>
      <c r="H4385">
        <v>99</v>
      </c>
      <c r="I4385">
        <v>99</v>
      </c>
      <c r="J4385">
        <v>999</v>
      </c>
      <c r="K4385">
        <v>99</v>
      </c>
      <c r="L4385">
        <v>99</v>
      </c>
      <c r="M4385">
        <v>99</v>
      </c>
      <c r="N4385">
        <v>160</v>
      </c>
      <c r="O4385">
        <v>99</v>
      </c>
      <c r="P4385">
        <v>9999</v>
      </c>
      <c r="Q4385">
        <v>1026</v>
      </c>
      <c r="R4385">
        <v>1640.75</v>
      </c>
      <c r="S4385">
        <v>1501.75</v>
      </c>
      <c r="T4385">
        <v>9.9302476887927256</v>
      </c>
      <c r="U4385">
        <v>11.405419664237678</v>
      </c>
      <c r="V4385">
        <v>13.646198384884965</v>
      </c>
      <c r="W4385">
        <v>54.485766605626758</v>
      </c>
      <c r="X4385">
        <v>178.75806274018123</v>
      </c>
      <c r="Y4385">
        <v>151.04952003656857</v>
      </c>
      <c r="Z4385">
        <v>165.03046445813203</v>
      </c>
      <c r="AA4385">
        <v>2.8864233421241399</v>
      </c>
      <c r="AB4385">
        <v>4.2520838980390572</v>
      </c>
      <c r="AC4385">
        <v>-3.9866125770954128</v>
      </c>
    </row>
    <row r="4386" spans="1:29">
      <c r="A4386">
        <v>11</v>
      </c>
      <c r="B4386">
        <v>480</v>
      </c>
      <c r="C4386">
        <v>1998</v>
      </c>
      <c r="D4386">
        <v>99</v>
      </c>
      <c r="E4386">
        <v>99</v>
      </c>
      <c r="F4386">
        <v>99</v>
      </c>
      <c r="G4386">
        <v>99</v>
      </c>
      <c r="H4386">
        <v>99</v>
      </c>
      <c r="I4386">
        <v>99</v>
      </c>
      <c r="J4386">
        <v>999</v>
      </c>
      <c r="K4386">
        <v>99</v>
      </c>
      <c r="L4386">
        <v>99</v>
      </c>
      <c r="M4386">
        <v>99</v>
      </c>
      <c r="N4386">
        <v>170</v>
      </c>
      <c r="O4386">
        <v>99</v>
      </c>
      <c r="P4386">
        <v>9999</v>
      </c>
      <c r="Q4386">
        <v>850</v>
      </c>
      <c r="R4386">
        <v>1213.25</v>
      </c>
      <c r="S4386">
        <v>1103.25</v>
      </c>
      <c r="T4386">
        <v>7.342905993251728</v>
      </c>
      <c r="U4386">
        <v>8.8813209006100386</v>
      </c>
      <c r="V4386">
        <v>13.328662682876573</v>
      </c>
      <c r="W4386">
        <v>53.481078631316556</v>
      </c>
      <c r="X4386">
        <v>189.48246374058263</v>
      </c>
      <c r="Y4386">
        <v>159.0661446527921</v>
      </c>
      <c r="Z4386">
        <v>174.92590074779059</v>
      </c>
      <c r="AA4386">
        <v>2.9216160283435424</v>
      </c>
      <c r="AB4386">
        <v>4.5127829133326864</v>
      </c>
      <c r="AC4386">
        <v>-8.0725107154740616</v>
      </c>
    </row>
    <row r="4387" spans="1:29">
      <c r="A4387">
        <v>11</v>
      </c>
      <c r="B4387">
        <v>481</v>
      </c>
      <c r="C4387">
        <v>1998</v>
      </c>
      <c r="D4387">
        <v>99</v>
      </c>
      <c r="E4387">
        <v>99</v>
      </c>
      <c r="F4387">
        <v>99</v>
      </c>
      <c r="G4387">
        <v>99</v>
      </c>
      <c r="H4387">
        <v>99</v>
      </c>
      <c r="I4387">
        <v>99</v>
      </c>
      <c r="J4387">
        <v>999</v>
      </c>
      <c r="K4387">
        <v>99</v>
      </c>
      <c r="L4387">
        <v>99</v>
      </c>
      <c r="M4387">
        <v>99</v>
      </c>
      <c r="N4387">
        <v>180</v>
      </c>
      <c r="O4387">
        <v>99</v>
      </c>
      <c r="P4387">
        <v>9999</v>
      </c>
      <c r="Q4387">
        <v>666</v>
      </c>
      <c r="R4387">
        <v>918.5</v>
      </c>
      <c r="S4387">
        <v>853.5</v>
      </c>
      <c r="T4387">
        <v>5.5590019821155687</v>
      </c>
      <c r="U4387">
        <v>7.2647011639179908</v>
      </c>
      <c r="V4387">
        <v>11.984757757212847</v>
      </c>
      <c r="W4387">
        <v>51.929701230228474</v>
      </c>
      <c r="X4387">
        <v>200.38477167599203</v>
      </c>
      <c r="Y4387">
        <v>171.86565051714777</v>
      </c>
      <c r="Z4387">
        <v>184.95442296426489</v>
      </c>
      <c r="AA4387">
        <v>2.9363022973393802</v>
      </c>
      <c r="AB4387">
        <v>4.735386001011392</v>
      </c>
      <c r="AC4387">
        <v>-11.535144286232811</v>
      </c>
    </row>
    <row r="4388" spans="1:29">
      <c r="A4388">
        <v>11</v>
      </c>
      <c r="B4388">
        <v>482</v>
      </c>
      <c r="C4388">
        <v>1998</v>
      </c>
      <c r="D4388">
        <v>99</v>
      </c>
      <c r="E4388">
        <v>99</v>
      </c>
      <c r="F4388">
        <v>99</v>
      </c>
      <c r="G4388">
        <v>99</v>
      </c>
      <c r="H4388">
        <v>99</v>
      </c>
      <c r="I4388">
        <v>99</v>
      </c>
      <c r="J4388">
        <v>999</v>
      </c>
      <c r="K4388">
        <v>99</v>
      </c>
      <c r="L4388">
        <v>99</v>
      </c>
      <c r="M4388">
        <v>99</v>
      </c>
      <c r="N4388">
        <v>190</v>
      </c>
      <c r="O4388">
        <v>99</v>
      </c>
      <c r="P4388">
        <v>9999</v>
      </c>
      <c r="Q4388">
        <v>470</v>
      </c>
      <c r="R4388">
        <v>615.75</v>
      </c>
      <c r="S4388">
        <v>573.75</v>
      </c>
      <c r="T4388">
        <v>3.7266798807704542</v>
      </c>
      <c r="U4388">
        <v>5.1369338823494548</v>
      </c>
      <c r="V4388">
        <v>11.590742996345922</v>
      </c>
      <c r="W4388">
        <v>51.231372549019618</v>
      </c>
      <c r="X4388">
        <v>210.87268166920276</v>
      </c>
      <c r="Y4388">
        <v>181.28006496142913</v>
      </c>
      <c r="Z4388">
        <v>194.55023965141604</v>
      </c>
      <c r="AA4388">
        <v>2.8795856260233879</v>
      </c>
      <c r="AB4388">
        <v>5.0751852412528038</v>
      </c>
      <c r="AC4388">
        <v>-2.15476460097537</v>
      </c>
    </row>
    <row r="4389" spans="1:29">
      <c r="A4389">
        <v>11</v>
      </c>
      <c r="B4389">
        <v>483</v>
      </c>
      <c r="C4389">
        <v>1998</v>
      </c>
      <c r="D4389">
        <v>99</v>
      </c>
      <c r="E4389">
        <v>99</v>
      </c>
      <c r="F4389">
        <v>99</v>
      </c>
      <c r="G4389">
        <v>99</v>
      </c>
      <c r="H4389">
        <v>99</v>
      </c>
      <c r="I4389">
        <v>99</v>
      </c>
      <c r="J4389">
        <v>999</v>
      </c>
      <c r="K4389">
        <v>99</v>
      </c>
      <c r="L4389">
        <v>99</v>
      </c>
      <c r="M4389">
        <v>99</v>
      </c>
      <c r="N4389">
        <v>200</v>
      </c>
      <c r="O4389">
        <v>99</v>
      </c>
      <c r="P4389">
        <v>9999</v>
      </c>
      <c r="Q4389">
        <v>302</v>
      </c>
      <c r="R4389">
        <v>367</v>
      </c>
      <c r="S4389">
        <v>344</v>
      </c>
      <c r="T4389">
        <v>2.2211798883357794</v>
      </c>
      <c r="U4389">
        <v>3.2421674128552569</v>
      </c>
      <c r="V4389">
        <v>9.9618528610354247</v>
      </c>
      <c r="W4389">
        <v>49.142441860465091</v>
      </c>
      <c r="X4389">
        <v>221.87482471859036</v>
      </c>
      <c r="Y4389">
        <v>191.96403269754765</v>
      </c>
      <c r="Z4389">
        <v>204.79883720930223</v>
      </c>
      <c r="AA4389">
        <v>2.867378439105646</v>
      </c>
      <c r="AB4389">
        <v>4.9072858590501109</v>
      </c>
      <c r="AC4389">
        <v>-12.985246403075609</v>
      </c>
    </row>
    <row r="4390" spans="1:29">
      <c r="A4390">
        <v>11</v>
      </c>
      <c r="B4390">
        <v>484</v>
      </c>
      <c r="C4390">
        <v>1998</v>
      </c>
      <c r="D4390">
        <v>99</v>
      </c>
      <c r="E4390">
        <v>99</v>
      </c>
      <c r="F4390">
        <v>99</v>
      </c>
      <c r="G4390">
        <v>99</v>
      </c>
      <c r="H4390">
        <v>99</v>
      </c>
      <c r="I4390">
        <v>99</v>
      </c>
      <c r="J4390">
        <v>999</v>
      </c>
      <c r="K4390">
        <v>99</v>
      </c>
      <c r="L4390">
        <v>99</v>
      </c>
      <c r="M4390">
        <v>99</v>
      </c>
      <c r="N4390">
        <v>210</v>
      </c>
      <c r="O4390">
        <v>99</v>
      </c>
      <c r="P4390">
        <v>9999</v>
      </c>
      <c r="Q4390">
        <v>182</v>
      </c>
      <c r="R4390">
        <v>215</v>
      </c>
      <c r="S4390">
        <v>205</v>
      </c>
      <c r="T4390">
        <v>1.3012361743656471</v>
      </c>
      <c r="U4390">
        <v>2.0291549686882435</v>
      </c>
      <c r="V4390">
        <v>10.009302325581398</v>
      </c>
      <c r="W4390">
        <v>48.268292682926813</v>
      </c>
      <c r="X4390">
        <v>232.93809367834919</v>
      </c>
      <c r="Y4390">
        <v>205.08186046511625</v>
      </c>
      <c r="Z4390">
        <v>215.08585365853648</v>
      </c>
      <c r="AA4390">
        <v>2.7905493607350622</v>
      </c>
      <c r="AB4390">
        <v>5.6681583460845708</v>
      </c>
      <c r="AC4390">
        <v>2.4140955045896018</v>
      </c>
    </row>
    <row r="4391" spans="1:29">
      <c r="A4391">
        <v>11</v>
      </c>
      <c r="B4391">
        <v>485</v>
      </c>
      <c r="C4391">
        <v>1998</v>
      </c>
      <c r="D4391">
        <v>99</v>
      </c>
      <c r="E4391">
        <v>99</v>
      </c>
      <c r="F4391">
        <v>99</v>
      </c>
      <c r="G4391">
        <v>99</v>
      </c>
      <c r="H4391">
        <v>99</v>
      </c>
      <c r="I4391">
        <v>99</v>
      </c>
      <c r="J4391">
        <v>999</v>
      </c>
      <c r="K4391">
        <v>99</v>
      </c>
      <c r="L4391">
        <v>99</v>
      </c>
      <c r="M4391">
        <v>99</v>
      </c>
      <c r="N4391">
        <v>220</v>
      </c>
      <c r="O4391">
        <v>99</v>
      </c>
      <c r="P4391">
        <v>9999</v>
      </c>
      <c r="Q4391">
        <v>110</v>
      </c>
      <c r="R4391">
        <v>118</v>
      </c>
      <c r="S4391">
        <v>112</v>
      </c>
      <c r="T4391">
        <v>0.7141668305820762</v>
      </c>
      <c r="U4391">
        <v>1.1587406966498781</v>
      </c>
      <c r="V4391">
        <v>8.5677966101694913</v>
      </c>
      <c r="W4391">
        <v>46.651785714285722</v>
      </c>
      <c r="X4391">
        <v>243.5517931579044</v>
      </c>
      <c r="Y4391">
        <v>213.3805084745762</v>
      </c>
      <c r="Z4391">
        <v>224.81160714285704</v>
      </c>
      <c r="AA4391">
        <v>2.8137971781925888</v>
      </c>
      <c r="AB4391">
        <v>5.5480205952672961</v>
      </c>
      <c r="AC4391">
        <v>-20.106427684291937</v>
      </c>
    </row>
    <row r="4392" spans="1:29">
      <c r="A4392">
        <v>11</v>
      </c>
      <c r="B4392">
        <v>486</v>
      </c>
      <c r="C4392">
        <v>1998</v>
      </c>
      <c r="D4392">
        <v>99</v>
      </c>
      <c r="E4392">
        <v>99</v>
      </c>
      <c r="F4392">
        <v>99</v>
      </c>
      <c r="G4392">
        <v>99</v>
      </c>
      <c r="H4392">
        <v>99</v>
      </c>
      <c r="I4392">
        <v>99</v>
      </c>
      <c r="J4392">
        <v>999</v>
      </c>
      <c r="K4392">
        <v>99</v>
      </c>
      <c r="L4392">
        <v>99</v>
      </c>
      <c r="M4392">
        <v>99</v>
      </c>
      <c r="N4392">
        <v>230</v>
      </c>
      <c r="O4392">
        <v>99</v>
      </c>
      <c r="P4392">
        <v>9999</v>
      </c>
      <c r="Q4392">
        <v>76</v>
      </c>
      <c r="R4392">
        <v>85</v>
      </c>
      <c r="S4392">
        <v>82</v>
      </c>
      <c r="T4392">
        <v>0.51444220847013966</v>
      </c>
      <c r="U4392">
        <v>0.90860192241547011</v>
      </c>
      <c r="V4392">
        <v>12.505882352941176</v>
      </c>
      <c r="W4392">
        <v>45.695121951219512</v>
      </c>
      <c r="X4392">
        <v>261.45688611305837</v>
      </c>
      <c r="Y4392">
        <v>232.27647058823527</v>
      </c>
      <c r="Z4392">
        <v>240.77439024390245</v>
      </c>
      <c r="AA4392">
        <v>10.755552292466836</v>
      </c>
      <c r="AB4392">
        <v>5.8719860445235348</v>
      </c>
      <c r="AC4392">
        <v>-14.739629805032934</v>
      </c>
    </row>
    <row r="4393" spans="1:29">
      <c r="A4393">
        <v>11</v>
      </c>
      <c r="B4393">
        <v>487</v>
      </c>
      <c r="C4393">
        <v>1997</v>
      </c>
      <c r="D4393">
        <v>99</v>
      </c>
      <c r="E4393">
        <v>99</v>
      </c>
      <c r="F4393">
        <v>99</v>
      </c>
      <c r="G4393">
        <v>99</v>
      </c>
      <c r="H4393">
        <v>99</v>
      </c>
      <c r="I4393">
        <v>99</v>
      </c>
      <c r="J4393">
        <v>999</v>
      </c>
      <c r="K4393">
        <v>99</v>
      </c>
      <c r="L4393">
        <v>99</v>
      </c>
      <c r="M4393">
        <v>99</v>
      </c>
      <c r="N4393">
        <v>60</v>
      </c>
      <c r="O4393">
        <v>99</v>
      </c>
      <c r="P4393">
        <v>9999</v>
      </c>
      <c r="Q4393">
        <v>45</v>
      </c>
      <c r="R4393">
        <v>31.25</v>
      </c>
      <c r="S4393">
        <v>11</v>
      </c>
      <c r="T4393">
        <v>0.18471450526066913</v>
      </c>
      <c r="U4393">
        <v>3.2364571234682296E-2</v>
      </c>
      <c r="V4393">
        <v>124.25599999999999</v>
      </c>
      <c r="W4393">
        <v>59.27272727272728</v>
      </c>
      <c r="X4393">
        <v>51.584832069339107</v>
      </c>
      <c r="Y4393">
        <v>23.014399999999998</v>
      </c>
      <c r="Z4393">
        <v>65.38181818181819</v>
      </c>
      <c r="AA4393">
        <v>3.9801366312357183</v>
      </c>
      <c r="AB4393">
        <v>3.0775110690564724</v>
      </c>
      <c r="AC4393">
        <v>1.4506260929999355</v>
      </c>
    </row>
    <row r="4394" spans="1:29">
      <c r="A4394">
        <v>11</v>
      </c>
      <c r="B4394">
        <v>488</v>
      </c>
      <c r="C4394">
        <v>1997</v>
      </c>
      <c r="D4394">
        <v>99</v>
      </c>
      <c r="E4394">
        <v>99</v>
      </c>
      <c r="F4394">
        <v>99</v>
      </c>
      <c r="G4394">
        <v>99</v>
      </c>
      <c r="H4394">
        <v>99</v>
      </c>
      <c r="I4394">
        <v>99</v>
      </c>
      <c r="J4394">
        <v>999</v>
      </c>
      <c r="K4394">
        <v>99</v>
      </c>
      <c r="L4394">
        <v>99</v>
      </c>
      <c r="M4394">
        <v>99</v>
      </c>
      <c r="N4394">
        <v>70</v>
      </c>
      <c r="O4394">
        <v>99</v>
      </c>
      <c r="P4394">
        <v>9999</v>
      </c>
      <c r="Q4394">
        <v>59</v>
      </c>
      <c r="R4394">
        <v>68</v>
      </c>
      <c r="S4394">
        <v>45</v>
      </c>
      <c r="T4394">
        <v>0.40193876344721591</v>
      </c>
      <c r="U4394">
        <v>0.15516273862233676</v>
      </c>
      <c r="V4394">
        <v>32.264705882352942</v>
      </c>
      <c r="W4394">
        <v>58.422222222222224</v>
      </c>
      <c r="X4394">
        <v>82.44216429800521</v>
      </c>
      <c r="Y4394">
        <v>50.705882352941181</v>
      </c>
      <c r="Z4394">
        <v>76.62222222222222</v>
      </c>
      <c r="AA4394">
        <v>2.6972322347911679</v>
      </c>
      <c r="AB4394">
        <v>3.0073161817945975</v>
      </c>
      <c r="AC4394">
        <v>4.0759431815231348</v>
      </c>
    </row>
    <row r="4395" spans="1:29">
      <c r="A4395">
        <v>11</v>
      </c>
      <c r="B4395">
        <v>489</v>
      </c>
      <c r="C4395">
        <v>1997</v>
      </c>
      <c r="D4395">
        <v>99</v>
      </c>
      <c r="E4395">
        <v>99</v>
      </c>
      <c r="F4395">
        <v>99</v>
      </c>
      <c r="G4395">
        <v>99</v>
      </c>
      <c r="H4395">
        <v>99</v>
      </c>
      <c r="I4395">
        <v>99</v>
      </c>
      <c r="J4395">
        <v>999</v>
      </c>
      <c r="K4395">
        <v>99</v>
      </c>
      <c r="L4395">
        <v>99</v>
      </c>
      <c r="M4395">
        <v>99</v>
      </c>
      <c r="N4395">
        <v>80</v>
      </c>
      <c r="O4395">
        <v>99</v>
      </c>
      <c r="P4395">
        <v>9999</v>
      </c>
      <c r="Q4395">
        <v>153</v>
      </c>
      <c r="R4395">
        <v>189</v>
      </c>
      <c r="S4395">
        <v>147</v>
      </c>
      <c r="T4395">
        <v>1.1171533278165269</v>
      </c>
      <c r="U4395">
        <v>0.56635299613038204</v>
      </c>
      <c r="V4395">
        <v>26.412698412698404</v>
      </c>
      <c r="W4395">
        <v>59.272108843537424</v>
      </c>
      <c r="X4395">
        <v>92.815009716418203</v>
      </c>
      <c r="Y4395">
        <v>66.58941798941801</v>
      </c>
      <c r="Z4395">
        <v>85.614965986394594</v>
      </c>
      <c r="AA4395">
        <v>2.8108718414476539</v>
      </c>
      <c r="AB4395">
        <v>2.739377314242319</v>
      </c>
      <c r="AC4395">
        <v>-12.368401665651993</v>
      </c>
    </row>
    <row r="4396" spans="1:29">
      <c r="A4396">
        <v>11</v>
      </c>
      <c r="B4396">
        <v>490</v>
      </c>
      <c r="C4396">
        <v>1997</v>
      </c>
      <c r="D4396">
        <v>99</v>
      </c>
      <c r="E4396">
        <v>99</v>
      </c>
      <c r="F4396">
        <v>99</v>
      </c>
      <c r="G4396">
        <v>99</v>
      </c>
      <c r="H4396">
        <v>99</v>
      </c>
      <c r="I4396">
        <v>99</v>
      </c>
      <c r="J4396">
        <v>999</v>
      </c>
      <c r="K4396">
        <v>99</v>
      </c>
      <c r="L4396">
        <v>99</v>
      </c>
      <c r="M4396">
        <v>99</v>
      </c>
      <c r="N4396">
        <v>90</v>
      </c>
      <c r="O4396">
        <v>99</v>
      </c>
      <c r="P4396">
        <v>9999</v>
      </c>
      <c r="Q4396">
        <v>386</v>
      </c>
      <c r="R4396">
        <v>532</v>
      </c>
      <c r="S4396">
        <v>425</v>
      </c>
      <c r="T4396">
        <v>3.1445797375576308</v>
      </c>
      <c r="U4396">
        <v>1.8357984018417937</v>
      </c>
      <c r="V4396">
        <v>22.28383458646617</v>
      </c>
      <c r="W4396">
        <v>58.985882352941182</v>
      </c>
      <c r="X4396">
        <v>104.00072499775995</v>
      </c>
      <c r="Y4396">
        <v>76.681954887218055</v>
      </c>
      <c r="Z4396">
        <v>95.98776470588237</v>
      </c>
      <c r="AA4396">
        <v>2.8136291726342888</v>
      </c>
      <c r="AB4396">
        <v>2.9696168475838007</v>
      </c>
      <c r="AC4396">
        <v>-6.1608173429394517</v>
      </c>
    </row>
    <row r="4397" spans="1:29">
      <c r="A4397">
        <v>11</v>
      </c>
      <c r="B4397">
        <v>491</v>
      </c>
      <c r="C4397">
        <v>1997</v>
      </c>
      <c r="D4397">
        <v>99</v>
      </c>
      <c r="E4397">
        <v>99</v>
      </c>
      <c r="F4397">
        <v>99</v>
      </c>
      <c r="G4397">
        <v>99</v>
      </c>
      <c r="H4397">
        <v>99</v>
      </c>
      <c r="I4397">
        <v>99</v>
      </c>
      <c r="J4397">
        <v>999</v>
      </c>
      <c r="K4397">
        <v>99</v>
      </c>
      <c r="L4397">
        <v>99</v>
      </c>
      <c r="M4397">
        <v>99</v>
      </c>
      <c r="N4397">
        <v>100</v>
      </c>
      <c r="O4397">
        <v>99</v>
      </c>
      <c r="P4397">
        <v>9999</v>
      </c>
      <c r="Q4397">
        <v>777</v>
      </c>
      <c r="R4397">
        <v>1229.5</v>
      </c>
      <c r="S4397">
        <v>1053.5</v>
      </c>
      <c r="T4397">
        <v>7.2674074949757683</v>
      </c>
      <c r="U4397">
        <v>5.0186235787061682</v>
      </c>
      <c r="V4397">
        <v>18.790565270435135</v>
      </c>
      <c r="W4397">
        <v>58.292358803986716</v>
      </c>
      <c r="X4397">
        <v>114.56338997478484</v>
      </c>
      <c r="Y4397">
        <v>90.705978039853619</v>
      </c>
      <c r="Z4397">
        <v>105.859515899383</v>
      </c>
      <c r="AA4397">
        <v>2.855918068558875</v>
      </c>
      <c r="AB4397">
        <v>3.6815518343803046</v>
      </c>
      <c r="AC4397">
        <v>-10.943048345590576</v>
      </c>
    </row>
    <row r="4398" spans="1:29">
      <c r="A4398">
        <v>11</v>
      </c>
      <c r="B4398">
        <v>492</v>
      </c>
      <c r="C4398">
        <v>1997</v>
      </c>
      <c r="D4398">
        <v>99</v>
      </c>
      <c r="E4398">
        <v>99</v>
      </c>
      <c r="F4398">
        <v>99</v>
      </c>
      <c r="G4398">
        <v>99</v>
      </c>
      <c r="H4398">
        <v>99</v>
      </c>
      <c r="I4398">
        <v>99</v>
      </c>
      <c r="J4398">
        <v>999</v>
      </c>
      <c r="K4398">
        <v>99</v>
      </c>
      <c r="L4398">
        <v>99</v>
      </c>
      <c r="M4398">
        <v>99</v>
      </c>
      <c r="N4398">
        <v>110</v>
      </c>
      <c r="O4398">
        <v>99</v>
      </c>
      <c r="P4398">
        <v>9999</v>
      </c>
      <c r="Q4398">
        <v>1219</v>
      </c>
      <c r="R4398">
        <v>2132.5</v>
      </c>
      <c r="S4398">
        <v>1881.5</v>
      </c>
      <c r="T4398">
        <v>12.60491783898806</v>
      </c>
      <c r="U4398">
        <v>9.7504120947734556</v>
      </c>
      <c r="V4398">
        <v>17.09542790152403</v>
      </c>
      <c r="W4398">
        <v>57.374966781823005</v>
      </c>
      <c r="X4398">
        <v>124.73947662891436</v>
      </c>
      <c r="Y4398">
        <v>101.60468933176998</v>
      </c>
      <c r="Z4398">
        <v>115.15918150411878</v>
      </c>
      <c r="AA4398">
        <v>2.915327837756037</v>
      </c>
      <c r="AB4398">
        <v>3.7828347032966736</v>
      </c>
      <c r="AC4398">
        <v>-5.5509721611443936</v>
      </c>
    </row>
    <row r="4399" spans="1:29">
      <c r="A4399">
        <v>11</v>
      </c>
      <c r="B4399">
        <v>493</v>
      </c>
      <c r="C4399">
        <v>1997</v>
      </c>
      <c r="D4399">
        <v>99</v>
      </c>
      <c r="E4399">
        <v>99</v>
      </c>
      <c r="F4399">
        <v>99</v>
      </c>
      <c r="G4399">
        <v>99</v>
      </c>
      <c r="H4399">
        <v>99</v>
      </c>
      <c r="I4399">
        <v>99</v>
      </c>
      <c r="J4399">
        <v>999</v>
      </c>
      <c r="K4399">
        <v>99</v>
      </c>
      <c r="L4399">
        <v>99</v>
      </c>
      <c r="M4399">
        <v>99</v>
      </c>
      <c r="N4399">
        <v>120</v>
      </c>
      <c r="O4399">
        <v>99</v>
      </c>
      <c r="P4399">
        <v>9999</v>
      </c>
      <c r="Q4399">
        <v>1272</v>
      </c>
      <c r="R4399">
        <v>2227.5</v>
      </c>
      <c r="S4399">
        <v>1980.5</v>
      </c>
      <c r="T4399">
        <v>13.166449934980498</v>
      </c>
      <c r="U4399">
        <v>11.145837224026995</v>
      </c>
      <c r="V4399">
        <v>16.974635241301904</v>
      </c>
      <c r="W4399">
        <v>57.057308760414045</v>
      </c>
      <c r="X4399">
        <v>135.4352481113043</v>
      </c>
      <c r="Y4399">
        <v>111.19232323232313</v>
      </c>
      <c r="Z4399">
        <v>125.0597828831102</v>
      </c>
      <c r="AA4399">
        <v>2.8788358564300225</v>
      </c>
      <c r="AB4399">
        <v>4.0478079291015669</v>
      </c>
      <c r="AC4399">
        <v>-3.8090739073737758</v>
      </c>
    </row>
    <row r="4400" spans="1:29">
      <c r="A4400">
        <v>11</v>
      </c>
      <c r="B4400">
        <v>494</v>
      </c>
      <c r="C4400">
        <v>1997</v>
      </c>
      <c r="D4400">
        <v>99</v>
      </c>
      <c r="E4400">
        <v>99</v>
      </c>
      <c r="F4400">
        <v>99</v>
      </c>
      <c r="G4400">
        <v>99</v>
      </c>
      <c r="H4400">
        <v>99</v>
      </c>
      <c r="I4400">
        <v>99</v>
      </c>
      <c r="J4400">
        <v>999</v>
      </c>
      <c r="K4400">
        <v>99</v>
      </c>
      <c r="L4400">
        <v>99</v>
      </c>
      <c r="M4400">
        <v>99</v>
      </c>
      <c r="N4400">
        <v>130</v>
      </c>
      <c r="O4400">
        <v>99</v>
      </c>
      <c r="P4400">
        <v>9999</v>
      </c>
      <c r="Q4400">
        <v>1302</v>
      </c>
      <c r="R4400">
        <v>2132.5</v>
      </c>
      <c r="S4400">
        <v>1945.5</v>
      </c>
      <c r="T4400">
        <v>12.60491783898806</v>
      </c>
      <c r="U4400">
        <v>11.82291017436458</v>
      </c>
      <c r="V4400">
        <v>16.533177022274323</v>
      </c>
      <c r="W4400">
        <v>56.641994345926499</v>
      </c>
      <c r="X4400">
        <v>146.29135077395529</v>
      </c>
      <c r="Y4400">
        <v>123.20126611957797</v>
      </c>
      <c r="Z4400">
        <v>135.04327936263169</v>
      </c>
      <c r="AA4400">
        <v>2.8423266536035352</v>
      </c>
      <c r="AB4400">
        <v>3.8783976283281856</v>
      </c>
      <c r="AC4400">
        <v>-7.0172383060155754</v>
      </c>
    </row>
    <row r="4401" spans="1:29">
      <c r="A4401">
        <v>11</v>
      </c>
      <c r="B4401">
        <v>495</v>
      </c>
      <c r="C4401">
        <v>1997</v>
      </c>
      <c r="D4401">
        <v>99</v>
      </c>
      <c r="E4401">
        <v>99</v>
      </c>
      <c r="F4401">
        <v>99</v>
      </c>
      <c r="G4401">
        <v>99</v>
      </c>
      <c r="H4401">
        <v>99</v>
      </c>
      <c r="I4401">
        <v>99</v>
      </c>
      <c r="J4401">
        <v>999</v>
      </c>
      <c r="K4401">
        <v>99</v>
      </c>
      <c r="L4401">
        <v>99</v>
      </c>
      <c r="M4401">
        <v>99</v>
      </c>
      <c r="N4401">
        <v>140</v>
      </c>
      <c r="O4401">
        <v>99</v>
      </c>
      <c r="P4401">
        <v>9999</v>
      </c>
      <c r="Q4401">
        <v>1209</v>
      </c>
      <c r="R4401">
        <v>1935</v>
      </c>
      <c r="S4401">
        <v>1755</v>
      </c>
      <c r="T4401">
        <v>11.437522165740628</v>
      </c>
      <c r="U4401">
        <v>11.449435082529209</v>
      </c>
      <c r="V4401">
        <v>16.098191214470287</v>
      </c>
      <c r="W4401">
        <v>56.130484330484322</v>
      </c>
      <c r="X4401">
        <v>157.06087049028463</v>
      </c>
      <c r="Y4401">
        <v>131.48702842377261</v>
      </c>
      <c r="Z4401">
        <v>144.97287749287744</v>
      </c>
      <c r="AA4401">
        <v>2.9430142279063225</v>
      </c>
      <c r="AB4401">
        <v>3.9694789347327752</v>
      </c>
      <c r="AC4401">
        <v>-3.6029531588834702</v>
      </c>
    </row>
    <row r="4402" spans="1:29">
      <c r="A4402">
        <v>11</v>
      </c>
      <c r="B4402">
        <v>496</v>
      </c>
      <c r="C4402">
        <v>1997</v>
      </c>
      <c r="D4402">
        <v>99</v>
      </c>
      <c r="E4402">
        <v>99</v>
      </c>
      <c r="F4402">
        <v>99</v>
      </c>
      <c r="G4402">
        <v>99</v>
      </c>
      <c r="H4402">
        <v>99</v>
      </c>
      <c r="I4402">
        <v>99</v>
      </c>
      <c r="J4402">
        <v>999</v>
      </c>
      <c r="K4402">
        <v>99</v>
      </c>
      <c r="L4402">
        <v>99</v>
      </c>
      <c r="M4402">
        <v>99</v>
      </c>
      <c r="N4402">
        <v>150</v>
      </c>
      <c r="O4402">
        <v>99</v>
      </c>
      <c r="P4402">
        <v>9999</v>
      </c>
      <c r="Q4402">
        <v>1090</v>
      </c>
      <c r="R4402">
        <v>1713.5</v>
      </c>
      <c r="S4402">
        <v>1602.5</v>
      </c>
      <c r="T4402">
        <v>10.128265752453006</v>
      </c>
      <c r="U4402">
        <v>11.177990291528657</v>
      </c>
      <c r="V4402">
        <v>14.717245404143563</v>
      </c>
      <c r="W4402">
        <v>55.269266770670811</v>
      </c>
      <c r="X4402">
        <v>167.92117658477187</v>
      </c>
      <c r="Y4402">
        <v>144.96375838926176</v>
      </c>
      <c r="Z4402">
        <v>155.00492979719189</v>
      </c>
      <c r="AA4402">
        <v>2.8769492264399648</v>
      </c>
      <c r="AB4402">
        <v>4.1314071510078252</v>
      </c>
      <c r="AC4402">
        <v>-4.3288920757589695</v>
      </c>
    </row>
    <row r="4403" spans="1:29">
      <c r="A4403">
        <v>11</v>
      </c>
      <c r="B4403">
        <v>497</v>
      </c>
      <c r="C4403">
        <v>1997</v>
      </c>
      <c r="D4403">
        <v>99</v>
      </c>
      <c r="E4403">
        <v>99</v>
      </c>
      <c r="F4403">
        <v>99</v>
      </c>
      <c r="G4403">
        <v>99</v>
      </c>
      <c r="H4403">
        <v>99</v>
      </c>
      <c r="I4403">
        <v>99</v>
      </c>
      <c r="J4403">
        <v>999</v>
      </c>
      <c r="K4403">
        <v>99</v>
      </c>
      <c r="L4403">
        <v>99</v>
      </c>
      <c r="M4403">
        <v>99</v>
      </c>
      <c r="N4403">
        <v>160</v>
      </c>
      <c r="O4403">
        <v>99</v>
      </c>
      <c r="P4403">
        <v>9999</v>
      </c>
      <c r="Q4403">
        <v>937</v>
      </c>
      <c r="R4403">
        <v>1452</v>
      </c>
      <c r="S4403">
        <v>1359</v>
      </c>
      <c r="T4403">
        <v>8.5825747724317321</v>
      </c>
      <c r="U4403">
        <v>10.078377883369647</v>
      </c>
      <c r="V4403">
        <v>13.822314049586772</v>
      </c>
      <c r="W4403">
        <v>54.392200147167038</v>
      </c>
      <c r="X4403">
        <v>178.53687072637081</v>
      </c>
      <c r="Y4403">
        <v>154.24242424242428</v>
      </c>
      <c r="Z4403">
        <v>164.79764532744676</v>
      </c>
      <c r="AA4403">
        <v>2.8083147417542276</v>
      </c>
      <c r="AB4403">
        <v>4.0930995361430504</v>
      </c>
      <c r="AC4403">
        <v>-7.6552139839330495</v>
      </c>
    </row>
    <row r="4404" spans="1:29">
      <c r="A4404">
        <v>11</v>
      </c>
      <c r="B4404">
        <v>498</v>
      </c>
      <c r="C4404">
        <v>1997</v>
      </c>
      <c r="D4404">
        <v>99</v>
      </c>
      <c r="E4404">
        <v>99</v>
      </c>
      <c r="F4404">
        <v>99</v>
      </c>
      <c r="G4404">
        <v>99</v>
      </c>
      <c r="H4404">
        <v>99</v>
      </c>
      <c r="I4404">
        <v>99</v>
      </c>
      <c r="J4404">
        <v>999</v>
      </c>
      <c r="K4404">
        <v>99</v>
      </c>
      <c r="L4404">
        <v>99</v>
      </c>
      <c r="M4404">
        <v>99</v>
      </c>
      <c r="N4404">
        <v>170</v>
      </c>
      <c r="O4404">
        <v>99</v>
      </c>
      <c r="P4404">
        <v>9999</v>
      </c>
      <c r="Q4404">
        <v>803</v>
      </c>
      <c r="R4404">
        <v>1169.25</v>
      </c>
      <c r="S4404">
        <v>1118.25</v>
      </c>
      <c r="T4404">
        <v>6.911277928833198</v>
      </c>
      <c r="U4404">
        <v>8.7894561339007691</v>
      </c>
      <c r="V4404">
        <v>13.326491340602953</v>
      </c>
      <c r="W4404">
        <v>53.329756315671808</v>
      </c>
      <c r="X4404">
        <v>189.23326640986087</v>
      </c>
      <c r="Y4404">
        <v>167.04537096429337</v>
      </c>
      <c r="Z4404">
        <v>174.66380505253747</v>
      </c>
      <c r="AA4404">
        <v>2.8836845861062326</v>
      </c>
      <c r="AB4404">
        <v>4.3624093593645901</v>
      </c>
      <c r="AC4404">
        <v>-5.579658039769325</v>
      </c>
    </row>
    <row r="4405" spans="1:29">
      <c r="A4405">
        <v>11</v>
      </c>
      <c r="B4405">
        <v>499</v>
      </c>
      <c r="C4405">
        <v>1997</v>
      </c>
      <c r="D4405">
        <v>99</v>
      </c>
      <c r="E4405">
        <v>99</v>
      </c>
      <c r="F4405">
        <v>99</v>
      </c>
      <c r="G4405">
        <v>99</v>
      </c>
      <c r="H4405">
        <v>99</v>
      </c>
      <c r="I4405">
        <v>99</v>
      </c>
      <c r="J4405">
        <v>999</v>
      </c>
      <c r="K4405">
        <v>99</v>
      </c>
      <c r="L4405">
        <v>99</v>
      </c>
      <c r="M4405">
        <v>99</v>
      </c>
      <c r="N4405">
        <v>180</v>
      </c>
      <c r="O4405">
        <v>99</v>
      </c>
      <c r="P4405">
        <v>9999</v>
      </c>
      <c r="Q4405">
        <v>653</v>
      </c>
      <c r="R4405">
        <v>889.5</v>
      </c>
      <c r="S4405">
        <v>852.5</v>
      </c>
      <c r="T4405">
        <v>5.2577136777396865</v>
      </c>
      <c r="U4405">
        <v>7.0827965113584241</v>
      </c>
      <c r="V4405">
        <v>12.232715008431702</v>
      </c>
      <c r="W4405">
        <v>52.085630498533718</v>
      </c>
      <c r="X4405">
        <v>200.03775843977263</v>
      </c>
      <c r="Y4405">
        <v>176.94513771781888</v>
      </c>
      <c r="Z4405">
        <v>184.62486803519056</v>
      </c>
      <c r="AA4405">
        <v>2.8724605610339946</v>
      </c>
      <c r="AB4405">
        <v>4.6788660647987186</v>
      </c>
      <c r="AC4405">
        <v>-3.2216106327097345</v>
      </c>
    </row>
    <row r="4406" spans="1:29">
      <c r="A4406">
        <v>11</v>
      </c>
      <c r="B4406">
        <v>500</v>
      </c>
      <c r="C4406">
        <v>1997</v>
      </c>
      <c r="D4406">
        <v>99</v>
      </c>
      <c r="E4406">
        <v>99</v>
      </c>
      <c r="F4406">
        <v>99</v>
      </c>
      <c r="G4406">
        <v>99</v>
      </c>
      <c r="H4406">
        <v>99</v>
      </c>
      <c r="I4406">
        <v>99</v>
      </c>
      <c r="J4406">
        <v>999</v>
      </c>
      <c r="K4406">
        <v>99</v>
      </c>
      <c r="L4406">
        <v>99</v>
      </c>
      <c r="M4406">
        <v>99</v>
      </c>
      <c r="N4406">
        <v>190</v>
      </c>
      <c r="O4406">
        <v>99</v>
      </c>
      <c r="P4406">
        <v>9999</v>
      </c>
      <c r="Q4406">
        <v>412</v>
      </c>
      <c r="R4406">
        <v>514</v>
      </c>
      <c r="S4406">
        <v>502</v>
      </c>
      <c r="T4406">
        <v>3.0381841825274849</v>
      </c>
      <c r="U4406">
        <v>4.3970861085698179</v>
      </c>
      <c r="V4406">
        <v>11.74124513618677</v>
      </c>
      <c r="W4406">
        <v>51.055776892430302</v>
      </c>
      <c r="X4406">
        <v>210.82432939450536</v>
      </c>
      <c r="Y4406">
        <v>190.0998054474708</v>
      </c>
      <c r="Z4406">
        <v>194.64402390438249</v>
      </c>
      <c r="AA4406">
        <v>2.9803630463198578</v>
      </c>
      <c r="AB4406">
        <v>7.3066632045881805</v>
      </c>
      <c r="AC4406">
        <v>-9.8440506495497626</v>
      </c>
    </row>
    <row r="4407" spans="1:29">
      <c r="A4407">
        <v>11</v>
      </c>
      <c r="B4407">
        <v>501</v>
      </c>
      <c r="C4407">
        <v>1997</v>
      </c>
      <c r="D4407">
        <v>99</v>
      </c>
      <c r="E4407">
        <v>99</v>
      </c>
      <c r="F4407">
        <v>99</v>
      </c>
      <c r="G4407">
        <v>99</v>
      </c>
      <c r="H4407">
        <v>99</v>
      </c>
      <c r="I4407">
        <v>99</v>
      </c>
      <c r="J4407">
        <v>999</v>
      </c>
      <c r="K4407">
        <v>99</v>
      </c>
      <c r="L4407">
        <v>99</v>
      </c>
      <c r="M4407">
        <v>99</v>
      </c>
      <c r="N4407">
        <v>200</v>
      </c>
      <c r="O4407">
        <v>99</v>
      </c>
      <c r="P4407">
        <v>9999</v>
      </c>
      <c r="Q4407">
        <v>268</v>
      </c>
      <c r="R4407">
        <v>318</v>
      </c>
      <c r="S4407">
        <v>314</v>
      </c>
      <c r="T4407">
        <v>1.8796548055325688</v>
      </c>
      <c r="U4407">
        <v>2.8922325479044724</v>
      </c>
      <c r="V4407">
        <v>11.160377358490564</v>
      </c>
      <c r="W4407">
        <v>50.847133757961778</v>
      </c>
      <c r="X4407">
        <v>221.76012047125505</v>
      </c>
      <c r="Y4407">
        <v>202.10911949685527</v>
      </c>
      <c r="Z4407">
        <v>204.68375796178341</v>
      </c>
      <c r="AA4407">
        <v>2.9020622832017944</v>
      </c>
      <c r="AB4407">
        <v>9.9131037290355373</v>
      </c>
      <c r="AC4407">
        <v>-7.4278530010375983</v>
      </c>
    </row>
    <row r="4408" spans="1:29">
      <c r="A4408">
        <v>11</v>
      </c>
      <c r="B4408">
        <v>502</v>
      </c>
      <c r="C4408">
        <v>1997</v>
      </c>
      <c r="D4408">
        <v>99</v>
      </c>
      <c r="E4408">
        <v>99</v>
      </c>
      <c r="F4408">
        <v>99</v>
      </c>
      <c r="G4408">
        <v>99</v>
      </c>
      <c r="H4408">
        <v>99</v>
      </c>
      <c r="I4408">
        <v>99</v>
      </c>
      <c r="J4408">
        <v>999</v>
      </c>
      <c r="K4408">
        <v>99</v>
      </c>
      <c r="L4408">
        <v>99</v>
      </c>
      <c r="M4408">
        <v>99</v>
      </c>
      <c r="N4408">
        <v>210</v>
      </c>
      <c r="O4408">
        <v>99</v>
      </c>
      <c r="P4408">
        <v>9999</v>
      </c>
      <c r="Q4408">
        <v>180</v>
      </c>
      <c r="R4408">
        <v>212.5</v>
      </c>
      <c r="S4408">
        <v>208.5</v>
      </c>
      <c r="T4408">
        <v>1.2560586357725498</v>
      </c>
      <c r="U4408">
        <v>2.0133175350544943</v>
      </c>
      <c r="V4408">
        <v>10.348235294117648</v>
      </c>
      <c r="W4408">
        <v>49.08393285371703</v>
      </c>
      <c r="X4408">
        <v>232.47823593142576</v>
      </c>
      <c r="Y4408">
        <v>210.53929411764696</v>
      </c>
      <c r="Z4408">
        <v>214.57841726618705</v>
      </c>
      <c r="AA4408">
        <v>2.862184503629662</v>
      </c>
      <c r="AB4408">
        <v>8.9876096898974218</v>
      </c>
      <c r="AC4408">
        <v>0.77519783229757011</v>
      </c>
    </row>
    <row r="4409" spans="1:29">
      <c r="A4409">
        <v>11</v>
      </c>
      <c r="B4409">
        <v>503</v>
      </c>
      <c r="C4409">
        <v>1997</v>
      </c>
      <c r="D4409">
        <v>99</v>
      </c>
      <c r="E4409">
        <v>99</v>
      </c>
      <c r="F4409">
        <v>99</v>
      </c>
      <c r="G4409">
        <v>99</v>
      </c>
      <c r="H4409">
        <v>99</v>
      </c>
      <c r="I4409">
        <v>99</v>
      </c>
      <c r="J4409">
        <v>999</v>
      </c>
      <c r="K4409">
        <v>99</v>
      </c>
      <c r="L4409">
        <v>99</v>
      </c>
      <c r="M4409">
        <v>99</v>
      </c>
      <c r="N4409">
        <v>220</v>
      </c>
      <c r="O4409">
        <v>99</v>
      </c>
      <c r="P4409">
        <v>9999</v>
      </c>
      <c r="Q4409">
        <v>79</v>
      </c>
      <c r="R4409">
        <v>82</v>
      </c>
      <c r="S4409">
        <v>82</v>
      </c>
      <c r="T4409">
        <v>0.48469086180399568</v>
      </c>
      <c r="U4409">
        <v>0.82919813534708975</v>
      </c>
      <c r="V4409">
        <v>11.451219512195122</v>
      </c>
      <c r="W4409">
        <v>48.329268292682919</v>
      </c>
      <c r="X4409">
        <v>243.45717834209756</v>
      </c>
      <c r="Y4409">
        <v>224.71097560975619</v>
      </c>
      <c r="Z4409">
        <v>224.71097560975619</v>
      </c>
      <c r="AA4409">
        <v>2.6425461713372895</v>
      </c>
      <c r="AB4409">
        <v>10.560574261511389</v>
      </c>
      <c r="AC4409">
        <v>-3.4477271863722803</v>
      </c>
    </row>
    <row r="4410" spans="1:29">
      <c r="A4410">
        <v>11</v>
      </c>
      <c r="B4410">
        <v>504</v>
      </c>
      <c r="C4410">
        <v>1997</v>
      </c>
      <c r="D4410">
        <v>99</v>
      </c>
      <c r="E4410">
        <v>99</v>
      </c>
      <c r="F4410">
        <v>99</v>
      </c>
      <c r="G4410">
        <v>99</v>
      </c>
      <c r="H4410">
        <v>99</v>
      </c>
      <c r="I4410">
        <v>99</v>
      </c>
      <c r="J4410">
        <v>999</v>
      </c>
      <c r="K4410">
        <v>99</v>
      </c>
      <c r="L4410">
        <v>99</v>
      </c>
      <c r="M4410">
        <v>99</v>
      </c>
      <c r="N4410">
        <v>230</v>
      </c>
      <c r="O4410">
        <v>99</v>
      </c>
      <c r="P4410">
        <v>9999</v>
      </c>
      <c r="Q4410">
        <v>79</v>
      </c>
      <c r="R4410">
        <v>90</v>
      </c>
      <c r="S4410">
        <v>89</v>
      </c>
      <c r="T4410">
        <v>0.53197777515072708</v>
      </c>
      <c r="U4410">
        <v>0.96264799073703755</v>
      </c>
      <c r="V4410">
        <v>8.1777777777777771</v>
      </c>
      <c r="W4410">
        <v>46.66292134831459</v>
      </c>
      <c r="X4410">
        <v>260.3129890453834</v>
      </c>
      <c r="Y4410">
        <v>237.68666666666681</v>
      </c>
      <c r="Z4410">
        <v>240.35730337078661</v>
      </c>
      <c r="AA4410">
        <v>11.610150417980991</v>
      </c>
      <c r="AB4410">
        <v>9.3158603675169225</v>
      </c>
      <c r="AC4410">
        <v>-11.679493486111625</v>
      </c>
    </row>
    <row r="4411" spans="1:29">
      <c r="A4411">
        <v>11</v>
      </c>
      <c r="B4411">
        <v>505</v>
      </c>
      <c r="C4411">
        <v>1996</v>
      </c>
      <c r="D4411">
        <v>99</v>
      </c>
      <c r="E4411">
        <v>99</v>
      </c>
      <c r="F4411">
        <v>99</v>
      </c>
      <c r="G4411">
        <v>99</v>
      </c>
      <c r="H4411">
        <v>99</v>
      </c>
      <c r="I4411">
        <v>99</v>
      </c>
      <c r="J4411">
        <v>999</v>
      </c>
      <c r="K4411">
        <v>99</v>
      </c>
      <c r="L4411">
        <v>99</v>
      </c>
      <c r="M4411">
        <v>99</v>
      </c>
      <c r="N4411">
        <v>60</v>
      </c>
      <c r="O4411">
        <v>99</v>
      </c>
      <c r="P4411">
        <v>9999</v>
      </c>
      <c r="Q4411">
        <v>68</v>
      </c>
      <c r="R4411">
        <v>25</v>
      </c>
      <c r="S4411">
        <v>9</v>
      </c>
      <c r="T4411">
        <v>0.17234544921841338</v>
      </c>
      <c r="U4411">
        <v>3.0709240662949503E-2</v>
      </c>
      <c r="V4411">
        <v>218.68</v>
      </c>
      <c r="W4411">
        <v>195.66666666666663</v>
      </c>
      <c r="X4411">
        <v>186.01083423618627</v>
      </c>
      <c r="Y4411">
        <v>22.968</v>
      </c>
      <c r="Z4411">
        <v>63.8</v>
      </c>
      <c r="AA4411">
        <v>4.8251655124173212</v>
      </c>
    </row>
    <row r="4412" spans="1:29" s="301" customFormat="1">
      <c r="A4412" s="301">
        <v>11</v>
      </c>
      <c r="B4412" s="301">
        <v>506</v>
      </c>
      <c r="C4412" s="301">
        <v>1996</v>
      </c>
      <c r="D4412" s="301">
        <v>99</v>
      </c>
      <c r="E4412" s="301">
        <v>99</v>
      </c>
      <c r="F4412" s="301">
        <v>99</v>
      </c>
      <c r="G4412" s="301">
        <v>99</v>
      </c>
      <c r="H4412" s="301">
        <v>99</v>
      </c>
      <c r="I4412" s="301">
        <v>99</v>
      </c>
      <c r="J4412" s="301">
        <v>999</v>
      </c>
      <c r="K4412" s="301">
        <v>99</v>
      </c>
      <c r="L4412" s="301">
        <v>99</v>
      </c>
      <c r="M4412" s="301">
        <v>99</v>
      </c>
      <c r="N4412" s="301">
        <v>70</v>
      </c>
      <c r="O4412" s="301">
        <v>99</v>
      </c>
      <c r="P4412" s="301">
        <v>9999</v>
      </c>
      <c r="Q4412" s="301">
        <v>65</v>
      </c>
      <c r="R4412" s="301">
        <v>68</v>
      </c>
      <c r="S4412" s="301">
        <v>44</v>
      </c>
      <c r="T4412" s="301">
        <v>0.4687796218740844</v>
      </c>
      <c r="U4412" s="301">
        <v>0.17880565013660579</v>
      </c>
      <c r="V4412" s="301">
        <v>31.764705882352938</v>
      </c>
      <c r="W4412" s="301">
        <v>57.840909090909101</v>
      </c>
      <c r="X4412" s="301">
        <v>82.279650755210014</v>
      </c>
      <c r="Y4412" s="301">
        <v>49.166176470588226</v>
      </c>
      <c r="Z4412" s="301">
        <v>75.984090909090895</v>
      </c>
      <c r="AA4412" s="301">
        <v>2.6489228670107607</v>
      </c>
      <c r="AB4412" s="301">
        <v>5.0224187482371869</v>
      </c>
      <c r="AC4412" s="301">
        <v>-21.714481782528878</v>
      </c>
    </row>
    <row r="4413" spans="1:29" s="301" customFormat="1">
      <c r="A4413" s="301">
        <v>11</v>
      </c>
      <c r="B4413" s="301">
        <v>507</v>
      </c>
      <c r="C4413" s="301">
        <v>1996</v>
      </c>
      <c r="D4413" s="301">
        <v>99</v>
      </c>
      <c r="E4413" s="301">
        <v>99</v>
      </c>
      <c r="F4413" s="301">
        <v>99</v>
      </c>
      <c r="G4413" s="301">
        <v>99</v>
      </c>
      <c r="H4413" s="301">
        <v>99</v>
      </c>
      <c r="I4413" s="301">
        <v>99</v>
      </c>
      <c r="J4413" s="301">
        <v>999</v>
      </c>
      <c r="K4413" s="301">
        <v>99</v>
      </c>
      <c r="L4413" s="301">
        <v>99</v>
      </c>
      <c r="M4413" s="301">
        <v>99</v>
      </c>
      <c r="N4413" s="301">
        <v>80</v>
      </c>
      <c r="O4413" s="301">
        <v>99</v>
      </c>
      <c r="P4413" s="301">
        <v>9999</v>
      </c>
      <c r="Q4413" s="301">
        <v>178</v>
      </c>
      <c r="R4413" s="301">
        <v>216</v>
      </c>
      <c r="S4413" s="301">
        <v>150</v>
      </c>
      <c r="T4413" s="301">
        <v>1.4890646812470911</v>
      </c>
      <c r="U4413" s="301">
        <v>0.69193128339436005</v>
      </c>
      <c r="V4413" s="301">
        <v>26.944444444444443</v>
      </c>
      <c r="W4413" s="301">
        <v>58.880000000000017</v>
      </c>
      <c r="X4413" s="301">
        <v>93.153364632237839</v>
      </c>
      <c r="Y4413" s="301">
        <v>59.896759259259213</v>
      </c>
      <c r="Z4413" s="301">
        <v>86.25133333333325</v>
      </c>
      <c r="AA4413" s="301">
        <v>2.6972266414905937</v>
      </c>
      <c r="AB4413" s="301">
        <v>2.8819437884871699</v>
      </c>
      <c r="AC4413" s="301">
        <v>2.3605725013107457</v>
      </c>
    </row>
    <row r="4414" spans="1:29" s="301" customFormat="1">
      <c r="A4414" s="301">
        <v>11</v>
      </c>
      <c r="B4414" s="301">
        <v>508</v>
      </c>
      <c r="C4414" s="301">
        <v>1996</v>
      </c>
      <c r="D4414" s="301">
        <v>99</v>
      </c>
      <c r="E4414" s="301">
        <v>99</v>
      </c>
      <c r="F4414" s="301">
        <v>99</v>
      </c>
      <c r="G4414" s="301">
        <v>99</v>
      </c>
      <c r="H4414" s="301">
        <v>99</v>
      </c>
      <c r="I4414" s="301">
        <v>99</v>
      </c>
      <c r="J4414" s="301">
        <v>999</v>
      </c>
      <c r="K4414" s="301">
        <v>99</v>
      </c>
      <c r="L4414" s="301">
        <v>99</v>
      </c>
      <c r="M4414" s="301">
        <v>99</v>
      </c>
      <c r="N4414" s="301">
        <v>90</v>
      </c>
      <c r="O4414" s="301">
        <v>99</v>
      </c>
      <c r="P4414" s="301">
        <v>9999</v>
      </c>
      <c r="Q4414" s="301">
        <v>381</v>
      </c>
      <c r="R4414" s="301">
        <v>536</v>
      </c>
      <c r="S4414" s="301">
        <v>419</v>
      </c>
      <c r="T4414" s="301">
        <v>3.6950864312427822</v>
      </c>
      <c r="U4414" s="301">
        <v>2.1496147573357614</v>
      </c>
      <c r="V4414" s="301">
        <v>24.147388059701484</v>
      </c>
      <c r="W4414" s="301">
        <v>58.804295942720785</v>
      </c>
      <c r="X4414" s="301">
        <v>103.79238692776644</v>
      </c>
      <c r="Y4414" s="301">
        <v>74.987686567164147</v>
      </c>
      <c r="Z4414" s="301">
        <v>95.926968973746966</v>
      </c>
      <c r="AA4414" s="301">
        <v>2.7037520339527821</v>
      </c>
      <c r="AB4414" s="301">
        <v>3.1036018290645195</v>
      </c>
      <c r="AC4414" s="301">
        <v>-9.8148498731470593</v>
      </c>
    </row>
    <row r="4415" spans="1:29" s="301" customFormat="1">
      <c r="A4415" s="301">
        <v>11</v>
      </c>
      <c r="B4415" s="301">
        <v>509</v>
      </c>
      <c r="C4415" s="301">
        <v>1996</v>
      </c>
      <c r="D4415" s="301">
        <v>99</v>
      </c>
      <c r="E4415" s="301">
        <v>99</v>
      </c>
      <c r="F4415" s="301">
        <v>99</v>
      </c>
      <c r="G4415" s="301">
        <v>99</v>
      </c>
      <c r="H4415" s="301">
        <v>99</v>
      </c>
      <c r="I4415" s="301">
        <v>99</v>
      </c>
      <c r="J4415" s="301">
        <v>999</v>
      </c>
      <c r="K4415" s="301">
        <v>99</v>
      </c>
      <c r="L4415" s="301">
        <v>99</v>
      </c>
      <c r="M4415" s="301">
        <v>99</v>
      </c>
      <c r="N4415" s="301">
        <v>100</v>
      </c>
      <c r="O4415" s="301">
        <v>99</v>
      </c>
      <c r="P4415" s="301">
        <v>9999</v>
      </c>
      <c r="Q4415" s="301">
        <v>723</v>
      </c>
      <c r="R4415" s="301">
        <v>1063</v>
      </c>
      <c r="S4415" s="301">
        <v>904</v>
      </c>
      <c r="T4415" s="301">
        <v>7.3281285007669394</v>
      </c>
      <c r="U4415" s="301">
        <v>5.1228222551610516</v>
      </c>
      <c r="V4415" s="301">
        <v>19.982126058325495</v>
      </c>
      <c r="W4415" s="301">
        <v>57.834070796460175</v>
      </c>
      <c r="X4415" s="301">
        <v>114.8014215985547</v>
      </c>
      <c r="Y4415" s="301">
        <v>90.109407337723269</v>
      </c>
      <c r="Z4415" s="301">
        <v>105.95829646017683</v>
      </c>
      <c r="AA4415" s="301">
        <v>2.8580304841680859</v>
      </c>
      <c r="AB4415" s="301">
        <v>3.1304793766660213</v>
      </c>
      <c r="AC4415" s="301">
        <v>-7.7985692542364866</v>
      </c>
    </row>
    <row r="4416" spans="1:29" s="301" customFormat="1">
      <c r="A4416" s="301">
        <v>11</v>
      </c>
      <c r="B4416" s="301">
        <v>510</v>
      </c>
      <c r="C4416" s="301">
        <v>1996</v>
      </c>
      <c r="D4416" s="301">
        <v>99</v>
      </c>
      <c r="E4416" s="301">
        <v>99</v>
      </c>
      <c r="F4416" s="301">
        <v>99</v>
      </c>
      <c r="G4416" s="301">
        <v>99</v>
      </c>
      <c r="H4416" s="301">
        <v>99</v>
      </c>
      <c r="I4416" s="301">
        <v>99</v>
      </c>
      <c r="J4416" s="301">
        <v>999</v>
      </c>
      <c r="K4416" s="301">
        <v>99</v>
      </c>
      <c r="L4416" s="301">
        <v>99</v>
      </c>
      <c r="M4416" s="301">
        <v>99</v>
      </c>
      <c r="N4416" s="301">
        <v>110</v>
      </c>
      <c r="O4416" s="301">
        <v>99</v>
      </c>
      <c r="P4416" s="301">
        <v>9999</v>
      </c>
      <c r="Q4416" s="301">
        <v>1182</v>
      </c>
      <c r="R4416" s="301">
        <v>1935.5</v>
      </c>
      <c r="S4416" s="301">
        <v>1710</v>
      </c>
      <c r="T4416" s="301">
        <v>13.342984678489563</v>
      </c>
      <c r="U4416" s="301">
        <v>10.534879349105305</v>
      </c>
      <c r="V4416" s="301">
        <v>16.988375096874186</v>
      </c>
      <c r="W4416" s="301">
        <v>57.067251461988306</v>
      </c>
      <c r="X4416" s="301">
        <v>124.83553427954055</v>
      </c>
      <c r="Y4416" s="301">
        <v>101.7725135623871</v>
      </c>
      <c r="Z4416" s="301">
        <v>115.19339181286561</v>
      </c>
      <c r="AA4416" s="301">
        <v>2.919774817823618</v>
      </c>
      <c r="AB4416" s="301">
        <v>3.7574305393984098</v>
      </c>
      <c r="AC4416" s="301">
        <v>-5.2682935787029281</v>
      </c>
    </row>
    <row r="4417" spans="1:39" s="301" customFormat="1">
      <c r="A4417" s="301">
        <v>11</v>
      </c>
      <c r="B4417" s="301">
        <v>511</v>
      </c>
      <c r="C4417" s="301">
        <v>1996</v>
      </c>
      <c r="D4417" s="301">
        <v>99</v>
      </c>
      <c r="E4417" s="301">
        <v>99</v>
      </c>
      <c r="F4417" s="301">
        <v>99</v>
      </c>
      <c r="G4417" s="301">
        <v>99</v>
      </c>
      <c r="H4417" s="301">
        <v>99</v>
      </c>
      <c r="I4417" s="301">
        <v>99</v>
      </c>
      <c r="J4417" s="301">
        <v>999</v>
      </c>
      <c r="K4417" s="301">
        <v>99</v>
      </c>
      <c r="L4417" s="301">
        <v>99</v>
      </c>
      <c r="M4417" s="301">
        <v>99</v>
      </c>
      <c r="N4417" s="301">
        <v>120</v>
      </c>
      <c r="O4417" s="301">
        <v>99</v>
      </c>
      <c r="P4417" s="301">
        <v>9999</v>
      </c>
      <c r="Q4417" s="301">
        <v>1198</v>
      </c>
      <c r="R4417" s="301">
        <v>1971.5</v>
      </c>
      <c r="S4417" s="301">
        <v>1755.5</v>
      </c>
      <c r="T4417" s="301">
        <v>13.591162125364079</v>
      </c>
      <c r="U4417" s="301">
        <v>11.734860844407862</v>
      </c>
      <c r="V4417" s="301">
        <v>16.544762870910471</v>
      </c>
      <c r="W4417" s="301">
        <v>56.608943320991187</v>
      </c>
      <c r="X4417" s="301">
        <v>135.40932282863955</v>
      </c>
      <c r="Y4417" s="301">
        <v>111.29490235861036</v>
      </c>
      <c r="Z4417" s="301">
        <v>124.98883508971819</v>
      </c>
      <c r="AA4417" s="301">
        <v>2.8595232733793594</v>
      </c>
      <c r="AB4417" s="301">
        <v>3.7045577315313474</v>
      </c>
      <c r="AC4417" s="301">
        <v>-2.9492925451970362</v>
      </c>
    </row>
    <row r="4418" spans="1:39" s="301" customFormat="1">
      <c r="A4418" s="301">
        <v>11</v>
      </c>
      <c r="B4418" s="301">
        <v>512</v>
      </c>
      <c r="C4418" s="301">
        <v>1996</v>
      </c>
      <c r="D4418" s="301">
        <v>99</v>
      </c>
      <c r="E4418" s="301">
        <v>99</v>
      </c>
      <c r="F4418" s="301">
        <v>99</v>
      </c>
      <c r="G4418" s="301">
        <v>99</v>
      </c>
      <c r="H4418" s="301">
        <v>99</v>
      </c>
      <c r="I4418" s="301">
        <v>99</v>
      </c>
      <c r="J4418" s="301">
        <v>999</v>
      </c>
      <c r="K4418" s="301">
        <v>99</v>
      </c>
      <c r="L4418" s="301">
        <v>99</v>
      </c>
      <c r="M4418" s="301">
        <v>99</v>
      </c>
      <c r="N4418" s="301">
        <v>130</v>
      </c>
      <c r="O4418" s="301">
        <v>99</v>
      </c>
      <c r="P4418" s="301">
        <v>9999</v>
      </c>
      <c r="Q4418" s="301">
        <v>1241</v>
      </c>
      <c r="R4418" s="301">
        <v>1887</v>
      </c>
      <c r="S4418" s="301">
        <v>1707</v>
      </c>
      <c r="T4418" s="301">
        <v>13.008634507005844</v>
      </c>
      <c r="U4418" s="301">
        <v>12.332824632426378</v>
      </c>
      <c r="V4418" s="301">
        <v>15.128775834658189</v>
      </c>
      <c r="W4418" s="301">
        <v>55.977738722905691</v>
      </c>
      <c r="X4418" s="301">
        <v>146.34078983706121</v>
      </c>
      <c r="Y4418" s="301">
        <v>122.20381558028618</v>
      </c>
      <c r="Z4418" s="301">
        <v>135.08998242530751</v>
      </c>
      <c r="AA4418" s="301">
        <v>2.9124783250444493</v>
      </c>
      <c r="AB4418" s="301">
        <v>3.8832669490646849</v>
      </c>
      <c r="AC4418" s="301">
        <v>-1.9081097967001663</v>
      </c>
    </row>
    <row r="4419" spans="1:39" s="301" customFormat="1">
      <c r="A4419" s="301">
        <v>11</v>
      </c>
      <c r="B4419" s="301">
        <v>513</v>
      </c>
      <c r="C4419" s="301">
        <v>1996</v>
      </c>
      <c r="D4419" s="301">
        <v>99</v>
      </c>
      <c r="E4419" s="301">
        <v>99</v>
      </c>
      <c r="F4419" s="301">
        <v>99</v>
      </c>
      <c r="G4419" s="301">
        <v>99</v>
      </c>
      <c r="H4419" s="301">
        <v>99</v>
      </c>
      <c r="I4419" s="301">
        <v>99</v>
      </c>
      <c r="J4419" s="301">
        <v>999</v>
      </c>
      <c r="K4419" s="301">
        <v>99</v>
      </c>
      <c r="L4419" s="301">
        <v>99</v>
      </c>
      <c r="M4419" s="301">
        <v>99</v>
      </c>
      <c r="N4419" s="301">
        <v>140</v>
      </c>
      <c r="O4419" s="301">
        <v>99</v>
      </c>
      <c r="P4419" s="301">
        <v>9999</v>
      </c>
      <c r="Q4419" s="301">
        <v>1171</v>
      </c>
      <c r="R4419" s="301">
        <v>1723.5</v>
      </c>
      <c r="S4419" s="301">
        <v>1577</v>
      </c>
      <c r="T4419" s="301">
        <v>11.881495269117423</v>
      </c>
      <c r="U4419" s="301">
        <v>12.222577281847141</v>
      </c>
      <c r="V4419" s="301">
        <v>15.333333333333337</v>
      </c>
      <c r="W4419" s="301">
        <v>55.225110970196575</v>
      </c>
      <c r="X4419" s="301">
        <v>157.02356784252927</v>
      </c>
      <c r="Y4419" s="301">
        <v>132.60063823614749</v>
      </c>
      <c r="Z4419" s="301">
        <v>144.91896005072934</v>
      </c>
      <c r="AA4419" s="301">
        <v>2.84116214650378</v>
      </c>
      <c r="AB4419" s="301">
        <v>3.9311678820249809</v>
      </c>
      <c r="AC4419" s="301">
        <v>-3.8341338023648128</v>
      </c>
    </row>
    <row r="4420" spans="1:39" s="301" customFormat="1">
      <c r="A4420" s="301">
        <v>11</v>
      </c>
      <c r="B4420" s="301">
        <v>514</v>
      </c>
      <c r="C4420" s="301">
        <v>1996</v>
      </c>
      <c r="D4420" s="301">
        <v>99</v>
      </c>
      <c r="E4420" s="301">
        <v>99</v>
      </c>
      <c r="F4420" s="301">
        <v>99</v>
      </c>
      <c r="G4420" s="301">
        <v>99</v>
      </c>
      <c r="H4420" s="301">
        <v>99</v>
      </c>
      <c r="I4420" s="301">
        <v>99</v>
      </c>
      <c r="J4420" s="301">
        <v>999</v>
      </c>
      <c r="K4420" s="301">
        <v>99</v>
      </c>
      <c r="L4420" s="301">
        <v>99</v>
      </c>
      <c r="M4420" s="301">
        <v>99</v>
      </c>
      <c r="N4420" s="301">
        <v>150</v>
      </c>
      <c r="O4420" s="301">
        <v>99</v>
      </c>
      <c r="P4420" s="301">
        <v>9999</v>
      </c>
      <c r="Q4420" s="301">
        <v>992</v>
      </c>
      <c r="R4420" s="301">
        <v>1441</v>
      </c>
      <c r="S4420" s="301">
        <v>1358.5</v>
      </c>
      <c r="T4420" s="301">
        <v>9.9339916929493466</v>
      </c>
      <c r="U4420" s="301">
        <v>11.261803764101471</v>
      </c>
      <c r="V4420" s="301">
        <v>13.990284524635671</v>
      </c>
      <c r="W4420" s="301">
        <v>54.390872285609127</v>
      </c>
      <c r="X4420" s="301">
        <v>167.92351826219141</v>
      </c>
      <c r="Y4420" s="301">
        <v>146.12956280360859</v>
      </c>
      <c r="Z4420" s="301">
        <v>155.00382775119613</v>
      </c>
      <c r="AA4420" s="301">
        <v>2.961823103341791</v>
      </c>
      <c r="AB4420" s="301">
        <v>4.2611171636124654</v>
      </c>
      <c r="AC4420" s="301">
        <v>-9.7714449099691123</v>
      </c>
    </row>
    <row r="4421" spans="1:39" s="301" customFormat="1">
      <c r="A4421" s="301">
        <v>11</v>
      </c>
      <c r="B4421" s="301">
        <v>515</v>
      </c>
      <c r="C4421" s="301">
        <v>1996</v>
      </c>
      <c r="D4421" s="301">
        <v>99</v>
      </c>
      <c r="E4421" s="301">
        <v>99</v>
      </c>
      <c r="F4421" s="301">
        <v>99</v>
      </c>
      <c r="G4421" s="301">
        <v>99</v>
      </c>
      <c r="H4421" s="301">
        <v>99</v>
      </c>
      <c r="I4421" s="301">
        <v>99</v>
      </c>
      <c r="J4421" s="301">
        <v>999</v>
      </c>
      <c r="K4421" s="301">
        <v>99</v>
      </c>
      <c r="L4421" s="301">
        <v>99</v>
      </c>
      <c r="M4421" s="301">
        <v>99</v>
      </c>
      <c r="N4421" s="301">
        <v>160</v>
      </c>
      <c r="O4421" s="301">
        <v>99</v>
      </c>
      <c r="P4421" s="301">
        <v>9999</v>
      </c>
      <c r="Q4421" s="301">
        <v>843</v>
      </c>
      <c r="R4421" s="301">
        <v>1203.5</v>
      </c>
      <c r="S4421" s="301">
        <v>1147.5</v>
      </c>
      <c r="T4421" s="301">
        <v>8.2967099253744223</v>
      </c>
      <c r="U4421" s="301">
        <v>10.128000628945783</v>
      </c>
      <c r="V4421" s="301">
        <v>13.211466555878689</v>
      </c>
      <c r="W4421" s="301">
        <v>53.355991285403057</v>
      </c>
      <c r="X4421" s="301">
        <v>178.75094355079344</v>
      </c>
      <c r="Y4421" s="301">
        <v>157.35180722891565</v>
      </c>
      <c r="Z4421" s="301">
        <v>165.03084967320251</v>
      </c>
      <c r="AA4421" s="301">
        <v>2.9121842937683127</v>
      </c>
      <c r="AB4421" s="301">
        <v>4.3432342957837742</v>
      </c>
      <c r="AC4421" s="301">
        <v>-11.053538854899548</v>
      </c>
    </row>
    <row r="4422" spans="1:39" s="301" customFormat="1">
      <c r="A4422" s="301">
        <v>11</v>
      </c>
      <c r="B4422" s="301">
        <v>516</v>
      </c>
      <c r="C4422" s="301">
        <v>1996</v>
      </c>
      <c r="D4422" s="301">
        <v>99</v>
      </c>
      <c r="E4422" s="301">
        <v>99</v>
      </c>
      <c r="F4422" s="301">
        <v>99</v>
      </c>
      <c r="G4422" s="301">
        <v>99</v>
      </c>
      <c r="H4422" s="301">
        <v>99</v>
      </c>
      <c r="I4422" s="301">
        <v>99</v>
      </c>
      <c r="J4422" s="301">
        <v>999</v>
      </c>
      <c r="K4422" s="301">
        <v>99</v>
      </c>
      <c r="L4422" s="301">
        <v>99</v>
      </c>
      <c r="M4422" s="301">
        <v>99</v>
      </c>
      <c r="N4422" s="301">
        <v>170</v>
      </c>
      <c r="O4422" s="301">
        <v>99</v>
      </c>
      <c r="P4422" s="301">
        <v>9999</v>
      </c>
      <c r="Q4422" s="301">
        <v>667</v>
      </c>
      <c r="R4422" s="301">
        <v>935</v>
      </c>
      <c r="S4422" s="301">
        <v>886</v>
      </c>
      <c r="T4422" s="301">
        <v>6.4457198007686607</v>
      </c>
      <c r="U4422" s="301">
        <v>8.2889545942323615</v>
      </c>
      <c r="V4422" s="301">
        <v>12.64491978609626</v>
      </c>
      <c r="W4422" s="301">
        <v>52.063205417607215</v>
      </c>
      <c r="X4422" s="301">
        <v>189.46900655268553</v>
      </c>
      <c r="Y4422" s="301">
        <v>165.76096256684485</v>
      </c>
      <c r="Z4422" s="301">
        <v>174.92832957110599</v>
      </c>
      <c r="AA4422" s="301">
        <v>2.8349835930174656</v>
      </c>
      <c r="AB4422" s="301">
        <v>4.538083208372325</v>
      </c>
      <c r="AC4422" s="301">
        <v>-6.5874532252603757</v>
      </c>
    </row>
    <row r="4423" spans="1:39" s="301" customFormat="1">
      <c r="A4423" s="301">
        <v>11</v>
      </c>
      <c r="B4423" s="301">
        <v>517</v>
      </c>
      <c r="C4423" s="301">
        <v>1996</v>
      </c>
      <c r="D4423" s="301">
        <v>99</v>
      </c>
      <c r="E4423" s="301">
        <v>99</v>
      </c>
      <c r="F4423" s="301">
        <v>99</v>
      </c>
      <c r="G4423" s="301">
        <v>99</v>
      </c>
      <c r="H4423" s="301">
        <v>99</v>
      </c>
      <c r="I4423" s="301">
        <v>99</v>
      </c>
      <c r="J4423" s="301">
        <v>999</v>
      </c>
      <c r="K4423" s="301">
        <v>99</v>
      </c>
      <c r="L4423" s="301">
        <v>99</v>
      </c>
      <c r="M4423" s="301">
        <v>99</v>
      </c>
      <c r="N4423" s="301">
        <v>180</v>
      </c>
      <c r="O4423" s="301">
        <v>99</v>
      </c>
      <c r="P4423" s="301">
        <v>9999</v>
      </c>
      <c r="Q4423" s="301">
        <v>483</v>
      </c>
      <c r="R4423" s="301">
        <v>621</v>
      </c>
      <c r="S4423" s="301">
        <v>597</v>
      </c>
      <c r="T4423" s="301">
        <v>4.2810609585853889</v>
      </c>
      <c r="U4423" s="301">
        <v>5.904009288716324</v>
      </c>
      <c r="V4423" s="301">
        <v>11.950080515297911</v>
      </c>
      <c r="W4423" s="301">
        <v>50.986599664991608</v>
      </c>
      <c r="X4423" s="301">
        <v>200.36567727933337</v>
      </c>
      <c r="Y4423" s="301">
        <v>177.76634460547481</v>
      </c>
      <c r="Z4423" s="301">
        <v>184.91273031825767</v>
      </c>
      <c r="AA4423" s="301">
        <v>2.8390325721608392</v>
      </c>
      <c r="AB4423" s="301">
        <v>4.8670589314366524</v>
      </c>
      <c r="AC4423" s="301">
        <v>-10.448276115513398</v>
      </c>
    </row>
    <row r="4424" spans="1:39" s="301" customFormat="1">
      <c r="A4424" s="301">
        <v>11</v>
      </c>
      <c r="B4424" s="301">
        <v>518</v>
      </c>
      <c r="C4424" s="301">
        <v>1996</v>
      </c>
      <c r="D4424" s="301">
        <v>99</v>
      </c>
      <c r="E4424" s="301">
        <v>99</v>
      </c>
      <c r="F4424" s="301">
        <v>99</v>
      </c>
      <c r="G4424" s="301">
        <v>99</v>
      </c>
      <c r="H4424" s="301">
        <v>99</v>
      </c>
      <c r="I4424" s="301">
        <v>99</v>
      </c>
      <c r="J4424" s="301">
        <v>999</v>
      </c>
      <c r="K4424" s="301">
        <v>99</v>
      </c>
      <c r="L4424" s="301">
        <v>99</v>
      </c>
      <c r="M4424" s="301">
        <v>99</v>
      </c>
      <c r="N4424" s="301">
        <v>190</v>
      </c>
      <c r="O4424" s="301">
        <v>99</v>
      </c>
      <c r="P4424" s="301">
        <v>9999</v>
      </c>
      <c r="Q4424" s="301">
        <v>352</v>
      </c>
      <c r="R4424" s="301">
        <v>420</v>
      </c>
      <c r="S4424" s="301">
        <v>405</v>
      </c>
      <c r="T4424" s="301">
        <v>2.8954035468693449</v>
      </c>
      <c r="U4424" s="301">
        <v>4.2138244529949915</v>
      </c>
      <c r="V4424" s="301">
        <v>11.75476190476191</v>
      </c>
      <c r="W4424" s="301">
        <v>49.906172839506176</v>
      </c>
      <c r="X4424" s="301">
        <v>210.79657431770119</v>
      </c>
      <c r="Y4424" s="301">
        <v>187.595</v>
      </c>
      <c r="Z4424" s="301">
        <v>194.54296296296295</v>
      </c>
      <c r="AA4424" s="301">
        <v>2.9129266791545554</v>
      </c>
      <c r="AB4424" s="301">
        <v>5.7759472672734491</v>
      </c>
      <c r="AC4424" s="301">
        <v>-3.5289737268838826</v>
      </c>
    </row>
    <row r="4425" spans="1:39" s="301" customFormat="1">
      <c r="A4425" s="301">
        <v>11</v>
      </c>
      <c r="B4425" s="301">
        <v>519</v>
      </c>
      <c r="C4425" s="301">
        <v>1996</v>
      </c>
      <c r="D4425" s="301">
        <v>99</v>
      </c>
      <c r="E4425" s="301">
        <v>99</v>
      </c>
      <c r="F4425" s="301">
        <v>99</v>
      </c>
      <c r="G4425" s="301">
        <v>99</v>
      </c>
      <c r="H4425" s="301">
        <v>99</v>
      </c>
      <c r="I4425" s="301">
        <v>99</v>
      </c>
      <c r="J4425" s="301">
        <v>999</v>
      </c>
      <c r="K4425" s="301">
        <v>99</v>
      </c>
      <c r="L4425" s="301">
        <v>99</v>
      </c>
      <c r="M4425" s="301">
        <v>99</v>
      </c>
      <c r="N4425" s="301">
        <v>200</v>
      </c>
      <c r="O4425" s="301">
        <v>99</v>
      </c>
      <c r="P4425" s="301">
        <v>9999</v>
      </c>
      <c r="Q4425" s="301">
        <v>189</v>
      </c>
      <c r="R4425" s="301">
        <v>213.75</v>
      </c>
      <c r="S4425" s="301">
        <v>210.75</v>
      </c>
      <c r="T4425" s="301">
        <v>1.4735535908174349</v>
      </c>
      <c r="U4425" s="301">
        <v>2.3051183939634043</v>
      </c>
      <c r="V4425" s="301">
        <v>10.947368421052632</v>
      </c>
      <c r="W4425" s="301">
        <v>49.499406880189774</v>
      </c>
      <c r="X4425" s="301">
        <v>221.54657137607455</v>
      </c>
      <c r="Y4425" s="301">
        <v>201.64210526315796</v>
      </c>
      <c r="Z4425" s="301">
        <v>204.51245551601431</v>
      </c>
      <c r="AA4425" s="301">
        <v>2.759182351416972</v>
      </c>
      <c r="AB4425" s="301">
        <v>8.3836028060975849</v>
      </c>
      <c r="AC4425" s="301">
        <v>-2.5983198341024965</v>
      </c>
    </row>
    <row r="4426" spans="1:39" s="301" customFormat="1">
      <c r="A4426" s="301">
        <v>11</v>
      </c>
      <c r="B4426" s="301">
        <v>520</v>
      </c>
      <c r="C4426" s="301">
        <v>1996</v>
      </c>
      <c r="D4426" s="301">
        <v>99</v>
      </c>
      <c r="E4426" s="301">
        <v>99</v>
      </c>
      <c r="F4426" s="301">
        <v>99</v>
      </c>
      <c r="G4426" s="301">
        <v>99</v>
      </c>
      <c r="H4426" s="301">
        <v>99</v>
      </c>
      <c r="I4426" s="301">
        <v>99</v>
      </c>
      <c r="J4426" s="301">
        <v>999</v>
      </c>
      <c r="K4426" s="301">
        <v>99</v>
      </c>
      <c r="L4426" s="301">
        <v>99</v>
      </c>
      <c r="M4426" s="301">
        <v>99</v>
      </c>
      <c r="N4426" s="301">
        <v>210</v>
      </c>
      <c r="O4426" s="301">
        <v>99</v>
      </c>
      <c r="P4426" s="301">
        <v>9999</v>
      </c>
      <c r="Q4426" s="301">
        <v>113</v>
      </c>
      <c r="R4426" s="301">
        <v>125.5</v>
      </c>
      <c r="S4426" s="301">
        <v>124.5</v>
      </c>
      <c r="T4426" s="301">
        <v>0.86517415507643525</v>
      </c>
      <c r="U4426" s="301">
        <v>1.4268298324602871</v>
      </c>
      <c r="V4426" s="301">
        <v>9.21115537848606</v>
      </c>
      <c r="W4426" s="301">
        <v>47.767068273092384</v>
      </c>
      <c r="X4426" s="301">
        <v>232.14271840050407</v>
      </c>
      <c r="Y4426" s="301">
        <v>212.58007968127475</v>
      </c>
      <c r="Z4426" s="301">
        <v>214.28755020080317</v>
      </c>
      <c r="AA4426" s="301">
        <v>2.6239638656107713</v>
      </c>
      <c r="AB4426" s="301">
        <v>5.6726250129466145</v>
      </c>
      <c r="AC4426" s="301">
        <v>1.1353059254825977</v>
      </c>
    </row>
    <row r="4427" spans="1:39" s="301" customFormat="1">
      <c r="A4427" s="301">
        <v>11</v>
      </c>
      <c r="B4427" s="301">
        <v>521</v>
      </c>
      <c r="C4427" s="301">
        <v>1996</v>
      </c>
      <c r="D4427" s="301">
        <v>99</v>
      </c>
      <c r="E4427" s="301">
        <v>99</v>
      </c>
      <c r="F4427" s="301">
        <v>99</v>
      </c>
      <c r="G4427" s="301">
        <v>99</v>
      </c>
      <c r="H4427" s="301">
        <v>99</v>
      </c>
      <c r="I4427" s="301">
        <v>99</v>
      </c>
      <c r="J4427" s="301">
        <v>999</v>
      </c>
      <c r="K4427" s="301">
        <v>99</v>
      </c>
      <c r="L4427" s="301">
        <v>99</v>
      </c>
      <c r="M4427" s="301">
        <v>99</v>
      </c>
      <c r="N4427" s="301">
        <v>220</v>
      </c>
      <c r="O4427" s="301">
        <v>99</v>
      </c>
      <c r="P4427" s="301">
        <v>9999</v>
      </c>
      <c r="Q4427" s="301">
        <v>62</v>
      </c>
      <c r="R4427" s="301">
        <v>69.5</v>
      </c>
      <c r="S4427" s="301">
        <v>69.5</v>
      </c>
      <c r="T4427" s="301">
        <v>0.47912034882718918</v>
      </c>
      <c r="U4427" s="301">
        <v>0.83267929567698684</v>
      </c>
      <c r="V4427" s="301">
        <v>8.3165467625899314</v>
      </c>
      <c r="W4427" s="301">
        <v>47.812949640287776</v>
      </c>
      <c r="X4427" s="301">
        <v>242.70871493487763</v>
      </c>
      <c r="Y4427" s="301">
        <v>224.02014388489204</v>
      </c>
      <c r="Z4427" s="301">
        <v>224.02014388489204</v>
      </c>
      <c r="AA4427" s="301">
        <v>2.7085311492587958</v>
      </c>
      <c r="AB4427" s="301">
        <v>7.3676019793092609</v>
      </c>
      <c r="AC4427" s="301">
        <v>15.016370311961005</v>
      </c>
    </row>
    <row r="4428" spans="1:39" s="301" customFormat="1">
      <c r="A4428" s="301">
        <v>11</v>
      </c>
      <c r="B4428" s="301">
        <v>522</v>
      </c>
      <c r="C4428" s="301">
        <v>1996</v>
      </c>
      <c r="D4428" s="301">
        <v>99</v>
      </c>
      <c r="E4428" s="301">
        <v>99</v>
      </c>
      <c r="F4428" s="301">
        <v>99</v>
      </c>
      <c r="G4428" s="301">
        <v>99</v>
      </c>
      <c r="H4428" s="301">
        <v>99</v>
      </c>
      <c r="I4428" s="301">
        <v>99</v>
      </c>
      <c r="J4428" s="301">
        <v>999</v>
      </c>
      <c r="K4428" s="301">
        <v>99</v>
      </c>
      <c r="L4428" s="301">
        <v>99</v>
      </c>
      <c r="M4428" s="301">
        <v>99</v>
      </c>
      <c r="N4428" s="301">
        <v>230</v>
      </c>
      <c r="O4428" s="301">
        <v>99</v>
      </c>
      <c r="P4428" s="301">
        <v>9999</v>
      </c>
      <c r="Q4428" s="301">
        <v>43</v>
      </c>
      <c r="R4428" s="301">
        <v>51</v>
      </c>
      <c r="S4428" s="301">
        <v>49</v>
      </c>
      <c r="T4428" s="301">
        <v>0.35158471640556327</v>
      </c>
      <c r="U4428" s="301">
        <v>0.63975445443097878</v>
      </c>
      <c r="V4428" s="301">
        <v>7.921568627450978</v>
      </c>
      <c r="W4428" s="301">
        <v>49.734693877551031</v>
      </c>
      <c r="X4428" s="301">
        <v>263.95173453996983</v>
      </c>
      <c r="Y4428" s="301">
        <v>234.55098039215696</v>
      </c>
      <c r="Z4428" s="301">
        <v>244.12448979591841</v>
      </c>
      <c r="AA4428" s="301">
        <v>14.834708757618838</v>
      </c>
      <c r="AB4428" s="301">
        <v>14.610278057117483</v>
      </c>
      <c r="AC4428" s="301">
        <v>-2.2681412668696739</v>
      </c>
    </row>
    <row r="4429" spans="1:39" s="301" customFormat="1">
      <c r="A4429" s="301">
        <v>12</v>
      </c>
      <c r="B4429" s="301">
        <v>1</v>
      </c>
      <c r="C4429" s="301">
        <v>2024</v>
      </c>
      <c r="D4429" s="301">
        <v>99</v>
      </c>
      <c r="E4429" s="301">
        <v>99</v>
      </c>
      <c r="F4429" s="301">
        <v>99</v>
      </c>
      <c r="G4429" s="301">
        <v>99</v>
      </c>
      <c r="H4429" s="301">
        <v>99</v>
      </c>
      <c r="I4429" s="301">
        <v>99</v>
      </c>
      <c r="J4429" s="301">
        <v>999</v>
      </c>
      <c r="K4429" s="301">
        <v>0</v>
      </c>
      <c r="L4429" s="301">
        <v>99</v>
      </c>
      <c r="M4429" s="301">
        <v>99</v>
      </c>
      <c r="N4429" s="301">
        <v>99</v>
      </c>
      <c r="O4429" s="301">
        <v>99</v>
      </c>
      <c r="P4429" s="301">
        <v>9999</v>
      </c>
      <c r="Q4429" s="301">
        <v>375</v>
      </c>
      <c r="R4429" s="301">
        <v>8706</v>
      </c>
      <c r="S4429" s="301">
        <v>8682</v>
      </c>
      <c r="T4429" s="301">
        <v>61.731546479472435</v>
      </c>
      <c r="U4429" s="301">
        <v>60.445354301271344</v>
      </c>
      <c r="V4429" s="301">
        <v>5.6456466804502643</v>
      </c>
      <c r="W4429" s="301">
        <v>59.35360516010136</v>
      </c>
      <c r="X4429" s="301">
        <v>163.00862731745801</v>
      </c>
      <c r="Y4429" s="301">
        <v>150.05583505628263</v>
      </c>
      <c r="Z4429" s="301">
        <v>150.47064040543617</v>
      </c>
      <c r="AA4429" s="301">
        <v>29.571541257089002</v>
      </c>
      <c r="AB4429" s="301">
        <v>4.1989296713007596</v>
      </c>
      <c r="AC4429" s="301">
        <v>-35.722747953940697</v>
      </c>
      <c r="AD4429" s="301">
        <v>249</v>
      </c>
      <c r="AE4429" s="301">
        <v>0</v>
      </c>
      <c r="AF4429" s="301">
        <v>0</v>
      </c>
      <c r="AG4429" s="301">
        <v>30</v>
      </c>
      <c r="AH4429" s="301">
        <v>721</v>
      </c>
      <c r="AI4429" s="301">
        <v>274</v>
      </c>
      <c r="AJ4429" s="301">
        <v>188</v>
      </c>
      <c r="AK4429" s="301">
        <v>40</v>
      </c>
      <c r="AL4429" s="301">
        <v>111</v>
      </c>
      <c r="AM4429" s="301">
        <v>24</v>
      </c>
    </row>
    <row r="4430" spans="1:39">
      <c r="A4430">
        <v>12</v>
      </c>
      <c r="B4430">
        <v>2</v>
      </c>
      <c r="C4430">
        <v>2024</v>
      </c>
      <c r="D4430">
        <v>99</v>
      </c>
      <c r="E4430">
        <v>99</v>
      </c>
      <c r="F4430">
        <v>99</v>
      </c>
      <c r="G4430">
        <v>99</v>
      </c>
      <c r="H4430">
        <v>99</v>
      </c>
      <c r="I4430">
        <v>99</v>
      </c>
      <c r="J4430">
        <v>999</v>
      </c>
      <c r="K4430">
        <v>2</v>
      </c>
      <c r="L4430">
        <v>99</v>
      </c>
      <c r="M4430">
        <v>99</v>
      </c>
      <c r="N4430">
        <v>99</v>
      </c>
      <c r="O4430">
        <v>99</v>
      </c>
      <c r="P4430">
        <v>9999</v>
      </c>
      <c r="Q4430">
        <v>173</v>
      </c>
      <c r="R4430">
        <v>5298</v>
      </c>
      <c r="S4430">
        <v>5298</v>
      </c>
      <c r="T4430">
        <v>37.566475218038711</v>
      </c>
      <c r="U4430">
        <v>38.888231353076009</v>
      </c>
      <c r="V4430">
        <v>6.2955832389580975</v>
      </c>
      <c r="W4430">
        <v>58.57776519441299</v>
      </c>
      <c r="X4430">
        <v>171.87517765652501</v>
      </c>
      <c r="Y4430">
        <v>158.64078897697163</v>
      </c>
      <c r="Z4430">
        <v>158.64078897697163</v>
      </c>
      <c r="AA4430">
        <v>31.467239117757234</v>
      </c>
      <c r="AB4430">
        <v>5.209112669331863</v>
      </c>
      <c r="AC4430">
        <v>-40.753191402927271</v>
      </c>
      <c r="AD4430">
        <v>186</v>
      </c>
      <c r="AE4430">
        <v>0</v>
      </c>
      <c r="AF4430">
        <v>0</v>
      </c>
      <c r="AG4430">
        <v>22</v>
      </c>
      <c r="AH4430">
        <v>217</v>
      </c>
      <c r="AI4430">
        <v>59</v>
      </c>
      <c r="AJ4430">
        <v>43</v>
      </c>
      <c r="AK4430">
        <v>52</v>
      </c>
      <c r="AL4430">
        <v>30</v>
      </c>
      <c r="AM4430">
        <v>12</v>
      </c>
    </row>
    <row r="4431" spans="1:39">
      <c r="A4431">
        <v>12</v>
      </c>
      <c r="B4431">
        <v>3</v>
      </c>
      <c r="C4431">
        <v>2024</v>
      </c>
      <c r="D4431">
        <v>99</v>
      </c>
      <c r="E4431">
        <v>99</v>
      </c>
      <c r="F4431">
        <v>99</v>
      </c>
      <c r="G4431">
        <v>99</v>
      </c>
      <c r="H4431">
        <v>99</v>
      </c>
      <c r="I4431">
        <v>99</v>
      </c>
      <c r="J4431">
        <v>999</v>
      </c>
      <c r="K4431">
        <v>4</v>
      </c>
      <c r="L4431">
        <v>99</v>
      </c>
      <c r="M4431">
        <v>99</v>
      </c>
      <c r="N4431">
        <v>99</v>
      </c>
      <c r="O4431">
        <v>99</v>
      </c>
      <c r="P4431">
        <v>9999</v>
      </c>
      <c r="Q4431">
        <v>55</v>
      </c>
      <c r="R4431">
        <v>99</v>
      </c>
      <c r="S4431">
        <v>93</v>
      </c>
      <c r="T4431">
        <v>0.70197830248883242</v>
      </c>
      <c r="U4431">
        <v>0.66641434565264723</v>
      </c>
      <c r="V4431">
        <v>2.4747474747474745</v>
      </c>
      <c r="W4431">
        <v>59.48387096774195</v>
      </c>
      <c r="X4431">
        <v>166.13918163213935</v>
      </c>
      <c r="Y4431">
        <v>145.48484848484853</v>
      </c>
      <c r="Z4431">
        <v>154.87096774193557</v>
      </c>
      <c r="AA4431">
        <v>41.363506799622066</v>
      </c>
      <c r="AD4431">
        <v>2</v>
      </c>
      <c r="AE4431">
        <v>0</v>
      </c>
      <c r="AF4431">
        <v>0</v>
      </c>
      <c r="AG4431">
        <v>1</v>
      </c>
      <c r="AH4431">
        <v>1</v>
      </c>
      <c r="AI4431">
        <v>0</v>
      </c>
      <c r="AJ4431">
        <v>1</v>
      </c>
      <c r="AK4431">
        <v>0</v>
      </c>
      <c r="AL4431">
        <v>0</v>
      </c>
      <c r="AM4431">
        <v>2</v>
      </c>
    </row>
    <row r="4432" spans="1:39">
      <c r="A4432">
        <v>12</v>
      </c>
      <c r="B4432">
        <v>4</v>
      </c>
      <c r="C4432">
        <v>2023</v>
      </c>
      <c r="D4432">
        <v>99</v>
      </c>
      <c r="E4432">
        <v>99</v>
      </c>
      <c r="F4432">
        <v>99</v>
      </c>
      <c r="G4432">
        <v>99</v>
      </c>
      <c r="H4432">
        <v>99</v>
      </c>
      <c r="I4432">
        <v>99</v>
      </c>
      <c r="J4432">
        <v>999</v>
      </c>
      <c r="K4432">
        <v>0</v>
      </c>
      <c r="L4432">
        <v>99</v>
      </c>
      <c r="M4432">
        <v>99</v>
      </c>
      <c r="N4432">
        <v>99</v>
      </c>
      <c r="O4432">
        <v>99</v>
      </c>
      <c r="P4432">
        <v>9999</v>
      </c>
      <c r="Q4432">
        <v>446</v>
      </c>
      <c r="R4432">
        <v>9437</v>
      </c>
      <c r="S4432">
        <v>9424</v>
      </c>
      <c r="T4432">
        <v>64.681288553803995</v>
      </c>
      <c r="U4432">
        <v>63.81347090739601</v>
      </c>
      <c r="V4432">
        <v>5.5380947334958162</v>
      </c>
      <c r="W4432">
        <v>59.480581494057709</v>
      </c>
      <c r="X4432">
        <v>165.52196346622529</v>
      </c>
      <c r="Y4432">
        <v>152.57983469322829</v>
      </c>
      <c r="Z4432">
        <v>152.79031196943924</v>
      </c>
      <c r="AA4432">
        <v>30.294281255920744</v>
      </c>
      <c r="AB4432">
        <v>4.3606567745773939</v>
      </c>
      <c r="AC4432">
        <v>-40.590052876661446</v>
      </c>
      <c r="AD4432">
        <v>284</v>
      </c>
      <c r="AE4432">
        <v>1</v>
      </c>
      <c r="AF4432">
        <v>0</v>
      </c>
      <c r="AG4432">
        <v>25</v>
      </c>
      <c r="AH4432">
        <v>773</v>
      </c>
      <c r="AI4432">
        <v>88</v>
      </c>
      <c r="AJ4432">
        <v>133</v>
      </c>
      <c r="AK4432">
        <v>31</v>
      </c>
      <c r="AL4432">
        <v>122</v>
      </c>
      <c r="AM4432">
        <v>27</v>
      </c>
    </row>
    <row r="4433" spans="1:39">
      <c r="A4433">
        <v>12</v>
      </c>
      <c r="B4433">
        <v>5</v>
      </c>
      <c r="C4433">
        <v>2023</v>
      </c>
      <c r="D4433">
        <v>99</v>
      </c>
      <c r="E4433">
        <v>99</v>
      </c>
      <c r="F4433">
        <v>99</v>
      </c>
      <c r="G4433">
        <v>99</v>
      </c>
      <c r="H4433">
        <v>99</v>
      </c>
      <c r="I4433">
        <v>99</v>
      </c>
      <c r="J4433">
        <v>999</v>
      </c>
      <c r="K4433">
        <v>2</v>
      </c>
      <c r="L4433">
        <v>99</v>
      </c>
      <c r="M4433">
        <v>99</v>
      </c>
      <c r="N4433">
        <v>99</v>
      </c>
      <c r="O4433">
        <v>99</v>
      </c>
      <c r="P4433">
        <v>9999</v>
      </c>
      <c r="Q4433">
        <v>177</v>
      </c>
      <c r="R4433">
        <v>5090</v>
      </c>
      <c r="S4433">
        <v>5090</v>
      </c>
      <c r="T4433">
        <v>34.886908841672373</v>
      </c>
      <c r="U4433">
        <v>35.771396885243249</v>
      </c>
      <c r="V4433">
        <v>6.3933202357563852</v>
      </c>
      <c r="W4433">
        <v>58.421611001964649</v>
      </c>
      <c r="X4433">
        <v>171.80474109581141</v>
      </c>
      <c r="Y4433">
        <v>158.57577603143437</v>
      </c>
      <c r="Z4433">
        <v>158.57577603143437</v>
      </c>
      <c r="AA4433">
        <v>32.118650926903904</v>
      </c>
      <c r="AB4433">
        <v>5.3604683912172311</v>
      </c>
      <c r="AC4433">
        <v>-41.971452475542719</v>
      </c>
      <c r="AD4433">
        <v>206</v>
      </c>
      <c r="AE4433">
        <v>0</v>
      </c>
      <c r="AF4433">
        <v>0</v>
      </c>
      <c r="AG4433">
        <v>42</v>
      </c>
      <c r="AH4433">
        <v>281</v>
      </c>
      <c r="AI4433">
        <v>54</v>
      </c>
      <c r="AJ4433">
        <v>37</v>
      </c>
      <c r="AK4433">
        <v>62</v>
      </c>
      <c r="AL4433">
        <v>60</v>
      </c>
      <c r="AM4433">
        <v>10</v>
      </c>
    </row>
    <row r="4434" spans="1:39">
      <c r="A4434">
        <v>12</v>
      </c>
      <c r="B4434">
        <v>6</v>
      </c>
      <c r="C4434">
        <v>2023</v>
      </c>
      <c r="D4434">
        <v>99</v>
      </c>
      <c r="E4434">
        <v>99</v>
      </c>
      <c r="F4434">
        <v>99</v>
      </c>
      <c r="G4434">
        <v>99</v>
      </c>
      <c r="H4434">
        <v>99</v>
      </c>
      <c r="I4434">
        <v>99</v>
      </c>
      <c r="J4434">
        <v>999</v>
      </c>
      <c r="K4434">
        <v>4</v>
      </c>
      <c r="L4434">
        <v>99</v>
      </c>
      <c r="M4434">
        <v>99</v>
      </c>
      <c r="N4434">
        <v>99</v>
      </c>
      <c r="O4434">
        <v>99</v>
      </c>
      <c r="P4434">
        <v>9999</v>
      </c>
      <c r="Q4434">
        <v>35</v>
      </c>
      <c r="R4434">
        <v>63</v>
      </c>
      <c r="S4434">
        <v>56</v>
      </c>
      <c r="T4434">
        <v>0.43180260452364638</v>
      </c>
      <c r="U4434">
        <v>0.41513220736073431</v>
      </c>
      <c r="V4434">
        <v>4.9682539682539684</v>
      </c>
      <c r="W4434">
        <v>56.410714285714306</v>
      </c>
      <c r="X4434">
        <v>178.71158575383924</v>
      </c>
      <c r="Y4434">
        <v>148.68412698412698</v>
      </c>
      <c r="Z4434">
        <v>167.26964285714277</v>
      </c>
      <c r="AA4434">
        <v>43.932923383441278</v>
      </c>
      <c r="AB4434">
        <v>5.7345344365590636</v>
      </c>
      <c r="AC4434">
        <v>-19.597623676798687</v>
      </c>
      <c r="AD4434">
        <v>0</v>
      </c>
      <c r="AE4434">
        <v>0</v>
      </c>
      <c r="AF4434">
        <v>0</v>
      </c>
      <c r="AG4434">
        <v>0</v>
      </c>
      <c r="AH4434">
        <v>5</v>
      </c>
      <c r="AI4434">
        <v>0</v>
      </c>
      <c r="AJ4434">
        <v>0</v>
      </c>
      <c r="AK4434">
        <v>0</v>
      </c>
      <c r="AL4434">
        <v>0</v>
      </c>
      <c r="AM4434">
        <v>0</v>
      </c>
    </row>
    <row r="4435" spans="1:39">
      <c r="A4435">
        <v>12</v>
      </c>
      <c r="B4435">
        <v>7</v>
      </c>
      <c r="C4435">
        <v>2022</v>
      </c>
      <c r="D4435">
        <v>99</v>
      </c>
      <c r="E4435">
        <v>99</v>
      </c>
      <c r="F4435">
        <v>99</v>
      </c>
      <c r="G4435">
        <v>99</v>
      </c>
      <c r="H4435">
        <v>99</v>
      </c>
      <c r="I4435">
        <v>99</v>
      </c>
      <c r="J4435">
        <v>999</v>
      </c>
      <c r="K4435">
        <v>0</v>
      </c>
      <c r="L4435">
        <v>99</v>
      </c>
      <c r="M4435">
        <v>99</v>
      </c>
      <c r="N4435">
        <v>99</v>
      </c>
      <c r="O4435">
        <v>99</v>
      </c>
      <c r="P4435">
        <v>9999</v>
      </c>
      <c r="Q4435">
        <v>641</v>
      </c>
      <c r="R4435">
        <v>14665</v>
      </c>
      <c r="S4435">
        <v>14629</v>
      </c>
      <c r="T4435">
        <v>99.28909952606638</v>
      </c>
      <c r="U4435">
        <v>99.277843938030244</v>
      </c>
      <c r="V4435">
        <v>5.8764405046027948</v>
      </c>
      <c r="W4435">
        <v>59.091735593683779</v>
      </c>
      <c r="X4435">
        <v>167.0958765259081</v>
      </c>
      <c r="Y4435">
        <v>153.87213774292525</v>
      </c>
      <c r="Z4435">
        <v>154.25079636338771</v>
      </c>
      <c r="AA4435">
        <v>30.34106694544549</v>
      </c>
      <c r="AB4435">
        <v>4.5372422405819748</v>
      </c>
      <c r="AC4435">
        <v>-42.564517621360146</v>
      </c>
      <c r="AD4435">
        <v>442</v>
      </c>
      <c r="AE4435">
        <v>0</v>
      </c>
      <c r="AF4435">
        <v>0</v>
      </c>
      <c r="AG4435">
        <v>37</v>
      </c>
      <c r="AH4435">
        <v>1097</v>
      </c>
      <c r="AI4435">
        <v>123</v>
      </c>
      <c r="AJ4435">
        <v>203</v>
      </c>
      <c r="AK4435">
        <v>79</v>
      </c>
      <c r="AL4435">
        <v>162</v>
      </c>
      <c r="AM4435">
        <v>64</v>
      </c>
    </row>
    <row r="4436" spans="1:39">
      <c r="A4436">
        <v>12</v>
      </c>
      <c r="B4436">
        <v>8</v>
      </c>
      <c r="C4436">
        <v>2022</v>
      </c>
      <c r="D4436">
        <v>99</v>
      </c>
      <c r="E4436">
        <v>99</v>
      </c>
      <c r="F4436">
        <v>99</v>
      </c>
      <c r="G4436">
        <v>99</v>
      </c>
      <c r="H4436">
        <v>99</v>
      </c>
      <c r="I4436">
        <v>99</v>
      </c>
      <c r="J4436">
        <v>999</v>
      </c>
      <c r="K4436">
        <v>2</v>
      </c>
      <c r="L4436">
        <v>99</v>
      </c>
      <c r="M4436">
        <v>99</v>
      </c>
      <c r="N4436">
        <v>99</v>
      </c>
      <c r="O4436">
        <v>99</v>
      </c>
      <c r="P4436">
        <v>9999</v>
      </c>
    </row>
    <row r="4437" spans="1:39">
      <c r="A4437">
        <v>12</v>
      </c>
      <c r="B4437">
        <v>9</v>
      </c>
      <c r="C4437">
        <v>2022</v>
      </c>
      <c r="D4437">
        <v>99</v>
      </c>
      <c r="E4437">
        <v>99</v>
      </c>
      <c r="F4437">
        <v>99</v>
      </c>
      <c r="G4437">
        <v>99</v>
      </c>
      <c r="H4437">
        <v>99</v>
      </c>
      <c r="I4437">
        <v>99</v>
      </c>
      <c r="J4437">
        <v>999</v>
      </c>
      <c r="K4437">
        <v>4</v>
      </c>
      <c r="L4437">
        <v>99</v>
      </c>
      <c r="M4437">
        <v>99</v>
      </c>
      <c r="N4437">
        <v>99</v>
      </c>
      <c r="O4437">
        <v>99</v>
      </c>
      <c r="P4437">
        <v>9999</v>
      </c>
      <c r="Q4437">
        <v>41</v>
      </c>
      <c r="R4437">
        <v>105</v>
      </c>
      <c r="S4437">
        <v>101</v>
      </c>
      <c r="T4437">
        <v>0.71090047393364908</v>
      </c>
      <c r="U4437">
        <v>0.7221560619697811</v>
      </c>
      <c r="V4437">
        <v>4.0095238095238113</v>
      </c>
      <c r="W4437">
        <v>55.049504950495056</v>
      </c>
      <c r="X4437">
        <v>174.95784966207501</v>
      </c>
      <c r="Y4437">
        <v>156.32609523809515</v>
      </c>
      <c r="Z4437">
        <v>162.51722772277222</v>
      </c>
      <c r="AA4437">
        <v>42.561104590901579</v>
      </c>
      <c r="AB4437">
        <v>8.0878545266365336</v>
      </c>
      <c r="AC4437">
        <v>-69.405284129244393</v>
      </c>
      <c r="AD4437">
        <v>2</v>
      </c>
      <c r="AE4437">
        <v>0</v>
      </c>
      <c r="AF4437">
        <v>0</v>
      </c>
      <c r="AG4437">
        <v>0</v>
      </c>
      <c r="AH4437">
        <v>4</v>
      </c>
      <c r="AI4437">
        <v>0</v>
      </c>
      <c r="AJ4437">
        <v>2</v>
      </c>
      <c r="AK4437">
        <v>0</v>
      </c>
      <c r="AL4437">
        <v>0</v>
      </c>
      <c r="AM4437">
        <v>1</v>
      </c>
    </row>
    <row r="4438" spans="1:39">
      <c r="A4438">
        <v>12</v>
      </c>
      <c r="B4438">
        <v>10</v>
      </c>
      <c r="C4438">
        <v>2021</v>
      </c>
      <c r="D4438">
        <v>99</v>
      </c>
      <c r="E4438">
        <v>99</v>
      </c>
      <c r="F4438">
        <v>99</v>
      </c>
      <c r="G4438">
        <v>99</v>
      </c>
      <c r="H4438">
        <v>99</v>
      </c>
      <c r="I4438">
        <v>99</v>
      </c>
      <c r="J4438">
        <v>999</v>
      </c>
      <c r="K4438">
        <v>0</v>
      </c>
      <c r="L4438">
        <v>99</v>
      </c>
      <c r="M4438">
        <v>99</v>
      </c>
      <c r="N4438">
        <v>99</v>
      </c>
      <c r="O4438">
        <v>99</v>
      </c>
      <c r="P4438">
        <v>9999</v>
      </c>
      <c r="Q4438">
        <v>621</v>
      </c>
      <c r="R4438">
        <v>14610</v>
      </c>
      <c r="S4438">
        <v>14610</v>
      </c>
      <c r="T4438">
        <v>99.414806750136094</v>
      </c>
      <c r="U4438">
        <v>99.327724942301444</v>
      </c>
      <c r="V4438">
        <v>15.125872689938401</v>
      </c>
      <c r="W4438">
        <v>59.239493497604379</v>
      </c>
      <c r="X4438">
        <v>165.80055735879023</v>
      </c>
      <c r="Y4438">
        <v>153.03391444216231</v>
      </c>
      <c r="Z4438">
        <v>153.03391444216231</v>
      </c>
      <c r="AA4438">
        <v>29.817073304179019</v>
      </c>
      <c r="AB4438">
        <v>4.371842361045811</v>
      </c>
      <c r="AC4438">
        <v>-41.968453392613135</v>
      </c>
      <c r="AD4438">
        <v>500</v>
      </c>
      <c r="AE4438">
        <v>0</v>
      </c>
      <c r="AF4438">
        <v>0</v>
      </c>
      <c r="AG4438">
        <v>59</v>
      </c>
      <c r="AH4438">
        <v>1237</v>
      </c>
      <c r="AI4438">
        <v>147</v>
      </c>
      <c r="AJ4438">
        <v>140</v>
      </c>
      <c r="AK4438">
        <v>92</v>
      </c>
      <c r="AL4438">
        <v>136</v>
      </c>
      <c r="AM4438">
        <v>46</v>
      </c>
    </row>
    <row r="4439" spans="1:39">
      <c r="A4439">
        <v>12</v>
      </c>
      <c r="B4439">
        <v>11</v>
      </c>
      <c r="C4439">
        <v>2021</v>
      </c>
      <c r="D4439">
        <v>99</v>
      </c>
      <c r="E4439">
        <v>99</v>
      </c>
      <c r="F4439">
        <v>99</v>
      </c>
      <c r="G4439">
        <v>99</v>
      </c>
      <c r="H4439">
        <v>99</v>
      </c>
      <c r="I4439">
        <v>99</v>
      </c>
      <c r="J4439">
        <v>999</v>
      </c>
      <c r="K4439">
        <v>2</v>
      </c>
      <c r="L4439">
        <v>99</v>
      </c>
      <c r="M4439">
        <v>99</v>
      </c>
      <c r="N4439">
        <v>99</v>
      </c>
      <c r="O4439">
        <v>99</v>
      </c>
      <c r="P4439">
        <v>9999</v>
      </c>
    </row>
    <row r="4440" spans="1:39">
      <c r="A4440">
        <v>12</v>
      </c>
      <c r="B4440">
        <v>12</v>
      </c>
      <c r="C4440">
        <v>2021</v>
      </c>
      <c r="D4440">
        <v>99</v>
      </c>
      <c r="E4440">
        <v>99</v>
      </c>
      <c r="F4440">
        <v>99</v>
      </c>
      <c r="G4440">
        <v>99</v>
      </c>
      <c r="H4440">
        <v>99</v>
      </c>
      <c r="I4440">
        <v>99</v>
      </c>
      <c r="J4440">
        <v>999</v>
      </c>
      <c r="K4440">
        <v>4</v>
      </c>
      <c r="L4440">
        <v>99</v>
      </c>
      <c r="M4440">
        <v>99</v>
      </c>
      <c r="N4440">
        <v>99</v>
      </c>
      <c r="O4440">
        <v>99</v>
      </c>
      <c r="P4440">
        <v>9999</v>
      </c>
      <c r="Q4440">
        <v>13</v>
      </c>
      <c r="R4440">
        <v>86</v>
      </c>
      <c r="S4440">
        <v>86</v>
      </c>
      <c r="T4440">
        <v>0.58519324986390864</v>
      </c>
      <c r="U4440">
        <v>0.67227505769854357</v>
      </c>
      <c r="V4440">
        <v>11.662790697674415</v>
      </c>
      <c r="W4440">
        <v>53.348837209302339</v>
      </c>
      <c r="X4440">
        <v>190.64010179142835</v>
      </c>
      <c r="Y4440">
        <v>175.96081395348827</v>
      </c>
      <c r="Z4440">
        <v>175.96081395348827</v>
      </c>
      <c r="AA4440">
        <v>39.587793050886646</v>
      </c>
      <c r="AB4440">
        <v>6.184691231149845</v>
      </c>
      <c r="AC4440">
        <v>-53.86642751981411</v>
      </c>
      <c r="AD4440">
        <v>2</v>
      </c>
      <c r="AE4440">
        <v>0</v>
      </c>
      <c r="AF4440">
        <v>0</v>
      </c>
      <c r="AG4440">
        <v>3</v>
      </c>
      <c r="AH4440">
        <v>4</v>
      </c>
      <c r="AI4440">
        <v>0</v>
      </c>
      <c r="AJ4440">
        <v>1</v>
      </c>
      <c r="AK4440">
        <v>0</v>
      </c>
      <c r="AL4440">
        <v>0</v>
      </c>
      <c r="AM4440">
        <v>0</v>
      </c>
    </row>
    <row r="4441" spans="1:39">
      <c r="A4441">
        <v>12</v>
      </c>
      <c r="B4441">
        <v>13</v>
      </c>
      <c r="C4441">
        <v>2020</v>
      </c>
      <c r="D4441">
        <v>99</v>
      </c>
      <c r="E4441">
        <v>99</v>
      </c>
      <c r="F4441">
        <v>99</v>
      </c>
      <c r="G4441">
        <v>99</v>
      </c>
      <c r="H4441">
        <v>99</v>
      </c>
      <c r="I4441">
        <v>99</v>
      </c>
      <c r="J4441">
        <v>999</v>
      </c>
      <c r="K4441">
        <v>0</v>
      </c>
      <c r="L4441">
        <v>99</v>
      </c>
      <c r="M4441">
        <v>99</v>
      </c>
      <c r="N4441">
        <v>99</v>
      </c>
      <c r="O4441">
        <v>99</v>
      </c>
      <c r="P4441">
        <v>9999</v>
      </c>
      <c r="Q4441">
        <v>596</v>
      </c>
      <c r="R4441">
        <v>13958</v>
      </c>
      <c r="S4441">
        <v>13958</v>
      </c>
      <c r="T4441">
        <v>99.302788844621503</v>
      </c>
      <c r="U4441">
        <v>99.206585615984565</v>
      </c>
      <c r="V4441">
        <v>15.186201461527441</v>
      </c>
      <c r="W4441">
        <v>59.366743086402046</v>
      </c>
      <c r="X4441">
        <v>164.36679020190095</v>
      </c>
      <c r="Y4441">
        <v>151.71054735635485</v>
      </c>
      <c r="Z4441">
        <v>151.71054735635485</v>
      </c>
      <c r="AA4441">
        <v>30.34413128262014</v>
      </c>
      <c r="AB4441">
        <v>4.4944732275447175</v>
      </c>
      <c r="AC4441">
        <v>-44.528672080704602</v>
      </c>
      <c r="AD4441">
        <v>542</v>
      </c>
      <c r="AE4441">
        <v>0</v>
      </c>
      <c r="AF4441">
        <v>0</v>
      </c>
      <c r="AG4441">
        <v>51</v>
      </c>
      <c r="AH4441">
        <v>1412</v>
      </c>
      <c r="AI4441">
        <v>239</v>
      </c>
      <c r="AJ4441">
        <v>175</v>
      </c>
      <c r="AK4441">
        <v>128</v>
      </c>
      <c r="AL4441">
        <v>158</v>
      </c>
      <c r="AM4441">
        <v>47</v>
      </c>
    </row>
    <row r="4442" spans="1:39">
      <c r="A4442">
        <v>12</v>
      </c>
      <c r="B4442">
        <v>14</v>
      </c>
      <c r="C4442">
        <v>2020</v>
      </c>
      <c r="D4442">
        <v>99</v>
      </c>
      <c r="E4442">
        <v>99</v>
      </c>
      <c r="F4442">
        <v>99</v>
      </c>
      <c r="G4442">
        <v>99</v>
      </c>
      <c r="H4442">
        <v>99</v>
      </c>
      <c r="I4442">
        <v>99</v>
      </c>
      <c r="J4442">
        <v>999</v>
      </c>
      <c r="K4442">
        <v>2</v>
      </c>
      <c r="L4442">
        <v>99</v>
      </c>
      <c r="M4442">
        <v>99</v>
      </c>
      <c r="N4442">
        <v>99</v>
      </c>
      <c r="O4442">
        <v>99</v>
      </c>
      <c r="P4442">
        <v>9999</v>
      </c>
    </row>
    <row r="4443" spans="1:39">
      <c r="A4443">
        <v>12</v>
      </c>
      <c r="B4443">
        <v>15</v>
      </c>
      <c r="C4443">
        <v>2020</v>
      </c>
      <c r="D4443">
        <v>99</v>
      </c>
      <c r="E4443">
        <v>99</v>
      </c>
      <c r="F4443">
        <v>99</v>
      </c>
      <c r="G4443">
        <v>99</v>
      </c>
      <c r="H4443">
        <v>99</v>
      </c>
      <c r="I4443">
        <v>99</v>
      </c>
      <c r="J4443">
        <v>999</v>
      </c>
      <c r="K4443">
        <v>4</v>
      </c>
      <c r="L4443">
        <v>99</v>
      </c>
      <c r="M4443">
        <v>99</v>
      </c>
      <c r="N4443">
        <v>99</v>
      </c>
      <c r="O4443">
        <v>99</v>
      </c>
      <c r="P4443">
        <v>9999</v>
      </c>
      <c r="Q4443">
        <v>9</v>
      </c>
      <c r="R4443">
        <v>98</v>
      </c>
      <c r="S4443">
        <v>98</v>
      </c>
      <c r="T4443">
        <v>0.69721115537848599</v>
      </c>
      <c r="U4443">
        <v>0.79341438401540643</v>
      </c>
      <c r="V4443">
        <v>10.326530612244898</v>
      </c>
      <c r="W4443">
        <v>50.683673469387749</v>
      </c>
      <c r="X4443">
        <v>187.22798328432128</v>
      </c>
      <c r="Y4443">
        <v>172.81142857142871</v>
      </c>
      <c r="Z4443">
        <v>172.81142857142871</v>
      </c>
      <c r="AA4443">
        <v>45.821256474456682</v>
      </c>
      <c r="AB4443">
        <v>6.227976607861617</v>
      </c>
      <c r="AC4443">
        <v>5.0260063200794409</v>
      </c>
      <c r="AD4443">
        <v>1</v>
      </c>
      <c r="AE4443">
        <v>0</v>
      </c>
      <c r="AF4443">
        <v>0</v>
      </c>
      <c r="AG4443">
        <v>0</v>
      </c>
      <c r="AH4443">
        <v>4</v>
      </c>
      <c r="AI4443">
        <v>0</v>
      </c>
      <c r="AJ4443">
        <v>3</v>
      </c>
      <c r="AK4443">
        <v>0</v>
      </c>
      <c r="AL4443">
        <v>0</v>
      </c>
      <c r="AM4443">
        <v>0</v>
      </c>
    </row>
    <row r="4444" spans="1:39">
      <c r="A4444">
        <v>12</v>
      </c>
      <c r="B4444">
        <v>16</v>
      </c>
      <c r="C4444">
        <v>2019</v>
      </c>
      <c r="D4444">
        <v>99</v>
      </c>
      <c r="E4444">
        <v>99</v>
      </c>
      <c r="F4444">
        <v>99</v>
      </c>
      <c r="G4444">
        <v>99</v>
      </c>
      <c r="H4444">
        <v>99</v>
      </c>
      <c r="I4444">
        <v>99</v>
      </c>
      <c r="J4444">
        <v>999</v>
      </c>
      <c r="K4444">
        <v>0</v>
      </c>
      <c r="L4444">
        <v>99</v>
      </c>
      <c r="M4444">
        <v>99</v>
      </c>
      <c r="N4444">
        <v>99</v>
      </c>
      <c r="O4444">
        <v>99</v>
      </c>
      <c r="P4444">
        <v>9999</v>
      </c>
      <c r="Q4444">
        <v>648</v>
      </c>
      <c r="R4444">
        <v>14340</v>
      </c>
      <c r="S4444">
        <v>14306</v>
      </c>
      <c r="T4444">
        <v>99.431424213007901</v>
      </c>
      <c r="U4444">
        <v>99.306343439574746</v>
      </c>
      <c r="V4444">
        <v>15.099372384937238</v>
      </c>
      <c r="W4444">
        <v>59.246120508877389</v>
      </c>
      <c r="X4444">
        <v>164.96190942457628</v>
      </c>
      <c r="Y4444">
        <v>151.90013249651321</v>
      </c>
      <c r="Z4444">
        <v>152.26114217810701</v>
      </c>
      <c r="AA4444">
        <v>30.420885676988249</v>
      </c>
      <c r="AB4444">
        <v>4.6108328738822637</v>
      </c>
      <c r="AC4444">
        <v>-44.93119101729863</v>
      </c>
      <c r="AD4444">
        <v>430</v>
      </c>
      <c r="AE4444">
        <v>1</v>
      </c>
      <c r="AF4444">
        <v>0</v>
      </c>
      <c r="AG4444">
        <v>41</v>
      </c>
      <c r="AH4444">
        <v>998</v>
      </c>
      <c r="AI4444">
        <v>117</v>
      </c>
      <c r="AJ4444">
        <v>98</v>
      </c>
      <c r="AK4444">
        <v>85</v>
      </c>
      <c r="AL4444">
        <v>114</v>
      </c>
      <c r="AM4444">
        <v>57</v>
      </c>
    </row>
    <row r="4445" spans="1:39">
      <c r="A4445">
        <v>12</v>
      </c>
      <c r="B4445">
        <v>17</v>
      </c>
      <c r="C4445">
        <v>2019</v>
      </c>
      <c r="D4445">
        <v>99</v>
      </c>
      <c r="E4445">
        <v>99</v>
      </c>
      <c r="F4445">
        <v>99</v>
      </c>
      <c r="G4445">
        <v>99</v>
      </c>
      <c r="H4445">
        <v>99</v>
      </c>
      <c r="I4445">
        <v>99</v>
      </c>
      <c r="J4445">
        <v>999</v>
      </c>
      <c r="K4445">
        <v>2</v>
      </c>
      <c r="L4445">
        <v>99</v>
      </c>
      <c r="M4445">
        <v>99</v>
      </c>
      <c r="N4445">
        <v>99</v>
      </c>
      <c r="O4445">
        <v>99</v>
      </c>
      <c r="P4445">
        <v>9999</v>
      </c>
    </row>
    <row r="4446" spans="1:39">
      <c r="A4446">
        <v>12</v>
      </c>
      <c r="B4446">
        <v>18</v>
      </c>
      <c r="C4446">
        <v>2019</v>
      </c>
      <c r="D4446">
        <v>99</v>
      </c>
      <c r="E4446">
        <v>99</v>
      </c>
      <c r="F4446">
        <v>99</v>
      </c>
      <c r="G4446">
        <v>99</v>
      </c>
      <c r="H4446">
        <v>99</v>
      </c>
      <c r="I4446">
        <v>99</v>
      </c>
      <c r="J4446">
        <v>999</v>
      </c>
      <c r="K4446">
        <v>4</v>
      </c>
      <c r="L4446">
        <v>99</v>
      </c>
      <c r="M4446">
        <v>99</v>
      </c>
      <c r="N4446">
        <v>99</v>
      </c>
      <c r="O4446">
        <v>99</v>
      </c>
      <c r="P4446">
        <v>9999</v>
      </c>
      <c r="Q4446">
        <v>11</v>
      </c>
      <c r="R4446">
        <v>82</v>
      </c>
      <c r="S4446">
        <v>82</v>
      </c>
      <c r="T4446">
        <v>0.56857578699209554</v>
      </c>
      <c r="U4446">
        <v>0.69365656042522739</v>
      </c>
      <c r="V4446">
        <v>11.402439024390242</v>
      </c>
      <c r="W4446">
        <v>52.58536585365853</v>
      </c>
      <c r="X4446">
        <v>201.02925243770312</v>
      </c>
      <c r="Y4446">
        <v>185.54999999999995</v>
      </c>
      <c r="Z4446">
        <v>185.54999999999995</v>
      </c>
      <c r="AA4446">
        <v>35.63454493441678</v>
      </c>
      <c r="AB4446">
        <v>7.4111834075468259</v>
      </c>
      <c r="AC4446">
        <v>-61.660844840914351</v>
      </c>
      <c r="AD4446">
        <v>1</v>
      </c>
      <c r="AE4446">
        <v>0</v>
      </c>
      <c r="AF4446">
        <v>0</v>
      </c>
      <c r="AG4446">
        <v>2</v>
      </c>
      <c r="AH4446">
        <v>5</v>
      </c>
      <c r="AI4446">
        <v>0</v>
      </c>
      <c r="AJ4446">
        <v>1</v>
      </c>
      <c r="AK4446">
        <v>0</v>
      </c>
      <c r="AL4446">
        <v>1</v>
      </c>
      <c r="AM4446">
        <v>2</v>
      </c>
    </row>
    <row r="4447" spans="1:39">
      <c r="A4447">
        <v>12</v>
      </c>
      <c r="B4447">
        <v>19</v>
      </c>
      <c r="C4447">
        <v>2018</v>
      </c>
      <c r="D4447">
        <v>99</v>
      </c>
      <c r="E4447">
        <v>99</v>
      </c>
      <c r="F4447">
        <v>99</v>
      </c>
      <c r="G4447">
        <v>99</v>
      </c>
      <c r="H4447">
        <v>99</v>
      </c>
      <c r="I4447">
        <v>99</v>
      </c>
      <c r="J4447">
        <v>999</v>
      </c>
      <c r="K4447">
        <v>0</v>
      </c>
      <c r="L4447">
        <v>99</v>
      </c>
      <c r="M4447">
        <v>99</v>
      </c>
      <c r="N4447">
        <v>99</v>
      </c>
      <c r="O4447">
        <v>99</v>
      </c>
      <c r="P4447">
        <v>9999</v>
      </c>
      <c r="Q4447">
        <v>632</v>
      </c>
      <c r="R4447">
        <v>15413</v>
      </c>
      <c r="S4447">
        <v>15412</v>
      </c>
      <c r="T4447">
        <v>99.393822144837827</v>
      </c>
      <c r="U4447">
        <v>99.269847617976225</v>
      </c>
      <c r="V4447">
        <v>14.847855706222022</v>
      </c>
      <c r="W4447">
        <v>58.738839865040234</v>
      </c>
      <c r="X4447">
        <v>165.86866245860995</v>
      </c>
      <c r="Y4447">
        <v>153.08804904950284</v>
      </c>
      <c r="Z4447">
        <v>153.09798209187559</v>
      </c>
      <c r="AA4447">
        <v>30.790831958214056</v>
      </c>
      <c r="AB4447">
        <v>4.8463936255943443</v>
      </c>
      <c r="AC4447">
        <v>-47.614002561532409</v>
      </c>
      <c r="AD4447">
        <v>450</v>
      </c>
      <c r="AE4447">
        <v>0</v>
      </c>
      <c r="AF4447">
        <v>0</v>
      </c>
      <c r="AG4447">
        <v>41</v>
      </c>
      <c r="AH4447">
        <v>1214</v>
      </c>
      <c r="AI4447">
        <v>181</v>
      </c>
      <c r="AJ4447">
        <v>105</v>
      </c>
      <c r="AK4447">
        <v>131</v>
      </c>
      <c r="AL4447">
        <v>340</v>
      </c>
      <c r="AM4447">
        <v>64</v>
      </c>
    </row>
    <row r="4448" spans="1:39">
      <c r="A4448">
        <v>12</v>
      </c>
      <c r="B4448">
        <v>20</v>
      </c>
      <c r="C4448">
        <v>2018</v>
      </c>
      <c r="D4448">
        <v>99</v>
      </c>
      <c r="E4448">
        <v>99</v>
      </c>
      <c r="F4448">
        <v>99</v>
      </c>
      <c r="G4448">
        <v>99</v>
      </c>
      <c r="H4448">
        <v>99</v>
      </c>
      <c r="I4448">
        <v>99</v>
      </c>
      <c r="J4448">
        <v>999</v>
      </c>
      <c r="K4448">
        <v>2</v>
      </c>
      <c r="L4448">
        <v>99</v>
      </c>
      <c r="M4448">
        <v>99</v>
      </c>
      <c r="N4448">
        <v>99</v>
      </c>
      <c r="O4448">
        <v>99</v>
      </c>
      <c r="P4448">
        <v>9999</v>
      </c>
    </row>
    <row r="4449" spans="1:39">
      <c r="A4449">
        <v>12</v>
      </c>
      <c r="B4449">
        <v>21</v>
      </c>
      <c r="C4449">
        <v>2018</v>
      </c>
      <c r="D4449">
        <v>99</v>
      </c>
      <c r="E4449">
        <v>99</v>
      </c>
      <c r="F4449">
        <v>99</v>
      </c>
      <c r="G4449">
        <v>99</v>
      </c>
      <c r="H4449">
        <v>99</v>
      </c>
      <c r="I4449">
        <v>99</v>
      </c>
      <c r="J4449">
        <v>999</v>
      </c>
      <c r="K4449">
        <v>4</v>
      </c>
      <c r="L4449">
        <v>99</v>
      </c>
      <c r="M4449">
        <v>99</v>
      </c>
      <c r="N4449">
        <v>99</v>
      </c>
      <c r="O4449">
        <v>99</v>
      </c>
      <c r="P4449">
        <v>9999</v>
      </c>
      <c r="Q4449">
        <v>12</v>
      </c>
      <c r="R4449">
        <v>94</v>
      </c>
      <c r="S4449">
        <v>94</v>
      </c>
      <c r="T4449">
        <v>0.60617785516218481</v>
      </c>
      <c r="U4449">
        <v>0.7301523820238085</v>
      </c>
      <c r="V4449">
        <v>10.393617021276594</v>
      </c>
      <c r="W4449">
        <v>51.063829787234063</v>
      </c>
      <c r="X4449">
        <v>200.02996703626013</v>
      </c>
      <c r="Y4449">
        <v>184.6276595744682</v>
      </c>
      <c r="Z4449">
        <v>184.6276595744682</v>
      </c>
      <c r="AA4449">
        <v>46.333172263176472</v>
      </c>
      <c r="AB4449">
        <v>7.0617466808002796</v>
      </c>
      <c r="AC4449">
        <v>-67.860130037724957</v>
      </c>
      <c r="AD4449">
        <v>2</v>
      </c>
      <c r="AE4449">
        <v>0</v>
      </c>
      <c r="AF4449">
        <v>0</v>
      </c>
      <c r="AG4449">
        <v>1</v>
      </c>
      <c r="AH4449">
        <v>4</v>
      </c>
      <c r="AI4449">
        <v>0</v>
      </c>
      <c r="AJ4449">
        <v>2</v>
      </c>
      <c r="AK4449">
        <v>0</v>
      </c>
      <c r="AL4449">
        <v>1</v>
      </c>
      <c r="AM4449">
        <v>0</v>
      </c>
    </row>
    <row r="4450" spans="1:39">
      <c r="A4450">
        <v>12</v>
      </c>
      <c r="B4450">
        <v>22</v>
      </c>
      <c r="C4450">
        <v>2017</v>
      </c>
      <c r="D4450">
        <v>99</v>
      </c>
      <c r="E4450">
        <v>99</v>
      </c>
      <c r="F4450">
        <v>99</v>
      </c>
      <c r="G4450">
        <v>99</v>
      </c>
      <c r="H4450">
        <v>99</v>
      </c>
      <c r="I4450">
        <v>99</v>
      </c>
      <c r="J4450">
        <v>999</v>
      </c>
      <c r="K4450">
        <v>0</v>
      </c>
      <c r="L4450">
        <v>99</v>
      </c>
      <c r="M4450">
        <v>99</v>
      </c>
      <c r="N4450">
        <v>99</v>
      </c>
      <c r="O4450">
        <v>99</v>
      </c>
      <c r="P4450">
        <v>9999</v>
      </c>
      <c r="Q4450">
        <v>640</v>
      </c>
      <c r="R4450">
        <v>13958</v>
      </c>
      <c r="S4450">
        <v>13958</v>
      </c>
      <c r="T4450">
        <v>98.088545326774437</v>
      </c>
      <c r="U4450">
        <v>98.140629075565442</v>
      </c>
      <c r="V4450">
        <v>14.873262645078089</v>
      </c>
      <c r="W4450">
        <v>58.844963461813997</v>
      </c>
      <c r="X4450">
        <v>164.97862260361021</v>
      </c>
      <c r="Y4450">
        <v>152.27526866313221</v>
      </c>
      <c r="Z4450">
        <v>152.27526866313221</v>
      </c>
      <c r="AA4450">
        <v>29.593971968449409</v>
      </c>
      <c r="AB4450">
        <v>4.8012698693039688</v>
      </c>
      <c r="AC4450">
        <v>-47.227959416951286</v>
      </c>
      <c r="AD4450">
        <v>464</v>
      </c>
      <c r="AE4450">
        <v>1</v>
      </c>
      <c r="AF4450">
        <v>0</v>
      </c>
      <c r="AG4450">
        <v>43</v>
      </c>
      <c r="AH4450">
        <v>1046</v>
      </c>
      <c r="AI4450">
        <v>150</v>
      </c>
      <c r="AJ4450">
        <v>160</v>
      </c>
      <c r="AK4450">
        <v>127</v>
      </c>
      <c r="AL4450">
        <v>480</v>
      </c>
      <c r="AM4450">
        <v>56</v>
      </c>
    </row>
    <row r="4451" spans="1:39">
      <c r="A4451">
        <v>12</v>
      </c>
      <c r="B4451">
        <v>23</v>
      </c>
      <c r="C4451">
        <v>2017</v>
      </c>
      <c r="D4451">
        <v>99</v>
      </c>
      <c r="E4451">
        <v>99</v>
      </c>
      <c r="F4451">
        <v>99</v>
      </c>
      <c r="G4451">
        <v>99</v>
      </c>
      <c r="H4451">
        <v>99</v>
      </c>
      <c r="I4451">
        <v>99</v>
      </c>
      <c r="J4451">
        <v>999</v>
      </c>
      <c r="K4451">
        <v>2</v>
      </c>
      <c r="L4451">
        <v>99</v>
      </c>
      <c r="M4451">
        <v>99</v>
      </c>
      <c r="N4451">
        <v>99</v>
      </c>
      <c r="O4451">
        <v>99</v>
      </c>
      <c r="P4451">
        <v>9999</v>
      </c>
      <c r="Q4451">
        <v>39</v>
      </c>
      <c r="R4451">
        <v>188</v>
      </c>
      <c r="S4451">
        <v>188</v>
      </c>
      <c r="T4451">
        <v>1.3211524947294451</v>
      </c>
      <c r="U4451">
        <v>1.2238753442204238</v>
      </c>
      <c r="V4451">
        <v>14.494680851063828</v>
      </c>
      <c r="W4451">
        <v>57.882978723404271</v>
      </c>
      <c r="X4451">
        <v>152.75005186602428</v>
      </c>
      <c r="Y4451">
        <v>140.98829787234044</v>
      </c>
      <c r="Z4451">
        <v>140.98829787234044</v>
      </c>
      <c r="AA4451">
        <v>10.635302078185155</v>
      </c>
      <c r="AB4451">
        <v>3.7170005723522039</v>
      </c>
      <c r="AC4451">
        <v>-26.167674929675123</v>
      </c>
      <c r="AD4451">
        <v>1</v>
      </c>
      <c r="AE4451">
        <v>0</v>
      </c>
      <c r="AF4451">
        <v>0</v>
      </c>
      <c r="AG4451">
        <v>0</v>
      </c>
      <c r="AH4451">
        <v>25</v>
      </c>
      <c r="AI4451">
        <v>32</v>
      </c>
      <c r="AJ4451">
        <v>6</v>
      </c>
      <c r="AK4451">
        <v>0</v>
      </c>
      <c r="AL4451">
        <v>1</v>
      </c>
      <c r="AM4451">
        <v>0</v>
      </c>
    </row>
    <row r="4452" spans="1:39">
      <c r="A4452">
        <v>12</v>
      </c>
      <c r="B4452">
        <v>24</v>
      </c>
      <c r="C4452">
        <v>2017</v>
      </c>
      <c r="D4452">
        <v>99</v>
      </c>
      <c r="E4452">
        <v>99</v>
      </c>
      <c r="F4452">
        <v>99</v>
      </c>
      <c r="G4452">
        <v>99</v>
      </c>
      <c r="H4452">
        <v>99</v>
      </c>
      <c r="I4452">
        <v>99</v>
      </c>
      <c r="J4452">
        <v>999</v>
      </c>
      <c r="K4452">
        <v>4</v>
      </c>
      <c r="L4452">
        <v>99</v>
      </c>
      <c r="M4452">
        <v>99</v>
      </c>
      <c r="N4452">
        <v>99</v>
      </c>
      <c r="O4452">
        <v>99</v>
      </c>
      <c r="P4452">
        <v>9999</v>
      </c>
      <c r="Q4452">
        <v>10</v>
      </c>
      <c r="R4452">
        <v>84</v>
      </c>
      <c r="S4452">
        <v>84</v>
      </c>
      <c r="T4452">
        <v>0.59030217849613509</v>
      </c>
      <c r="U4452">
        <v>0.63549558021414609</v>
      </c>
      <c r="V4452">
        <v>10.428571428571431</v>
      </c>
      <c r="W4452">
        <v>51.380952380952387</v>
      </c>
      <c r="X4452">
        <v>177.51509054325962</v>
      </c>
      <c r="Y4452">
        <v>163.84642857142853</v>
      </c>
      <c r="Z4452">
        <v>163.84642857142853</v>
      </c>
      <c r="AA4452">
        <v>38.776049451361473</v>
      </c>
      <c r="AB4452">
        <v>6.6456300749417956</v>
      </c>
      <c r="AC4452">
        <v>-21.759544555755888</v>
      </c>
      <c r="AD4452">
        <v>0</v>
      </c>
      <c r="AE4452">
        <v>0</v>
      </c>
      <c r="AF4452">
        <v>0</v>
      </c>
      <c r="AG4452">
        <v>0</v>
      </c>
      <c r="AH4452">
        <v>3</v>
      </c>
      <c r="AI4452">
        <v>0</v>
      </c>
      <c r="AJ4452">
        <v>3</v>
      </c>
      <c r="AK4452">
        <v>0</v>
      </c>
      <c r="AL4452">
        <v>3</v>
      </c>
      <c r="AM4452">
        <v>0</v>
      </c>
    </row>
    <row r="4453" spans="1:39">
      <c r="A4453">
        <v>12</v>
      </c>
      <c r="B4453">
        <v>25</v>
      </c>
      <c r="C4453">
        <v>2016</v>
      </c>
      <c r="D4453">
        <v>99</v>
      </c>
      <c r="E4453">
        <v>99</v>
      </c>
      <c r="F4453">
        <v>99</v>
      </c>
      <c r="G4453">
        <v>99</v>
      </c>
      <c r="H4453">
        <v>99</v>
      </c>
      <c r="I4453">
        <v>99</v>
      </c>
      <c r="J4453">
        <v>999</v>
      </c>
      <c r="K4453">
        <v>0</v>
      </c>
      <c r="L4453">
        <v>99</v>
      </c>
      <c r="M4453">
        <v>99</v>
      </c>
      <c r="N4453">
        <v>99</v>
      </c>
      <c r="O4453">
        <v>99</v>
      </c>
      <c r="P4453">
        <v>9999</v>
      </c>
      <c r="Q4453">
        <v>647</v>
      </c>
      <c r="R4453">
        <v>14821</v>
      </c>
      <c r="S4453">
        <v>14819</v>
      </c>
      <c r="T4453">
        <v>98.978228930145619</v>
      </c>
      <c r="U4453">
        <v>98.986509887745314</v>
      </c>
      <c r="V4453">
        <v>15.057351055934143</v>
      </c>
      <c r="W4453">
        <v>59.191375936298002</v>
      </c>
      <c r="X4453">
        <v>162.55249078146971</v>
      </c>
      <c r="Y4453">
        <v>150.02967411105897</v>
      </c>
      <c r="Z4453">
        <v>150.04992239692319</v>
      </c>
      <c r="AA4453">
        <v>29.435332522139959</v>
      </c>
      <c r="AB4453">
        <v>4.5787768275267116</v>
      </c>
      <c r="AC4453">
        <v>-42.632509255176608</v>
      </c>
      <c r="AD4453">
        <v>488</v>
      </c>
      <c r="AE4453">
        <v>0</v>
      </c>
      <c r="AF4453">
        <v>0</v>
      </c>
      <c r="AG4453">
        <v>50</v>
      </c>
      <c r="AH4453">
        <v>1251</v>
      </c>
      <c r="AI4453">
        <v>164</v>
      </c>
      <c r="AJ4453">
        <v>192</v>
      </c>
      <c r="AK4453">
        <v>174</v>
      </c>
      <c r="AL4453">
        <v>265</v>
      </c>
      <c r="AM4453">
        <v>53</v>
      </c>
    </row>
    <row r="4454" spans="1:39">
      <c r="A4454">
        <v>12</v>
      </c>
      <c r="B4454">
        <v>26</v>
      </c>
      <c r="C4454">
        <v>2016</v>
      </c>
      <c r="D4454">
        <v>99</v>
      </c>
      <c r="E4454">
        <v>99</v>
      </c>
      <c r="F4454">
        <v>99</v>
      </c>
      <c r="G4454">
        <v>99</v>
      </c>
      <c r="H4454">
        <v>99</v>
      </c>
      <c r="I4454">
        <v>99</v>
      </c>
      <c r="J4454">
        <v>999</v>
      </c>
      <c r="K4454">
        <v>2</v>
      </c>
      <c r="L4454">
        <v>99</v>
      </c>
      <c r="M4454">
        <v>99</v>
      </c>
      <c r="N4454">
        <v>99</v>
      </c>
      <c r="O4454">
        <v>99</v>
      </c>
      <c r="P4454">
        <v>9999</v>
      </c>
      <c r="Q4454">
        <v>23</v>
      </c>
      <c r="R4454">
        <v>64</v>
      </c>
      <c r="S4454">
        <v>64</v>
      </c>
      <c r="T4454">
        <v>0.42740750634433033</v>
      </c>
      <c r="U4454">
        <v>0.38800610624387039</v>
      </c>
      <c r="V4454">
        <v>15.125</v>
      </c>
      <c r="W4454">
        <v>59.28125</v>
      </c>
      <c r="X4454">
        <v>147.5487540628385</v>
      </c>
      <c r="Y4454">
        <v>136.1875</v>
      </c>
      <c r="Z4454">
        <v>136.1875</v>
      </c>
      <c r="AA4454">
        <v>9.3133221113630231</v>
      </c>
      <c r="AB4454">
        <v>3.6248652992214776</v>
      </c>
      <c r="AC4454">
        <v>-35.002839272597122</v>
      </c>
      <c r="AD4454">
        <v>0</v>
      </c>
      <c r="AE4454">
        <v>0</v>
      </c>
      <c r="AF4454">
        <v>0</v>
      </c>
      <c r="AG4454">
        <v>0</v>
      </c>
      <c r="AH4454">
        <v>3</v>
      </c>
      <c r="AI4454">
        <v>0</v>
      </c>
      <c r="AJ4454">
        <v>2</v>
      </c>
      <c r="AK4454">
        <v>0</v>
      </c>
      <c r="AL4454">
        <v>2</v>
      </c>
      <c r="AM4454">
        <v>0</v>
      </c>
    </row>
    <row r="4455" spans="1:39">
      <c r="A4455">
        <v>12</v>
      </c>
      <c r="B4455">
        <v>27</v>
      </c>
      <c r="C4455">
        <v>2016</v>
      </c>
      <c r="D4455">
        <v>99</v>
      </c>
      <c r="E4455">
        <v>99</v>
      </c>
      <c r="F4455">
        <v>99</v>
      </c>
      <c r="G4455">
        <v>99</v>
      </c>
      <c r="H4455">
        <v>99</v>
      </c>
      <c r="I4455">
        <v>99</v>
      </c>
      <c r="J4455">
        <v>999</v>
      </c>
      <c r="K4455">
        <v>4</v>
      </c>
      <c r="L4455">
        <v>99</v>
      </c>
      <c r="M4455">
        <v>99</v>
      </c>
      <c r="N4455">
        <v>99</v>
      </c>
      <c r="O4455">
        <v>99</v>
      </c>
      <c r="P4455">
        <v>9999</v>
      </c>
      <c r="Q4455">
        <v>8</v>
      </c>
      <c r="R4455">
        <v>89</v>
      </c>
      <c r="S4455">
        <v>75</v>
      </c>
      <c r="T4455">
        <v>0.59436356351008401</v>
      </c>
      <c r="U4455">
        <v>0.6254840060107989</v>
      </c>
      <c r="V4455">
        <v>11</v>
      </c>
      <c r="W4455">
        <v>51.906666666666659</v>
      </c>
      <c r="X4455">
        <v>195.94872606425076</v>
      </c>
      <c r="Y4455">
        <v>157.87191011235953</v>
      </c>
      <c r="Z4455">
        <v>187.34133333333327</v>
      </c>
      <c r="AA4455">
        <v>48.954128442406009</v>
      </c>
      <c r="AB4455">
        <v>7.7462650498302716</v>
      </c>
      <c r="AC4455">
        <v>-62.919693065158</v>
      </c>
      <c r="AD4455">
        <v>3</v>
      </c>
      <c r="AE4455">
        <v>0</v>
      </c>
      <c r="AF4455">
        <v>0</v>
      </c>
      <c r="AG4455">
        <v>2</v>
      </c>
      <c r="AH4455">
        <v>7</v>
      </c>
      <c r="AI4455">
        <v>1</v>
      </c>
      <c r="AJ4455">
        <v>0</v>
      </c>
      <c r="AK4455">
        <v>0</v>
      </c>
      <c r="AL4455">
        <v>0</v>
      </c>
      <c r="AM4455">
        <v>0</v>
      </c>
    </row>
    <row r="4456" spans="1:39">
      <c r="A4456">
        <v>12</v>
      </c>
      <c r="B4456">
        <v>28</v>
      </c>
      <c r="C4456">
        <v>2015</v>
      </c>
      <c r="D4456">
        <v>99</v>
      </c>
      <c r="E4456">
        <v>99</v>
      </c>
      <c r="F4456">
        <v>99</v>
      </c>
      <c r="G4456">
        <v>99</v>
      </c>
      <c r="H4456">
        <v>99</v>
      </c>
      <c r="I4456">
        <v>99</v>
      </c>
      <c r="J4456">
        <v>999</v>
      </c>
      <c r="K4456">
        <v>0</v>
      </c>
      <c r="L4456">
        <v>99</v>
      </c>
      <c r="M4456">
        <v>99</v>
      </c>
      <c r="N4456">
        <v>99</v>
      </c>
      <c r="O4456">
        <v>99</v>
      </c>
      <c r="P4456">
        <v>9999</v>
      </c>
      <c r="Q4456">
        <v>639</v>
      </c>
      <c r="R4456">
        <v>15245</v>
      </c>
      <c r="S4456">
        <v>15245</v>
      </c>
      <c r="T4456">
        <v>75.105921765691221</v>
      </c>
      <c r="U4456">
        <v>79.628436695758722</v>
      </c>
      <c r="V4456">
        <v>15.261987536897344</v>
      </c>
      <c r="W4456">
        <v>59.585372253197775</v>
      </c>
      <c r="X4456">
        <v>160.91887399275097</v>
      </c>
      <c r="Y4456">
        <v>148.52812069530995</v>
      </c>
      <c r="Z4456">
        <v>148.52812069530995</v>
      </c>
      <c r="AA4456">
        <v>30.902689782487528</v>
      </c>
      <c r="AB4456">
        <v>4.592749844302042</v>
      </c>
      <c r="AC4456">
        <v>-44.017009747966256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441</v>
      </c>
      <c r="AM4456">
        <v>62</v>
      </c>
    </row>
    <row r="4457" spans="1:39">
      <c r="A4457">
        <v>12</v>
      </c>
      <c r="B4457">
        <v>29</v>
      </c>
      <c r="C4457">
        <v>2015</v>
      </c>
      <c r="D4457">
        <v>99</v>
      </c>
      <c r="E4457">
        <v>99</v>
      </c>
      <c r="F4457">
        <v>99</v>
      </c>
      <c r="G4457">
        <v>99</v>
      </c>
      <c r="H4457">
        <v>99</v>
      </c>
      <c r="I4457">
        <v>99</v>
      </c>
      <c r="J4457">
        <v>999</v>
      </c>
      <c r="K4457">
        <v>2</v>
      </c>
      <c r="L4457">
        <v>99</v>
      </c>
      <c r="M4457">
        <v>99</v>
      </c>
      <c r="N4457">
        <v>99</v>
      </c>
      <c r="O4457">
        <v>99</v>
      </c>
      <c r="P4457">
        <v>9999</v>
      </c>
      <c r="Q4457">
        <v>735</v>
      </c>
      <c r="R4457">
        <v>4863</v>
      </c>
      <c r="S4457">
        <v>4862</v>
      </c>
      <c r="T4457">
        <v>23.958025421223756</v>
      </c>
      <c r="U4457">
        <v>19.583860043138341</v>
      </c>
      <c r="V4457">
        <v>15.208307629035579</v>
      </c>
      <c r="W4457">
        <v>59.186960098724818</v>
      </c>
      <c r="X4457">
        <v>124.09206182220549</v>
      </c>
      <c r="Y4457">
        <v>114.51488792926176</v>
      </c>
      <c r="Z4457">
        <v>114.53844097079396</v>
      </c>
      <c r="AA4457">
        <v>10.758037235238742</v>
      </c>
      <c r="AB4457">
        <v>3.1547582544836006</v>
      </c>
      <c r="AC4457">
        <v>-9.3609520774293724</v>
      </c>
      <c r="AD4457">
        <v>1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84</v>
      </c>
      <c r="AM4457">
        <v>118</v>
      </c>
    </row>
    <row r="4458" spans="1:39">
      <c r="A4458">
        <v>12</v>
      </c>
      <c r="B4458">
        <v>30</v>
      </c>
      <c r="C4458">
        <v>2015</v>
      </c>
      <c r="D4458">
        <v>99</v>
      </c>
      <c r="E4458">
        <v>99</v>
      </c>
      <c r="F4458">
        <v>99</v>
      </c>
      <c r="G4458">
        <v>99</v>
      </c>
      <c r="H4458">
        <v>99</v>
      </c>
      <c r="I4458">
        <v>99</v>
      </c>
      <c r="J4458">
        <v>999</v>
      </c>
      <c r="K4458">
        <v>4</v>
      </c>
      <c r="L4458">
        <v>99</v>
      </c>
      <c r="M4458">
        <v>99</v>
      </c>
      <c r="N4458">
        <v>99</v>
      </c>
      <c r="O4458">
        <v>99</v>
      </c>
      <c r="P4458">
        <v>9999</v>
      </c>
      <c r="Q4458">
        <v>9</v>
      </c>
      <c r="R4458">
        <v>189</v>
      </c>
      <c r="S4458">
        <v>185</v>
      </c>
      <c r="T4458">
        <v>0.93112621933195372</v>
      </c>
      <c r="U4458">
        <v>0.78356061947192079</v>
      </c>
      <c r="V4458">
        <v>14.126984126984121</v>
      </c>
      <c r="W4458">
        <v>57.308108108108115</v>
      </c>
      <c r="X4458">
        <v>130.2951612810767</v>
      </c>
      <c r="Y4458">
        <v>117.89047619047616</v>
      </c>
      <c r="Z4458">
        <v>120.4394594594594</v>
      </c>
      <c r="AA4458">
        <v>26.522125587021929</v>
      </c>
      <c r="AB4458">
        <v>3.9232073460632408</v>
      </c>
      <c r="AC4458">
        <v>-33.996836809342085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</row>
    <row r="4459" spans="1:39">
      <c r="A4459">
        <v>12</v>
      </c>
      <c r="B4459">
        <v>31</v>
      </c>
      <c r="C4459">
        <v>2014</v>
      </c>
      <c r="D4459">
        <v>99</v>
      </c>
      <c r="E4459">
        <v>99</v>
      </c>
      <c r="F4459">
        <v>99</v>
      </c>
      <c r="G4459">
        <v>99</v>
      </c>
      <c r="H4459">
        <v>99</v>
      </c>
      <c r="I4459">
        <v>99</v>
      </c>
      <c r="J4459">
        <v>999</v>
      </c>
      <c r="K4459">
        <v>0</v>
      </c>
      <c r="L4459">
        <v>99</v>
      </c>
      <c r="M4459">
        <v>99</v>
      </c>
      <c r="N4459">
        <v>99</v>
      </c>
      <c r="O4459">
        <v>99</v>
      </c>
      <c r="P4459">
        <v>9999</v>
      </c>
      <c r="Q4459">
        <v>684</v>
      </c>
      <c r="R4459">
        <v>16130</v>
      </c>
      <c r="S4459">
        <v>16110</v>
      </c>
      <c r="T4459">
        <v>81.116419411616803</v>
      </c>
      <c r="U4459">
        <v>84.509603648980942</v>
      </c>
      <c r="V4459">
        <v>16.290762554246747</v>
      </c>
      <c r="W4459">
        <v>59.450341402855379</v>
      </c>
      <c r="X4459">
        <v>161.81268257165644</v>
      </c>
      <c r="Y4459">
        <v>149.19321760694297</v>
      </c>
      <c r="Z4459">
        <v>149.37843575418924</v>
      </c>
      <c r="AA4459">
        <v>31.528108559422048</v>
      </c>
      <c r="AB4459">
        <v>4.6141752087184953</v>
      </c>
      <c r="AC4459">
        <v>-47.364776422240944</v>
      </c>
    </row>
    <row r="4460" spans="1:39">
      <c r="A4460">
        <v>12</v>
      </c>
      <c r="B4460">
        <v>32</v>
      </c>
      <c r="C4460">
        <v>2014</v>
      </c>
      <c r="D4460">
        <v>99</v>
      </c>
      <c r="E4460">
        <v>99</v>
      </c>
      <c r="F4460">
        <v>99</v>
      </c>
      <c r="G4460">
        <v>99</v>
      </c>
      <c r="H4460">
        <v>99</v>
      </c>
      <c r="I4460">
        <v>99</v>
      </c>
      <c r="J4460">
        <v>999</v>
      </c>
      <c r="K4460">
        <v>2</v>
      </c>
      <c r="L4460">
        <v>99</v>
      </c>
      <c r="M4460">
        <v>99</v>
      </c>
      <c r="N4460">
        <v>99</v>
      </c>
      <c r="O4460">
        <v>99</v>
      </c>
      <c r="P4460">
        <v>9999</v>
      </c>
      <c r="Q4460">
        <v>530</v>
      </c>
      <c r="R4460">
        <v>3560</v>
      </c>
      <c r="S4460">
        <v>3560</v>
      </c>
      <c r="T4460">
        <v>17.902941916017095</v>
      </c>
      <c r="U4460">
        <v>14.674127011635695</v>
      </c>
      <c r="V4460">
        <v>15.347471910112358</v>
      </c>
      <c r="W4460">
        <v>59.408146067415721</v>
      </c>
      <c r="X4460">
        <v>127.16803413393065</v>
      </c>
      <c r="Y4460">
        <v>117.37609550561804</v>
      </c>
      <c r="Z4460">
        <v>117.37609550561804</v>
      </c>
      <c r="AA4460">
        <v>14.09869740304989</v>
      </c>
      <c r="AB4460">
        <v>3.1781365010197202</v>
      </c>
      <c r="AC4460">
        <v>-16.260644104499079</v>
      </c>
    </row>
    <row r="4461" spans="1:39">
      <c r="A4461">
        <v>12</v>
      </c>
      <c r="B4461">
        <v>33</v>
      </c>
      <c r="C4461">
        <v>2014</v>
      </c>
      <c r="D4461">
        <v>99</v>
      </c>
      <c r="E4461">
        <v>99</v>
      </c>
      <c r="F4461">
        <v>99</v>
      </c>
      <c r="G4461">
        <v>99</v>
      </c>
      <c r="H4461">
        <v>99</v>
      </c>
      <c r="I4461">
        <v>99</v>
      </c>
      <c r="J4461">
        <v>999</v>
      </c>
      <c r="K4461">
        <v>4</v>
      </c>
      <c r="L4461">
        <v>99</v>
      </c>
      <c r="M4461">
        <v>99</v>
      </c>
      <c r="N4461">
        <v>99</v>
      </c>
      <c r="O4461">
        <v>99</v>
      </c>
      <c r="P4461">
        <v>9999</v>
      </c>
      <c r="Q4461">
        <v>21</v>
      </c>
      <c r="R4461">
        <v>195</v>
      </c>
      <c r="S4461">
        <v>176</v>
      </c>
      <c r="T4461">
        <v>0.98063867236610525</v>
      </c>
      <c r="U4461">
        <v>0.81626933938336543</v>
      </c>
      <c r="V4461">
        <v>22.938461538461528</v>
      </c>
      <c r="W4461">
        <v>56.903409090909101</v>
      </c>
      <c r="X4461">
        <v>142.00516709725801</v>
      </c>
      <c r="Y4461">
        <v>119.19999999999997</v>
      </c>
      <c r="Z4461">
        <v>132.06818181818181</v>
      </c>
      <c r="AA4461">
        <v>36.995385294085757</v>
      </c>
      <c r="AB4461">
        <v>4.8202684964739184</v>
      </c>
      <c r="AC4461">
        <v>-53.495238577049264</v>
      </c>
    </row>
    <row r="4462" spans="1:39">
      <c r="A4462">
        <v>12</v>
      </c>
      <c r="B4462">
        <v>34</v>
      </c>
      <c r="C4462">
        <v>2013</v>
      </c>
      <c r="D4462">
        <v>99</v>
      </c>
      <c r="E4462">
        <v>99</v>
      </c>
      <c r="F4462">
        <v>99</v>
      </c>
      <c r="G4462">
        <v>99</v>
      </c>
      <c r="H4462">
        <v>99</v>
      </c>
      <c r="I4462">
        <v>99</v>
      </c>
      <c r="J4462">
        <v>999</v>
      </c>
      <c r="K4462">
        <v>0</v>
      </c>
      <c r="L4462">
        <v>99</v>
      </c>
      <c r="M4462">
        <v>99</v>
      </c>
      <c r="N4462">
        <v>99</v>
      </c>
      <c r="O4462">
        <v>99</v>
      </c>
      <c r="P4462">
        <v>9999</v>
      </c>
      <c r="Q4462">
        <v>695</v>
      </c>
      <c r="R4462">
        <v>16247</v>
      </c>
      <c r="S4462">
        <v>16211</v>
      </c>
      <c r="T4462">
        <v>83.326495025130797</v>
      </c>
      <c r="U4462">
        <v>86.375320994077825</v>
      </c>
      <c r="V4462">
        <v>16.516649227549703</v>
      </c>
      <c r="W4462">
        <v>59.18579976559127</v>
      </c>
      <c r="X4462">
        <v>161.03448650675125</v>
      </c>
      <c r="Y4462">
        <v>148.36012802363462</v>
      </c>
      <c r="Z4462">
        <v>148.6895934859042</v>
      </c>
      <c r="AA4462">
        <v>32.530272481922481</v>
      </c>
      <c r="AB4462">
        <v>4.5091451300210812</v>
      </c>
      <c r="AC4462">
        <v>-44.526161984875046</v>
      </c>
    </row>
    <row r="4463" spans="1:39">
      <c r="A4463">
        <v>12</v>
      </c>
      <c r="B4463">
        <v>35</v>
      </c>
      <c r="C4463">
        <v>2013</v>
      </c>
      <c r="D4463">
        <v>99</v>
      </c>
      <c r="E4463">
        <v>99</v>
      </c>
      <c r="F4463">
        <v>99</v>
      </c>
      <c r="G4463">
        <v>99</v>
      </c>
      <c r="H4463">
        <v>99</v>
      </c>
      <c r="I4463">
        <v>99</v>
      </c>
      <c r="J4463">
        <v>999</v>
      </c>
      <c r="K4463">
        <v>2</v>
      </c>
      <c r="L4463">
        <v>99</v>
      </c>
      <c r="M4463">
        <v>99</v>
      </c>
      <c r="N4463">
        <v>99</v>
      </c>
      <c r="O4463">
        <v>99</v>
      </c>
      <c r="P4463">
        <v>9999</v>
      </c>
      <c r="Q4463">
        <v>470</v>
      </c>
      <c r="R4463">
        <v>3110</v>
      </c>
      <c r="S4463">
        <v>3110</v>
      </c>
      <c r="T4463">
        <v>15.950353882449479</v>
      </c>
      <c r="U4463">
        <v>13.05406316120389</v>
      </c>
      <c r="V4463">
        <v>15.433440514469456</v>
      </c>
      <c r="W4463">
        <v>59.56302250803855</v>
      </c>
      <c r="X4463">
        <v>126.90663396654971</v>
      </c>
      <c r="Y4463">
        <v>117.1348231511253</v>
      </c>
      <c r="Z4463">
        <v>117.1348231511253</v>
      </c>
      <c r="AA4463">
        <v>14.685779356997724</v>
      </c>
      <c r="AB4463">
        <v>3.2045560205561152</v>
      </c>
      <c r="AC4463">
        <v>-22.661490349668401</v>
      </c>
    </row>
    <row r="4464" spans="1:39">
      <c r="A4464">
        <v>12</v>
      </c>
      <c r="B4464">
        <v>36</v>
      </c>
      <c r="C4464">
        <v>2013</v>
      </c>
      <c r="D4464">
        <v>99</v>
      </c>
      <c r="E4464">
        <v>99</v>
      </c>
      <c r="F4464">
        <v>99</v>
      </c>
      <c r="G4464">
        <v>99</v>
      </c>
      <c r="H4464">
        <v>99</v>
      </c>
      <c r="I4464">
        <v>99</v>
      </c>
      <c r="J4464">
        <v>999</v>
      </c>
      <c r="K4464">
        <v>4</v>
      </c>
      <c r="L4464">
        <v>99</v>
      </c>
      <c r="M4464">
        <v>99</v>
      </c>
      <c r="N4464">
        <v>99</v>
      </c>
      <c r="O4464">
        <v>99</v>
      </c>
      <c r="P4464">
        <v>9999</v>
      </c>
      <c r="Q4464">
        <v>20</v>
      </c>
      <c r="R4464">
        <v>141</v>
      </c>
      <c r="S4464">
        <v>115</v>
      </c>
      <c r="T4464">
        <v>0.72315109241973519</v>
      </c>
      <c r="U4464">
        <v>0.5706158447182661</v>
      </c>
      <c r="V4464">
        <v>23.50354609929078</v>
      </c>
      <c r="W4464">
        <v>55.8</v>
      </c>
      <c r="X4464">
        <v>146.97463559315526</v>
      </c>
      <c r="Y4464">
        <v>112.93418439716309</v>
      </c>
      <c r="Z4464">
        <v>138.46713043478263</v>
      </c>
      <c r="AA4464">
        <v>44.529491952016677</v>
      </c>
      <c r="AB4464">
        <v>6.0651534981830384</v>
      </c>
      <c r="AC4464">
        <v>-57.634308177661637</v>
      </c>
    </row>
    <row r="4465" spans="1:29">
      <c r="A4465">
        <v>12</v>
      </c>
      <c r="B4465">
        <v>37</v>
      </c>
      <c r="C4465">
        <v>2012</v>
      </c>
      <c r="D4465">
        <v>99</v>
      </c>
      <c r="E4465">
        <v>99</v>
      </c>
      <c r="F4465">
        <v>99</v>
      </c>
      <c r="G4465">
        <v>99</v>
      </c>
      <c r="H4465">
        <v>99</v>
      </c>
      <c r="I4465">
        <v>99</v>
      </c>
      <c r="J4465">
        <v>999</v>
      </c>
      <c r="K4465">
        <v>0</v>
      </c>
      <c r="L4465">
        <v>99</v>
      </c>
      <c r="M4465">
        <v>99</v>
      </c>
      <c r="N4465">
        <v>99</v>
      </c>
      <c r="O4465">
        <v>99</v>
      </c>
      <c r="P4465">
        <v>9999</v>
      </c>
      <c r="Q4465">
        <v>748</v>
      </c>
      <c r="R4465">
        <v>16607.5</v>
      </c>
      <c r="S4465">
        <v>16581.5</v>
      </c>
      <c r="T4465">
        <v>82.400952640849425</v>
      </c>
      <c r="U4465">
        <v>85.629397657088717</v>
      </c>
      <c r="V4465">
        <v>16.487249736564802</v>
      </c>
      <c r="W4465">
        <v>59.210143834996842</v>
      </c>
      <c r="X4465">
        <v>162.21088221800599</v>
      </c>
      <c r="Y4465">
        <v>149.51403281649712</v>
      </c>
      <c r="Z4465">
        <v>149.74847269547249</v>
      </c>
      <c r="AA4465">
        <v>32.476810182882808</v>
      </c>
      <c r="AB4465">
        <v>4.5840149042975611</v>
      </c>
      <c r="AC4465">
        <v>-45.066888937325295</v>
      </c>
    </row>
    <row r="4466" spans="1:29">
      <c r="A4466">
        <v>12</v>
      </c>
      <c r="B4466">
        <v>38</v>
      </c>
      <c r="C4466">
        <v>2012</v>
      </c>
      <c r="D4466">
        <v>99</v>
      </c>
      <c r="E4466">
        <v>99</v>
      </c>
      <c r="F4466">
        <v>99</v>
      </c>
      <c r="G4466">
        <v>99</v>
      </c>
      <c r="H4466">
        <v>99</v>
      </c>
      <c r="I4466">
        <v>99</v>
      </c>
      <c r="J4466">
        <v>999</v>
      </c>
      <c r="K4466">
        <v>2</v>
      </c>
      <c r="L4466">
        <v>99</v>
      </c>
      <c r="M4466">
        <v>99</v>
      </c>
      <c r="N4466">
        <v>99</v>
      </c>
      <c r="O4466">
        <v>99</v>
      </c>
      <c r="P4466">
        <v>9999</v>
      </c>
      <c r="Q4466">
        <v>571</v>
      </c>
      <c r="R4466">
        <v>3483</v>
      </c>
      <c r="S4466">
        <v>3482</v>
      </c>
      <c r="T4466">
        <v>17.28150040933787</v>
      </c>
      <c r="U4466">
        <v>14.050452648202908</v>
      </c>
      <c r="V4466">
        <v>15.14470284237726</v>
      </c>
      <c r="W4466">
        <v>59.031303848363009</v>
      </c>
      <c r="X4466">
        <v>126.7705795274307</v>
      </c>
      <c r="Y4466">
        <v>116.97691645133521</v>
      </c>
      <c r="Z4466">
        <v>117.01051120045967</v>
      </c>
      <c r="AA4466">
        <v>14.121150289333309</v>
      </c>
      <c r="AB4466">
        <v>3.3176458872747157</v>
      </c>
      <c r="AC4466">
        <v>-23.880151456427271</v>
      </c>
    </row>
    <row r="4467" spans="1:29">
      <c r="A4467">
        <v>12</v>
      </c>
      <c r="B4467">
        <v>39</v>
      </c>
      <c r="C4467">
        <v>2012</v>
      </c>
      <c r="D4467">
        <v>99</v>
      </c>
      <c r="E4467">
        <v>99</v>
      </c>
      <c r="F4467">
        <v>99</v>
      </c>
      <c r="G4467">
        <v>99</v>
      </c>
      <c r="H4467">
        <v>99</v>
      </c>
      <c r="I4467">
        <v>99</v>
      </c>
      <c r="J4467">
        <v>999</v>
      </c>
      <c r="K4467">
        <v>4</v>
      </c>
      <c r="L4467">
        <v>99</v>
      </c>
      <c r="M4467">
        <v>99</v>
      </c>
      <c r="N4467">
        <v>99</v>
      </c>
      <c r="O4467">
        <v>99</v>
      </c>
      <c r="P4467">
        <v>9999</v>
      </c>
      <c r="Q4467">
        <v>19</v>
      </c>
      <c r="R4467">
        <v>64</v>
      </c>
      <c r="S4467">
        <v>60</v>
      </c>
      <c r="T4467">
        <v>0.31754694981269688</v>
      </c>
      <c r="U4467">
        <v>0.3201496947083905</v>
      </c>
      <c r="V4467">
        <v>29.28125</v>
      </c>
      <c r="W4467">
        <v>55.733333333333348</v>
      </c>
      <c r="X4467">
        <v>164.8970747562297</v>
      </c>
      <c r="Y4467">
        <v>145.05625000000003</v>
      </c>
      <c r="Z4467">
        <v>154.72666666666672</v>
      </c>
      <c r="AA4467">
        <v>52.516324023001374</v>
      </c>
      <c r="AB4467">
        <v>6.5265270669442277</v>
      </c>
      <c r="AC4467">
        <v>-78.216437631360762</v>
      </c>
    </row>
    <row r="4468" spans="1:29">
      <c r="A4468">
        <v>12</v>
      </c>
      <c r="B4468">
        <v>40</v>
      </c>
      <c r="C4468">
        <v>2011</v>
      </c>
      <c r="D4468">
        <v>99</v>
      </c>
      <c r="E4468">
        <v>99</v>
      </c>
      <c r="F4468">
        <v>99</v>
      </c>
      <c r="G4468">
        <v>99</v>
      </c>
      <c r="H4468">
        <v>99</v>
      </c>
      <c r="I4468">
        <v>99</v>
      </c>
      <c r="J4468">
        <v>999</v>
      </c>
      <c r="K4468">
        <v>0</v>
      </c>
      <c r="L4468">
        <v>99</v>
      </c>
      <c r="M4468">
        <v>99</v>
      </c>
      <c r="N4468">
        <v>99</v>
      </c>
      <c r="O4468">
        <v>99</v>
      </c>
      <c r="P4468">
        <v>9999</v>
      </c>
      <c r="Q4468">
        <v>824</v>
      </c>
      <c r="R4468">
        <v>16137</v>
      </c>
      <c r="S4468">
        <v>16088</v>
      </c>
      <c r="T4468">
        <v>82.949521949213519</v>
      </c>
      <c r="U4468">
        <v>86.200434836298939</v>
      </c>
      <c r="V4468">
        <v>16.496498729627561</v>
      </c>
      <c r="W4468">
        <v>58.823035803083023</v>
      </c>
      <c r="X4468">
        <v>161.3142773775287</v>
      </c>
      <c r="Y4468">
        <v>148.50356323975925</v>
      </c>
      <c r="Z4468">
        <v>148.9558677274984</v>
      </c>
      <c r="AA4468">
        <v>32.226543125281339</v>
      </c>
      <c r="AB4468">
        <v>4.5664004273024048</v>
      </c>
      <c r="AC4468">
        <v>-42.483997657267906</v>
      </c>
    </row>
    <row r="4469" spans="1:29">
      <c r="A4469">
        <v>12</v>
      </c>
      <c r="B4469">
        <v>41</v>
      </c>
      <c r="C4469">
        <v>2011</v>
      </c>
      <c r="D4469">
        <v>99</v>
      </c>
      <c r="E4469">
        <v>99</v>
      </c>
      <c r="F4469">
        <v>99</v>
      </c>
      <c r="G4469">
        <v>99</v>
      </c>
      <c r="H4469">
        <v>99</v>
      </c>
      <c r="I4469">
        <v>99</v>
      </c>
      <c r="J4469">
        <v>999</v>
      </c>
      <c r="K4469">
        <v>2</v>
      </c>
      <c r="L4469">
        <v>99</v>
      </c>
      <c r="M4469">
        <v>99</v>
      </c>
      <c r="N4469">
        <v>99</v>
      </c>
      <c r="O4469">
        <v>99</v>
      </c>
      <c r="P4469">
        <v>9999</v>
      </c>
      <c r="Q4469">
        <v>653</v>
      </c>
      <c r="R4469">
        <v>3249</v>
      </c>
      <c r="S4469">
        <v>3249</v>
      </c>
      <c r="T4469">
        <v>16.700935540248789</v>
      </c>
      <c r="U4469">
        <v>13.495450254631763</v>
      </c>
      <c r="V4469">
        <v>15.012003693444138</v>
      </c>
      <c r="W4469">
        <v>58.807017543859651</v>
      </c>
      <c r="X4469">
        <v>125.10831735208436</v>
      </c>
      <c r="Y4469">
        <v>115.47497691597439</v>
      </c>
      <c r="Z4469">
        <v>115.47497691597439</v>
      </c>
      <c r="AA4469">
        <v>12.024779683886251</v>
      </c>
      <c r="AB4469">
        <v>3.4246944178941976</v>
      </c>
      <c r="AC4469">
        <v>-19.511462775660036</v>
      </c>
    </row>
    <row r="4470" spans="1:29">
      <c r="A4470">
        <v>12</v>
      </c>
      <c r="B4470">
        <v>42</v>
      </c>
      <c r="C4470">
        <v>2011</v>
      </c>
      <c r="D4470">
        <v>99</v>
      </c>
      <c r="E4470">
        <v>99</v>
      </c>
      <c r="F4470">
        <v>99</v>
      </c>
      <c r="G4470">
        <v>99</v>
      </c>
      <c r="H4470">
        <v>99</v>
      </c>
      <c r="I4470">
        <v>99</v>
      </c>
      <c r="J4470">
        <v>999</v>
      </c>
      <c r="K4470">
        <v>4</v>
      </c>
      <c r="L4470">
        <v>99</v>
      </c>
      <c r="M4470">
        <v>99</v>
      </c>
      <c r="N4470">
        <v>99</v>
      </c>
      <c r="O4470">
        <v>99</v>
      </c>
      <c r="P4470">
        <v>9999</v>
      </c>
      <c r="Q4470">
        <v>15</v>
      </c>
      <c r="R4470">
        <v>68</v>
      </c>
      <c r="S4470">
        <v>65</v>
      </c>
      <c r="T4470">
        <v>0.3495425105376786</v>
      </c>
      <c r="U4470">
        <v>0.304114909069301</v>
      </c>
      <c r="V4470">
        <v>21.823529411764714</v>
      </c>
      <c r="W4470">
        <v>55.723076923076945</v>
      </c>
      <c r="X4470">
        <v>141.16691096807088</v>
      </c>
      <c r="Y4470">
        <v>124.33088235294117</v>
      </c>
      <c r="Z4470">
        <v>130.06923076923081</v>
      </c>
      <c r="AA4470">
        <v>37.116759320894474</v>
      </c>
      <c r="AB4470">
        <v>5.7952439181630382</v>
      </c>
      <c r="AC4470">
        <v>-56.788820780619155</v>
      </c>
    </row>
    <row r="4471" spans="1:29">
      <c r="A4471">
        <v>12</v>
      </c>
      <c r="B4471">
        <v>43</v>
      </c>
      <c r="C4471">
        <v>2010</v>
      </c>
      <c r="D4471">
        <v>99</v>
      </c>
      <c r="E4471">
        <v>99</v>
      </c>
      <c r="F4471">
        <v>99</v>
      </c>
      <c r="G4471">
        <v>99</v>
      </c>
      <c r="H4471">
        <v>99</v>
      </c>
      <c r="I4471">
        <v>99</v>
      </c>
      <c r="J4471">
        <v>999</v>
      </c>
      <c r="K4471">
        <v>0</v>
      </c>
      <c r="L4471">
        <v>99</v>
      </c>
      <c r="M4471">
        <v>99</v>
      </c>
      <c r="N4471">
        <v>99</v>
      </c>
      <c r="O4471">
        <v>99</v>
      </c>
      <c r="P4471">
        <v>9999</v>
      </c>
      <c r="Q4471">
        <v>959</v>
      </c>
      <c r="R4471">
        <v>16960</v>
      </c>
      <c r="S4471">
        <v>16884</v>
      </c>
      <c r="T4471">
        <v>85.033843068438202</v>
      </c>
      <c r="U4471">
        <v>87.575546659106308</v>
      </c>
      <c r="V4471">
        <v>14.698584905660377</v>
      </c>
      <c r="W4471">
        <v>58.310945273631845</v>
      </c>
      <c r="X4471">
        <v>161.66039780044537</v>
      </c>
      <c r="Y4471">
        <v>148.70934551886796</v>
      </c>
      <c r="Z4471">
        <v>149.37873134328356</v>
      </c>
      <c r="AA4471">
        <v>31.86313415897764</v>
      </c>
      <c r="AB4471">
        <v>4.7429765611028207</v>
      </c>
      <c r="AC4471">
        <v>-44.723538352268754</v>
      </c>
    </row>
    <row r="4472" spans="1:29">
      <c r="A4472">
        <v>12</v>
      </c>
      <c r="B4472">
        <v>44</v>
      </c>
      <c r="C4472">
        <v>2010</v>
      </c>
      <c r="D4472">
        <v>99</v>
      </c>
      <c r="E4472">
        <v>99</v>
      </c>
      <c r="F4472">
        <v>99</v>
      </c>
      <c r="G4472">
        <v>99</v>
      </c>
      <c r="H4472">
        <v>99</v>
      </c>
      <c r="I4472">
        <v>99</v>
      </c>
      <c r="J4472">
        <v>999</v>
      </c>
      <c r="K4472">
        <v>2</v>
      </c>
      <c r="L4472">
        <v>99</v>
      </c>
      <c r="M4472">
        <v>99</v>
      </c>
      <c r="N4472">
        <v>99</v>
      </c>
      <c r="O4472">
        <v>99</v>
      </c>
      <c r="P4472">
        <v>9999</v>
      </c>
      <c r="Q4472">
        <v>694</v>
      </c>
      <c r="R4472">
        <v>2898</v>
      </c>
      <c r="S4472">
        <v>2898</v>
      </c>
      <c r="T4472">
        <v>14.529957382802714</v>
      </c>
      <c r="U4472">
        <v>12.00785575876875</v>
      </c>
      <c r="V4472">
        <v>14.829192546583849</v>
      </c>
      <c r="W4472">
        <v>58.496549344375438</v>
      </c>
      <c r="X4472">
        <v>129.28455160543351</v>
      </c>
      <c r="Y4472">
        <v>119.32964113181492</v>
      </c>
      <c r="Z4472">
        <v>119.32964113181492</v>
      </c>
      <c r="AA4472">
        <v>18.061596775011324</v>
      </c>
      <c r="AB4472">
        <v>3.8008782489809354</v>
      </c>
      <c r="AC4472">
        <v>-36.299704337062735</v>
      </c>
    </row>
    <row r="4473" spans="1:29">
      <c r="A4473">
        <v>12</v>
      </c>
      <c r="B4473">
        <v>45</v>
      </c>
      <c r="C4473">
        <v>2010</v>
      </c>
      <c r="D4473">
        <v>99</v>
      </c>
      <c r="E4473">
        <v>99</v>
      </c>
      <c r="F4473">
        <v>99</v>
      </c>
      <c r="G4473">
        <v>99</v>
      </c>
      <c r="H4473">
        <v>99</v>
      </c>
      <c r="I4473">
        <v>99</v>
      </c>
      <c r="J4473">
        <v>999</v>
      </c>
      <c r="K4473">
        <v>4</v>
      </c>
      <c r="L4473">
        <v>99</v>
      </c>
      <c r="M4473">
        <v>99</v>
      </c>
      <c r="N4473">
        <v>99</v>
      </c>
      <c r="O4473">
        <v>99</v>
      </c>
      <c r="P4473">
        <v>9999</v>
      </c>
      <c r="Q4473">
        <v>22</v>
      </c>
      <c r="R4473">
        <v>85</v>
      </c>
      <c r="S4473">
        <v>85</v>
      </c>
      <c r="T4473">
        <v>0.42617197292554526</v>
      </c>
      <c r="U4473">
        <v>0.40792721895062928</v>
      </c>
      <c r="V4473">
        <v>10.835294117647059</v>
      </c>
      <c r="W4473">
        <v>57.282352941176477</v>
      </c>
      <c r="X4473">
        <v>149.74189025556043</v>
      </c>
      <c r="Y4473">
        <v>138.21176470588236</v>
      </c>
      <c r="Z4473">
        <v>138.21176470588236</v>
      </c>
      <c r="AA4473">
        <v>38.48798257596993</v>
      </c>
      <c r="AB4473">
        <v>4.9291730954435309</v>
      </c>
      <c r="AC4473">
        <v>-38.992965462595045</v>
      </c>
    </row>
    <row r="4474" spans="1:29">
      <c r="A4474">
        <v>12</v>
      </c>
      <c r="B4474">
        <v>46</v>
      </c>
      <c r="C4474">
        <v>2009</v>
      </c>
      <c r="D4474">
        <v>99</v>
      </c>
      <c r="E4474">
        <v>99</v>
      </c>
      <c r="F4474">
        <v>99</v>
      </c>
      <c r="G4474">
        <v>99</v>
      </c>
      <c r="H4474">
        <v>99</v>
      </c>
      <c r="I4474">
        <v>99</v>
      </c>
      <c r="J4474">
        <v>999</v>
      </c>
      <c r="K4474">
        <v>0</v>
      </c>
      <c r="L4474">
        <v>99</v>
      </c>
      <c r="M4474">
        <v>99</v>
      </c>
      <c r="N4474">
        <v>99</v>
      </c>
      <c r="O4474">
        <v>99</v>
      </c>
      <c r="P4474">
        <v>9999</v>
      </c>
      <c r="Q4474">
        <v>972</v>
      </c>
      <c r="R4474">
        <v>16287</v>
      </c>
      <c r="S4474">
        <v>16215</v>
      </c>
      <c r="T4474">
        <v>80.061937767290971</v>
      </c>
      <c r="U4474">
        <v>83.481242571410817</v>
      </c>
      <c r="V4474">
        <v>15.810953521213236</v>
      </c>
      <c r="W4474">
        <v>56.889546716003686</v>
      </c>
      <c r="X4474">
        <v>164.10398764682765</v>
      </c>
      <c r="Y4474">
        <v>150.9219131822926</v>
      </c>
      <c r="Z4474">
        <v>151.59205673758871</v>
      </c>
      <c r="AA4474">
        <v>32.389811668204501</v>
      </c>
      <c r="AB4474">
        <v>4.9349338906399716</v>
      </c>
      <c r="AC4474">
        <v>-50.74470598393269</v>
      </c>
    </row>
    <row r="4475" spans="1:29">
      <c r="A4475">
        <v>12</v>
      </c>
      <c r="B4475">
        <v>47</v>
      </c>
      <c r="C4475">
        <v>2009</v>
      </c>
      <c r="D4475">
        <v>99</v>
      </c>
      <c r="E4475">
        <v>99</v>
      </c>
      <c r="F4475">
        <v>99</v>
      </c>
      <c r="G4475">
        <v>99</v>
      </c>
      <c r="H4475">
        <v>99</v>
      </c>
      <c r="I4475">
        <v>99</v>
      </c>
      <c r="J4475">
        <v>999</v>
      </c>
      <c r="K4475">
        <v>2</v>
      </c>
      <c r="L4475">
        <v>99</v>
      </c>
      <c r="M4475">
        <v>99</v>
      </c>
      <c r="N4475">
        <v>99</v>
      </c>
      <c r="O4475">
        <v>99</v>
      </c>
      <c r="P4475">
        <v>9999</v>
      </c>
      <c r="Q4475">
        <v>670</v>
      </c>
      <c r="R4475">
        <v>3834</v>
      </c>
      <c r="S4475">
        <v>3834</v>
      </c>
      <c r="T4475">
        <v>18.846777761392126</v>
      </c>
      <c r="U4475">
        <v>15.60880545484167</v>
      </c>
      <c r="V4475">
        <v>13.73004694835681</v>
      </c>
      <c r="W4475">
        <v>56.590245174752198</v>
      </c>
      <c r="X4475">
        <v>129.87344233128781</v>
      </c>
      <c r="Y4475">
        <v>119.87318727177878</v>
      </c>
      <c r="Z4475">
        <v>119.87318727177878</v>
      </c>
      <c r="AA4475">
        <v>13.948838102730098</v>
      </c>
      <c r="AB4475">
        <v>3.6069715711175094</v>
      </c>
      <c r="AC4475">
        <v>-26.713088428677004</v>
      </c>
    </row>
    <row r="4476" spans="1:29">
      <c r="A4476">
        <v>12</v>
      </c>
      <c r="B4476">
        <v>48</v>
      </c>
      <c r="C4476">
        <v>2009</v>
      </c>
      <c r="D4476">
        <v>99</v>
      </c>
      <c r="E4476">
        <v>99</v>
      </c>
      <c r="F4476">
        <v>99</v>
      </c>
      <c r="G4476">
        <v>99</v>
      </c>
      <c r="H4476">
        <v>99</v>
      </c>
      <c r="I4476">
        <v>99</v>
      </c>
      <c r="J4476">
        <v>999</v>
      </c>
      <c r="K4476">
        <v>4</v>
      </c>
      <c r="L4476">
        <v>99</v>
      </c>
      <c r="M4476">
        <v>99</v>
      </c>
      <c r="N4476">
        <v>99</v>
      </c>
      <c r="O4476">
        <v>99</v>
      </c>
      <c r="P4476">
        <v>9999</v>
      </c>
      <c r="Q4476">
        <v>14</v>
      </c>
      <c r="R4476">
        <v>222</v>
      </c>
      <c r="S4476">
        <v>222</v>
      </c>
      <c r="T4476">
        <v>1.0912844713169152</v>
      </c>
      <c r="U4476">
        <v>0.90995197374750914</v>
      </c>
      <c r="V4476">
        <v>15.711711711711716</v>
      </c>
      <c r="W4476">
        <v>54.707207207207198</v>
      </c>
      <c r="X4476">
        <v>130.75800611011877</v>
      </c>
      <c r="Y4476">
        <v>120.68963963963957</v>
      </c>
      <c r="Z4476">
        <v>120.68963963963957</v>
      </c>
      <c r="AA4476">
        <v>23.077061089289657</v>
      </c>
      <c r="AB4476">
        <v>4.21385983663804</v>
      </c>
      <c r="AC4476">
        <v>-41.828096629855459</v>
      </c>
    </row>
    <row r="4477" spans="1:29">
      <c r="A4477">
        <v>12</v>
      </c>
      <c r="B4477">
        <v>49</v>
      </c>
      <c r="C4477">
        <v>2008</v>
      </c>
      <c r="D4477">
        <v>99</v>
      </c>
      <c r="E4477">
        <v>99</v>
      </c>
      <c r="F4477">
        <v>99</v>
      </c>
      <c r="G4477">
        <v>99</v>
      </c>
      <c r="H4477">
        <v>99</v>
      </c>
      <c r="I4477">
        <v>99</v>
      </c>
      <c r="J4477">
        <v>999</v>
      </c>
      <c r="K4477">
        <v>0</v>
      </c>
      <c r="L4477">
        <v>99</v>
      </c>
      <c r="M4477">
        <v>99</v>
      </c>
      <c r="N4477">
        <v>99</v>
      </c>
      <c r="O4477">
        <v>99</v>
      </c>
      <c r="P4477">
        <v>9999</v>
      </c>
      <c r="Q4477">
        <v>1022</v>
      </c>
      <c r="R4477">
        <v>16214</v>
      </c>
      <c r="S4477">
        <v>16153</v>
      </c>
      <c r="T4477">
        <v>81.432374064587393</v>
      </c>
      <c r="U4477">
        <v>84.835358114904011</v>
      </c>
      <c r="V4477">
        <v>15.532687800666089</v>
      </c>
      <c r="W4477">
        <v>57.007800408592814</v>
      </c>
      <c r="X4477">
        <v>166.14077343910861</v>
      </c>
      <c r="Y4477">
        <v>152.89920439126661</v>
      </c>
      <c r="Z4477">
        <v>153.47661115582227</v>
      </c>
      <c r="AA4477">
        <v>32.515665591603643</v>
      </c>
      <c r="AB4477">
        <v>4.6121336930194756</v>
      </c>
      <c r="AC4477">
        <v>-52.477145606111598</v>
      </c>
    </row>
    <row r="4478" spans="1:29">
      <c r="A4478">
        <v>12</v>
      </c>
      <c r="B4478">
        <v>50</v>
      </c>
      <c r="C4478">
        <v>2008</v>
      </c>
      <c r="D4478">
        <v>99</v>
      </c>
      <c r="E4478">
        <v>99</v>
      </c>
      <c r="F4478">
        <v>99</v>
      </c>
      <c r="G4478">
        <v>99</v>
      </c>
      <c r="H4478">
        <v>99</v>
      </c>
      <c r="I4478">
        <v>99</v>
      </c>
      <c r="J4478">
        <v>999</v>
      </c>
      <c r="K4478">
        <v>2</v>
      </c>
      <c r="L4478">
        <v>99</v>
      </c>
      <c r="M4478">
        <v>99</v>
      </c>
      <c r="N4478">
        <v>99</v>
      </c>
      <c r="O4478">
        <v>99</v>
      </c>
      <c r="P4478">
        <v>9999</v>
      </c>
      <c r="Q4478">
        <v>723</v>
      </c>
      <c r="R4478">
        <v>3633</v>
      </c>
      <c r="S4478">
        <v>3633</v>
      </c>
      <c r="T4478">
        <v>18.246195570287782</v>
      </c>
      <c r="U4478">
        <v>14.865681245897028</v>
      </c>
      <c r="V4478">
        <v>13.928984310487202</v>
      </c>
      <c r="W4478">
        <v>56.894577484172849</v>
      </c>
      <c r="X4478">
        <v>129.54964111033451</v>
      </c>
      <c r="Y4478">
        <v>119.57431874483902</v>
      </c>
      <c r="Z4478">
        <v>119.57431874483902</v>
      </c>
      <c r="AA4478">
        <v>15.324368008794188</v>
      </c>
      <c r="AB4478">
        <v>3.6945225886970401</v>
      </c>
      <c r="AC4478">
        <v>-31.029290283127413</v>
      </c>
    </row>
    <row r="4479" spans="1:29">
      <c r="A4479">
        <v>12</v>
      </c>
      <c r="B4479">
        <v>51</v>
      </c>
      <c r="C4479">
        <v>2008</v>
      </c>
      <c r="D4479">
        <v>99</v>
      </c>
      <c r="E4479">
        <v>99</v>
      </c>
      <c r="F4479">
        <v>99</v>
      </c>
      <c r="G4479">
        <v>99</v>
      </c>
      <c r="H4479">
        <v>99</v>
      </c>
      <c r="I4479">
        <v>99</v>
      </c>
      <c r="J4479">
        <v>999</v>
      </c>
      <c r="K4479">
        <v>4</v>
      </c>
      <c r="L4479">
        <v>99</v>
      </c>
      <c r="M4479">
        <v>99</v>
      </c>
      <c r="N4479">
        <v>99</v>
      </c>
      <c r="O4479">
        <v>99</v>
      </c>
      <c r="P4479">
        <v>9999</v>
      </c>
      <c r="Q4479">
        <v>6</v>
      </c>
      <c r="R4479">
        <v>63</v>
      </c>
      <c r="S4479">
        <v>63</v>
      </c>
      <c r="T4479">
        <v>0.31640801566973026</v>
      </c>
      <c r="U4479">
        <v>0.29511771994364921</v>
      </c>
      <c r="V4479">
        <v>12.904761904761903</v>
      </c>
      <c r="W4479">
        <v>55.428571428571438</v>
      </c>
      <c r="X4479">
        <v>148.31037507093851</v>
      </c>
      <c r="Y4479">
        <v>136.89047619047616</v>
      </c>
      <c r="Z4479">
        <v>136.89047619047616</v>
      </c>
      <c r="AA4479">
        <v>47.435120985909265</v>
      </c>
      <c r="AB4479">
        <v>4.9303539449694087</v>
      </c>
      <c r="AC4479">
        <v>-55.201441671353507</v>
      </c>
    </row>
    <row r="4480" spans="1:29">
      <c r="A4480">
        <v>12</v>
      </c>
      <c r="B4480">
        <v>52</v>
      </c>
      <c r="C4480">
        <v>2007</v>
      </c>
      <c r="D4480">
        <v>99</v>
      </c>
      <c r="E4480">
        <v>99</v>
      </c>
      <c r="F4480">
        <v>99</v>
      </c>
      <c r="G4480">
        <v>99</v>
      </c>
      <c r="H4480">
        <v>99</v>
      </c>
      <c r="I4480">
        <v>99</v>
      </c>
      <c r="J4480">
        <v>999</v>
      </c>
      <c r="K4480">
        <v>0</v>
      </c>
      <c r="L4480">
        <v>99</v>
      </c>
      <c r="M4480">
        <v>99</v>
      </c>
      <c r="N4480">
        <v>99</v>
      </c>
      <c r="O4480">
        <v>99</v>
      </c>
      <c r="P4480">
        <v>9999</v>
      </c>
      <c r="Q4480">
        <v>1104</v>
      </c>
      <c r="R4480">
        <v>17834</v>
      </c>
      <c r="S4480">
        <v>17760</v>
      </c>
      <c r="T4480">
        <v>87.259027302084348</v>
      </c>
      <c r="U4480">
        <v>89.570241232182013</v>
      </c>
      <c r="V4480">
        <v>15.473757990355498</v>
      </c>
      <c r="W4480">
        <v>56.786542792792801</v>
      </c>
      <c r="X4480">
        <v>165.80472300769216</v>
      </c>
      <c r="Y4480">
        <v>152.5488336884608</v>
      </c>
      <c r="Z4480">
        <v>153.18445382882939</v>
      </c>
      <c r="AA4480">
        <v>31.899135605027432</v>
      </c>
      <c r="AB4480">
        <v>4.7602413523268812</v>
      </c>
      <c r="AC4480">
        <v>-53.560639259762191</v>
      </c>
    </row>
    <row r="4481" spans="1:29">
      <c r="A4481">
        <v>12</v>
      </c>
      <c r="B4481">
        <v>53</v>
      </c>
      <c r="C4481">
        <v>2007</v>
      </c>
      <c r="D4481">
        <v>99</v>
      </c>
      <c r="E4481">
        <v>99</v>
      </c>
      <c r="F4481">
        <v>99</v>
      </c>
      <c r="G4481">
        <v>99</v>
      </c>
      <c r="H4481">
        <v>99</v>
      </c>
      <c r="I4481">
        <v>99</v>
      </c>
      <c r="J4481">
        <v>999</v>
      </c>
      <c r="K4481">
        <v>2</v>
      </c>
      <c r="L4481">
        <v>99</v>
      </c>
      <c r="M4481">
        <v>99</v>
      </c>
      <c r="N4481">
        <v>99</v>
      </c>
      <c r="O4481">
        <v>99</v>
      </c>
      <c r="P4481">
        <v>9999</v>
      </c>
      <c r="Q4481">
        <v>568</v>
      </c>
      <c r="R4481">
        <v>2467</v>
      </c>
      <c r="S4481">
        <v>2467</v>
      </c>
      <c r="T4481">
        <v>12.0706527057442</v>
      </c>
      <c r="U4481">
        <v>9.8991734059713448</v>
      </c>
      <c r="V4481">
        <v>13.747061207944872</v>
      </c>
      <c r="W4481">
        <v>56.578435346574786</v>
      </c>
      <c r="X4481">
        <v>132.04500929056627</v>
      </c>
      <c r="Y4481">
        <v>121.87754357519268</v>
      </c>
      <c r="Z4481">
        <v>121.87754357519268</v>
      </c>
      <c r="AA4481">
        <v>16.700615610842299</v>
      </c>
      <c r="AB4481">
        <v>3.8274271416581009</v>
      </c>
      <c r="AC4481">
        <v>-34.281251758956259</v>
      </c>
    </row>
    <row r="4482" spans="1:29">
      <c r="A4482">
        <v>12</v>
      </c>
      <c r="B4482">
        <v>54</v>
      </c>
      <c r="C4482">
        <v>2007</v>
      </c>
      <c r="D4482">
        <v>99</v>
      </c>
      <c r="E4482">
        <v>99</v>
      </c>
      <c r="F4482">
        <v>99</v>
      </c>
      <c r="G4482">
        <v>99</v>
      </c>
      <c r="H4482">
        <v>99</v>
      </c>
      <c r="I4482">
        <v>99</v>
      </c>
      <c r="J4482">
        <v>999</v>
      </c>
      <c r="K4482">
        <v>4</v>
      </c>
      <c r="L4482">
        <v>99</v>
      </c>
      <c r="M4482">
        <v>99</v>
      </c>
      <c r="N4482">
        <v>99</v>
      </c>
      <c r="O4482">
        <v>99</v>
      </c>
      <c r="P4482">
        <v>9999</v>
      </c>
      <c r="Q4482">
        <v>5</v>
      </c>
      <c r="R4482">
        <v>137</v>
      </c>
      <c r="S4482">
        <v>137</v>
      </c>
      <c r="T4482">
        <v>0.67031999217144556</v>
      </c>
      <c r="U4482">
        <v>0.53058536184662508</v>
      </c>
      <c r="V4482">
        <v>14.868613138686133</v>
      </c>
      <c r="W4482">
        <v>56.408759124087595</v>
      </c>
      <c r="X4482">
        <v>127.44620445864402</v>
      </c>
      <c r="Y4482">
        <v>117.6328467153285</v>
      </c>
      <c r="Z4482">
        <v>117.6328467153285</v>
      </c>
      <c r="AA4482">
        <v>16.819727336156063</v>
      </c>
      <c r="AB4482">
        <v>3.074630698909965</v>
      </c>
      <c r="AC4482">
        <v>-28.215573365136951</v>
      </c>
    </row>
    <row r="4483" spans="1:29">
      <c r="A4483">
        <v>12</v>
      </c>
      <c r="B4483">
        <v>55</v>
      </c>
      <c r="C4483">
        <v>2006</v>
      </c>
      <c r="D4483">
        <v>99</v>
      </c>
      <c r="E4483">
        <v>99</v>
      </c>
      <c r="F4483">
        <v>99</v>
      </c>
      <c r="G4483">
        <v>99</v>
      </c>
      <c r="H4483">
        <v>99</v>
      </c>
      <c r="I4483">
        <v>99</v>
      </c>
      <c r="J4483">
        <v>999</v>
      </c>
      <c r="K4483">
        <v>0</v>
      </c>
      <c r="L4483">
        <v>99</v>
      </c>
      <c r="M4483">
        <v>99</v>
      </c>
      <c r="N4483">
        <v>99</v>
      </c>
      <c r="O4483">
        <v>99</v>
      </c>
      <c r="P4483">
        <v>9999</v>
      </c>
      <c r="Q4483">
        <v>1236</v>
      </c>
      <c r="R4483">
        <v>16473</v>
      </c>
      <c r="S4483">
        <v>16322</v>
      </c>
      <c r="T4483">
        <v>84.659266111625001</v>
      </c>
      <c r="U4483">
        <v>87.307454376081111</v>
      </c>
      <c r="V4483">
        <v>16.004067261579547</v>
      </c>
      <c r="W4483">
        <v>56.980578360495038</v>
      </c>
      <c r="X4483">
        <v>163.02171207765721</v>
      </c>
      <c r="Y4483">
        <v>149.31405329933835</v>
      </c>
      <c r="Z4483">
        <v>150.6954049748806</v>
      </c>
      <c r="AA4483">
        <v>31.958138261064263</v>
      </c>
      <c r="AB4483">
        <v>4.6388425968574518</v>
      </c>
      <c r="AC4483">
        <v>-52.368245210261676</v>
      </c>
    </row>
    <row r="4484" spans="1:29">
      <c r="A4484">
        <v>12</v>
      </c>
      <c r="B4484">
        <v>56</v>
      </c>
      <c r="C4484">
        <v>2006</v>
      </c>
      <c r="D4484">
        <v>99</v>
      </c>
      <c r="E4484">
        <v>99</v>
      </c>
      <c r="F4484">
        <v>99</v>
      </c>
      <c r="G4484">
        <v>99</v>
      </c>
      <c r="H4484">
        <v>99</v>
      </c>
      <c r="I4484">
        <v>99</v>
      </c>
      <c r="J4484">
        <v>999</v>
      </c>
      <c r="K4484">
        <v>2</v>
      </c>
      <c r="L4484">
        <v>99</v>
      </c>
      <c r="M4484">
        <v>99</v>
      </c>
      <c r="N4484">
        <v>99</v>
      </c>
      <c r="O4484">
        <v>99</v>
      </c>
      <c r="P4484">
        <v>9999</v>
      </c>
      <c r="Q4484">
        <v>600</v>
      </c>
      <c r="R4484">
        <v>2974</v>
      </c>
      <c r="S4484">
        <v>2952</v>
      </c>
      <c r="T4484">
        <v>15.28420187069586</v>
      </c>
      <c r="U4484">
        <v>12.63455600546977</v>
      </c>
      <c r="V4484">
        <v>13.865837256220578</v>
      </c>
      <c r="W4484">
        <v>56.744918699186989</v>
      </c>
      <c r="X4484">
        <v>130.61968625159463</v>
      </c>
      <c r="Y4484">
        <v>119.68537323470078</v>
      </c>
      <c r="Z4484">
        <v>120.577337398374</v>
      </c>
      <c r="AA4484">
        <v>14.497839688990348</v>
      </c>
      <c r="AB4484">
        <v>3.6715102792336278</v>
      </c>
      <c r="AC4484">
        <v>-35.912606330408856</v>
      </c>
    </row>
    <row r="4485" spans="1:29">
      <c r="A4485">
        <v>12</v>
      </c>
      <c r="B4485">
        <v>57</v>
      </c>
      <c r="C4485">
        <v>2006</v>
      </c>
      <c r="D4485">
        <v>99</v>
      </c>
      <c r="E4485">
        <v>99</v>
      </c>
      <c r="F4485">
        <v>99</v>
      </c>
      <c r="G4485">
        <v>99</v>
      </c>
      <c r="H4485">
        <v>99</v>
      </c>
      <c r="I4485">
        <v>99</v>
      </c>
      <c r="J4485">
        <v>999</v>
      </c>
      <c r="K4485">
        <v>4</v>
      </c>
      <c r="L4485">
        <v>99</v>
      </c>
      <c r="M4485">
        <v>99</v>
      </c>
      <c r="N4485">
        <v>99</v>
      </c>
      <c r="O4485">
        <v>99</v>
      </c>
      <c r="P4485">
        <v>9999</v>
      </c>
      <c r="Q4485">
        <v>4</v>
      </c>
      <c r="R4485">
        <v>8</v>
      </c>
      <c r="S4485">
        <v>8</v>
      </c>
      <c r="T4485">
        <v>4.1114194675711778E-2</v>
      </c>
      <c r="U4485">
        <v>4.416042376968795E-2</v>
      </c>
      <c r="V4485">
        <v>31.5</v>
      </c>
      <c r="W4485">
        <v>51.5</v>
      </c>
      <c r="X4485">
        <v>168.48591549295773</v>
      </c>
      <c r="Y4485">
        <v>155.51249999999999</v>
      </c>
      <c r="Z4485">
        <v>155.51249999999999</v>
      </c>
      <c r="AA4485">
        <v>51.998111444070751</v>
      </c>
      <c r="AB4485">
        <v>5.9371710435189611</v>
      </c>
      <c r="AC4485">
        <v>-76.644681638944519</v>
      </c>
    </row>
    <row r="4486" spans="1:29">
      <c r="A4486">
        <v>12</v>
      </c>
      <c r="B4486">
        <v>58</v>
      </c>
      <c r="C4486">
        <v>2005</v>
      </c>
      <c r="D4486">
        <v>99</v>
      </c>
      <c r="E4486">
        <v>99</v>
      </c>
      <c r="F4486">
        <v>99</v>
      </c>
      <c r="G4486">
        <v>99</v>
      </c>
      <c r="H4486">
        <v>99</v>
      </c>
      <c r="I4486">
        <v>99</v>
      </c>
      <c r="J4486">
        <v>999</v>
      </c>
      <c r="K4486">
        <v>0</v>
      </c>
      <c r="L4486">
        <v>99</v>
      </c>
      <c r="M4486">
        <v>99</v>
      </c>
      <c r="N4486">
        <v>99</v>
      </c>
      <c r="O4486">
        <v>99</v>
      </c>
      <c r="P4486">
        <v>9999</v>
      </c>
      <c r="Q4486">
        <v>1319</v>
      </c>
      <c r="R4486">
        <v>15405.25</v>
      </c>
      <c r="S4486">
        <v>15056</v>
      </c>
      <c r="T4486">
        <v>83.85064431411503</v>
      </c>
      <c r="U4486">
        <v>86.44409379817742</v>
      </c>
      <c r="V4486">
        <v>15.734441180766298</v>
      </c>
      <c r="W4486">
        <v>56.813031349628062</v>
      </c>
      <c r="X4486">
        <v>162.49537701923381</v>
      </c>
      <c r="Y4486">
        <v>147.12309764528405</v>
      </c>
      <c r="Z4486">
        <v>150.53587274176479</v>
      </c>
      <c r="AA4486">
        <v>31.756411085017064</v>
      </c>
      <c r="AB4486">
        <v>4.7143756344633632</v>
      </c>
      <c r="AC4486">
        <v>-53.552441433779528</v>
      </c>
    </row>
    <row r="4487" spans="1:29">
      <c r="A4487">
        <v>12</v>
      </c>
      <c r="B4487">
        <v>59</v>
      </c>
      <c r="C4487">
        <v>2005</v>
      </c>
      <c r="D4487">
        <v>99</v>
      </c>
      <c r="E4487">
        <v>99</v>
      </c>
      <c r="F4487">
        <v>99</v>
      </c>
      <c r="G4487">
        <v>99</v>
      </c>
      <c r="H4487">
        <v>99</v>
      </c>
      <c r="I4487">
        <v>99</v>
      </c>
      <c r="J4487">
        <v>999</v>
      </c>
      <c r="K4487">
        <v>2</v>
      </c>
      <c r="L4487">
        <v>99</v>
      </c>
      <c r="M4487">
        <v>99</v>
      </c>
      <c r="N4487">
        <v>99</v>
      </c>
      <c r="O4487">
        <v>99</v>
      </c>
      <c r="P4487">
        <v>9999</v>
      </c>
      <c r="Q4487">
        <v>668</v>
      </c>
      <c r="R4487">
        <v>2964</v>
      </c>
      <c r="S4487">
        <v>2964</v>
      </c>
      <c r="T4487">
        <v>16.133026711480628</v>
      </c>
      <c r="U4487">
        <v>13.549143901558859</v>
      </c>
      <c r="V4487">
        <v>13.941295546558703</v>
      </c>
      <c r="W4487">
        <v>56.909244264507421</v>
      </c>
      <c r="X4487">
        <v>129.85128146643785</v>
      </c>
      <c r="Y4487">
        <v>119.85273279352236</v>
      </c>
      <c r="Z4487">
        <v>119.85273279352236</v>
      </c>
      <c r="AA4487">
        <v>14.744274350914964</v>
      </c>
      <c r="AB4487">
        <v>3.6219168426538033</v>
      </c>
      <c r="AC4487">
        <v>-34.729743661671179</v>
      </c>
    </row>
    <row r="4488" spans="1:29">
      <c r="A4488">
        <v>12</v>
      </c>
      <c r="B4488">
        <v>60</v>
      </c>
      <c r="C4488">
        <v>2005</v>
      </c>
      <c r="D4488">
        <v>99</v>
      </c>
      <c r="E4488">
        <v>99</v>
      </c>
      <c r="F4488">
        <v>99</v>
      </c>
      <c r="G4488">
        <v>99</v>
      </c>
      <c r="H4488">
        <v>99</v>
      </c>
      <c r="I4488">
        <v>99</v>
      </c>
      <c r="J4488">
        <v>999</v>
      </c>
      <c r="K4488">
        <v>4</v>
      </c>
      <c r="L4488">
        <v>99</v>
      </c>
      <c r="M4488">
        <v>99</v>
      </c>
      <c r="N4488">
        <v>99</v>
      </c>
      <c r="O4488">
        <v>99</v>
      </c>
      <c r="P4488">
        <v>9999</v>
      </c>
      <c r="Q4488">
        <v>3</v>
      </c>
      <c r="R4488">
        <v>3</v>
      </c>
      <c r="S4488">
        <v>1</v>
      </c>
      <c r="T4488">
        <v>1.6328974404332619E-2</v>
      </c>
      <c r="U4488">
        <v>6.7623002637525647E-3</v>
      </c>
      <c r="V4488">
        <v>68.666666666666686</v>
      </c>
      <c r="W4488">
        <v>48</v>
      </c>
      <c r="X4488">
        <v>177.2842181292886</v>
      </c>
      <c r="Y4488">
        <v>59.1</v>
      </c>
      <c r="Z4488">
        <v>177.3</v>
      </c>
      <c r="AA4488">
        <v>0</v>
      </c>
      <c r="AB4488">
        <v>0</v>
      </c>
    </row>
    <row r="4489" spans="1:29">
      <c r="A4489">
        <v>12</v>
      </c>
      <c r="B4489">
        <v>61</v>
      </c>
      <c r="C4489">
        <v>2004</v>
      </c>
      <c r="D4489">
        <v>99</v>
      </c>
      <c r="E4489">
        <v>99</v>
      </c>
      <c r="F4489">
        <v>99</v>
      </c>
      <c r="G4489">
        <v>99</v>
      </c>
      <c r="H4489">
        <v>99</v>
      </c>
      <c r="I4489">
        <v>99</v>
      </c>
      <c r="J4489">
        <v>999</v>
      </c>
      <c r="K4489">
        <v>0</v>
      </c>
      <c r="L4489">
        <v>99</v>
      </c>
      <c r="M4489">
        <v>99</v>
      </c>
      <c r="N4489">
        <v>99</v>
      </c>
      <c r="O4489">
        <v>99</v>
      </c>
      <c r="P4489">
        <v>9999</v>
      </c>
      <c r="Q4489">
        <v>1242</v>
      </c>
      <c r="R4489">
        <v>12605</v>
      </c>
      <c r="S4489">
        <v>12448</v>
      </c>
      <c r="T4489">
        <v>77.416779265446522</v>
      </c>
      <c r="U4489">
        <v>80.987845368195977</v>
      </c>
      <c r="V4489">
        <v>14.032923443078149</v>
      </c>
      <c r="W4489">
        <v>56.208547557840625</v>
      </c>
      <c r="X4489">
        <v>163.83337709717247</v>
      </c>
      <c r="Y4489">
        <v>149.65259817532723</v>
      </c>
      <c r="Z4489">
        <v>151.5400867609255</v>
      </c>
      <c r="AA4489">
        <v>31.51503820543746</v>
      </c>
      <c r="AB4489">
        <v>4.7030951847849121</v>
      </c>
      <c r="AC4489">
        <v>-54.805157362541642</v>
      </c>
    </row>
    <row r="4490" spans="1:29">
      <c r="A4490">
        <v>12</v>
      </c>
      <c r="B4490">
        <v>62</v>
      </c>
      <c r="C4490">
        <v>2004</v>
      </c>
      <c r="D4490">
        <v>99</v>
      </c>
      <c r="E4490">
        <v>99</v>
      </c>
      <c r="F4490">
        <v>99</v>
      </c>
      <c r="G4490">
        <v>99</v>
      </c>
      <c r="H4490">
        <v>99</v>
      </c>
      <c r="I4490">
        <v>99</v>
      </c>
      <c r="J4490">
        <v>999</v>
      </c>
      <c r="K4490">
        <v>2</v>
      </c>
      <c r="L4490">
        <v>99</v>
      </c>
      <c r="M4490">
        <v>99</v>
      </c>
      <c r="N4490">
        <v>99</v>
      </c>
      <c r="O4490">
        <v>99</v>
      </c>
      <c r="P4490">
        <v>9999</v>
      </c>
      <c r="Q4490">
        <v>822</v>
      </c>
      <c r="R4490">
        <v>3677</v>
      </c>
      <c r="S4490">
        <v>3676</v>
      </c>
      <c r="T4490">
        <v>22.583220734553496</v>
      </c>
      <c r="U4490">
        <v>19.012154631804034</v>
      </c>
      <c r="V4490">
        <v>13.800652706010331</v>
      </c>
      <c r="W4490">
        <v>56.643090315560393</v>
      </c>
      <c r="X4490">
        <v>130.51851410969945</v>
      </c>
      <c r="Y4490">
        <v>120.4328528691868</v>
      </c>
      <c r="Z4490">
        <v>120.4656147986942</v>
      </c>
      <c r="AA4490">
        <v>15.140746587003056</v>
      </c>
      <c r="AB4490">
        <v>3.7107662705997191</v>
      </c>
      <c r="AC4490">
        <v>-39.114612446836929</v>
      </c>
    </row>
    <row r="4491" spans="1:29">
      <c r="A4491">
        <v>12</v>
      </c>
      <c r="B4491">
        <v>63</v>
      </c>
      <c r="C4491">
        <v>2004</v>
      </c>
      <c r="D4491">
        <v>99</v>
      </c>
      <c r="E4491">
        <v>99</v>
      </c>
      <c r="F4491">
        <v>99</v>
      </c>
      <c r="G4491">
        <v>99</v>
      </c>
      <c r="H4491">
        <v>99</v>
      </c>
      <c r="I4491">
        <v>99</v>
      </c>
      <c r="J4491">
        <v>999</v>
      </c>
      <c r="K4491">
        <v>4</v>
      </c>
      <c r="L4491">
        <v>99</v>
      </c>
      <c r="M4491">
        <v>99</v>
      </c>
      <c r="N4491">
        <v>99</v>
      </c>
      <c r="O4491">
        <v>99</v>
      </c>
      <c r="P4491">
        <v>9999</v>
      </c>
    </row>
    <row r="4492" spans="1:29">
      <c r="A4492">
        <v>12</v>
      </c>
      <c r="B4492">
        <v>64</v>
      </c>
      <c r="C4492">
        <v>2003</v>
      </c>
      <c r="D4492">
        <v>99</v>
      </c>
      <c r="E4492">
        <v>99</v>
      </c>
      <c r="F4492">
        <v>99</v>
      </c>
      <c r="G4492">
        <v>99</v>
      </c>
      <c r="H4492">
        <v>99</v>
      </c>
      <c r="I4492">
        <v>99</v>
      </c>
      <c r="J4492">
        <v>999</v>
      </c>
      <c r="K4492">
        <v>0</v>
      </c>
      <c r="L4492">
        <v>99</v>
      </c>
      <c r="M4492">
        <v>99</v>
      </c>
      <c r="N4492">
        <v>99</v>
      </c>
      <c r="O4492">
        <v>99</v>
      </c>
      <c r="P4492">
        <v>9999</v>
      </c>
      <c r="Q4492">
        <v>1294</v>
      </c>
      <c r="R4492">
        <v>12636</v>
      </c>
      <c r="S4492">
        <v>12469</v>
      </c>
      <c r="T4492">
        <v>85.056542810985462</v>
      </c>
      <c r="U4492">
        <v>87.261184346382436</v>
      </c>
      <c r="V4492">
        <v>13.72309275087053</v>
      </c>
      <c r="W4492">
        <v>55.928061592750005</v>
      </c>
      <c r="X4492">
        <v>160.72874900068788</v>
      </c>
      <c r="Y4492">
        <v>146.77573599240236</v>
      </c>
      <c r="Z4492">
        <v>148.7415350068166</v>
      </c>
      <c r="AA4492">
        <v>31.883406630019913</v>
      </c>
      <c r="AB4492">
        <v>4.7387136555744469</v>
      </c>
      <c r="AC4492">
        <v>-51.400443460605857</v>
      </c>
    </row>
    <row r="4493" spans="1:29">
      <c r="A4493">
        <v>12</v>
      </c>
      <c r="B4493">
        <v>65</v>
      </c>
      <c r="C4493">
        <v>2003</v>
      </c>
      <c r="D4493">
        <v>99</v>
      </c>
      <c r="E4493">
        <v>99</v>
      </c>
      <c r="F4493">
        <v>99</v>
      </c>
      <c r="G4493">
        <v>99</v>
      </c>
      <c r="H4493">
        <v>99</v>
      </c>
      <c r="I4493">
        <v>99</v>
      </c>
      <c r="J4493">
        <v>999</v>
      </c>
      <c r="K4493">
        <v>2</v>
      </c>
      <c r="L4493">
        <v>99</v>
      </c>
      <c r="M4493">
        <v>99</v>
      </c>
      <c r="N4493">
        <v>99</v>
      </c>
      <c r="O4493">
        <v>99</v>
      </c>
      <c r="P4493">
        <v>9999</v>
      </c>
      <c r="Q4493">
        <v>624</v>
      </c>
      <c r="R4493">
        <v>2217</v>
      </c>
      <c r="S4493">
        <v>2216</v>
      </c>
      <c r="T4493">
        <v>14.9232633279483</v>
      </c>
      <c r="U4493">
        <v>12.717563286486389</v>
      </c>
      <c r="V4493">
        <v>13.224627875507441</v>
      </c>
      <c r="W4493">
        <v>55.644404332129959</v>
      </c>
      <c r="X4493">
        <v>132.1462098987879</v>
      </c>
      <c r="Y4493">
        <v>121.92169598556596</v>
      </c>
      <c r="Z4493">
        <v>121.97671480144388</v>
      </c>
      <c r="AA4493">
        <v>14.284164796610423</v>
      </c>
      <c r="AB4493">
        <v>3.8973627233715775</v>
      </c>
      <c r="AC4493">
        <v>-36.137390938402646</v>
      </c>
    </row>
    <row r="4494" spans="1:29">
      <c r="A4494">
        <v>12</v>
      </c>
      <c r="B4494">
        <v>66</v>
      </c>
      <c r="C4494">
        <v>2003</v>
      </c>
      <c r="D4494">
        <v>99</v>
      </c>
      <c r="E4494">
        <v>99</v>
      </c>
      <c r="F4494">
        <v>99</v>
      </c>
      <c r="G4494">
        <v>99</v>
      </c>
      <c r="H4494">
        <v>99</v>
      </c>
      <c r="I4494">
        <v>99</v>
      </c>
      <c r="J4494">
        <v>999</v>
      </c>
      <c r="K4494">
        <v>4</v>
      </c>
      <c r="L4494">
        <v>99</v>
      </c>
      <c r="M4494">
        <v>99</v>
      </c>
      <c r="N4494">
        <v>99</v>
      </c>
      <c r="O4494">
        <v>99</v>
      </c>
      <c r="P4494">
        <v>9999</v>
      </c>
      <c r="Q4494">
        <v>1</v>
      </c>
      <c r="R4494">
        <v>3</v>
      </c>
      <c r="S4494">
        <v>3</v>
      </c>
      <c r="T4494">
        <v>2.0193861066235858E-2</v>
      </c>
      <c r="U4494">
        <v>2.1252367131184075E-2</v>
      </c>
      <c r="V4494">
        <v>11</v>
      </c>
      <c r="W4494">
        <v>51.666666666666657</v>
      </c>
      <c r="X4494">
        <v>163.12748284579277</v>
      </c>
      <c r="Y4494">
        <v>150.56666666666669</v>
      </c>
      <c r="Z4494">
        <v>150.56666666666669</v>
      </c>
      <c r="AA4494">
        <v>59.918240591288601</v>
      </c>
      <c r="AB4494">
        <v>7.7172246018601571</v>
      </c>
      <c r="AC4494">
        <v>-97.529264632073605</v>
      </c>
    </row>
    <row r="4495" spans="1:29">
      <c r="A4495">
        <v>12</v>
      </c>
      <c r="B4495">
        <v>67</v>
      </c>
      <c r="C4495">
        <v>2002</v>
      </c>
      <c r="D4495">
        <v>99</v>
      </c>
      <c r="E4495">
        <v>99</v>
      </c>
      <c r="F4495">
        <v>99</v>
      </c>
      <c r="G4495">
        <v>99</v>
      </c>
      <c r="H4495">
        <v>99</v>
      </c>
      <c r="I4495">
        <v>99</v>
      </c>
      <c r="J4495">
        <v>999</v>
      </c>
      <c r="K4495">
        <v>0</v>
      </c>
      <c r="L4495">
        <v>99</v>
      </c>
      <c r="M4495">
        <v>99</v>
      </c>
      <c r="N4495">
        <v>99</v>
      </c>
      <c r="O4495">
        <v>99</v>
      </c>
      <c r="P4495">
        <v>9999</v>
      </c>
      <c r="Q4495">
        <v>1386</v>
      </c>
      <c r="R4495">
        <v>12496</v>
      </c>
      <c r="S4495">
        <v>12306</v>
      </c>
      <c r="T4495">
        <v>91.478770131771583</v>
      </c>
      <c r="U4495">
        <v>92.331422021336181</v>
      </c>
      <c r="V4495">
        <v>13.543693982074261</v>
      </c>
      <c r="W4495">
        <v>55.779863481228659</v>
      </c>
      <c r="X4495">
        <v>155.66978399501755</v>
      </c>
      <c r="Y4495">
        <v>141.81289212548029</v>
      </c>
      <c r="Z4495">
        <v>144.00242970908519</v>
      </c>
      <c r="AA4495">
        <v>30.824322191453689</v>
      </c>
      <c r="AB4495">
        <v>4.598195031045103</v>
      </c>
      <c r="AC4495">
        <v>-48.382290013872819</v>
      </c>
    </row>
    <row r="4496" spans="1:29" ht="18" customHeight="1">
      <c r="A4496">
        <v>12</v>
      </c>
      <c r="B4496">
        <v>68</v>
      </c>
      <c r="C4496">
        <v>2002</v>
      </c>
      <c r="D4496">
        <v>99</v>
      </c>
      <c r="E4496">
        <v>99</v>
      </c>
      <c r="F4496">
        <v>99</v>
      </c>
      <c r="G4496">
        <v>99</v>
      </c>
      <c r="H4496">
        <v>99</v>
      </c>
      <c r="I4496">
        <v>99</v>
      </c>
      <c r="J4496">
        <v>999</v>
      </c>
      <c r="K4496">
        <v>2</v>
      </c>
      <c r="L4496">
        <v>99</v>
      </c>
      <c r="M4496">
        <v>99</v>
      </c>
      <c r="N4496">
        <v>99</v>
      </c>
      <c r="O4496">
        <v>99</v>
      </c>
      <c r="P4496">
        <v>9999</v>
      </c>
      <c r="Q4496">
        <v>469</v>
      </c>
      <c r="R4496">
        <v>1162</v>
      </c>
      <c r="S4496">
        <v>1162</v>
      </c>
      <c r="T4496">
        <v>8.5065885797950216</v>
      </c>
      <c r="U4496">
        <v>7.6643993174505933</v>
      </c>
      <c r="V4496">
        <v>13.535283993115316</v>
      </c>
      <c r="W4496">
        <v>56.253012048192787</v>
      </c>
      <c r="X4496">
        <v>137.15369137904355</v>
      </c>
      <c r="Y4496">
        <v>126.5928571428572</v>
      </c>
      <c r="Z4496">
        <v>126.5928571428572</v>
      </c>
      <c r="AA4496">
        <v>21.754756354016237</v>
      </c>
      <c r="AB4496">
        <v>4.0308208525214253</v>
      </c>
      <c r="AC4496">
        <v>-45.832175460095854</v>
      </c>
    </row>
    <row r="4497" spans="1:29" ht="18" customHeight="1">
      <c r="A4497">
        <v>12</v>
      </c>
      <c r="B4497">
        <v>69</v>
      </c>
      <c r="C4497">
        <v>2002</v>
      </c>
      <c r="D4497">
        <v>99</v>
      </c>
      <c r="E4497">
        <v>99</v>
      </c>
      <c r="F4497">
        <v>99</v>
      </c>
      <c r="G4497">
        <v>99</v>
      </c>
      <c r="H4497">
        <v>99</v>
      </c>
      <c r="I4497">
        <v>99</v>
      </c>
      <c r="J4497">
        <v>999</v>
      </c>
      <c r="K4497">
        <v>4</v>
      </c>
      <c r="L4497">
        <v>99</v>
      </c>
      <c r="M4497">
        <v>99</v>
      </c>
      <c r="N4497">
        <v>99</v>
      </c>
      <c r="O4497">
        <v>99</v>
      </c>
      <c r="P4497">
        <v>9999</v>
      </c>
      <c r="Q4497">
        <v>1</v>
      </c>
      <c r="R4497">
        <v>2</v>
      </c>
      <c r="S4497">
        <v>1</v>
      </c>
      <c r="T4497">
        <v>1.4641288433382138E-2</v>
      </c>
      <c r="U4497">
        <v>4.1786612132185307E-3</v>
      </c>
      <c r="V4497">
        <v>5</v>
      </c>
      <c r="W4497">
        <v>42</v>
      </c>
      <c r="X4497">
        <v>97.778981581798433</v>
      </c>
      <c r="Y4497">
        <v>40.1</v>
      </c>
      <c r="Z4497">
        <v>80.2</v>
      </c>
      <c r="AA4497">
        <v>0</v>
      </c>
      <c r="AB4497">
        <v>0</v>
      </c>
    </row>
    <row r="4498" spans="1:29" ht="18" customHeight="1">
      <c r="A4498">
        <v>12</v>
      </c>
      <c r="B4498">
        <v>70</v>
      </c>
      <c r="C4498">
        <v>2001</v>
      </c>
      <c r="D4498">
        <v>99</v>
      </c>
      <c r="E4498">
        <v>99</v>
      </c>
      <c r="F4498">
        <v>99</v>
      </c>
      <c r="G4498">
        <v>99</v>
      </c>
      <c r="H4498">
        <v>99</v>
      </c>
      <c r="I4498">
        <v>99</v>
      </c>
      <c r="J4498">
        <v>999</v>
      </c>
      <c r="K4498">
        <v>0</v>
      </c>
      <c r="L4498">
        <v>99</v>
      </c>
      <c r="M4498">
        <v>99</v>
      </c>
      <c r="N4498">
        <v>99</v>
      </c>
      <c r="O4498">
        <v>99</v>
      </c>
      <c r="P4498">
        <v>9999</v>
      </c>
      <c r="Q4498">
        <v>1694</v>
      </c>
      <c r="R4498">
        <v>12585.5</v>
      </c>
      <c r="S4498">
        <v>12393.5</v>
      </c>
      <c r="T4498">
        <v>93.981256767352448</v>
      </c>
      <c r="U4498">
        <v>94.250577396399677</v>
      </c>
      <c r="V4498">
        <v>13.89901076635811</v>
      </c>
      <c r="W4498">
        <v>56.240932747004486</v>
      </c>
      <c r="X4498">
        <v>153.10946366291171</v>
      </c>
      <c r="Y4498">
        <v>139.51488617853843</v>
      </c>
      <c r="Z4498">
        <v>141.67624964699201</v>
      </c>
      <c r="AA4498">
        <v>30.905264433044824</v>
      </c>
      <c r="AB4498">
        <v>4.7315779925462564</v>
      </c>
      <c r="AC4498">
        <v>-50.615059470465631</v>
      </c>
    </row>
    <row r="4499" spans="1:29" ht="18" customHeight="1">
      <c r="A4499">
        <v>12</v>
      </c>
      <c r="B4499">
        <v>71</v>
      </c>
      <c r="C4499">
        <v>2001</v>
      </c>
      <c r="D4499">
        <v>99</v>
      </c>
      <c r="E4499">
        <v>99</v>
      </c>
      <c r="F4499">
        <v>99</v>
      </c>
      <c r="G4499">
        <v>99</v>
      </c>
      <c r="H4499">
        <v>99</v>
      </c>
      <c r="I4499">
        <v>99</v>
      </c>
      <c r="J4499">
        <v>999</v>
      </c>
      <c r="K4499">
        <v>2</v>
      </c>
      <c r="L4499">
        <v>99</v>
      </c>
      <c r="M4499">
        <v>99</v>
      </c>
      <c r="N4499">
        <v>99</v>
      </c>
      <c r="O4499">
        <v>99</v>
      </c>
      <c r="P4499">
        <v>9999</v>
      </c>
      <c r="Q4499">
        <v>220</v>
      </c>
      <c r="R4499">
        <v>797</v>
      </c>
      <c r="S4499">
        <v>792</v>
      </c>
      <c r="T4499">
        <v>5.9515364223574636</v>
      </c>
      <c r="U4499">
        <v>5.6930879745078817</v>
      </c>
      <c r="V4499">
        <v>13.549560853199498</v>
      </c>
      <c r="W4499">
        <v>56.383838383838395</v>
      </c>
      <c r="X4499">
        <v>144.8011299143183</v>
      </c>
      <c r="Y4499">
        <v>133.07503136762855</v>
      </c>
      <c r="Z4499">
        <v>133.91515151515148</v>
      </c>
      <c r="AA4499">
        <v>28.160078084130379</v>
      </c>
      <c r="AB4499">
        <v>4.3712376508424988</v>
      </c>
      <c r="AC4499">
        <v>-40.77187025645928</v>
      </c>
    </row>
    <row r="4500" spans="1:29" ht="18" customHeight="1">
      <c r="A4500">
        <v>12</v>
      </c>
      <c r="B4500">
        <v>72</v>
      </c>
      <c r="C4500">
        <v>2001</v>
      </c>
      <c r="D4500">
        <v>99</v>
      </c>
      <c r="E4500">
        <v>99</v>
      </c>
      <c r="F4500">
        <v>99</v>
      </c>
      <c r="G4500">
        <v>99</v>
      </c>
      <c r="H4500">
        <v>99</v>
      </c>
      <c r="I4500">
        <v>99</v>
      </c>
      <c r="J4500">
        <v>999</v>
      </c>
      <c r="K4500">
        <v>4</v>
      </c>
      <c r="L4500">
        <v>99</v>
      </c>
      <c r="M4500">
        <v>99</v>
      </c>
      <c r="N4500">
        <v>99</v>
      </c>
      <c r="O4500">
        <v>99</v>
      </c>
      <c r="P4500">
        <v>9999</v>
      </c>
      <c r="Q4500">
        <v>1</v>
      </c>
      <c r="R4500">
        <v>6</v>
      </c>
      <c r="S4500">
        <v>6</v>
      </c>
      <c r="T4500">
        <v>4.4804540193406281E-2</v>
      </c>
      <c r="U4500">
        <v>3.8261385056771395E-2</v>
      </c>
      <c r="V4500">
        <v>11</v>
      </c>
      <c r="W4500">
        <v>51.833333333333343</v>
      </c>
      <c r="X4500">
        <v>128.71072589382453</v>
      </c>
      <c r="Y4500">
        <v>118.8</v>
      </c>
      <c r="Z4500">
        <v>118.8</v>
      </c>
      <c r="AA4500">
        <v>4.8781827217388365</v>
      </c>
      <c r="AB4500">
        <v>3.0776975521031993</v>
      </c>
      <c r="AC4500">
        <v>8.9918647473995552</v>
      </c>
    </row>
    <row r="4501" spans="1:29" ht="15" customHeight="1">
      <c r="A4501">
        <v>12</v>
      </c>
      <c r="B4501">
        <v>73</v>
      </c>
      <c r="C4501">
        <v>2000</v>
      </c>
      <c r="D4501">
        <v>99</v>
      </c>
      <c r="E4501">
        <v>99</v>
      </c>
      <c r="F4501">
        <v>99</v>
      </c>
      <c r="G4501">
        <v>99</v>
      </c>
      <c r="H4501">
        <v>99</v>
      </c>
      <c r="I4501">
        <v>99</v>
      </c>
      <c r="J4501">
        <v>999</v>
      </c>
      <c r="K4501">
        <v>0</v>
      </c>
      <c r="L4501">
        <v>99</v>
      </c>
      <c r="M4501">
        <v>99</v>
      </c>
      <c r="N4501">
        <v>99</v>
      </c>
      <c r="O4501">
        <v>99</v>
      </c>
      <c r="P4501">
        <v>9999</v>
      </c>
      <c r="Q4501">
        <v>2321</v>
      </c>
      <c r="R4501">
        <v>16277.25</v>
      </c>
      <c r="S4501">
        <v>15967.25</v>
      </c>
      <c r="T4501">
        <v>97.671802103178777</v>
      </c>
      <c r="U4501">
        <v>97.899332948061101</v>
      </c>
      <c r="V4501">
        <v>13.378181203827424</v>
      </c>
      <c r="W4501">
        <v>55.53448464826441</v>
      </c>
      <c r="X4501">
        <v>156.53344511521456</v>
      </c>
      <c r="Y4501">
        <v>141.95612280944189</v>
      </c>
      <c r="Z4501">
        <v>144.71216396060612</v>
      </c>
      <c r="AA4501">
        <v>30.772476509940873</v>
      </c>
      <c r="AB4501">
        <v>5.123955216213516</v>
      </c>
      <c r="AC4501">
        <v>-51.663343402570042</v>
      </c>
    </row>
    <row r="4502" spans="1:29" ht="15" customHeight="1">
      <c r="A4502">
        <v>12</v>
      </c>
      <c r="B4502">
        <v>74</v>
      </c>
      <c r="C4502">
        <v>2000</v>
      </c>
      <c r="D4502">
        <v>99</v>
      </c>
      <c r="E4502">
        <v>99</v>
      </c>
      <c r="F4502">
        <v>99</v>
      </c>
      <c r="G4502">
        <v>99</v>
      </c>
      <c r="H4502">
        <v>99</v>
      </c>
      <c r="I4502">
        <v>99</v>
      </c>
      <c r="J4502">
        <v>999</v>
      </c>
      <c r="K4502">
        <v>2</v>
      </c>
      <c r="L4502">
        <v>99</v>
      </c>
      <c r="M4502">
        <v>99</v>
      </c>
      <c r="N4502">
        <v>99</v>
      </c>
      <c r="O4502">
        <v>99</v>
      </c>
      <c r="P4502">
        <v>9999</v>
      </c>
      <c r="Q4502">
        <v>167</v>
      </c>
      <c r="R4502">
        <v>388</v>
      </c>
      <c r="S4502">
        <v>388</v>
      </c>
      <c r="T4502">
        <v>2.32819789682123</v>
      </c>
      <c r="U4502">
        <v>2.1006670519388866</v>
      </c>
      <c r="V4502">
        <v>14.100515463917528</v>
      </c>
      <c r="W4502">
        <v>57.234536082474222</v>
      </c>
      <c r="X4502">
        <v>138.44562218672851</v>
      </c>
      <c r="Y4502">
        <v>127.7853092783506</v>
      </c>
      <c r="Z4502">
        <v>127.7853092783506</v>
      </c>
      <c r="AA4502">
        <v>22.206562270959878</v>
      </c>
      <c r="AB4502">
        <v>4.0650817621831052</v>
      </c>
      <c r="AC4502">
        <v>-38.995377867845377</v>
      </c>
    </row>
    <row r="4503" spans="1:29" ht="15" customHeight="1">
      <c r="A4503">
        <v>12</v>
      </c>
      <c r="B4503">
        <v>75</v>
      </c>
      <c r="C4503">
        <v>2000</v>
      </c>
      <c r="D4503">
        <v>99</v>
      </c>
      <c r="E4503">
        <v>99</v>
      </c>
      <c r="F4503">
        <v>99</v>
      </c>
      <c r="G4503">
        <v>99</v>
      </c>
      <c r="H4503">
        <v>99</v>
      </c>
      <c r="I4503">
        <v>99</v>
      </c>
      <c r="J4503">
        <v>999</v>
      </c>
      <c r="K4503">
        <v>4</v>
      </c>
      <c r="L4503">
        <v>99</v>
      </c>
      <c r="M4503">
        <v>99</v>
      </c>
      <c r="N4503">
        <v>99</v>
      </c>
      <c r="O4503">
        <v>99</v>
      </c>
      <c r="P4503">
        <v>9999</v>
      </c>
    </row>
    <row r="4504" spans="1:29" ht="15" customHeight="1">
      <c r="A4504">
        <v>12</v>
      </c>
      <c r="B4504">
        <v>76</v>
      </c>
      <c r="C4504">
        <v>1999</v>
      </c>
      <c r="D4504">
        <v>99</v>
      </c>
      <c r="E4504">
        <v>99</v>
      </c>
      <c r="F4504">
        <v>99</v>
      </c>
      <c r="G4504">
        <v>99</v>
      </c>
      <c r="H4504">
        <v>99</v>
      </c>
      <c r="I4504">
        <v>99</v>
      </c>
      <c r="J4504">
        <v>999</v>
      </c>
      <c r="K4504">
        <v>0</v>
      </c>
      <c r="L4504">
        <v>99</v>
      </c>
      <c r="M4504">
        <v>99</v>
      </c>
      <c r="N4504">
        <v>99</v>
      </c>
      <c r="O4504">
        <v>99</v>
      </c>
      <c r="P4504">
        <v>9999</v>
      </c>
      <c r="Q4504">
        <v>2616</v>
      </c>
      <c r="R4504">
        <v>17177.25</v>
      </c>
      <c r="S4504">
        <v>15773.25</v>
      </c>
      <c r="T4504">
        <v>93.312780954191709</v>
      </c>
      <c r="U4504">
        <v>93.474031745621318</v>
      </c>
      <c r="V4504">
        <v>15.18886899823895</v>
      </c>
      <c r="W4504">
        <v>55.376222401851216</v>
      </c>
      <c r="X4504">
        <v>157.83535527784551</v>
      </c>
      <c r="Y4504">
        <v>134.69250316552402</v>
      </c>
      <c r="Z4504">
        <v>146.68167942560964</v>
      </c>
      <c r="AA4504">
        <v>30.658020378266997</v>
      </c>
      <c r="AB4504">
        <v>5.1732998591476065</v>
      </c>
      <c r="AC4504">
        <v>-47.263992487414512</v>
      </c>
    </row>
    <row r="4505" spans="1:29" ht="15" customHeight="1">
      <c r="A4505">
        <v>12</v>
      </c>
      <c r="B4505">
        <v>77</v>
      </c>
      <c r="C4505">
        <v>1999</v>
      </c>
      <c r="D4505">
        <v>99</v>
      </c>
      <c r="E4505">
        <v>99</v>
      </c>
      <c r="F4505">
        <v>99</v>
      </c>
      <c r="G4505">
        <v>99</v>
      </c>
      <c r="H4505">
        <v>99</v>
      </c>
      <c r="I4505">
        <v>99</v>
      </c>
      <c r="J4505">
        <v>999</v>
      </c>
      <c r="K4505">
        <v>2</v>
      </c>
      <c r="L4505">
        <v>99</v>
      </c>
      <c r="M4505">
        <v>99</v>
      </c>
      <c r="N4505">
        <v>99</v>
      </c>
      <c r="O4505">
        <v>99</v>
      </c>
      <c r="P4505">
        <v>9999</v>
      </c>
      <c r="Q4505">
        <v>361</v>
      </c>
      <c r="R4505">
        <v>1229</v>
      </c>
      <c r="S4505">
        <v>1144</v>
      </c>
      <c r="T4505">
        <v>6.6763543519889179</v>
      </c>
      <c r="U4505">
        <v>6.516611344001408</v>
      </c>
      <c r="V4505">
        <v>14.078925956061839</v>
      </c>
      <c r="W4505">
        <v>56.130244755244753</v>
      </c>
      <c r="X4505">
        <v>151.62165330973141</v>
      </c>
      <c r="Y4505">
        <v>131.24296175752656</v>
      </c>
      <c r="Z4505">
        <v>140.99440559440569</v>
      </c>
      <c r="AA4505">
        <v>29.186371894549048</v>
      </c>
      <c r="AB4505">
        <v>4.5081117187539297</v>
      </c>
      <c r="AC4505">
        <v>-49.943611831005747</v>
      </c>
    </row>
    <row r="4506" spans="1:29" ht="15" customHeight="1">
      <c r="A4506">
        <v>12</v>
      </c>
      <c r="B4506">
        <v>78</v>
      </c>
      <c r="C4506">
        <v>1999</v>
      </c>
      <c r="D4506">
        <v>99</v>
      </c>
      <c r="E4506">
        <v>99</v>
      </c>
      <c r="F4506">
        <v>99</v>
      </c>
      <c r="G4506">
        <v>99</v>
      </c>
      <c r="H4506">
        <v>99</v>
      </c>
      <c r="I4506">
        <v>99</v>
      </c>
      <c r="J4506">
        <v>999</v>
      </c>
      <c r="K4506">
        <v>4</v>
      </c>
      <c r="L4506">
        <v>99</v>
      </c>
      <c r="M4506">
        <v>99</v>
      </c>
      <c r="N4506">
        <v>99</v>
      </c>
      <c r="O4506">
        <v>99</v>
      </c>
      <c r="P4506">
        <v>9999</v>
      </c>
      <c r="Q4506">
        <v>1</v>
      </c>
      <c r="R4506">
        <v>2</v>
      </c>
      <c r="S4506">
        <v>2</v>
      </c>
      <c r="T4506">
        <v>1.0864693819347303E-2</v>
      </c>
      <c r="U4506">
        <v>9.3569103772822744E-3</v>
      </c>
      <c r="V4506">
        <v>14</v>
      </c>
      <c r="W4506">
        <v>55</v>
      </c>
      <c r="X4506">
        <v>125.4604550379198</v>
      </c>
      <c r="Y4506">
        <v>115.8</v>
      </c>
      <c r="Z4506">
        <v>115.8</v>
      </c>
      <c r="AA4506">
        <v>6.2999999999998977</v>
      </c>
      <c r="AB4506">
        <v>0</v>
      </c>
    </row>
    <row r="4507" spans="1:29" ht="15" customHeight="1">
      <c r="A4507">
        <v>12</v>
      </c>
      <c r="B4507">
        <v>79</v>
      </c>
      <c r="C4507">
        <v>1998</v>
      </c>
      <c r="D4507">
        <v>99</v>
      </c>
      <c r="E4507">
        <v>99</v>
      </c>
      <c r="F4507">
        <v>99</v>
      </c>
      <c r="G4507">
        <v>99</v>
      </c>
      <c r="H4507">
        <v>99</v>
      </c>
      <c r="I4507">
        <v>99</v>
      </c>
      <c r="J4507">
        <v>999</v>
      </c>
      <c r="K4507">
        <v>0</v>
      </c>
      <c r="L4507">
        <v>99</v>
      </c>
      <c r="M4507">
        <v>99</v>
      </c>
      <c r="N4507">
        <v>99</v>
      </c>
      <c r="O4507">
        <v>99</v>
      </c>
      <c r="P4507">
        <v>9999</v>
      </c>
      <c r="Q4507">
        <v>2668</v>
      </c>
      <c r="R4507">
        <v>15347.75</v>
      </c>
      <c r="S4507">
        <v>13705.5</v>
      </c>
      <c r="T4507">
        <v>92.888593000559823</v>
      </c>
      <c r="U4507">
        <v>93.091344141785243</v>
      </c>
      <c r="V4507">
        <v>15.533091169715428</v>
      </c>
      <c r="W4507">
        <v>55.319616212469441</v>
      </c>
      <c r="X4507">
        <v>158.68603309694939</v>
      </c>
      <c r="Y4507">
        <v>131.79989900799805</v>
      </c>
      <c r="Z4507">
        <v>147.592710955456</v>
      </c>
      <c r="AA4507">
        <v>30.317188045393902</v>
      </c>
      <c r="AB4507">
        <v>4.9345016535603037</v>
      </c>
      <c r="AC4507">
        <v>-49.670884781781602</v>
      </c>
    </row>
    <row r="4508" spans="1:29" ht="15" customHeight="1">
      <c r="A4508">
        <v>12</v>
      </c>
      <c r="B4508">
        <v>80</v>
      </c>
      <c r="C4508">
        <v>1998</v>
      </c>
      <c r="D4508">
        <v>99</v>
      </c>
      <c r="E4508">
        <v>99</v>
      </c>
      <c r="F4508">
        <v>99</v>
      </c>
      <c r="G4508">
        <v>99</v>
      </c>
      <c r="H4508">
        <v>99</v>
      </c>
      <c r="I4508">
        <v>99</v>
      </c>
      <c r="J4508">
        <v>999</v>
      </c>
      <c r="K4508">
        <v>2</v>
      </c>
      <c r="L4508">
        <v>99</v>
      </c>
      <c r="M4508">
        <v>99</v>
      </c>
      <c r="N4508">
        <v>99</v>
      </c>
      <c r="O4508">
        <v>99</v>
      </c>
      <c r="P4508">
        <v>9999</v>
      </c>
      <c r="Q4508">
        <v>372</v>
      </c>
      <c r="R4508">
        <v>1147</v>
      </c>
      <c r="S4508">
        <v>1065</v>
      </c>
      <c r="T4508">
        <v>6.9419436837088258</v>
      </c>
      <c r="U4508">
        <v>6.7631074346817588</v>
      </c>
      <c r="V4508">
        <v>13.9128160418483</v>
      </c>
      <c r="W4508">
        <v>56.047887323943662</v>
      </c>
      <c r="X4508">
        <v>148.76766466952756</v>
      </c>
      <c r="Y4508">
        <v>128.12484742807317</v>
      </c>
      <c r="Z4508">
        <v>137.98985915492952</v>
      </c>
      <c r="AA4508">
        <v>28.776832271239353</v>
      </c>
      <c r="AB4508">
        <v>4.601546764491447</v>
      </c>
      <c r="AC4508">
        <v>-48.530637561051648</v>
      </c>
    </row>
    <row r="4509" spans="1:29" ht="15" customHeight="1">
      <c r="A4509">
        <v>12</v>
      </c>
      <c r="B4509">
        <v>81</v>
      </c>
      <c r="C4509">
        <v>1998</v>
      </c>
      <c r="D4509">
        <v>99</v>
      </c>
      <c r="E4509">
        <v>99</v>
      </c>
      <c r="F4509">
        <v>99</v>
      </c>
      <c r="G4509">
        <v>99</v>
      </c>
      <c r="H4509">
        <v>99</v>
      </c>
      <c r="I4509">
        <v>99</v>
      </c>
      <c r="J4509">
        <v>999</v>
      </c>
      <c r="K4509">
        <v>4</v>
      </c>
      <c r="L4509">
        <v>99</v>
      </c>
      <c r="M4509">
        <v>99</v>
      </c>
      <c r="N4509">
        <v>99</v>
      </c>
      <c r="O4509">
        <v>99</v>
      </c>
      <c r="P4509">
        <v>9999</v>
      </c>
      <c r="Q4509">
        <v>1</v>
      </c>
      <c r="R4509">
        <v>27</v>
      </c>
      <c r="S4509">
        <v>27</v>
      </c>
      <c r="T4509">
        <v>0.16341105445522081</v>
      </c>
      <c r="U4509">
        <v>0.14554842353298059</v>
      </c>
      <c r="V4509">
        <v>12.555555555555555</v>
      </c>
      <c r="W4509">
        <v>54.629629629629619</v>
      </c>
      <c r="X4509">
        <v>126.90903254283536</v>
      </c>
      <c r="Y4509">
        <v>117.13703703703705</v>
      </c>
      <c r="Z4509">
        <v>117.13703703703705</v>
      </c>
      <c r="AA4509">
        <v>6.1361194244592596</v>
      </c>
      <c r="AB4509">
        <v>2.2795085264340273</v>
      </c>
      <c r="AC4509">
        <v>-12.691275867726572</v>
      </c>
    </row>
    <row r="4510" spans="1:29" ht="15" customHeight="1">
      <c r="A4510">
        <v>12</v>
      </c>
      <c r="B4510">
        <v>82</v>
      </c>
      <c r="C4510">
        <v>1997</v>
      </c>
      <c r="D4510">
        <v>99</v>
      </c>
      <c r="E4510">
        <v>99</v>
      </c>
      <c r="F4510">
        <v>99</v>
      </c>
      <c r="G4510">
        <v>99</v>
      </c>
      <c r="H4510">
        <v>99</v>
      </c>
      <c r="I4510">
        <v>99</v>
      </c>
      <c r="J4510">
        <v>999</v>
      </c>
      <c r="K4510">
        <v>0</v>
      </c>
      <c r="L4510">
        <v>99</v>
      </c>
      <c r="M4510">
        <v>99</v>
      </c>
      <c r="N4510">
        <v>99</v>
      </c>
      <c r="O4510">
        <v>99</v>
      </c>
      <c r="P4510">
        <v>9999</v>
      </c>
      <c r="Q4510">
        <v>2962</v>
      </c>
      <c r="R4510">
        <v>16020</v>
      </c>
      <c r="S4510">
        <v>14575.75</v>
      </c>
      <c r="T4510">
        <v>94.69204397682941</v>
      </c>
      <c r="U4510">
        <v>94.938477164121934</v>
      </c>
      <c r="V4510">
        <v>16.165667915106116</v>
      </c>
      <c r="W4510">
        <v>55.565030958955774</v>
      </c>
      <c r="X4510">
        <v>155.23700060731227</v>
      </c>
      <c r="Y4510">
        <v>131.69205368289633</v>
      </c>
      <c r="Z4510">
        <v>144.74086753683332</v>
      </c>
      <c r="AA4510">
        <v>30.210722405875551</v>
      </c>
      <c r="AB4510">
        <v>5.1150536703207905</v>
      </c>
      <c r="AC4510">
        <v>-45.256272632647047</v>
      </c>
    </row>
    <row r="4511" spans="1:29" ht="15" customHeight="1">
      <c r="A4511">
        <v>12</v>
      </c>
      <c r="B4511">
        <v>83</v>
      </c>
      <c r="C4511">
        <v>1997</v>
      </c>
      <c r="D4511">
        <v>99</v>
      </c>
      <c r="E4511">
        <v>99</v>
      </c>
      <c r="F4511">
        <v>99</v>
      </c>
      <c r="G4511">
        <v>99</v>
      </c>
      <c r="H4511">
        <v>99</v>
      </c>
      <c r="I4511">
        <v>99</v>
      </c>
      <c r="J4511">
        <v>999</v>
      </c>
      <c r="K4511">
        <v>2</v>
      </c>
      <c r="L4511">
        <v>99</v>
      </c>
      <c r="M4511">
        <v>99</v>
      </c>
      <c r="N4511">
        <v>99</v>
      </c>
      <c r="O4511">
        <v>99</v>
      </c>
      <c r="P4511">
        <v>9999</v>
      </c>
      <c r="Q4511">
        <v>310</v>
      </c>
      <c r="R4511">
        <v>891</v>
      </c>
      <c r="S4511">
        <v>796</v>
      </c>
      <c r="T4511">
        <v>5.266579973992199</v>
      </c>
      <c r="U4511">
        <v>5.0615228358780531</v>
      </c>
      <c r="V4511">
        <v>14.415263748597082</v>
      </c>
      <c r="W4511">
        <v>56.160804020100485</v>
      </c>
      <c r="X4511">
        <v>151.07059520205061</v>
      </c>
      <c r="Y4511">
        <v>126.23602693602685</v>
      </c>
      <c r="Z4511">
        <v>141.30188442211056</v>
      </c>
      <c r="AA4511">
        <v>27.994546022425823</v>
      </c>
      <c r="AB4511">
        <v>4.9727166530319078</v>
      </c>
      <c r="AC4511">
        <v>-41.522523397316654</v>
      </c>
    </row>
    <row r="4512" spans="1:29" ht="15" customHeight="1">
      <c r="A4512">
        <v>12</v>
      </c>
      <c r="B4512">
        <v>84</v>
      </c>
      <c r="C4512">
        <v>1997</v>
      </c>
      <c r="D4512">
        <v>99</v>
      </c>
      <c r="E4512">
        <v>99</v>
      </c>
      <c r="F4512">
        <v>99</v>
      </c>
      <c r="G4512">
        <v>99</v>
      </c>
      <c r="H4512">
        <v>99</v>
      </c>
      <c r="I4512">
        <v>99</v>
      </c>
      <c r="J4512">
        <v>999</v>
      </c>
      <c r="K4512">
        <v>4</v>
      </c>
      <c r="L4512">
        <v>99</v>
      </c>
      <c r="M4512">
        <v>99</v>
      </c>
      <c r="N4512">
        <v>99</v>
      </c>
      <c r="O4512">
        <v>99</v>
      </c>
      <c r="P4512">
        <v>9999</v>
      </c>
    </row>
    <row r="4513" spans="1:39" ht="15" customHeight="1">
      <c r="A4513">
        <v>12</v>
      </c>
      <c r="B4513">
        <v>85</v>
      </c>
      <c r="C4513">
        <v>1996</v>
      </c>
      <c r="D4513">
        <v>99</v>
      </c>
      <c r="E4513">
        <v>99</v>
      </c>
      <c r="F4513">
        <v>99</v>
      </c>
      <c r="G4513">
        <v>99</v>
      </c>
      <c r="H4513">
        <v>99</v>
      </c>
      <c r="I4513">
        <v>99</v>
      </c>
      <c r="J4513">
        <v>999</v>
      </c>
      <c r="K4513">
        <v>0</v>
      </c>
      <c r="L4513">
        <v>99</v>
      </c>
      <c r="M4513">
        <v>99</v>
      </c>
      <c r="N4513">
        <v>99</v>
      </c>
      <c r="O4513">
        <v>99</v>
      </c>
      <c r="P4513">
        <v>9999</v>
      </c>
      <c r="Q4513">
        <v>3171</v>
      </c>
      <c r="R4513">
        <v>14488.75</v>
      </c>
      <c r="S4513">
        <v>13122.25</v>
      </c>
      <c r="T4513">
        <v>99.882805094531491</v>
      </c>
      <c r="U4513">
        <v>99.992881574482325</v>
      </c>
      <c r="V4513">
        <v>16.013527737037357</v>
      </c>
      <c r="W4513">
        <v>55.146106803330227</v>
      </c>
      <c r="X4513">
        <v>152.86008599528924</v>
      </c>
      <c r="Y4513">
        <v>129.04235355016823</v>
      </c>
      <c r="Z4513">
        <v>142.48032159119052</v>
      </c>
      <c r="AA4513">
        <v>29.2065526461822</v>
      </c>
      <c r="AB4513">
        <v>3.6988037523084407</v>
      </c>
      <c r="AC4513">
        <v>-77.918497258599771</v>
      </c>
    </row>
    <row r="4514" spans="1:39" s="301" customFormat="1" ht="15" customHeight="1">
      <c r="A4514" s="301">
        <v>12</v>
      </c>
      <c r="B4514" s="301">
        <v>86</v>
      </c>
      <c r="C4514" s="301">
        <v>1996</v>
      </c>
      <c r="D4514" s="301">
        <v>99</v>
      </c>
      <c r="E4514" s="301">
        <v>99</v>
      </c>
      <c r="F4514" s="301">
        <v>99</v>
      </c>
      <c r="G4514" s="301">
        <v>99</v>
      </c>
      <c r="H4514" s="301">
        <v>99</v>
      </c>
      <c r="I4514" s="301">
        <v>99</v>
      </c>
      <c r="J4514" s="301">
        <v>999</v>
      </c>
      <c r="K4514" s="301">
        <v>2</v>
      </c>
      <c r="L4514" s="301">
        <v>99</v>
      </c>
      <c r="M4514" s="301">
        <v>99</v>
      </c>
      <c r="N4514" s="301">
        <v>99</v>
      </c>
      <c r="O4514" s="301">
        <v>99</v>
      </c>
      <c r="P4514" s="301">
        <v>9999</v>
      </c>
      <c r="Q4514" s="301">
        <v>6</v>
      </c>
      <c r="R4514" s="301">
        <v>0</v>
      </c>
      <c r="S4514" s="301">
        <v>0</v>
      </c>
      <c r="T4514" s="301">
        <v>0</v>
      </c>
      <c r="U4514" s="301">
        <v>0</v>
      </c>
    </row>
    <row r="4515" spans="1:39" s="301" customFormat="1" ht="15" customHeight="1">
      <c r="A4515" s="301">
        <v>12</v>
      </c>
      <c r="B4515" s="301">
        <v>87</v>
      </c>
      <c r="C4515" s="301">
        <v>1996</v>
      </c>
      <c r="D4515" s="301">
        <v>99</v>
      </c>
      <c r="E4515" s="301">
        <v>99</v>
      </c>
      <c r="F4515" s="301">
        <v>99</v>
      </c>
      <c r="G4515" s="301">
        <v>99</v>
      </c>
      <c r="H4515" s="301">
        <v>99</v>
      </c>
      <c r="I4515" s="301">
        <v>99</v>
      </c>
      <c r="J4515" s="301">
        <v>999</v>
      </c>
      <c r="K4515" s="301">
        <v>4</v>
      </c>
      <c r="L4515" s="301">
        <v>99</v>
      </c>
      <c r="M4515" s="301">
        <v>99</v>
      </c>
      <c r="N4515" s="301">
        <v>99</v>
      </c>
      <c r="O4515" s="301">
        <v>99</v>
      </c>
      <c r="P4515" s="301">
        <v>9999</v>
      </c>
    </row>
    <row r="4516" spans="1:39" s="301" customFormat="1" ht="15" customHeight="1">
      <c r="A4516" s="301">
        <v>13</v>
      </c>
      <c r="B4516" s="301">
        <v>1</v>
      </c>
      <c r="C4516" s="301">
        <v>2024</v>
      </c>
      <c r="D4516" s="301">
        <v>99</v>
      </c>
      <c r="E4516" s="301">
        <v>99</v>
      </c>
      <c r="F4516" s="301">
        <v>99</v>
      </c>
      <c r="G4516" s="301">
        <v>99</v>
      </c>
      <c r="H4516" s="301">
        <v>99</v>
      </c>
      <c r="I4516" s="301">
        <v>99</v>
      </c>
      <c r="J4516" s="301">
        <v>999</v>
      </c>
      <c r="K4516" s="301">
        <v>99</v>
      </c>
      <c r="L4516" s="301">
        <v>99</v>
      </c>
      <c r="M4516" s="301">
        <v>99</v>
      </c>
      <c r="N4516" s="301">
        <v>99</v>
      </c>
      <c r="O4516" s="301">
        <v>1</v>
      </c>
      <c r="P4516" s="301">
        <v>9999</v>
      </c>
      <c r="Q4516" s="301">
        <v>33</v>
      </c>
      <c r="R4516" s="301">
        <v>700</v>
      </c>
      <c r="S4516" s="301">
        <v>700</v>
      </c>
      <c r="T4516" s="301">
        <v>4.9634829468907347</v>
      </c>
      <c r="U4516" s="301">
        <v>4.8290725629584159</v>
      </c>
      <c r="V4516" s="301">
        <v>5.2071428571428564</v>
      </c>
      <c r="W4516" s="301">
        <v>59.841428571428558</v>
      </c>
      <c r="X4516" s="301">
        <v>161.53722334004004</v>
      </c>
      <c r="Y4516" s="301">
        <v>149.09885714285713</v>
      </c>
      <c r="Z4516" s="301">
        <v>149.09885714285713</v>
      </c>
      <c r="AA4516" s="301">
        <v>30.312568328894393</v>
      </c>
      <c r="AB4516" s="301">
        <v>4.800208116236564</v>
      </c>
      <c r="AC4516" s="301">
        <v>-36.677882143929715</v>
      </c>
      <c r="AD4516" s="301">
        <v>23</v>
      </c>
      <c r="AE4516" s="301">
        <v>0</v>
      </c>
      <c r="AF4516" s="301">
        <v>0</v>
      </c>
      <c r="AG4516" s="301">
        <v>3</v>
      </c>
      <c r="AH4516" s="301">
        <v>43</v>
      </c>
      <c r="AI4516" s="301">
        <v>14</v>
      </c>
      <c r="AJ4516" s="301">
        <v>12</v>
      </c>
      <c r="AK4516" s="301">
        <v>2</v>
      </c>
      <c r="AL4516" s="301">
        <v>3</v>
      </c>
      <c r="AM4516" s="301">
        <v>2</v>
      </c>
    </row>
    <row r="4517" spans="1:39" ht="15" customHeight="1">
      <c r="A4517">
        <v>13</v>
      </c>
      <c r="B4517">
        <v>2</v>
      </c>
      <c r="C4517">
        <v>2024</v>
      </c>
      <c r="D4517">
        <v>99</v>
      </c>
      <c r="E4517">
        <v>99</v>
      </c>
      <c r="F4517">
        <v>99</v>
      </c>
      <c r="G4517">
        <v>99</v>
      </c>
      <c r="H4517">
        <v>99</v>
      </c>
      <c r="I4517">
        <v>99</v>
      </c>
      <c r="J4517">
        <v>999</v>
      </c>
      <c r="K4517">
        <v>99</v>
      </c>
      <c r="L4517">
        <v>99</v>
      </c>
      <c r="M4517">
        <v>99</v>
      </c>
      <c r="N4517">
        <v>99</v>
      </c>
      <c r="O4517">
        <v>2</v>
      </c>
      <c r="P4517">
        <v>9999</v>
      </c>
      <c r="Q4517">
        <v>16</v>
      </c>
      <c r="R4517">
        <v>1211</v>
      </c>
      <c r="S4517">
        <v>1210</v>
      </c>
      <c r="T4517">
        <v>8.5868254981209695</v>
      </c>
      <c r="U4517">
        <v>8.9494454181526901</v>
      </c>
      <c r="V4517">
        <v>5.6630883567299763</v>
      </c>
      <c r="W4517">
        <v>59.472727272727283</v>
      </c>
      <c r="X4517">
        <v>173.2015033732855</v>
      </c>
      <c r="Y4517">
        <v>159.72047894302236</v>
      </c>
      <c r="Z4517">
        <v>159.85247933884315</v>
      </c>
      <c r="AA4517">
        <v>28.947060793172007</v>
      </c>
      <c r="AB4517">
        <v>4.679619960553028</v>
      </c>
      <c r="AC4517">
        <v>-32.758732892745975</v>
      </c>
      <c r="AD4517">
        <v>65</v>
      </c>
      <c r="AE4517">
        <v>0</v>
      </c>
      <c r="AF4517">
        <v>0</v>
      </c>
      <c r="AG4517">
        <v>3</v>
      </c>
      <c r="AH4517">
        <v>37</v>
      </c>
      <c r="AI4517">
        <v>10</v>
      </c>
      <c r="AJ4517">
        <v>9</v>
      </c>
      <c r="AK4517">
        <v>13</v>
      </c>
      <c r="AL4517">
        <v>5</v>
      </c>
      <c r="AM4517">
        <v>0</v>
      </c>
    </row>
    <row r="4518" spans="1:39" ht="15" customHeight="1">
      <c r="A4518">
        <v>13</v>
      </c>
      <c r="B4518">
        <v>3</v>
      </c>
      <c r="C4518">
        <v>2024</v>
      </c>
      <c r="D4518">
        <v>99</v>
      </c>
      <c r="E4518">
        <v>99</v>
      </c>
      <c r="F4518">
        <v>99</v>
      </c>
      <c r="G4518">
        <v>99</v>
      </c>
      <c r="H4518">
        <v>99</v>
      </c>
      <c r="I4518">
        <v>99</v>
      </c>
      <c r="J4518">
        <v>999</v>
      </c>
      <c r="K4518">
        <v>99</v>
      </c>
      <c r="L4518">
        <v>99</v>
      </c>
      <c r="M4518">
        <v>99</v>
      </c>
      <c r="N4518">
        <v>99</v>
      </c>
      <c r="O4518">
        <v>3</v>
      </c>
      <c r="P4518">
        <v>9999</v>
      </c>
      <c r="Q4518">
        <v>8</v>
      </c>
      <c r="R4518">
        <v>118</v>
      </c>
      <c r="S4518">
        <v>118</v>
      </c>
      <c r="T4518">
        <v>0.8367014110472949</v>
      </c>
      <c r="U4518">
        <v>0.86402056570494756</v>
      </c>
      <c r="V4518">
        <v>6.686440677966103</v>
      </c>
      <c r="W4518">
        <v>57.601694915254221</v>
      </c>
      <c r="X4518">
        <v>171.45454211579775</v>
      </c>
      <c r="Y4518">
        <v>158.25254237288141</v>
      </c>
      <c r="Z4518">
        <v>158.25254237288141</v>
      </c>
      <c r="AA4518">
        <v>28.108198067842601</v>
      </c>
      <c r="AB4518">
        <v>5.9162800819956285</v>
      </c>
      <c r="AC4518">
        <v>-31.786446675220425</v>
      </c>
      <c r="AD4518">
        <v>4</v>
      </c>
      <c r="AE4518">
        <v>0</v>
      </c>
      <c r="AF4518">
        <v>0</v>
      </c>
      <c r="AG4518">
        <v>0</v>
      </c>
      <c r="AH4518">
        <v>6</v>
      </c>
      <c r="AI4518">
        <v>1</v>
      </c>
      <c r="AJ4518">
        <v>0</v>
      </c>
      <c r="AK4518">
        <v>1</v>
      </c>
      <c r="AL4518">
        <v>0</v>
      </c>
      <c r="AM4518">
        <v>0</v>
      </c>
    </row>
    <row r="4519" spans="1:39" ht="15" customHeight="1">
      <c r="A4519">
        <v>13</v>
      </c>
      <c r="B4519">
        <v>4</v>
      </c>
      <c r="C4519">
        <v>2024</v>
      </c>
      <c r="D4519">
        <v>99</v>
      </c>
      <c r="E4519">
        <v>99</v>
      </c>
      <c r="F4519">
        <v>99</v>
      </c>
      <c r="G4519">
        <v>99</v>
      </c>
      <c r="H4519">
        <v>99</v>
      </c>
      <c r="I4519">
        <v>99</v>
      </c>
      <c r="J4519">
        <v>999</v>
      </c>
      <c r="K4519">
        <v>99</v>
      </c>
      <c r="L4519">
        <v>99</v>
      </c>
      <c r="M4519">
        <v>99</v>
      </c>
      <c r="N4519">
        <v>99</v>
      </c>
      <c r="O4519">
        <v>4</v>
      </c>
      <c r="P4519">
        <v>9999</v>
      </c>
      <c r="Q4519">
        <v>96</v>
      </c>
      <c r="R4519">
        <v>2341</v>
      </c>
      <c r="S4519">
        <v>2335</v>
      </c>
      <c r="T4519">
        <v>16.599305112387441</v>
      </c>
      <c r="U4519">
        <v>17.093969836225764</v>
      </c>
      <c r="V4519">
        <v>5.7330200768902175</v>
      </c>
      <c r="W4519">
        <v>59.185010706638103</v>
      </c>
      <c r="X4519">
        <v>171.33703545493333</v>
      </c>
      <c r="Y4519">
        <v>157.81567706108476</v>
      </c>
      <c r="Z4519">
        <v>158.22119914346877</v>
      </c>
      <c r="AA4519">
        <v>30.911038898053224</v>
      </c>
      <c r="AB4519">
        <v>4.6899626464560242</v>
      </c>
      <c r="AC4519">
        <v>-36.724210607272312</v>
      </c>
      <c r="AD4519">
        <v>77</v>
      </c>
      <c r="AE4519">
        <v>0</v>
      </c>
      <c r="AF4519">
        <v>0</v>
      </c>
      <c r="AG4519">
        <v>10</v>
      </c>
      <c r="AH4519">
        <v>107</v>
      </c>
      <c r="AI4519">
        <v>31</v>
      </c>
      <c r="AJ4519">
        <v>25</v>
      </c>
      <c r="AK4519">
        <v>19</v>
      </c>
      <c r="AL4519">
        <v>26</v>
      </c>
      <c r="AM4519">
        <v>8</v>
      </c>
    </row>
    <row r="4520" spans="1:39" ht="15" customHeight="1">
      <c r="A4520">
        <v>13</v>
      </c>
      <c r="B4520">
        <v>5</v>
      </c>
      <c r="C4520">
        <v>2024</v>
      </c>
      <c r="D4520">
        <v>99</v>
      </c>
      <c r="E4520">
        <v>99</v>
      </c>
      <c r="F4520">
        <v>99</v>
      </c>
      <c r="G4520">
        <v>99</v>
      </c>
      <c r="H4520">
        <v>99</v>
      </c>
      <c r="I4520">
        <v>99</v>
      </c>
      <c r="J4520">
        <v>999</v>
      </c>
      <c r="K4520">
        <v>99</v>
      </c>
      <c r="L4520">
        <v>99</v>
      </c>
      <c r="M4520">
        <v>99</v>
      </c>
      <c r="N4520">
        <v>99</v>
      </c>
      <c r="O4520">
        <v>7</v>
      </c>
      <c r="P4520">
        <v>9999</v>
      </c>
      <c r="Q4520">
        <v>49</v>
      </c>
      <c r="R4520">
        <v>1143</v>
      </c>
      <c r="S4520">
        <v>1143</v>
      </c>
      <c r="T4520">
        <v>8.1046585832801519</v>
      </c>
      <c r="U4520">
        <v>8.7615187010588347</v>
      </c>
      <c r="V4520">
        <v>7.9973753280839901</v>
      </c>
      <c r="W4520">
        <v>56.329833770778656</v>
      </c>
      <c r="X4520">
        <v>179.48992833100621</v>
      </c>
      <c r="Y4520">
        <v>165.66920384951891</v>
      </c>
      <c r="Z4520">
        <v>165.66920384951891</v>
      </c>
      <c r="AA4520">
        <v>34.720754241974369</v>
      </c>
      <c r="AB4520">
        <v>5.3691915180657617</v>
      </c>
      <c r="AC4520">
        <v>-46.238703523189699</v>
      </c>
      <c r="AD4520">
        <v>31</v>
      </c>
      <c r="AE4520">
        <v>0</v>
      </c>
      <c r="AF4520">
        <v>0</v>
      </c>
      <c r="AG4520">
        <v>9</v>
      </c>
      <c r="AH4520">
        <v>51</v>
      </c>
      <c r="AI4520">
        <v>10</v>
      </c>
      <c r="AJ4520">
        <v>19</v>
      </c>
      <c r="AK4520">
        <v>18</v>
      </c>
      <c r="AL4520">
        <v>8</v>
      </c>
      <c r="AM4520">
        <v>9</v>
      </c>
    </row>
    <row r="4521" spans="1:39" ht="15" customHeight="1">
      <c r="A4521">
        <v>13</v>
      </c>
      <c r="B4521">
        <v>6</v>
      </c>
      <c r="C4521">
        <v>2024</v>
      </c>
      <c r="D4521">
        <v>99</v>
      </c>
      <c r="E4521">
        <v>99</v>
      </c>
      <c r="F4521">
        <v>99</v>
      </c>
      <c r="G4521">
        <v>99</v>
      </c>
      <c r="H4521">
        <v>99</v>
      </c>
      <c r="I4521">
        <v>99</v>
      </c>
      <c r="J4521">
        <v>999</v>
      </c>
      <c r="K4521">
        <v>99</v>
      </c>
      <c r="L4521">
        <v>99</v>
      </c>
      <c r="M4521">
        <v>99</v>
      </c>
      <c r="N4521">
        <v>99</v>
      </c>
      <c r="O4521">
        <v>8</v>
      </c>
      <c r="P4521">
        <v>9999</v>
      </c>
      <c r="Q4521">
        <v>10</v>
      </c>
      <c r="R4521">
        <v>353</v>
      </c>
      <c r="S4521">
        <v>352</v>
      </c>
      <c r="T4521">
        <v>2.5030135432177545</v>
      </c>
      <c r="U4521">
        <v>2.5072550003053764</v>
      </c>
      <c r="V4521">
        <v>8.1756373937677012</v>
      </c>
      <c r="W4521">
        <v>57.13636363636364</v>
      </c>
      <c r="X4521">
        <v>166.64620540852442</v>
      </c>
      <c r="Y4521">
        <v>153.50849858356924</v>
      </c>
      <c r="Z4521">
        <v>153.94460227272711</v>
      </c>
      <c r="AA4521">
        <v>28.421932039616674</v>
      </c>
      <c r="AB4521">
        <v>4.7932998175052637</v>
      </c>
      <c r="AC4521">
        <v>-35.121590709971834</v>
      </c>
      <c r="AD4521">
        <v>21</v>
      </c>
      <c r="AE4521">
        <v>0</v>
      </c>
      <c r="AF4521">
        <v>0</v>
      </c>
      <c r="AG4521">
        <v>0</v>
      </c>
      <c r="AH4521">
        <v>7</v>
      </c>
      <c r="AI4521">
        <v>4</v>
      </c>
      <c r="AJ4521">
        <v>4</v>
      </c>
      <c r="AK4521">
        <v>2</v>
      </c>
      <c r="AL4521">
        <v>2</v>
      </c>
      <c r="AM4521">
        <v>2</v>
      </c>
    </row>
    <row r="4522" spans="1:39" ht="15" customHeight="1">
      <c r="A4522">
        <v>13</v>
      </c>
      <c r="B4522">
        <v>7</v>
      </c>
      <c r="C4522">
        <v>2024</v>
      </c>
      <c r="D4522">
        <v>99</v>
      </c>
      <c r="E4522">
        <v>99</v>
      </c>
      <c r="F4522">
        <v>99</v>
      </c>
      <c r="G4522">
        <v>99</v>
      </c>
      <c r="H4522">
        <v>99</v>
      </c>
      <c r="I4522">
        <v>99</v>
      </c>
      <c r="J4522">
        <v>999</v>
      </c>
      <c r="K4522">
        <v>99</v>
      </c>
      <c r="L4522">
        <v>99</v>
      </c>
      <c r="M4522">
        <v>99</v>
      </c>
      <c r="N4522">
        <v>99</v>
      </c>
      <c r="O4522">
        <v>9</v>
      </c>
      <c r="P4522">
        <v>9999</v>
      </c>
      <c r="Q4522">
        <v>13</v>
      </c>
      <c r="R4522">
        <v>260</v>
      </c>
      <c r="S4522">
        <v>259</v>
      </c>
      <c r="T4522">
        <v>1.8435793802736999</v>
      </c>
      <c r="U4522">
        <v>2.0235991094116978</v>
      </c>
      <c r="V4522">
        <v>5.5692307692307699</v>
      </c>
      <c r="W4522">
        <v>58.691119691119681</v>
      </c>
      <c r="X4522">
        <v>182.73106092174339</v>
      </c>
      <c r="Y4522">
        <v>168.21307692307684</v>
      </c>
      <c r="Z4522">
        <v>168.86254826254822</v>
      </c>
      <c r="AA4522">
        <v>32.790266396300161</v>
      </c>
      <c r="AB4522">
        <v>4.7806275638867186</v>
      </c>
      <c r="AC4522">
        <v>-37.165200795847277</v>
      </c>
      <c r="AD4522">
        <v>4</v>
      </c>
      <c r="AE4522">
        <v>0</v>
      </c>
      <c r="AF4522">
        <v>0</v>
      </c>
      <c r="AG4522">
        <v>0</v>
      </c>
      <c r="AH4522">
        <v>7</v>
      </c>
      <c r="AI4522">
        <v>0</v>
      </c>
      <c r="AJ4522">
        <v>3</v>
      </c>
      <c r="AK4522">
        <v>1</v>
      </c>
      <c r="AL4522">
        <v>10</v>
      </c>
      <c r="AM4522">
        <v>1</v>
      </c>
    </row>
    <row r="4523" spans="1:39" ht="15" customHeight="1">
      <c r="A4523">
        <v>13</v>
      </c>
      <c r="B4523">
        <v>8</v>
      </c>
      <c r="C4523">
        <v>2024</v>
      </c>
      <c r="D4523">
        <v>99</v>
      </c>
      <c r="E4523">
        <v>99</v>
      </c>
      <c r="F4523">
        <v>99</v>
      </c>
      <c r="G4523">
        <v>99</v>
      </c>
      <c r="H4523">
        <v>99</v>
      </c>
      <c r="I4523">
        <v>99</v>
      </c>
      <c r="J4523">
        <v>999</v>
      </c>
      <c r="K4523">
        <v>99</v>
      </c>
      <c r="L4523">
        <v>99</v>
      </c>
      <c r="M4523">
        <v>99</v>
      </c>
      <c r="N4523">
        <v>99</v>
      </c>
      <c r="O4523">
        <v>11</v>
      </c>
      <c r="P4523">
        <v>9999</v>
      </c>
      <c r="Q4523">
        <v>175</v>
      </c>
      <c r="R4523">
        <v>5892</v>
      </c>
      <c r="S4523">
        <v>5877</v>
      </c>
      <c r="T4523">
        <v>41.778345032971714</v>
      </c>
      <c r="U4523">
        <v>40.837508351578755</v>
      </c>
      <c r="V4523">
        <v>5.3856076035302118</v>
      </c>
      <c r="W4523">
        <v>59.5866938914412</v>
      </c>
      <c r="X4523">
        <v>162.73596458903765</v>
      </c>
      <c r="Y4523">
        <v>149.79769178547156</v>
      </c>
      <c r="Z4523">
        <v>150.18002382167745</v>
      </c>
      <c r="AA4523">
        <v>29.040703379008839</v>
      </c>
      <c r="AB4523">
        <v>4.0609839763623361</v>
      </c>
      <c r="AC4523">
        <v>-39.820266463259074</v>
      </c>
      <c r="AD4523">
        <v>140</v>
      </c>
      <c r="AE4523">
        <v>0</v>
      </c>
      <c r="AF4523">
        <v>0</v>
      </c>
      <c r="AG4523">
        <v>21</v>
      </c>
      <c r="AH4523">
        <v>584</v>
      </c>
      <c r="AI4523">
        <v>238</v>
      </c>
      <c r="AJ4523">
        <v>142</v>
      </c>
      <c r="AK4523">
        <v>24</v>
      </c>
      <c r="AL4523">
        <v>42</v>
      </c>
      <c r="AM4523">
        <v>12</v>
      </c>
    </row>
    <row r="4524" spans="1:39">
      <c r="A4524">
        <v>13</v>
      </c>
      <c r="B4524">
        <v>9</v>
      </c>
      <c r="C4524">
        <v>2024</v>
      </c>
      <c r="D4524">
        <v>99</v>
      </c>
      <c r="E4524">
        <v>99</v>
      </c>
      <c r="F4524">
        <v>99</v>
      </c>
      <c r="G4524">
        <v>99</v>
      </c>
      <c r="H4524">
        <v>99</v>
      </c>
      <c r="I4524">
        <v>99</v>
      </c>
      <c r="J4524">
        <v>999</v>
      </c>
      <c r="K4524">
        <v>99</v>
      </c>
      <c r="L4524">
        <v>99</v>
      </c>
      <c r="M4524">
        <v>99</v>
      </c>
      <c r="N4524">
        <v>99</v>
      </c>
      <c r="O4524">
        <v>14</v>
      </c>
      <c r="P4524">
        <v>9999</v>
      </c>
      <c r="Q4524">
        <v>34</v>
      </c>
      <c r="R4524">
        <v>521</v>
      </c>
      <c r="S4524">
        <v>517</v>
      </c>
      <c r="T4524">
        <v>3.6942494504715304</v>
      </c>
      <c r="U4524">
        <v>3.4554113603680818</v>
      </c>
      <c r="V4524">
        <v>4.9865642994241854</v>
      </c>
      <c r="W4524">
        <v>59.8916827852998</v>
      </c>
      <c r="X4524">
        <v>156.23347051153803</v>
      </c>
      <c r="Y4524">
        <v>143.34107485604599</v>
      </c>
      <c r="Z4524">
        <v>144.45009671179878</v>
      </c>
      <c r="AA4524">
        <v>33.100911079666574</v>
      </c>
      <c r="AB4524">
        <v>3.961110329260475</v>
      </c>
      <c r="AC4524">
        <v>-43.28178850101132</v>
      </c>
      <c r="AD4524">
        <v>16</v>
      </c>
      <c r="AE4524">
        <v>0</v>
      </c>
      <c r="AF4524">
        <v>0</v>
      </c>
      <c r="AG4524">
        <v>2</v>
      </c>
      <c r="AH4524">
        <v>23</v>
      </c>
      <c r="AI4524">
        <v>7</v>
      </c>
      <c r="AJ4524">
        <v>7</v>
      </c>
      <c r="AK4524">
        <v>7</v>
      </c>
      <c r="AL4524">
        <v>9</v>
      </c>
      <c r="AM4524">
        <v>0</v>
      </c>
    </row>
    <row r="4525" spans="1:39">
      <c r="A4525">
        <v>13</v>
      </c>
      <c r="B4525">
        <v>10</v>
      </c>
      <c r="C4525">
        <v>2024</v>
      </c>
      <c r="D4525">
        <v>99</v>
      </c>
      <c r="E4525">
        <v>99</v>
      </c>
      <c r="F4525">
        <v>99</v>
      </c>
      <c r="G4525">
        <v>99</v>
      </c>
      <c r="H4525">
        <v>99</v>
      </c>
      <c r="I4525">
        <v>99</v>
      </c>
      <c r="J4525">
        <v>999</v>
      </c>
      <c r="K4525">
        <v>99</v>
      </c>
      <c r="L4525">
        <v>99</v>
      </c>
      <c r="M4525">
        <v>99</v>
      </c>
      <c r="N4525">
        <v>99</v>
      </c>
      <c r="O4525">
        <v>15</v>
      </c>
      <c r="P4525">
        <v>9999</v>
      </c>
      <c r="Q4525">
        <v>7</v>
      </c>
      <c r="R4525">
        <v>80</v>
      </c>
      <c r="S4525">
        <v>79</v>
      </c>
      <c r="T4525">
        <v>0.56725519393036949</v>
      </c>
      <c r="U4525">
        <v>0.51237976965374077</v>
      </c>
      <c r="V4525">
        <v>8.0749999999999993</v>
      </c>
      <c r="W4525">
        <v>57.810126582278478</v>
      </c>
      <c r="X4525">
        <v>151.68336944745388</v>
      </c>
      <c r="Y4525">
        <v>138.42374999999998</v>
      </c>
      <c r="Z4525">
        <v>140.17594936708861</v>
      </c>
      <c r="AA4525">
        <v>27.907878363136444</v>
      </c>
      <c r="AB4525">
        <v>3.6805198771716841</v>
      </c>
      <c r="AC4525">
        <v>-36.609178138097953</v>
      </c>
      <c r="AD4525">
        <v>1</v>
      </c>
      <c r="AE4525">
        <v>0</v>
      </c>
      <c r="AF4525">
        <v>0</v>
      </c>
      <c r="AG4525">
        <v>0</v>
      </c>
      <c r="AH4525">
        <v>1</v>
      </c>
      <c r="AI4525">
        <v>0</v>
      </c>
      <c r="AJ4525">
        <v>0</v>
      </c>
      <c r="AK4525">
        <v>0</v>
      </c>
      <c r="AL4525">
        <v>1</v>
      </c>
      <c r="AM4525">
        <v>0</v>
      </c>
    </row>
    <row r="4526" spans="1:39">
      <c r="A4526">
        <v>13</v>
      </c>
      <c r="B4526">
        <v>11</v>
      </c>
      <c r="C4526">
        <v>2024</v>
      </c>
      <c r="D4526">
        <v>99</v>
      </c>
      <c r="E4526">
        <v>99</v>
      </c>
      <c r="F4526">
        <v>99</v>
      </c>
      <c r="G4526">
        <v>99</v>
      </c>
      <c r="H4526">
        <v>99</v>
      </c>
      <c r="I4526">
        <v>99</v>
      </c>
      <c r="J4526">
        <v>999</v>
      </c>
      <c r="K4526">
        <v>99</v>
      </c>
      <c r="L4526">
        <v>99</v>
      </c>
      <c r="M4526">
        <v>99</v>
      </c>
      <c r="N4526">
        <v>99</v>
      </c>
      <c r="O4526">
        <v>16</v>
      </c>
      <c r="P4526">
        <v>9999</v>
      </c>
      <c r="Q4526">
        <v>53</v>
      </c>
      <c r="R4526">
        <v>197</v>
      </c>
      <c r="S4526">
        <v>197</v>
      </c>
      <c r="T4526">
        <v>1.3968659150535347</v>
      </c>
      <c r="U4526">
        <v>1.2238324909266236</v>
      </c>
      <c r="V4526">
        <v>7.3604060913705585</v>
      </c>
      <c r="W4526">
        <v>58.086294416243661</v>
      </c>
      <c r="X4526">
        <v>145.46639461917937</v>
      </c>
      <c r="Y4526">
        <v>134.26548223350258</v>
      </c>
      <c r="Z4526">
        <v>134.26548223350258</v>
      </c>
      <c r="AA4526">
        <v>15.966269216263578</v>
      </c>
      <c r="AB4526">
        <v>4.2183626836224111</v>
      </c>
      <c r="AC4526">
        <v>-32.372119498831715</v>
      </c>
      <c r="AD4526">
        <v>7</v>
      </c>
      <c r="AE4526">
        <v>0</v>
      </c>
      <c r="AF4526">
        <v>0</v>
      </c>
      <c r="AG4526">
        <v>2</v>
      </c>
      <c r="AH4526">
        <v>0</v>
      </c>
      <c r="AI4526">
        <v>0</v>
      </c>
      <c r="AJ4526">
        <v>3</v>
      </c>
      <c r="AK4526">
        <v>0</v>
      </c>
      <c r="AL4526">
        <v>8</v>
      </c>
      <c r="AM4526">
        <v>2</v>
      </c>
    </row>
    <row r="4527" spans="1:39" s="303" customFormat="1">
      <c r="A4527" s="303">
        <v>13</v>
      </c>
      <c r="B4527" s="303">
        <v>12</v>
      </c>
      <c r="C4527" s="303">
        <v>2024</v>
      </c>
      <c r="D4527" s="303">
        <v>99</v>
      </c>
      <c r="E4527" s="303">
        <v>99</v>
      </c>
      <c r="F4527" s="303">
        <v>99</v>
      </c>
      <c r="G4527" s="303">
        <v>99</v>
      </c>
      <c r="H4527" s="303">
        <v>99</v>
      </c>
      <c r="I4527" s="303">
        <v>99</v>
      </c>
      <c r="J4527" s="303">
        <v>999</v>
      </c>
      <c r="K4527" s="303">
        <v>99</v>
      </c>
      <c r="L4527" s="303">
        <v>99</v>
      </c>
      <c r="M4527" s="303">
        <v>99</v>
      </c>
      <c r="N4527" s="303">
        <v>99</v>
      </c>
      <c r="O4527" s="303">
        <v>18</v>
      </c>
      <c r="P4527" s="303">
        <v>9999</v>
      </c>
      <c r="Q4527" s="303">
        <v>40</v>
      </c>
      <c r="R4527" s="303">
        <v>1256</v>
      </c>
      <c r="S4527" s="303">
        <v>1255</v>
      </c>
      <c r="T4527" s="303">
        <v>8.9059065447068004</v>
      </c>
      <c r="U4527" s="303">
        <v>8.7040987050194758</v>
      </c>
      <c r="V4527" s="303">
        <v>6.3367834394904472</v>
      </c>
      <c r="W4527" s="303">
        <v>58.71792828685259</v>
      </c>
      <c r="X4527" s="303">
        <v>162.37889118148388</v>
      </c>
      <c r="Y4527" s="303">
        <v>149.77619426751605</v>
      </c>
      <c r="Z4527" s="303">
        <v>149.89553784860576</v>
      </c>
      <c r="AA4527" s="303">
        <v>29.262655790509942</v>
      </c>
      <c r="AB4527" s="303">
        <v>4.4835375380847324</v>
      </c>
      <c r="AC4527" s="303">
        <v>-35.850307643323923</v>
      </c>
      <c r="AD4527" s="303">
        <v>44</v>
      </c>
      <c r="AE4527" s="303">
        <v>0</v>
      </c>
      <c r="AF4527" s="303">
        <v>0</v>
      </c>
      <c r="AG4527" s="303">
        <v>3</v>
      </c>
      <c r="AH4527" s="303">
        <v>71</v>
      </c>
      <c r="AI4527" s="303">
        <v>18</v>
      </c>
      <c r="AJ4527" s="303">
        <v>8</v>
      </c>
      <c r="AK4527" s="303">
        <v>5</v>
      </c>
      <c r="AL4527" s="303">
        <v>27</v>
      </c>
      <c r="AM4527" s="303">
        <v>2</v>
      </c>
    </row>
    <row r="4528" spans="1:39" s="303" customFormat="1">
      <c r="A4528" s="303">
        <v>13</v>
      </c>
      <c r="B4528" s="303">
        <v>13</v>
      </c>
      <c r="C4528" s="303">
        <v>2024</v>
      </c>
      <c r="D4528" s="303">
        <v>99</v>
      </c>
      <c r="E4528" s="303">
        <v>99</v>
      </c>
      <c r="F4528" s="303">
        <v>99</v>
      </c>
      <c r="G4528" s="303">
        <v>99</v>
      </c>
      <c r="H4528" s="303">
        <v>99</v>
      </c>
      <c r="I4528" s="303">
        <v>99</v>
      </c>
      <c r="J4528" s="303">
        <v>999</v>
      </c>
      <c r="K4528" s="303">
        <v>99</v>
      </c>
      <c r="L4528" s="303">
        <v>99</v>
      </c>
      <c r="M4528" s="303">
        <v>99</v>
      </c>
      <c r="N4528" s="303">
        <v>99</v>
      </c>
      <c r="O4528" s="303">
        <v>55</v>
      </c>
      <c r="P4528" s="303">
        <v>9999</v>
      </c>
      <c r="Q4528" s="303">
        <v>4</v>
      </c>
      <c r="R4528" s="303">
        <v>31</v>
      </c>
      <c r="S4528" s="303">
        <v>31</v>
      </c>
      <c r="T4528" s="303">
        <v>0.21981138764801819</v>
      </c>
      <c r="U4528" s="303">
        <v>0.23788812863559744</v>
      </c>
      <c r="V4528" s="303">
        <v>5.709677419354839</v>
      </c>
      <c r="W4528" s="303">
        <v>57.612903225806448</v>
      </c>
      <c r="X4528" s="303">
        <v>179.68755460804528</v>
      </c>
      <c r="Y4528" s="303">
        <v>165.8516129032258</v>
      </c>
      <c r="Z4528" s="303">
        <v>165.8516129032258</v>
      </c>
      <c r="AA4528" s="303">
        <v>27.305675541055436</v>
      </c>
      <c r="AB4528" s="303">
        <v>5.0011445100087037</v>
      </c>
      <c r="AC4528" s="303">
        <v>-45.405679240713283</v>
      </c>
      <c r="AD4528" s="303">
        <v>4</v>
      </c>
      <c r="AE4528" s="303">
        <v>0</v>
      </c>
      <c r="AF4528" s="303">
        <v>0</v>
      </c>
      <c r="AG4528" s="303">
        <v>0</v>
      </c>
      <c r="AH4528" s="303">
        <v>2</v>
      </c>
      <c r="AI4528" s="303">
        <v>0</v>
      </c>
      <c r="AJ4528" s="303">
        <v>0</v>
      </c>
      <c r="AK4528" s="303">
        <v>0</v>
      </c>
      <c r="AL4528" s="303">
        <v>0</v>
      </c>
      <c r="AM4528" s="303">
        <v>0</v>
      </c>
    </row>
    <row r="4529" spans="1:39" s="303" customFormat="1">
      <c r="A4529" s="303">
        <v>13</v>
      </c>
      <c r="B4529" s="303">
        <v>14</v>
      </c>
      <c r="C4529" s="303">
        <v>2024</v>
      </c>
      <c r="D4529" s="303">
        <v>99</v>
      </c>
      <c r="E4529" s="303">
        <v>99</v>
      </c>
      <c r="F4529" s="303">
        <v>99</v>
      </c>
      <c r="G4529" s="303">
        <v>99</v>
      </c>
      <c r="H4529" s="303">
        <v>99</v>
      </c>
      <c r="I4529" s="303">
        <v>99</v>
      </c>
      <c r="J4529" s="303">
        <v>999</v>
      </c>
      <c r="K4529" s="303">
        <v>99</v>
      </c>
      <c r="L4529" s="303">
        <v>99</v>
      </c>
      <c r="M4529" s="303">
        <v>99</v>
      </c>
      <c r="N4529" s="303">
        <v>99</v>
      </c>
      <c r="O4529" s="303">
        <v>56</v>
      </c>
      <c r="P4529" s="303">
        <v>9999</v>
      </c>
    </row>
    <row r="4530" spans="1:39">
      <c r="A4530">
        <v>13</v>
      </c>
      <c r="B4530">
        <v>15</v>
      </c>
      <c r="C4530">
        <v>2023</v>
      </c>
      <c r="D4530">
        <v>99</v>
      </c>
      <c r="E4530">
        <v>99</v>
      </c>
      <c r="F4530">
        <v>99</v>
      </c>
      <c r="G4530">
        <v>99</v>
      </c>
      <c r="H4530">
        <v>99</v>
      </c>
      <c r="I4530">
        <v>99</v>
      </c>
      <c r="J4530">
        <v>999</v>
      </c>
      <c r="K4530">
        <v>99</v>
      </c>
      <c r="L4530">
        <v>99</v>
      </c>
      <c r="M4530">
        <v>99</v>
      </c>
      <c r="N4530">
        <v>99</v>
      </c>
      <c r="O4530">
        <v>1</v>
      </c>
      <c r="P4530">
        <v>9999</v>
      </c>
      <c r="Q4530">
        <v>35</v>
      </c>
      <c r="R4530">
        <v>865</v>
      </c>
      <c r="S4530">
        <v>865</v>
      </c>
      <c r="T4530">
        <v>5.9287183002056212</v>
      </c>
      <c r="U4530">
        <v>5.82991496639114</v>
      </c>
      <c r="V4530">
        <v>4.8820809248554911</v>
      </c>
      <c r="W4530">
        <v>60.085549132947989</v>
      </c>
      <c r="X4530">
        <v>164.76430839371463</v>
      </c>
      <c r="Y4530">
        <v>152.07745664739898</v>
      </c>
      <c r="Z4530">
        <v>152.07745664739898</v>
      </c>
      <c r="AA4530">
        <v>29.577784789752076</v>
      </c>
      <c r="AB4530">
        <v>5.0830864689728239</v>
      </c>
      <c r="AC4530">
        <v>-27.894828331587959</v>
      </c>
      <c r="AD4530">
        <v>20</v>
      </c>
      <c r="AE4530">
        <v>0</v>
      </c>
      <c r="AF4530">
        <v>0</v>
      </c>
      <c r="AG4530">
        <v>4</v>
      </c>
      <c r="AH4530">
        <v>35</v>
      </c>
      <c r="AI4530">
        <v>7</v>
      </c>
      <c r="AJ4530">
        <v>6</v>
      </c>
      <c r="AK4530">
        <v>11</v>
      </c>
      <c r="AL4530">
        <v>7</v>
      </c>
      <c r="AM4530">
        <v>2</v>
      </c>
    </row>
    <row r="4531" spans="1:39">
      <c r="A4531">
        <v>13</v>
      </c>
      <c r="B4531">
        <v>16</v>
      </c>
      <c r="C4531">
        <v>2023</v>
      </c>
      <c r="D4531">
        <v>99</v>
      </c>
      <c r="E4531">
        <v>99</v>
      </c>
      <c r="F4531">
        <v>99</v>
      </c>
      <c r="G4531">
        <v>99</v>
      </c>
      <c r="H4531">
        <v>99</v>
      </c>
      <c r="I4531">
        <v>99</v>
      </c>
      <c r="J4531">
        <v>999</v>
      </c>
      <c r="K4531">
        <v>99</v>
      </c>
      <c r="L4531">
        <v>99</v>
      </c>
      <c r="M4531">
        <v>99</v>
      </c>
      <c r="N4531">
        <v>99</v>
      </c>
      <c r="O4531">
        <v>2</v>
      </c>
      <c r="P4531">
        <v>9999</v>
      </c>
      <c r="Q4531">
        <v>23</v>
      </c>
      <c r="R4531">
        <v>652</v>
      </c>
      <c r="S4531">
        <v>652</v>
      </c>
      <c r="T4531">
        <v>4.46881425633996</v>
      </c>
      <c r="U4531">
        <v>4.7530512689228965</v>
      </c>
      <c r="V4531">
        <v>6.7285276073619604</v>
      </c>
      <c r="W4531">
        <v>57.688650306748443</v>
      </c>
      <c r="X4531">
        <v>178.21404595577235</v>
      </c>
      <c r="Y4531">
        <v>164.49156441717798</v>
      </c>
      <c r="Z4531">
        <v>164.49156441717798</v>
      </c>
      <c r="AA4531">
        <v>33.497217712596523</v>
      </c>
      <c r="AB4531">
        <v>5.3131674625478444</v>
      </c>
      <c r="AC4531">
        <v>-37.800412543602405</v>
      </c>
      <c r="AD4531">
        <v>39</v>
      </c>
      <c r="AE4531">
        <v>0</v>
      </c>
      <c r="AF4531">
        <v>0</v>
      </c>
      <c r="AG4531">
        <v>6</v>
      </c>
      <c r="AH4531">
        <v>32</v>
      </c>
      <c r="AI4531">
        <v>6</v>
      </c>
      <c r="AJ4531">
        <v>8</v>
      </c>
      <c r="AK4531">
        <v>6</v>
      </c>
      <c r="AL4531">
        <v>14</v>
      </c>
      <c r="AM4531">
        <v>2</v>
      </c>
    </row>
    <row r="4532" spans="1:39">
      <c r="A4532">
        <v>13</v>
      </c>
      <c r="B4532">
        <v>17</v>
      </c>
      <c r="C4532">
        <v>2023</v>
      </c>
      <c r="D4532">
        <v>99</v>
      </c>
      <c r="E4532">
        <v>99</v>
      </c>
      <c r="F4532">
        <v>99</v>
      </c>
      <c r="G4532">
        <v>99</v>
      </c>
      <c r="H4532">
        <v>99</v>
      </c>
      <c r="I4532">
        <v>99</v>
      </c>
      <c r="J4532">
        <v>999</v>
      </c>
      <c r="K4532">
        <v>99</v>
      </c>
      <c r="L4532">
        <v>99</v>
      </c>
      <c r="M4532">
        <v>99</v>
      </c>
      <c r="N4532">
        <v>99</v>
      </c>
      <c r="O4532">
        <v>3</v>
      </c>
      <c r="P4532">
        <v>9999</v>
      </c>
      <c r="Q4532">
        <v>10</v>
      </c>
      <c r="R4532">
        <v>159</v>
      </c>
      <c r="S4532">
        <v>159</v>
      </c>
      <c r="T4532">
        <v>1.089787525702536</v>
      </c>
      <c r="U4532">
        <v>1.1792607002873636</v>
      </c>
      <c r="V4532">
        <v>8.0125786163522008</v>
      </c>
      <c r="W4532">
        <v>55.578616352201252</v>
      </c>
      <c r="X4532">
        <v>181.31332747330612</v>
      </c>
      <c r="Y4532">
        <v>167.35220125786159</v>
      </c>
      <c r="Z4532">
        <v>167.35220125786159</v>
      </c>
      <c r="AA4532">
        <v>31.568180852312</v>
      </c>
      <c r="AB4532">
        <v>5.7848029573469484</v>
      </c>
      <c r="AC4532">
        <v>-21.659749179930746</v>
      </c>
      <c r="AD4532">
        <v>8</v>
      </c>
      <c r="AE4532">
        <v>0</v>
      </c>
      <c r="AF4532">
        <v>0</v>
      </c>
      <c r="AG4532">
        <v>2</v>
      </c>
      <c r="AH4532">
        <v>7</v>
      </c>
      <c r="AI4532">
        <v>2</v>
      </c>
      <c r="AJ4532">
        <v>0</v>
      </c>
      <c r="AK4532">
        <v>2</v>
      </c>
      <c r="AL4532">
        <v>1</v>
      </c>
      <c r="AM4532">
        <v>0</v>
      </c>
    </row>
    <row r="4533" spans="1:39">
      <c r="A4533">
        <v>13</v>
      </c>
      <c r="B4533">
        <v>18</v>
      </c>
      <c r="C4533">
        <v>2023</v>
      </c>
      <c r="D4533">
        <v>99</v>
      </c>
      <c r="E4533">
        <v>99</v>
      </c>
      <c r="F4533">
        <v>99</v>
      </c>
      <c r="G4533">
        <v>99</v>
      </c>
      <c r="H4533">
        <v>99</v>
      </c>
      <c r="I4533">
        <v>99</v>
      </c>
      <c r="J4533">
        <v>999</v>
      </c>
      <c r="K4533">
        <v>99</v>
      </c>
      <c r="L4533">
        <v>99</v>
      </c>
      <c r="M4533">
        <v>99</v>
      </c>
      <c r="N4533">
        <v>99</v>
      </c>
      <c r="O4533">
        <v>4</v>
      </c>
      <c r="P4533">
        <v>9999</v>
      </c>
      <c r="Q4533">
        <v>101</v>
      </c>
      <c r="R4533">
        <v>2482</v>
      </c>
      <c r="S4533">
        <v>2480</v>
      </c>
      <c r="T4533">
        <v>17.011651816312547</v>
      </c>
      <c r="U4533">
        <v>17.194050009535086</v>
      </c>
      <c r="V4533">
        <v>5.9673650282030613</v>
      </c>
      <c r="W4533">
        <v>59.111693548387095</v>
      </c>
      <c r="X4533">
        <v>169.50468072178219</v>
      </c>
      <c r="Y4533">
        <v>156.3130136986305</v>
      </c>
      <c r="Z4533">
        <v>156.43907258064556</v>
      </c>
      <c r="AA4533">
        <v>31.126838356557656</v>
      </c>
      <c r="AB4533">
        <v>5.059885760181551</v>
      </c>
      <c r="AC4533">
        <v>-37.291332590955022</v>
      </c>
      <c r="AD4533">
        <v>100</v>
      </c>
      <c r="AE4533">
        <v>1</v>
      </c>
      <c r="AF4533">
        <v>0</v>
      </c>
      <c r="AG4533">
        <v>18</v>
      </c>
      <c r="AH4533">
        <v>152</v>
      </c>
      <c r="AI4533">
        <v>29</v>
      </c>
      <c r="AJ4533">
        <v>43</v>
      </c>
      <c r="AK4533">
        <v>25</v>
      </c>
      <c r="AL4533">
        <v>43</v>
      </c>
      <c r="AM4533">
        <v>5</v>
      </c>
    </row>
    <row r="4534" spans="1:39">
      <c r="A4534">
        <v>13</v>
      </c>
      <c r="B4534">
        <v>19</v>
      </c>
      <c r="C4534">
        <v>2023</v>
      </c>
      <c r="D4534">
        <v>99</v>
      </c>
      <c r="E4534">
        <v>99</v>
      </c>
      <c r="F4534">
        <v>99</v>
      </c>
      <c r="G4534">
        <v>99</v>
      </c>
      <c r="H4534">
        <v>99</v>
      </c>
      <c r="I4534">
        <v>99</v>
      </c>
      <c r="J4534">
        <v>999</v>
      </c>
      <c r="K4534">
        <v>99</v>
      </c>
      <c r="L4534">
        <v>99</v>
      </c>
      <c r="M4534">
        <v>99</v>
      </c>
      <c r="N4534">
        <v>99</v>
      </c>
      <c r="O4534">
        <v>7</v>
      </c>
      <c r="P4534">
        <v>9999</v>
      </c>
      <c r="Q4534">
        <v>41</v>
      </c>
      <c r="R4534">
        <v>1021</v>
      </c>
      <c r="S4534">
        <v>1021</v>
      </c>
      <c r="T4534">
        <v>6.9979437971213159</v>
      </c>
      <c r="U4534">
        <v>7.4375678538026948</v>
      </c>
      <c r="V4534">
        <v>7.9226248775710095</v>
      </c>
      <c r="W4534">
        <v>56.484818805093049</v>
      </c>
      <c r="X4534">
        <v>178.08290259904933</v>
      </c>
      <c r="Y4534">
        <v>164.37051909892261</v>
      </c>
      <c r="Z4534">
        <v>164.37051909892261</v>
      </c>
      <c r="AA4534">
        <v>34.957285291214298</v>
      </c>
      <c r="AB4534">
        <v>5.3275672003016759</v>
      </c>
      <c r="AC4534">
        <v>-47.530333654711775</v>
      </c>
      <c r="AD4534">
        <v>40</v>
      </c>
      <c r="AE4534">
        <v>0</v>
      </c>
      <c r="AF4534">
        <v>0</v>
      </c>
      <c r="AG4534">
        <v>15</v>
      </c>
      <c r="AH4534">
        <v>65</v>
      </c>
      <c r="AI4534">
        <v>16</v>
      </c>
      <c r="AJ4534">
        <v>14</v>
      </c>
      <c r="AK4534">
        <v>12</v>
      </c>
      <c r="AL4534">
        <v>11</v>
      </c>
      <c r="AM4534">
        <v>1</v>
      </c>
    </row>
    <row r="4535" spans="1:39">
      <c r="A4535">
        <v>13</v>
      </c>
      <c r="B4535">
        <v>20</v>
      </c>
      <c r="C4535">
        <v>2023</v>
      </c>
      <c r="D4535">
        <v>99</v>
      </c>
      <c r="E4535">
        <v>99</v>
      </c>
      <c r="F4535">
        <v>99</v>
      </c>
      <c r="G4535">
        <v>99</v>
      </c>
      <c r="H4535">
        <v>99</v>
      </c>
      <c r="I4535">
        <v>99</v>
      </c>
      <c r="J4535">
        <v>999</v>
      </c>
      <c r="K4535">
        <v>99</v>
      </c>
      <c r="L4535">
        <v>99</v>
      </c>
      <c r="M4535">
        <v>99</v>
      </c>
      <c r="N4535">
        <v>99</v>
      </c>
      <c r="O4535">
        <v>8</v>
      </c>
      <c r="P4535">
        <v>9999</v>
      </c>
      <c r="Q4535">
        <v>12</v>
      </c>
      <c r="R4535">
        <v>383</v>
      </c>
      <c r="S4535">
        <v>383</v>
      </c>
      <c r="T4535">
        <v>2.6250856751199447</v>
      </c>
      <c r="U4535">
        <v>2.6913814607667041</v>
      </c>
      <c r="V4535">
        <v>7.7467362924281984</v>
      </c>
      <c r="W4535">
        <v>57.266318537859</v>
      </c>
      <c r="X4535">
        <v>171.78827130285219</v>
      </c>
      <c r="Y4535">
        <v>158.5605744125327</v>
      </c>
      <c r="Z4535">
        <v>158.5605744125327</v>
      </c>
      <c r="AA4535">
        <v>26.974416593948121</v>
      </c>
      <c r="AB4535">
        <v>4.9458782346627501</v>
      </c>
      <c r="AC4535">
        <v>-38.317768857473638</v>
      </c>
      <c r="AD4535">
        <v>21</v>
      </c>
      <c r="AE4535">
        <v>0</v>
      </c>
      <c r="AF4535">
        <v>0</v>
      </c>
      <c r="AG4535">
        <v>1</v>
      </c>
      <c r="AH4535">
        <v>15</v>
      </c>
      <c r="AI4535">
        <v>5</v>
      </c>
      <c r="AJ4535">
        <v>2</v>
      </c>
      <c r="AK4535">
        <v>6</v>
      </c>
      <c r="AL4535">
        <v>3</v>
      </c>
      <c r="AM4535">
        <v>2</v>
      </c>
    </row>
    <row r="4536" spans="1:39">
      <c r="A4536">
        <v>13</v>
      </c>
      <c r="B4536">
        <v>21</v>
      </c>
      <c r="C4536">
        <v>2023</v>
      </c>
      <c r="D4536">
        <v>99</v>
      </c>
      <c r="E4536">
        <v>99</v>
      </c>
      <c r="F4536">
        <v>99</v>
      </c>
      <c r="G4536">
        <v>99</v>
      </c>
      <c r="H4536">
        <v>99</v>
      </c>
      <c r="I4536">
        <v>99</v>
      </c>
      <c r="J4536">
        <v>999</v>
      </c>
      <c r="K4536">
        <v>99</v>
      </c>
      <c r="L4536">
        <v>99</v>
      </c>
      <c r="M4536">
        <v>99</v>
      </c>
      <c r="N4536">
        <v>99</v>
      </c>
      <c r="O4536">
        <v>9</v>
      </c>
      <c r="P4536">
        <v>9999</v>
      </c>
      <c r="Q4536">
        <v>15</v>
      </c>
      <c r="R4536">
        <v>346</v>
      </c>
      <c r="S4536">
        <v>346</v>
      </c>
      <c r="T4536">
        <v>2.3714873200822479</v>
      </c>
      <c r="U4536">
        <v>2.556100417224024</v>
      </c>
      <c r="V4536">
        <v>5.8092485549132915</v>
      </c>
      <c r="W4536">
        <v>58.962427745664741</v>
      </c>
      <c r="X4536">
        <v>180.60045466216587</v>
      </c>
      <c r="Y4536">
        <v>166.69421965317929</v>
      </c>
      <c r="Z4536">
        <v>166.69421965317929</v>
      </c>
      <c r="AA4536">
        <v>32.060898899810311</v>
      </c>
      <c r="AB4536">
        <v>4.6955001090065993</v>
      </c>
      <c r="AC4536">
        <v>-45.943398532541778</v>
      </c>
      <c r="AD4536">
        <v>7</v>
      </c>
      <c r="AE4536">
        <v>0</v>
      </c>
      <c r="AF4536">
        <v>0</v>
      </c>
      <c r="AG4536">
        <v>1</v>
      </c>
      <c r="AH4536">
        <v>6</v>
      </c>
      <c r="AI4536">
        <v>1</v>
      </c>
      <c r="AJ4536">
        <v>2</v>
      </c>
      <c r="AK4536">
        <v>0</v>
      </c>
      <c r="AL4536">
        <v>2</v>
      </c>
      <c r="AM4536">
        <v>2</v>
      </c>
    </row>
    <row r="4537" spans="1:39">
      <c r="A4537">
        <v>13</v>
      </c>
      <c r="B4537">
        <v>22</v>
      </c>
      <c r="C4537">
        <v>2023</v>
      </c>
      <c r="D4537">
        <v>99</v>
      </c>
      <c r="E4537">
        <v>99</v>
      </c>
      <c r="F4537">
        <v>99</v>
      </c>
      <c r="G4537">
        <v>99</v>
      </c>
      <c r="H4537">
        <v>99</v>
      </c>
      <c r="I4537">
        <v>99</v>
      </c>
      <c r="J4537">
        <v>999</v>
      </c>
      <c r="K4537">
        <v>99</v>
      </c>
      <c r="L4537">
        <v>99</v>
      </c>
      <c r="M4537">
        <v>99</v>
      </c>
      <c r="N4537">
        <v>99</v>
      </c>
      <c r="O4537">
        <v>11</v>
      </c>
      <c r="P4537">
        <v>9999</v>
      </c>
      <c r="Q4537">
        <v>191</v>
      </c>
      <c r="R4537">
        <v>6532</v>
      </c>
      <c r="S4537">
        <v>6520</v>
      </c>
      <c r="T4537">
        <v>44.77039067854696</v>
      </c>
      <c r="U4537">
        <v>44.435242526669576</v>
      </c>
      <c r="V4537">
        <v>5.1622780159216157</v>
      </c>
      <c r="W4537">
        <v>59.728067484662574</v>
      </c>
      <c r="X4537">
        <v>166.59855738131327</v>
      </c>
      <c r="Y4537">
        <v>153.49707593386381</v>
      </c>
      <c r="Z4537">
        <v>153.77958588957028</v>
      </c>
      <c r="AA4537">
        <v>30.061067021017191</v>
      </c>
      <c r="AB4537">
        <v>4.2898950973615504</v>
      </c>
      <c r="AC4537">
        <v>-44.687481034859225</v>
      </c>
      <c r="AD4537">
        <v>162</v>
      </c>
      <c r="AE4537">
        <v>0</v>
      </c>
      <c r="AF4537">
        <v>0</v>
      </c>
      <c r="AG4537">
        <v>13</v>
      </c>
      <c r="AH4537">
        <v>646</v>
      </c>
      <c r="AI4537">
        <v>59</v>
      </c>
      <c r="AJ4537">
        <v>83</v>
      </c>
      <c r="AK4537">
        <v>20</v>
      </c>
      <c r="AL4537">
        <v>52</v>
      </c>
      <c r="AM4537">
        <v>12</v>
      </c>
    </row>
    <row r="4538" spans="1:39">
      <c r="A4538">
        <v>13</v>
      </c>
      <c r="B4538">
        <v>23</v>
      </c>
      <c r="C4538">
        <v>2023</v>
      </c>
      <c r="D4538">
        <v>99</v>
      </c>
      <c r="E4538">
        <v>99</v>
      </c>
      <c r="F4538">
        <v>99</v>
      </c>
      <c r="G4538">
        <v>99</v>
      </c>
      <c r="H4538">
        <v>99</v>
      </c>
      <c r="I4538">
        <v>99</v>
      </c>
      <c r="J4538">
        <v>999</v>
      </c>
      <c r="K4538">
        <v>99</v>
      </c>
      <c r="L4538">
        <v>99</v>
      </c>
      <c r="M4538">
        <v>99</v>
      </c>
      <c r="N4538">
        <v>99</v>
      </c>
      <c r="O4538">
        <v>14</v>
      </c>
      <c r="P4538">
        <v>9999</v>
      </c>
      <c r="Q4538">
        <v>31</v>
      </c>
      <c r="R4538">
        <v>404</v>
      </c>
      <c r="S4538">
        <v>403</v>
      </c>
      <c r="T4538">
        <v>2.7690198766278278</v>
      </c>
      <c r="U4538">
        <v>2.6982773593335296</v>
      </c>
      <c r="V4538">
        <v>4.9801980198019811</v>
      </c>
      <c r="W4538">
        <v>59.880893300248147</v>
      </c>
      <c r="X4538">
        <v>163.57202621670623</v>
      </c>
      <c r="Y4538">
        <v>150.70371287128705</v>
      </c>
      <c r="Z4538">
        <v>151.07766749379644</v>
      </c>
      <c r="AA4538">
        <v>31.15779415322783</v>
      </c>
      <c r="AB4538">
        <v>4.5541361448506876</v>
      </c>
      <c r="AC4538">
        <v>-51.33997918899793</v>
      </c>
      <c r="AD4538">
        <v>20</v>
      </c>
      <c r="AE4538">
        <v>0</v>
      </c>
      <c r="AF4538">
        <v>0</v>
      </c>
      <c r="AG4538">
        <v>1</v>
      </c>
      <c r="AH4538">
        <v>17</v>
      </c>
      <c r="AI4538">
        <v>4</v>
      </c>
      <c r="AJ4538">
        <v>4</v>
      </c>
      <c r="AK4538">
        <v>0</v>
      </c>
      <c r="AL4538">
        <v>5</v>
      </c>
      <c r="AM4538">
        <v>2</v>
      </c>
    </row>
    <row r="4539" spans="1:39">
      <c r="A4539">
        <v>13</v>
      </c>
      <c r="B4539">
        <v>24</v>
      </c>
      <c r="C4539">
        <v>2023</v>
      </c>
      <c r="D4539">
        <v>99</v>
      </c>
      <c r="E4539">
        <v>99</v>
      </c>
      <c r="F4539">
        <v>99</v>
      </c>
      <c r="G4539">
        <v>99</v>
      </c>
      <c r="H4539">
        <v>99</v>
      </c>
      <c r="I4539">
        <v>99</v>
      </c>
      <c r="J4539">
        <v>999</v>
      </c>
      <c r="K4539">
        <v>99</v>
      </c>
      <c r="L4539">
        <v>99</v>
      </c>
      <c r="M4539">
        <v>99</v>
      </c>
      <c r="N4539">
        <v>99</v>
      </c>
      <c r="O4539">
        <v>15</v>
      </c>
      <c r="P4539">
        <v>9999</v>
      </c>
      <c r="Q4539">
        <v>6</v>
      </c>
      <c r="R4539">
        <v>87</v>
      </c>
      <c r="S4539">
        <v>87</v>
      </c>
      <c r="T4539">
        <v>0.59629883481836887</v>
      </c>
      <c r="U4539">
        <v>0.57685786963622809</v>
      </c>
      <c r="V4539">
        <v>10.482758620689651</v>
      </c>
      <c r="W4539">
        <v>56.206896551724142</v>
      </c>
      <c r="X4539">
        <v>162.093871807325</v>
      </c>
      <c r="Y4539">
        <v>149.61264367816091</v>
      </c>
      <c r="Z4539">
        <v>149.61264367816091</v>
      </c>
      <c r="AA4539">
        <v>27.478944100402497</v>
      </c>
      <c r="AB4539">
        <v>3.9279076089822902</v>
      </c>
      <c r="AC4539">
        <v>-42.92852699243987</v>
      </c>
      <c r="AD4539">
        <v>1</v>
      </c>
      <c r="AE4539">
        <v>0</v>
      </c>
      <c r="AF4539">
        <v>0</v>
      </c>
      <c r="AG4539">
        <v>0</v>
      </c>
      <c r="AH4539">
        <v>5</v>
      </c>
      <c r="AI4539">
        <v>2</v>
      </c>
      <c r="AJ4539">
        <v>2</v>
      </c>
      <c r="AK4539">
        <v>0</v>
      </c>
      <c r="AL4539">
        <v>2</v>
      </c>
      <c r="AM4539">
        <v>0</v>
      </c>
    </row>
    <row r="4540" spans="1:39" s="305" customFormat="1">
      <c r="A4540" s="305">
        <v>13</v>
      </c>
      <c r="B4540" s="305">
        <v>25</v>
      </c>
      <c r="C4540" s="305">
        <v>2023</v>
      </c>
      <c r="D4540" s="305">
        <v>99</v>
      </c>
      <c r="E4540" s="305">
        <v>99</v>
      </c>
      <c r="F4540" s="305">
        <v>99</v>
      </c>
      <c r="G4540" s="305">
        <v>99</v>
      </c>
      <c r="H4540" s="305">
        <v>99</v>
      </c>
      <c r="I4540" s="305">
        <v>99</v>
      </c>
      <c r="J4540" s="305">
        <v>999</v>
      </c>
      <c r="K4540" s="305">
        <v>99</v>
      </c>
      <c r="L4540" s="305">
        <v>99</v>
      </c>
      <c r="M4540" s="305">
        <v>99</v>
      </c>
      <c r="N4540" s="305">
        <v>99</v>
      </c>
      <c r="O4540" s="305">
        <v>16</v>
      </c>
      <c r="P4540" s="305">
        <v>9999</v>
      </c>
      <c r="Q4540" s="305">
        <v>89</v>
      </c>
      <c r="R4540" s="305">
        <v>431</v>
      </c>
      <c r="S4540" s="305">
        <v>427</v>
      </c>
      <c r="T4540" s="305">
        <v>2.9540781357093899</v>
      </c>
      <c r="U4540" s="305">
        <v>2.5812154925313551</v>
      </c>
      <c r="V4540" s="305">
        <v>8.0904872389791205</v>
      </c>
      <c r="W4540" s="305">
        <v>57.901639344262293</v>
      </c>
      <c r="X4540" s="305">
        <v>147.84685266695664</v>
      </c>
      <c r="Y4540" s="305">
        <v>135.13433874709969</v>
      </c>
      <c r="Z4540" s="305">
        <v>136.40023419203737</v>
      </c>
      <c r="AA4540" s="305">
        <v>20.804948405735644</v>
      </c>
      <c r="AB4540" s="305">
        <v>4.1853622621837934</v>
      </c>
      <c r="AC4540" s="305">
        <v>-34.857308855030659</v>
      </c>
      <c r="AD4540" s="305">
        <v>12</v>
      </c>
      <c r="AE4540" s="305">
        <v>0</v>
      </c>
      <c r="AF4540" s="305">
        <v>0</v>
      </c>
      <c r="AG4540" s="305">
        <v>4</v>
      </c>
      <c r="AH4540" s="305">
        <v>9</v>
      </c>
      <c r="AI4540" s="305">
        <v>1</v>
      </c>
      <c r="AJ4540" s="305">
        <v>2</v>
      </c>
      <c r="AK4540" s="305">
        <v>4</v>
      </c>
      <c r="AL4540" s="305">
        <v>7</v>
      </c>
      <c r="AM4540" s="305">
        <v>6</v>
      </c>
    </row>
    <row r="4541" spans="1:39" s="305" customFormat="1">
      <c r="A4541" s="305">
        <v>13</v>
      </c>
      <c r="B4541" s="305">
        <v>26</v>
      </c>
      <c r="C4541" s="305">
        <v>2023</v>
      </c>
      <c r="D4541" s="305">
        <v>99</v>
      </c>
      <c r="E4541" s="305">
        <v>99</v>
      </c>
      <c r="F4541" s="305">
        <v>99</v>
      </c>
      <c r="G4541" s="305">
        <v>99</v>
      </c>
      <c r="H4541" s="305">
        <v>99</v>
      </c>
      <c r="I4541" s="305">
        <v>99</v>
      </c>
      <c r="J4541" s="305">
        <v>999</v>
      </c>
      <c r="K4541" s="305">
        <v>99</v>
      </c>
      <c r="L4541" s="305">
        <v>99</v>
      </c>
      <c r="M4541" s="305">
        <v>99</v>
      </c>
      <c r="N4541" s="305">
        <v>99</v>
      </c>
      <c r="O4541" s="305">
        <v>18</v>
      </c>
      <c r="P4541" s="305">
        <v>9999</v>
      </c>
      <c r="Q4541" s="305">
        <v>39</v>
      </c>
      <c r="R4541" s="305">
        <v>1185</v>
      </c>
      <c r="S4541" s="305">
        <v>1184</v>
      </c>
      <c r="T4541" s="305">
        <v>8.1220013708019181</v>
      </c>
      <c r="U4541" s="305">
        <v>7.7038310838123252</v>
      </c>
      <c r="V4541" s="305">
        <v>5.8219409282700418</v>
      </c>
      <c r="W4541" s="305">
        <v>59.553209459459438</v>
      </c>
      <c r="X4541" s="305">
        <v>158.99163889536501</v>
      </c>
      <c r="Y4541" s="305">
        <v>146.69223628691955</v>
      </c>
      <c r="Z4541" s="305">
        <v>146.81613175675653</v>
      </c>
      <c r="AA4541" s="305">
        <v>29.907481238366739</v>
      </c>
      <c r="AB4541" s="305">
        <v>4.0919176891826625</v>
      </c>
      <c r="AC4541" s="305">
        <v>-36.021230304138683</v>
      </c>
      <c r="AD4541" s="305">
        <v>56</v>
      </c>
      <c r="AE4541" s="305">
        <v>0</v>
      </c>
      <c r="AF4541" s="305">
        <v>0</v>
      </c>
      <c r="AG4541" s="305">
        <v>2</v>
      </c>
      <c r="AH4541" s="305">
        <v>64</v>
      </c>
      <c r="AI4541" s="305">
        <v>10</v>
      </c>
      <c r="AJ4541" s="305">
        <v>4</v>
      </c>
      <c r="AK4541" s="305">
        <v>7</v>
      </c>
      <c r="AL4541" s="305">
        <v>34</v>
      </c>
      <c r="AM4541" s="305">
        <v>2</v>
      </c>
    </row>
    <row r="4542" spans="1:39" s="305" customFormat="1">
      <c r="A4542" s="305">
        <v>13</v>
      </c>
      <c r="B4542" s="305">
        <v>27</v>
      </c>
      <c r="C4542" s="305">
        <v>2023</v>
      </c>
      <c r="D4542" s="305">
        <v>99</v>
      </c>
      <c r="E4542" s="305">
        <v>99</v>
      </c>
      <c r="F4542" s="305">
        <v>99</v>
      </c>
      <c r="G4542" s="305">
        <v>99</v>
      </c>
      <c r="H4542" s="305">
        <v>99</v>
      </c>
      <c r="I4542" s="305">
        <v>99</v>
      </c>
      <c r="J4542" s="305">
        <v>999</v>
      </c>
      <c r="K4542" s="305">
        <v>99</v>
      </c>
      <c r="L4542" s="305">
        <v>99</v>
      </c>
      <c r="M4542" s="305">
        <v>99</v>
      </c>
      <c r="N4542" s="305">
        <v>99</v>
      </c>
      <c r="O4542" s="305">
        <v>55</v>
      </c>
      <c r="P4542" s="305">
        <v>9999</v>
      </c>
      <c r="Q4542" s="305">
        <v>7</v>
      </c>
      <c r="R4542" s="305">
        <v>43</v>
      </c>
      <c r="S4542" s="305">
        <v>43</v>
      </c>
      <c r="T4542" s="305">
        <v>0.29472241261137766</v>
      </c>
      <c r="U4542" s="305">
        <v>0.36324899108705111</v>
      </c>
      <c r="V4542" s="305">
        <v>7.6046511627906996</v>
      </c>
      <c r="W4542" s="305">
        <v>54.883720930232563</v>
      </c>
      <c r="X4542" s="305">
        <v>206.51565925067405</v>
      </c>
      <c r="Y4542" s="305">
        <v>190.61395348837203</v>
      </c>
      <c r="Z4542" s="305">
        <v>190.61395348837203</v>
      </c>
      <c r="AA4542" s="305">
        <v>39.075714110009073</v>
      </c>
      <c r="AB4542" s="305">
        <v>5.5372283484235592</v>
      </c>
      <c r="AC4542" s="305">
        <v>-57.842365007088382</v>
      </c>
      <c r="AD4542" s="305">
        <v>4</v>
      </c>
      <c r="AE4542" s="305">
        <v>0</v>
      </c>
      <c r="AF4542" s="305">
        <v>0</v>
      </c>
      <c r="AG4542" s="305">
        <v>0</v>
      </c>
      <c r="AH4542" s="305">
        <v>6</v>
      </c>
      <c r="AI4542" s="305">
        <v>0</v>
      </c>
      <c r="AJ4542" s="305">
        <v>0</v>
      </c>
      <c r="AK4542" s="305">
        <v>0</v>
      </c>
      <c r="AL4542" s="305">
        <v>1</v>
      </c>
      <c r="AM4542" s="305">
        <v>1</v>
      </c>
    </row>
    <row r="4543" spans="1:39" s="305" customFormat="1">
      <c r="A4543" s="305">
        <v>13</v>
      </c>
      <c r="B4543" s="305">
        <v>28</v>
      </c>
      <c r="C4543" s="305">
        <v>2023</v>
      </c>
      <c r="D4543" s="305">
        <v>99</v>
      </c>
      <c r="E4543" s="305">
        <v>99</v>
      </c>
      <c r="F4543" s="305">
        <v>99</v>
      </c>
      <c r="G4543" s="305">
        <v>99</v>
      </c>
      <c r="H4543" s="305">
        <v>99</v>
      </c>
      <c r="I4543" s="305">
        <v>99</v>
      </c>
      <c r="J4543" s="305">
        <v>999</v>
      </c>
      <c r="K4543" s="305">
        <v>99</v>
      </c>
      <c r="L4543" s="305">
        <v>99</v>
      </c>
      <c r="M4543" s="305">
        <v>99</v>
      </c>
      <c r="N4543" s="305">
        <v>99</v>
      </c>
      <c r="O4543" s="305">
        <v>56</v>
      </c>
      <c r="P4543" s="305">
        <v>9999</v>
      </c>
    </row>
    <row r="4544" spans="1:39">
      <c r="A4544">
        <v>13</v>
      </c>
      <c r="B4544">
        <v>29</v>
      </c>
      <c r="C4544">
        <v>2022</v>
      </c>
      <c r="D4544">
        <v>99</v>
      </c>
      <c r="E4544">
        <v>99</v>
      </c>
      <c r="F4544">
        <v>99</v>
      </c>
      <c r="G4544">
        <v>99</v>
      </c>
      <c r="H4544">
        <v>99</v>
      </c>
      <c r="I4544">
        <v>99</v>
      </c>
      <c r="J4544">
        <v>999</v>
      </c>
      <c r="K4544">
        <v>99</v>
      </c>
      <c r="L4544">
        <v>99</v>
      </c>
      <c r="M4544">
        <v>99</v>
      </c>
      <c r="N4544">
        <v>99</v>
      </c>
      <c r="O4544">
        <v>1</v>
      </c>
      <c r="P4544">
        <v>9999</v>
      </c>
      <c r="Q4544">
        <v>38</v>
      </c>
      <c r="R4544">
        <v>661</v>
      </c>
      <c r="S4544">
        <v>658</v>
      </c>
      <c r="T4544">
        <v>4.4752877454299247</v>
      </c>
      <c r="U4544">
        <v>4.3873885361112821</v>
      </c>
      <c r="V4544">
        <v>3.8956127080181551</v>
      </c>
      <c r="W4544">
        <v>60.787234042553202</v>
      </c>
      <c r="X4544">
        <v>164.26506671824262</v>
      </c>
      <c r="Y4544">
        <v>150.86703479576411</v>
      </c>
      <c r="Z4544">
        <v>151.55487841945302</v>
      </c>
      <c r="AA4544">
        <v>30.210660069321555</v>
      </c>
      <c r="AB4544">
        <v>3.9209926721290111</v>
      </c>
      <c r="AC4544">
        <v>-36.03549042821929</v>
      </c>
      <c r="AD4544">
        <v>26</v>
      </c>
      <c r="AE4544">
        <v>0</v>
      </c>
      <c r="AF4544">
        <v>0</v>
      </c>
      <c r="AG4544">
        <v>2</v>
      </c>
      <c r="AH4544">
        <v>28</v>
      </c>
      <c r="AI4544">
        <v>4</v>
      </c>
      <c r="AJ4544">
        <v>6</v>
      </c>
      <c r="AK4544">
        <v>7</v>
      </c>
      <c r="AL4544">
        <v>2</v>
      </c>
      <c r="AM4544">
        <v>4</v>
      </c>
    </row>
    <row r="4545" spans="1:39">
      <c r="A4545">
        <v>13</v>
      </c>
      <c r="B4545">
        <v>30</v>
      </c>
      <c r="C4545">
        <v>2022</v>
      </c>
      <c r="D4545">
        <v>99</v>
      </c>
      <c r="E4545">
        <v>99</v>
      </c>
      <c r="F4545">
        <v>99</v>
      </c>
      <c r="G4545">
        <v>99</v>
      </c>
      <c r="H4545">
        <v>99</v>
      </c>
      <c r="I4545">
        <v>99</v>
      </c>
      <c r="J4545">
        <v>999</v>
      </c>
      <c r="K4545">
        <v>99</v>
      </c>
      <c r="L4545">
        <v>99</v>
      </c>
      <c r="M4545">
        <v>99</v>
      </c>
      <c r="N4545">
        <v>99</v>
      </c>
      <c r="O4545">
        <v>2</v>
      </c>
      <c r="P4545">
        <v>9999</v>
      </c>
      <c r="Q4545">
        <v>24</v>
      </c>
      <c r="R4545">
        <v>625</v>
      </c>
      <c r="S4545">
        <v>622</v>
      </c>
      <c r="T4545">
        <v>4.2315504400812465</v>
      </c>
      <c r="U4545">
        <v>4.4981015281318513</v>
      </c>
      <c r="V4545">
        <v>5.9968000000000012</v>
      </c>
      <c r="W4545">
        <v>58.943729903536976</v>
      </c>
      <c r="X4545">
        <v>178.08097074756225</v>
      </c>
      <c r="Y4545">
        <v>163.58329599999979</v>
      </c>
      <c r="Z4545">
        <v>164.37228295819921</v>
      </c>
      <c r="AA4545">
        <v>31.220439352663757</v>
      </c>
      <c r="AB4545">
        <v>4.581002036340097</v>
      </c>
      <c r="AC4545">
        <v>-36.181410551773247</v>
      </c>
      <c r="AD4545">
        <v>23</v>
      </c>
      <c r="AE4545">
        <v>0</v>
      </c>
      <c r="AF4545">
        <v>0</v>
      </c>
      <c r="AG4545">
        <v>3</v>
      </c>
      <c r="AH4545">
        <v>23</v>
      </c>
      <c r="AI4545">
        <v>4</v>
      </c>
      <c r="AJ4545">
        <v>2</v>
      </c>
      <c r="AK4545">
        <v>4</v>
      </c>
      <c r="AL4545">
        <v>8</v>
      </c>
      <c r="AM4545">
        <v>4</v>
      </c>
    </row>
    <row r="4546" spans="1:39">
      <c r="A4546">
        <v>13</v>
      </c>
      <c r="B4546">
        <v>31</v>
      </c>
      <c r="C4546">
        <v>2022</v>
      </c>
      <c r="D4546">
        <v>99</v>
      </c>
      <c r="E4546">
        <v>99</v>
      </c>
      <c r="F4546">
        <v>99</v>
      </c>
      <c r="G4546">
        <v>99</v>
      </c>
      <c r="H4546">
        <v>99</v>
      </c>
      <c r="I4546">
        <v>99</v>
      </c>
      <c r="J4546">
        <v>999</v>
      </c>
      <c r="K4546">
        <v>99</v>
      </c>
      <c r="L4546">
        <v>99</v>
      </c>
      <c r="M4546">
        <v>99</v>
      </c>
      <c r="N4546">
        <v>99</v>
      </c>
      <c r="O4546">
        <v>3</v>
      </c>
      <c r="P4546">
        <v>9999</v>
      </c>
      <c r="Q4546">
        <v>13</v>
      </c>
      <c r="R4546">
        <v>180</v>
      </c>
      <c r="S4546">
        <v>177</v>
      </c>
      <c r="T4546">
        <v>1.2186865267433988</v>
      </c>
      <c r="U4546">
        <v>1.3342885446174118</v>
      </c>
      <c r="V4546">
        <v>6.6666666666666687</v>
      </c>
      <c r="W4546">
        <v>57.689265536723163</v>
      </c>
      <c r="X4546">
        <v>184.73335740941371</v>
      </c>
      <c r="Y4546">
        <v>168.48722222222219</v>
      </c>
      <c r="Z4546">
        <v>171.34293785310746</v>
      </c>
      <c r="AA4546">
        <v>32.810891748895045</v>
      </c>
      <c r="AB4546">
        <v>5.3382267123376117</v>
      </c>
      <c r="AC4546">
        <v>-43.341531685366817</v>
      </c>
      <c r="AD4546">
        <v>9</v>
      </c>
      <c r="AE4546">
        <v>0</v>
      </c>
      <c r="AF4546">
        <v>0</v>
      </c>
      <c r="AG4546">
        <v>1</v>
      </c>
      <c r="AH4546">
        <v>10</v>
      </c>
      <c r="AI4546">
        <v>1</v>
      </c>
      <c r="AJ4546">
        <v>1</v>
      </c>
      <c r="AK4546">
        <v>3</v>
      </c>
      <c r="AL4546">
        <v>0</v>
      </c>
      <c r="AM4546">
        <v>2</v>
      </c>
    </row>
    <row r="4547" spans="1:39">
      <c r="A4547">
        <v>13</v>
      </c>
      <c r="B4547">
        <v>32</v>
      </c>
      <c r="C4547">
        <v>2022</v>
      </c>
      <c r="D4547">
        <v>99</v>
      </c>
      <c r="E4547">
        <v>99</v>
      </c>
      <c r="F4547">
        <v>99</v>
      </c>
      <c r="G4547">
        <v>99</v>
      </c>
      <c r="H4547">
        <v>99</v>
      </c>
      <c r="I4547">
        <v>99</v>
      </c>
      <c r="J4547">
        <v>999</v>
      </c>
      <c r="K4547">
        <v>99</v>
      </c>
      <c r="L4547">
        <v>99</v>
      </c>
      <c r="M4547">
        <v>99</v>
      </c>
      <c r="N4547">
        <v>99</v>
      </c>
      <c r="O4547">
        <v>4</v>
      </c>
      <c r="P4547">
        <v>9999</v>
      </c>
      <c r="Q4547">
        <v>110</v>
      </c>
      <c r="R4547">
        <v>2552</v>
      </c>
      <c r="S4547">
        <v>2550</v>
      </c>
      <c r="T4547">
        <v>17.278266756939743</v>
      </c>
      <c r="U4547">
        <v>17.533249336146604</v>
      </c>
      <c r="V4547">
        <v>5.2793887147335434</v>
      </c>
      <c r="W4547">
        <v>59.604313725490201</v>
      </c>
      <c r="X4547">
        <v>169.30406164986061</v>
      </c>
      <c r="Y4547">
        <v>156.16059561128543</v>
      </c>
      <c r="Z4547">
        <v>156.28307450980409</v>
      </c>
      <c r="AA4547">
        <v>30.115818632086093</v>
      </c>
      <c r="AB4547">
        <v>4.5248660493236477</v>
      </c>
      <c r="AC4547">
        <v>-40.93654913959444</v>
      </c>
      <c r="AD4547">
        <v>53</v>
      </c>
      <c r="AE4547">
        <v>0</v>
      </c>
      <c r="AF4547">
        <v>0</v>
      </c>
      <c r="AG4547">
        <v>5</v>
      </c>
      <c r="AH4547">
        <v>102</v>
      </c>
      <c r="AI4547">
        <v>21</v>
      </c>
      <c r="AJ4547">
        <v>30</v>
      </c>
      <c r="AK4547">
        <v>14</v>
      </c>
      <c r="AL4547">
        <v>30</v>
      </c>
      <c r="AM4547">
        <v>13</v>
      </c>
    </row>
    <row r="4548" spans="1:39">
      <c r="A4548">
        <v>13</v>
      </c>
      <c r="B4548">
        <v>33</v>
      </c>
      <c r="C4548">
        <v>2022</v>
      </c>
      <c r="D4548">
        <v>99</v>
      </c>
      <c r="E4548">
        <v>99</v>
      </c>
      <c r="F4548">
        <v>99</v>
      </c>
      <c r="G4548">
        <v>99</v>
      </c>
      <c r="H4548">
        <v>99</v>
      </c>
      <c r="I4548">
        <v>99</v>
      </c>
      <c r="J4548">
        <v>999</v>
      </c>
      <c r="K4548">
        <v>99</v>
      </c>
      <c r="L4548">
        <v>99</v>
      </c>
      <c r="M4548">
        <v>99</v>
      </c>
      <c r="N4548">
        <v>99</v>
      </c>
      <c r="O4548">
        <v>7</v>
      </c>
      <c r="P4548">
        <v>9999</v>
      </c>
      <c r="Q4548">
        <v>50</v>
      </c>
      <c r="R4548">
        <v>1149</v>
      </c>
      <c r="S4548">
        <v>1141</v>
      </c>
      <c r="T4548">
        <v>7.7792823290453619</v>
      </c>
      <c r="U4548">
        <v>8.0843863492695611</v>
      </c>
      <c r="V4548">
        <v>7.5718015665796354</v>
      </c>
      <c r="W4548">
        <v>57.113935144609997</v>
      </c>
      <c r="X4548">
        <v>174.40582842303891</v>
      </c>
      <c r="Y4548">
        <v>159.92514360313319</v>
      </c>
      <c r="Z4548">
        <v>161.0464417177914</v>
      </c>
      <c r="AA4548">
        <v>34.471842433069874</v>
      </c>
      <c r="AB4548">
        <v>5.3727970991735239</v>
      </c>
      <c r="AC4548">
        <v>-49.924031534458194</v>
      </c>
      <c r="AD4548">
        <v>60</v>
      </c>
      <c r="AE4548">
        <v>0</v>
      </c>
      <c r="AF4548">
        <v>0</v>
      </c>
      <c r="AG4548">
        <v>2</v>
      </c>
      <c r="AH4548">
        <v>67</v>
      </c>
      <c r="AI4548">
        <v>11</v>
      </c>
      <c r="AJ4548">
        <v>12</v>
      </c>
      <c r="AK4548">
        <v>5</v>
      </c>
      <c r="AL4548">
        <v>6</v>
      </c>
      <c r="AM4548">
        <v>2</v>
      </c>
    </row>
    <row r="4549" spans="1:39">
      <c r="A4549">
        <v>13</v>
      </c>
      <c r="B4549">
        <v>34</v>
      </c>
      <c r="C4549">
        <v>2022</v>
      </c>
      <c r="D4549">
        <v>99</v>
      </c>
      <c r="E4549">
        <v>99</v>
      </c>
      <c r="F4549">
        <v>99</v>
      </c>
      <c r="G4549">
        <v>99</v>
      </c>
      <c r="H4549">
        <v>99</v>
      </c>
      <c r="I4549">
        <v>99</v>
      </c>
      <c r="J4549">
        <v>999</v>
      </c>
      <c r="K4549">
        <v>99</v>
      </c>
      <c r="L4549">
        <v>99</v>
      </c>
      <c r="M4549">
        <v>99</v>
      </c>
      <c r="N4549">
        <v>99</v>
      </c>
      <c r="O4549">
        <v>8</v>
      </c>
      <c r="P4549">
        <v>9999</v>
      </c>
      <c r="Q4549">
        <v>10</v>
      </c>
      <c r="R4549">
        <v>471</v>
      </c>
      <c r="S4549">
        <v>471</v>
      </c>
      <c r="T4549">
        <v>3.1888964116452265</v>
      </c>
      <c r="U4549">
        <v>3.095181003478146</v>
      </c>
      <c r="V4549">
        <v>7.0297239915074323</v>
      </c>
      <c r="W4549">
        <v>58.789808917197455</v>
      </c>
      <c r="X4549">
        <v>161.82781155329829</v>
      </c>
      <c r="Y4549">
        <v>149.3670700636942</v>
      </c>
      <c r="Z4549">
        <v>149.3670700636942</v>
      </c>
      <c r="AA4549">
        <v>24.801194613576659</v>
      </c>
      <c r="AB4549">
        <v>3.6689409322495559</v>
      </c>
      <c r="AC4549">
        <v>-27.455800597411255</v>
      </c>
      <c r="AD4549">
        <v>29</v>
      </c>
      <c r="AE4549">
        <v>0</v>
      </c>
      <c r="AF4549">
        <v>0</v>
      </c>
      <c r="AG4549">
        <v>2</v>
      </c>
      <c r="AH4549">
        <v>11</v>
      </c>
      <c r="AI4549">
        <v>1</v>
      </c>
      <c r="AJ4549">
        <v>1</v>
      </c>
      <c r="AK4549">
        <v>1</v>
      </c>
      <c r="AL4549">
        <v>3</v>
      </c>
      <c r="AM4549">
        <v>2</v>
      </c>
    </row>
    <row r="4550" spans="1:39">
      <c r="A4550">
        <v>13</v>
      </c>
      <c r="B4550">
        <v>35</v>
      </c>
      <c r="C4550">
        <v>2022</v>
      </c>
      <c r="D4550">
        <v>99</v>
      </c>
      <c r="E4550">
        <v>99</v>
      </c>
      <c r="F4550">
        <v>99</v>
      </c>
      <c r="G4550">
        <v>99</v>
      </c>
      <c r="H4550">
        <v>99</v>
      </c>
      <c r="I4550">
        <v>99</v>
      </c>
      <c r="J4550">
        <v>999</v>
      </c>
      <c r="K4550">
        <v>99</v>
      </c>
      <c r="L4550">
        <v>99</v>
      </c>
      <c r="M4550">
        <v>99</v>
      </c>
      <c r="N4550">
        <v>99</v>
      </c>
      <c r="O4550">
        <v>9</v>
      </c>
      <c r="P4550">
        <v>9999</v>
      </c>
      <c r="Q4550">
        <v>18</v>
      </c>
      <c r="R4550">
        <v>273</v>
      </c>
      <c r="S4550">
        <v>273</v>
      </c>
      <c r="T4550">
        <v>1.8483412322274877</v>
      </c>
      <c r="U4550">
        <v>1.9354036228016951</v>
      </c>
      <c r="V4550">
        <v>6.4652014652014644</v>
      </c>
      <c r="W4550">
        <v>58.271062271062291</v>
      </c>
      <c r="X4550">
        <v>174.58097698617755</v>
      </c>
      <c r="Y4550">
        <v>161.13824175824175</v>
      </c>
      <c r="Z4550">
        <v>161.13824175824175</v>
      </c>
      <c r="AA4550">
        <v>29.959880179196158</v>
      </c>
      <c r="AB4550">
        <v>4.5031293115848818</v>
      </c>
      <c r="AC4550">
        <v>-39.191358753112027</v>
      </c>
      <c r="AD4550">
        <v>6</v>
      </c>
      <c r="AE4550">
        <v>0</v>
      </c>
      <c r="AF4550">
        <v>0</v>
      </c>
      <c r="AG4550">
        <v>0</v>
      </c>
      <c r="AH4550">
        <v>4</v>
      </c>
      <c r="AI4550">
        <v>1</v>
      </c>
      <c r="AJ4550">
        <v>1</v>
      </c>
      <c r="AK4550">
        <v>2</v>
      </c>
      <c r="AL4550">
        <v>4</v>
      </c>
      <c r="AM4550">
        <v>1</v>
      </c>
    </row>
    <row r="4551" spans="1:39">
      <c r="A4551">
        <v>13</v>
      </c>
      <c r="B4551">
        <v>36</v>
      </c>
      <c r="C4551">
        <v>2022</v>
      </c>
      <c r="D4551">
        <v>99</v>
      </c>
      <c r="E4551">
        <v>99</v>
      </c>
      <c r="F4551">
        <v>99</v>
      </c>
      <c r="G4551">
        <v>99</v>
      </c>
      <c r="H4551">
        <v>99</v>
      </c>
      <c r="I4551">
        <v>99</v>
      </c>
      <c r="J4551">
        <v>999</v>
      </c>
      <c r="K4551">
        <v>99</v>
      </c>
      <c r="L4551">
        <v>99</v>
      </c>
      <c r="M4551">
        <v>99</v>
      </c>
      <c r="N4551">
        <v>99</v>
      </c>
      <c r="O4551">
        <v>11</v>
      </c>
      <c r="P4551">
        <v>9999</v>
      </c>
      <c r="Q4551">
        <v>195</v>
      </c>
      <c r="R4551">
        <v>6412</v>
      </c>
      <c r="S4551">
        <v>6398</v>
      </c>
      <c r="T4551">
        <v>43.412322274881511</v>
      </c>
      <c r="U4551">
        <v>43.569270538099246</v>
      </c>
      <c r="V4551">
        <v>5.8066126013724269</v>
      </c>
      <c r="W4551">
        <v>59.090965926852142</v>
      </c>
      <c r="X4551">
        <v>167.67345591858177</v>
      </c>
      <c r="Y4551">
        <v>154.44593886462897</v>
      </c>
      <c r="Z4551">
        <v>154.78389496717739</v>
      </c>
      <c r="AA4551">
        <v>29.574088161974185</v>
      </c>
      <c r="AB4551">
        <v>4.4881675187013261</v>
      </c>
      <c r="AC4551">
        <v>-45.787379989250681</v>
      </c>
      <c r="AD4551">
        <v>151</v>
      </c>
      <c r="AE4551">
        <v>0</v>
      </c>
      <c r="AF4551">
        <v>0</v>
      </c>
      <c r="AG4551">
        <v>13</v>
      </c>
      <c r="AH4551">
        <v>729</v>
      </c>
      <c r="AI4551">
        <v>57</v>
      </c>
      <c r="AJ4551">
        <v>120</v>
      </c>
      <c r="AK4551">
        <v>27</v>
      </c>
      <c r="AL4551">
        <v>65</v>
      </c>
      <c r="AM4551">
        <v>15</v>
      </c>
    </row>
    <row r="4552" spans="1:39">
      <c r="A4552">
        <v>13</v>
      </c>
      <c r="B4552">
        <v>37</v>
      </c>
      <c r="C4552">
        <v>2022</v>
      </c>
      <c r="D4552">
        <v>99</v>
      </c>
      <c r="E4552">
        <v>99</v>
      </c>
      <c r="F4552">
        <v>99</v>
      </c>
      <c r="G4552">
        <v>99</v>
      </c>
      <c r="H4552">
        <v>99</v>
      </c>
      <c r="I4552">
        <v>99</v>
      </c>
      <c r="J4552">
        <v>999</v>
      </c>
      <c r="K4552">
        <v>99</v>
      </c>
      <c r="L4552">
        <v>99</v>
      </c>
      <c r="M4552">
        <v>99</v>
      </c>
      <c r="N4552">
        <v>99</v>
      </c>
      <c r="O4552">
        <v>14</v>
      </c>
      <c r="P4552">
        <v>9999</v>
      </c>
      <c r="Q4552">
        <v>35</v>
      </c>
      <c r="R4552">
        <v>447</v>
      </c>
      <c r="S4552">
        <v>443</v>
      </c>
      <c r="T4552">
        <v>3.0264048747461056</v>
      </c>
      <c r="U4552">
        <v>2.902487294546324</v>
      </c>
      <c r="V4552">
        <v>5.243847874720359</v>
      </c>
      <c r="W4552">
        <v>59.397291196388238</v>
      </c>
      <c r="X4552">
        <v>161.33016304677125</v>
      </c>
      <c r="Y4552">
        <v>147.58850111856825</v>
      </c>
      <c r="Z4552">
        <v>148.92112866817152</v>
      </c>
      <c r="AA4552">
        <v>29.343715177130456</v>
      </c>
      <c r="AB4552">
        <v>4.6069132341795562</v>
      </c>
      <c r="AC4552">
        <v>-40.029660684689951</v>
      </c>
      <c r="AD4552">
        <v>12</v>
      </c>
      <c r="AE4552">
        <v>0</v>
      </c>
      <c r="AF4552">
        <v>0</v>
      </c>
      <c r="AG4552">
        <v>0</v>
      </c>
      <c r="AH4552">
        <v>33</v>
      </c>
      <c r="AI4552">
        <v>4</v>
      </c>
      <c r="AJ4552">
        <v>13</v>
      </c>
      <c r="AK4552">
        <v>4</v>
      </c>
      <c r="AL4552">
        <v>7</v>
      </c>
      <c r="AM4552">
        <v>1</v>
      </c>
    </row>
    <row r="4553" spans="1:39">
      <c r="A4553">
        <v>13</v>
      </c>
      <c r="B4553">
        <v>38</v>
      </c>
      <c r="C4553">
        <v>2022</v>
      </c>
      <c r="D4553">
        <v>99</v>
      </c>
      <c r="E4553">
        <v>99</v>
      </c>
      <c r="F4553">
        <v>99</v>
      </c>
      <c r="G4553">
        <v>99</v>
      </c>
      <c r="H4553">
        <v>99</v>
      </c>
      <c r="I4553">
        <v>99</v>
      </c>
      <c r="J4553">
        <v>999</v>
      </c>
      <c r="K4553">
        <v>99</v>
      </c>
      <c r="L4553">
        <v>99</v>
      </c>
      <c r="M4553">
        <v>99</v>
      </c>
      <c r="N4553">
        <v>99</v>
      </c>
      <c r="O4553">
        <v>15</v>
      </c>
      <c r="P4553">
        <v>9999</v>
      </c>
      <c r="Q4553">
        <v>12</v>
      </c>
      <c r="R4553">
        <v>93</v>
      </c>
      <c r="S4553">
        <v>93</v>
      </c>
      <c r="T4553">
        <v>0.62965470548408942</v>
      </c>
      <c r="U4553">
        <v>0.62103105395486247</v>
      </c>
      <c r="V4553">
        <v>6.634408602150538</v>
      </c>
      <c r="W4553">
        <v>58.215053763440871</v>
      </c>
      <c r="X4553">
        <v>164.4441337853423</v>
      </c>
      <c r="Y4553">
        <v>151.78193548387091</v>
      </c>
      <c r="Z4553">
        <v>151.78193548387091</v>
      </c>
      <c r="AA4553">
        <v>32.744528238886687</v>
      </c>
      <c r="AB4553">
        <v>4.5927700601125636</v>
      </c>
      <c r="AC4553">
        <v>-32.844189934514759</v>
      </c>
      <c r="AD4553">
        <v>4</v>
      </c>
      <c r="AE4553">
        <v>0</v>
      </c>
      <c r="AF4553">
        <v>0</v>
      </c>
      <c r="AG4553">
        <v>0</v>
      </c>
      <c r="AH4553">
        <v>6</v>
      </c>
      <c r="AI4553">
        <v>6</v>
      </c>
      <c r="AJ4553">
        <v>5</v>
      </c>
      <c r="AK4553">
        <v>0</v>
      </c>
      <c r="AL4553">
        <v>1</v>
      </c>
      <c r="AM4553">
        <v>0</v>
      </c>
    </row>
    <row r="4554" spans="1:39" s="306" customFormat="1">
      <c r="A4554" s="306">
        <v>13</v>
      </c>
      <c r="B4554" s="306">
        <v>39</v>
      </c>
      <c r="C4554" s="306">
        <v>2022</v>
      </c>
      <c r="D4554" s="306">
        <v>99</v>
      </c>
      <c r="E4554" s="306">
        <v>99</v>
      </c>
      <c r="F4554" s="306">
        <v>99</v>
      </c>
      <c r="G4554" s="306">
        <v>99</v>
      </c>
      <c r="H4554" s="306">
        <v>99</v>
      </c>
      <c r="I4554" s="306">
        <v>99</v>
      </c>
      <c r="J4554" s="306">
        <v>999</v>
      </c>
      <c r="K4554" s="306">
        <v>99</v>
      </c>
      <c r="L4554" s="306">
        <v>99</v>
      </c>
      <c r="M4554" s="306">
        <v>99</v>
      </c>
      <c r="N4554" s="306">
        <v>99</v>
      </c>
      <c r="O4554" s="306">
        <v>16</v>
      </c>
      <c r="P4554" s="306">
        <v>9999</v>
      </c>
      <c r="Q4554" s="306">
        <v>102</v>
      </c>
      <c r="R4554" s="306">
        <v>606</v>
      </c>
      <c r="S4554" s="306">
        <v>604</v>
      </c>
      <c r="T4554" s="306">
        <v>4.1029113067027749</v>
      </c>
      <c r="U4554" s="306">
        <v>3.561489721674985</v>
      </c>
      <c r="V4554" s="306">
        <v>7.4488448844884516</v>
      </c>
      <c r="W4554" s="306">
        <v>58.33443708609272</v>
      </c>
      <c r="X4554" s="306">
        <v>145.09929595343067</v>
      </c>
      <c r="Y4554" s="306">
        <v>133.58226072607269</v>
      </c>
      <c r="Z4554" s="306">
        <v>134.02458609271528</v>
      </c>
      <c r="AA4554" s="306">
        <v>19.959805031152836</v>
      </c>
      <c r="AB4554" s="306">
        <v>4.0588476875436061</v>
      </c>
      <c r="AC4554" s="306">
        <v>-33.441393320130913</v>
      </c>
      <c r="AD4554" s="306">
        <v>21</v>
      </c>
      <c r="AE4554" s="306">
        <v>0</v>
      </c>
      <c r="AF4554" s="306">
        <v>0</v>
      </c>
      <c r="AG4554" s="306">
        <v>3</v>
      </c>
      <c r="AH4554" s="306">
        <v>15</v>
      </c>
      <c r="AI4554" s="306">
        <v>2</v>
      </c>
      <c r="AJ4554" s="306">
        <v>9</v>
      </c>
      <c r="AK4554" s="306">
        <v>3</v>
      </c>
      <c r="AL4554" s="306">
        <v>9</v>
      </c>
      <c r="AM4554" s="306">
        <v>15</v>
      </c>
    </row>
    <row r="4555" spans="1:39" s="306" customFormat="1">
      <c r="A4555" s="306">
        <v>13</v>
      </c>
      <c r="B4555" s="306">
        <v>40</v>
      </c>
      <c r="C4555" s="306">
        <v>2022</v>
      </c>
      <c r="D4555" s="306">
        <v>99</v>
      </c>
      <c r="E4555" s="306">
        <v>99</v>
      </c>
      <c r="F4555" s="306">
        <v>99</v>
      </c>
      <c r="G4555" s="306">
        <v>99</v>
      </c>
      <c r="H4555" s="306">
        <v>99</v>
      </c>
      <c r="I4555" s="306">
        <v>99</v>
      </c>
      <c r="J4555" s="306">
        <v>999</v>
      </c>
      <c r="K4555" s="306">
        <v>99</v>
      </c>
      <c r="L4555" s="306">
        <v>99</v>
      </c>
      <c r="M4555" s="306">
        <v>99</v>
      </c>
      <c r="N4555" s="306">
        <v>99</v>
      </c>
      <c r="O4555" s="306">
        <v>18</v>
      </c>
      <c r="P4555" s="306">
        <v>9999</v>
      </c>
      <c r="Q4555" s="306">
        <v>39</v>
      </c>
      <c r="R4555" s="306">
        <v>1242</v>
      </c>
      <c r="S4555" s="306">
        <v>1241</v>
      </c>
      <c r="T4555" s="306">
        <v>8.4089370345294494</v>
      </c>
      <c r="U4555" s="306">
        <v>8.0465381640699611</v>
      </c>
      <c r="V4555" s="306">
        <v>5.3462157809983903</v>
      </c>
      <c r="W4555" s="306">
        <v>59.620467365028198</v>
      </c>
      <c r="X4555" s="306">
        <v>159.64859390456465</v>
      </c>
      <c r="Y4555" s="306">
        <v>147.25742351046716</v>
      </c>
      <c r="Z4555" s="306">
        <v>147.37608380338457</v>
      </c>
      <c r="AA4555" s="306">
        <v>30.520892324858025</v>
      </c>
      <c r="AB4555" s="306">
        <v>4.3188995047644383</v>
      </c>
      <c r="AC4555" s="306">
        <v>-48.995328191724994</v>
      </c>
      <c r="AD4555" s="306">
        <v>49</v>
      </c>
      <c r="AE4555" s="306">
        <v>0</v>
      </c>
      <c r="AF4555" s="306">
        <v>0</v>
      </c>
      <c r="AG4555" s="306">
        <v>6</v>
      </c>
      <c r="AH4555" s="306">
        <v>67</v>
      </c>
      <c r="AI4555" s="306">
        <v>11</v>
      </c>
      <c r="AJ4555" s="306">
        <v>1</v>
      </c>
      <c r="AK4555" s="306">
        <v>9</v>
      </c>
      <c r="AL4555" s="306">
        <v>26</v>
      </c>
      <c r="AM4555" s="306">
        <v>6</v>
      </c>
    </row>
    <row r="4556" spans="1:39" s="306" customFormat="1">
      <c r="A4556" s="306">
        <v>13</v>
      </c>
      <c r="B4556" s="306">
        <v>41</v>
      </c>
      <c r="C4556" s="306">
        <v>2022</v>
      </c>
      <c r="D4556" s="306">
        <v>99</v>
      </c>
      <c r="E4556" s="306">
        <v>99</v>
      </c>
      <c r="F4556" s="306">
        <v>99</v>
      </c>
      <c r="G4556" s="306">
        <v>99</v>
      </c>
      <c r="H4556" s="306">
        <v>99</v>
      </c>
      <c r="I4556" s="306">
        <v>99</v>
      </c>
      <c r="J4556" s="306">
        <v>999</v>
      </c>
      <c r="K4556" s="306">
        <v>99</v>
      </c>
      <c r="L4556" s="306">
        <v>99</v>
      </c>
      <c r="M4556" s="306">
        <v>99</v>
      </c>
      <c r="N4556" s="306">
        <v>99</v>
      </c>
      <c r="O4556" s="306">
        <v>55</v>
      </c>
      <c r="P4556" s="306">
        <v>9999</v>
      </c>
      <c r="Q4556" s="306">
        <v>5</v>
      </c>
      <c r="R4556" s="306">
        <v>36</v>
      </c>
      <c r="S4556" s="306">
        <v>36</v>
      </c>
      <c r="T4556" s="306">
        <v>0.24373730534867977</v>
      </c>
      <c r="U4556" s="306">
        <v>0.27693096555605273</v>
      </c>
      <c r="V4556" s="306">
        <v>8.5277777777777768</v>
      </c>
      <c r="W4556" s="306">
        <v>56.111111111111114</v>
      </c>
      <c r="X4556" s="306">
        <v>189.43361020825805</v>
      </c>
      <c r="Y4556" s="306">
        <v>174.8472222222222</v>
      </c>
      <c r="Z4556" s="306">
        <v>174.8472222222222</v>
      </c>
      <c r="AA4556" s="306">
        <v>27.645408360070505</v>
      </c>
      <c r="AB4556" s="306">
        <v>6.8790251965173352</v>
      </c>
      <c r="AC4556" s="306">
        <v>-32.033458078549074</v>
      </c>
      <c r="AD4556" s="306">
        <v>0</v>
      </c>
      <c r="AE4556" s="306">
        <v>0</v>
      </c>
      <c r="AF4556" s="306">
        <v>0</v>
      </c>
      <c r="AG4556" s="306">
        <v>0</v>
      </c>
      <c r="AH4556" s="306">
        <v>3</v>
      </c>
      <c r="AI4556" s="306">
        <v>0</v>
      </c>
      <c r="AJ4556" s="306">
        <v>0</v>
      </c>
      <c r="AK4556" s="306">
        <v>0</v>
      </c>
      <c r="AL4556" s="306">
        <v>1</v>
      </c>
      <c r="AM4556" s="306">
        <v>0</v>
      </c>
    </row>
    <row r="4557" spans="1:39" s="306" customFormat="1">
      <c r="A4557" s="306">
        <v>13</v>
      </c>
      <c r="B4557" s="306">
        <v>42</v>
      </c>
      <c r="C4557" s="306">
        <v>2022</v>
      </c>
      <c r="D4557" s="306">
        <v>99</v>
      </c>
      <c r="E4557" s="306">
        <v>99</v>
      </c>
      <c r="F4557" s="306">
        <v>99</v>
      </c>
      <c r="G4557" s="306">
        <v>99</v>
      </c>
      <c r="H4557" s="306">
        <v>99</v>
      </c>
      <c r="I4557" s="306">
        <v>99</v>
      </c>
      <c r="J4557" s="306">
        <v>999</v>
      </c>
      <c r="K4557" s="306">
        <v>99</v>
      </c>
      <c r="L4557" s="306">
        <v>99</v>
      </c>
      <c r="M4557" s="306">
        <v>99</v>
      </c>
      <c r="N4557" s="306">
        <v>99</v>
      </c>
      <c r="O4557" s="306">
        <v>56</v>
      </c>
      <c r="P4557" s="306">
        <v>9999</v>
      </c>
    </row>
    <row r="4558" spans="1:39">
      <c r="A4558">
        <v>13</v>
      </c>
      <c r="B4558">
        <v>43</v>
      </c>
      <c r="C4558">
        <v>2021</v>
      </c>
      <c r="D4558">
        <v>99</v>
      </c>
      <c r="E4558">
        <v>99</v>
      </c>
      <c r="F4558">
        <v>99</v>
      </c>
      <c r="G4558">
        <v>99</v>
      </c>
      <c r="H4558">
        <v>99</v>
      </c>
      <c r="I4558">
        <v>99</v>
      </c>
      <c r="J4558">
        <v>999</v>
      </c>
      <c r="K4558">
        <v>99</v>
      </c>
      <c r="L4558">
        <v>99</v>
      </c>
      <c r="M4558">
        <v>99</v>
      </c>
      <c r="N4558">
        <v>99</v>
      </c>
      <c r="O4558">
        <v>1</v>
      </c>
      <c r="P4558">
        <v>9999</v>
      </c>
      <c r="Q4558">
        <v>75</v>
      </c>
      <c r="R4558">
        <v>1615</v>
      </c>
      <c r="S4558">
        <v>1615</v>
      </c>
      <c r="T4558">
        <v>10.989384866630374</v>
      </c>
      <c r="U4558">
        <v>11.283337870364296</v>
      </c>
      <c r="V4558">
        <v>15.253869969040251</v>
      </c>
      <c r="W4558">
        <v>59.546130030959759</v>
      </c>
      <c r="X4558">
        <v>170.38477303449173</v>
      </c>
      <c r="Y4558">
        <v>157.26514551083611</v>
      </c>
      <c r="Z4558">
        <v>157.26514551083611</v>
      </c>
      <c r="AA4558">
        <v>30.376371120330745</v>
      </c>
      <c r="AB4558">
        <v>4.2739265168737797</v>
      </c>
      <c r="AC4558">
        <v>-32.190674365834198</v>
      </c>
      <c r="AD4558">
        <v>53</v>
      </c>
      <c r="AE4558">
        <v>0</v>
      </c>
      <c r="AF4558">
        <v>0</v>
      </c>
      <c r="AG4558">
        <v>8</v>
      </c>
      <c r="AH4558">
        <v>62</v>
      </c>
      <c r="AI4558">
        <v>6</v>
      </c>
      <c r="AJ4558">
        <v>6</v>
      </c>
      <c r="AK4558">
        <v>5</v>
      </c>
      <c r="AL4558">
        <v>9</v>
      </c>
      <c r="AM4558">
        <v>5</v>
      </c>
    </row>
    <row r="4559" spans="1:39">
      <c r="A4559">
        <v>13</v>
      </c>
      <c r="B4559">
        <v>44</v>
      </c>
      <c r="C4559">
        <v>2021</v>
      </c>
      <c r="D4559">
        <v>99</v>
      </c>
      <c r="E4559">
        <v>99</v>
      </c>
      <c r="F4559">
        <v>99</v>
      </c>
      <c r="G4559">
        <v>99</v>
      </c>
      <c r="H4559">
        <v>99</v>
      </c>
      <c r="I4559">
        <v>99</v>
      </c>
      <c r="J4559">
        <v>999</v>
      </c>
      <c r="K4559">
        <v>99</v>
      </c>
      <c r="L4559">
        <v>99</v>
      </c>
      <c r="M4559">
        <v>99</v>
      </c>
      <c r="N4559">
        <v>99</v>
      </c>
      <c r="O4559">
        <v>4</v>
      </c>
      <c r="P4559">
        <v>9999</v>
      </c>
      <c r="Q4559">
        <v>111</v>
      </c>
      <c r="R4559">
        <v>2639</v>
      </c>
      <c r="S4559">
        <v>2639</v>
      </c>
      <c r="T4559">
        <v>17.957267283614581</v>
      </c>
      <c r="U4559">
        <v>18.171035541078833</v>
      </c>
      <c r="V4559">
        <v>15.490337248957941</v>
      </c>
      <c r="W4559">
        <v>60.042819249715798</v>
      </c>
      <c r="X4559">
        <v>167.92138261111225</v>
      </c>
      <c r="Y4559">
        <v>154.9914361500569</v>
      </c>
      <c r="Z4559">
        <v>154.9914361500569</v>
      </c>
      <c r="AA4559">
        <v>29.616869256320506</v>
      </c>
      <c r="AB4559">
        <v>4.2199907433231747</v>
      </c>
      <c r="AC4559">
        <v>-36.10249663698653</v>
      </c>
      <c r="AD4559">
        <v>79</v>
      </c>
      <c r="AE4559">
        <v>0</v>
      </c>
      <c r="AF4559">
        <v>0</v>
      </c>
      <c r="AG4559">
        <v>14</v>
      </c>
      <c r="AH4559">
        <v>120</v>
      </c>
      <c r="AI4559">
        <v>21</v>
      </c>
      <c r="AJ4559">
        <v>9</v>
      </c>
      <c r="AK4559">
        <v>14</v>
      </c>
      <c r="AL4559">
        <v>25</v>
      </c>
      <c r="AM4559">
        <v>6</v>
      </c>
    </row>
    <row r="4560" spans="1:39">
      <c r="A4560">
        <v>13</v>
      </c>
      <c r="B4560">
        <v>45</v>
      </c>
      <c r="C4560">
        <v>2021</v>
      </c>
      <c r="D4560">
        <v>99</v>
      </c>
      <c r="E4560">
        <v>99</v>
      </c>
      <c r="F4560">
        <v>99</v>
      </c>
      <c r="G4560">
        <v>99</v>
      </c>
      <c r="H4560">
        <v>99</v>
      </c>
      <c r="I4560">
        <v>99</v>
      </c>
      <c r="J4560">
        <v>999</v>
      </c>
      <c r="K4560">
        <v>99</v>
      </c>
      <c r="L4560">
        <v>99</v>
      </c>
      <c r="M4560">
        <v>99</v>
      </c>
      <c r="N4560">
        <v>99</v>
      </c>
      <c r="O4560">
        <v>8</v>
      </c>
      <c r="P4560">
        <v>9999</v>
      </c>
      <c r="Q4560">
        <v>54</v>
      </c>
      <c r="R4560">
        <v>1477</v>
      </c>
      <c r="S4560">
        <v>1477</v>
      </c>
      <c r="T4560">
        <v>10.050353837778985</v>
      </c>
      <c r="U4560">
        <v>10.383330899110632</v>
      </c>
      <c r="V4560">
        <v>14.35341909275558</v>
      </c>
      <c r="W4560">
        <v>57.854434664861202</v>
      </c>
      <c r="X4560">
        <v>171.44385085577264</v>
      </c>
      <c r="Y4560">
        <v>158.24267433987814</v>
      </c>
      <c r="Z4560">
        <v>158.24267433987814</v>
      </c>
      <c r="AA4560">
        <v>31.808448432718759</v>
      </c>
      <c r="AB4560">
        <v>5.0623534827846566</v>
      </c>
      <c r="AC4560">
        <v>-46.032785472327376</v>
      </c>
      <c r="AD4560">
        <v>53</v>
      </c>
      <c r="AE4560">
        <v>0</v>
      </c>
      <c r="AF4560">
        <v>0</v>
      </c>
      <c r="AG4560">
        <v>6</v>
      </c>
      <c r="AH4560">
        <v>62</v>
      </c>
      <c r="AI4560">
        <v>6</v>
      </c>
      <c r="AJ4560">
        <v>7</v>
      </c>
      <c r="AK4560">
        <v>9</v>
      </c>
      <c r="AL4560">
        <v>6</v>
      </c>
      <c r="AM4560">
        <v>3</v>
      </c>
    </row>
    <row r="4561" spans="1:39">
      <c r="A4561">
        <v>13</v>
      </c>
      <c r="B4561">
        <v>46</v>
      </c>
      <c r="C4561">
        <v>2021</v>
      </c>
      <c r="D4561">
        <v>99</v>
      </c>
      <c r="E4561">
        <v>99</v>
      </c>
      <c r="F4561">
        <v>99</v>
      </c>
      <c r="G4561">
        <v>99</v>
      </c>
      <c r="H4561">
        <v>99</v>
      </c>
      <c r="I4561">
        <v>99</v>
      </c>
      <c r="J4561">
        <v>999</v>
      </c>
      <c r="K4561">
        <v>99</v>
      </c>
      <c r="L4561">
        <v>99</v>
      </c>
      <c r="M4561">
        <v>99</v>
      </c>
      <c r="N4561">
        <v>99</v>
      </c>
      <c r="O4561">
        <v>9</v>
      </c>
      <c r="P4561">
        <v>9999</v>
      </c>
      <c r="Q4561">
        <v>12</v>
      </c>
      <c r="R4561">
        <v>642</v>
      </c>
      <c r="S4561">
        <v>642</v>
      </c>
      <c r="T4561">
        <v>4.3685356559608044</v>
      </c>
      <c r="U4561">
        <v>4.4113992667264705</v>
      </c>
      <c r="V4561">
        <v>14.98130841121495</v>
      </c>
      <c r="W4561">
        <v>58.808411214953281</v>
      </c>
      <c r="X4561">
        <v>167.57416051545323</v>
      </c>
      <c r="Y4561">
        <v>154.67095015576325</v>
      </c>
      <c r="Z4561">
        <v>154.67095015576325</v>
      </c>
      <c r="AA4561">
        <v>31.469139239683379</v>
      </c>
      <c r="AB4561">
        <v>3.6222388946227806</v>
      </c>
      <c r="AC4561">
        <v>-39.671491114660448</v>
      </c>
      <c r="AD4561">
        <v>17</v>
      </c>
      <c r="AE4561">
        <v>0</v>
      </c>
      <c r="AF4561">
        <v>0</v>
      </c>
      <c r="AG4561">
        <v>0</v>
      </c>
      <c r="AH4561">
        <v>111</v>
      </c>
      <c r="AI4561">
        <v>6</v>
      </c>
      <c r="AJ4561">
        <v>4</v>
      </c>
      <c r="AK4561">
        <v>4</v>
      </c>
      <c r="AL4561">
        <v>5</v>
      </c>
      <c r="AM4561">
        <v>1</v>
      </c>
    </row>
    <row r="4562" spans="1:39">
      <c r="A4562">
        <v>13</v>
      </c>
      <c r="B4562">
        <v>47</v>
      </c>
      <c r="C4562">
        <v>2021</v>
      </c>
      <c r="D4562">
        <v>99</v>
      </c>
      <c r="E4562">
        <v>99</v>
      </c>
      <c r="F4562">
        <v>99</v>
      </c>
      <c r="G4562">
        <v>99</v>
      </c>
      <c r="H4562">
        <v>99</v>
      </c>
      <c r="I4562">
        <v>99</v>
      </c>
      <c r="J4562">
        <v>999</v>
      </c>
      <c r="K4562">
        <v>99</v>
      </c>
      <c r="L4562">
        <v>99</v>
      </c>
      <c r="M4562">
        <v>99</v>
      </c>
      <c r="N4562">
        <v>99</v>
      </c>
      <c r="O4562">
        <v>11</v>
      </c>
      <c r="P4562">
        <v>9999</v>
      </c>
      <c r="Q4562">
        <v>205</v>
      </c>
      <c r="R4562">
        <v>6029</v>
      </c>
      <c r="S4562">
        <v>6029</v>
      </c>
      <c r="T4562">
        <v>41.024768644529111</v>
      </c>
      <c r="U4562">
        <v>40.747139711333261</v>
      </c>
      <c r="V4562">
        <v>15.13949245314314</v>
      </c>
      <c r="W4562">
        <v>59.19970144302539</v>
      </c>
      <c r="X4562">
        <v>164.82290273788698</v>
      </c>
      <c r="Y4562">
        <v>152.13153922706937</v>
      </c>
      <c r="Z4562">
        <v>152.13153922706937</v>
      </c>
      <c r="AA4562">
        <v>29.19834818316972</v>
      </c>
      <c r="AB4562">
        <v>4.3214961706405637</v>
      </c>
      <c r="AC4562">
        <v>-46.466194133973318</v>
      </c>
      <c r="AD4562">
        <v>197</v>
      </c>
      <c r="AE4562">
        <v>0</v>
      </c>
      <c r="AF4562">
        <v>0</v>
      </c>
      <c r="AG4562">
        <v>28</v>
      </c>
      <c r="AH4562">
        <v>682</v>
      </c>
      <c r="AI4562">
        <v>85</v>
      </c>
      <c r="AJ4562">
        <v>99</v>
      </c>
      <c r="AK4562">
        <v>45</v>
      </c>
      <c r="AL4562">
        <v>57</v>
      </c>
      <c r="AM4562">
        <v>22</v>
      </c>
    </row>
    <row r="4563" spans="1:39">
      <c r="A4563">
        <v>13</v>
      </c>
      <c r="B4563">
        <v>48</v>
      </c>
      <c r="C4563">
        <v>2021</v>
      </c>
      <c r="D4563">
        <v>99</v>
      </c>
      <c r="E4563">
        <v>99</v>
      </c>
      <c r="F4563">
        <v>99</v>
      </c>
      <c r="G4563">
        <v>99</v>
      </c>
      <c r="H4563">
        <v>99</v>
      </c>
      <c r="I4563">
        <v>99</v>
      </c>
      <c r="J4563">
        <v>999</v>
      </c>
      <c r="K4563">
        <v>99</v>
      </c>
      <c r="L4563">
        <v>99</v>
      </c>
      <c r="M4563">
        <v>99</v>
      </c>
      <c r="N4563">
        <v>99</v>
      </c>
      <c r="O4563">
        <v>14</v>
      </c>
      <c r="P4563">
        <v>9999</v>
      </c>
      <c r="Q4563">
        <v>33</v>
      </c>
      <c r="R4563">
        <v>571</v>
      </c>
      <c r="S4563">
        <v>571</v>
      </c>
      <c r="T4563">
        <v>3.8854109961894392</v>
      </c>
      <c r="U4563">
        <v>3.7423912622594657</v>
      </c>
      <c r="V4563">
        <v>15.371278458844138</v>
      </c>
      <c r="W4563">
        <v>59.704028021015759</v>
      </c>
      <c r="X4563">
        <v>159.83754337963651</v>
      </c>
      <c r="Y4563">
        <v>147.53005253940455</v>
      </c>
      <c r="Z4563">
        <v>147.53005253940455</v>
      </c>
      <c r="AA4563">
        <v>29.137407847546505</v>
      </c>
      <c r="AB4563">
        <v>4.2769657017476872</v>
      </c>
      <c r="AC4563">
        <v>-48.866405364651882</v>
      </c>
      <c r="AD4563">
        <v>23</v>
      </c>
      <c r="AE4563">
        <v>0</v>
      </c>
      <c r="AF4563">
        <v>0</v>
      </c>
      <c r="AG4563">
        <v>1</v>
      </c>
      <c r="AH4563">
        <v>44</v>
      </c>
      <c r="AI4563">
        <v>7</v>
      </c>
      <c r="AJ4563">
        <v>3</v>
      </c>
      <c r="AK4563">
        <v>7</v>
      </c>
      <c r="AL4563">
        <v>12</v>
      </c>
      <c r="AM4563">
        <v>0</v>
      </c>
    </row>
    <row r="4564" spans="1:39">
      <c r="A4564">
        <v>13</v>
      </c>
      <c r="B4564">
        <v>49</v>
      </c>
      <c r="C4564">
        <v>2021</v>
      </c>
      <c r="D4564">
        <v>99</v>
      </c>
      <c r="E4564">
        <v>99</v>
      </c>
      <c r="F4564">
        <v>99</v>
      </c>
      <c r="G4564">
        <v>99</v>
      </c>
      <c r="H4564">
        <v>99</v>
      </c>
      <c r="I4564">
        <v>99</v>
      </c>
      <c r="J4564">
        <v>999</v>
      </c>
      <c r="K4564">
        <v>99</v>
      </c>
      <c r="L4564">
        <v>99</v>
      </c>
      <c r="M4564">
        <v>99</v>
      </c>
      <c r="N4564">
        <v>99</v>
      </c>
      <c r="O4564">
        <v>15</v>
      </c>
      <c r="P4564">
        <v>9999</v>
      </c>
      <c r="Q4564">
        <v>9</v>
      </c>
      <c r="R4564">
        <v>56</v>
      </c>
      <c r="S4564">
        <v>56</v>
      </c>
      <c r="T4564">
        <v>0.38105606967882411</v>
      </c>
      <c r="U4564">
        <v>0.35850733642258936</v>
      </c>
      <c r="V4564">
        <v>14.910714285714288</v>
      </c>
      <c r="W4564">
        <v>59</v>
      </c>
      <c r="X4564">
        <v>156.12618015787029</v>
      </c>
      <c r="Y4564">
        <v>144.10446428571424</v>
      </c>
      <c r="Z4564">
        <v>144.10446428571424</v>
      </c>
      <c r="AA4564">
        <v>27.798173688702999</v>
      </c>
      <c r="AB4564">
        <v>4.6097722286464418</v>
      </c>
      <c r="AC4564">
        <v>-69.380779989959052</v>
      </c>
      <c r="AD4564">
        <v>4</v>
      </c>
      <c r="AE4564">
        <v>0</v>
      </c>
      <c r="AF4564">
        <v>0</v>
      </c>
      <c r="AG4564">
        <v>0</v>
      </c>
      <c r="AH4564">
        <v>8</v>
      </c>
      <c r="AI4564">
        <v>1</v>
      </c>
      <c r="AJ4564">
        <v>1</v>
      </c>
      <c r="AK4564">
        <v>0</v>
      </c>
      <c r="AL4564">
        <v>1</v>
      </c>
      <c r="AM4564">
        <v>0</v>
      </c>
    </row>
    <row r="4565" spans="1:39">
      <c r="A4565">
        <v>13</v>
      </c>
      <c r="B4565">
        <v>50</v>
      </c>
      <c r="C4565">
        <v>2021</v>
      </c>
      <c r="D4565">
        <v>99</v>
      </c>
      <c r="E4565">
        <v>99</v>
      </c>
      <c r="F4565">
        <v>99</v>
      </c>
      <c r="G4565">
        <v>99</v>
      </c>
      <c r="H4565">
        <v>99</v>
      </c>
      <c r="I4565">
        <v>99</v>
      </c>
      <c r="J4565">
        <v>999</v>
      </c>
      <c r="K4565">
        <v>99</v>
      </c>
      <c r="L4565">
        <v>99</v>
      </c>
      <c r="M4565">
        <v>99</v>
      </c>
      <c r="N4565">
        <v>99</v>
      </c>
      <c r="O4565">
        <v>16</v>
      </c>
      <c r="P4565">
        <v>9999</v>
      </c>
      <c r="Q4565">
        <v>83</v>
      </c>
      <c r="R4565">
        <v>313</v>
      </c>
      <c r="S4565">
        <v>313</v>
      </c>
      <c r="T4565">
        <v>2.1298312465977141</v>
      </c>
      <c r="U4565">
        <v>1.9357854601044275</v>
      </c>
      <c r="V4565">
        <v>14.670926517571884</v>
      </c>
      <c r="W4565">
        <v>58.412140575079889</v>
      </c>
      <c r="X4565">
        <v>150.82682875330124</v>
      </c>
      <c r="Y4565">
        <v>139.21316293929715</v>
      </c>
      <c r="Z4565">
        <v>139.21316293929715</v>
      </c>
      <c r="AA4565">
        <v>20.863724236994496</v>
      </c>
      <c r="AB4565">
        <v>4.2793186678942874</v>
      </c>
      <c r="AC4565">
        <v>-33.765620893058802</v>
      </c>
      <c r="AD4565">
        <v>14</v>
      </c>
      <c r="AE4565">
        <v>0</v>
      </c>
      <c r="AF4565">
        <v>0</v>
      </c>
      <c r="AG4565">
        <v>1</v>
      </c>
      <c r="AH4565">
        <v>27</v>
      </c>
      <c r="AI4565">
        <v>6</v>
      </c>
      <c r="AJ4565">
        <v>2</v>
      </c>
      <c r="AK4565">
        <v>0</v>
      </c>
      <c r="AL4565">
        <v>5</v>
      </c>
      <c r="AM4565">
        <v>7</v>
      </c>
    </row>
    <row r="4566" spans="1:39">
      <c r="A4566">
        <v>13</v>
      </c>
      <c r="B4566">
        <v>51</v>
      </c>
      <c r="C4566">
        <v>2021</v>
      </c>
      <c r="D4566">
        <v>99</v>
      </c>
      <c r="E4566">
        <v>99</v>
      </c>
      <c r="F4566">
        <v>99</v>
      </c>
      <c r="G4566">
        <v>99</v>
      </c>
      <c r="H4566">
        <v>99</v>
      </c>
      <c r="I4566">
        <v>99</v>
      </c>
      <c r="J4566">
        <v>999</v>
      </c>
      <c r="K4566">
        <v>99</v>
      </c>
      <c r="L4566">
        <v>99</v>
      </c>
      <c r="M4566">
        <v>99</v>
      </c>
      <c r="N4566">
        <v>99</v>
      </c>
      <c r="O4566">
        <v>18</v>
      </c>
      <c r="P4566">
        <v>9999</v>
      </c>
      <c r="Q4566">
        <v>40</v>
      </c>
      <c r="R4566">
        <v>1310</v>
      </c>
      <c r="S4566">
        <v>1310</v>
      </c>
      <c r="T4566">
        <v>8.9139902014153467</v>
      </c>
      <c r="U4566">
        <v>8.6194073659620063</v>
      </c>
      <c r="V4566">
        <v>14.95725190839695</v>
      </c>
      <c r="W4566">
        <v>58.926717557251905</v>
      </c>
      <c r="X4566">
        <v>160.46186100750137</v>
      </c>
      <c r="Y4566">
        <v>148.10629770992361</v>
      </c>
      <c r="Z4566">
        <v>148.10629770992361</v>
      </c>
      <c r="AA4566">
        <v>29.895722387265153</v>
      </c>
      <c r="AB4566">
        <v>4.4410442418866198</v>
      </c>
      <c r="AC4566">
        <v>-50.51469338096949</v>
      </c>
      <c r="AD4566">
        <v>59</v>
      </c>
      <c r="AE4566">
        <v>0</v>
      </c>
      <c r="AF4566">
        <v>0</v>
      </c>
      <c r="AG4566">
        <v>4</v>
      </c>
      <c r="AH4566">
        <v>123</v>
      </c>
      <c r="AI4566">
        <v>9</v>
      </c>
      <c r="AJ4566">
        <v>10</v>
      </c>
      <c r="AK4566">
        <v>8</v>
      </c>
      <c r="AL4566">
        <v>16</v>
      </c>
      <c r="AM4566">
        <v>2</v>
      </c>
    </row>
    <row r="4567" spans="1:39">
      <c r="A4567">
        <v>13</v>
      </c>
      <c r="B4567">
        <v>52</v>
      </c>
      <c r="C4567">
        <v>2021</v>
      </c>
      <c r="D4567">
        <v>99</v>
      </c>
      <c r="E4567">
        <v>99</v>
      </c>
      <c r="F4567">
        <v>99</v>
      </c>
      <c r="G4567">
        <v>99</v>
      </c>
      <c r="H4567">
        <v>99</v>
      </c>
      <c r="I4567">
        <v>99</v>
      </c>
      <c r="J4567">
        <v>999</v>
      </c>
      <c r="K4567">
        <v>99</v>
      </c>
      <c r="L4567">
        <v>99</v>
      </c>
      <c r="M4567">
        <v>99</v>
      </c>
      <c r="N4567">
        <v>99</v>
      </c>
      <c r="O4567">
        <v>54</v>
      </c>
      <c r="P4567">
        <v>9999</v>
      </c>
      <c r="Q4567">
        <v>6</v>
      </c>
      <c r="R4567">
        <v>44</v>
      </c>
      <c r="S4567">
        <v>44</v>
      </c>
      <c r="T4567">
        <v>0.2994011976047905</v>
      </c>
      <c r="U4567">
        <v>0.34766528663802931</v>
      </c>
      <c r="V4567">
        <v>13.31818181818182</v>
      </c>
      <c r="W4567">
        <v>56</v>
      </c>
      <c r="X4567">
        <v>192.69673987983847</v>
      </c>
      <c r="Y4567">
        <v>177.85909090909095</v>
      </c>
      <c r="Z4567">
        <v>177.85909090909095</v>
      </c>
      <c r="AA4567">
        <v>27.230476310241659</v>
      </c>
      <c r="AB4567">
        <v>5.2179759224504592</v>
      </c>
      <c r="AC4567">
        <v>-43.152684099767995</v>
      </c>
      <c r="AD4567">
        <v>3</v>
      </c>
      <c r="AE4567">
        <v>0</v>
      </c>
      <c r="AF4567">
        <v>0</v>
      </c>
      <c r="AG4567">
        <v>0</v>
      </c>
      <c r="AH4567">
        <v>2</v>
      </c>
      <c r="AI4567">
        <v>0</v>
      </c>
      <c r="AJ4567">
        <v>0</v>
      </c>
      <c r="AK4567">
        <v>0</v>
      </c>
      <c r="AL4567">
        <v>0</v>
      </c>
      <c r="AM4567">
        <v>0</v>
      </c>
    </row>
    <row r="4568" spans="1:39">
      <c r="A4568">
        <v>13</v>
      </c>
      <c r="B4568">
        <v>53</v>
      </c>
      <c r="C4568">
        <v>2020</v>
      </c>
      <c r="D4568">
        <v>99</v>
      </c>
      <c r="E4568">
        <v>99</v>
      </c>
      <c r="F4568">
        <v>99</v>
      </c>
      <c r="G4568">
        <v>99</v>
      </c>
      <c r="H4568">
        <v>99</v>
      </c>
      <c r="I4568">
        <v>99</v>
      </c>
      <c r="J4568">
        <v>999</v>
      </c>
      <c r="K4568">
        <v>99</v>
      </c>
      <c r="L4568">
        <v>99</v>
      </c>
      <c r="M4568">
        <v>99</v>
      </c>
      <c r="N4568">
        <v>99</v>
      </c>
      <c r="O4568">
        <v>1</v>
      </c>
      <c r="P4568">
        <v>9999</v>
      </c>
      <c r="Q4568">
        <v>78</v>
      </c>
      <c r="R4568">
        <v>1383</v>
      </c>
      <c r="S4568">
        <v>1383</v>
      </c>
      <c r="T4568">
        <v>9.8392145702902685</v>
      </c>
      <c r="U4568">
        <v>10.054356047600097</v>
      </c>
      <c r="V4568">
        <v>15.019522776572668</v>
      </c>
      <c r="W4568">
        <v>59.188720173535792</v>
      </c>
      <c r="X4568">
        <v>168.12366383629092</v>
      </c>
      <c r="Y4568">
        <v>155.1781417208966</v>
      </c>
      <c r="Z4568">
        <v>155.1781417208966</v>
      </c>
      <c r="AA4568">
        <v>31.490147885141322</v>
      </c>
      <c r="AB4568">
        <v>5.0006322112751089</v>
      </c>
      <c r="AC4568">
        <v>-32.99445592870093</v>
      </c>
      <c r="AD4568">
        <v>57</v>
      </c>
      <c r="AE4568">
        <v>0</v>
      </c>
      <c r="AF4568">
        <v>0</v>
      </c>
      <c r="AG4568">
        <v>5</v>
      </c>
      <c r="AH4568">
        <v>76</v>
      </c>
      <c r="AI4568">
        <v>12</v>
      </c>
      <c r="AJ4568">
        <v>10</v>
      </c>
      <c r="AK4568">
        <v>1</v>
      </c>
      <c r="AL4568">
        <v>12</v>
      </c>
      <c r="AM4568">
        <v>10</v>
      </c>
    </row>
    <row r="4569" spans="1:39">
      <c r="A4569">
        <v>13</v>
      </c>
      <c r="B4569">
        <v>54</v>
      </c>
      <c r="C4569">
        <v>2020</v>
      </c>
      <c r="D4569">
        <v>99</v>
      </c>
      <c r="E4569">
        <v>99</v>
      </c>
      <c r="F4569">
        <v>99</v>
      </c>
      <c r="G4569">
        <v>99</v>
      </c>
      <c r="H4569">
        <v>99</v>
      </c>
      <c r="I4569">
        <v>99</v>
      </c>
      <c r="J4569">
        <v>999</v>
      </c>
      <c r="K4569">
        <v>99</v>
      </c>
      <c r="L4569">
        <v>99</v>
      </c>
      <c r="M4569">
        <v>99</v>
      </c>
      <c r="N4569">
        <v>99</v>
      </c>
      <c r="O4569">
        <v>4</v>
      </c>
      <c r="P4569">
        <v>9999</v>
      </c>
      <c r="Q4569">
        <v>98</v>
      </c>
      <c r="R4569">
        <v>2145</v>
      </c>
      <c r="S4569">
        <v>2145</v>
      </c>
      <c r="T4569">
        <v>15.260387023335229</v>
      </c>
      <c r="U4569">
        <v>15.351397477232444</v>
      </c>
      <c r="V4569">
        <v>15.797202797202797</v>
      </c>
      <c r="W4569">
        <v>60.63030303030304</v>
      </c>
      <c r="X4569">
        <v>165.50738824194997</v>
      </c>
      <c r="Y4569">
        <v>152.76331934731971</v>
      </c>
      <c r="Z4569">
        <v>152.76331934731971</v>
      </c>
      <c r="AA4569">
        <v>29.002296021687577</v>
      </c>
      <c r="AB4569">
        <v>4.0729839523954547</v>
      </c>
      <c r="AC4569">
        <v>-39.649600371622974</v>
      </c>
      <c r="AD4569">
        <v>54</v>
      </c>
      <c r="AE4569">
        <v>0</v>
      </c>
      <c r="AF4569">
        <v>0</v>
      </c>
      <c r="AG4569">
        <v>0</v>
      </c>
      <c r="AH4569">
        <v>122</v>
      </c>
      <c r="AI4569">
        <v>18</v>
      </c>
      <c r="AJ4569">
        <v>14</v>
      </c>
      <c r="AK4569">
        <v>14</v>
      </c>
      <c r="AL4569">
        <v>29</v>
      </c>
      <c r="AM4569">
        <v>7</v>
      </c>
    </row>
    <row r="4570" spans="1:39">
      <c r="A4570">
        <v>13</v>
      </c>
      <c r="B4570">
        <v>55</v>
      </c>
      <c r="C4570">
        <v>2020</v>
      </c>
      <c r="D4570">
        <v>99</v>
      </c>
      <c r="E4570">
        <v>99</v>
      </c>
      <c r="F4570">
        <v>99</v>
      </c>
      <c r="G4570">
        <v>99</v>
      </c>
      <c r="H4570">
        <v>99</v>
      </c>
      <c r="I4570">
        <v>99</v>
      </c>
      <c r="J4570">
        <v>999</v>
      </c>
      <c r="K4570">
        <v>99</v>
      </c>
      <c r="L4570">
        <v>99</v>
      </c>
      <c r="M4570">
        <v>99</v>
      </c>
      <c r="N4570">
        <v>99</v>
      </c>
      <c r="O4570">
        <v>8</v>
      </c>
      <c r="P4570">
        <v>9999</v>
      </c>
      <c r="Q4570">
        <v>53</v>
      </c>
      <c r="R4570">
        <v>1184</v>
      </c>
      <c r="S4570">
        <v>1184</v>
      </c>
      <c r="T4570">
        <v>8.4234490608992605</v>
      </c>
      <c r="U4570">
        <v>8.6883473760322136</v>
      </c>
      <c r="V4570">
        <v>14.326858108108111</v>
      </c>
      <c r="W4570">
        <v>57.849662162162176</v>
      </c>
      <c r="X4570">
        <v>169.70015519311283</v>
      </c>
      <c r="Y4570">
        <v>156.63324324324347</v>
      </c>
      <c r="Z4570">
        <v>156.63324324324347</v>
      </c>
      <c r="AA4570">
        <v>34.278296039128961</v>
      </c>
      <c r="AB4570">
        <v>5.6794466940654393</v>
      </c>
      <c r="AC4570">
        <v>-56.593133544797219</v>
      </c>
      <c r="AD4570">
        <v>47</v>
      </c>
      <c r="AE4570">
        <v>0</v>
      </c>
      <c r="AF4570">
        <v>0</v>
      </c>
      <c r="AG4570">
        <v>4</v>
      </c>
      <c r="AH4570">
        <v>76</v>
      </c>
      <c r="AI4570">
        <v>5</v>
      </c>
      <c r="AJ4570">
        <v>10</v>
      </c>
      <c r="AK4570">
        <v>3</v>
      </c>
      <c r="AL4570">
        <v>3</v>
      </c>
      <c r="AM4570">
        <v>3</v>
      </c>
    </row>
    <row r="4571" spans="1:39">
      <c r="A4571">
        <v>13</v>
      </c>
      <c r="B4571">
        <v>56</v>
      </c>
      <c r="C4571">
        <v>2020</v>
      </c>
      <c r="D4571">
        <v>99</v>
      </c>
      <c r="E4571">
        <v>99</v>
      </c>
      <c r="F4571">
        <v>99</v>
      </c>
      <c r="G4571">
        <v>99</v>
      </c>
      <c r="H4571">
        <v>99</v>
      </c>
      <c r="I4571">
        <v>99</v>
      </c>
      <c r="J4571">
        <v>999</v>
      </c>
      <c r="K4571">
        <v>99</v>
      </c>
      <c r="L4571">
        <v>99</v>
      </c>
      <c r="M4571">
        <v>99</v>
      </c>
      <c r="N4571">
        <v>99</v>
      </c>
      <c r="O4571">
        <v>9</v>
      </c>
      <c r="P4571">
        <v>9999</v>
      </c>
      <c r="Q4571">
        <v>10</v>
      </c>
      <c r="R4571">
        <v>349</v>
      </c>
      <c r="S4571">
        <v>349</v>
      </c>
      <c r="T4571">
        <v>2.4829254410927715</v>
      </c>
      <c r="U4571">
        <v>2.5691655496194241</v>
      </c>
      <c r="V4571">
        <v>14.979942693409743</v>
      </c>
      <c r="W4571">
        <v>58.739255014326638</v>
      </c>
      <c r="X4571">
        <v>170.24071251400852</v>
      </c>
      <c r="Y4571">
        <v>157.1321776504297</v>
      </c>
      <c r="Z4571">
        <v>157.1321776504297</v>
      </c>
      <c r="AA4571">
        <v>30.556072227720435</v>
      </c>
      <c r="AB4571">
        <v>3.9543498975961424</v>
      </c>
      <c r="AC4571">
        <v>-46.571242264168816</v>
      </c>
      <c r="AD4571">
        <v>9</v>
      </c>
      <c r="AE4571">
        <v>0</v>
      </c>
      <c r="AF4571">
        <v>0</v>
      </c>
      <c r="AG4571">
        <v>1</v>
      </c>
      <c r="AH4571">
        <v>42</v>
      </c>
      <c r="AI4571">
        <v>5</v>
      </c>
      <c r="AJ4571">
        <v>2</v>
      </c>
      <c r="AK4571">
        <v>2</v>
      </c>
      <c r="AL4571">
        <v>3</v>
      </c>
      <c r="AM4571">
        <v>0</v>
      </c>
    </row>
    <row r="4572" spans="1:39">
      <c r="A4572">
        <v>13</v>
      </c>
      <c r="B4572">
        <v>57</v>
      </c>
      <c r="C4572">
        <v>2020</v>
      </c>
      <c r="D4572">
        <v>99</v>
      </c>
      <c r="E4572">
        <v>99</v>
      </c>
      <c r="F4572">
        <v>99</v>
      </c>
      <c r="G4572">
        <v>99</v>
      </c>
      <c r="H4572">
        <v>99</v>
      </c>
      <c r="I4572">
        <v>99</v>
      </c>
      <c r="J4572">
        <v>999</v>
      </c>
      <c r="K4572">
        <v>99</v>
      </c>
      <c r="L4572">
        <v>99</v>
      </c>
      <c r="M4572">
        <v>99</v>
      </c>
      <c r="N4572">
        <v>99</v>
      </c>
      <c r="O4572">
        <v>11</v>
      </c>
      <c r="P4572">
        <v>9999</v>
      </c>
      <c r="Q4572">
        <v>205</v>
      </c>
      <c r="R4572">
        <v>6239</v>
      </c>
      <c r="S4572">
        <v>6239</v>
      </c>
      <c r="T4572">
        <v>44.386738759248722</v>
      </c>
      <c r="U4572">
        <v>44.327318495295486</v>
      </c>
      <c r="V4572">
        <v>15.07949991985895</v>
      </c>
      <c r="W4572">
        <v>59.10306138804296</v>
      </c>
      <c r="X4572">
        <v>164.305930767511</v>
      </c>
      <c r="Y4572">
        <v>151.65437409841329</v>
      </c>
      <c r="Z4572">
        <v>151.65437409841329</v>
      </c>
      <c r="AA4572">
        <v>30.211040324923339</v>
      </c>
      <c r="AB4572">
        <v>4.4150497316874393</v>
      </c>
      <c r="AC4572">
        <v>-46.811612474078714</v>
      </c>
      <c r="AD4572">
        <v>229</v>
      </c>
      <c r="AE4572">
        <v>0</v>
      </c>
      <c r="AF4572">
        <v>0</v>
      </c>
      <c r="AG4572">
        <v>17</v>
      </c>
      <c r="AH4572">
        <v>762</v>
      </c>
      <c r="AI4572">
        <v>133</v>
      </c>
      <c r="AJ4572">
        <v>135</v>
      </c>
      <c r="AK4572">
        <v>82</v>
      </c>
      <c r="AL4572">
        <v>66</v>
      </c>
      <c r="AM4572">
        <v>17</v>
      </c>
    </row>
    <row r="4573" spans="1:39">
      <c r="A4573">
        <v>13</v>
      </c>
      <c r="B4573">
        <v>58</v>
      </c>
      <c r="C4573">
        <v>2020</v>
      </c>
      <c r="D4573">
        <v>99</v>
      </c>
      <c r="E4573">
        <v>99</v>
      </c>
      <c r="F4573">
        <v>99</v>
      </c>
      <c r="G4573">
        <v>99</v>
      </c>
      <c r="H4573">
        <v>99</v>
      </c>
      <c r="I4573">
        <v>99</v>
      </c>
      <c r="J4573">
        <v>999</v>
      </c>
      <c r="K4573">
        <v>99</v>
      </c>
      <c r="L4573">
        <v>99</v>
      </c>
      <c r="M4573">
        <v>99</v>
      </c>
      <c r="N4573">
        <v>99</v>
      </c>
      <c r="O4573">
        <v>14</v>
      </c>
      <c r="P4573">
        <v>9999</v>
      </c>
      <c r="Q4573">
        <v>46</v>
      </c>
      <c r="R4573">
        <v>495</v>
      </c>
      <c r="S4573">
        <v>495</v>
      </c>
      <c r="T4573">
        <v>3.5216277746158222</v>
      </c>
      <c r="U4573">
        <v>3.5636737352728245</v>
      </c>
      <c r="V4573">
        <v>14.945454545454544</v>
      </c>
      <c r="W4573">
        <v>58.898989898989903</v>
      </c>
      <c r="X4573">
        <v>166.49051730741877</v>
      </c>
      <c r="Y4573">
        <v>153.67074747474749</v>
      </c>
      <c r="Z4573">
        <v>153.67074747474749</v>
      </c>
      <c r="AA4573">
        <v>29.645647767632056</v>
      </c>
      <c r="AB4573">
        <v>4.7526599665317759</v>
      </c>
      <c r="AC4573">
        <v>-42.609420083528448</v>
      </c>
      <c r="AD4573">
        <v>16</v>
      </c>
      <c r="AE4573">
        <v>0</v>
      </c>
      <c r="AF4573">
        <v>0</v>
      </c>
      <c r="AG4573">
        <v>0</v>
      </c>
      <c r="AH4573">
        <v>32</v>
      </c>
      <c r="AI4573">
        <v>8</v>
      </c>
      <c r="AJ4573">
        <v>0</v>
      </c>
      <c r="AK4573">
        <v>3</v>
      </c>
      <c r="AL4573">
        <v>5</v>
      </c>
      <c r="AM4573">
        <v>0</v>
      </c>
    </row>
    <row r="4574" spans="1:39">
      <c r="A4574">
        <v>13</v>
      </c>
      <c r="B4574">
        <v>59</v>
      </c>
      <c r="C4574">
        <v>2020</v>
      </c>
      <c r="D4574">
        <v>99</v>
      </c>
      <c r="E4574">
        <v>99</v>
      </c>
      <c r="F4574">
        <v>99</v>
      </c>
      <c r="G4574">
        <v>99</v>
      </c>
      <c r="H4574">
        <v>99</v>
      </c>
      <c r="I4574">
        <v>99</v>
      </c>
      <c r="J4574">
        <v>999</v>
      </c>
      <c r="K4574">
        <v>99</v>
      </c>
      <c r="L4574">
        <v>99</v>
      </c>
      <c r="M4574">
        <v>99</v>
      </c>
      <c r="N4574">
        <v>99</v>
      </c>
      <c r="O4574">
        <v>15</v>
      </c>
      <c r="P4574">
        <v>9999</v>
      </c>
      <c r="Q4574">
        <v>7</v>
      </c>
      <c r="R4574">
        <v>563</v>
      </c>
      <c r="S4574">
        <v>563</v>
      </c>
      <c r="T4574">
        <v>4.0054069436539548</v>
      </c>
      <c r="U4574">
        <v>3.8051566406763606</v>
      </c>
      <c r="V4574">
        <v>15.987566607460035</v>
      </c>
      <c r="W4574">
        <v>60.943161634103014</v>
      </c>
      <c r="X4574">
        <v>156.30069527700428</v>
      </c>
      <c r="Y4574">
        <v>144.26554174067499</v>
      </c>
      <c r="Z4574">
        <v>144.26554174067499</v>
      </c>
      <c r="AA4574">
        <v>25.660669565299958</v>
      </c>
      <c r="AB4574">
        <v>3.343608513327037</v>
      </c>
      <c r="AC4574">
        <v>-28.45974885795691</v>
      </c>
      <c r="AD4574">
        <v>34</v>
      </c>
      <c r="AE4574">
        <v>0</v>
      </c>
      <c r="AF4574">
        <v>0</v>
      </c>
      <c r="AG4574">
        <v>4</v>
      </c>
      <c r="AH4574">
        <v>109</v>
      </c>
      <c r="AI4574">
        <v>36</v>
      </c>
      <c r="AJ4574">
        <v>0</v>
      </c>
      <c r="AK4574">
        <v>10</v>
      </c>
      <c r="AL4574">
        <v>8</v>
      </c>
      <c r="AM4574">
        <v>0</v>
      </c>
    </row>
    <row r="4575" spans="1:39">
      <c r="A4575">
        <v>13</v>
      </c>
      <c r="B4575">
        <v>60</v>
      </c>
      <c r="C4575">
        <v>2020</v>
      </c>
      <c r="D4575">
        <v>99</v>
      </c>
      <c r="E4575">
        <v>99</v>
      </c>
      <c r="F4575">
        <v>99</v>
      </c>
      <c r="G4575">
        <v>99</v>
      </c>
      <c r="H4575">
        <v>99</v>
      </c>
      <c r="I4575">
        <v>99</v>
      </c>
      <c r="J4575">
        <v>999</v>
      </c>
      <c r="K4575">
        <v>99</v>
      </c>
      <c r="L4575">
        <v>99</v>
      </c>
      <c r="M4575">
        <v>99</v>
      </c>
      <c r="N4575">
        <v>99</v>
      </c>
      <c r="O4575">
        <v>16</v>
      </c>
      <c r="P4575">
        <v>9999</v>
      </c>
      <c r="Q4575">
        <v>51</v>
      </c>
      <c r="R4575">
        <v>201</v>
      </c>
      <c r="S4575">
        <v>201</v>
      </c>
      <c r="T4575">
        <v>1.4299943084803644</v>
      </c>
      <c r="U4575">
        <v>1.324151784548494</v>
      </c>
      <c r="V4575">
        <v>15.119402985074627</v>
      </c>
      <c r="W4575">
        <v>58.91542288557212</v>
      </c>
      <c r="X4575">
        <v>152.34860367717209</v>
      </c>
      <c r="Y4575">
        <v>140.61776119402981</v>
      </c>
      <c r="Z4575">
        <v>140.61776119402981</v>
      </c>
      <c r="AA4575">
        <v>21.866111094356569</v>
      </c>
      <c r="AB4575">
        <v>3.9471396464188726</v>
      </c>
      <c r="AC4575">
        <v>-14.68044753135287</v>
      </c>
      <c r="AD4575">
        <v>9</v>
      </c>
      <c r="AE4575">
        <v>0</v>
      </c>
      <c r="AF4575">
        <v>0</v>
      </c>
      <c r="AG4575">
        <v>1</v>
      </c>
      <c r="AH4575">
        <v>3</v>
      </c>
      <c r="AI4575">
        <v>2</v>
      </c>
      <c r="AJ4575">
        <v>4</v>
      </c>
      <c r="AK4575">
        <v>1</v>
      </c>
      <c r="AL4575">
        <v>9</v>
      </c>
      <c r="AM4575">
        <v>3</v>
      </c>
    </row>
    <row r="4576" spans="1:39">
      <c r="A4576">
        <v>13</v>
      </c>
      <c r="B4576">
        <v>61</v>
      </c>
      <c r="C4576">
        <v>2020</v>
      </c>
      <c r="D4576">
        <v>99</v>
      </c>
      <c r="E4576">
        <v>99</v>
      </c>
      <c r="F4576">
        <v>99</v>
      </c>
      <c r="G4576">
        <v>99</v>
      </c>
      <c r="H4576">
        <v>99</v>
      </c>
      <c r="I4576">
        <v>99</v>
      </c>
      <c r="J4576">
        <v>999</v>
      </c>
      <c r="K4576">
        <v>99</v>
      </c>
      <c r="L4576">
        <v>99</v>
      </c>
      <c r="M4576">
        <v>99</v>
      </c>
      <c r="N4576">
        <v>99</v>
      </c>
      <c r="O4576">
        <v>18</v>
      </c>
      <c r="P4576">
        <v>9999</v>
      </c>
      <c r="Q4576">
        <v>46</v>
      </c>
      <c r="R4576">
        <v>1417</v>
      </c>
      <c r="S4576">
        <v>1417</v>
      </c>
      <c r="T4576">
        <v>10.081104154809339</v>
      </c>
      <c r="U4576">
        <v>9.6757635403333122</v>
      </c>
      <c r="V4576">
        <v>15.113620324629498</v>
      </c>
      <c r="W4576">
        <v>59.229357798165147</v>
      </c>
      <c r="X4576">
        <v>157.91091918210267</v>
      </c>
      <c r="Y4576">
        <v>145.75177840508127</v>
      </c>
      <c r="Z4576">
        <v>145.75177840508127</v>
      </c>
      <c r="AA4576">
        <v>30.750313667130861</v>
      </c>
      <c r="AB4576">
        <v>4.3745316285711375</v>
      </c>
      <c r="AC4576">
        <v>-46.126325519590161</v>
      </c>
      <c r="AD4576">
        <v>84</v>
      </c>
      <c r="AE4576">
        <v>0</v>
      </c>
      <c r="AF4576">
        <v>0</v>
      </c>
      <c r="AG4576">
        <v>18</v>
      </c>
      <c r="AH4576">
        <v>188</v>
      </c>
      <c r="AI4576">
        <v>18</v>
      </c>
      <c r="AJ4576">
        <v>3</v>
      </c>
      <c r="AK4576">
        <v>12</v>
      </c>
      <c r="AL4576">
        <v>22</v>
      </c>
      <c r="AM4576">
        <v>7</v>
      </c>
    </row>
    <row r="4577" spans="1:39">
      <c r="A4577">
        <v>13</v>
      </c>
      <c r="B4577">
        <v>62</v>
      </c>
      <c r="C4577">
        <v>2020</v>
      </c>
      <c r="D4577">
        <v>99</v>
      </c>
      <c r="E4577">
        <v>99</v>
      </c>
      <c r="F4577">
        <v>99</v>
      </c>
      <c r="G4577">
        <v>99</v>
      </c>
      <c r="H4577">
        <v>99</v>
      </c>
      <c r="I4577">
        <v>99</v>
      </c>
      <c r="J4577">
        <v>999</v>
      </c>
      <c r="K4577">
        <v>99</v>
      </c>
      <c r="L4577">
        <v>99</v>
      </c>
      <c r="M4577">
        <v>99</v>
      </c>
      <c r="N4577">
        <v>99</v>
      </c>
      <c r="O4577">
        <v>54</v>
      </c>
      <c r="P4577">
        <v>9999</v>
      </c>
      <c r="Q4577">
        <v>7</v>
      </c>
      <c r="R4577">
        <v>38</v>
      </c>
      <c r="S4577">
        <v>38</v>
      </c>
      <c r="T4577">
        <v>0.27034718269778041</v>
      </c>
      <c r="U4577">
        <v>0.31812761416390489</v>
      </c>
      <c r="V4577">
        <v>14.47368421052631</v>
      </c>
      <c r="W4577">
        <v>57.894736842105239</v>
      </c>
      <c r="X4577">
        <v>193.60409420083252</v>
      </c>
      <c r="Y4577">
        <v>178.69657894736852</v>
      </c>
      <c r="Z4577">
        <v>178.69657894736852</v>
      </c>
      <c r="AA4577">
        <v>29.603873970915529</v>
      </c>
      <c r="AB4577">
        <v>5.2904555255280794</v>
      </c>
      <c r="AC4577">
        <v>-50.503102997401761</v>
      </c>
      <c r="AD4577">
        <v>2</v>
      </c>
      <c r="AE4577">
        <v>0</v>
      </c>
      <c r="AF4577">
        <v>0</v>
      </c>
      <c r="AG4577">
        <v>1</v>
      </c>
      <c r="AH4577">
        <v>3</v>
      </c>
      <c r="AI4577">
        <v>1</v>
      </c>
      <c r="AJ4577">
        <v>0</v>
      </c>
      <c r="AK4577">
        <v>0</v>
      </c>
      <c r="AL4577">
        <v>1</v>
      </c>
      <c r="AM4577">
        <v>0</v>
      </c>
    </row>
    <row r="4578" spans="1:39">
      <c r="A4578">
        <v>13</v>
      </c>
      <c r="B4578">
        <v>63</v>
      </c>
      <c r="C4578">
        <v>2019</v>
      </c>
      <c r="D4578">
        <v>99</v>
      </c>
      <c r="E4578">
        <v>99</v>
      </c>
      <c r="F4578">
        <v>99</v>
      </c>
      <c r="G4578">
        <v>99</v>
      </c>
      <c r="H4578">
        <v>99</v>
      </c>
      <c r="I4578">
        <v>99</v>
      </c>
      <c r="J4578">
        <v>999</v>
      </c>
      <c r="K4578">
        <v>99</v>
      </c>
      <c r="L4578">
        <v>99</v>
      </c>
      <c r="M4578">
        <v>99</v>
      </c>
      <c r="N4578">
        <v>99</v>
      </c>
      <c r="O4578">
        <v>1</v>
      </c>
      <c r="P4578">
        <v>9999</v>
      </c>
      <c r="Q4578">
        <v>96</v>
      </c>
      <c r="R4578">
        <v>1720</v>
      </c>
      <c r="S4578">
        <v>1720</v>
      </c>
      <c r="T4578">
        <v>11.926223824712242</v>
      </c>
      <c r="U4578">
        <v>12.208489498113263</v>
      </c>
      <c r="V4578">
        <v>15.043023255813951</v>
      </c>
      <c r="W4578">
        <v>59.098255813953486</v>
      </c>
      <c r="X4578">
        <v>168.67941999042529</v>
      </c>
      <c r="Y4578">
        <v>155.69110465116276</v>
      </c>
      <c r="Z4578">
        <v>155.69110465116276</v>
      </c>
      <c r="AA4578">
        <v>29.884546581153202</v>
      </c>
      <c r="AB4578">
        <v>4.5464268340990088</v>
      </c>
      <c r="AC4578">
        <v>-39.443619300792882</v>
      </c>
      <c r="AD4578">
        <v>42</v>
      </c>
      <c r="AE4578">
        <v>0</v>
      </c>
      <c r="AF4578">
        <v>0</v>
      </c>
      <c r="AG4578">
        <v>7</v>
      </c>
      <c r="AH4578">
        <v>84</v>
      </c>
      <c r="AI4578">
        <v>10</v>
      </c>
      <c r="AJ4578">
        <v>19</v>
      </c>
      <c r="AK4578">
        <v>5</v>
      </c>
      <c r="AL4578">
        <v>18</v>
      </c>
      <c r="AM4578">
        <v>14</v>
      </c>
    </row>
    <row r="4579" spans="1:39">
      <c r="A4579">
        <v>13</v>
      </c>
      <c r="B4579">
        <v>64</v>
      </c>
      <c r="C4579">
        <v>2019</v>
      </c>
      <c r="D4579">
        <v>99</v>
      </c>
      <c r="E4579">
        <v>99</v>
      </c>
      <c r="F4579">
        <v>99</v>
      </c>
      <c r="G4579">
        <v>99</v>
      </c>
      <c r="H4579">
        <v>99</v>
      </c>
      <c r="I4579">
        <v>99</v>
      </c>
      <c r="J4579">
        <v>999</v>
      </c>
      <c r="K4579">
        <v>99</v>
      </c>
      <c r="L4579">
        <v>99</v>
      </c>
      <c r="M4579">
        <v>99</v>
      </c>
      <c r="N4579">
        <v>99</v>
      </c>
      <c r="O4579">
        <v>4</v>
      </c>
      <c r="P4579">
        <v>9999</v>
      </c>
      <c r="Q4579">
        <v>117</v>
      </c>
      <c r="R4579">
        <v>2798</v>
      </c>
      <c r="S4579">
        <v>2798</v>
      </c>
      <c r="T4579">
        <v>19.400915268340036</v>
      </c>
      <c r="U4579">
        <v>19.705433827696218</v>
      </c>
      <c r="V4579">
        <v>15.513938527519654</v>
      </c>
      <c r="W4579">
        <v>60.098641887062193</v>
      </c>
      <c r="X4579">
        <v>167.36587114925754</v>
      </c>
      <c r="Y4579">
        <v>154.47869907076486</v>
      </c>
      <c r="Z4579">
        <v>154.47869907076486</v>
      </c>
      <c r="AA4579">
        <v>29.168145246010344</v>
      </c>
      <c r="AB4579">
        <v>4.3201397982887659</v>
      </c>
      <c r="AC4579">
        <v>-46.456856292916115</v>
      </c>
      <c r="AD4579">
        <v>42</v>
      </c>
      <c r="AE4579">
        <v>0</v>
      </c>
      <c r="AF4579">
        <v>0</v>
      </c>
      <c r="AG4579">
        <v>2</v>
      </c>
      <c r="AH4579">
        <v>104</v>
      </c>
      <c r="AI4579">
        <v>18</v>
      </c>
      <c r="AJ4579">
        <v>16</v>
      </c>
      <c r="AK4579">
        <v>23</v>
      </c>
      <c r="AL4579">
        <v>19</v>
      </c>
      <c r="AM4579">
        <v>5</v>
      </c>
    </row>
    <row r="4580" spans="1:39">
      <c r="A4580">
        <v>13</v>
      </c>
      <c r="B4580">
        <v>65</v>
      </c>
      <c r="C4580">
        <v>2019</v>
      </c>
      <c r="D4580">
        <v>99</v>
      </c>
      <c r="E4580">
        <v>99</v>
      </c>
      <c r="F4580">
        <v>99</v>
      </c>
      <c r="G4580">
        <v>99</v>
      </c>
      <c r="H4580">
        <v>99</v>
      </c>
      <c r="I4580">
        <v>99</v>
      </c>
      <c r="J4580">
        <v>999</v>
      </c>
      <c r="K4580">
        <v>99</v>
      </c>
      <c r="L4580">
        <v>99</v>
      </c>
      <c r="M4580">
        <v>99</v>
      </c>
      <c r="N4580">
        <v>99</v>
      </c>
      <c r="O4580">
        <v>8</v>
      </c>
      <c r="P4580">
        <v>9999</v>
      </c>
      <c r="Q4580">
        <v>63</v>
      </c>
      <c r="R4580">
        <v>1283</v>
      </c>
      <c r="S4580">
        <v>1283</v>
      </c>
      <c r="T4580">
        <v>8.8961309111080311</v>
      </c>
      <c r="U4580">
        <v>9.0846756931847032</v>
      </c>
      <c r="V4580">
        <v>14.273577552611064</v>
      </c>
      <c r="W4580">
        <v>57.801247077162898</v>
      </c>
      <c r="X4580">
        <v>168.271816883675</v>
      </c>
      <c r="Y4580">
        <v>155.31488698363205</v>
      </c>
      <c r="Z4580">
        <v>155.31488698363205</v>
      </c>
      <c r="AA4580">
        <v>35.222774881455372</v>
      </c>
      <c r="AB4580">
        <v>6.1448048512478444</v>
      </c>
      <c r="AC4580">
        <v>-52.494994046139531</v>
      </c>
      <c r="AD4580">
        <v>51</v>
      </c>
      <c r="AE4580">
        <v>0</v>
      </c>
      <c r="AF4580">
        <v>0</v>
      </c>
      <c r="AG4580">
        <v>7</v>
      </c>
      <c r="AH4580">
        <v>71</v>
      </c>
      <c r="AI4580">
        <v>9</v>
      </c>
      <c r="AJ4580">
        <v>4</v>
      </c>
      <c r="AK4580">
        <v>6</v>
      </c>
      <c r="AL4580">
        <v>6</v>
      </c>
      <c r="AM4580">
        <v>6</v>
      </c>
    </row>
    <row r="4581" spans="1:39">
      <c r="A4581">
        <v>13</v>
      </c>
      <c r="B4581">
        <v>66</v>
      </c>
      <c r="C4581">
        <v>2019</v>
      </c>
      <c r="D4581">
        <v>99</v>
      </c>
      <c r="E4581">
        <v>99</v>
      </c>
      <c r="F4581">
        <v>99</v>
      </c>
      <c r="G4581">
        <v>99</v>
      </c>
      <c r="H4581">
        <v>99</v>
      </c>
      <c r="I4581">
        <v>99</v>
      </c>
      <c r="J4581">
        <v>999</v>
      </c>
      <c r="K4581">
        <v>99</v>
      </c>
      <c r="L4581">
        <v>99</v>
      </c>
      <c r="M4581">
        <v>99</v>
      </c>
      <c r="N4581">
        <v>99</v>
      </c>
      <c r="O4581">
        <v>9</v>
      </c>
      <c r="P4581">
        <v>9999</v>
      </c>
      <c r="Q4581">
        <v>10</v>
      </c>
      <c r="R4581">
        <v>399</v>
      </c>
      <c r="S4581">
        <v>399</v>
      </c>
      <c r="T4581">
        <v>2.7666065732908058</v>
      </c>
      <c r="U4581">
        <v>2.852115581616836</v>
      </c>
      <c r="V4581">
        <v>15.082706766917296</v>
      </c>
      <c r="W4581">
        <v>59.160401002506255</v>
      </c>
      <c r="X4581">
        <v>169.87240582496321</v>
      </c>
      <c r="Y4581">
        <v>156.79223057644128</v>
      </c>
      <c r="Z4581">
        <v>156.79223057644128</v>
      </c>
      <c r="AA4581">
        <v>32.423325629848051</v>
      </c>
      <c r="AB4581">
        <v>4.1794743514267871</v>
      </c>
      <c r="AC4581">
        <v>-50.959631022215184</v>
      </c>
      <c r="AD4581">
        <v>14</v>
      </c>
      <c r="AE4581">
        <v>0</v>
      </c>
      <c r="AF4581">
        <v>0</v>
      </c>
      <c r="AG4581">
        <v>1</v>
      </c>
      <c r="AH4581">
        <v>43</v>
      </c>
      <c r="AI4581">
        <v>3</v>
      </c>
      <c r="AJ4581">
        <v>2</v>
      </c>
      <c r="AK4581">
        <v>2</v>
      </c>
      <c r="AL4581">
        <v>3</v>
      </c>
      <c r="AM4581">
        <v>2</v>
      </c>
    </row>
    <row r="4582" spans="1:39">
      <c r="A4582">
        <v>13</v>
      </c>
      <c r="B4582">
        <v>67</v>
      </c>
      <c r="C4582">
        <v>2019</v>
      </c>
      <c r="D4582">
        <v>99</v>
      </c>
      <c r="E4582">
        <v>99</v>
      </c>
      <c r="F4582">
        <v>99</v>
      </c>
      <c r="G4582">
        <v>99</v>
      </c>
      <c r="H4582">
        <v>99</v>
      </c>
      <c r="I4582">
        <v>99</v>
      </c>
      <c r="J4582">
        <v>999</v>
      </c>
      <c r="K4582">
        <v>99</v>
      </c>
      <c r="L4582">
        <v>99</v>
      </c>
      <c r="M4582">
        <v>99</v>
      </c>
      <c r="N4582">
        <v>99</v>
      </c>
      <c r="O4582">
        <v>11</v>
      </c>
      <c r="P4582">
        <v>9999</v>
      </c>
      <c r="Q4582">
        <v>199</v>
      </c>
      <c r="R4582">
        <v>5223</v>
      </c>
      <c r="S4582">
        <v>5190</v>
      </c>
      <c r="T4582">
        <v>36.215504090972125</v>
      </c>
      <c r="U4582">
        <v>36.235086709919379</v>
      </c>
      <c r="V4582">
        <v>14.947731188971852</v>
      </c>
      <c r="W4582">
        <v>58.938150289017358</v>
      </c>
      <c r="X4582">
        <v>165.90762709069324</v>
      </c>
      <c r="Y4582">
        <v>152.17369710894101</v>
      </c>
      <c r="Z4582">
        <v>153.14127552986491</v>
      </c>
      <c r="AA4582">
        <v>30.131052280227543</v>
      </c>
      <c r="AB4582">
        <v>4.5250138918185154</v>
      </c>
      <c r="AC4582">
        <v>-44.578385232829007</v>
      </c>
      <c r="AD4582">
        <v>168</v>
      </c>
      <c r="AE4582">
        <v>0</v>
      </c>
      <c r="AF4582">
        <v>0</v>
      </c>
      <c r="AG4582">
        <v>11</v>
      </c>
      <c r="AH4582">
        <v>414</v>
      </c>
      <c r="AI4582">
        <v>34</v>
      </c>
      <c r="AJ4582">
        <v>32</v>
      </c>
      <c r="AK4582">
        <v>35</v>
      </c>
      <c r="AL4582">
        <v>31</v>
      </c>
      <c r="AM4582">
        <v>12</v>
      </c>
    </row>
    <row r="4583" spans="1:39">
      <c r="A4583">
        <v>13</v>
      </c>
      <c r="B4583">
        <v>68</v>
      </c>
      <c r="C4583">
        <v>2019</v>
      </c>
      <c r="D4583">
        <v>99</v>
      </c>
      <c r="E4583">
        <v>99</v>
      </c>
      <c r="F4583">
        <v>99</v>
      </c>
      <c r="G4583">
        <v>99</v>
      </c>
      <c r="H4583">
        <v>99</v>
      </c>
      <c r="I4583">
        <v>99</v>
      </c>
      <c r="J4583">
        <v>999</v>
      </c>
      <c r="K4583">
        <v>99</v>
      </c>
      <c r="L4583">
        <v>99</v>
      </c>
      <c r="M4583">
        <v>99</v>
      </c>
      <c r="N4583">
        <v>99</v>
      </c>
      <c r="O4583">
        <v>14</v>
      </c>
      <c r="P4583">
        <v>9999</v>
      </c>
      <c r="Q4583">
        <v>45</v>
      </c>
      <c r="R4583">
        <v>503</v>
      </c>
      <c r="S4583">
        <v>502</v>
      </c>
      <c r="T4583">
        <v>3.4877270836222443</v>
      </c>
      <c r="U4583">
        <v>3.4380010057156225</v>
      </c>
      <c r="V4583">
        <v>15.341948310139163</v>
      </c>
      <c r="W4583">
        <v>59.808764940239058</v>
      </c>
      <c r="X4583">
        <v>162.75142212811963</v>
      </c>
      <c r="Y4583">
        <v>149.92302186878737</v>
      </c>
      <c r="Z4583">
        <v>150.221673306773</v>
      </c>
      <c r="AA4583">
        <v>30.197025426527922</v>
      </c>
      <c r="AB4583">
        <v>4.8408210743458193</v>
      </c>
      <c r="AC4583">
        <v>-49.895861703940312</v>
      </c>
      <c r="AD4583">
        <v>14</v>
      </c>
      <c r="AE4583">
        <v>1</v>
      </c>
      <c r="AF4583">
        <v>0</v>
      </c>
      <c r="AG4583">
        <v>2</v>
      </c>
      <c r="AH4583">
        <v>30</v>
      </c>
      <c r="AI4583">
        <v>2</v>
      </c>
      <c r="AJ4583">
        <v>1</v>
      </c>
      <c r="AK4583">
        <v>1</v>
      </c>
      <c r="AL4583">
        <v>3</v>
      </c>
      <c r="AM4583">
        <v>0</v>
      </c>
    </row>
    <row r="4584" spans="1:39">
      <c r="A4584">
        <v>13</v>
      </c>
      <c r="B4584">
        <v>69</v>
      </c>
      <c r="C4584">
        <v>2019</v>
      </c>
      <c r="D4584">
        <v>99</v>
      </c>
      <c r="E4584">
        <v>99</v>
      </c>
      <c r="F4584">
        <v>99</v>
      </c>
      <c r="G4584">
        <v>99</v>
      </c>
      <c r="H4584">
        <v>99</v>
      </c>
      <c r="I4584">
        <v>99</v>
      </c>
      <c r="J4584">
        <v>999</v>
      </c>
      <c r="K4584">
        <v>99</v>
      </c>
      <c r="L4584">
        <v>99</v>
      </c>
      <c r="M4584">
        <v>99</v>
      </c>
      <c r="N4584">
        <v>99</v>
      </c>
      <c r="O4584">
        <v>15</v>
      </c>
      <c r="P4584">
        <v>9999</v>
      </c>
      <c r="Q4584">
        <v>8</v>
      </c>
      <c r="R4584">
        <v>300</v>
      </c>
      <c r="S4584">
        <v>300</v>
      </c>
      <c r="T4584">
        <v>2.0801553182637633</v>
      </c>
      <c r="U4584">
        <v>2.1364755183926061</v>
      </c>
      <c r="V4584">
        <v>15.32</v>
      </c>
      <c r="W4584">
        <v>59.673333333333353</v>
      </c>
      <c r="X4584">
        <v>169.24088118454321</v>
      </c>
      <c r="Y4584">
        <v>156.20933333333338</v>
      </c>
      <c r="Z4584">
        <v>156.20933333333338</v>
      </c>
      <c r="AA4584">
        <v>28.117561171307848</v>
      </c>
      <c r="AB4584">
        <v>4.1968189011308743</v>
      </c>
      <c r="AC4584">
        <v>-37.174306290160409</v>
      </c>
      <c r="AD4584">
        <v>17</v>
      </c>
      <c r="AE4584">
        <v>0</v>
      </c>
      <c r="AF4584">
        <v>0</v>
      </c>
      <c r="AG4584">
        <v>0</v>
      </c>
      <c r="AH4584">
        <v>48</v>
      </c>
      <c r="AI4584">
        <v>9</v>
      </c>
      <c r="AJ4584">
        <v>2</v>
      </c>
      <c r="AK4584">
        <v>2</v>
      </c>
      <c r="AL4584">
        <v>1</v>
      </c>
      <c r="AM4584">
        <v>0</v>
      </c>
    </row>
    <row r="4585" spans="1:39">
      <c r="A4585">
        <v>13</v>
      </c>
      <c r="B4585">
        <v>70</v>
      </c>
      <c r="C4585">
        <v>2019</v>
      </c>
      <c r="D4585">
        <v>99</v>
      </c>
      <c r="E4585">
        <v>99</v>
      </c>
      <c r="F4585">
        <v>99</v>
      </c>
      <c r="G4585">
        <v>99</v>
      </c>
      <c r="H4585">
        <v>99</v>
      </c>
      <c r="I4585">
        <v>99</v>
      </c>
      <c r="J4585">
        <v>999</v>
      </c>
      <c r="K4585">
        <v>99</v>
      </c>
      <c r="L4585">
        <v>99</v>
      </c>
      <c r="M4585">
        <v>99</v>
      </c>
      <c r="N4585">
        <v>99</v>
      </c>
      <c r="O4585">
        <v>16</v>
      </c>
      <c r="P4585">
        <v>9999</v>
      </c>
      <c r="Q4585">
        <v>64</v>
      </c>
      <c r="R4585">
        <v>212</v>
      </c>
      <c r="S4585">
        <v>212</v>
      </c>
      <c r="T4585">
        <v>1.4699764249063929</v>
      </c>
      <c r="U4585">
        <v>1.3199493221449379</v>
      </c>
      <c r="V4585">
        <v>14.735849056603776</v>
      </c>
      <c r="W4585">
        <v>58.415094339622641</v>
      </c>
      <c r="X4585">
        <v>147.96193707966231</v>
      </c>
      <c r="Y4585">
        <v>136.56886792452835</v>
      </c>
      <c r="Z4585">
        <v>136.56886792452835</v>
      </c>
      <c r="AA4585">
        <v>14.856466498854971</v>
      </c>
      <c r="AB4585">
        <v>3.9354890480985993</v>
      </c>
      <c r="AC4585">
        <v>-33.47419370084716</v>
      </c>
      <c r="AD4585">
        <v>9</v>
      </c>
      <c r="AE4585">
        <v>0</v>
      </c>
      <c r="AF4585">
        <v>0</v>
      </c>
      <c r="AG4585">
        <v>3</v>
      </c>
      <c r="AH4585">
        <v>4</v>
      </c>
      <c r="AI4585">
        <v>3</v>
      </c>
      <c r="AJ4585">
        <v>8</v>
      </c>
      <c r="AK4585">
        <v>1</v>
      </c>
      <c r="AL4585">
        <v>8</v>
      </c>
      <c r="AM4585">
        <v>5</v>
      </c>
    </row>
    <row r="4586" spans="1:39">
      <c r="A4586">
        <v>13</v>
      </c>
      <c r="B4586">
        <v>71</v>
      </c>
      <c r="C4586">
        <v>2019</v>
      </c>
      <c r="D4586">
        <v>99</v>
      </c>
      <c r="E4586">
        <v>99</v>
      </c>
      <c r="F4586">
        <v>99</v>
      </c>
      <c r="G4586">
        <v>99</v>
      </c>
      <c r="H4586">
        <v>99</v>
      </c>
      <c r="I4586">
        <v>99</v>
      </c>
      <c r="J4586">
        <v>999</v>
      </c>
      <c r="K4586">
        <v>99</v>
      </c>
      <c r="L4586">
        <v>99</v>
      </c>
      <c r="M4586">
        <v>99</v>
      </c>
      <c r="N4586">
        <v>99</v>
      </c>
      <c r="O4586">
        <v>18</v>
      </c>
      <c r="P4586">
        <v>9999</v>
      </c>
      <c r="Q4586">
        <v>46</v>
      </c>
      <c r="R4586">
        <v>1927</v>
      </c>
      <c r="S4586">
        <v>1927</v>
      </c>
      <c r="T4586">
        <v>13.361530994314238</v>
      </c>
      <c r="U4586">
        <v>12.582674063797764</v>
      </c>
      <c r="V4586">
        <v>15.304618578100678</v>
      </c>
      <c r="W4586">
        <v>59.55786196159832</v>
      </c>
      <c r="X4586">
        <v>155.17431763146843</v>
      </c>
      <c r="Y4586">
        <v>143.22589517384549</v>
      </c>
      <c r="Z4586">
        <v>143.22589517384549</v>
      </c>
      <c r="AA4586">
        <v>29.670533169683672</v>
      </c>
      <c r="AB4586">
        <v>4.26589633085411</v>
      </c>
      <c r="AC4586">
        <v>-50.209376370243902</v>
      </c>
      <c r="AD4586">
        <v>69</v>
      </c>
      <c r="AE4586">
        <v>0</v>
      </c>
      <c r="AF4586">
        <v>0</v>
      </c>
      <c r="AG4586">
        <v>10</v>
      </c>
      <c r="AH4586">
        <v>202</v>
      </c>
      <c r="AI4586">
        <v>27</v>
      </c>
      <c r="AJ4586">
        <v>15</v>
      </c>
      <c r="AK4586">
        <v>7</v>
      </c>
      <c r="AL4586">
        <v>25</v>
      </c>
      <c r="AM4586">
        <v>13</v>
      </c>
    </row>
    <row r="4587" spans="1:39">
      <c r="A4587">
        <v>13</v>
      </c>
      <c r="B4587">
        <v>72</v>
      </c>
      <c r="C4587">
        <v>2019</v>
      </c>
      <c r="D4587">
        <v>99</v>
      </c>
      <c r="E4587">
        <v>99</v>
      </c>
      <c r="F4587">
        <v>99</v>
      </c>
      <c r="G4587">
        <v>99</v>
      </c>
      <c r="H4587">
        <v>99</v>
      </c>
      <c r="I4587">
        <v>99</v>
      </c>
      <c r="J4587">
        <v>999</v>
      </c>
      <c r="K4587">
        <v>99</v>
      </c>
      <c r="L4587">
        <v>99</v>
      </c>
      <c r="M4587">
        <v>99</v>
      </c>
      <c r="N4587">
        <v>99</v>
      </c>
      <c r="O4587">
        <v>54</v>
      </c>
      <c r="P4587">
        <v>9999</v>
      </c>
      <c r="Q4587">
        <v>8</v>
      </c>
      <c r="R4587">
        <v>57</v>
      </c>
      <c r="S4587">
        <v>57</v>
      </c>
      <c r="T4587">
        <v>0.39522951047011506</v>
      </c>
      <c r="U4587">
        <v>0.4370987794186636</v>
      </c>
      <c r="V4587">
        <v>14.842105263157899</v>
      </c>
      <c r="W4587">
        <v>58.789473684210542</v>
      </c>
      <c r="X4587">
        <v>182.23565414076904</v>
      </c>
      <c r="Y4587">
        <v>168.20350877192979</v>
      </c>
      <c r="Z4587">
        <v>168.20350877192979</v>
      </c>
      <c r="AA4587">
        <v>34.393052975153154</v>
      </c>
      <c r="AB4587">
        <v>5.340138779014282</v>
      </c>
      <c r="AC4587">
        <v>-57.853247861364991</v>
      </c>
      <c r="AD4587">
        <v>5</v>
      </c>
      <c r="AE4587">
        <v>0</v>
      </c>
      <c r="AF4587">
        <v>0</v>
      </c>
      <c r="AG4587">
        <v>0</v>
      </c>
      <c r="AH4587">
        <v>3</v>
      </c>
      <c r="AI4587">
        <v>2</v>
      </c>
      <c r="AJ4587">
        <v>0</v>
      </c>
      <c r="AK4587">
        <v>3</v>
      </c>
      <c r="AL4587">
        <v>1</v>
      </c>
      <c r="AM4587">
        <v>2</v>
      </c>
    </row>
    <row r="4588" spans="1:39">
      <c r="A4588">
        <v>13</v>
      </c>
      <c r="B4588">
        <v>73</v>
      </c>
      <c r="C4588">
        <v>2018</v>
      </c>
      <c r="D4588">
        <v>99</v>
      </c>
      <c r="E4588">
        <v>99</v>
      </c>
      <c r="F4588">
        <v>99</v>
      </c>
      <c r="G4588">
        <v>99</v>
      </c>
      <c r="H4588">
        <v>99</v>
      </c>
      <c r="I4588">
        <v>99</v>
      </c>
      <c r="J4588">
        <v>999</v>
      </c>
      <c r="K4588">
        <v>99</v>
      </c>
      <c r="L4588">
        <v>99</v>
      </c>
      <c r="M4588">
        <v>99</v>
      </c>
      <c r="N4588">
        <v>99</v>
      </c>
      <c r="O4588">
        <v>1</v>
      </c>
      <c r="P4588">
        <v>9999</v>
      </c>
      <c r="Q4588">
        <v>98</v>
      </c>
      <c r="R4588">
        <v>1788</v>
      </c>
      <c r="S4588">
        <v>1788</v>
      </c>
      <c r="T4588">
        <v>11.530276649255176</v>
      </c>
      <c r="U4588">
        <v>11.737745419866227</v>
      </c>
      <c r="V4588">
        <v>14.996644295302012</v>
      </c>
      <c r="W4588">
        <v>59.097874720357972</v>
      </c>
      <c r="X4588">
        <v>169.05444021901187</v>
      </c>
      <c r="Y4588">
        <v>156.03724832214763</v>
      </c>
      <c r="Z4588">
        <v>156.03724832214763</v>
      </c>
      <c r="AA4588">
        <v>29.520841983993598</v>
      </c>
      <c r="AB4588">
        <v>4.6166142869247748</v>
      </c>
      <c r="AC4588">
        <v>-47.193585477005549</v>
      </c>
      <c r="AD4588">
        <v>45</v>
      </c>
      <c r="AE4588">
        <v>0</v>
      </c>
      <c r="AF4588">
        <v>0</v>
      </c>
      <c r="AG4588">
        <v>3</v>
      </c>
      <c r="AH4588">
        <v>108</v>
      </c>
      <c r="AI4588">
        <v>17</v>
      </c>
      <c r="AJ4588">
        <v>6</v>
      </c>
      <c r="AK4588">
        <v>9</v>
      </c>
      <c r="AL4588">
        <v>23</v>
      </c>
      <c r="AM4588">
        <v>10</v>
      </c>
    </row>
    <row r="4589" spans="1:39">
      <c r="A4589">
        <v>13</v>
      </c>
      <c r="B4589">
        <v>74</v>
      </c>
      <c r="C4589">
        <v>2018</v>
      </c>
      <c r="D4589">
        <v>99</v>
      </c>
      <c r="E4589">
        <v>99</v>
      </c>
      <c r="F4589">
        <v>99</v>
      </c>
      <c r="G4589">
        <v>99</v>
      </c>
      <c r="H4589">
        <v>99</v>
      </c>
      <c r="I4589">
        <v>99</v>
      </c>
      <c r="J4589">
        <v>999</v>
      </c>
      <c r="K4589">
        <v>99</v>
      </c>
      <c r="L4589">
        <v>99</v>
      </c>
      <c r="M4589">
        <v>99</v>
      </c>
      <c r="N4589">
        <v>99</v>
      </c>
      <c r="O4589">
        <v>4</v>
      </c>
      <c r="P4589">
        <v>9999</v>
      </c>
      <c r="Q4589">
        <v>120</v>
      </c>
      <c r="R4589">
        <v>2958</v>
      </c>
      <c r="S4589">
        <v>2958</v>
      </c>
      <c r="T4589">
        <v>19.075256335848326</v>
      </c>
      <c r="U4589">
        <v>19.436904631833432</v>
      </c>
      <c r="V4589">
        <v>15.138945233265723</v>
      </c>
      <c r="W4589">
        <v>59.342123056119</v>
      </c>
      <c r="X4589">
        <v>169.21479990359802</v>
      </c>
      <c r="Y4589">
        <v>156.18526031102087</v>
      </c>
      <c r="Z4589">
        <v>156.18526031102087</v>
      </c>
      <c r="AA4589">
        <v>30.68017166704178</v>
      </c>
      <c r="AB4589">
        <v>5.1016632622755616</v>
      </c>
      <c r="AC4589">
        <v>-54.371698011194162</v>
      </c>
      <c r="AD4589">
        <v>55</v>
      </c>
      <c r="AE4589">
        <v>0</v>
      </c>
      <c r="AF4589">
        <v>0</v>
      </c>
      <c r="AG4589">
        <v>7</v>
      </c>
      <c r="AH4589">
        <v>141</v>
      </c>
      <c r="AI4589">
        <v>34</v>
      </c>
      <c r="AJ4589">
        <v>23</v>
      </c>
      <c r="AK4589">
        <v>32</v>
      </c>
      <c r="AL4589">
        <v>65</v>
      </c>
      <c r="AM4589">
        <v>13</v>
      </c>
    </row>
    <row r="4590" spans="1:39">
      <c r="A4590">
        <v>13</v>
      </c>
      <c r="B4590">
        <v>75</v>
      </c>
      <c r="C4590">
        <v>2018</v>
      </c>
      <c r="D4590">
        <v>99</v>
      </c>
      <c r="E4590">
        <v>99</v>
      </c>
      <c r="F4590">
        <v>99</v>
      </c>
      <c r="G4590">
        <v>99</v>
      </c>
      <c r="H4590">
        <v>99</v>
      </c>
      <c r="I4590">
        <v>99</v>
      </c>
      <c r="J4590">
        <v>999</v>
      </c>
      <c r="K4590">
        <v>99</v>
      </c>
      <c r="L4590">
        <v>99</v>
      </c>
      <c r="M4590">
        <v>99</v>
      </c>
      <c r="N4590">
        <v>99</v>
      </c>
      <c r="O4590">
        <v>8</v>
      </c>
      <c r="P4590">
        <v>9999</v>
      </c>
      <c r="Q4590">
        <v>66</v>
      </c>
      <c r="R4590">
        <v>1610</v>
      </c>
      <c r="S4590">
        <v>1610</v>
      </c>
      <c r="T4590">
        <v>10.382407944799125</v>
      </c>
      <c r="U4590">
        <v>10.735356216545982</v>
      </c>
      <c r="V4590">
        <v>14.322360248447204</v>
      </c>
      <c r="W4590">
        <v>57.816149068322972</v>
      </c>
      <c r="X4590">
        <v>171.71174202405061</v>
      </c>
      <c r="Y4590">
        <v>158.48993788819871</v>
      </c>
      <c r="Z4590">
        <v>158.48993788819871</v>
      </c>
      <c r="AA4590">
        <v>32.573581081425303</v>
      </c>
      <c r="AB4590">
        <v>5.6306382439009388</v>
      </c>
      <c r="AC4590">
        <v>-54.737064706017755</v>
      </c>
      <c r="AD4590">
        <v>55</v>
      </c>
      <c r="AE4590">
        <v>0</v>
      </c>
      <c r="AF4590">
        <v>0</v>
      </c>
      <c r="AG4590">
        <v>6</v>
      </c>
      <c r="AH4590">
        <v>138</v>
      </c>
      <c r="AI4590">
        <v>15</v>
      </c>
      <c r="AJ4590">
        <v>11</v>
      </c>
      <c r="AK4590">
        <v>3</v>
      </c>
      <c r="AL4590">
        <v>3</v>
      </c>
      <c r="AM4590">
        <v>7</v>
      </c>
    </row>
    <row r="4591" spans="1:39">
      <c r="A4591">
        <v>13</v>
      </c>
      <c r="B4591">
        <v>76</v>
      </c>
      <c r="C4591">
        <v>2018</v>
      </c>
      <c r="D4591">
        <v>99</v>
      </c>
      <c r="E4591">
        <v>99</v>
      </c>
      <c r="F4591">
        <v>99</v>
      </c>
      <c r="G4591">
        <v>99</v>
      </c>
      <c r="H4591">
        <v>99</v>
      </c>
      <c r="I4591">
        <v>99</v>
      </c>
      <c r="J4591">
        <v>999</v>
      </c>
      <c r="K4591">
        <v>99</v>
      </c>
      <c r="L4591">
        <v>99</v>
      </c>
      <c r="M4591">
        <v>99</v>
      </c>
      <c r="N4591">
        <v>99</v>
      </c>
      <c r="O4591">
        <v>9</v>
      </c>
      <c r="P4591">
        <v>9999</v>
      </c>
      <c r="Q4591">
        <v>14</v>
      </c>
      <c r="R4591">
        <v>522</v>
      </c>
      <c r="S4591">
        <v>522</v>
      </c>
      <c r="T4591">
        <v>3.3662217063261752</v>
      </c>
      <c r="U4591">
        <v>3.4637074298127049</v>
      </c>
      <c r="V4591">
        <v>14.626436781609195</v>
      </c>
      <c r="W4591">
        <v>58.302681992337149</v>
      </c>
      <c r="X4591">
        <v>170.875622138371</v>
      </c>
      <c r="Y4591">
        <v>157.71819923371638</v>
      </c>
      <c r="Z4591">
        <v>157.71819923371638</v>
      </c>
      <c r="AA4591">
        <v>30.721144050579255</v>
      </c>
      <c r="AB4591">
        <v>4.4429496098915875</v>
      </c>
      <c r="AC4591">
        <v>-45.992136860898249</v>
      </c>
      <c r="AD4591">
        <v>22</v>
      </c>
      <c r="AE4591">
        <v>0</v>
      </c>
      <c r="AF4591">
        <v>0</v>
      </c>
      <c r="AG4591">
        <v>1</v>
      </c>
      <c r="AH4591">
        <v>71</v>
      </c>
      <c r="AI4591">
        <v>5</v>
      </c>
      <c r="AJ4591">
        <v>0</v>
      </c>
      <c r="AK4591">
        <v>2</v>
      </c>
      <c r="AL4591">
        <v>7</v>
      </c>
      <c r="AM4591">
        <v>0</v>
      </c>
    </row>
    <row r="4592" spans="1:39">
      <c r="A4592">
        <v>13</v>
      </c>
      <c r="B4592">
        <v>77</v>
      </c>
      <c r="C4592">
        <v>2018</v>
      </c>
      <c r="D4592">
        <v>99</v>
      </c>
      <c r="E4592">
        <v>99</v>
      </c>
      <c r="F4592">
        <v>99</v>
      </c>
      <c r="G4592">
        <v>99</v>
      </c>
      <c r="H4592">
        <v>99</v>
      </c>
      <c r="I4592">
        <v>99</v>
      </c>
      <c r="J4592">
        <v>999</v>
      </c>
      <c r="K4592">
        <v>99</v>
      </c>
      <c r="L4592">
        <v>99</v>
      </c>
      <c r="M4592">
        <v>99</v>
      </c>
      <c r="N4592">
        <v>99</v>
      </c>
      <c r="O4592">
        <v>11</v>
      </c>
      <c r="P4592">
        <v>9999</v>
      </c>
      <c r="Q4592">
        <v>195</v>
      </c>
      <c r="R4592">
        <v>5522</v>
      </c>
      <c r="S4592">
        <v>5522</v>
      </c>
      <c r="T4592">
        <v>35.609724640484941</v>
      </c>
      <c r="U4592">
        <v>35.417455947157436</v>
      </c>
      <c r="V4592">
        <v>14.724194132560662</v>
      </c>
      <c r="W4592">
        <v>58.447663889894976</v>
      </c>
      <c r="X4592">
        <v>165.16969647265381</v>
      </c>
      <c r="Y4592">
        <v>152.45162984425949</v>
      </c>
      <c r="Z4592">
        <v>152.45162984425949</v>
      </c>
      <c r="AA4592">
        <v>29.905135204739757</v>
      </c>
      <c r="AB4592">
        <v>4.6675685426136289</v>
      </c>
      <c r="AC4592">
        <v>-45.232656593701265</v>
      </c>
      <c r="AD4592">
        <v>176</v>
      </c>
      <c r="AE4592">
        <v>0</v>
      </c>
      <c r="AF4592">
        <v>0</v>
      </c>
      <c r="AG4592">
        <v>13</v>
      </c>
      <c r="AH4592">
        <v>417</v>
      </c>
      <c r="AI4592">
        <v>74</v>
      </c>
      <c r="AJ4592">
        <v>36</v>
      </c>
      <c r="AK4592">
        <v>53</v>
      </c>
      <c r="AL4592">
        <v>60</v>
      </c>
      <c r="AM4592">
        <v>11</v>
      </c>
    </row>
    <row r="4593" spans="1:39">
      <c r="A4593">
        <v>13</v>
      </c>
      <c r="B4593">
        <v>78</v>
      </c>
      <c r="C4593">
        <v>2018</v>
      </c>
      <c r="D4593">
        <v>99</v>
      </c>
      <c r="E4593">
        <v>99</v>
      </c>
      <c r="F4593">
        <v>99</v>
      </c>
      <c r="G4593">
        <v>99</v>
      </c>
      <c r="H4593">
        <v>99</v>
      </c>
      <c r="I4593">
        <v>99</v>
      </c>
      <c r="J4593">
        <v>999</v>
      </c>
      <c r="K4593">
        <v>99</v>
      </c>
      <c r="L4593">
        <v>99</v>
      </c>
      <c r="M4593">
        <v>99</v>
      </c>
      <c r="N4593">
        <v>99</v>
      </c>
      <c r="O4593">
        <v>14</v>
      </c>
      <c r="P4593">
        <v>9999</v>
      </c>
      <c r="Q4593">
        <v>48</v>
      </c>
      <c r="R4593">
        <v>553</v>
      </c>
      <c r="S4593">
        <v>553</v>
      </c>
      <c r="T4593">
        <v>3.5661314245179594</v>
      </c>
      <c r="U4593">
        <v>3.582029559412462</v>
      </c>
      <c r="V4593">
        <v>14.759493670886076</v>
      </c>
      <c r="W4593">
        <v>58.546112115732392</v>
      </c>
      <c r="X4593">
        <v>166.80668235312561</v>
      </c>
      <c r="Y4593">
        <v>153.96256781193497</v>
      </c>
      <c r="Z4593">
        <v>153.96256781193497</v>
      </c>
      <c r="AA4593">
        <v>30.929043659453846</v>
      </c>
      <c r="AB4593">
        <v>4.8558002342659181</v>
      </c>
      <c r="AC4593">
        <v>-40.682961851043054</v>
      </c>
      <c r="AD4593">
        <v>10</v>
      </c>
      <c r="AE4593">
        <v>0</v>
      </c>
      <c r="AF4593">
        <v>0</v>
      </c>
      <c r="AG4593">
        <v>0</v>
      </c>
      <c r="AH4593">
        <v>39</v>
      </c>
      <c r="AI4593">
        <v>10</v>
      </c>
      <c r="AJ4593">
        <v>3</v>
      </c>
      <c r="AK4593">
        <v>6</v>
      </c>
      <c r="AL4593">
        <v>23</v>
      </c>
      <c r="AM4593">
        <v>0</v>
      </c>
    </row>
    <row r="4594" spans="1:39">
      <c r="A4594">
        <v>13</v>
      </c>
      <c r="B4594">
        <v>79</v>
      </c>
      <c r="C4594">
        <v>2018</v>
      </c>
      <c r="D4594">
        <v>99</v>
      </c>
      <c r="E4594">
        <v>99</v>
      </c>
      <c r="F4594">
        <v>99</v>
      </c>
      <c r="G4594">
        <v>99</v>
      </c>
      <c r="H4594">
        <v>99</v>
      </c>
      <c r="I4594">
        <v>99</v>
      </c>
      <c r="J4594">
        <v>999</v>
      </c>
      <c r="K4594">
        <v>99</v>
      </c>
      <c r="L4594">
        <v>99</v>
      </c>
      <c r="M4594">
        <v>99</v>
      </c>
      <c r="N4594">
        <v>99</v>
      </c>
      <c r="O4594">
        <v>15</v>
      </c>
      <c r="P4594">
        <v>9999</v>
      </c>
      <c r="Q4594">
        <v>9</v>
      </c>
      <c r="R4594">
        <v>329</v>
      </c>
      <c r="S4594">
        <v>329</v>
      </c>
      <c r="T4594">
        <v>2.1216224930676475</v>
      </c>
      <c r="U4594">
        <v>2.0857914534180666</v>
      </c>
      <c r="V4594">
        <v>15.413373860182373</v>
      </c>
      <c r="W4594">
        <v>59.872340425531917</v>
      </c>
      <c r="X4594">
        <v>163.26173077746347</v>
      </c>
      <c r="Y4594">
        <v>150.69057750759885</v>
      </c>
      <c r="Z4594">
        <v>150.69057750759885</v>
      </c>
      <c r="AA4594">
        <v>29.638293679799609</v>
      </c>
      <c r="AB4594">
        <v>4.8146932843228756</v>
      </c>
      <c r="AC4594">
        <v>-52.959998205101478</v>
      </c>
      <c r="AD4594">
        <v>21</v>
      </c>
      <c r="AE4594">
        <v>0</v>
      </c>
      <c r="AF4594">
        <v>0</v>
      </c>
      <c r="AG4594">
        <v>0</v>
      </c>
      <c r="AH4594">
        <v>59</v>
      </c>
      <c r="AI4594">
        <v>12</v>
      </c>
      <c r="AJ4594">
        <v>0</v>
      </c>
      <c r="AK4594">
        <v>6</v>
      </c>
      <c r="AL4594">
        <v>15</v>
      </c>
      <c r="AM4594">
        <v>0</v>
      </c>
    </row>
    <row r="4595" spans="1:39">
      <c r="A4595">
        <v>13</v>
      </c>
      <c r="B4595">
        <v>80</v>
      </c>
      <c r="C4595">
        <v>2018</v>
      </c>
      <c r="D4595">
        <v>99</v>
      </c>
      <c r="E4595">
        <v>99</v>
      </c>
      <c r="F4595">
        <v>99</v>
      </c>
      <c r="G4595">
        <v>99</v>
      </c>
      <c r="H4595">
        <v>99</v>
      </c>
      <c r="I4595">
        <v>99</v>
      </c>
      <c r="J4595">
        <v>999</v>
      </c>
      <c r="K4595">
        <v>99</v>
      </c>
      <c r="L4595">
        <v>99</v>
      </c>
      <c r="M4595">
        <v>99</v>
      </c>
      <c r="N4595">
        <v>99</v>
      </c>
      <c r="O4595">
        <v>16</v>
      </c>
      <c r="P4595">
        <v>9999</v>
      </c>
      <c r="Q4595">
        <v>41</v>
      </c>
      <c r="R4595">
        <v>118</v>
      </c>
      <c r="S4595">
        <v>117</v>
      </c>
      <c r="T4595">
        <v>0.76094666924614707</v>
      </c>
      <c r="U4595">
        <v>0.67692341090674713</v>
      </c>
      <c r="V4595">
        <v>14.33050847457627</v>
      </c>
      <c r="W4595">
        <v>57.470085470085479</v>
      </c>
      <c r="X4595">
        <v>148.96432047303381</v>
      </c>
      <c r="Y4595">
        <v>136.35423728813555</v>
      </c>
      <c r="Z4595">
        <v>137.51965811965809</v>
      </c>
      <c r="AA4595">
        <v>17.80419733147658</v>
      </c>
      <c r="AB4595">
        <v>4.3727451323733666</v>
      </c>
      <c r="AC4595">
        <v>-52.607009713235534</v>
      </c>
      <c r="AD4595">
        <v>4</v>
      </c>
      <c r="AE4595">
        <v>0</v>
      </c>
      <c r="AF4595">
        <v>0</v>
      </c>
      <c r="AG4595">
        <v>1</v>
      </c>
      <c r="AH4595">
        <v>3</v>
      </c>
      <c r="AI4595">
        <v>0</v>
      </c>
      <c r="AJ4595">
        <v>1</v>
      </c>
      <c r="AK4595">
        <v>0</v>
      </c>
      <c r="AL4595">
        <v>13</v>
      </c>
      <c r="AM4595">
        <v>7</v>
      </c>
    </row>
    <row r="4596" spans="1:39">
      <c r="A4596">
        <v>13</v>
      </c>
      <c r="B4596">
        <v>81</v>
      </c>
      <c r="C4596">
        <v>2018</v>
      </c>
      <c r="D4596">
        <v>99</v>
      </c>
      <c r="E4596">
        <v>99</v>
      </c>
      <c r="F4596">
        <v>99</v>
      </c>
      <c r="G4596">
        <v>99</v>
      </c>
      <c r="H4596">
        <v>99</v>
      </c>
      <c r="I4596">
        <v>99</v>
      </c>
      <c r="J4596">
        <v>999</v>
      </c>
      <c r="K4596">
        <v>99</v>
      </c>
      <c r="L4596">
        <v>99</v>
      </c>
      <c r="M4596">
        <v>99</v>
      </c>
      <c r="N4596">
        <v>99</v>
      </c>
      <c r="O4596">
        <v>18</v>
      </c>
      <c r="P4596">
        <v>9999</v>
      </c>
      <c r="Q4596">
        <v>43</v>
      </c>
      <c r="R4596">
        <v>2015</v>
      </c>
      <c r="S4596">
        <v>2015</v>
      </c>
      <c r="T4596">
        <v>12.994131682465987</v>
      </c>
      <c r="U4596">
        <v>12.186447303171352</v>
      </c>
      <c r="V4596">
        <v>14.891811414392061</v>
      </c>
      <c r="W4596">
        <v>58.828287841191056</v>
      </c>
      <c r="X4596">
        <v>155.74405393997861</v>
      </c>
      <c r="Y4596">
        <v>143.75176178660061</v>
      </c>
      <c r="Z4596">
        <v>143.75176178660061</v>
      </c>
      <c r="AA4596">
        <v>32.369555675251355</v>
      </c>
      <c r="AB4596">
        <v>4.7810932226322009</v>
      </c>
      <c r="AC4596">
        <v>-49.745583088338947</v>
      </c>
      <c r="AD4596">
        <v>59</v>
      </c>
      <c r="AE4596">
        <v>0</v>
      </c>
      <c r="AF4596">
        <v>0</v>
      </c>
      <c r="AG4596">
        <v>11</v>
      </c>
      <c r="AH4596">
        <v>227</v>
      </c>
      <c r="AI4596">
        <v>14</v>
      </c>
      <c r="AJ4596">
        <v>26</v>
      </c>
      <c r="AK4596">
        <v>19</v>
      </c>
      <c r="AL4596">
        <v>128</v>
      </c>
      <c r="AM4596">
        <v>16</v>
      </c>
    </row>
    <row r="4597" spans="1:39">
      <c r="A4597">
        <v>13</v>
      </c>
      <c r="B4597">
        <v>82</v>
      </c>
      <c r="C4597">
        <v>2018</v>
      </c>
      <c r="D4597">
        <v>99</v>
      </c>
      <c r="E4597">
        <v>99</v>
      </c>
      <c r="F4597">
        <v>99</v>
      </c>
      <c r="G4597">
        <v>99</v>
      </c>
      <c r="H4597">
        <v>99</v>
      </c>
      <c r="I4597">
        <v>99</v>
      </c>
      <c r="J4597">
        <v>999</v>
      </c>
      <c r="K4597">
        <v>99</v>
      </c>
      <c r="L4597">
        <v>99</v>
      </c>
      <c r="M4597">
        <v>99</v>
      </c>
      <c r="N4597">
        <v>99</v>
      </c>
      <c r="O4597">
        <v>54</v>
      </c>
      <c r="P4597">
        <v>9999</v>
      </c>
      <c r="Q4597">
        <v>8</v>
      </c>
      <c r="R4597">
        <v>92</v>
      </c>
      <c r="S4597">
        <v>92</v>
      </c>
      <c r="T4597">
        <v>0.59328045398852147</v>
      </c>
      <c r="U4597">
        <v>0.67763862787559792</v>
      </c>
      <c r="V4597">
        <v>14.130434782608695</v>
      </c>
      <c r="W4597">
        <v>57.380434782608702</v>
      </c>
      <c r="X4597">
        <v>189.67921239813464</v>
      </c>
      <c r="Y4597">
        <v>175.07391304347823</v>
      </c>
      <c r="Z4597">
        <v>175.07391304347823</v>
      </c>
      <c r="AA4597">
        <v>33.572814667347906</v>
      </c>
      <c r="AB4597">
        <v>5.1517037943652388</v>
      </c>
      <c r="AC4597">
        <v>-41.334598346345594</v>
      </c>
      <c r="AD4597">
        <v>5</v>
      </c>
      <c r="AE4597">
        <v>0</v>
      </c>
      <c r="AF4597">
        <v>0</v>
      </c>
      <c r="AG4597">
        <v>0</v>
      </c>
      <c r="AH4597">
        <v>15</v>
      </c>
      <c r="AI4597">
        <v>0</v>
      </c>
      <c r="AJ4597">
        <v>1</v>
      </c>
      <c r="AK4597">
        <v>1</v>
      </c>
      <c r="AL4597">
        <v>4</v>
      </c>
      <c r="AM4597">
        <v>0</v>
      </c>
    </row>
    <row r="4598" spans="1:39">
      <c r="A4598">
        <v>13</v>
      </c>
      <c r="B4598">
        <v>83</v>
      </c>
      <c r="C4598">
        <v>2017</v>
      </c>
      <c r="D4598">
        <v>99</v>
      </c>
      <c r="E4598">
        <v>99</v>
      </c>
      <c r="F4598">
        <v>99</v>
      </c>
      <c r="G4598">
        <v>99</v>
      </c>
      <c r="H4598">
        <v>99</v>
      </c>
      <c r="I4598">
        <v>99</v>
      </c>
      <c r="J4598">
        <v>999</v>
      </c>
      <c r="K4598">
        <v>99</v>
      </c>
      <c r="L4598">
        <v>99</v>
      </c>
      <c r="M4598">
        <v>99</v>
      </c>
      <c r="N4598">
        <v>99</v>
      </c>
      <c r="O4598">
        <v>1</v>
      </c>
      <c r="P4598">
        <v>9999</v>
      </c>
      <c r="Q4598">
        <v>95</v>
      </c>
      <c r="R4598">
        <v>1738</v>
      </c>
      <c r="S4598">
        <v>1738</v>
      </c>
      <c r="T4598">
        <v>12.213633169360502</v>
      </c>
      <c r="U4598">
        <v>12.432415884716063</v>
      </c>
      <c r="V4598">
        <v>14.968354430379748</v>
      </c>
      <c r="W4598">
        <v>59.071346375143825</v>
      </c>
      <c r="X4598">
        <v>167.84475998239549</v>
      </c>
      <c r="Y4598">
        <v>154.92071346375141</v>
      </c>
      <c r="Z4598">
        <v>154.92071346375141</v>
      </c>
      <c r="AA4598">
        <v>29.514429330947362</v>
      </c>
      <c r="AB4598">
        <v>4.965887839125207</v>
      </c>
      <c r="AC4598">
        <v>-45.342641089377722</v>
      </c>
      <c r="AD4598">
        <v>55</v>
      </c>
      <c r="AE4598">
        <v>0</v>
      </c>
      <c r="AF4598">
        <v>0</v>
      </c>
      <c r="AG4598">
        <v>7</v>
      </c>
      <c r="AH4598">
        <v>101</v>
      </c>
      <c r="AI4598">
        <v>8</v>
      </c>
      <c r="AJ4598">
        <v>12</v>
      </c>
      <c r="AK4598">
        <v>8</v>
      </c>
      <c r="AL4598">
        <v>15</v>
      </c>
      <c r="AM4598">
        <v>4</v>
      </c>
    </row>
    <row r="4599" spans="1:39">
      <c r="A4599">
        <v>13</v>
      </c>
      <c r="B4599">
        <v>84</v>
      </c>
      <c r="C4599">
        <v>2017</v>
      </c>
      <c r="D4599">
        <v>99</v>
      </c>
      <c r="E4599">
        <v>99</v>
      </c>
      <c r="F4599">
        <v>99</v>
      </c>
      <c r="G4599">
        <v>99</v>
      </c>
      <c r="H4599">
        <v>99</v>
      </c>
      <c r="I4599">
        <v>99</v>
      </c>
      <c r="J4599">
        <v>999</v>
      </c>
      <c r="K4599">
        <v>99</v>
      </c>
      <c r="L4599">
        <v>99</v>
      </c>
      <c r="M4599">
        <v>99</v>
      </c>
      <c r="N4599">
        <v>99</v>
      </c>
      <c r="O4599">
        <v>4</v>
      </c>
      <c r="P4599">
        <v>9999</v>
      </c>
      <c r="Q4599">
        <v>115</v>
      </c>
      <c r="R4599">
        <v>2636</v>
      </c>
      <c r="S4599">
        <v>2636</v>
      </c>
      <c r="T4599">
        <v>18.524244553759655</v>
      </c>
      <c r="U4599">
        <v>18.604758651263158</v>
      </c>
      <c r="V4599">
        <v>15.22799696509863</v>
      </c>
      <c r="W4599">
        <v>59.557283763277717</v>
      </c>
      <c r="X4599">
        <v>165.60775297283911</v>
      </c>
      <c r="Y4599">
        <v>152.85595599393025</v>
      </c>
      <c r="Z4599">
        <v>152.85595599393025</v>
      </c>
      <c r="AA4599">
        <v>27.042705621822968</v>
      </c>
      <c r="AB4599">
        <v>4.5105823199282895</v>
      </c>
      <c r="AC4599">
        <v>-38.406184754340032</v>
      </c>
      <c r="AD4599">
        <v>24</v>
      </c>
      <c r="AE4599">
        <v>1</v>
      </c>
      <c r="AF4599">
        <v>0</v>
      </c>
      <c r="AG4599">
        <v>1</v>
      </c>
      <c r="AH4599">
        <v>111</v>
      </c>
      <c r="AI4599">
        <v>22</v>
      </c>
      <c r="AJ4599">
        <v>22</v>
      </c>
      <c r="AK4599">
        <v>21</v>
      </c>
      <c r="AL4599">
        <v>26</v>
      </c>
      <c r="AM4599">
        <v>4</v>
      </c>
    </row>
    <row r="4600" spans="1:39">
      <c r="A4600">
        <v>13</v>
      </c>
      <c r="B4600">
        <v>85</v>
      </c>
      <c r="C4600">
        <v>2017</v>
      </c>
      <c r="D4600">
        <v>99</v>
      </c>
      <c r="E4600">
        <v>99</v>
      </c>
      <c r="F4600">
        <v>99</v>
      </c>
      <c r="G4600">
        <v>99</v>
      </c>
      <c r="H4600">
        <v>99</v>
      </c>
      <c r="I4600">
        <v>99</v>
      </c>
      <c r="J4600">
        <v>999</v>
      </c>
      <c r="K4600">
        <v>99</v>
      </c>
      <c r="L4600">
        <v>99</v>
      </c>
      <c r="M4600">
        <v>99</v>
      </c>
      <c r="N4600">
        <v>99</v>
      </c>
      <c r="O4600">
        <v>8</v>
      </c>
      <c r="P4600">
        <v>9999</v>
      </c>
      <c r="Q4600">
        <v>82</v>
      </c>
      <c r="R4600">
        <v>1645</v>
      </c>
      <c r="S4600">
        <v>1645</v>
      </c>
      <c r="T4600">
        <v>11.56008432888264</v>
      </c>
      <c r="U4600">
        <v>12.037029042117091</v>
      </c>
      <c r="V4600">
        <v>14.038297872340427</v>
      </c>
      <c r="W4600">
        <v>57.350759878419446</v>
      </c>
      <c r="X4600">
        <v>171.69412547296889</v>
      </c>
      <c r="Y4600">
        <v>158.47367781155012</v>
      </c>
      <c r="Z4600">
        <v>158.47367781155012</v>
      </c>
      <c r="AA4600">
        <v>32.045769606855117</v>
      </c>
      <c r="AB4600">
        <v>5.7891320225540452</v>
      </c>
      <c r="AC4600">
        <v>-52.35789435939445</v>
      </c>
      <c r="AD4600">
        <v>54</v>
      </c>
      <c r="AE4600">
        <v>0</v>
      </c>
      <c r="AF4600">
        <v>0</v>
      </c>
      <c r="AG4600">
        <v>5</v>
      </c>
      <c r="AH4600">
        <v>173</v>
      </c>
      <c r="AI4600">
        <v>6</v>
      </c>
      <c r="AJ4600">
        <v>7</v>
      </c>
      <c r="AK4600">
        <v>3</v>
      </c>
      <c r="AL4600">
        <v>2</v>
      </c>
      <c r="AM4600">
        <v>6</v>
      </c>
    </row>
    <row r="4601" spans="1:39">
      <c r="A4601">
        <v>13</v>
      </c>
      <c r="B4601">
        <v>86</v>
      </c>
      <c r="C4601">
        <v>2017</v>
      </c>
      <c r="D4601">
        <v>99</v>
      </c>
      <c r="E4601">
        <v>99</v>
      </c>
      <c r="F4601">
        <v>99</v>
      </c>
      <c r="G4601">
        <v>99</v>
      </c>
      <c r="H4601">
        <v>99</v>
      </c>
      <c r="I4601">
        <v>99</v>
      </c>
      <c r="J4601">
        <v>999</v>
      </c>
      <c r="K4601">
        <v>99</v>
      </c>
      <c r="L4601">
        <v>99</v>
      </c>
      <c r="M4601">
        <v>99</v>
      </c>
      <c r="N4601">
        <v>99</v>
      </c>
      <c r="O4601">
        <v>9</v>
      </c>
      <c r="P4601">
        <v>9999</v>
      </c>
      <c r="Q4601">
        <v>15</v>
      </c>
      <c r="R4601">
        <v>418</v>
      </c>
      <c r="S4601">
        <v>418</v>
      </c>
      <c r="T4601">
        <v>2.937456078706957</v>
      </c>
      <c r="U4601">
        <v>3.1364062443509177</v>
      </c>
      <c r="V4601">
        <v>14.559808612440188</v>
      </c>
      <c r="W4601">
        <v>58.260765550239249</v>
      </c>
      <c r="X4601">
        <v>176.05892995070164</v>
      </c>
      <c r="Y4601">
        <v>162.50239234449757</v>
      </c>
      <c r="Z4601">
        <v>162.50239234449757</v>
      </c>
      <c r="AA4601">
        <v>31.245914473898956</v>
      </c>
      <c r="AB4601">
        <v>4.4330685784892001</v>
      </c>
      <c r="AC4601">
        <v>-49.776106265451808</v>
      </c>
      <c r="AD4601">
        <v>9</v>
      </c>
      <c r="AE4601">
        <v>0</v>
      </c>
      <c r="AF4601">
        <v>0</v>
      </c>
      <c r="AG4601">
        <v>3</v>
      </c>
      <c r="AH4601">
        <v>67</v>
      </c>
      <c r="AI4601">
        <v>3</v>
      </c>
      <c r="AJ4601">
        <v>3</v>
      </c>
      <c r="AK4601">
        <v>0</v>
      </c>
      <c r="AL4601">
        <v>18</v>
      </c>
      <c r="AM4601">
        <v>1</v>
      </c>
    </row>
    <row r="4602" spans="1:39">
      <c r="A4602">
        <v>13</v>
      </c>
      <c r="B4602">
        <v>87</v>
      </c>
      <c r="C4602">
        <v>2017</v>
      </c>
      <c r="D4602">
        <v>99</v>
      </c>
      <c r="E4602">
        <v>99</v>
      </c>
      <c r="F4602">
        <v>99</v>
      </c>
      <c r="G4602">
        <v>99</v>
      </c>
      <c r="H4602">
        <v>99</v>
      </c>
      <c r="I4602">
        <v>99</v>
      </c>
      <c r="J4602">
        <v>999</v>
      </c>
      <c r="K4602">
        <v>99</v>
      </c>
      <c r="L4602">
        <v>99</v>
      </c>
      <c r="M4602">
        <v>99</v>
      </c>
      <c r="N4602">
        <v>99</v>
      </c>
      <c r="O4602">
        <v>11</v>
      </c>
      <c r="P4602">
        <v>9999</v>
      </c>
      <c r="Q4602">
        <v>194</v>
      </c>
      <c r="R4602">
        <v>4938</v>
      </c>
      <c r="S4602">
        <v>4938</v>
      </c>
      <c r="T4602">
        <v>34.701335207308503</v>
      </c>
      <c r="U4602">
        <v>34.523107735965368</v>
      </c>
      <c r="V4602">
        <v>14.773997569866342</v>
      </c>
      <c r="W4602">
        <v>58.601053057918186</v>
      </c>
      <c r="X4602">
        <v>164.04418033891079</v>
      </c>
      <c r="Y4602">
        <v>151.41277845281436</v>
      </c>
      <c r="Z4602">
        <v>151.41277845281436</v>
      </c>
      <c r="AA4602">
        <v>29.189084841636351</v>
      </c>
      <c r="AB4602">
        <v>4.6033444998242077</v>
      </c>
      <c r="AC4602">
        <v>-45.671538123476871</v>
      </c>
      <c r="AD4602">
        <v>200</v>
      </c>
      <c r="AE4602">
        <v>0</v>
      </c>
      <c r="AF4602">
        <v>0</v>
      </c>
      <c r="AG4602">
        <v>10</v>
      </c>
      <c r="AH4602">
        <v>337</v>
      </c>
      <c r="AI4602">
        <v>88</v>
      </c>
      <c r="AJ4602">
        <v>65</v>
      </c>
      <c r="AK4602">
        <v>33</v>
      </c>
      <c r="AL4602">
        <v>228</v>
      </c>
      <c r="AM4602">
        <v>13</v>
      </c>
    </row>
    <row r="4603" spans="1:39">
      <c r="A4603">
        <v>13</v>
      </c>
      <c r="B4603">
        <v>88</v>
      </c>
      <c r="C4603">
        <v>2017</v>
      </c>
      <c r="D4603">
        <v>99</v>
      </c>
      <c r="E4603">
        <v>99</v>
      </c>
      <c r="F4603">
        <v>99</v>
      </c>
      <c r="G4603">
        <v>99</v>
      </c>
      <c r="H4603">
        <v>99</v>
      </c>
      <c r="I4603">
        <v>99</v>
      </c>
      <c r="J4603">
        <v>999</v>
      </c>
      <c r="K4603">
        <v>99</v>
      </c>
      <c r="L4603">
        <v>99</v>
      </c>
      <c r="M4603">
        <v>99</v>
      </c>
      <c r="N4603">
        <v>99</v>
      </c>
      <c r="O4603">
        <v>14</v>
      </c>
      <c r="P4603">
        <v>9999</v>
      </c>
      <c r="Q4603">
        <v>45</v>
      </c>
      <c r="R4603">
        <v>519</v>
      </c>
      <c r="S4603">
        <v>519</v>
      </c>
      <c r="T4603">
        <v>3.6472241742796903</v>
      </c>
      <c r="U4603">
        <v>3.6499889575191657</v>
      </c>
      <c r="V4603">
        <v>14.99421965317919</v>
      </c>
      <c r="W4603">
        <v>59.100192678227351</v>
      </c>
      <c r="X4603">
        <v>165.01606347735151</v>
      </c>
      <c r="Y4603">
        <v>152.30982658959536</v>
      </c>
      <c r="Z4603">
        <v>152.30982658959536</v>
      </c>
      <c r="AA4603">
        <v>29.422111011067638</v>
      </c>
      <c r="AB4603">
        <v>4.8683615402093006</v>
      </c>
      <c r="AC4603">
        <v>-52.092522674454678</v>
      </c>
      <c r="AD4603">
        <v>16</v>
      </c>
      <c r="AE4603">
        <v>0</v>
      </c>
      <c r="AF4603">
        <v>0</v>
      </c>
      <c r="AG4603">
        <v>1</v>
      </c>
      <c r="AH4603">
        <v>34</v>
      </c>
      <c r="AI4603">
        <v>10</v>
      </c>
      <c r="AJ4603">
        <v>6</v>
      </c>
      <c r="AK4603">
        <v>8</v>
      </c>
      <c r="AL4603">
        <v>13</v>
      </c>
      <c r="AM4603">
        <v>1</v>
      </c>
    </row>
    <row r="4604" spans="1:39">
      <c r="A4604">
        <v>13</v>
      </c>
      <c r="B4604">
        <v>89</v>
      </c>
      <c r="C4604">
        <v>2017</v>
      </c>
      <c r="D4604">
        <v>99</v>
      </c>
      <c r="E4604">
        <v>99</v>
      </c>
      <c r="F4604">
        <v>99</v>
      </c>
      <c r="G4604">
        <v>99</v>
      </c>
      <c r="H4604">
        <v>99</v>
      </c>
      <c r="I4604">
        <v>99</v>
      </c>
      <c r="J4604">
        <v>999</v>
      </c>
      <c r="K4604">
        <v>99</v>
      </c>
      <c r="L4604">
        <v>99</v>
      </c>
      <c r="M4604">
        <v>99</v>
      </c>
      <c r="N4604">
        <v>99</v>
      </c>
      <c r="O4604">
        <v>15</v>
      </c>
      <c r="P4604">
        <v>9999</v>
      </c>
      <c r="Q4604">
        <v>10</v>
      </c>
      <c r="R4604">
        <v>331</v>
      </c>
      <c r="S4604">
        <v>331</v>
      </c>
      <c r="T4604">
        <v>2.3260716795502465</v>
      </c>
      <c r="U4604">
        <v>2.1948148499411624</v>
      </c>
      <c r="V4604">
        <v>15.921450151057401</v>
      </c>
      <c r="W4604">
        <v>60.891238670694889</v>
      </c>
      <c r="X4604">
        <v>155.5865053205591</v>
      </c>
      <c r="Y4604">
        <v>143.60634441087623</v>
      </c>
      <c r="Z4604">
        <v>143.60634441087623</v>
      </c>
      <c r="AA4604">
        <v>24.489221790772017</v>
      </c>
      <c r="AB4604">
        <v>3.6691267646321646</v>
      </c>
      <c r="AC4604">
        <v>-36.968545776006437</v>
      </c>
      <c r="AD4604">
        <v>21</v>
      </c>
      <c r="AE4604">
        <v>0</v>
      </c>
      <c r="AF4604">
        <v>0</v>
      </c>
      <c r="AG4604">
        <v>0</v>
      </c>
      <c r="AH4604">
        <v>62</v>
      </c>
      <c r="AI4604">
        <v>12</v>
      </c>
      <c r="AJ4604">
        <v>11</v>
      </c>
      <c r="AK4604">
        <v>6</v>
      </c>
      <c r="AL4604">
        <v>16</v>
      </c>
      <c r="AM4604">
        <v>1</v>
      </c>
    </row>
    <row r="4605" spans="1:39">
      <c r="A4605">
        <v>13</v>
      </c>
      <c r="B4605">
        <v>90</v>
      </c>
      <c r="C4605">
        <v>2017</v>
      </c>
      <c r="D4605">
        <v>99</v>
      </c>
      <c r="E4605">
        <v>99</v>
      </c>
      <c r="F4605">
        <v>99</v>
      </c>
      <c r="G4605">
        <v>99</v>
      </c>
      <c r="H4605">
        <v>99</v>
      </c>
      <c r="I4605">
        <v>99</v>
      </c>
      <c r="J4605">
        <v>999</v>
      </c>
      <c r="K4605">
        <v>99</v>
      </c>
      <c r="L4605">
        <v>99</v>
      </c>
      <c r="M4605">
        <v>99</v>
      </c>
      <c r="N4605">
        <v>99</v>
      </c>
      <c r="O4605">
        <v>16</v>
      </c>
      <c r="P4605">
        <v>9999</v>
      </c>
      <c r="Q4605">
        <v>63</v>
      </c>
      <c r="R4605">
        <v>184</v>
      </c>
      <c r="S4605">
        <v>184</v>
      </c>
      <c r="T4605">
        <v>1.2930428671820098</v>
      </c>
      <c r="U4605">
        <v>1.1463401829344064</v>
      </c>
      <c r="V4605">
        <v>14.554347826086955</v>
      </c>
      <c r="W4605">
        <v>57.961956521739133</v>
      </c>
      <c r="X4605">
        <v>146.18328701304813</v>
      </c>
      <c r="Y4605">
        <v>134.92717391304348</v>
      </c>
      <c r="Z4605">
        <v>134.92717391304348</v>
      </c>
      <c r="AA4605">
        <v>12.00852146042131</v>
      </c>
      <c r="AB4605">
        <v>3.9977804274291993</v>
      </c>
      <c r="AC4605">
        <v>-40.248634320137811</v>
      </c>
      <c r="AD4605">
        <v>8</v>
      </c>
      <c r="AE4605">
        <v>0</v>
      </c>
      <c r="AF4605">
        <v>0</v>
      </c>
      <c r="AG4605">
        <v>0</v>
      </c>
      <c r="AH4605">
        <v>5</v>
      </c>
      <c r="AI4605">
        <v>2</v>
      </c>
      <c r="AJ4605">
        <v>2</v>
      </c>
      <c r="AK4605">
        <v>1</v>
      </c>
      <c r="AL4605">
        <v>3</v>
      </c>
      <c r="AM4605">
        <v>3</v>
      </c>
    </row>
    <row r="4606" spans="1:39">
      <c r="A4606">
        <v>13</v>
      </c>
      <c r="B4606">
        <v>91</v>
      </c>
      <c r="C4606">
        <v>2017</v>
      </c>
      <c r="D4606">
        <v>99</v>
      </c>
      <c r="E4606">
        <v>99</v>
      </c>
      <c r="F4606">
        <v>99</v>
      </c>
      <c r="G4606">
        <v>99</v>
      </c>
      <c r="H4606">
        <v>99</v>
      </c>
      <c r="I4606">
        <v>99</v>
      </c>
      <c r="J4606">
        <v>999</v>
      </c>
      <c r="K4606">
        <v>99</v>
      </c>
      <c r="L4606">
        <v>99</v>
      </c>
      <c r="M4606">
        <v>99</v>
      </c>
      <c r="N4606">
        <v>99</v>
      </c>
      <c r="O4606">
        <v>18</v>
      </c>
      <c r="P4606">
        <v>9999</v>
      </c>
      <c r="Q4606">
        <v>47</v>
      </c>
      <c r="R4606">
        <v>1749</v>
      </c>
      <c r="S4606">
        <v>1749</v>
      </c>
      <c r="T4606">
        <v>12.290934645115952</v>
      </c>
      <c r="U4606">
        <v>11.698847006162501</v>
      </c>
      <c r="V4606">
        <v>15.015437392795889</v>
      </c>
      <c r="W4606">
        <v>59.097770154373912</v>
      </c>
      <c r="X4606">
        <v>156.94781788324175</v>
      </c>
      <c r="Y4606">
        <v>144.86283590623188</v>
      </c>
      <c r="Z4606">
        <v>144.86283590623188</v>
      </c>
      <c r="AA4606">
        <v>29.814019905473973</v>
      </c>
      <c r="AB4606">
        <v>4.6195622339806723</v>
      </c>
      <c r="AC4606">
        <v>-52.513038908598688</v>
      </c>
      <c r="AD4606">
        <v>77</v>
      </c>
      <c r="AE4606">
        <v>0</v>
      </c>
      <c r="AF4606">
        <v>0</v>
      </c>
      <c r="AG4606">
        <v>16</v>
      </c>
      <c r="AH4606">
        <v>173</v>
      </c>
      <c r="AI4606">
        <v>29</v>
      </c>
      <c r="AJ4606">
        <v>41</v>
      </c>
      <c r="AK4606">
        <v>45</v>
      </c>
      <c r="AL4606">
        <v>160</v>
      </c>
      <c r="AM4606">
        <v>23</v>
      </c>
    </row>
    <row r="4607" spans="1:39">
      <c r="A4607">
        <v>13</v>
      </c>
      <c r="B4607">
        <v>92</v>
      </c>
      <c r="C4607">
        <v>2017</v>
      </c>
      <c r="D4607">
        <v>99</v>
      </c>
      <c r="E4607">
        <v>99</v>
      </c>
      <c r="F4607">
        <v>99</v>
      </c>
      <c r="G4607">
        <v>99</v>
      </c>
      <c r="H4607">
        <v>99</v>
      </c>
      <c r="I4607">
        <v>99</v>
      </c>
      <c r="J4607">
        <v>999</v>
      </c>
      <c r="K4607">
        <v>99</v>
      </c>
      <c r="L4607">
        <v>99</v>
      </c>
      <c r="M4607">
        <v>99</v>
      </c>
      <c r="N4607">
        <v>99</v>
      </c>
      <c r="O4607">
        <v>54</v>
      </c>
      <c r="P4607">
        <v>9999</v>
      </c>
      <c r="Q4607">
        <v>11</v>
      </c>
      <c r="R4607">
        <v>72</v>
      </c>
      <c r="S4607">
        <v>72</v>
      </c>
      <c r="T4607">
        <v>0.50597329585382989</v>
      </c>
      <c r="U4607">
        <v>0.57629144503017082</v>
      </c>
      <c r="V4607">
        <v>12.791666666666664</v>
      </c>
      <c r="W4607">
        <v>55.20833333333335</v>
      </c>
      <c r="X4607">
        <v>187.80697002527987</v>
      </c>
      <c r="Y4607">
        <v>173.34583333333327</v>
      </c>
      <c r="Z4607">
        <v>173.34583333333327</v>
      </c>
      <c r="AA4607">
        <v>37.269483858558374</v>
      </c>
      <c r="AB4607">
        <v>6.7328743655456549</v>
      </c>
      <c r="AC4607">
        <v>-64.877834177587047</v>
      </c>
      <c r="AD4607">
        <v>1</v>
      </c>
      <c r="AE4607">
        <v>0</v>
      </c>
      <c r="AF4607">
        <v>0</v>
      </c>
      <c r="AG4607">
        <v>0</v>
      </c>
      <c r="AH4607">
        <v>11</v>
      </c>
      <c r="AI4607">
        <v>2</v>
      </c>
      <c r="AJ4607">
        <v>0</v>
      </c>
      <c r="AK4607">
        <v>2</v>
      </c>
      <c r="AL4607">
        <v>3</v>
      </c>
      <c r="AM4607">
        <v>0</v>
      </c>
    </row>
    <row r="4608" spans="1:39">
      <c r="A4608">
        <v>13</v>
      </c>
      <c r="B4608">
        <v>93</v>
      </c>
      <c r="C4608">
        <v>2016</v>
      </c>
      <c r="D4608">
        <v>99</v>
      </c>
      <c r="E4608">
        <v>99</v>
      </c>
      <c r="F4608">
        <v>99</v>
      </c>
      <c r="G4608">
        <v>99</v>
      </c>
      <c r="H4608">
        <v>99</v>
      </c>
      <c r="I4608">
        <v>99</v>
      </c>
      <c r="J4608">
        <v>999</v>
      </c>
      <c r="K4608">
        <v>99</v>
      </c>
      <c r="L4608">
        <v>99</v>
      </c>
      <c r="M4608">
        <v>99</v>
      </c>
      <c r="N4608">
        <v>99</v>
      </c>
      <c r="O4608">
        <v>1</v>
      </c>
      <c r="P4608">
        <v>9999</v>
      </c>
      <c r="Q4608">
        <v>94</v>
      </c>
      <c r="R4608">
        <v>2038</v>
      </c>
      <c r="S4608">
        <v>2038</v>
      </c>
      <c r="T4608">
        <v>13.610257780152262</v>
      </c>
      <c r="U4608">
        <v>13.847642342061111</v>
      </c>
      <c r="V4608">
        <v>14.918547595682043</v>
      </c>
      <c r="W4608">
        <v>58.966143277723248</v>
      </c>
      <c r="X4608">
        <v>165.36691273176933</v>
      </c>
      <c r="Y4608">
        <v>152.63366045142266</v>
      </c>
      <c r="Z4608">
        <v>152.63366045142266</v>
      </c>
      <c r="AA4608">
        <v>30.839969118614391</v>
      </c>
      <c r="AB4608">
        <v>4.8301201629056916</v>
      </c>
      <c r="AC4608">
        <v>-34.220233700661304</v>
      </c>
      <c r="AD4608">
        <v>53</v>
      </c>
      <c r="AE4608">
        <v>0</v>
      </c>
      <c r="AF4608">
        <v>0</v>
      </c>
      <c r="AG4608">
        <v>5</v>
      </c>
      <c r="AH4608">
        <v>119</v>
      </c>
      <c r="AI4608">
        <v>28</v>
      </c>
      <c r="AJ4608">
        <v>7</v>
      </c>
      <c r="AK4608">
        <v>16</v>
      </c>
      <c r="AL4608">
        <v>28</v>
      </c>
      <c r="AM4608">
        <v>3</v>
      </c>
    </row>
    <row r="4609" spans="1:39">
      <c r="A4609">
        <v>13</v>
      </c>
      <c r="B4609">
        <v>94</v>
      </c>
      <c r="C4609">
        <v>2016</v>
      </c>
      <c r="D4609">
        <v>99</v>
      </c>
      <c r="E4609">
        <v>99</v>
      </c>
      <c r="F4609">
        <v>99</v>
      </c>
      <c r="G4609">
        <v>99</v>
      </c>
      <c r="H4609">
        <v>99</v>
      </c>
      <c r="I4609">
        <v>99</v>
      </c>
      <c r="J4609">
        <v>999</v>
      </c>
      <c r="K4609">
        <v>99</v>
      </c>
      <c r="L4609">
        <v>99</v>
      </c>
      <c r="M4609">
        <v>99</v>
      </c>
      <c r="N4609">
        <v>99</v>
      </c>
      <c r="O4609">
        <v>4</v>
      </c>
      <c r="P4609">
        <v>9999</v>
      </c>
      <c r="Q4609">
        <v>118</v>
      </c>
      <c r="R4609">
        <v>2792</v>
      </c>
      <c r="S4609">
        <v>2792</v>
      </c>
      <c r="T4609">
        <v>18.6456524642714</v>
      </c>
      <c r="U4609">
        <v>18.531440514069828</v>
      </c>
      <c r="V4609">
        <v>15.43767908309456</v>
      </c>
      <c r="W4609">
        <v>59.951647564469909</v>
      </c>
      <c r="X4609">
        <v>161.53652130991779</v>
      </c>
      <c r="Y4609">
        <v>149.0982091690546</v>
      </c>
      <c r="Z4609">
        <v>149.0982091690546</v>
      </c>
      <c r="AA4609">
        <v>28.16190368463166</v>
      </c>
      <c r="AB4609">
        <v>4.2464578371063473</v>
      </c>
      <c r="AC4609">
        <v>-39.809484754893241</v>
      </c>
      <c r="AD4609">
        <v>29</v>
      </c>
      <c r="AE4609">
        <v>0</v>
      </c>
      <c r="AF4609">
        <v>0</v>
      </c>
      <c r="AG4609">
        <v>3</v>
      </c>
      <c r="AH4609">
        <v>85</v>
      </c>
      <c r="AI4609">
        <v>24</v>
      </c>
      <c r="AJ4609">
        <v>32</v>
      </c>
      <c r="AK4609">
        <v>39</v>
      </c>
      <c r="AL4609">
        <v>25</v>
      </c>
      <c r="AM4609">
        <v>7</v>
      </c>
    </row>
    <row r="4610" spans="1:39">
      <c r="A4610">
        <v>13</v>
      </c>
      <c r="B4610">
        <v>95</v>
      </c>
      <c r="C4610">
        <v>2016</v>
      </c>
      <c r="D4610">
        <v>99</v>
      </c>
      <c r="E4610">
        <v>99</v>
      </c>
      <c r="F4610">
        <v>99</v>
      </c>
      <c r="G4610">
        <v>99</v>
      </c>
      <c r="H4610">
        <v>99</v>
      </c>
      <c r="I4610">
        <v>99</v>
      </c>
      <c r="J4610">
        <v>999</v>
      </c>
      <c r="K4610">
        <v>99</v>
      </c>
      <c r="L4610">
        <v>99</v>
      </c>
      <c r="M4610">
        <v>99</v>
      </c>
      <c r="N4610">
        <v>99</v>
      </c>
      <c r="O4610">
        <v>8</v>
      </c>
      <c r="P4610">
        <v>9999</v>
      </c>
      <c r="Q4610">
        <v>73</v>
      </c>
      <c r="R4610">
        <v>1785</v>
      </c>
      <c r="S4610">
        <v>1785</v>
      </c>
      <c r="T4610">
        <v>11.920662481634835</v>
      </c>
      <c r="U4610">
        <v>12.151722674104624</v>
      </c>
      <c r="V4610">
        <v>14.524369747899161</v>
      </c>
      <c r="W4610">
        <v>58.196078431372563</v>
      </c>
      <c r="X4610">
        <v>165.6824810097385</v>
      </c>
      <c r="Y4610">
        <v>152.92492997198903</v>
      </c>
      <c r="Z4610">
        <v>152.92492997198903</v>
      </c>
      <c r="AA4610">
        <v>32.185383016160678</v>
      </c>
      <c r="AB4610">
        <v>5.3502204226442318</v>
      </c>
      <c r="AC4610">
        <v>-50.948031812570527</v>
      </c>
      <c r="AD4610">
        <v>61</v>
      </c>
      <c r="AE4610">
        <v>0</v>
      </c>
      <c r="AF4610">
        <v>0</v>
      </c>
      <c r="AG4610">
        <v>8</v>
      </c>
      <c r="AH4610">
        <v>198</v>
      </c>
      <c r="AI4610">
        <v>16</v>
      </c>
      <c r="AJ4610">
        <v>10</v>
      </c>
      <c r="AK4610">
        <v>6</v>
      </c>
      <c r="AL4610">
        <v>6</v>
      </c>
      <c r="AM4610">
        <v>6</v>
      </c>
    </row>
    <row r="4611" spans="1:39">
      <c r="A4611">
        <v>13</v>
      </c>
      <c r="B4611">
        <v>96</v>
      </c>
      <c r="C4611">
        <v>2016</v>
      </c>
      <c r="D4611">
        <v>99</v>
      </c>
      <c r="E4611">
        <v>99</v>
      </c>
      <c r="F4611">
        <v>99</v>
      </c>
      <c r="G4611">
        <v>99</v>
      </c>
      <c r="H4611">
        <v>99</v>
      </c>
      <c r="I4611">
        <v>99</v>
      </c>
      <c r="J4611">
        <v>999</v>
      </c>
      <c r="K4611">
        <v>99</v>
      </c>
      <c r="L4611">
        <v>99</v>
      </c>
      <c r="M4611">
        <v>99</v>
      </c>
      <c r="N4611">
        <v>99</v>
      </c>
      <c r="O4611">
        <v>9</v>
      </c>
      <c r="P4611">
        <v>9999</v>
      </c>
      <c r="Q4611">
        <v>18</v>
      </c>
      <c r="R4611">
        <v>392</v>
      </c>
      <c r="S4611">
        <v>392</v>
      </c>
      <c r="T4611">
        <v>2.6178709763590224</v>
      </c>
      <c r="U4611">
        <v>2.7914626548129222</v>
      </c>
      <c r="V4611">
        <v>14.772959183673466</v>
      </c>
      <c r="W4611">
        <v>58.609693877551024</v>
      </c>
      <c r="X4611">
        <v>173.30963804806854</v>
      </c>
      <c r="Y4611">
        <v>159.96479591836737</v>
      </c>
      <c r="Z4611">
        <v>159.96479591836737</v>
      </c>
      <c r="AA4611">
        <v>31.498720179041591</v>
      </c>
      <c r="AB4611">
        <v>4.6399120228467581</v>
      </c>
      <c r="AC4611">
        <v>-41.746449770769537</v>
      </c>
      <c r="AD4611">
        <v>20</v>
      </c>
      <c r="AE4611">
        <v>0</v>
      </c>
      <c r="AF4611">
        <v>0</v>
      </c>
      <c r="AG4611">
        <v>3</v>
      </c>
      <c r="AH4611">
        <v>70</v>
      </c>
      <c r="AI4611">
        <v>3</v>
      </c>
      <c r="AJ4611">
        <v>6</v>
      </c>
      <c r="AK4611">
        <v>1</v>
      </c>
      <c r="AL4611">
        <v>10</v>
      </c>
      <c r="AM4611">
        <v>2</v>
      </c>
    </row>
    <row r="4612" spans="1:39">
      <c r="A4612">
        <v>13</v>
      </c>
      <c r="B4612">
        <v>97</v>
      </c>
      <c r="C4612">
        <v>2016</v>
      </c>
      <c r="D4612">
        <v>99</v>
      </c>
      <c r="E4612">
        <v>99</v>
      </c>
      <c r="F4612">
        <v>99</v>
      </c>
      <c r="G4612">
        <v>99</v>
      </c>
      <c r="H4612">
        <v>99</v>
      </c>
      <c r="I4612">
        <v>99</v>
      </c>
      <c r="J4612">
        <v>999</v>
      </c>
      <c r="K4612">
        <v>99</v>
      </c>
      <c r="L4612">
        <v>99</v>
      </c>
      <c r="M4612">
        <v>99</v>
      </c>
      <c r="N4612">
        <v>99</v>
      </c>
      <c r="O4612">
        <v>11</v>
      </c>
      <c r="P4612">
        <v>9999</v>
      </c>
      <c r="Q4612">
        <v>203</v>
      </c>
      <c r="R4612">
        <v>5221</v>
      </c>
      <c r="S4612">
        <v>5221</v>
      </c>
      <c r="T4612">
        <v>34.867102978496057</v>
      </c>
      <c r="U4612">
        <v>34.786278793516423</v>
      </c>
      <c r="V4612">
        <v>15.121049607354912</v>
      </c>
      <c r="W4612">
        <v>59.235012449722277</v>
      </c>
      <c r="X4612">
        <v>162.15533443467226</v>
      </c>
      <c r="Y4612">
        <v>149.66937368320225</v>
      </c>
      <c r="Z4612">
        <v>149.66937368320225</v>
      </c>
      <c r="AA4612">
        <v>28.789383301048623</v>
      </c>
      <c r="AB4612">
        <v>4.3764759126864945</v>
      </c>
      <c r="AC4612">
        <v>-40.438579371050302</v>
      </c>
      <c r="AD4612">
        <v>234</v>
      </c>
      <c r="AE4612">
        <v>0</v>
      </c>
      <c r="AF4612">
        <v>0</v>
      </c>
      <c r="AG4612">
        <v>19</v>
      </c>
      <c r="AH4612">
        <v>541</v>
      </c>
      <c r="AI4612">
        <v>36</v>
      </c>
      <c r="AJ4612">
        <v>117</v>
      </c>
      <c r="AK4612">
        <v>41</v>
      </c>
      <c r="AL4612">
        <v>104</v>
      </c>
      <c r="AM4612">
        <v>12</v>
      </c>
    </row>
    <row r="4613" spans="1:39">
      <c r="A4613">
        <v>13</v>
      </c>
      <c r="B4613">
        <v>98</v>
      </c>
      <c r="C4613">
        <v>2016</v>
      </c>
      <c r="D4613">
        <v>99</v>
      </c>
      <c r="E4613">
        <v>99</v>
      </c>
      <c r="F4613">
        <v>99</v>
      </c>
      <c r="G4613">
        <v>99</v>
      </c>
      <c r="H4613">
        <v>99</v>
      </c>
      <c r="I4613">
        <v>99</v>
      </c>
      <c r="J4613">
        <v>999</v>
      </c>
      <c r="K4613">
        <v>99</v>
      </c>
      <c r="L4613">
        <v>99</v>
      </c>
      <c r="M4613">
        <v>99</v>
      </c>
      <c r="N4613">
        <v>99</v>
      </c>
      <c r="O4613">
        <v>14</v>
      </c>
      <c r="P4613">
        <v>9999</v>
      </c>
      <c r="Q4613">
        <v>46</v>
      </c>
      <c r="R4613">
        <v>502</v>
      </c>
      <c r="S4613">
        <v>502</v>
      </c>
      <c r="T4613">
        <v>3.3524776278883399</v>
      </c>
      <c r="U4613">
        <v>3.3657660022247593</v>
      </c>
      <c r="V4613">
        <v>14.78286852589641</v>
      </c>
      <c r="W4613">
        <v>58.691235059760942</v>
      </c>
      <c r="X4613">
        <v>163.17633043125423</v>
      </c>
      <c r="Y4613">
        <v>150.61175298804784</v>
      </c>
      <c r="Z4613">
        <v>150.61175298804784</v>
      </c>
      <c r="AA4613">
        <v>29.531857356405222</v>
      </c>
      <c r="AB4613">
        <v>5.444237685170938</v>
      </c>
      <c r="AC4613">
        <v>-48.026022295506962</v>
      </c>
      <c r="AD4613">
        <v>6</v>
      </c>
      <c r="AE4613">
        <v>0</v>
      </c>
      <c r="AF4613">
        <v>0</v>
      </c>
      <c r="AG4613">
        <v>0</v>
      </c>
      <c r="AH4613">
        <v>26</v>
      </c>
      <c r="AI4613">
        <v>8</v>
      </c>
      <c r="AJ4613">
        <v>4</v>
      </c>
      <c r="AK4613">
        <v>10</v>
      </c>
      <c r="AL4613">
        <v>12</v>
      </c>
      <c r="AM4613">
        <v>0</v>
      </c>
    </row>
    <row r="4614" spans="1:39">
      <c r="A4614">
        <v>13</v>
      </c>
      <c r="B4614">
        <v>99</v>
      </c>
      <c r="C4614">
        <v>2016</v>
      </c>
      <c r="D4614">
        <v>99</v>
      </c>
      <c r="E4614">
        <v>99</v>
      </c>
      <c r="F4614">
        <v>99</v>
      </c>
      <c r="G4614">
        <v>99</v>
      </c>
      <c r="H4614">
        <v>99</v>
      </c>
      <c r="I4614">
        <v>99</v>
      </c>
      <c r="J4614">
        <v>999</v>
      </c>
      <c r="K4614">
        <v>99</v>
      </c>
      <c r="L4614">
        <v>99</v>
      </c>
      <c r="M4614">
        <v>99</v>
      </c>
      <c r="N4614">
        <v>99</v>
      </c>
      <c r="O4614">
        <v>15</v>
      </c>
      <c r="P4614">
        <v>9999</v>
      </c>
      <c r="Q4614">
        <v>9</v>
      </c>
      <c r="R4614">
        <v>349</v>
      </c>
      <c r="S4614">
        <v>349</v>
      </c>
      <c r="T4614">
        <v>2.330706558033925</v>
      </c>
      <c r="U4614">
        <v>2.263812634540094</v>
      </c>
      <c r="V4614">
        <v>15.719197707736388</v>
      </c>
      <c r="W4614">
        <v>60.627507163323777</v>
      </c>
      <c r="X4614">
        <v>157.86723869778075</v>
      </c>
      <c r="Y4614">
        <v>145.71146131805153</v>
      </c>
      <c r="Z4614">
        <v>145.71146131805153</v>
      </c>
      <c r="AA4614">
        <v>25.712298137564034</v>
      </c>
      <c r="AB4614">
        <v>4.2781432691776677</v>
      </c>
      <c r="AC4614">
        <v>-42.237244249060637</v>
      </c>
      <c r="AD4614">
        <v>17</v>
      </c>
      <c r="AE4614">
        <v>0</v>
      </c>
      <c r="AF4614">
        <v>0</v>
      </c>
      <c r="AG4614">
        <v>1</v>
      </c>
      <c r="AH4614">
        <v>75</v>
      </c>
      <c r="AI4614">
        <v>25</v>
      </c>
      <c r="AJ4614">
        <v>5</v>
      </c>
      <c r="AK4614">
        <v>4</v>
      </c>
      <c r="AL4614">
        <v>31</v>
      </c>
      <c r="AM4614">
        <v>2</v>
      </c>
    </row>
    <row r="4615" spans="1:39">
      <c r="A4615">
        <v>13</v>
      </c>
      <c r="B4615">
        <v>100</v>
      </c>
      <c r="C4615">
        <v>2016</v>
      </c>
      <c r="D4615">
        <v>99</v>
      </c>
      <c r="E4615">
        <v>99</v>
      </c>
      <c r="F4615">
        <v>99</v>
      </c>
      <c r="G4615">
        <v>99</v>
      </c>
      <c r="H4615">
        <v>99</v>
      </c>
      <c r="I4615">
        <v>99</v>
      </c>
      <c r="J4615">
        <v>999</v>
      </c>
      <c r="K4615">
        <v>99</v>
      </c>
      <c r="L4615">
        <v>99</v>
      </c>
      <c r="M4615">
        <v>99</v>
      </c>
      <c r="N4615">
        <v>99</v>
      </c>
      <c r="O4615">
        <v>16</v>
      </c>
      <c r="P4615">
        <v>9999</v>
      </c>
      <c r="Q4615">
        <v>55</v>
      </c>
      <c r="R4615">
        <v>189</v>
      </c>
      <c r="S4615">
        <v>174</v>
      </c>
      <c r="T4615">
        <v>1.2621877921730997</v>
      </c>
      <c r="U4615">
        <v>1.0302505871285608</v>
      </c>
      <c r="V4615">
        <v>14.105820105820104</v>
      </c>
      <c r="W4615">
        <v>58.03448275862069</v>
      </c>
      <c r="X4615">
        <v>144.81533073082372</v>
      </c>
      <c r="Y4615">
        <v>122.45026455026456</v>
      </c>
      <c r="Z4615">
        <v>133.00632183908044</v>
      </c>
      <c r="AA4615">
        <v>11.82805525303484</v>
      </c>
      <c r="AB4615">
        <v>4.9350919726423319</v>
      </c>
      <c r="AC4615">
        <v>-32.956547961110523</v>
      </c>
      <c r="AD4615">
        <v>7</v>
      </c>
      <c r="AE4615">
        <v>0</v>
      </c>
      <c r="AF4615">
        <v>0</v>
      </c>
      <c r="AG4615">
        <v>2</v>
      </c>
      <c r="AH4615">
        <v>2</v>
      </c>
      <c r="AI4615">
        <v>2</v>
      </c>
      <c r="AJ4615">
        <v>0</v>
      </c>
      <c r="AK4615">
        <v>0</v>
      </c>
      <c r="AL4615">
        <v>1</v>
      </c>
      <c r="AM4615">
        <v>4</v>
      </c>
    </row>
    <row r="4616" spans="1:39">
      <c r="A4616">
        <v>13</v>
      </c>
      <c r="B4616">
        <v>101</v>
      </c>
      <c r="C4616">
        <v>2016</v>
      </c>
      <c r="D4616">
        <v>99</v>
      </c>
      <c r="E4616">
        <v>99</v>
      </c>
      <c r="F4616">
        <v>99</v>
      </c>
      <c r="G4616">
        <v>99</v>
      </c>
      <c r="H4616">
        <v>99</v>
      </c>
      <c r="I4616">
        <v>99</v>
      </c>
      <c r="J4616">
        <v>999</v>
      </c>
      <c r="K4616">
        <v>99</v>
      </c>
      <c r="L4616">
        <v>99</v>
      </c>
      <c r="M4616">
        <v>99</v>
      </c>
      <c r="N4616">
        <v>99</v>
      </c>
      <c r="O4616">
        <v>18</v>
      </c>
      <c r="P4616">
        <v>9999</v>
      </c>
      <c r="Q4616">
        <v>46</v>
      </c>
      <c r="R4616">
        <v>1610</v>
      </c>
      <c r="S4616">
        <v>1609</v>
      </c>
      <c r="T4616">
        <v>10.751970081474555</v>
      </c>
      <c r="U4616">
        <v>10.509770399746017</v>
      </c>
      <c r="V4616">
        <v>14.907453416149062</v>
      </c>
      <c r="W4616">
        <v>58.98011187072715</v>
      </c>
      <c r="X4616">
        <v>158.88400637941348</v>
      </c>
      <c r="Y4616">
        <v>146.63782608695661</v>
      </c>
      <c r="Z4616">
        <v>146.72896208825372</v>
      </c>
      <c r="AA4616">
        <v>30.182217592044776</v>
      </c>
      <c r="AB4616">
        <v>4.273246559586787</v>
      </c>
      <c r="AC4616">
        <v>-61.737010552867645</v>
      </c>
      <c r="AD4616">
        <v>60</v>
      </c>
      <c r="AE4616">
        <v>0</v>
      </c>
      <c r="AF4616">
        <v>0</v>
      </c>
      <c r="AG4616">
        <v>10</v>
      </c>
      <c r="AH4616">
        <v>131</v>
      </c>
      <c r="AI4616">
        <v>21</v>
      </c>
      <c r="AJ4616">
        <v>13</v>
      </c>
      <c r="AK4616">
        <v>55</v>
      </c>
      <c r="AL4616">
        <v>49</v>
      </c>
      <c r="AM4616">
        <v>14</v>
      </c>
    </row>
    <row r="4617" spans="1:39">
      <c r="A4617">
        <v>13</v>
      </c>
      <c r="B4617">
        <v>102</v>
      </c>
      <c r="C4617">
        <v>2016</v>
      </c>
      <c r="D4617">
        <v>99</v>
      </c>
      <c r="E4617">
        <v>99</v>
      </c>
      <c r="F4617">
        <v>99</v>
      </c>
      <c r="G4617">
        <v>99</v>
      </c>
      <c r="H4617">
        <v>99</v>
      </c>
      <c r="I4617">
        <v>99</v>
      </c>
      <c r="J4617">
        <v>999</v>
      </c>
      <c r="K4617">
        <v>99</v>
      </c>
      <c r="L4617">
        <v>99</v>
      </c>
      <c r="M4617">
        <v>99</v>
      </c>
      <c r="N4617">
        <v>99</v>
      </c>
      <c r="O4617">
        <v>54</v>
      </c>
      <c r="P4617">
        <v>9999</v>
      </c>
      <c r="Q4617">
        <v>9</v>
      </c>
      <c r="R4617">
        <v>96</v>
      </c>
      <c r="S4617">
        <v>96</v>
      </c>
      <c r="T4617">
        <v>0.64111125951649517</v>
      </c>
      <c r="U4617">
        <v>0.7218533977956485</v>
      </c>
      <c r="V4617">
        <v>14.25</v>
      </c>
      <c r="W4617">
        <v>57.77083333333335</v>
      </c>
      <c r="X4617">
        <v>183.00153485012649</v>
      </c>
      <c r="Y4617">
        <v>168.91041666666672</v>
      </c>
      <c r="Z4617">
        <v>168.91041666666672</v>
      </c>
      <c r="AA4617">
        <v>29.874743650108758</v>
      </c>
      <c r="AB4617">
        <v>5.3218871313556324</v>
      </c>
      <c r="AC4617">
        <v>-64.339541676805126</v>
      </c>
      <c r="AD4617">
        <v>4</v>
      </c>
      <c r="AE4617">
        <v>0</v>
      </c>
      <c r="AF4617">
        <v>0</v>
      </c>
      <c r="AG4617">
        <v>1</v>
      </c>
      <c r="AH4617">
        <v>14</v>
      </c>
      <c r="AI4617">
        <v>2</v>
      </c>
      <c r="AJ4617">
        <v>0</v>
      </c>
      <c r="AK4617">
        <v>2</v>
      </c>
      <c r="AL4617">
        <v>1</v>
      </c>
      <c r="AM4617">
        <v>3</v>
      </c>
    </row>
    <row r="4618" spans="1:39">
      <c r="A4618">
        <v>13</v>
      </c>
      <c r="B4618">
        <v>103</v>
      </c>
      <c r="C4618">
        <v>2015</v>
      </c>
      <c r="D4618">
        <v>99</v>
      </c>
      <c r="E4618">
        <v>99</v>
      </c>
      <c r="F4618">
        <v>99</v>
      </c>
      <c r="G4618">
        <v>99</v>
      </c>
      <c r="H4618">
        <v>99</v>
      </c>
      <c r="I4618">
        <v>99</v>
      </c>
      <c r="J4618">
        <v>999</v>
      </c>
      <c r="K4618">
        <v>99</v>
      </c>
      <c r="L4618">
        <v>99</v>
      </c>
      <c r="M4618">
        <v>99</v>
      </c>
      <c r="N4618">
        <v>99</v>
      </c>
      <c r="O4618">
        <v>1</v>
      </c>
      <c r="P4618">
        <v>9999</v>
      </c>
      <c r="Q4618">
        <v>134</v>
      </c>
      <c r="R4618">
        <v>2098</v>
      </c>
      <c r="S4618">
        <v>2098</v>
      </c>
      <c r="T4618">
        <v>10.335993693959997</v>
      </c>
      <c r="U4618">
        <v>10.87420569770067</v>
      </c>
      <c r="V4618">
        <v>15.1139180171592</v>
      </c>
      <c r="W4618">
        <v>59.257387988560538</v>
      </c>
      <c r="X4618">
        <v>159.682853297832</v>
      </c>
      <c r="Y4618">
        <v>147.38727359389881</v>
      </c>
      <c r="Z4618">
        <v>147.38727359389881</v>
      </c>
      <c r="AA4618">
        <v>32.042827410633322</v>
      </c>
      <c r="AB4618">
        <v>4.5162037724074819</v>
      </c>
      <c r="AC4618">
        <v>-32.158600813546478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32</v>
      </c>
      <c r="AM4618">
        <v>20</v>
      </c>
    </row>
    <row r="4619" spans="1:39">
      <c r="A4619">
        <v>13</v>
      </c>
      <c r="B4619">
        <v>104</v>
      </c>
      <c r="C4619">
        <v>2015</v>
      </c>
      <c r="D4619">
        <v>99</v>
      </c>
      <c r="E4619">
        <v>99</v>
      </c>
      <c r="F4619">
        <v>99</v>
      </c>
      <c r="G4619">
        <v>99</v>
      </c>
      <c r="H4619">
        <v>99</v>
      </c>
      <c r="I4619">
        <v>99</v>
      </c>
      <c r="J4619">
        <v>999</v>
      </c>
      <c r="K4619">
        <v>99</v>
      </c>
      <c r="L4619">
        <v>99</v>
      </c>
      <c r="M4619">
        <v>99</v>
      </c>
      <c r="N4619">
        <v>99</v>
      </c>
      <c r="O4619">
        <v>4</v>
      </c>
      <c r="P4619">
        <v>9999</v>
      </c>
      <c r="Q4619">
        <v>191</v>
      </c>
      <c r="R4619">
        <v>4900</v>
      </c>
      <c r="S4619">
        <v>4900</v>
      </c>
      <c r="T4619">
        <v>24.140309390087697</v>
      </c>
      <c r="U4619">
        <v>23.155443097019237</v>
      </c>
      <c r="V4619">
        <v>15.415510204081627</v>
      </c>
      <c r="W4619">
        <v>59.747142857142848</v>
      </c>
      <c r="X4619">
        <v>145.58721560130019</v>
      </c>
      <c r="Y4619">
        <v>134.37700000000021</v>
      </c>
      <c r="Z4619">
        <v>134.37700000000021</v>
      </c>
      <c r="AA4619">
        <v>28.937683566305022</v>
      </c>
      <c r="AB4619">
        <v>3.7814183172185674</v>
      </c>
      <c r="AC4619">
        <v>-11.893396999233437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44</v>
      </c>
      <c r="AM4619">
        <v>134</v>
      </c>
    </row>
    <row r="4620" spans="1:39">
      <c r="A4620">
        <v>13</v>
      </c>
      <c r="B4620">
        <v>105</v>
      </c>
      <c r="C4620">
        <v>2015</v>
      </c>
      <c r="D4620">
        <v>99</v>
      </c>
      <c r="E4620">
        <v>99</v>
      </c>
      <c r="F4620">
        <v>99</v>
      </c>
      <c r="G4620">
        <v>99</v>
      </c>
      <c r="H4620">
        <v>99</v>
      </c>
      <c r="I4620">
        <v>99</v>
      </c>
      <c r="J4620">
        <v>999</v>
      </c>
      <c r="K4620">
        <v>99</v>
      </c>
      <c r="L4620">
        <v>99</v>
      </c>
      <c r="M4620">
        <v>99</v>
      </c>
      <c r="N4620">
        <v>99</v>
      </c>
      <c r="O4620">
        <v>8</v>
      </c>
      <c r="P4620">
        <v>9999</v>
      </c>
      <c r="Q4620">
        <v>90</v>
      </c>
      <c r="R4620">
        <v>2236</v>
      </c>
      <c r="S4620">
        <v>2236</v>
      </c>
      <c r="T4620">
        <v>11.015863631884914</v>
      </c>
      <c r="U4620">
        <v>11.604397276941098</v>
      </c>
      <c r="V4620">
        <v>14.65339892665474</v>
      </c>
      <c r="W4620">
        <v>58.465116279069761</v>
      </c>
      <c r="X4620">
        <v>159.88842093430284</v>
      </c>
      <c r="Y4620">
        <v>147.57701252236163</v>
      </c>
      <c r="Z4620">
        <v>147.57701252236163</v>
      </c>
      <c r="AA4620">
        <v>33.240909947172682</v>
      </c>
      <c r="AB4620">
        <v>5.1022759254819245</v>
      </c>
      <c r="AC4620">
        <v>-44.176725117875151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46</v>
      </c>
      <c r="AM4620">
        <v>3</v>
      </c>
    </row>
    <row r="4621" spans="1:39">
      <c r="A4621">
        <v>13</v>
      </c>
      <c r="B4621">
        <v>106</v>
      </c>
      <c r="C4621">
        <v>2015</v>
      </c>
      <c r="D4621">
        <v>99</v>
      </c>
      <c r="E4621">
        <v>99</v>
      </c>
      <c r="F4621">
        <v>99</v>
      </c>
      <c r="G4621">
        <v>99</v>
      </c>
      <c r="H4621">
        <v>99</v>
      </c>
      <c r="I4621">
        <v>99</v>
      </c>
      <c r="J4621">
        <v>999</v>
      </c>
      <c r="K4621">
        <v>99</v>
      </c>
      <c r="L4621">
        <v>99</v>
      </c>
      <c r="M4621">
        <v>99</v>
      </c>
      <c r="N4621">
        <v>99</v>
      </c>
      <c r="O4621">
        <v>9</v>
      </c>
      <c r="P4621">
        <v>9999</v>
      </c>
      <c r="Q4621">
        <v>12</v>
      </c>
      <c r="R4621">
        <v>440</v>
      </c>
      <c r="S4621">
        <v>440</v>
      </c>
      <c r="T4621">
        <v>2.1677012513548126</v>
      </c>
      <c r="U4621">
        <v>2.3414154231884257</v>
      </c>
      <c r="V4621">
        <v>15.275</v>
      </c>
      <c r="W4621">
        <v>59.531818181818174</v>
      </c>
      <c r="X4621">
        <v>163.94267704126861</v>
      </c>
      <c r="Y4621">
        <v>151.31909090909093</v>
      </c>
      <c r="Z4621">
        <v>151.31909090909093</v>
      </c>
      <c r="AA4621">
        <v>31.963381734428808</v>
      </c>
      <c r="AB4621">
        <v>3.9484043225352656</v>
      </c>
      <c r="AC4621">
        <v>-40.982535003906008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27</v>
      </c>
      <c r="AM4621">
        <v>0</v>
      </c>
    </row>
    <row r="4622" spans="1:39">
      <c r="A4622">
        <v>13</v>
      </c>
      <c r="B4622">
        <v>107</v>
      </c>
      <c r="C4622">
        <v>2015</v>
      </c>
      <c r="D4622">
        <v>99</v>
      </c>
      <c r="E4622">
        <v>99</v>
      </c>
      <c r="F4622">
        <v>99</v>
      </c>
      <c r="G4622">
        <v>99</v>
      </c>
      <c r="H4622">
        <v>99</v>
      </c>
      <c r="I4622">
        <v>99</v>
      </c>
      <c r="J4622">
        <v>999</v>
      </c>
      <c r="K4622">
        <v>99</v>
      </c>
      <c r="L4622">
        <v>99</v>
      </c>
      <c r="M4622">
        <v>99</v>
      </c>
      <c r="N4622">
        <v>99</v>
      </c>
      <c r="O4622">
        <v>11</v>
      </c>
      <c r="P4622">
        <v>9999</v>
      </c>
      <c r="Q4622">
        <v>345</v>
      </c>
      <c r="R4622">
        <v>6407</v>
      </c>
      <c r="S4622">
        <v>6407</v>
      </c>
      <c r="T4622">
        <v>31.564686175977929</v>
      </c>
      <c r="U4622">
        <v>31.772109556202071</v>
      </c>
      <c r="V4622">
        <v>15.385515842047765</v>
      </c>
      <c r="W4622">
        <v>59.723115342594021</v>
      </c>
      <c r="X4622">
        <v>152.776850076459</v>
      </c>
      <c r="Y4622">
        <v>141.01303262057121</v>
      </c>
      <c r="Z4622">
        <v>141.01303262057121</v>
      </c>
      <c r="AA4622">
        <v>30.748477096105805</v>
      </c>
      <c r="AB4622">
        <v>4.1395737650652968</v>
      </c>
      <c r="AC4622">
        <v>-38.788117699743218</v>
      </c>
      <c r="AD4622">
        <v>1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295</v>
      </c>
      <c r="AM4622">
        <v>0</v>
      </c>
    </row>
    <row r="4623" spans="1:39">
      <c r="A4623">
        <v>13</v>
      </c>
      <c r="B4623">
        <v>108</v>
      </c>
      <c r="C4623">
        <v>2015</v>
      </c>
      <c r="D4623">
        <v>99</v>
      </c>
      <c r="E4623">
        <v>99</v>
      </c>
      <c r="F4623">
        <v>99</v>
      </c>
      <c r="G4623">
        <v>99</v>
      </c>
      <c r="H4623">
        <v>99</v>
      </c>
      <c r="I4623">
        <v>99</v>
      </c>
      <c r="J4623">
        <v>999</v>
      </c>
      <c r="K4623">
        <v>99</v>
      </c>
      <c r="L4623">
        <v>99</v>
      </c>
      <c r="M4623">
        <v>99</v>
      </c>
      <c r="N4623">
        <v>99</v>
      </c>
      <c r="O4623">
        <v>14</v>
      </c>
      <c r="P4623">
        <v>9999</v>
      </c>
      <c r="Q4623">
        <v>67</v>
      </c>
      <c r="R4623">
        <v>659</v>
      </c>
      <c r="S4623">
        <v>659</v>
      </c>
      <c r="T4623">
        <v>3.2466252832791413</v>
      </c>
      <c r="U4623">
        <v>3.4496916263989941</v>
      </c>
      <c r="V4623">
        <v>14.764795144157812</v>
      </c>
      <c r="W4623">
        <v>58.698027314112302</v>
      </c>
      <c r="X4623">
        <v>161.27278436581915</v>
      </c>
      <c r="Y4623">
        <v>148.85477996965099</v>
      </c>
      <c r="Z4623">
        <v>148.85477996965099</v>
      </c>
      <c r="AA4623">
        <v>32.746536437061685</v>
      </c>
      <c r="AB4623">
        <v>5.468756261372028</v>
      </c>
      <c r="AC4623">
        <v>-39.350480522429713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13</v>
      </c>
      <c r="AM4623">
        <v>3</v>
      </c>
    </row>
    <row r="4624" spans="1:39">
      <c r="A4624">
        <v>13</v>
      </c>
      <c r="B4624">
        <v>109</v>
      </c>
      <c r="C4624">
        <v>2015</v>
      </c>
      <c r="D4624">
        <v>99</v>
      </c>
      <c r="E4624">
        <v>99</v>
      </c>
      <c r="F4624">
        <v>99</v>
      </c>
      <c r="G4624">
        <v>99</v>
      </c>
      <c r="H4624">
        <v>99</v>
      </c>
      <c r="I4624">
        <v>99</v>
      </c>
      <c r="J4624">
        <v>999</v>
      </c>
      <c r="K4624">
        <v>99</v>
      </c>
      <c r="L4624">
        <v>99</v>
      </c>
      <c r="M4624">
        <v>99</v>
      </c>
      <c r="N4624">
        <v>99</v>
      </c>
      <c r="O4624">
        <v>15</v>
      </c>
      <c r="P4624">
        <v>9999</v>
      </c>
      <c r="Q4624">
        <v>21</v>
      </c>
      <c r="R4624">
        <v>466</v>
      </c>
      <c r="S4624">
        <v>466</v>
      </c>
      <c r="T4624">
        <v>2.2957926889348705</v>
      </c>
      <c r="U4624">
        <v>2.3126630989308552</v>
      </c>
      <c r="V4624">
        <v>15.480686695278976</v>
      </c>
      <c r="W4624">
        <v>59.98068669527899</v>
      </c>
      <c r="X4624">
        <v>152.89478701193627</v>
      </c>
      <c r="Y4624">
        <v>141.12188841201723</v>
      </c>
      <c r="Z4624">
        <v>141.12188841201723</v>
      </c>
      <c r="AA4624">
        <v>30.425841623428724</v>
      </c>
      <c r="AB4624">
        <v>4.0683078966793671</v>
      </c>
      <c r="AC4624">
        <v>-36.525094464386861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15</v>
      </c>
      <c r="AM4624">
        <v>11</v>
      </c>
    </row>
    <row r="4625" spans="1:39">
      <c r="A4625">
        <v>13</v>
      </c>
      <c r="B4625">
        <v>110</v>
      </c>
      <c r="C4625">
        <v>2015</v>
      </c>
      <c r="D4625">
        <v>99</v>
      </c>
      <c r="E4625">
        <v>99</v>
      </c>
      <c r="F4625">
        <v>99</v>
      </c>
      <c r="G4625">
        <v>99</v>
      </c>
      <c r="H4625">
        <v>99</v>
      </c>
      <c r="I4625">
        <v>99</v>
      </c>
      <c r="J4625">
        <v>999</v>
      </c>
      <c r="K4625">
        <v>99</v>
      </c>
      <c r="L4625">
        <v>99</v>
      </c>
      <c r="M4625">
        <v>99</v>
      </c>
      <c r="N4625">
        <v>99</v>
      </c>
      <c r="O4625">
        <v>16</v>
      </c>
      <c r="P4625">
        <v>9999</v>
      </c>
      <c r="Q4625">
        <v>152</v>
      </c>
      <c r="R4625">
        <v>1158</v>
      </c>
      <c r="S4625">
        <v>1153</v>
      </c>
      <c r="T4625">
        <v>5.704995566065624</v>
      </c>
      <c r="U4625">
        <v>4.9641190264637407</v>
      </c>
      <c r="V4625">
        <v>15.273747841105351</v>
      </c>
      <c r="W4625">
        <v>59.506504770164803</v>
      </c>
      <c r="X4625">
        <v>132.58859654539452</v>
      </c>
      <c r="Y4625">
        <v>121.89939550949916</v>
      </c>
      <c r="Z4625">
        <v>122.42801387684304</v>
      </c>
      <c r="AA4625">
        <v>20.912389111361023</v>
      </c>
      <c r="AB4625">
        <v>3.5989544128485491</v>
      </c>
      <c r="AC4625">
        <v>-30.249118678713991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18</v>
      </c>
      <c r="AM4625">
        <v>4</v>
      </c>
    </row>
    <row r="4626" spans="1:39">
      <c r="A4626">
        <v>13</v>
      </c>
      <c r="B4626">
        <v>111</v>
      </c>
      <c r="C4626">
        <v>2015</v>
      </c>
      <c r="D4626">
        <v>99</v>
      </c>
      <c r="E4626">
        <v>99</v>
      </c>
      <c r="F4626">
        <v>99</v>
      </c>
      <c r="G4626">
        <v>99</v>
      </c>
      <c r="H4626">
        <v>99</v>
      </c>
      <c r="I4626">
        <v>99</v>
      </c>
      <c r="J4626">
        <v>999</v>
      </c>
      <c r="K4626">
        <v>99</v>
      </c>
      <c r="L4626">
        <v>99</v>
      </c>
      <c r="M4626">
        <v>99</v>
      </c>
      <c r="N4626">
        <v>99</v>
      </c>
      <c r="O4626">
        <v>18</v>
      </c>
      <c r="P4626">
        <v>9999</v>
      </c>
      <c r="Q4626">
        <v>67</v>
      </c>
      <c r="R4626">
        <v>1806</v>
      </c>
      <c r="S4626">
        <v>1806</v>
      </c>
      <c r="T4626">
        <v>8.8974283180608893</v>
      </c>
      <c r="U4626">
        <v>8.8329770591197025</v>
      </c>
      <c r="V4626">
        <v>15.235880398671098</v>
      </c>
      <c r="W4626">
        <v>59.508305647840537</v>
      </c>
      <c r="X4626">
        <v>150.6799892977422</v>
      </c>
      <c r="Y4626">
        <v>139.07763012181599</v>
      </c>
      <c r="Z4626">
        <v>139.07763012181599</v>
      </c>
      <c r="AA4626">
        <v>30.393176729751993</v>
      </c>
      <c r="AB4626">
        <v>4.5430983650877916</v>
      </c>
      <c r="AC4626">
        <v>-44.451061117810511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28</v>
      </c>
      <c r="AM4626">
        <v>5</v>
      </c>
    </row>
    <row r="4627" spans="1:39">
      <c r="A4627">
        <v>13</v>
      </c>
      <c r="B4627">
        <v>112</v>
      </c>
      <c r="C4627">
        <v>2015</v>
      </c>
      <c r="D4627">
        <v>99</v>
      </c>
      <c r="E4627">
        <v>99</v>
      </c>
      <c r="F4627">
        <v>99</v>
      </c>
      <c r="G4627">
        <v>99</v>
      </c>
      <c r="H4627">
        <v>99</v>
      </c>
      <c r="I4627">
        <v>99</v>
      </c>
      <c r="J4627">
        <v>999</v>
      </c>
      <c r="K4627">
        <v>99</v>
      </c>
      <c r="L4627">
        <v>99</v>
      </c>
      <c r="M4627">
        <v>99</v>
      </c>
      <c r="N4627">
        <v>99</v>
      </c>
      <c r="O4627">
        <v>54</v>
      </c>
      <c r="P4627">
        <v>9999</v>
      </c>
      <c r="Q4627">
        <v>16</v>
      </c>
      <c r="R4627">
        <v>128</v>
      </c>
      <c r="S4627">
        <v>128</v>
      </c>
      <c r="T4627">
        <v>0.63060400039412734</v>
      </c>
      <c r="U4627">
        <v>0.69297813803521047</v>
      </c>
      <c r="V4627">
        <v>14.515625</v>
      </c>
      <c r="W4627">
        <v>58.1171875</v>
      </c>
      <c r="X4627">
        <v>166.79221966413863</v>
      </c>
      <c r="Y4627">
        <v>153.94921875000003</v>
      </c>
      <c r="Z4627">
        <v>153.94921875000003</v>
      </c>
      <c r="AA4627">
        <v>33.340065977583734</v>
      </c>
      <c r="AB4627">
        <v>4.8583386656185006</v>
      </c>
      <c r="AC4627">
        <v>-50.171653337443821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7</v>
      </c>
      <c r="AM4627">
        <v>0</v>
      </c>
    </row>
    <row r="4628" spans="1:39">
      <c r="A4628">
        <v>13</v>
      </c>
      <c r="B4628">
        <v>113</v>
      </c>
      <c r="C4628">
        <v>2014</v>
      </c>
      <c r="D4628">
        <v>99</v>
      </c>
      <c r="E4628">
        <v>99</v>
      </c>
      <c r="F4628">
        <v>99</v>
      </c>
      <c r="G4628">
        <v>99</v>
      </c>
      <c r="H4628">
        <v>99</v>
      </c>
      <c r="I4628">
        <v>99</v>
      </c>
      <c r="J4628">
        <v>999</v>
      </c>
      <c r="K4628">
        <v>99</v>
      </c>
      <c r="L4628">
        <v>99</v>
      </c>
      <c r="M4628">
        <v>99</v>
      </c>
      <c r="N4628">
        <v>99</v>
      </c>
      <c r="O4628">
        <v>1</v>
      </c>
      <c r="P4628">
        <v>9999</v>
      </c>
      <c r="Q4628">
        <v>132</v>
      </c>
      <c r="R4628">
        <v>2854</v>
      </c>
      <c r="S4628">
        <v>2853</v>
      </c>
      <c r="T4628">
        <v>14.35252703042495</v>
      </c>
      <c r="U4628">
        <v>14.959385824396373</v>
      </c>
      <c r="V4628">
        <v>15.953398738612476</v>
      </c>
      <c r="W4628">
        <v>59.790045566070802</v>
      </c>
      <c r="X4628">
        <v>161.78764137843066</v>
      </c>
      <c r="Y4628">
        <v>149.25784863349685</v>
      </c>
      <c r="Z4628">
        <v>149.31016473887129</v>
      </c>
      <c r="AA4628">
        <v>32.922680267530673</v>
      </c>
      <c r="AB4628">
        <v>3.946151621037993</v>
      </c>
      <c r="AC4628">
        <v>-40.296803019859993</v>
      </c>
    </row>
    <row r="4629" spans="1:39">
      <c r="A4629">
        <v>13</v>
      </c>
      <c r="B4629">
        <v>114</v>
      </c>
      <c r="C4629">
        <v>2014</v>
      </c>
      <c r="D4629">
        <v>99</v>
      </c>
      <c r="E4629">
        <v>99</v>
      </c>
      <c r="F4629">
        <v>99</v>
      </c>
      <c r="G4629">
        <v>99</v>
      </c>
      <c r="H4629">
        <v>99</v>
      </c>
      <c r="I4629">
        <v>99</v>
      </c>
      <c r="J4629">
        <v>999</v>
      </c>
      <c r="K4629">
        <v>99</v>
      </c>
      <c r="L4629">
        <v>99</v>
      </c>
      <c r="M4629">
        <v>99</v>
      </c>
      <c r="N4629">
        <v>99</v>
      </c>
      <c r="O4629">
        <v>4</v>
      </c>
      <c r="P4629">
        <v>9999</v>
      </c>
      <c r="Q4629">
        <v>179</v>
      </c>
      <c r="R4629">
        <v>4469</v>
      </c>
      <c r="S4629">
        <v>4468</v>
      </c>
      <c r="T4629">
        <v>22.474226804123713</v>
      </c>
      <c r="U4629">
        <v>21.486885662417265</v>
      </c>
      <c r="V4629">
        <v>16.550011188185277</v>
      </c>
      <c r="W4629">
        <v>59.805729632945358</v>
      </c>
      <c r="X4629">
        <v>148.37456153344317</v>
      </c>
      <c r="Y4629">
        <v>136.91168046542856</v>
      </c>
      <c r="Z4629">
        <v>136.94232318710837</v>
      </c>
      <c r="AA4629">
        <v>30.901731381776809</v>
      </c>
      <c r="AB4629">
        <v>4.0158976081616435</v>
      </c>
      <c r="AC4629">
        <v>-27.862745667027781</v>
      </c>
    </row>
    <row r="4630" spans="1:39">
      <c r="A4630">
        <v>13</v>
      </c>
      <c r="B4630">
        <v>115</v>
      </c>
      <c r="C4630">
        <v>2014</v>
      </c>
      <c r="D4630">
        <v>99</v>
      </c>
      <c r="E4630">
        <v>99</v>
      </c>
      <c r="F4630">
        <v>99</v>
      </c>
      <c r="G4630">
        <v>99</v>
      </c>
      <c r="H4630">
        <v>99</v>
      </c>
      <c r="I4630">
        <v>99</v>
      </c>
      <c r="J4630">
        <v>999</v>
      </c>
      <c r="K4630">
        <v>99</v>
      </c>
      <c r="L4630">
        <v>99</v>
      </c>
      <c r="M4630">
        <v>99</v>
      </c>
      <c r="N4630">
        <v>99</v>
      </c>
      <c r="O4630">
        <v>8</v>
      </c>
      <c r="P4630">
        <v>9999</v>
      </c>
      <c r="Q4630">
        <v>90</v>
      </c>
      <c r="R4630">
        <v>2386</v>
      </c>
      <c r="S4630">
        <v>2384</v>
      </c>
      <c r="T4630">
        <v>11.99899421674629</v>
      </c>
      <c r="U4630">
        <v>12.523458876358401</v>
      </c>
      <c r="V4630">
        <v>14.48952221290863</v>
      </c>
      <c r="W4630">
        <v>57.807466442953022</v>
      </c>
      <c r="X4630">
        <v>162.05946751500028</v>
      </c>
      <c r="Y4630">
        <v>149.46215423302598</v>
      </c>
      <c r="Z4630">
        <v>149.58754194630879</v>
      </c>
      <c r="AA4630">
        <v>34.18689957201665</v>
      </c>
      <c r="AB4630">
        <v>5.2549364414717106</v>
      </c>
      <c r="AC4630">
        <v>-45.364666740489376</v>
      </c>
    </row>
    <row r="4631" spans="1:39">
      <c r="A4631">
        <v>13</v>
      </c>
      <c r="B4631">
        <v>116</v>
      </c>
      <c r="C4631">
        <v>2014</v>
      </c>
      <c r="D4631">
        <v>99</v>
      </c>
      <c r="E4631">
        <v>99</v>
      </c>
      <c r="F4631">
        <v>99</v>
      </c>
      <c r="G4631">
        <v>99</v>
      </c>
      <c r="H4631">
        <v>99</v>
      </c>
      <c r="I4631">
        <v>99</v>
      </c>
      <c r="J4631">
        <v>999</v>
      </c>
      <c r="K4631">
        <v>99</v>
      </c>
      <c r="L4631">
        <v>99</v>
      </c>
      <c r="M4631">
        <v>99</v>
      </c>
      <c r="N4631">
        <v>99</v>
      </c>
      <c r="O4631">
        <v>9</v>
      </c>
      <c r="P4631">
        <v>9999</v>
      </c>
      <c r="Q4631">
        <v>15</v>
      </c>
      <c r="R4631">
        <v>341</v>
      </c>
      <c r="S4631">
        <v>340</v>
      </c>
      <c r="T4631">
        <v>1.7148604475735476</v>
      </c>
      <c r="U4631">
        <v>1.7419750985877684</v>
      </c>
      <c r="V4631">
        <v>18.888563049853367</v>
      </c>
      <c r="W4631">
        <v>60.085294117647059</v>
      </c>
      <c r="X4631">
        <v>157.92408409400684</v>
      </c>
      <c r="Y4631">
        <v>145.46715542521997</v>
      </c>
      <c r="Z4631">
        <v>145.89499999999995</v>
      </c>
      <c r="AA4631">
        <v>33.953982764739422</v>
      </c>
      <c r="AB4631">
        <v>4.3047601800346467</v>
      </c>
      <c r="AC4631">
        <v>-52.407487115742406</v>
      </c>
    </row>
    <row r="4632" spans="1:39">
      <c r="A4632">
        <v>13</v>
      </c>
      <c r="B4632">
        <v>117</v>
      </c>
      <c r="C4632">
        <v>2014</v>
      </c>
      <c r="D4632">
        <v>99</v>
      </c>
      <c r="E4632">
        <v>99</v>
      </c>
      <c r="F4632">
        <v>99</v>
      </c>
      <c r="G4632">
        <v>99</v>
      </c>
      <c r="H4632">
        <v>99</v>
      </c>
      <c r="I4632">
        <v>99</v>
      </c>
      <c r="J4632">
        <v>999</v>
      </c>
      <c r="K4632">
        <v>99</v>
      </c>
      <c r="L4632">
        <v>99</v>
      </c>
      <c r="M4632">
        <v>99</v>
      </c>
      <c r="N4632">
        <v>99</v>
      </c>
      <c r="O4632">
        <v>11</v>
      </c>
      <c r="P4632">
        <v>9999</v>
      </c>
      <c r="Q4632">
        <v>297</v>
      </c>
      <c r="R4632">
        <v>6512</v>
      </c>
      <c r="S4632">
        <v>6505</v>
      </c>
      <c r="T4632">
        <v>32.748302740759371</v>
      </c>
      <c r="U4632">
        <v>32.88322632177151</v>
      </c>
      <c r="V4632">
        <v>16.305589680589677</v>
      </c>
      <c r="W4632">
        <v>59.544504227517287</v>
      </c>
      <c r="X4632">
        <v>155.92121287543799</v>
      </c>
      <c r="Y4632">
        <v>143.7928900491406</v>
      </c>
      <c r="Z4632">
        <v>143.94762490392057</v>
      </c>
      <c r="AA4632">
        <v>30.029944332592589</v>
      </c>
      <c r="AB4632">
        <v>4.1779290153385613</v>
      </c>
      <c r="AC4632">
        <v>-44.987562331453049</v>
      </c>
    </row>
    <row r="4633" spans="1:39">
      <c r="A4633">
        <v>13</v>
      </c>
      <c r="B4633">
        <v>118</v>
      </c>
      <c r="C4633">
        <v>2014</v>
      </c>
      <c r="D4633">
        <v>99</v>
      </c>
      <c r="E4633">
        <v>99</v>
      </c>
      <c r="F4633">
        <v>99</v>
      </c>
      <c r="G4633">
        <v>99</v>
      </c>
      <c r="H4633">
        <v>99</v>
      </c>
      <c r="I4633">
        <v>99</v>
      </c>
      <c r="J4633">
        <v>999</v>
      </c>
      <c r="K4633">
        <v>99</v>
      </c>
      <c r="L4633">
        <v>99</v>
      </c>
      <c r="M4633">
        <v>99</v>
      </c>
      <c r="N4633">
        <v>99</v>
      </c>
      <c r="O4633">
        <v>14</v>
      </c>
      <c r="P4633">
        <v>9999</v>
      </c>
      <c r="Q4633">
        <v>61</v>
      </c>
      <c r="R4633">
        <v>634</v>
      </c>
      <c r="S4633">
        <v>633</v>
      </c>
      <c r="T4633">
        <v>3.1883329142569781</v>
      </c>
      <c r="U4633">
        <v>3.2455626065484471</v>
      </c>
      <c r="V4633">
        <v>15.304416403785497</v>
      </c>
      <c r="W4633">
        <v>58.709320695102697</v>
      </c>
      <c r="X4633">
        <v>158.09013264249413</v>
      </c>
      <c r="Y4633">
        <v>145.77334384858048</v>
      </c>
      <c r="Z4633">
        <v>146.00363349131129</v>
      </c>
      <c r="AA4633">
        <v>30.478915138146803</v>
      </c>
      <c r="AB4633">
        <v>6.0696998226147478</v>
      </c>
      <c r="AC4633">
        <v>-44.638516270779242</v>
      </c>
    </row>
    <row r="4634" spans="1:39">
      <c r="A4634">
        <v>13</v>
      </c>
      <c r="B4634">
        <v>119</v>
      </c>
      <c r="C4634">
        <v>2014</v>
      </c>
      <c r="D4634">
        <v>99</v>
      </c>
      <c r="E4634">
        <v>99</v>
      </c>
      <c r="F4634">
        <v>99</v>
      </c>
      <c r="G4634">
        <v>99</v>
      </c>
      <c r="H4634">
        <v>99</v>
      </c>
      <c r="I4634">
        <v>99</v>
      </c>
      <c r="J4634">
        <v>999</v>
      </c>
      <c r="K4634">
        <v>99</v>
      </c>
      <c r="L4634">
        <v>99</v>
      </c>
      <c r="M4634">
        <v>99</v>
      </c>
      <c r="N4634">
        <v>99</v>
      </c>
      <c r="O4634">
        <v>15</v>
      </c>
      <c r="P4634">
        <v>9999</v>
      </c>
      <c r="Q4634">
        <v>13</v>
      </c>
      <c r="R4634">
        <v>399</v>
      </c>
      <c r="S4634">
        <v>396</v>
      </c>
      <c r="T4634">
        <v>2.0065375911491077</v>
      </c>
      <c r="U4634">
        <v>2.0161016888143437</v>
      </c>
      <c r="V4634">
        <v>16.270676691729317</v>
      </c>
      <c r="W4634">
        <v>60.404040404040423</v>
      </c>
      <c r="X4634">
        <v>156.96635956087411</v>
      </c>
      <c r="Y4634">
        <v>143.88546365914783</v>
      </c>
      <c r="Z4634">
        <v>144.97550505050501</v>
      </c>
      <c r="AA4634">
        <v>28.848810542107785</v>
      </c>
      <c r="AB4634">
        <v>4.125356897738838</v>
      </c>
      <c r="AC4634">
        <v>-36.336486636610069</v>
      </c>
    </row>
    <row r="4635" spans="1:39">
      <c r="A4635">
        <v>13</v>
      </c>
      <c r="B4635">
        <v>120</v>
      </c>
      <c r="C4635">
        <v>2014</v>
      </c>
      <c r="D4635">
        <v>99</v>
      </c>
      <c r="E4635">
        <v>99</v>
      </c>
      <c r="F4635">
        <v>99</v>
      </c>
      <c r="G4635">
        <v>99</v>
      </c>
      <c r="H4635">
        <v>99</v>
      </c>
      <c r="I4635">
        <v>99</v>
      </c>
      <c r="J4635">
        <v>999</v>
      </c>
      <c r="K4635">
        <v>99</v>
      </c>
      <c r="L4635">
        <v>99</v>
      </c>
      <c r="M4635">
        <v>99</v>
      </c>
      <c r="N4635">
        <v>99</v>
      </c>
      <c r="O4635">
        <v>16</v>
      </c>
      <c r="P4635">
        <v>9999</v>
      </c>
      <c r="Q4635">
        <v>115</v>
      </c>
      <c r="R4635">
        <v>388</v>
      </c>
      <c r="S4635">
        <v>368</v>
      </c>
      <c r="T4635">
        <v>1.9512195121951219</v>
      </c>
      <c r="U4635">
        <v>1.5531276541088501</v>
      </c>
      <c r="V4635">
        <v>15.672680412371131</v>
      </c>
      <c r="W4635">
        <v>59.668478260869549</v>
      </c>
      <c r="X4635">
        <v>130.28755403156455</v>
      </c>
      <c r="Y4635">
        <v>113.98634020618556</v>
      </c>
      <c r="Z4635">
        <v>120.18125000000001</v>
      </c>
      <c r="AA4635">
        <v>17.87663648825307</v>
      </c>
      <c r="AB4635">
        <v>3.6473465443723634</v>
      </c>
      <c r="AC4635">
        <v>-26.595273492480793</v>
      </c>
    </row>
    <row r="4636" spans="1:39">
      <c r="A4636">
        <v>13</v>
      </c>
      <c r="B4636">
        <v>121</v>
      </c>
      <c r="C4636">
        <v>2014</v>
      </c>
      <c r="D4636">
        <v>99</v>
      </c>
      <c r="E4636">
        <v>99</v>
      </c>
      <c r="F4636">
        <v>99</v>
      </c>
      <c r="G4636">
        <v>99</v>
      </c>
      <c r="H4636">
        <v>99</v>
      </c>
      <c r="I4636">
        <v>99</v>
      </c>
      <c r="J4636">
        <v>999</v>
      </c>
      <c r="K4636">
        <v>99</v>
      </c>
      <c r="L4636">
        <v>99</v>
      </c>
      <c r="M4636">
        <v>99</v>
      </c>
      <c r="N4636">
        <v>99</v>
      </c>
      <c r="O4636">
        <v>18</v>
      </c>
      <c r="P4636">
        <v>9999</v>
      </c>
      <c r="Q4636">
        <v>62</v>
      </c>
      <c r="R4636">
        <v>1745</v>
      </c>
      <c r="S4636">
        <v>1742</v>
      </c>
      <c r="T4636">
        <v>8.7754588886095028</v>
      </c>
      <c r="U4636">
        <v>8.7249268196837768</v>
      </c>
      <c r="V4636">
        <v>17.490544412607445</v>
      </c>
      <c r="W4636">
        <v>59.604477611940304</v>
      </c>
      <c r="X4636">
        <v>154.51427542553068</v>
      </c>
      <c r="Y4636">
        <v>142.3782808022919</v>
      </c>
      <c r="Z4636">
        <v>142.6234787600456</v>
      </c>
      <c r="AA4636">
        <v>31.498444458146977</v>
      </c>
      <c r="AB4636">
        <v>4.4393143078516308</v>
      </c>
      <c r="AC4636">
        <v>-53.18083800978156</v>
      </c>
    </row>
    <row r="4637" spans="1:39">
      <c r="A4637">
        <v>13</v>
      </c>
      <c r="B4637">
        <v>122</v>
      </c>
      <c r="C4637">
        <v>2014</v>
      </c>
      <c r="D4637">
        <v>99</v>
      </c>
      <c r="E4637">
        <v>99</v>
      </c>
      <c r="F4637">
        <v>99</v>
      </c>
      <c r="G4637">
        <v>99</v>
      </c>
      <c r="H4637">
        <v>99</v>
      </c>
      <c r="I4637">
        <v>99</v>
      </c>
      <c r="J4637">
        <v>999</v>
      </c>
      <c r="K4637">
        <v>99</v>
      </c>
      <c r="L4637">
        <v>99</v>
      </c>
      <c r="M4637">
        <v>99</v>
      </c>
      <c r="N4637">
        <v>99</v>
      </c>
      <c r="O4637">
        <v>54</v>
      </c>
      <c r="P4637">
        <v>9999</v>
      </c>
      <c r="Q4637">
        <v>13</v>
      </c>
      <c r="R4637">
        <v>157</v>
      </c>
      <c r="S4637">
        <v>157</v>
      </c>
      <c r="T4637">
        <v>0.78953985416142813</v>
      </c>
      <c r="U4637">
        <v>0.86534944731324481</v>
      </c>
      <c r="V4637">
        <v>15.254777070063691</v>
      </c>
      <c r="W4637">
        <v>57.382165605095523</v>
      </c>
      <c r="X4637">
        <v>170.04644229906643</v>
      </c>
      <c r="Y4637">
        <v>156.95286624203831</v>
      </c>
      <c r="Z4637">
        <v>156.95286624203831</v>
      </c>
      <c r="AA4637">
        <v>34.767571391269826</v>
      </c>
      <c r="AB4637">
        <v>4.9048721804276276</v>
      </c>
      <c r="AC4637">
        <v>-45.330152188890686</v>
      </c>
    </row>
    <row r="4638" spans="1:39">
      <c r="A4638">
        <v>13</v>
      </c>
      <c r="B4638">
        <v>123</v>
      </c>
      <c r="C4638">
        <v>2013</v>
      </c>
      <c r="D4638">
        <v>99</v>
      </c>
      <c r="E4638">
        <v>99</v>
      </c>
      <c r="F4638">
        <v>99</v>
      </c>
      <c r="G4638">
        <v>99</v>
      </c>
      <c r="H4638">
        <v>99</v>
      </c>
      <c r="I4638">
        <v>99</v>
      </c>
      <c r="J4638">
        <v>999</v>
      </c>
      <c r="K4638">
        <v>99</v>
      </c>
      <c r="L4638">
        <v>99</v>
      </c>
      <c r="M4638">
        <v>99</v>
      </c>
      <c r="N4638">
        <v>99</v>
      </c>
      <c r="O4638">
        <v>1</v>
      </c>
      <c r="P4638">
        <v>9999</v>
      </c>
      <c r="Q4638">
        <v>119</v>
      </c>
      <c r="R4638">
        <v>2075</v>
      </c>
      <c r="S4638">
        <v>2071</v>
      </c>
      <c r="T4638">
        <v>10.64211714021951</v>
      </c>
      <c r="U4638">
        <v>11.477521042080111</v>
      </c>
      <c r="V4638">
        <v>16.01301204819277</v>
      </c>
      <c r="W4638">
        <v>59.403669724770637</v>
      </c>
      <c r="X4638">
        <v>167.50977039251251</v>
      </c>
      <c r="Y4638">
        <v>154.35855421686765</v>
      </c>
      <c r="Z4638">
        <v>154.65668759053611</v>
      </c>
      <c r="AA4638">
        <v>33.446132630927544</v>
      </c>
      <c r="AB4638">
        <v>3.9732648372551607</v>
      </c>
      <c r="AC4638">
        <v>-40.925611824983747</v>
      </c>
    </row>
    <row r="4639" spans="1:39">
      <c r="A4639">
        <v>13</v>
      </c>
      <c r="B4639">
        <v>124</v>
      </c>
      <c r="C4639">
        <v>2013</v>
      </c>
      <c r="D4639">
        <v>99</v>
      </c>
      <c r="E4639">
        <v>99</v>
      </c>
      <c r="F4639">
        <v>99</v>
      </c>
      <c r="G4639">
        <v>99</v>
      </c>
      <c r="H4639">
        <v>99</v>
      </c>
      <c r="I4639">
        <v>99</v>
      </c>
      <c r="J4639">
        <v>999</v>
      </c>
      <c r="K4639">
        <v>99</v>
      </c>
      <c r="L4639">
        <v>99</v>
      </c>
      <c r="M4639">
        <v>99</v>
      </c>
      <c r="N4639">
        <v>99</v>
      </c>
      <c r="O4639">
        <v>4</v>
      </c>
      <c r="P4639">
        <v>9999</v>
      </c>
      <c r="Q4639">
        <v>170</v>
      </c>
      <c r="R4639">
        <v>4481</v>
      </c>
      <c r="S4639">
        <v>4480</v>
      </c>
      <c r="T4639">
        <v>22.981844291722219</v>
      </c>
      <c r="U4639">
        <v>22.182410918129921</v>
      </c>
      <c r="V4639">
        <v>16.312207096630221</v>
      </c>
      <c r="W4639">
        <v>59.833705357142847</v>
      </c>
      <c r="X4639">
        <v>149.70414387169339</v>
      </c>
      <c r="Y4639">
        <v>138.14478910957359</v>
      </c>
      <c r="Z4639">
        <v>138.17562499999988</v>
      </c>
      <c r="AA4639">
        <v>31.562299639568757</v>
      </c>
      <c r="AB4639">
        <v>4.0444823109003565</v>
      </c>
      <c r="AC4639">
        <v>-31.093803139270872</v>
      </c>
    </row>
    <row r="4640" spans="1:39">
      <c r="A4640">
        <v>13</v>
      </c>
      <c r="B4640">
        <v>125</v>
      </c>
      <c r="C4640">
        <v>2013</v>
      </c>
      <c r="D4640">
        <v>99</v>
      </c>
      <c r="E4640">
        <v>99</v>
      </c>
      <c r="F4640">
        <v>99</v>
      </c>
      <c r="G4640">
        <v>99</v>
      </c>
      <c r="H4640">
        <v>99</v>
      </c>
      <c r="I4640">
        <v>99</v>
      </c>
      <c r="J4640">
        <v>999</v>
      </c>
      <c r="K4640">
        <v>99</v>
      </c>
      <c r="L4640">
        <v>99</v>
      </c>
      <c r="M4640">
        <v>99</v>
      </c>
      <c r="N4640">
        <v>99</v>
      </c>
      <c r="O4640">
        <v>8</v>
      </c>
      <c r="P4640">
        <v>9999</v>
      </c>
      <c r="Q4640">
        <v>87</v>
      </c>
      <c r="R4640">
        <v>2197</v>
      </c>
      <c r="S4640">
        <v>2189</v>
      </c>
      <c r="T4640">
        <v>11.2678223407529</v>
      </c>
      <c r="U4640">
        <v>11.890002853201036</v>
      </c>
      <c r="V4640">
        <v>14.819754210286757</v>
      </c>
      <c r="W4640">
        <v>57.843307446322513</v>
      </c>
      <c r="X4640">
        <v>164.13290851160625</v>
      </c>
      <c r="Y4640">
        <v>151.02630860263972</v>
      </c>
      <c r="Z4640">
        <v>151.57825491091799</v>
      </c>
      <c r="AA4640">
        <v>35.133747745846399</v>
      </c>
      <c r="AB4640">
        <v>4.9445187917804638</v>
      </c>
      <c r="AC4640">
        <v>-46.282053276785881</v>
      </c>
    </row>
    <row r="4641" spans="1:29">
      <c r="A4641">
        <v>13</v>
      </c>
      <c r="B4641">
        <v>126</v>
      </c>
      <c r="C4641">
        <v>2013</v>
      </c>
      <c r="D4641">
        <v>99</v>
      </c>
      <c r="E4641">
        <v>99</v>
      </c>
      <c r="F4641">
        <v>99</v>
      </c>
      <c r="G4641">
        <v>99</v>
      </c>
      <c r="H4641">
        <v>99</v>
      </c>
      <c r="I4641">
        <v>99</v>
      </c>
      <c r="J4641">
        <v>999</v>
      </c>
      <c r="K4641">
        <v>99</v>
      </c>
      <c r="L4641">
        <v>99</v>
      </c>
      <c r="M4641">
        <v>99</v>
      </c>
      <c r="N4641">
        <v>99</v>
      </c>
      <c r="O4641">
        <v>9</v>
      </c>
      <c r="P4641">
        <v>9999</v>
      </c>
      <c r="Q4641">
        <v>16</v>
      </c>
      <c r="R4641">
        <v>392</v>
      </c>
      <c r="S4641">
        <v>391</v>
      </c>
      <c r="T4641">
        <v>2.0104626115499027</v>
      </c>
      <c r="U4641">
        <v>2.0821430213920702</v>
      </c>
      <c r="V4641">
        <v>18.252551020408166</v>
      </c>
      <c r="W4641">
        <v>59.501278772378519</v>
      </c>
      <c r="X4641">
        <v>160.93732726026499</v>
      </c>
      <c r="Y4641">
        <v>148.22627551020412</v>
      </c>
      <c r="Z4641">
        <v>148.60537084398982</v>
      </c>
      <c r="AA4641">
        <v>35.196025362717627</v>
      </c>
      <c r="AB4641">
        <v>4.4812052408673342</v>
      </c>
      <c r="AC4641">
        <v>-45.218280330927342</v>
      </c>
    </row>
    <row r="4642" spans="1:29">
      <c r="A4642">
        <v>13</v>
      </c>
      <c r="B4642">
        <v>127</v>
      </c>
      <c r="C4642">
        <v>2013</v>
      </c>
      <c r="D4642">
        <v>99</v>
      </c>
      <c r="E4642">
        <v>99</v>
      </c>
      <c r="F4642">
        <v>99</v>
      </c>
      <c r="G4642">
        <v>99</v>
      </c>
      <c r="H4642">
        <v>99</v>
      </c>
      <c r="I4642">
        <v>99</v>
      </c>
      <c r="J4642">
        <v>999</v>
      </c>
      <c r="K4642">
        <v>99</v>
      </c>
      <c r="L4642">
        <v>99</v>
      </c>
      <c r="M4642">
        <v>99</v>
      </c>
      <c r="N4642">
        <v>99</v>
      </c>
      <c r="O4642">
        <v>11</v>
      </c>
      <c r="P4642">
        <v>9999</v>
      </c>
      <c r="Q4642">
        <v>306</v>
      </c>
      <c r="R4642">
        <v>7175</v>
      </c>
      <c r="S4642">
        <v>7170</v>
      </c>
      <c r="T4642">
        <v>36.798646014975901</v>
      </c>
      <c r="U4642">
        <v>35.874034903540966</v>
      </c>
      <c r="V4642">
        <v>16.859233449477347</v>
      </c>
      <c r="W4642">
        <v>59.379637377963753</v>
      </c>
      <c r="X4642">
        <v>151.25890804489211</v>
      </c>
      <c r="Y4642">
        <v>139.52724738675988</v>
      </c>
      <c r="Z4642">
        <v>139.62454672245499</v>
      </c>
      <c r="AA4642">
        <v>30.334973394539841</v>
      </c>
      <c r="AB4642">
        <v>3.9587592807397249</v>
      </c>
      <c r="AC4642">
        <v>-39.655609847746881</v>
      </c>
    </row>
    <row r="4643" spans="1:29">
      <c r="A4643">
        <v>13</v>
      </c>
      <c r="B4643">
        <v>128</v>
      </c>
      <c r="C4643">
        <v>2013</v>
      </c>
      <c r="D4643">
        <v>99</v>
      </c>
      <c r="E4643">
        <v>99</v>
      </c>
      <c r="F4643">
        <v>99</v>
      </c>
      <c r="G4643">
        <v>99</v>
      </c>
      <c r="H4643">
        <v>99</v>
      </c>
      <c r="I4643">
        <v>99</v>
      </c>
      <c r="J4643">
        <v>999</v>
      </c>
      <c r="K4643">
        <v>99</v>
      </c>
      <c r="L4643">
        <v>99</v>
      </c>
      <c r="M4643">
        <v>99</v>
      </c>
      <c r="N4643">
        <v>99</v>
      </c>
      <c r="O4643">
        <v>14</v>
      </c>
      <c r="P4643">
        <v>9999</v>
      </c>
      <c r="Q4643">
        <v>65</v>
      </c>
      <c r="R4643">
        <v>606</v>
      </c>
      <c r="S4643">
        <v>602</v>
      </c>
      <c r="T4643">
        <v>3.1080110780592887</v>
      </c>
      <c r="U4643">
        <v>3.2151098808500596</v>
      </c>
      <c r="V4643">
        <v>15.851485148514852</v>
      </c>
      <c r="W4643">
        <v>59.179401993355476</v>
      </c>
      <c r="X4643">
        <v>161.28602025966421</v>
      </c>
      <c r="Y4643">
        <v>148.05528052805275</v>
      </c>
      <c r="Z4643">
        <v>149.03903654485043</v>
      </c>
      <c r="AA4643">
        <v>31.329176445387379</v>
      </c>
      <c r="AB4643">
        <v>5.627504918036152</v>
      </c>
      <c r="AC4643">
        <v>-41.988821709925624</v>
      </c>
    </row>
    <row r="4644" spans="1:29">
      <c r="A4644">
        <v>13</v>
      </c>
      <c r="B4644">
        <v>129</v>
      </c>
      <c r="C4644">
        <v>2013</v>
      </c>
      <c r="D4644">
        <v>99</v>
      </c>
      <c r="E4644">
        <v>99</v>
      </c>
      <c r="F4644">
        <v>99</v>
      </c>
      <c r="G4644">
        <v>99</v>
      </c>
      <c r="H4644">
        <v>99</v>
      </c>
      <c r="I4644">
        <v>99</v>
      </c>
      <c r="J4644">
        <v>999</v>
      </c>
      <c r="K4644">
        <v>99</v>
      </c>
      <c r="L4644">
        <v>99</v>
      </c>
      <c r="M4644">
        <v>99</v>
      </c>
      <c r="N4644">
        <v>99</v>
      </c>
      <c r="O4644">
        <v>15</v>
      </c>
      <c r="P4644">
        <v>9999</v>
      </c>
      <c r="Q4644">
        <v>14</v>
      </c>
      <c r="R4644">
        <v>349</v>
      </c>
      <c r="S4644">
        <v>341</v>
      </c>
      <c r="T4644">
        <v>1.7899271720176437</v>
      </c>
      <c r="U4644">
        <v>1.7426772420273817</v>
      </c>
      <c r="V4644">
        <v>17.684813753581661</v>
      </c>
      <c r="W4644">
        <v>60.536656891495603</v>
      </c>
      <c r="X4644">
        <v>154.04172888332869</v>
      </c>
      <c r="Y4644">
        <v>139.34527220630369</v>
      </c>
      <c r="Z4644">
        <v>142.61436950146629</v>
      </c>
      <c r="AA4644">
        <v>27.785544438330799</v>
      </c>
      <c r="AB4644">
        <v>4.0570679027248753</v>
      </c>
      <c r="AC4644">
        <v>-49.699878757815164</v>
      </c>
    </row>
    <row r="4645" spans="1:29">
      <c r="A4645">
        <v>13</v>
      </c>
      <c r="B4645">
        <v>130</v>
      </c>
      <c r="C4645">
        <v>2013</v>
      </c>
      <c r="D4645">
        <v>99</v>
      </c>
      <c r="E4645">
        <v>99</v>
      </c>
      <c r="F4645">
        <v>99</v>
      </c>
      <c r="G4645">
        <v>99</v>
      </c>
      <c r="H4645">
        <v>99</v>
      </c>
      <c r="I4645">
        <v>99</v>
      </c>
      <c r="J4645">
        <v>999</v>
      </c>
      <c r="K4645">
        <v>99</v>
      </c>
      <c r="L4645">
        <v>99</v>
      </c>
      <c r="M4645">
        <v>99</v>
      </c>
      <c r="N4645">
        <v>99</v>
      </c>
      <c r="O4645">
        <v>16</v>
      </c>
      <c r="P4645">
        <v>9999</v>
      </c>
      <c r="Q4645">
        <v>73</v>
      </c>
      <c r="R4645">
        <v>196</v>
      </c>
      <c r="S4645">
        <v>169</v>
      </c>
      <c r="T4645">
        <v>1.0052313057749513</v>
      </c>
      <c r="U4645">
        <v>0.69840035047121884</v>
      </c>
      <c r="V4645">
        <v>15.505102040816331</v>
      </c>
      <c r="W4645">
        <v>59.674556213017752</v>
      </c>
      <c r="X4645">
        <v>125.82141198841401</v>
      </c>
      <c r="Y4645">
        <v>99.437244897959161</v>
      </c>
      <c r="Z4645">
        <v>115.32366863905324</v>
      </c>
      <c r="AA4645">
        <v>10.093493517764657</v>
      </c>
      <c r="AB4645">
        <v>3.7693097257946926</v>
      </c>
      <c r="AC4645">
        <v>-39.756165585023872</v>
      </c>
    </row>
    <row r="4646" spans="1:29">
      <c r="A4646">
        <v>13</v>
      </c>
      <c r="B4646">
        <v>131</v>
      </c>
      <c r="C4646">
        <v>2013</v>
      </c>
      <c r="D4646">
        <v>99</v>
      </c>
      <c r="E4646">
        <v>99</v>
      </c>
      <c r="F4646">
        <v>99</v>
      </c>
      <c r="G4646">
        <v>99</v>
      </c>
      <c r="H4646">
        <v>99</v>
      </c>
      <c r="I4646">
        <v>99</v>
      </c>
      <c r="J4646">
        <v>999</v>
      </c>
      <c r="K4646">
        <v>99</v>
      </c>
      <c r="L4646">
        <v>99</v>
      </c>
      <c r="M4646">
        <v>99</v>
      </c>
      <c r="N4646">
        <v>99</v>
      </c>
      <c r="O4646">
        <v>18</v>
      </c>
      <c r="P4646">
        <v>9999</v>
      </c>
      <c r="Q4646">
        <v>62</v>
      </c>
      <c r="R4646">
        <v>1760</v>
      </c>
      <c r="S4646">
        <v>1756</v>
      </c>
      <c r="T4646">
        <v>9.0265668273669117</v>
      </c>
      <c r="U4646">
        <v>9.2486013197884223</v>
      </c>
      <c r="V4646">
        <v>17.093181818181819</v>
      </c>
      <c r="W4646">
        <v>58.743735763097959</v>
      </c>
      <c r="X4646">
        <v>159.17451738402451</v>
      </c>
      <c r="Y4646">
        <v>146.64393181818181</v>
      </c>
      <c r="Z4646">
        <v>146.97797266514803</v>
      </c>
      <c r="AA4646">
        <v>32.903225970430675</v>
      </c>
      <c r="AB4646">
        <v>4.7827923986261824</v>
      </c>
      <c r="AC4646">
        <v>-48.093007546008003</v>
      </c>
    </row>
    <row r="4647" spans="1:29">
      <c r="A4647">
        <v>13</v>
      </c>
      <c r="B4647">
        <v>132</v>
      </c>
      <c r="C4647">
        <v>2013</v>
      </c>
      <c r="D4647">
        <v>99</v>
      </c>
      <c r="E4647">
        <v>99</v>
      </c>
      <c r="F4647">
        <v>99</v>
      </c>
      <c r="G4647">
        <v>99</v>
      </c>
      <c r="H4647">
        <v>99</v>
      </c>
      <c r="I4647">
        <v>99</v>
      </c>
      <c r="J4647">
        <v>999</v>
      </c>
      <c r="K4647">
        <v>99</v>
      </c>
      <c r="L4647">
        <v>99</v>
      </c>
      <c r="M4647">
        <v>99</v>
      </c>
      <c r="N4647">
        <v>99</v>
      </c>
      <c r="O4647">
        <v>54</v>
      </c>
      <c r="P4647">
        <v>9999</v>
      </c>
      <c r="Q4647">
        <v>14</v>
      </c>
      <c r="R4647">
        <v>267</v>
      </c>
      <c r="S4647">
        <v>267</v>
      </c>
      <c r="T4647">
        <v>1.3693712175607753</v>
      </c>
      <c r="U4647">
        <v>1.5890984685188341</v>
      </c>
      <c r="V4647">
        <v>14.067415730337077</v>
      </c>
      <c r="W4647">
        <v>55.786516853932589</v>
      </c>
      <c r="X4647">
        <v>179.94448975616876</v>
      </c>
      <c r="Y4647">
        <v>166.08876404494379</v>
      </c>
      <c r="Z4647">
        <v>166.08876404494379</v>
      </c>
      <c r="AA4647">
        <v>36.853552992016191</v>
      </c>
      <c r="AB4647">
        <v>6.1967828613112115</v>
      </c>
      <c r="AC4647">
        <v>-64.014239528988853</v>
      </c>
    </row>
    <row r="4648" spans="1:29">
      <c r="A4648">
        <v>13</v>
      </c>
      <c r="B4648">
        <v>133</v>
      </c>
      <c r="C4648">
        <v>2012</v>
      </c>
      <c r="D4648">
        <v>99</v>
      </c>
      <c r="E4648">
        <v>99</v>
      </c>
      <c r="F4648">
        <v>99</v>
      </c>
      <c r="G4648">
        <v>99</v>
      </c>
      <c r="H4648">
        <v>99</v>
      </c>
      <c r="I4648">
        <v>99</v>
      </c>
      <c r="J4648">
        <v>999</v>
      </c>
      <c r="K4648">
        <v>99</v>
      </c>
      <c r="L4648">
        <v>99</v>
      </c>
      <c r="M4648">
        <v>99</v>
      </c>
      <c r="N4648">
        <v>99</v>
      </c>
      <c r="O4648">
        <v>1</v>
      </c>
      <c r="P4648">
        <v>9999</v>
      </c>
      <c r="Q4648">
        <v>136</v>
      </c>
      <c r="R4648">
        <v>2328</v>
      </c>
      <c r="S4648">
        <v>2323</v>
      </c>
      <c r="T4648">
        <v>11.550770299436852</v>
      </c>
      <c r="U4648">
        <v>12.030205169826484</v>
      </c>
      <c r="V4648">
        <v>16.231958762886599</v>
      </c>
      <c r="W4648">
        <v>59.57382694791221</v>
      </c>
      <c r="X4648">
        <v>162.61965129396486</v>
      </c>
      <c r="Y4648">
        <v>149.84884020618563</v>
      </c>
      <c r="Z4648">
        <v>150.17137322427899</v>
      </c>
      <c r="AA4648">
        <v>32.935551190287839</v>
      </c>
      <c r="AB4648">
        <v>4.0067790531459364</v>
      </c>
      <c r="AC4648">
        <v>-37.707862545387606</v>
      </c>
    </row>
    <row r="4649" spans="1:29">
      <c r="A4649">
        <v>13</v>
      </c>
      <c r="B4649">
        <v>134</v>
      </c>
      <c r="C4649">
        <v>2012</v>
      </c>
      <c r="D4649">
        <v>99</v>
      </c>
      <c r="E4649">
        <v>99</v>
      </c>
      <c r="F4649">
        <v>99</v>
      </c>
      <c r="G4649">
        <v>99</v>
      </c>
      <c r="H4649">
        <v>99</v>
      </c>
      <c r="I4649">
        <v>99</v>
      </c>
      <c r="J4649">
        <v>999</v>
      </c>
      <c r="K4649">
        <v>99</v>
      </c>
      <c r="L4649">
        <v>99</v>
      </c>
      <c r="M4649">
        <v>99</v>
      </c>
      <c r="N4649">
        <v>99</v>
      </c>
      <c r="O4649">
        <v>4</v>
      </c>
      <c r="P4649">
        <v>9999</v>
      </c>
      <c r="Q4649">
        <v>190</v>
      </c>
      <c r="R4649">
        <v>4668</v>
      </c>
      <c r="S4649">
        <v>4665</v>
      </c>
      <c r="T4649">
        <v>23.16108065196358</v>
      </c>
      <c r="U4649">
        <v>22.259756252956038</v>
      </c>
      <c r="V4649">
        <v>16.394601542416453</v>
      </c>
      <c r="W4649">
        <v>59.708038585208982</v>
      </c>
      <c r="X4649">
        <v>149.89209862032902</v>
      </c>
      <c r="Y4649">
        <v>138.27793487574979</v>
      </c>
      <c r="Z4649">
        <v>138.36685959271171</v>
      </c>
      <c r="AA4649">
        <v>31.998135987018664</v>
      </c>
      <c r="AB4649">
        <v>4.1417112967734484</v>
      </c>
      <c r="AC4649">
        <v>-32.094699675376695</v>
      </c>
    </row>
    <row r="4650" spans="1:29">
      <c r="A4650">
        <v>13</v>
      </c>
      <c r="B4650">
        <v>135</v>
      </c>
      <c r="C4650">
        <v>2012</v>
      </c>
      <c r="D4650">
        <v>99</v>
      </c>
      <c r="E4650">
        <v>99</v>
      </c>
      <c r="F4650">
        <v>99</v>
      </c>
      <c r="G4650">
        <v>99</v>
      </c>
      <c r="H4650">
        <v>99</v>
      </c>
      <c r="I4650">
        <v>99</v>
      </c>
      <c r="J4650">
        <v>999</v>
      </c>
      <c r="K4650">
        <v>99</v>
      </c>
      <c r="L4650">
        <v>99</v>
      </c>
      <c r="M4650">
        <v>99</v>
      </c>
      <c r="N4650">
        <v>99</v>
      </c>
      <c r="O4650">
        <v>8</v>
      </c>
      <c r="P4650">
        <v>9999</v>
      </c>
      <c r="Q4650">
        <v>100</v>
      </c>
      <c r="R4650">
        <v>2303</v>
      </c>
      <c r="S4650">
        <v>2300</v>
      </c>
      <c r="T4650">
        <v>11.426728522166268</v>
      </c>
      <c r="U4650">
        <v>11.953278339288071</v>
      </c>
      <c r="V4650">
        <v>14.7490230134607</v>
      </c>
      <c r="W4650">
        <v>57.517826086956518</v>
      </c>
      <c r="X4650">
        <v>163.24888776192373</v>
      </c>
      <c r="Y4650">
        <v>150.50690403821056</v>
      </c>
      <c r="Z4650">
        <v>150.70321739130381</v>
      </c>
      <c r="AA4650">
        <v>34.298324310643359</v>
      </c>
      <c r="AB4650">
        <v>5.0518300227194413</v>
      </c>
      <c r="AC4650">
        <v>-45.794767274118954</v>
      </c>
    </row>
    <row r="4651" spans="1:29">
      <c r="A4651">
        <v>13</v>
      </c>
      <c r="B4651">
        <v>136</v>
      </c>
      <c r="C4651">
        <v>2012</v>
      </c>
      <c r="D4651">
        <v>99</v>
      </c>
      <c r="E4651">
        <v>99</v>
      </c>
      <c r="F4651">
        <v>99</v>
      </c>
      <c r="G4651">
        <v>99</v>
      </c>
      <c r="H4651">
        <v>99</v>
      </c>
      <c r="I4651">
        <v>99</v>
      </c>
      <c r="J4651">
        <v>999</v>
      </c>
      <c r="K4651">
        <v>99</v>
      </c>
      <c r="L4651">
        <v>99</v>
      </c>
      <c r="M4651">
        <v>99</v>
      </c>
      <c r="N4651">
        <v>99</v>
      </c>
      <c r="O4651">
        <v>9</v>
      </c>
      <c r="P4651">
        <v>9999</v>
      </c>
      <c r="Q4651">
        <v>14</v>
      </c>
      <c r="R4651">
        <v>361</v>
      </c>
      <c r="S4651">
        <v>361</v>
      </c>
      <c r="T4651">
        <v>1.7911632637872437</v>
      </c>
      <c r="U4651">
        <v>2.0693824351840497</v>
      </c>
      <c r="V4651">
        <v>16.819944598337948</v>
      </c>
      <c r="W4651">
        <v>58.130193905817194</v>
      </c>
      <c r="X4651">
        <v>180.09231609559328</v>
      </c>
      <c r="Y4651">
        <v>166.22520775623269</v>
      </c>
      <c r="Z4651">
        <v>166.22520775623269</v>
      </c>
      <c r="AA4651">
        <v>38.343950055298997</v>
      </c>
      <c r="AB4651">
        <v>4.8754233814096892</v>
      </c>
      <c r="AC4651">
        <v>-54.294011997131264</v>
      </c>
    </row>
    <row r="4652" spans="1:29">
      <c r="A4652">
        <v>13</v>
      </c>
      <c r="B4652">
        <v>137</v>
      </c>
      <c r="C4652">
        <v>2012</v>
      </c>
      <c r="D4652">
        <v>99</v>
      </c>
      <c r="E4652">
        <v>99</v>
      </c>
      <c r="F4652">
        <v>99</v>
      </c>
      <c r="G4652">
        <v>99</v>
      </c>
      <c r="H4652">
        <v>99</v>
      </c>
      <c r="I4652">
        <v>99</v>
      </c>
      <c r="J4652">
        <v>999</v>
      </c>
      <c r="K4652">
        <v>99</v>
      </c>
      <c r="L4652">
        <v>99</v>
      </c>
      <c r="M4652">
        <v>99</v>
      </c>
      <c r="N4652">
        <v>99</v>
      </c>
      <c r="O4652">
        <v>11</v>
      </c>
      <c r="P4652">
        <v>9999</v>
      </c>
      <c r="Q4652">
        <v>351</v>
      </c>
      <c r="R4652">
        <v>6931.5</v>
      </c>
      <c r="S4652">
        <v>6930.5</v>
      </c>
      <c r="T4652">
        <v>34.391823166042322</v>
      </c>
      <c r="U4652">
        <v>34.240602310149974</v>
      </c>
      <c r="V4652">
        <v>16.77039601817788</v>
      </c>
      <c r="W4652">
        <v>59.424139672462289</v>
      </c>
      <c r="X4652">
        <v>155.23252656060325</v>
      </c>
      <c r="Y4652">
        <v>143.24434826516662</v>
      </c>
      <c r="Z4652">
        <v>143.26501695404403</v>
      </c>
      <c r="AA4652">
        <v>30.851145403283414</v>
      </c>
      <c r="AB4652">
        <v>4.0457084945440931</v>
      </c>
      <c r="AC4652">
        <v>-35.826425936733493</v>
      </c>
    </row>
    <row r="4653" spans="1:29">
      <c r="A4653">
        <v>13</v>
      </c>
      <c r="B4653">
        <v>138</v>
      </c>
      <c r="C4653">
        <v>2012</v>
      </c>
      <c r="D4653">
        <v>99</v>
      </c>
      <c r="E4653">
        <v>99</v>
      </c>
      <c r="F4653">
        <v>99</v>
      </c>
      <c r="G4653">
        <v>99</v>
      </c>
      <c r="H4653">
        <v>99</v>
      </c>
      <c r="I4653">
        <v>99</v>
      </c>
      <c r="J4653">
        <v>999</v>
      </c>
      <c r="K4653">
        <v>99</v>
      </c>
      <c r="L4653">
        <v>99</v>
      </c>
      <c r="M4653">
        <v>99</v>
      </c>
      <c r="N4653">
        <v>99</v>
      </c>
      <c r="O4653">
        <v>14</v>
      </c>
      <c r="P4653">
        <v>9999</v>
      </c>
      <c r="Q4653">
        <v>76</v>
      </c>
      <c r="R4653">
        <v>811</v>
      </c>
      <c r="S4653">
        <v>807</v>
      </c>
      <c r="T4653">
        <v>4.0239152546577692</v>
      </c>
      <c r="U4653">
        <v>4.0650451924006994</v>
      </c>
      <c r="V4653">
        <v>15.819975339087547</v>
      </c>
      <c r="W4653">
        <v>58.859975216852519</v>
      </c>
      <c r="X4653">
        <v>158.2754995304274</v>
      </c>
      <c r="Y4653">
        <v>145.34759556103572</v>
      </c>
      <c r="Z4653">
        <v>146.0680297397769</v>
      </c>
      <c r="AA4653">
        <v>30.786346834018943</v>
      </c>
      <c r="AB4653">
        <v>5.2832035172412448</v>
      </c>
      <c r="AC4653">
        <v>-46.98391796676016</v>
      </c>
    </row>
    <row r="4654" spans="1:29">
      <c r="A4654">
        <v>13</v>
      </c>
      <c r="B4654">
        <v>139</v>
      </c>
      <c r="C4654">
        <v>2012</v>
      </c>
      <c r="D4654">
        <v>99</v>
      </c>
      <c r="E4654">
        <v>99</v>
      </c>
      <c r="F4654">
        <v>99</v>
      </c>
      <c r="G4654">
        <v>99</v>
      </c>
      <c r="H4654">
        <v>99</v>
      </c>
      <c r="I4654">
        <v>99</v>
      </c>
      <c r="J4654">
        <v>999</v>
      </c>
      <c r="K4654">
        <v>99</v>
      </c>
      <c r="L4654">
        <v>99</v>
      </c>
      <c r="M4654">
        <v>99</v>
      </c>
      <c r="N4654">
        <v>99</v>
      </c>
      <c r="O4654">
        <v>15</v>
      </c>
      <c r="P4654">
        <v>9999</v>
      </c>
      <c r="Q4654">
        <v>16</v>
      </c>
      <c r="R4654">
        <v>442</v>
      </c>
      <c r="S4654">
        <v>433</v>
      </c>
      <c r="T4654">
        <v>2.193058622143937</v>
      </c>
      <c r="U4654">
        <v>2.0245133361507985</v>
      </c>
      <c r="V4654">
        <v>18.785067873303159</v>
      </c>
      <c r="W4654">
        <v>61.207852193995379</v>
      </c>
      <c r="X4654">
        <v>146.57765598113562</v>
      </c>
      <c r="Y4654">
        <v>132.81945701357469</v>
      </c>
      <c r="Z4654">
        <v>135.58013856812937</v>
      </c>
      <c r="AA4654">
        <v>30.677707382312871</v>
      </c>
      <c r="AB4654">
        <v>4.5074465722524719</v>
      </c>
      <c r="AC4654">
        <v>-48.888002721020783</v>
      </c>
    </row>
    <row r="4655" spans="1:29">
      <c r="A4655">
        <v>13</v>
      </c>
      <c r="B4655">
        <v>140</v>
      </c>
      <c r="C4655">
        <v>2012</v>
      </c>
      <c r="D4655">
        <v>99</v>
      </c>
      <c r="E4655">
        <v>99</v>
      </c>
      <c r="F4655">
        <v>99</v>
      </c>
      <c r="G4655">
        <v>99</v>
      </c>
      <c r="H4655">
        <v>99</v>
      </c>
      <c r="I4655">
        <v>99</v>
      </c>
      <c r="J4655">
        <v>999</v>
      </c>
      <c r="K4655">
        <v>99</v>
      </c>
      <c r="L4655">
        <v>99</v>
      </c>
      <c r="M4655">
        <v>99</v>
      </c>
      <c r="N4655">
        <v>99</v>
      </c>
      <c r="O4655">
        <v>16</v>
      </c>
      <c r="P4655">
        <v>9999</v>
      </c>
      <c r="Q4655">
        <v>98</v>
      </c>
      <c r="R4655">
        <v>330</v>
      </c>
      <c r="S4655">
        <v>326</v>
      </c>
      <c r="T4655">
        <v>1.6373514599717187</v>
      </c>
      <c r="U4655">
        <v>1.2909685721463613</v>
      </c>
      <c r="V4655">
        <v>15.475757575757575</v>
      </c>
      <c r="W4655">
        <v>59.226993865030657</v>
      </c>
      <c r="X4655">
        <v>124.40428116484452</v>
      </c>
      <c r="Y4655">
        <v>113.4396969696969</v>
      </c>
      <c r="Z4655">
        <v>114.83159509202451</v>
      </c>
      <c r="AA4655">
        <v>9.4501735905364139</v>
      </c>
      <c r="AB4655">
        <v>3.3411371883865151</v>
      </c>
      <c r="AC4655">
        <v>-28.13730889739622</v>
      </c>
    </row>
    <row r="4656" spans="1:29">
      <c r="A4656">
        <v>13</v>
      </c>
      <c r="B4656">
        <v>141</v>
      </c>
      <c r="C4656">
        <v>2012</v>
      </c>
      <c r="D4656">
        <v>99</v>
      </c>
      <c r="E4656">
        <v>99</v>
      </c>
      <c r="F4656">
        <v>99</v>
      </c>
      <c r="G4656">
        <v>99</v>
      </c>
      <c r="H4656">
        <v>99</v>
      </c>
      <c r="I4656">
        <v>99</v>
      </c>
      <c r="J4656">
        <v>999</v>
      </c>
      <c r="K4656">
        <v>99</v>
      </c>
      <c r="L4656">
        <v>99</v>
      </c>
      <c r="M4656">
        <v>99</v>
      </c>
      <c r="N4656">
        <v>99</v>
      </c>
      <c r="O4656">
        <v>18</v>
      </c>
      <c r="P4656">
        <v>9999</v>
      </c>
      <c r="Q4656">
        <v>73</v>
      </c>
      <c r="R4656">
        <v>1735</v>
      </c>
      <c r="S4656">
        <v>1733</v>
      </c>
      <c r="T4656">
        <v>8.6084993425785807</v>
      </c>
      <c r="U4656">
        <v>8.7653721322926348</v>
      </c>
      <c r="V4656">
        <v>15.972334293948125</v>
      </c>
      <c r="W4656">
        <v>58.43681477207155</v>
      </c>
      <c r="X4656">
        <v>158.90283844499066</v>
      </c>
      <c r="Y4656">
        <v>146.49884726224803</v>
      </c>
      <c r="Z4656">
        <v>146.66791690709769</v>
      </c>
      <c r="AA4656">
        <v>33.170490157660282</v>
      </c>
      <c r="AB4656">
        <v>4.6170318186588197</v>
      </c>
      <c r="AC4656">
        <v>-46.239340214734654</v>
      </c>
    </row>
    <row r="4657" spans="1:29">
      <c r="A4657">
        <v>13</v>
      </c>
      <c r="B4657">
        <v>142</v>
      </c>
      <c r="C4657">
        <v>2012</v>
      </c>
      <c r="D4657">
        <v>99</v>
      </c>
      <c r="E4657">
        <v>99</v>
      </c>
      <c r="F4657">
        <v>99</v>
      </c>
      <c r="G4657">
        <v>99</v>
      </c>
      <c r="H4657">
        <v>99</v>
      </c>
      <c r="I4657">
        <v>99</v>
      </c>
      <c r="J4657">
        <v>999</v>
      </c>
      <c r="K4657">
        <v>99</v>
      </c>
      <c r="L4657">
        <v>99</v>
      </c>
      <c r="M4657">
        <v>99</v>
      </c>
      <c r="N4657">
        <v>99</v>
      </c>
      <c r="O4657">
        <v>54</v>
      </c>
      <c r="P4657">
        <v>9999</v>
      </c>
      <c r="Q4657">
        <v>15</v>
      </c>
      <c r="R4657">
        <v>245</v>
      </c>
      <c r="S4657">
        <v>245</v>
      </c>
      <c r="T4657">
        <v>1.2156094172517304</v>
      </c>
      <c r="U4657">
        <v>1.3008762596048604</v>
      </c>
      <c r="V4657">
        <v>15.844897959183674</v>
      </c>
      <c r="W4657">
        <v>57.383673469387745</v>
      </c>
      <c r="X4657">
        <v>166.81362902690876</v>
      </c>
      <c r="Y4657">
        <v>153.9689795918367</v>
      </c>
      <c r="Z4657">
        <v>153.9689795918367</v>
      </c>
      <c r="AA4657">
        <v>36.855123103291554</v>
      </c>
      <c r="AB4657">
        <v>5.621364019915303</v>
      </c>
      <c r="AC4657">
        <v>-66.123949983753647</v>
      </c>
    </row>
    <row r="4658" spans="1:29">
      <c r="A4658">
        <v>13</v>
      </c>
      <c r="B4658">
        <v>143</v>
      </c>
      <c r="C4658">
        <v>2011</v>
      </c>
      <c r="D4658">
        <v>99</v>
      </c>
      <c r="E4658">
        <v>99</v>
      </c>
      <c r="F4658">
        <v>99</v>
      </c>
      <c r="G4658">
        <v>99</v>
      </c>
      <c r="H4658">
        <v>99</v>
      </c>
      <c r="I4658">
        <v>99</v>
      </c>
      <c r="J4658">
        <v>999</v>
      </c>
      <c r="K4658">
        <v>99</v>
      </c>
      <c r="L4658">
        <v>99</v>
      </c>
      <c r="M4658">
        <v>99</v>
      </c>
      <c r="N4658">
        <v>99</v>
      </c>
      <c r="O4658">
        <v>1</v>
      </c>
      <c r="P4658">
        <v>9999</v>
      </c>
      <c r="Q4658">
        <v>152</v>
      </c>
      <c r="R4658">
        <v>2479</v>
      </c>
      <c r="S4658">
        <v>2477</v>
      </c>
      <c r="T4658">
        <v>12.742880641513311</v>
      </c>
      <c r="U4658">
        <v>13.40623554087294</v>
      </c>
      <c r="V4658">
        <v>15.873336022589756</v>
      </c>
      <c r="W4658">
        <v>59.381913605167512</v>
      </c>
      <c r="X4658">
        <v>163.01133202541621</v>
      </c>
      <c r="Y4658">
        <v>150.34207341670049</v>
      </c>
      <c r="Z4658">
        <v>150.46346386758196</v>
      </c>
      <c r="AA4658">
        <v>31.557817720772377</v>
      </c>
      <c r="AB4658">
        <v>4.0922304816199855</v>
      </c>
      <c r="AC4658">
        <v>-38.249986021962741</v>
      </c>
    </row>
    <row r="4659" spans="1:29">
      <c r="A4659">
        <v>13</v>
      </c>
      <c r="B4659">
        <v>144</v>
      </c>
      <c r="C4659">
        <v>2011</v>
      </c>
      <c r="D4659">
        <v>99</v>
      </c>
      <c r="E4659">
        <v>99</v>
      </c>
      <c r="F4659">
        <v>99</v>
      </c>
      <c r="G4659">
        <v>99</v>
      </c>
      <c r="H4659">
        <v>99</v>
      </c>
      <c r="I4659">
        <v>99</v>
      </c>
      <c r="J4659">
        <v>999</v>
      </c>
      <c r="K4659">
        <v>99</v>
      </c>
      <c r="L4659">
        <v>99</v>
      </c>
      <c r="M4659">
        <v>99</v>
      </c>
      <c r="N4659">
        <v>99</v>
      </c>
      <c r="O4659">
        <v>4</v>
      </c>
      <c r="P4659">
        <v>9999</v>
      </c>
      <c r="Q4659">
        <v>213</v>
      </c>
      <c r="R4659">
        <v>4432</v>
      </c>
      <c r="S4659">
        <v>4423</v>
      </c>
      <c r="T4659">
        <v>22.781947157396935</v>
      </c>
      <c r="U4659">
        <v>22.104652146967815</v>
      </c>
      <c r="V4659">
        <v>16.180054151624557</v>
      </c>
      <c r="W4659">
        <v>59.483382319692517</v>
      </c>
      <c r="X4659">
        <v>150.49128078663622</v>
      </c>
      <c r="Y4659">
        <v>138.65455776173297</v>
      </c>
      <c r="Z4659">
        <v>138.93669455120968</v>
      </c>
      <c r="AA4659">
        <v>31.72555453285236</v>
      </c>
      <c r="AB4659">
        <v>4.2306475404971238</v>
      </c>
      <c r="AC4659">
        <v>-27.312390589211841</v>
      </c>
    </row>
    <row r="4660" spans="1:29">
      <c r="A4660">
        <v>13</v>
      </c>
      <c r="B4660">
        <v>145</v>
      </c>
      <c r="C4660">
        <v>2011</v>
      </c>
      <c r="D4660">
        <v>99</v>
      </c>
      <c r="E4660">
        <v>99</v>
      </c>
      <c r="F4660">
        <v>99</v>
      </c>
      <c r="G4660">
        <v>99</v>
      </c>
      <c r="H4660">
        <v>99</v>
      </c>
      <c r="I4660">
        <v>99</v>
      </c>
      <c r="J4660">
        <v>999</v>
      </c>
      <c r="K4660">
        <v>99</v>
      </c>
      <c r="L4660">
        <v>99</v>
      </c>
      <c r="M4660">
        <v>99</v>
      </c>
      <c r="N4660">
        <v>99</v>
      </c>
      <c r="O4660">
        <v>8</v>
      </c>
      <c r="P4660">
        <v>9999</v>
      </c>
      <c r="Q4660">
        <v>106</v>
      </c>
      <c r="R4660">
        <v>2505</v>
      </c>
      <c r="S4660">
        <v>2505</v>
      </c>
      <c r="T4660">
        <v>12.876529248483598</v>
      </c>
      <c r="U4660">
        <v>13.526072174566758</v>
      </c>
      <c r="V4660">
        <v>15.217964071856288</v>
      </c>
      <c r="W4660">
        <v>58.034331337325355</v>
      </c>
      <c r="X4660">
        <v>162.63442778581467</v>
      </c>
      <c r="Y4660">
        <v>150.11157684630757</v>
      </c>
      <c r="Z4660">
        <v>150.11157684630757</v>
      </c>
      <c r="AA4660">
        <v>33.29783467615119</v>
      </c>
      <c r="AB4660">
        <v>4.9229207493709808</v>
      </c>
      <c r="AC4660">
        <v>-48.152927409536531</v>
      </c>
    </row>
    <row r="4661" spans="1:29">
      <c r="A4661">
        <v>13</v>
      </c>
      <c r="B4661">
        <v>146</v>
      </c>
      <c r="C4661">
        <v>2011</v>
      </c>
      <c r="D4661">
        <v>99</v>
      </c>
      <c r="E4661">
        <v>99</v>
      </c>
      <c r="F4661">
        <v>99</v>
      </c>
      <c r="G4661">
        <v>99</v>
      </c>
      <c r="H4661">
        <v>99</v>
      </c>
      <c r="I4661">
        <v>99</v>
      </c>
      <c r="J4661">
        <v>999</v>
      </c>
      <c r="K4661">
        <v>99</v>
      </c>
      <c r="L4661">
        <v>99</v>
      </c>
      <c r="M4661">
        <v>99</v>
      </c>
      <c r="N4661">
        <v>99</v>
      </c>
      <c r="O4661">
        <v>9</v>
      </c>
      <c r="P4661">
        <v>9999</v>
      </c>
      <c r="Q4661">
        <v>23</v>
      </c>
      <c r="R4661">
        <v>283</v>
      </c>
      <c r="S4661">
        <v>281</v>
      </c>
      <c r="T4661">
        <v>1.4547136835612211</v>
      </c>
      <c r="U4661">
        <v>1.5365707485593616</v>
      </c>
      <c r="V4661">
        <v>16.840989399293285</v>
      </c>
      <c r="W4661">
        <v>58.313167259786482</v>
      </c>
      <c r="X4661">
        <v>164.41967926066874</v>
      </c>
      <c r="Y4661">
        <v>150.94416961130747</v>
      </c>
      <c r="Z4661">
        <v>152.01850533807831</v>
      </c>
      <c r="AA4661">
        <v>36.29468965854516</v>
      </c>
      <c r="AB4661">
        <v>4.7800152180175868</v>
      </c>
      <c r="AC4661">
        <v>-36.259206072910864</v>
      </c>
    </row>
    <row r="4662" spans="1:29">
      <c r="A4662">
        <v>13</v>
      </c>
      <c r="B4662">
        <v>147</v>
      </c>
      <c r="C4662">
        <v>2011</v>
      </c>
      <c r="D4662">
        <v>99</v>
      </c>
      <c r="E4662">
        <v>99</v>
      </c>
      <c r="F4662">
        <v>99</v>
      </c>
      <c r="G4662">
        <v>99</v>
      </c>
      <c r="H4662">
        <v>99</v>
      </c>
      <c r="I4662">
        <v>99</v>
      </c>
      <c r="J4662">
        <v>999</v>
      </c>
      <c r="K4662">
        <v>99</v>
      </c>
      <c r="L4662">
        <v>99</v>
      </c>
      <c r="M4662">
        <v>99</v>
      </c>
      <c r="N4662">
        <v>99</v>
      </c>
      <c r="O4662">
        <v>11</v>
      </c>
      <c r="P4662">
        <v>9999</v>
      </c>
      <c r="Q4662">
        <v>372</v>
      </c>
      <c r="R4662">
        <v>6358</v>
      </c>
      <c r="S4662">
        <v>6332</v>
      </c>
      <c r="T4662">
        <v>32.682224735272946</v>
      </c>
      <c r="U4662">
        <v>32.174163149834023</v>
      </c>
      <c r="V4662">
        <v>16.720195029883612</v>
      </c>
      <c r="W4662">
        <v>58.43714466203415</v>
      </c>
      <c r="X4662">
        <v>152.94599888147317</v>
      </c>
      <c r="Y4662">
        <v>140.6814878892732</v>
      </c>
      <c r="Z4662">
        <v>141.25914403032201</v>
      </c>
      <c r="AA4662">
        <v>31.218294037153026</v>
      </c>
      <c r="AB4662">
        <v>4.1836018278353837</v>
      </c>
      <c r="AC4662">
        <v>-34.101694993955789</v>
      </c>
    </row>
    <row r="4663" spans="1:29">
      <c r="A4663">
        <v>13</v>
      </c>
      <c r="B4663">
        <v>148</v>
      </c>
      <c r="C4663">
        <v>2011</v>
      </c>
      <c r="D4663">
        <v>99</v>
      </c>
      <c r="E4663">
        <v>99</v>
      </c>
      <c r="F4663">
        <v>99</v>
      </c>
      <c r="G4663">
        <v>99</v>
      </c>
      <c r="H4663">
        <v>99</v>
      </c>
      <c r="I4663">
        <v>99</v>
      </c>
      <c r="J4663">
        <v>999</v>
      </c>
      <c r="K4663">
        <v>99</v>
      </c>
      <c r="L4663">
        <v>99</v>
      </c>
      <c r="M4663">
        <v>99</v>
      </c>
      <c r="N4663">
        <v>99</v>
      </c>
      <c r="O4663">
        <v>14</v>
      </c>
      <c r="P4663">
        <v>9999</v>
      </c>
      <c r="Q4663">
        <v>73</v>
      </c>
      <c r="R4663">
        <v>720</v>
      </c>
      <c r="S4663">
        <v>717</v>
      </c>
      <c r="T4663">
        <v>3.7010383468695376</v>
      </c>
      <c r="U4663">
        <v>3.7777909750550993</v>
      </c>
      <c r="V4663">
        <v>16.45</v>
      </c>
      <c r="W4663">
        <v>58.630404463040449</v>
      </c>
      <c r="X4663">
        <v>158.74458288190675</v>
      </c>
      <c r="Y4663">
        <v>145.86652777777795</v>
      </c>
      <c r="Z4663">
        <v>146.47684797768497</v>
      </c>
      <c r="AA4663">
        <v>31.218275404223871</v>
      </c>
      <c r="AB4663">
        <v>4.9481350730475633</v>
      </c>
      <c r="AC4663">
        <v>-46.738917556781587</v>
      </c>
    </row>
    <row r="4664" spans="1:29">
      <c r="A4664">
        <v>13</v>
      </c>
      <c r="B4664">
        <v>149</v>
      </c>
      <c r="C4664">
        <v>2011</v>
      </c>
      <c r="D4664">
        <v>99</v>
      </c>
      <c r="E4664">
        <v>99</v>
      </c>
      <c r="F4664">
        <v>99</v>
      </c>
      <c r="G4664">
        <v>99</v>
      </c>
      <c r="H4664">
        <v>99</v>
      </c>
      <c r="I4664">
        <v>99</v>
      </c>
      <c r="J4664">
        <v>999</v>
      </c>
      <c r="K4664">
        <v>99</v>
      </c>
      <c r="L4664">
        <v>99</v>
      </c>
      <c r="M4664">
        <v>99</v>
      </c>
      <c r="N4664">
        <v>99</v>
      </c>
      <c r="O4664">
        <v>15</v>
      </c>
      <c r="P4664">
        <v>9999</v>
      </c>
      <c r="Q4664">
        <v>20</v>
      </c>
      <c r="R4664">
        <v>392</v>
      </c>
      <c r="S4664">
        <v>390</v>
      </c>
      <c r="T4664">
        <v>2.015009766628971</v>
      </c>
      <c r="U4664">
        <v>1.9532058358839921</v>
      </c>
      <c r="V4664">
        <v>18.301020408163264</v>
      </c>
      <c r="W4664">
        <v>60.879487179487207</v>
      </c>
      <c r="X4664">
        <v>150.98696575054714</v>
      </c>
      <c r="Y4664">
        <v>138.51989795918371</v>
      </c>
      <c r="Z4664">
        <v>139.23025641025637</v>
      </c>
      <c r="AA4664">
        <v>33.134447292359738</v>
      </c>
      <c r="AB4664">
        <v>4.6152856114737535</v>
      </c>
      <c r="AC4664">
        <v>-58.668430851478121</v>
      </c>
    </row>
    <row r="4665" spans="1:29">
      <c r="A4665">
        <v>13</v>
      </c>
      <c r="B4665">
        <v>150</v>
      </c>
      <c r="C4665">
        <v>2011</v>
      </c>
      <c r="D4665">
        <v>99</v>
      </c>
      <c r="E4665">
        <v>99</v>
      </c>
      <c r="F4665">
        <v>99</v>
      </c>
      <c r="G4665">
        <v>99</v>
      </c>
      <c r="H4665">
        <v>99</v>
      </c>
      <c r="I4665">
        <v>99</v>
      </c>
      <c r="J4665">
        <v>999</v>
      </c>
      <c r="K4665">
        <v>99</v>
      </c>
      <c r="L4665">
        <v>99</v>
      </c>
      <c r="M4665">
        <v>99</v>
      </c>
      <c r="N4665">
        <v>99</v>
      </c>
      <c r="O4665">
        <v>16</v>
      </c>
      <c r="P4665">
        <v>9999</v>
      </c>
      <c r="Q4665">
        <v>137</v>
      </c>
      <c r="R4665">
        <v>395</v>
      </c>
      <c r="S4665">
        <v>394</v>
      </c>
      <c r="T4665">
        <v>2.0304307597409275</v>
      </c>
      <c r="U4665">
        <v>1.606440380042738</v>
      </c>
      <c r="V4665">
        <v>16.078481012658223</v>
      </c>
      <c r="W4665">
        <v>58.852791878172589</v>
      </c>
      <c r="X4665">
        <v>122.82951849362983</v>
      </c>
      <c r="Y4665">
        <v>113.0622784810126</v>
      </c>
      <c r="Z4665">
        <v>113.3492385786802</v>
      </c>
      <c r="AA4665">
        <v>8.030804394155993</v>
      </c>
      <c r="AB4665">
        <v>3.3316898385107465</v>
      </c>
      <c r="AC4665">
        <v>-17.111149323561893</v>
      </c>
    </row>
    <row r="4666" spans="1:29">
      <c r="A4666">
        <v>13</v>
      </c>
      <c r="B4666">
        <v>151</v>
      </c>
      <c r="C4666">
        <v>2011</v>
      </c>
      <c r="D4666">
        <v>99</v>
      </c>
      <c r="E4666">
        <v>99</v>
      </c>
      <c r="F4666">
        <v>99</v>
      </c>
      <c r="G4666">
        <v>99</v>
      </c>
      <c r="H4666">
        <v>99</v>
      </c>
      <c r="I4666">
        <v>99</v>
      </c>
      <c r="J4666">
        <v>999</v>
      </c>
      <c r="K4666">
        <v>99</v>
      </c>
      <c r="L4666">
        <v>99</v>
      </c>
      <c r="M4666">
        <v>99</v>
      </c>
      <c r="N4666">
        <v>99</v>
      </c>
      <c r="O4666">
        <v>18</v>
      </c>
      <c r="P4666">
        <v>9999</v>
      </c>
      <c r="Q4666">
        <v>83</v>
      </c>
      <c r="R4666">
        <v>1664</v>
      </c>
      <c r="S4666">
        <v>1659</v>
      </c>
      <c r="T4666">
        <v>8.5535108460984883</v>
      </c>
      <c r="U4666">
        <v>8.5872777055624478</v>
      </c>
      <c r="V4666">
        <v>16.430889423076923</v>
      </c>
      <c r="W4666">
        <v>58.657625075346601</v>
      </c>
      <c r="X4666">
        <v>155.87360144595397</v>
      </c>
      <c r="Y4666">
        <v>143.46712740384601</v>
      </c>
      <c r="Z4666">
        <v>143.89951778179619</v>
      </c>
      <c r="AA4666">
        <v>32.407912283112694</v>
      </c>
      <c r="AB4666">
        <v>4.490397701166934</v>
      </c>
      <c r="AC4666">
        <v>-45.749600077851191</v>
      </c>
    </row>
    <row r="4667" spans="1:29">
      <c r="A4667">
        <v>13</v>
      </c>
      <c r="B4667">
        <v>152</v>
      </c>
      <c r="C4667">
        <v>2011</v>
      </c>
      <c r="D4667">
        <v>99</v>
      </c>
      <c r="E4667">
        <v>99</v>
      </c>
      <c r="F4667">
        <v>99</v>
      </c>
      <c r="G4667">
        <v>99</v>
      </c>
      <c r="H4667">
        <v>99</v>
      </c>
      <c r="I4667">
        <v>99</v>
      </c>
      <c r="J4667">
        <v>999</v>
      </c>
      <c r="K4667">
        <v>99</v>
      </c>
      <c r="L4667">
        <v>99</v>
      </c>
      <c r="M4667">
        <v>99</v>
      </c>
      <c r="N4667">
        <v>99</v>
      </c>
      <c r="O4667">
        <v>54</v>
      </c>
      <c r="P4667">
        <v>9999</v>
      </c>
      <c r="Q4667">
        <v>20</v>
      </c>
      <c r="R4667">
        <v>226</v>
      </c>
      <c r="S4667">
        <v>224</v>
      </c>
      <c r="T4667">
        <v>1.1617148144340492</v>
      </c>
      <c r="U4667">
        <v>1.3275913426548231</v>
      </c>
      <c r="V4667">
        <v>15.477876106194689</v>
      </c>
      <c r="W4667">
        <v>57.049107142857153</v>
      </c>
      <c r="X4667">
        <v>178.70497320204404</v>
      </c>
      <c r="Y4667">
        <v>163.30752212389376</v>
      </c>
      <c r="Z4667">
        <v>164.76562499999997</v>
      </c>
      <c r="AA4667">
        <v>38.428407769728658</v>
      </c>
      <c r="AB4667">
        <v>5.3412394150159237</v>
      </c>
      <c r="AC4667">
        <v>-64.19187405734219</v>
      </c>
    </row>
    <row r="4668" spans="1:29">
      <c r="A4668">
        <v>13</v>
      </c>
      <c r="B4668">
        <v>153</v>
      </c>
      <c r="C4668">
        <v>2010</v>
      </c>
      <c r="D4668">
        <v>99</v>
      </c>
      <c r="E4668">
        <v>99</v>
      </c>
      <c r="F4668">
        <v>99</v>
      </c>
      <c r="G4668">
        <v>99</v>
      </c>
      <c r="H4668">
        <v>99</v>
      </c>
      <c r="I4668">
        <v>99</v>
      </c>
      <c r="J4668">
        <v>999</v>
      </c>
      <c r="K4668">
        <v>99</v>
      </c>
      <c r="L4668">
        <v>99</v>
      </c>
      <c r="M4668">
        <v>99</v>
      </c>
      <c r="N4668">
        <v>99</v>
      </c>
      <c r="O4668">
        <v>1</v>
      </c>
      <c r="P4668">
        <v>9999</v>
      </c>
      <c r="Q4668">
        <v>172</v>
      </c>
      <c r="R4668">
        <v>2998</v>
      </c>
      <c r="S4668">
        <v>2988</v>
      </c>
      <c r="T4668">
        <v>15.03133617447982</v>
      </c>
      <c r="U4668">
        <v>15.200702240387812</v>
      </c>
      <c r="V4668">
        <v>15.14242828552368</v>
      </c>
      <c r="W4668">
        <v>59.272423025435089</v>
      </c>
      <c r="X4668">
        <v>158.60927870295677</v>
      </c>
      <c r="Y4668">
        <v>146.02031354236155</v>
      </c>
      <c r="Z4668">
        <v>146.5090026773762</v>
      </c>
      <c r="AA4668">
        <v>32.978567173960585</v>
      </c>
      <c r="AB4668">
        <v>3.9852576243485376</v>
      </c>
      <c r="AC4668">
        <v>-36.680472594488151</v>
      </c>
    </row>
    <row r="4669" spans="1:29">
      <c r="A4669">
        <v>13</v>
      </c>
      <c r="B4669">
        <v>154</v>
      </c>
      <c r="C4669">
        <v>2010</v>
      </c>
      <c r="D4669">
        <v>99</v>
      </c>
      <c r="E4669">
        <v>99</v>
      </c>
      <c r="F4669">
        <v>99</v>
      </c>
      <c r="G4669">
        <v>99</v>
      </c>
      <c r="H4669">
        <v>99</v>
      </c>
      <c r="I4669">
        <v>99</v>
      </c>
      <c r="J4669">
        <v>999</v>
      </c>
      <c r="K4669">
        <v>99</v>
      </c>
      <c r="L4669">
        <v>99</v>
      </c>
      <c r="M4669">
        <v>99</v>
      </c>
      <c r="N4669">
        <v>99</v>
      </c>
      <c r="O4669">
        <v>4</v>
      </c>
      <c r="P4669">
        <v>9999</v>
      </c>
      <c r="Q4669">
        <v>218</v>
      </c>
      <c r="R4669">
        <v>3591</v>
      </c>
      <c r="S4669">
        <v>3579</v>
      </c>
      <c r="T4669">
        <v>18.004512409125095</v>
      </c>
      <c r="U4669">
        <v>18.159591281093878</v>
      </c>
      <c r="V4669">
        <v>15.052631578947365</v>
      </c>
      <c r="W4669">
        <v>59.625034925956953</v>
      </c>
      <c r="X4669">
        <v>158.23297861844935</v>
      </c>
      <c r="Y4669">
        <v>145.63706488443316</v>
      </c>
      <c r="Z4669">
        <v>146.12537021514379</v>
      </c>
      <c r="AA4669">
        <v>31.517372176626509</v>
      </c>
      <c r="AB4669">
        <v>4.3899347928537278</v>
      </c>
      <c r="AC4669">
        <v>-42.469995170333149</v>
      </c>
    </row>
    <row r="4670" spans="1:29">
      <c r="A4670">
        <v>13</v>
      </c>
      <c r="B4670">
        <v>155</v>
      </c>
      <c r="C4670">
        <v>2010</v>
      </c>
      <c r="D4670">
        <v>99</v>
      </c>
      <c r="E4670">
        <v>99</v>
      </c>
      <c r="F4670">
        <v>99</v>
      </c>
      <c r="G4670">
        <v>99</v>
      </c>
      <c r="H4670">
        <v>99</v>
      </c>
      <c r="I4670">
        <v>99</v>
      </c>
      <c r="J4670">
        <v>999</v>
      </c>
      <c r="K4670">
        <v>99</v>
      </c>
      <c r="L4670">
        <v>99</v>
      </c>
      <c r="M4670">
        <v>99</v>
      </c>
      <c r="N4670">
        <v>99</v>
      </c>
      <c r="O4670">
        <v>8</v>
      </c>
      <c r="P4670">
        <v>9999</v>
      </c>
      <c r="Q4670">
        <v>117</v>
      </c>
      <c r="R4670">
        <v>2276</v>
      </c>
      <c r="S4670">
        <v>2276</v>
      </c>
      <c r="T4670">
        <v>11.411381298571072</v>
      </c>
      <c r="U4670">
        <v>11.768759296030424</v>
      </c>
      <c r="V4670">
        <v>14.216608084358519</v>
      </c>
      <c r="W4670">
        <v>57.848418277680111</v>
      </c>
      <c r="X4670">
        <v>161.338485149099</v>
      </c>
      <c r="Y4670">
        <v>148.91542179261893</v>
      </c>
      <c r="Z4670">
        <v>148.91542179261893</v>
      </c>
      <c r="AA4670">
        <v>32.467467215203797</v>
      </c>
      <c r="AB4670">
        <v>5.0975848163977551</v>
      </c>
      <c r="AC4670">
        <v>-46.170687800932498</v>
      </c>
    </row>
    <row r="4671" spans="1:29">
      <c r="A4671">
        <v>13</v>
      </c>
      <c r="B4671">
        <v>156</v>
      </c>
      <c r="C4671">
        <v>2010</v>
      </c>
      <c r="D4671">
        <v>99</v>
      </c>
      <c r="E4671">
        <v>99</v>
      </c>
      <c r="F4671">
        <v>99</v>
      </c>
      <c r="G4671">
        <v>99</v>
      </c>
      <c r="H4671">
        <v>99</v>
      </c>
      <c r="I4671">
        <v>99</v>
      </c>
      <c r="J4671">
        <v>999</v>
      </c>
      <c r="K4671">
        <v>99</v>
      </c>
      <c r="L4671">
        <v>99</v>
      </c>
      <c r="M4671">
        <v>99</v>
      </c>
      <c r="N4671">
        <v>99</v>
      </c>
      <c r="O4671">
        <v>9</v>
      </c>
      <c r="P4671">
        <v>9999</v>
      </c>
      <c r="Q4671">
        <v>19</v>
      </c>
      <c r="R4671">
        <v>264</v>
      </c>
      <c r="S4671">
        <v>263</v>
      </c>
      <c r="T4671">
        <v>1.323640010027576</v>
      </c>
      <c r="U4671">
        <v>1.4050780133027736</v>
      </c>
      <c r="V4671">
        <v>14.227272727272725</v>
      </c>
      <c r="W4671">
        <v>57.885931558935347</v>
      </c>
      <c r="X4671">
        <v>166.5025115729342</v>
      </c>
      <c r="Y4671">
        <v>153.2772727272727</v>
      </c>
      <c r="Z4671">
        <v>153.8600760456273</v>
      </c>
      <c r="AA4671">
        <v>36.052473945081253</v>
      </c>
      <c r="AB4671">
        <v>5.1820756982935139</v>
      </c>
      <c r="AC4671">
        <v>-58.009281831422733</v>
      </c>
    </row>
    <row r="4672" spans="1:29">
      <c r="A4672">
        <v>13</v>
      </c>
      <c r="B4672">
        <v>157</v>
      </c>
      <c r="C4672">
        <v>2010</v>
      </c>
      <c r="D4672">
        <v>99</v>
      </c>
      <c r="E4672">
        <v>99</v>
      </c>
      <c r="F4672">
        <v>99</v>
      </c>
      <c r="G4672">
        <v>99</v>
      </c>
      <c r="H4672">
        <v>99</v>
      </c>
      <c r="I4672">
        <v>99</v>
      </c>
      <c r="J4672">
        <v>999</v>
      </c>
      <c r="K4672">
        <v>99</v>
      </c>
      <c r="L4672">
        <v>99</v>
      </c>
      <c r="M4672">
        <v>99</v>
      </c>
      <c r="N4672">
        <v>99</v>
      </c>
      <c r="O4672">
        <v>11</v>
      </c>
      <c r="P4672">
        <v>9999</v>
      </c>
      <c r="Q4672">
        <v>370</v>
      </c>
      <c r="R4672">
        <v>6347</v>
      </c>
      <c r="S4672">
        <v>6299</v>
      </c>
      <c r="T4672">
        <v>31.822511907746311</v>
      </c>
      <c r="U4672">
        <v>31.142732685272598</v>
      </c>
      <c r="V4672">
        <v>14.366472349141331</v>
      </c>
      <c r="W4672">
        <v>57.515319892046357</v>
      </c>
      <c r="X4672">
        <v>153.99189625762196</v>
      </c>
      <c r="Y4672">
        <v>141.30888608791571</v>
      </c>
      <c r="Z4672">
        <v>142.38569614224491</v>
      </c>
      <c r="AA4672">
        <v>31.105016803787404</v>
      </c>
      <c r="AB4672">
        <v>4.3846502962515412</v>
      </c>
      <c r="AC4672">
        <v>-39.877576766030408</v>
      </c>
    </row>
    <row r="4673" spans="1:29">
      <c r="A4673">
        <v>13</v>
      </c>
      <c r="B4673">
        <v>158</v>
      </c>
      <c r="C4673">
        <v>2010</v>
      </c>
      <c r="D4673">
        <v>99</v>
      </c>
      <c r="E4673">
        <v>99</v>
      </c>
      <c r="F4673">
        <v>99</v>
      </c>
      <c r="G4673">
        <v>99</v>
      </c>
      <c r="H4673">
        <v>99</v>
      </c>
      <c r="I4673">
        <v>99</v>
      </c>
      <c r="J4673">
        <v>999</v>
      </c>
      <c r="K4673">
        <v>99</v>
      </c>
      <c r="L4673">
        <v>99</v>
      </c>
      <c r="M4673">
        <v>99</v>
      </c>
      <c r="N4673">
        <v>99</v>
      </c>
      <c r="O4673">
        <v>14</v>
      </c>
      <c r="P4673">
        <v>9999</v>
      </c>
      <c r="Q4673">
        <v>79</v>
      </c>
      <c r="R4673">
        <v>639</v>
      </c>
      <c r="S4673">
        <v>637</v>
      </c>
      <c r="T4673">
        <v>3.2038104788167456</v>
      </c>
      <c r="U4673">
        <v>3.3046028447610887</v>
      </c>
      <c r="V4673">
        <v>14.156494522691702</v>
      </c>
      <c r="W4673">
        <v>57.938775510204081</v>
      </c>
      <c r="X4673">
        <v>161.68647856804955</v>
      </c>
      <c r="Y4673">
        <v>148.93599374021915</v>
      </c>
      <c r="Z4673">
        <v>149.40361067503929</v>
      </c>
      <c r="AA4673">
        <v>32.35581084746962</v>
      </c>
      <c r="AB4673">
        <v>5.2951522874316472</v>
      </c>
      <c r="AC4673">
        <v>-42.233206057603709</v>
      </c>
    </row>
    <row r="4674" spans="1:29">
      <c r="A4674">
        <v>13</v>
      </c>
      <c r="B4674">
        <v>159</v>
      </c>
      <c r="C4674">
        <v>2010</v>
      </c>
      <c r="D4674">
        <v>99</v>
      </c>
      <c r="E4674">
        <v>99</v>
      </c>
      <c r="F4674">
        <v>99</v>
      </c>
      <c r="G4674">
        <v>99</v>
      </c>
      <c r="H4674">
        <v>99</v>
      </c>
      <c r="I4674">
        <v>99</v>
      </c>
      <c r="J4674">
        <v>999</v>
      </c>
      <c r="K4674">
        <v>99</v>
      </c>
      <c r="L4674">
        <v>99</v>
      </c>
      <c r="M4674">
        <v>99</v>
      </c>
      <c r="N4674">
        <v>99</v>
      </c>
      <c r="O4674">
        <v>15</v>
      </c>
      <c r="P4674">
        <v>9999</v>
      </c>
      <c r="Q4674">
        <v>28</v>
      </c>
      <c r="R4674">
        <v>451</v>
      </c>
      <c r="S4674">
        <v>451</v>
      </c>
      <c r="T4674">
        <v>2.2612183504637757</v>
      </c>
      <c r="U4674">
        <v>2.2600619356299312</v>
      </c>
      <c r="V4674">
        <v>14.379157427937912</v>
      </c>
      <c r="W4674">
        <v>59.011086474501106</v>
      </c>
      <c r="X4674">
        <v>156.35916814206064</v>
      </c>
      <c r="Y4674">
        <v>144.31951219512189</v>
      </c>
      <c r="Z4674">
        <v>144.31951219512189</v>
      </c>
      <c r="AA4674">
        <v>33.992697412347042</v>
      </c>
      <c r="AB4674">
        <v>5.0673828876010072</v>
      </c>
      <c r="AC4674">
        <v>-54.212462996820562</v>
      </c>
    </row>
    <row r="4675" spans="1:29">
      <c r="A4675">
        <v>13</v>
      </c>
      <c r="B4675">
        <v>160</v>
      </c>
      <c r="C4675">
        <v>2010</v>
      </c>
      <c r="D4675">
        <v>99</v>
      </c>
      <c r="E4675">
        <v>99</v>
      </c>
      <c r="F4675">
        <v>99</v>
      </c>
      <c r="G4675">
        <v>99</v>
      </c>
      <c r="H4675">
        <v>99</v>
      </c>
      <c r="I4675">
        <v>99</v>
      </c>
      <c r="J4675">
        <v>999</v>
      </c>
      <c r="K4675">
        <v>99</v>
      </c>
      <c r="L4675">
        <v>99</v>
      </c>
      <c r="M4675">
        <v>99</v>
      </c>
      <c r="N4675">
        <v>99</v>
      </c>
      <c r="O4675">
        <v>16</v>
      </c>
      <c r="P4675">
        <v>9999</v>
      </c>
      <c r="Q4675">
        <v>184</v>
      </c>
      <c r="R4675">
        <v>1424</v>
      </c>
      <c r="S4675">
        <v>1423</v>
      </c>
      <c r="T4675">
        <v>7.1396339934820752</v>
      </c>
      <c r="U4675">
        <v>6.9793124856875597</v>
      </c>
      <c r="V4675">
        <v>15.820224719101123</v>
      </c>
      <c r="W4675">
        <v>57.535488404778654</v>
      </c>
      <c r="X4675">
        <v>153.00277246886691</v>
      </c>
      <c r="Y4675">
        <v>141.15098314606738</v>
      </c>
      <c r="Z4675">
        <v>141.25017568517211</v>
      </c>
      <c r="AA4675">
        <v>33.068744783516529</v>
      </c>
      <c r="AB4675">
        <v>5.1010834721646603</v>
      </c>
      <c r="AC4675">
        <v>-55.335026989658715</v>
      </c>
    </row>
    <row r="4676" spans="1:29">
      <c r="A4676">
        <v>13</v>
      </c>
      <c r="B4676">
        <v>161</v>
      </c>
      <c r="C4676">
        <v>2010</v>
      </c>
      <c r="D4676">
        <v>99</v>
      </c>
      <c r="E4676">
        <v>99</v>
      </c>
      <c r="F4676">
        <v>99</v>
      </c>
      <c r="G4676">
        <v>99</v>
      </c>
      <c r="H4676">
        <v>99</v>
      </c>
      <c r="I4676">
        <v>99</v>
      </c>
      <c r="J4676">
        <v>999</v>
      </c>
      <c r="K4676">
        <v>99</v>
      </c>
      <c r="L4676">
        <v>99</v>
      </c>
      <c r="M4676">
        <v>99</v>
      </c>
      <c r="N4676">
        <v>99</v>
      </c>
      <c r="O4676">
        <v>18</v>
      </c>
      <c r="P4676">
        <v>9999</v>
      </c>
      <c r="Q4676">
        <v>79</v>
      </c>
      <c r="R4676">
        <v>1703</v>
      </c>
      <c r="S4676">
        <v>1701</v>
      </c>
      <c r="T4676">
        <v>8.538480822261219</v>
      </c>
      <c r="U4676">
        <v>8.4103321422724253</v>
      </c>
      <c r="V4676">
        <v>14.689958896065765</v>
      </c>
      <c r="W4676">
        <v>58.603174603174608</v>
      </c>
      <c r="X4676">
        <v>154.27437019242697</v>
      </c>
      <c r="Y4676">
        <v>142.22624779800353</v>
      </c>
      <c r="Z4676">
        <v>142.39347442680781</v>
      </c>
      <c r="AA4676">
        <v>31.104318018439283</v>
      </c>
      <c r="AB4676">
        <v>4.2743333110617572</v>
      </c>
      <c r="AC4676">
        <v>-48.150125802734912</v>
      </c>
    </row>
    <row r="4677" spans="1:29">
      <c r="A4677">
        <v>13</v>
      </c>
      <c r="B4677">
        <v>162</v>
      </c>
      <c r="C4677">
        <v>2010</v>
      </c>
      <c r="D4677">
        <v>99</v>
      </c>
      <c r="E4677">
        <v>99</v>
      </c>
      <c r="F4677">
        <v>99</v>
      </c>
      <c r="G4677">
        <v>99</v>
      </c>
      <c r="H4677">
        <v>99</v>
      </c>
      <c r="I4677">
        <v>99</v>
      </c>
      <c r="J4677">
        <v>999</v>
      </c>
      <c r="K4677">
        <v>99</v>
      </c>
      <c r="L4677">
        <v>99</v>
      </c>
      <c r="M4677">
        <v>99</v>
      </c>
      <c r="N4677">
        <v>99</v>
      </c>
      <c r="O4677">
        <v>54</v>
      </c>
      <c r="P4677">
        <v>9999</v>
      </c>
      <c r="Q4677">
        <v>23</v>
      </c>
      <c r="R4677">
        <v>252</v>
      </c>
      <c r="S4677">
        <v>252</v>
      </c>
      <c r="T4677">
        <v>1.2634745550263222</v>
      </c>
      <c r="U4677">
        <v>1.3688270755615031</v>
      </c>
      <c r="V4677">
        <v>13.444444444444445</v>
      </c>
      <c r="W4677">
        <v>56.634920634920611</v>
      </c>
      <c r="X4677">
        <v>169.48356807511732</v>
      </c>
      <c r="Y4677">
        <v>156.43333333333339</v>
      </c>
      <c r="Z4677">
        <v>156.43333333333339</v>
      </c>
      <c r="AA4677">
        <v>30.468487493781545</v>
      </c>
      <c r="AB4677">
        <v>5.3372056992626007</v>
      </c>
      <c r="AC4677">
        <v>-43.840911152376805</v>
      </c>
    </row>
    <row r="4678" spans="1:29">
      <c r="A4678">
        <v>13</v>
      </c>
      <c r="B4678">
        <v>163</v>
      </c>
      <c r="C4678">
        <v>2009</v>
      </c>
      <c r="D4678">
        <v>99</v>
      </c>
      <c r="E4678">
        <v>99</v>
      </c>
      <c r="F4678">
        <v>99</v>
      </c>
      <c r="G4678">
        <v>99</v>
      </c>
      <c r="H4678">
        <v>99</v>
      </c>
      <c r="I4678">
        <v>99</v>
      </c>
      <c r="J4678">
        <v>999</v>
      </c>
      <c r="K4678">
        <v>99</v>
      </c>
      <c r="L4678">
        <v>99</v>
      </c>
      <c r="M4678">
        <v>99</v>
      </c>
      <c r="N4678">
        <v>99</v>
      </c>
      <c r="O4678">
        <v>1</v>
      </c>
      <c r="P4678">
        <v>9999</v>
      </c>
      <c r="Q4678">
        <v>177</v>
      </c>
      <c r="R4678">
        <v>2829</v>
      </c>
      <c r="S4678">
        <v>2818</v>
      </c>
      <c r="T4678">
        <v>13.906503465565548</v>
      </c>
      <c r="U4678">
        <v>14.134014949674338</v>
      </c>
      <c r="V4678">
        <v>15.407211028632029</v>
      </c>
      <c r="W4678">
        <v>57.076295244854499</v>
      </c>
      <c r="X4678">
        <v>159.91278995177237</v>
      </c>
      <c r="Y4678">
        <v>147.10827147401909</v>
      </c>
      <c r="Z4678">
        <v>147.68250532292404</v>
      </c>
      <c r="AA4678">
        <v>32.595387166802347</v>
      </c>
      <c r="AB4678">
        <v>4.0090651591226756</v>
      </c>
      <c r="AC4678">
        <v>-42.119248967894897</v>
      </c>
    </row>
    <row r="4679" spans="1:29">
      <c r="A4679">
        <v>13</v>
      </c>
      <c r="B4679">
        <v>164</v>
      </c>
      <c r="C4679">
        <v>2009</v>
      </c>
      <c r="D4679">
        <v>99</v>
      </c>
      <c r="E4679">
        <v>99</v>
      </c>
      <c r="F4679">
        <v>99</v>
      </c>
      <c r="G4679">
        <v>99</v>
      </c>
      <c r="H4679">
        <v>99</v>
      </c>
      <c r="I4679">
        <v>99</v>
      </c>
      <c r="J4679">
        <v>999</v>
      </c>
      <c r="K4679">
        <v>99</v>
      </c>
      <c r="L4679">
        <v>99</v>
      </c>
      <c r="M4679">
        <v>99</v>
      </c>
      <c r="N4679">
        <v>99</v>
      </c>
      <c r="O4679">
        <v>4</v>
      </c>
      <c r="P4679">
        <v>9999</v>
      </c>
      <c r="Q4679">
        <v>229</v>
      </c>
      <c r="R4679">
        <v>4958</v>
      </c>
      <c r="S4679">
        <v>4948</v>
      </c>
      <c r="T4679">
        <v>24.372019859411097</v>
      </c>
      <c r="U4679">
        <v>23.562682510610408</v>
      </c>
      <c r="V4679">
        <v>15.057684550221859</v>
      </c>
      <c r="W4679">
        <v>57.076798706548111</v>
      </c>
      <c r="X4679">
        <v>151.92029078932595</v>
      </c>
      <c r="Y4679">
        <v>139.93382412263037</v>
      </c>
      <c r="Z4679">
        <v>140.21663298302369</v>
      </c>
      <c r="AA4679">
        <v>29.702358853876799</v>
      </c>
      <c r="AB4679">
        <v>4.4567629228065124</v>
      </c>
      <c r="AC4679">
        <v>-26.521202267022431</v>
      </c>
    </row>
    <row r="4680" spans="1:29">
      <c r="A4680">
        <v>13</v>
      </c>
      <c r="B4680">
        <v>165</v>
      </c>
      <c r="C4680">
        <v>2009</v>
      </c>
      <c r="D4680">
        <v>99</v>
      </c>
      <c r="E4680">
        <v>99</v>
      </c>
      <c r="F4680">
        <v>99</v>
      </c>
      <c r="G4680">
        <v>99</v>
      </c>
      <c r="H4680">
        <v>99</v>
      </c>
      <c r="I4680">
        <v>99</v>
      </c>
      <c r="J4680">
        <v>999</v>
      </c>
      <c r="K4680">
        <v>99</v>
      </c>
      <c r="L4680">
        <v>99</v>
      </c>
      <c r="M4680">
        <v>99</v>
      </c>
      <c r="N4680">
        <v>99</v>
      </c>
      <c r="O4680">
        <v>8</v>
      </c>
      <c r="P4680">
        <v>9999</v>
      </c>
      <c r="Q4680">
        <v>121</v>
      </c>
      <c r="R4680">
        <v>2352</v>
      </c>
      <c r="S4680">
        <v>2350</v>
      </c>
      <c r="T4680">
        <v>11.561716560979201</v>
      </c>
      <c r="U4680">
        <v>11.896882275653244</v>
      </c>
      <c r="V4680">
        <v>14.062925170068027</v>
      </c>
      <c r="W4680">
        <v>55.402553191489361</v>
      </c>
      <c r="X4680">
        <v>161.50395965536811</v>
      </c>
      <c r="Y4680">
        <v>148.9362244897959</v>
      </c>
      <c r="Z4680">
        <v>149.0629787234042</v>
      </c>
      <c r="AA4680">
        <v>32.700220957994297</v>
      </c>
      <c r="AB4680">
        <v>5.2724569217634736</v>
      </c>
      <c r="AC4680">
        <v>-40.495601410810544</v>
      </c>
    </row>
    <row r="4681" spans="1:29">
      <c r="A4681">
        <v>13</v>
      </c>
      <c r="B4681">
        <v>166</v>
      </c>
      <c r="C4681">
        <v>2009</v>
      </c>
      <c r="D4681">
        <v>99</v>
      </c>
      <c r="E4681">
        <v>99</v>
      </c>
      <c r="F4681">
        <v>99</v>
      </c>
      <c r="G4681">
        <v>99</v>
      </c>
      <c r="H4681">
        <v>99</v>
      </c>
      <c r="I4681">
        <v>99</v>
      </c>
      <c r="J4681">
        <v>999</v>
      </c>
      <c r="K4681">
        <v>99</v>
      </c>
      <c r="L4681">
        <v>99</v>
      </c>
      <c r="M4681">
        <v>99</v>
      </c>
      <c r="N4681">
        <v>99</v>
      </c>
      <c r="O4681">
        <v>9</v>
      </c>
      <c r="P4681">
        <v>9999</v>
      </c>
      <c r="Q4681">
        <v>21</v>
      </c>
      <c r="R4681">
        <v>276</v>
      </c>
      <c r="S4681">
        <v>276</v>
      </c>
      <c r="T4681">
        <v>1.3567320454210297</v>
      </c>
      <c r="U4681">
        <v>1.4594837525120556</v>
      </c>
      <c r="V4681">
        <v>15.967391304347824</v>
      </c>
      <c r="W4681">
        <v>57.315217391304351</v>
      </c>
      <c r="X4681">
        <v>168.691412690188</v>
      </c>
      <c r="Y4681">
        <v>155.70217391304357</v>
      </c>
      <c r="Z4681">
        <v>155.70217391304357</v>
      </c>
      <c r="AA4681">
        <v>32.206571629772078</v>
      </c>
      <c r="AB4681">
        <v>5.0703657669552493</v>
      </c>
      <c r="AC4681">
        <v>-49.882658568651721</v>
      </c>
    </row>
    <row r="4682" spans="1:29">
      <c r="A4682">
        <v>13</v>
      </c>
      <c r="B4682">
        <v>167</v>
      </c>
      <c r="C4682">
        <v>2009</v>
      </c>
      <c r="D4682">
        <v>99</v>
      </c>
      <c r="E4682">
        <v>99</v>
      </c>
      <c r="F4682">
        <v>99</v>
      </c>
      <c r="G4682">
        <v>99</v>
      </c>
      <c r="H4682">
        <v>99</v>
      </c>
      <c r="I4682">
        <v>99</v>
      </c>
      <c r="J4682">
        <v>999</v>
      </c>
      <c r="K4682">
        <v>99</v>
      </c>
      <c r="L4682">
        <v>99</v>
      </c>
      <c r="M4682">
        <v>99</v>
      </c>
      <c r="N4682">
        <v>99</v>
      </c>
      <c r="O4682">
        <v>11</v>
      </c>
      <c r="P4682">
        <v>9999</v>
      </c>
      <c r="Q4682">
        <v>381</v>
      </c>
      <c r="R4682">
        <v>6007</v>
      </c>
      <c r="S4682">
        <v>5982</v>
      </c>
      <c r="T4682">
        <v>29.528584771174359</v>
      </c>
      <c r="U4682">
        <v>29.467686025525747</v>
      </c>
      <c r="V4682">
        <v>15.75645080739138</v>
      </c>
      <c r="W4682">
        <v>56.979103978602488</v>
      </c>
      <c r="X4682">
        <v>157.04352506041548</v>
      </c>
      <c r="Y4682">
        <v>144.44180123189599</v>
      </c>
      <c r="Z4682">
        <v>145.04545302574385</v>
      </c>
      <c r="AA4682">
        <v>32.855991799749162</v>
      </c>
      <c r="AB4682">
        <v>4.7352577540770575</v>
      </c>
      <c r="AC4682">
        <v>-50.068205686288437</v>
      </c>
    </row>
    <row r="4683" spans="1:29">
      <c r="A4683">
        <v>13</v>
      </c>
      <c r="B4683">
        <v>168</v>
      </c>
      <c r="C4683">
        <v>2009</v>
      </c>
      <c r="D4683">
        <v>99</v>
      </c>
      <c r="E4683">
        <v>99</v>
      </c>
      <c r="F4683">
        <v>99</v>
      </c>
      <c r="G4683">
        <v>99</v>
      </c>
      <c r="H4683">
        <v>99</v>
      </c>
      <c r="I4683">
        <v>99</v>
      </c>
      <c r="J4683">
        <v>999</v>
      </c>
      <c r="K4683">
        <v>99</v>
      </c>
      <c r="L4683">
        <v>99</v>
      </c>
      <c r="M4683">
        <v>99</v>
      </c>
      <c r="N4683">
        <v>99</v>
      </c>
      <c r="O4683">
        <v>14</v>
      </c>
      <c r="P4683">
        <v>9999</v>
      </c>
      <c r="Q4683">
        <v>80</v>
      </c>
      <c r="R4683">
        <v>687</v>
      </c>
      <c r="S4683">
        <v>683</v>
      </c>
      <c r="T4683">
        <v>3.3770830261023446</v>
      </c>
      <c r="U4683">
        <v>3.4675245693417782</v>
      </c>
      <c r="V4683">
        <v>15.426491994177589</v>
      </c>
      <c r="W4683">
        <v>57.266471449487554</v>
      </c>
      <c r="X4683">
        <v>161.92436220728251</v>
      </c>
      <c r="Y4683">
        <v>148.61659388646288</v>
      </c>
      <c r="Z4683">
        <v>149.48696925329429</v>
      </c>
      <c r="AA4683">
        <v>32.848530635319001</v>
      </c>
      <c r="AB4683">
        <v>5.3642575849839114</v>
      </c>
      <c r="AC4683">
        <v>-48.726218531853085</v>
      </c>
    </row>
    <row r="4684" spans="1:29">
      <c r="A4684">
        <v>13</v>
      </c>
      <c r="B4684">
        <v>169</v>
      </c>
      <c r="C4684">
        <v>2009</v>
      </c>
      <c r="D4684">
        <v>99</v>
      </c>
      <c r="E4684">
        <v>99</v>
      </c>
      <c r="F4684">
        <v>99</v>
      </c>
      <c r="G4684">
        <v>99</v>
      </c>
      <c r="H4684">
        <v>99</v>
      </c>
      <c r="I4684">
        <v>99</v>
      </c>
      <c r="J4684">
        <v>999</v>
      </c>
      <c r="K4684">
        <v>99</v>
      </c>
      <c r="L4684">
        <v>99</v>
      </c>
      <c r="M4684">
        <v>99</v>
      </c>
      <c r="N4684">
        <v>99</v>
      </c>
      <c r="O4684">
        <v>15</v>
      </c>
      <c r="P4684">
        <v>9999</v>
      </c>
      <c r="Q4684">
        <v>30</v>
      </c>
      <c r="R4684">
        <v>356</v>
      </c>
      <c r="S4684">
        <v>351</v>
      </c>
      <c r="T4684">
        <v>1.7499877107604589</v>
      </c>
      <c r="U4684">
        <v>1.7796791464191253</v>
      </c>
      <c r="V4684">
        <v>17.926966292134839</v>
      </c>
      <c r="W4684">
        <v>57.760683760683762</v>
      </c>
      <c r="X4684">
        <v>161.20004382387651</v>
      </c>
      <c r="Y4684">
        <v>147.19606741573037</v>
      </c>
      <c r="Z4684">
        <v>149.29287749287749</v>
      </c>
      <c r="AA4684">
        <v>34.126553154128629</v>
      </c>
      <c r="AB4684">
        <v>5.1012253250930915</v>
      </c>
      <c r="AC4684">
        <v>-61.146764568077423</v>
      </c>
    </row>
    <row r="4685" spans="1:29">
      <c r="A4685">
        <v>13</v>
      </c>
      <c r="B4685">
        <v>170</v>
      </c>
      <c r="C4685">
        <v>2009</v>
      </c>
      <c r="D4685">
        <v>99</v>
      </c>
      <c r="E4685">
        <v>99</v>
      </c>
      <c r="F4685">
        <v>99</v>
      </c>
      <c r="G4685">
        <v>99</v>
      </c>
      <c r="H4685">
        <v>99</v>
      </c>
      <c r="I4685">
        <v>99</v>
      </c>
      <c r="J4685">
        <v>999</v>
      </c>
      <c r="K4685">
        <v>99</v>
      </c>
      <c r="L4685">
        <v>99</v>
      </c>
      <c r="M4685">
        <v>99</v>
      </c>
      <c r="N4685">
        <v>99</v>
      </c>
      <c r="O4685">
        <v>16</v>
      </c>
      <c r="P4685">
        <v>9999</v>
      </c>
      <c r="Q4685">
        <v>148</v>
      </c>
      <c r="R4685">
        <v>1434</v>
      </c>
      <c r="S4685">
        <v>1419</v>
      </c>
      <c r="T4685">
        <v>7.0491078012092592</v>
      </c>
      <c r="U4685">
        <v>6.7383096502062259</v>
      </c>
      <c r="V4685">
        <v>17.193863319386331</v>
      </c>
      <c r="W4685">
        <v>57.390415785764624</v>
      </c>
      <c r="X4685">
        <v>151.07941933329411</v>
      </c>
      <c r="Y4685">
        <v>138.35864714086472</v>
      </c>
      <c r="Z4685">
        <v>139.82121212121211</v>
      </c>
      <c r="AA4685">
        <v>30.633743911626443</v>
      </c>
      <c r="AB4685">
        <v>4.4517386721996006</v>
      </c>
      <c r="AC4685">
        <v>-48.110424126612045</v>
      </c>
    </row>
    <row r="4686" spans="1:29">
      <c r="A4686">
        <v>13</v>
      </c>
      <c r="B4686">
        <v>171</v>
      </c>
      <c r="C4686">
        <v>2009</v>
      </c>
      <c r="D4686">
        <v>99</v>
      </c>
      <c r="E4686">
        <v>99</v>
      </c>
      <c r="F4686">
        <v>99</v>
      </c>
      <c r="G4686">
        <v>99</v>
      </c>
      <c r="H4686">
        <v>99</v>
      </c>
      <c r="I4686">
        <v>99</v>
      </c>
      <c r="J4686">
        <v>999</v>
      </c>
      <c r="K4686">
        <v>99</v>
      </c>
      <c r="L4686">
        <v>99</v>
      </c>
      <c r="M4686">
        <v>99</v>
      </c>
      <c r="N4686">
        <v>99</v>
      </c>
      <c r="O4686">
        <v>18</v>
      </c>
      <c r="P4686">
        <v>9999</v>
      </c>
      <c r="Q4686">
        <v>80</v>
      </c>
      <c r="R4686">
        <v>1189</v>
      </c>
      <c r="S4686">
        <v>1189</v>
      </c>
      <c r="T4686">
        <v>5.8447623261072614</v>
      </c>
      <c r="U4686">
        <v>6.1395564899833062</v>
      </c>
      <c r="V4686">
        <v>15.124474348191756</v>
      </c>
      <c r="W4686">
        <v>55.79478553406225</v>
      </c>
      <c r="X4686">
        <v>164.72440126949189</v>
      </c>
      <c r="Y4686">
        <v>152.04062237174077</v>
      </c>
      <c r="Z4686">
        <v>152.04062237174077</v>
      </c>
      <c r="AA4686">
        <v>34.399769787447092</v>
      </c>
      <c r="AB4686">
        <v>4.9114897363259367</v>
      </c>
      <c r="AC4686">
        <v>-55.564071821066413</v>
      </c>
    </row>
    <row r="4687" spans="1:29">
      <c r="A4687">
        <v>13</v>
      </c>
      <c r="B4687">
        <v>172</v>
      </c>
      <c r="C4687">
        <v>2009</v>
      </c>
      <c r="D4687">
        <v>99</v>
      </c>
      <c r="E4687">
        <v>99</v>
      </c>
      <c r="F4687">
        <v>99</v>
      </c>
      <c r="G4687">
        <v>99</v>
      </c>
      <c r="H4687">
        <v>99</v>
      </c>
      <c r="I4687">
        <v>99</v>
      </c>
      <c r="J4687">
        <v>999</v>
      </c>
      <c r="K4687">
        <v>99</v>
      </c>
      <c r="L4687">
        <v>99</v>
      </c>
      <c r="M4687">
        <v>99</v>
      </c>
      <c r="N4687">
        <v>99</v>
      </c>
      <c r="O4687">
        <v>54</v>
      </c>
      <c r="P4687">
        <v>9999</v>
      </c>
      <c r="Q4687">
        <v>29</v>
      </c>
      <c r="R4687">
        <v>255</v>
      </c>
      <c r="S4687">
        <v>255</v>
      </c>
      <c r="T4687">
        <v>1.2535024332694296</v>
      </c>
      <c r="U4687">
        <v>1.3541806300737576</v>
      </c>
      <c r="V4687">
        <v>14.305882352941175</v>
      </c>
      <c r="W4687">
        <v>56.043137254901957</v>
      </c>
      <c r="X4687">
        <v>169.41006521785306</v>
      </c>
      <c r="Y4687">
        <v>156.36549019607847</v>
      </c>
      <c r="Z4687">
        <v>156.36549019607847</v>
      </c>
      <c r="AA4687">
        <v>32.974523517866167</v>
      </c>
      <c r="AB4687">
        <v>5.0505388919211054</v>
      </c>
      <c r="AC4687">
        <v>-57.26599239109796</v>
      </c>
    </row>
    <row r="4688" spans="1:29">
      <c r="A4688">
        <v>13</v>
      </c>
      <c r="B4688">
        <v>173</v>
      </c>
      <c r="C4688">
        <v>2008</v>
      </c>
      <c r="D4688">
        <v>99</v>
      </c>
      <c r="E4688">
        <v>99</v>
      </c>
      <c r="F4688">
        <v>99</v>
      </c>
      <c r="G4688">
        <v>99</v>
      </c>
      <c r="H4688">
        <v>99</v>
      </c>
      <c r="I4688">
        <v>99</v>
      </c>
      <c r="J4688">
        <v>999</v>
      </c>
      <c r="K4688">
        <v>99</v>
      </c>
      <c r="L4688">
        <v>99</v>
      </c>
      <c r="M4688">
        <v>99</v>
      </c>
      <c r="N4688">
        <v>99</v>
      </c>
      <c r="O4688">
        <v>1</v>
      </c>
      <c r="P4688">
        <v>9999</v>
      </c>
      <c r="Q4688">
        <v>203</v>
      </c>
      <c r="R4688">
        <v>3432</v>
      </c>
      <c r="S4688">
        <v>3423</v>
      </c>
      <c r="T4688">
        <v>17.23670332981769</v>
      </c>
      <c r="U4688">
        <v>17.436686622014417</v>
      </c>
      <c r="V4688">
        <v>14.697552447552445</v>
      </c>
      <c r="W4688">
        <v>56.777680397312302</v>
      </c>
      <c r="X4688">
        <v>161.22719822611498</v>
      </c>
      <c r="Y4688">
        <v>148.46879370629347</v>
      </c>
      <c r="Z4688">
        <v>148.85915863277799</v>
      </c>
      <c r="AA4688">
        <v>32.609806815562997</v>
      </c>
      <c r="AB4688">
        <v>4.0124628656025045</v>
      </c>
      <c r="AC4688">
        <v>-42.937750226462555</v>
      </c>
    </row>
    <row r="4689" spans="1:29">
      <c r="A4689">
        <v>13</v>
      </c>
      <c r="B4689">
        <v>174</v>
      </c>
      <c r="C4689">
        <v>2008</v>
      </c>
      <c r="D4689">
        <v>99</v>
      </c>
      <c r="E4689">
        <v>99</v>
      </c>
      <c r="F4689">
        <v>99</v>
      </c>
      <c r="G4689">
        <v>99</v>
      </c>
      <c r="H4689">
        <v>99</v>
      </c>
      <c r="I4689">
        <v>99</v>
      </c>
      <c r="J4689">
        <v>999</v>
      </c>
      <c r="K4689">
        <v>99</v>
      </c>
      <c r="L4689">
        <v>99</v>
      </c>
      <c r="M4689">
        <v>99</v>
      </c>
      <c r="N4689">
        <v>99</v>
      </c>
      <c r="O4689">
        <v>4</v>
      </c>
      <c r="P4689">
        <v>9999</v>
      </c>
      <c r="Q4689">
        <v>245</v>
      </c>
      <c r="R4689">
        <v>5017</v>
      </c>
      <c r="S4689">
        <v>4993</v>
      </c>
      <c r="T4689">
        <v>25.197127216111689</v>
      </c>
      <c r="U4689">
        <v>24.522465096848435</v>
      </c>
      <c r="V4689">
        <v>15.505880007972896</v>
      </c>
      <c r="W4689">
        <v>57.46885639895855</v>
      </c>
      <c r="X4689">
        <v>155.38093558823087</v>
      </c>
      <c r="Y4689">
        <v>142.83627665935819</v>
      </c>
      <c r="Z4689">
        <v>143.52285199278995</v>
      </c>
      <c r="AA4689">
        <v>30.104426245801896</v>
      </c>
      <c r="AB4689">
        <v>4.3393367251813997</v>
      </c>
      <c r="AC4689">
        <v>-32.262019544307407</v>
      </c>
    </row>
    <row r="4690" spans="1:29">
      <c r="A4690">
        <v>13</v>
      </c>
      <c r="B4690">
        <v>175</v>
      </c>
      <c r="C4690">
        <v>2008</v>
      </c>
      <c r="D4690">
        <v>99</v>
      </c>
      <c r="E4690">
        <v>99</v>
      </c>
      <c r="F4690">
        <v>99</v>
      </c>
      <c r="G4690">
        <v>99</v>
      </c>
      <c r="H4690">
        <v>99</v>
      </c>
      <c r="I4690">
        <v>99</v>
      </c>
      <c r="J4690">
        <v>999</v>
      </c>
      <c r="K4690">
        <v>99</v>
      </c>
      <c r="L4690">
        <v>99</v>
      </c>
      <c r="M4690">
        <v>99</v>
      </c>
      <c r="N4690">
        <v>99</v>
      </c>
      <c r="O4690">
        <v>8</v>
      </c>
      <c r="P4690">
        <v>9999</v>
      </c>
      <c r="Q4690">
        <v>134</v>
      </c>
      <c r="R4690">
        <v>2197</v>
      </c>
      <c r="S4690">
        <v>2196</v>
      </c>
      <c r="T4690">
        <v>11.034101752799961</v>
      </c>
      <c r="U4690">
        <v>11.547931298048479</v>
      </c>
      <c r="V4690">
        <v>13.921711424670008</v>
      </c>
      <c r="W4690">
        <v>55.581056466302385</v>
      </c>
      <c r="X4690">
        <v>166.48226602709971</v>
      </c>
      <c r="Y4690">
        <v>153.60050068274921</v>
      </c>
      <c r="Z4690">
        <v>153.67044626593812</v>
      </c>
      <c r="AA4690">
        <v>35.577923738495514</v>
      </c>
      <c r="AB4690">
        <v>5.3045059354320223</v>
      </c>
      <c r="AC4690">
        <v>-52.71771448925805</v>
      </c>
    </row>
    <row r="4691" spans="1:29">
      <c r="A4691">
        <v>13</v>
      </c>
      <c r="B4691">
        <v>176</v>
      </c>
      <c r="C4691">
        <v>2008</v>
      </c>
      <c r="D4691">
        <v>99</v>
      </c>
      <c r="E4691">
        <v>99</v>
      </c>
      <c r="F4691">
        <v>99</v>
      </c>
      <c r="G4691">
        <v>99</v>
      </c>
      <c r="H4691">
        <v>99</v>
      </c>
      <c r="I4691">
        <v>99</v>
      </c>
      <c r="J4691">
        <v>999</v>
      </c>
      <c r="K4691">
        <v>99</v>
      </c>
      <c r="L4691">
        <v>99</v>
      </c>
      <c r="M4691">
        <v>99</v>
      </c>
      <c r="N4691">
        <v>99</v>
      </c>
      <c r="O4691">
        <v>9</v>
      </c>
      <c r="P4691">
        <v>9999</v>
      </c>
      <c r="Q4691">
        <v>22</v>
      </c>
      <c r="R4691">
        <v>254</v>
      </c>
      <c r="S4691">
        <v>252</v>
      </c>
      <c r="T4691">
        <v>1.2756767615890716</v>
      </c>
      <c r="U4691">
        <v>1.3489673189659952</v>
      </c>
      <c r="V4691">
        <v>14.29133858267716</v>
      </c>
      <c r="W4691">
        <v>56.257936507936485</v>
      </c>
      <c r="X4691">
        <v>168.6340331510566</v>
      </c>
      <c r="Y4691">
        <v>155.19803149606304</v>
      </c>
      <c r="Z4691">
        <v>156.42976190476188</v>
      </c>
      <c r="AA4691">
        <v>35.245746494790644</v>
      </c>
      <c r="AB4691">
        <v>1.3396193000194829</v>
      </c>
      <c r="AC4691">
        <v>-257.46847083478542</v>
      </c>
    </row>
    <row r="4692" spans="1:29">
      <c r="A4692">
        <v>13</v>
      </c>
      <c r="B4692">
        <v>177</v>
      </c>
      <c r="C4692">
        <v>2008</v>
      </c>
      <c r="D4692">
        <v>99</v>
      </c>
      <c r="E4692">
        <v>99</v>
      </c>
      <c r="F4692">
        <v>99</v>
      </c>
      <c r="G4692">
        <v>99</v>
      </c>
      <c r="H4692">
        <v>99</v>
      </c>
      <c r="I4692">
        <v>99</v>
      </c>
      <c r="J4692">
        <v>999</v>
      </c>
      <c r="K4692">
        <v>99</v>
      </c>
      <c r="L4692">
        <v>99</v>
      </c>
      <c r="M4692">
        <v>99</v>
      </c>
      <c r="N4692">
        <v>99</v>
      </c>
      <c r="O4692">
        <v>11</v>
      </c>
      <c r="P4692">
        <v>9999</v>
      </c>
      <c r="Q4692">
        <v>373</v>
      </c>
      <c r="R4692">
        <v>5048</v>
      </c>
      <c r="S4692">
        <v>5035</v>
      </c>
      <c r="T4692">
        <v>25.352820049219023</v>
      </c>
      <c r="U4692">
        <v>25.397976550732544</v>
      </c>
      <c r="V4692">
        <v>15.507329635499209</v>
      </c>
      <c r="W4692">
        <v>57.247864945382318</v>
      </c>
      <c r="X4692">
        <v>159.63536614052256</v>
      </c>
      <c r="Y4692">
        <v>147.02739698890628</v>
      </c>
      <c r="Z4692">
        <v>147.4070109235351</v>
      </c>
      <c r="AA4692">
        <v>33.868145880242601</v>
      </c>
      <c r="AB4692">
        <v>4.4335693464278876</v>
      </c>
      <c r="AC4692">
        <v>-47.948992032444366</v>
      </c>
    </row>
    <row r="4693" spans="1:29">
      <c r="A4693">
        <v>13</v>
      </c>
      <c r="B4693">
        <v>178</v>
      </c>
      <c r="C4693">
        <v>2008</v>
      </c>
      <c r="D4693">
        <v>99</v>
      </c>
      <c r="E4693">
        <v>99</v>
      </c>
      <c r="F4693">
        <v>99</v>
      </c>
      <c r="G4693">
        <v>99</v>
      </c>
      <c r="H4693">
        <v>99</v>
      </c>
      <c r="I4693">
        <v>99</v>
      </c>
      <c r="J4693">
        <v>999</v>
      </c>
      <c r="K4693">
        <v>99</v>
      </c>
      <c r="L4693">
        <v>99</v>
      </c>
      <c r="M4693">
        <v>99</v>
      </c>
      <c r="N4693">
        <v>99</v>
      </c>
      <c r="O4693">
        <v>14</v>
      </c>
      <c r="P4693">
        <v>9999</v>
      </c>
      <c r="Q4693">
        <v>83</v>
      </c>
      <c r="R4693">
        <v>699</v>
      </c>
      <c r="S4693">
        <v>699</v>
      </c>
      <c r="T4693">
        <v>3.510622269097484</v>
      </c>
      <c r="U4693">
        <v>3.577432735567184</v>
      </c>
      <c r="V4693">
        <v>16.062947067238913</v>
      </c>
      <c r="W4693">
        <v>57.841201716738198</v>
      </c>
      <c r="X4693">
        <v>162.0358444271881</v>
      </c>
      <c r="Y4693">
        <v>149.55908440629449</v>
      </c>
      <c r="Z4693">
        <v>149.55908440629449</v>
      </c>
      <c r="AA4693">
        <v>32.89364031861902</v>
      </c>
      <c r="AB4693">
        <v>4.7301083218182995</v>
      </c>
      <c r="AC4693">
        <v>-56.592696568129803</v>
      </c>
    </row>
    <row r="4694" spans="1:29">
      <c r="A4694">
        <v>13</v>
      </c>
      <c r="B4694">
        <v>179</v>
      </c>
      <c r="C4694">
        <v>2008</v>
      </c>
      <c r="D4694">
        <v>99</v>
      </c>
      <c r="E4694">
        <v>99</v>
      </c>
      <c r="F4694">
        <v>99</v>
      </c>
      <c r="G4694">
        <v>99</v>
      </c>
      <c r="H4694">
        <v>99</v>
      </c>
      <c r="I4694">
        <v>99</v>
      </c>
      <c r="J4694">
        <v>999</v>
      </c>
      <c r="K4694">
        <v>99</v>
      </c>
      <c r="L4694">
        <v>99</v>
      </c>
      <c r="M4694">
        <v>99</v>
      </c>
      <c r="N4694">
        <v>99</v>
      </c>
      <c r="O4694">
        <v>15</v>
      </c>
      <c r="P4694">
        <v>9999</v>
      </c>
      <c r="Q4694">
        <v>29</v>
      </c>
      <c r="R4694">
        <v>369</v>
      </c>
      <c r="S4694">
        <v>363</v>
      </c>
      <c r="T4694">
        <v>1.8532469489227057</v>
      </c>
      <c r="U4694">
        <v>1.8139845029404671</v>
      </c>
      <c r="V4694">
        <v>17.45528455284553</v>
      </c>
      <c r="W4694">
        <v>57.484848484848492</v>
      </c>
      <c r="X4694">
        <v>157.80285213469671</v>
      </c>
      <c r="Y4694">
        <v>143.65663956639563</v>
      </c>
      <c r="Z4694">
        <v>146.031129476584</v>
      </c>
      <c r="AA4694">
        <v>32.960187948999526</v>
      </c>
      <c r="AB4694">
        <v>4.4352291975606644</v>
      </c>
      <c r="AC4694">
        <v>-42.176127693612301</v>
      </c>
    </row>
    <row r="4695" spans="1:29">
      <c r="A4695">
        <v>13</v>
      </c>
      <c r="B4695">
        <v>180</v>
      </c>
      <c r="C4695">
        <v>2008</v>
      </c>
      <c r="D4695">
        <v>99</v>
      </c>
      <c r="E4695">
        <v>99</v>
      </c>
      <c r="F4695">
        <v>99</v>
      </c>
      <c r="G4695">
        <v>99</v>
      </c>
      <c r="H4695">
        <v>99</v>
      </c>
      <c r="I4695">
        <v>99</v>
      </c>
      <c r="J4695">
        <v>999</v>
      </c>
      <c r="K4695">
        <v>99</v>
      </c>
      <c r="L4695">
        <v>99</v>
      </c>
      <c r="M4695">
        <v>99</v>
      </c>
      <c r="N4695">
        <v>99</v>
      </c>
      <c r="O4695">
        <v>16</v>
      </c>
      <c r="P4695">
        <v>9999</v>
      </c>
      <c r="Q4695">
        <v>178</v>
      </c>
      <c r="R4695">
        <v>1605</v>
      </c>
      <c r="S4695">
        <v>1600</v>
      </c>
      <c r="T4695">
        <v>8.0608708753955103</v>
      </c>
      <c r="U4695">
        <v>7.6989003296629184</v>
      </c>
      <c r="V4695">
        <v>15.616199376947041</v>
      </c>
      <c r="W4695">
        <v>57.049374999999998</v>
      </c>
      <c r="X4695">
        <v>152.20792283053711</v>
      </c>
      <c r="Y4695">
        <v>140.17551401869127</v>
      </c>
      <c r="Z4695">
        <v>140.61356249999972</v>
      </c>
      <c r="AA4695">
        <v>32.677924655777154</v>
      </c>
      <c r="AB4695">
        <v>4.2616824270908724</v>
      </c>
      <c r="AC4695">
        <v>-46.543553456530333</v>
      </c>
    </row>
    <row r="4696" spans="1:29">
      <c r="A4696">
        <v>13</v>
      </c>
      <c r="B4696">
        <v>181</v>
      </c>
      <c r="C4696">
        <v>2008</v>
      </c>
      <c r="D4696">
        <v>99</v>
      </c>
      <c r="E4696">
        <v>99</v>
      </c>
      <c r="F4696">
        <v>99</v>
      </c>
      <c r="G4696">
        <v>99</v>
      </c>
      <c r="H4696">
        <v>99</v>
      </c>
      <c r="I4696">
        <v>99</v>
      </c>
      <c r="J4696">
        <v>999</v>
      </c>
      <c r="K4696">
        <v>99</v>
      </c>
      <c r="L4696">
        <v>99</v>
      </c>
      <c r="M4696">
        <v>99</v>
      </c>
      <c r="N4696">
        <v>99</v>
      </c>
      <c r="O4696">
        <v>18</v>
      </c>
      <c r="P4696">
        <v>9999</v>
      </c>
      <c r="Q4696">
        <v>83</v>
      </c>
      <c r="R4696">
        <v>1057</v>
      </c>
      <c r="S4696">
        <v>1056</v>
      </c>
      <c r="T4696">
        <v>5.3086233740143642</v>
      </c>
      <c r="U4696">
        <v>5.4032950414775316</v>
      </c>
      <c r="V4696">
        <v>15.440870387890255</v>
      </c>
      <c r="W4696">
        <v>56.610795454545446</v>
      </c>
      <c r="X4696">
        <v>161.94651351819525</v>
      </c>
      <c r="Y4696">
        <v>149.38334910123001</v>
      </c>
      <c r="Z4696">
        <v>149.52481060606075</v>
      </c>
      <c r="AA4696">
        <v>31.743275802541575</v>
      </c>
      <c r="AB4696">
        <v>4.3335194742747953</v>
      </c>
      <c r="AC4696">
        <v>-50.000459853288078</v>
      </c>
    </row>
    <row r="4697" spans="1:29">
      <c r="A4697">
        <v>13</v>
      </c>
      <c r="B4697">
        <v>182</v>
      </c>
      <c r="C4697">
        <v>2008</v>
      </c>
      <c r="D4697">
        <v>99</v>
      </c>
      <c r="E4697">
        <v>99</v>
      </c>
      <c r="F4697">
        <v>99</v>
      </c>
      <c r="G4697">
        <v>99</v>
      </c>
      <c r="H4697">
        <v>99</v>
      </c>
      <c r="I4697">
        <v>99</v>
      </c>
      <c r="J4697">
        <v>999</v>
      </c>
      <c r="K4697">
        <v>99</v>
      </c>
      <c r="L4697">
        <v>99</v>
      </c>
      <c r="M4697">
        <v>99</v>
      </c>
      <c r="N4697">
        <v>99</v>
      </c>
      <c r="O4697">
        <v>54</v>
      </c>
      <c r="P4697">
        <v>9999</v>
      </c>
      <c r="Q4697">
        <v>27</v>
      </c>
      <c r="R4697">
        <v>233</v>
      </c>
      <c r="S4697">
        <v>233</v>
      </c>
      <c r="T4697">
        <v>1.1702074230324944</v>
      </c>
      <c r="U4697">
        <v>1.2523605037420391</v>
      </c>
      <c r="V4697">
        <v>14.974248927038628</v>
      </c>
      <c r="W4697">
        <v>55.643776824034319</v>
      </c>
      <c r="X4697">
        <v>170.17283629143643</v>
      </c>
      <c r="Y4697">
        <v>157.06952789699565</v>
      </c>
      <c r="Z4697">
        <v>157.06952789699565</v>
      </c>
      <c r="AA4697">
        <v>32.138018722637845</v>
      </c>
      <c r="AB4697">
        <v>4.9066100096810628</v>
      </c>
      <c r="AC4697">
        <v>-57.47327907598676</v>
      </c>
    </row>
    <row r="4698" spans="1:29">
      <c r="A4698">
        <v>13</v>
      </c>
      <c r="B4698">
        <v>183</v>
      </c>
      <c r="C4698">
        <v>2007</v>
      </c>
      <c r="D4698">
        <v>99</v>
      </c>
      <c r="E4698">
        <v>99</v>
      </c>
      <c r="F4698">
        <v>99</v>
      </c>
      <c r="G4698">
        <v>99</v>
      </c>
      <c r="H4698">
        <v>99</v>
      </c>
      <c r="I4698">
        <v>99</v>
      </c>
      <c r="J4698">
        <v>999</v>
      </c>
      <c r="K4698">
        <v>99</v>
      </c>
      <c r="L4698">
        <v>99</v>
      </c>
      <c r="M4698">
        <v>99</v>
      </c>
      <c r="N4698">
        <v>99</v>
      </c>
      <c r="O4698">
        <v>1</v>
      </c>
      <c r="P4698">
        <v>9999</v>
      </c>
      <c r="Q4698">
        <v>202</v>
      </c>
      <c r="R4698">
        <v>3903</v>
      </c>
      <c r="S4698">
        <v>3889</v>
      </c>
      <c r="T4698">
        <v>19.096780506898913</v>
      </c>
      <c r="U4698">
        <v>19.137677381567165</v>
      </c>
      <c r="V4698">
        <v>14.809121188829105</v>
      </c>
      <c r="W4698">
        <v>56.454615582411932</v>
      </c>
      <c r="X4698">
        <v>161.73810239588502</v>
      </c>
      <c r="Y4698">
        <v>148.9308224442737</v>
      </c>
      <c r="Z4698">
        <v>149.4669580869118</v>
      </c>
      <c r="AA4698">
        <v>32.017402233776693</v>
      </c>
      <c r="AB4698">
        <v>4.2055149862883772</v>
      </c>
      <c r="AC4698">
        <v>-49.715270833527029</v>
      </c>
    </row>
    <row r="4699" spans="1:29">
      <c r="A4699">
        <v>13</v>
      </c>
      <c r="B4699">
        <v>184</v>
      </c>
      <c r="C4699">
        <v>2007</v>
      </c>
      <c r="D4699">
        <v>99</v>
      </c>
      <c r="E4699">
        <v>99</v>
      </c>
      <c r="F4699">
        <v>99</v>
      </c>
      <c r="G4699">
        <v>99</v>
      </c>
      <c r="H4699">
        <v>99</v>
      </c>
      <c r="I4699">
        <v>99</v>
      </c>
      <c r="J4699">
        <v>999</v>
      </c>
      <c r="K4699">
        <v>99</v>
      </c>
      <c r="L4699">
        <v>99</v>
      </c>
      <c r="M4699">
        <v>99</v>
      </c>
      <c r="N4699">
        <v>99</v>
      </c>
      <c r="O4699">
        <v>4</v>
      </c>
      <c r="P4699">
        <v>9999</v>
      </c>
      <c r="Q4699">
        <v>243</v>
      </c>
      <c r="R4699">
        <v>4696</v>
      </c>
      <c r="S4699">
        <v>4671</v>
      </c>
      <c r="T4699">
        <v>22.976807906840204</v>
      </c>
      <c r="U4699">
        <v>22.633831175169981</v>
      </c>
      <c r="V4699">
        <v>15.522359454855197</v>
      </c>
      <c r="W4699">
        <v>57.543352601156045</v>
      </c>
      <c r="X4699">
        <v>159.34032975206719</v>
      </c>
      <c r="Y4699">
        <v>146.39420783645627</v>
      </c>
      <c r="Z4699">
        <v>147.17773496039365</v>
      </c>
      <c r="AA4699">
        <v>29.6132971068693</v>
      </c>
      <c r="AB4699">
        <v>4.3342712066998876</v>
      </c>
      <c r="AC4699">
        <v>-37.873076120396256</v>
      </c>
    </row>
    <row r="4700" spans="1:29">
      <c r="A4700">
        <v>13</v>
      </c>
      <c r="B4700">
        <v>185</v>
      </c>
      <c r="C4700">
        <v>2007</v>
      </c>
      <c r="D4700">
        <v>99</v>
      </c>
      <c r="E4700">
        <v>99</v>
      </c>
      <c r="F4700">
        <v>99</v>
      </c>
      <c r="G4700">
        <v>99</v>
      </c>
      <c r="H4700">
        <v>99</v>
      </c>
      <c r="I4700">
        <v>99</v>
      </c>
      <c r="J4700">
        <v>999</v>
      </c>
      <c r="K4700">
        <v>99</v>
      </c>
      <c r="L4700">
        <v>99</v>
      </c>
      <c r="M4700">
        <v>99</v>
      </c>
      <c r="N4700">
        <v>99</v>
      </c>
      <c r="O4700">
        <v>8</v>
      </c>
      <c r="P4700">
        <v>9999</v>
      </c>
      <c r="Q4700">
        <v>123</v>
      </c>
      <c r="R4700">
        <v>2857</v>
      </c>
      <c r="S4700">
        <v>2853</v>
      </c>
      <c r="T4700">
        <v>13.97886290243664</v>
      </c>
      <c r="U4700">
        <v>14.204814173964843</v>
      </c>
      <c r="V4700">
        <v>14.649282464123212</v>
      </c>
      <c r="W4700">
        <v>56.082018927444807</v>
      </c>
      <c r="X4700">
        <v>163.8182017443234</v>
      </c>
      <c r="Y4700">
        <v>151.0147007350366</v>
      </c>
      <c r="Z4700">
        <v>151.22642832106541</v>
      </c>
      <c r="AA4700">
        <v>33.226418060023626</v>
      </c>
      <c r="AB4700">
        <v>4.9758902622043237</v>
      </c>
      <c r="AC4700">
        <v>-52.622000642634447</v>
      </c>
    </row>
    <row r="4701" spans="1:29">
      <c r="A4701">
        <v>13</v>
      </c>
      <c r="B4701">
        <v>186</v>
      </c>
      <c r="C4701">
        <v>2007</v>
      </c>
      <c r="D4701">
        <v>99</v>
      </c>
      <c r="E4701">
        <v>99</v>
      </c>
      <c r="F4701">
        <v>99</v>
      </c>
      <c r="G4701">
        <v>99</v>
      </c>
      <c r="H4701">
        <v>99</v>
      </c>
      <c r="I4701">
        <v>99</v>
      </c>
      <c r="J4701">
        <v>999</v>
      </c>
      <c r="K4701">
        <v>99</v>
      </c>
      <c r="L4701">
        <v>99</v>
      </c>
      <c r="M4701">
        <v>99</v>
      </c>
      <c r="N4701">
        <v>99</v>
      </c>
      <c r="O4701">
        <v>9</v>
      </c>
      <c r="P4701">
        <v>9999</v>
      </c>
      <c r="Q4701">
        <v>20</v>
      </c>
      <c r="R4701">
        <v>488</v>
      </c>
      <c r="S4701">
        <v>487</v>
      </c>
      <c r="T4701">
        <v>2.3877091691946375</v>
      </c>
      <c r="U4701">
        <v>2.4653418357192765</v>
      </c>
      <c r="V4701">
        <v>14.477459016393439</v>
      </c>
      <c r="W4701">
        <v>56.981519507186881</v>
      </c>
      <c r="X4701">
        <v>166.5335328490489</v>
      </c>
      <c r="Y4701">
        <v>153.44446721311493</v>
      </c>
      <c r="Z4701">
        <v>153.75954825462028</v>
      </c>
      <c r="AA4701">
        <v>29.935147325195</v>
      </c>
      <c r="AB4701">
        <v>4.3945162943284819</v>
      </c>
      <c r="AC4701">
        <v>-47.645393292081089</v>
      </c>
    </row>
    <row r="4702" spans="1:29">
      <c r="A4702">
        <v>13</v>
      </c>
      <c r="B4702">
        <v>187</v>
      </c>
      <c r="C4702">
        <v>2007</v>
      </c>
      <c r="D4702">
        <v>99</v>
      </c>
      <c r="E4702">
        <v>99</v>
      </c>
      <c r="F4702">
        <v>99</v>
      </c>
      <c r="G4702">
        <v>99</v>
      </c>
      <c r="H4702">
        <v>99</v>
      </c>
      <c r="I4702">
        <v>99</v>
      </c>
      <c r="J4702">
        <v>999</v>
      </c>
      <c r="K4702">
        <v>99</v>
      </c>
      <c r="L4702">
        <v>99</v>
      </c>
      <c r="M4702">
        <v>99</v>
      </c>
      <c r="N4702">
        <v>99</v>
      </c>
      <c r="O4702">
        <v>11</v>
      </c>
      <c r="P4702">
        <v>9999</v>
      </c>
      <c r="Q4702">
        <v>313</v>
      </c>
      <c r="R4702">
        <v>4381</v>
      </c>
      <c r="S4702">
        <v>4357</v>
      </c>
      <c r="T4702">
        <v>21.43556120951169</v>
      </c>
      <c r="U4702">
        <v>21.400266384095179</v>
      </c>
      <c r="V4702">
        <v>15.637069162291716</v>
      </c>
      <c r="W4702">
        <v>56.714482442047277</v>
      </c>
      <c r="X4702">
        <v>161.41931214346971</v>
      </c>
      <c r="Y4702">
        <v>148.36786121889972</v>
      </c>
      <c r="Z4702">
        <v>149.1851273812255</v>
      </c>
      <c r="AA4702">
        <v>33.166789181044805</v>
      </c>
      <c r="AB4702">
        <v>4.8200297454768792</v>
      </c>
      <c r="AC4702">
        <v>-53.907705184005309</v>
      </c>
    </row>
    <row r="4703" spans="1:29">
      <c r="A4703">
        <v>13</v>
      </c>
      <c r="B4703">
        <v>188</v>
      </c>
      <c r="C4703">
        <v>2007</v>
      </c>
      <c r="D4703">
        <v>99</v>
      </c>
      <c r="E4703">
        <v>99</v>
      </c>
      <c r="F4703">
        <v>99</v>
      </c>
      <c r="G4703">
        <v>99</v>
      </c>
      <c r="H4703">
        <v>99</v>
      </c>
      <c r="I4703">
        <v>99</v>
      </c>
      <c r="J4703">
        <v>999</v>
      </c>
      <c r="K4703">
        <v>99</v>
      </c>
      <c r="L4703">
        <v>99</v>
      </c>
      <c r="M4703">
        <v>99</v>
      </c>
      <c r="N4703">
        <v>99</v>
      </c>
      <c r="O4703">
        <v>14</v>
      </c>
      <c r="P4703">
        <v>9999</v>
      </c>
      <c r="Q4703">
        <v>92</v>
      </c>
      <c r="R4703">
        <v>663</v>
      </c>
      <c r="S4703">
        <v>662</v>
      </c>
      <c r="T4703">
        <v>3.2439573343771402</v>
      </c>
      <c r="U4703">
        <v>3.3035874934790881</v>
      </c>
      <c r="V4703">
        <v>14.544494720965307</v>
      </c>
      <c r="W4703">
        <v>57.164652567975821</v>
      </c>
      <c r="X4703">
        <v>164.18247272239995</v>
      </c>
      <c r="Y4703">
        <v>151.34434389140262</v>
      </c>
      <c r="Z4703">
        <v>151.57296072507546</v>
      </c>
      <c r="AA4703">
        <v>32.434236648087129</v>
      </c>
      <c r="AB4703">
        <v>4.8048082774673855</v>
      </c>
      <c r="AC4703">
        <v>-46.594058495352122</v>
      </c>
    </row>
    <row r="4704" spans="1:29">
      <c r="A4704">
        <v>13</v>
      </c>
      <c r="B4704">
        <v>189</v>
      </c>
      <c r="C4704">
        <v>2007</v>
      </c>
      <c r="D4704">
        <v>99</v>
      </c>
      <c r="E4704">
        <v>99</v>
      </c>
      <c r="F4704">
        <v>99</v>
      </c>
      <c r="G4704">
        <v>99</v>
      </c>
      <c r="H4704">
        <v>99</v>
      </c>
      <c r="I4704">
        <v>99</v>
      </c>
      <c r="J4704">
        <v>999</v>
      </c>
      <c r="K4704">
        <v>99</v>
      </c>
      <c r="L4704">
        <v>99</v>
      </c>
      <c r="M4704">
        <v>99</v>
      </c>
      <c r="N4704">
        <v>99</v>
      </c>
      <c r="O4704">
        <v>15</v>
      </c>
      <c r="P4704">
        <v>9999</v>
      </c>
      <c r="Q4704">
        <v>34</v>
      </c>
      <c r="R4704">
        <v>480</v>
      </c>
      <c r="S4704">
        <v>475</v>
      </c>
      <c r="T4704">
        <v>2.3485663959291516</v>
      </c>
      <c r="U4704">
        <v>2.2508056793708056</v>
      </c>
      <c r="V4704">
        <v>16.985416666666662</v>
      </c>
      <c r="W4704">
        <v>57.027368421052621</v>
      </c>
      <c r="X4704">
        <v>155.73988804622596</v>
      </c>
      <c r="Y4704">
        <v>142.4264583333333</v>
      </c>
      <c r="Z4704">
        <v>143.92568421052627</v>
      </c>
      <c r="AA4704">
        <v>36.112078360006805</v>
      </c>
      <c r="AB4704">
        <v>5.481191612764988</v>
      </c>
      <c r="AC4704">
        <v>-63.233801405846037</v>
      </c>
    </row>
    <row r="4705" spans="1:29">
      <c r="A4705">
        <v>13</v>
      </c>
      <c r="B4705">
        <v>190</v>
      </c>
      <c r="C4705">
        <v>2007</v>
      </c>
      <c r="D4705">
        <v>99</v>
      </c>
      <c r="E4705">
        <v>99</v>
      </c>
      <c r="F4705">
        <v>99</v>
      </c>
      <c r="G4705">
        <v>99</v>
      </c>
      <c r="H4705">
        <v>99</v>
      </c>
      <c r="I4705">
        <v>99</v>
      </c>
      <c r="J4705">
        <v>999</v>
      </c>
      <c r="K4705">
        <v>99</v>
      </c>
      <c r="L4705">
        <v>99</v>
      </c>
      <c r="M4705">
        <v>99</v>
      </c>
      <c r="N4705">
        <v>99</v>
      </c>
      <c r="O4705">
        <v>16</v>
      </c>
      <c r="P4705">
        <v>9999</v>
      </c>
      <c r="Q4705">
        <v>168</v>
      </c>
      <c r="R4705">
        <v>1576</v>
      </c>
      <c r="S4705">
        <v>1576</v>
      </c>
      <c r="T4705">
        <v>7.7111263333007152</v>
      </c>
      <c r="U4705">
        <v>7.6814492664395742</v>
      </c>
      <c r="V4705">
        <v>15.404822335025379</v>
      </c>
      <c r="W4705">
        <v>56.758883248730953</v>
      </c>
      <c r="X4705">
        <v>160.39069245618188</v>
      </c>
      <c r="Y4705">
        <v>148.04060913705581</v>
      </c>
      <c r="Z4705">
        <v>148.04060913705581</v>
      </c>
      <c r="AA4705">
        <v>33.625612867957251</v>
      </c>
      <c r="AB4705">
        <v>4.7800860994702461</v>
      </c>
      <c r="AC4705">
        <v>-46.268059750106701</v>
      </c>
    </row>
    <row r="4706" spans="1:29">
      <c r="A4706">
        <v>13</v>
      </c>
      <c r="B4706">
        <v>191</v>
      </c>
      <c r="C4706">
        <v>2007</v>
      </c>
      <c r="D4706">
        <v>99</v>
      </c>
      <c r="E4706">
        <v>99</v>
      </c>
      <c r="F4706">
        <v>99</v>
      </c>
      <c r="G4706">
        <v>99</v>
      </c>
      <c r="H4706">
        <v>99</v>
      </c>
      <c r="I4706">
        <v>99</v>
      </c>
      <c r="J4706">
        <v>999</v>
      </c>
      <c r="K4706">
        <v>99</v>
      </c>
      <c r="L4706">
        <v>99</v>
      </c>
      <c r="M4706">
        <v>99</v>
      </c>
      <c r="N4706">
        <v>99</v>
      </c>
      <c r="O4706">
        <v>18</v>
      </c>
      <c r="P4706">
        <v>9999</v>
      </c>
      <c r="Q4706">
        <v>85</v>
      </c>
      <c r="R4706">
        <v>1160</v>
      </c>
      <c r="S4706">
        <v>1160</v>
      </c>
      <c r="T4706">
        <v>5.6757021234954488</v>
      </c>
      <c r="U4706">
        <v>5.731696135125981</v>
      </c>
      <c r="V4706">
        <v>15.462931034482752</v>
      </c>
      <c r="W4706">
        <v>56.217241379310359</v>
      </c>
      <c r="X4706">
        <v>162.59881570590667</v>
      </c>
      <c r="Y4706">
        <v>150.07870689655184</v>
      </c>
      <c r="Z4706">
        <v>150.07870689655184</v>
      </c>
      <c r="AA4706">
        <v>32.439095240958743</v>
      </c>
      <c r="AB4706">
        <v>4.59621800790815</v>
      </c>
      <c r="AC4706">
        <v>-48.057841800093122</v>
      </c>
    </row>
    <row r="4707" spans="1:29">
      <c r="A4707">
        <v>13</v>
      </c>
      <c r="B4707">
        <v>192</v>
      </c>
      <c r="C4707">
        <v>2007</v>
      </c>
      <c r="D4707">
        <v>99</v>
      </c>
      <c r="E4707">
        <v>99</v>
      </c>
      <c r="F4707">
        <v>99</v>
      </c>
      <c r="G4707">
        <v>99</v>
      </c>
      <c r="H4707">
        <v>99</v>
      </c>
      <c r="I4707">
        <v>99</v>
      </c>
      <c r="J4707">
        <v>999</v>
      </c>
      <c r="K4707">
        <v>99</v>
      </c>
      <c r="L4707">
        <v>99</v>
      </c>
      <c r="M4707">
        <v>99</v>
      </c>
      <c r="N4707">
        <v>99</v>
      </c>
      <c r="O4707">
        <v>54</v>
      </c>
      <c r="P4707">
        <v>9999</v>
      </c>
      <c r="Q4707">
        <v>29</v>
      </c>
      <c r="R4707">
        <v>234</v>
      </c>
      <c r="S4707">
        <v>234</v>
      </c>
      <c r="T4707">
        <v>1.1449261180154611</v>
      </c>
      <c r="U4707">
        <v>1.1905304750680985</v>
      </c>
      <c r="V4707">
        <v>16.162393162393162</v>
      </c>
      <c r="W4707">
        <v>55.756410256410248</v>
      </c>
      <c r="X4707">
        <v>167.4236741950719</v>
      </c>
      <c r="Y4707">
        <v>154.53205128205124</v>
      </c>
      <c r="Z4707">
        <v>154.53205128205124</v>
      </c>
      <c r="AA4707">
        <v>29.999227170628728</v>
      </c>
      <c r="AB4707">
        <v>5.39987154983955</v>
      </c>
      <c r="AC4707">
        <v>-59.1270539920868</v>
      </c>
    </row>
    <row r="4708" spans="1:29">
      <c r="A4708">
        <v>13</v>
      </c>
      <c r="B4708">
        <v>193</v>
      </c>
      <c r="C4708">
        <v>2006</v>
      </c>
      <c r="D4708">
        <v>99</v>
      </c>
      <c r="E4708">
        <v>99</v>
      </c>
      <c r="F4708">
        <v>99</v>
      </c>
      <c r="G4708">
        <v>99</v>
      </c>
      <c r="H4708">
        <v>99</v>
      </c>
      <c r="I4708">
        <v>99</v>
      </c>
      <c r="J4708">
        <v>999</v>
      </c>
      <c r="K4708">
        <v>99</v>
      </c>
      <c r="L4708">
        <v>99</v>
      </c>
      <c r="M4708">
        <v>99</v>
      </c>
      <c r="N4708">
        <v>99</v>
      </c>
      <c r="O4708">
        <v>1</v>
      </c>
      <c r="P4708">
        <v>9999</v>
      </c>
      <c r="Q4708">
        <v>217</v>
      </c>
      <c r="R4708">
        <v>3540</v>
      </c>
      <c r="S4708">
        <v>3521</v>
      </c>
      <c r="T4708">
        <v>18.193031144002472</v>
      </c>
      <c r="U4708">
        <v>18.268838266716322</v>
      </c>
      <c r="V4708">
        <v>15.597175141242939</v>
      </c>
      <c r="W4708">
        <v>56.529963078670846</v>
      </c>
      <c r="X4708">
        <v>158.21495247014451</v>
      </c>
      <c r="Y4708">
        <v>145.38838983050854</v>
      </c>
      <c r="Z4708">
        <v>146.1729338256178</v>
      </c>
      <c r="AA4708">
        <v>31.182355657382871</v>
      </c>
      <c r="AB4708">
        <v>4.1131776405265592</v>
      </c>
      <c r="AC4708">
        <v>-47.834665894901917</v>
      </c>
    </row>
    <row r="4709" spans="1:29">
      <c r="A4709">
        <v>13</v>
      </c>
      <c r="B4709">
        <v>194</v>
      </c>
      <c r="C4709">
        <v>2006</v>
      </c>
      <c r="D4709">
        <v>99</v>
      </c>
      <c r="E4709">
        <v>99</v>
      </c>
      <c r="F4709">
        <v>99</v>
      </c>
      <c r="G4709">
        <v>99</v>
      </c>
      <c r="H4709">
        <v>99</v>
      </c>
      <c r="I4709">
        <v>99</v>
      </c>
      <c r="J4709">
        <v>999</v>
      </c>
      <c r="K4709">
        <v>99</v>
      </c>
      <c r="L4709">
        <v>99</v>
      </c>
      <c r="M4709">
        <v>99</v>
      </c>
      <c r="N4709">
        <v>99</v>
      </c>
      <c r="O4709">
        <v>4</v>
      </c>
      <c r="P4709">
        <v>9999</v>
      </c>
      <c r="Q4709">
        <v>276</v>
      </c>
      <c r="R4709">
        <v>4267</v>
      </c>
      <c r="S4709">
        <v>4210</v>
      </c>
      <c r="T4709">
        <v>21.929283585157776</v>
      </c>
      <c r="U4709">
        <v>21.450252311811123</v>
      </c>
      <c r="V4709">
        <v>15.830091399109451</v>
      </c>
      <c r="W4709">
        <v>57.104988123515426</v>
      </c>
      <c r="X4709">
        <v>155.28692698456052</v>
      </c>
      <c r="Y4709">
        <v>141.62235762831023</v>
      </c>
      <c r="Z4709">
        <v>143.53980997624697</v>
      </c>
      <c r="AA4709">
        <v>29.702583474288513</v>
      </c>
      <c r="AB4709">
        <v>4.4207885940415501</v>
      </c>
      <c r="AC4709">
        <v>-39.106131890042825</v>
      </c>
    </row>
    <row r="4710" spans="1:29">
      <c r="A4710">
        <v>13</v>
      </c>
      <c r="B4710">
        <v>195</v>
      </c>
      <c r="C4710">
        <v>2006</v>
      </c>
      <c r="D4710">
        <v>99</v>
      </c>
      <c r="E4710">
        <v>99</v>
      </c>
      <c r="F4710">
        <v>99</v>
      </c>
      <c r="G4710">
        <v>99</v>
      </c>
      <c r="H4710">
        <v>99</v>
      </c>
      <c r="I4710">
        <v>99</v>
      </c>
      <c r="J4710">
        <v>999</v>
      </c>
      <c r="K4710">
        <v>99</v>
      </c>
      <c r="L4710">
        <v>99</v>
      </c>
      <c r="M4710">
        <v>99</v>
      </c>
      <c r="N4710">
        <v>99</v>
      </c>
      <c r="O4710">
        <v>8</v>
      </c>
      <c r="P4710">
        <v>9999</v>
      </c>
      <c r="Q4710">
        <v>138</v>
      </c>
      <c r="R4710">
        <v>2384</v>
      </c>
      <c r="S4710">
        <v>2383</v>
      </c>
      <c r="T4710">
        <v>12.252030013362109</v>
      </c>
      <c r="U4710">
        <v>12.931919186956955</v>
      </c>
      <c r="V4710">
        <v>15.040268456375836</v>
      </c>
      <c r="W4710">
        <v>56.127150650440605</v>
      </c>
      <c r="X4710">
        <v>165.61938746573389</v>
      </c>
      <c r="Y4710">
        <v>152.81950503355733</v>
      </c>
      <c r="Z4710">
        <v>152.88363407469603</v>
      </c>
      <c r="AA4710">
        <v>33.982907639518324</v>
      </c>
      <c r="AB4710">
        <v>5.0871743211346754</v>
      </c>
      <c r="AC4710">
        <v>-53.83974205519484</v>
      </c>
    </row>
    <row r="4711" spans="1:29">
      <c r="A4711">
        <v>13</v>
      </c>
      <c r="B4711">
        <v>196</v>
      </c>
      <c r="C4711">
        <v>2006</v>
      </c>
      <c r="D4711">
        <v>99</v>
      </c>
      <c r="E4711">
        <v>99</v>
      </c>
      <c r="F4711">
        <v>99</v>
      </c>
      <c r="G4711">
        <v>99</v>
      </c>
      <c r="H4711">
        <v>99</v>
      </c>
      <c r="I4711">
        <v>99</v>
      </c>
      <c r="J4711">
        <v>999</v>
      </c>
      <c r="K4711">
        <v>99</v>
      </c>
      <c r="L4711">
        <v>99</v>
      </c>
      <c r="M4711">
        <v>99</v>
      </c>
      <c r="N4711">
        <v>99</v>
      </c>
      <c r="O4711">
        <v>9</v>
      </c>
      <c r="P4711">
        <v>9999</v>
      </c>
      <c r="Q4711">
        <v>19</v>
      </c>
      <c r="R4711">
        <v>276</v>
      </c>
      <c r="S4711">
        <v>276</v>
      </c>
      <c r="T4711">
        <v>1.4184397163120563</v>
      </c>
      <c r="U4711">
        <v>1.5072331373629473</v>
      </c>
      <c r="V4711">
        <v>15.065217391304348</v>
      </c>
      <c r="W4711">
        <v>57.423913043478258</v>
      </c>
      <c r="X4711">
        <v>166.68315354781973</v>
      </c>
      <c r="Y4711">
        <v>153.84855072463756</v>
      </c>
      <c r="Z4711">
        <v>153.84855072463756</v>
      </c>
      <c r="AA4711">
        <v>34.937962069242047</v>
      </c>
      <c r="AB4711">
        <v>4.9553814159906953</v>
      </c>
      <c r="AC4711">
        <v>-45.674113229867821</v>
      </c>
    </row>
    <row r="4712" spans="1:29">
      <c r="A4712">
        <v>13</v>
      </c>
      <c r="B4712">
        <v>197</v>
      </c>
      <c r="C4712">
        <v>2006</v>
      </c>
      <c r="D4712">
        <v>99</v>
      </c>
      <c r="E4712">
        <v>99</v>
      </c>
      <c r="F4712">
        <v>99</v>
      </c>
      <c r="G4712">
        <v>99</v>
      </c>
      <c r="H4712">
        <v>99</v>
      </c>
      <c r="I4712">
        <v>99</v>
      </c>
      <c r="J4712">
        <v>999</v>
      </c>
      <c r="K4712">
        <v>99</v>
      </c>
      <c r="L4712">
        <v>99</v>
      </c>
      <c r="M4712">
        <v>99</v>
      </c>
      <c r="N4712">
        <v>99</v>
      </c>
      <c r="O4712">
        <v>11</v>
      </c>
      <c r="P4712">
        <v>9999</v>
      </c>
      <c r="Q4712">
        <v>341</v>
      </c>
      <c r="R4712">
        <v>5003</v>
      </c>
      <c r="S4712">
        <v>4977</v>
      </c>
      <c r="T4712">
        <v>25.711789495323263</v>
      </c>
      <c r="U4712">
        <v>25.477749691860279</v>
      </c>
      <c r="V4712">
        <v>16.011393164101541</v>
      </c>
      <c r="W4712">
        <v>57.44163150492264</v>
      </c>
      <c r="X4712">
        <v>156.06205074355165</v>
      </c>
      <c r="Y4712">
        <v>143.46719968019201</v>
      </c>
      <c r="Z4712">
        <v>144.2166767128794</v>
      </c>
      <c r="AA4712">
        <v>31.843434346770312</v>
      </c>
      <c r="AB4712">
        <v>4.214923541483782</v>
      </c>
      <c r="AC4712">
        <v>-44.805481725492179</v>
      </c>
    </row>
    <row r="4713" spans="1:29">
      <c r="A4713">
        <v>13</v>
      </c>
      <c r="B4713">
        <v>198</v>
      </c>
      <c r="C4713">
        <v>2006</v>
      </c>
      <c r="D4713">
        <v>99</v>
      </c>
      <c r="E4713">
        <v>99</v>
      </c>
      <c r="F4713">
        <v>99</v>
      </c>
      <c r="G4713">
        <v>99</v>
      </c>
      <c r="H4713">
        <v>99</v>
      </c>
      <c r="I4713">
        <v>99</v>
      </c>
      <c r="J4713">
        <v>999</v>
      </c>
      <c r="K4713">
        <v>99</v>
      </c>
      <c r="L4713">
        <v>99</v>
      </c>
      <c r="M4713">
        <v>99</v>
      </c>
      <c r="N4713">
        <v>99</v>
      </c>
      <c r="O4713">
        <v>14</v>
      </c>
      <c r="P4713">
        <v>9999</v>
      </c>
      <c r="Q4713">
        <v>105</v>
      </c>
      <c r="R4713">
        <v>646</v>
      </c>
      <c r="S4713">
        <v>592</v>
      </c>
      <c r="T4713">
        <v>3.3199712200637261</v>
      </c>
      <c r="U4713">
        <v>3.245537351533156</v>
      </c>
      <c r="V4713">
        <v>15.433436532507743</v>
      </c>
      <c r="W4713">
        <v>57.226351351351362</v>
      </c>
      <c r="X4713">
        <v>165.4641111733512</v>
      </c>
      <c r="Y4713">
        <v>141.53900928792561</v>
      </c>
      <c r="Z4713">
        <v>154.44966216216213</v>
      </c>
      <c r="AA4713">
        <v>31.157007040531425</v>
      </c>
      <c r="AB4713">
        <v>4.8826895209129102</v>
      </c>
      <c r="AC4713">
        <v>-52.872140495364917</v>
      </c>
    </row>
    <row r="4714" spans="1:29">
      <c r="A4714">
        <v>13</v>
      </c>
      <c r="B4714">
        <v>199</v>
      </c>
      <c r="C4714">
        <v>2006</v>
      </c>
      <c r="D4714">
        <v>99</v>
      </c>
      <c r="E4714">
        <v>99</v>
      </c>
      <c r="F4714">
        <v>99</v>
      </c>
      <c r="G4714">
        <v>99</v>
      </c>
      <c r="H4714">
        <v>99</v>
      </c>
      <c r="I4714">
        <v>99</v>
      </c>
      <c r="J4714">
        <v>999</v>
      </c>
      <c r="K4714">
        <v>99</v>
      </c>
      <c r="L4714">
        <v>99</v>
      </c>
      <c r="M4714">
        <v>99</v>
      </c>
      <c r="N4714">
        <v>99</v>
      </c>
      <c r="O4714">
        <v>15</v>
      </c>
      <c r="P4714">
        <v>9999</v>
      </c>
      <c r="Q4714">
        <v>37</v>
      </c>
      <c r="R4714">
        <v>421</v>
      </c>
      <c r="S4714">
        <v>409</v>
      </c>
      <c r="T4714">
        <v>2.1636344948093322</v>
      </c>
      <c r="U4714">
        <v>2.1137299340018005</v>
      </c>
      <c r="V4714">
        <v>16.824228028503565</v>
      </c>
      <c r="W4714">
        <v>57.657701711491441</v>
      </c>
      <c r="X4714">
        <v>156.90907733997628</v>
      </c>
      <c r="Y4714">
        <v>141.44560570071263</v>
      </c>
      <c r="Z4714">
        <v>145.59559902200496</v>
      </c>
      <c r="AA4714">
        <v>35.805045063859573</v>
      </c>
      <c r="AB4714">
        <v>4.9987964907577203</v>
      </c>
      <c r="AC4714">
        <v>-66.545572189039646</v>
      </c>
    </row>
    <row r="4715" spans="1:29">
      <c r="A4715">
        <v>13</v>
      </c>
      <c r="B4715">
        <v>200</v>
      </c>
      <c r="C4715">
        <v>2006</v>
      </c>
      <c r="D4715">
        <v>99</v>
      </c>
      <c r="E4715">
        <v>99</v>
      </c>
      <c r="F4715">
        <v>99</v>
      </c>
      <c r="G4715">
        <v>99</v>
      </c>
      <c r="H4715">
        <v>99</v>
      </c>
      <c r="I4715">
        <v>99</v>
      </c>
      <c r="J4715">
        <v>999</v>
      </c>
      <c r="K4715">
        <v>99</v>
      </c>
      <c r="L4715">
        <v>99</v>
      </c>
      <c r="M4715">
        <v>99</v>
      </c>
      <c r="N4715">
        <v>99</v>
      </c>
      <c r="O4715">
        <v>16</v>
      </c>
      <c r="P4715">
        <v>9999</v>
      </c>
      <c r="Q4715">
        <v>215</v>
      </c>
      <c r="R4715">
        <v>1828</v>
      </c>
      <c r="S4715">
        <v>1825</v>
      </c>
      <c r="T4715">
        <v>9.3945934834001434</v>
      </c>
      <c r="U4715">
        <v>9.2687160189070816</v>
      </c>
      <c r="V4715">
        <v>15.625820568927796</v>
      </c>
      <c r="W4715">
        <v>56.840547945205486</v>
      </c>
      <c r="X4715">
        <v>154.94966940169883</v>
      </c>
      <c r="Y4715">
        <v>142.84513129102831</v>
      </c>
      <c r="Z4715">
        <v>143.07994520547939</v>
      </c>
      <c r="AA4715">
        <v>32.454401191662072</v>
      </c>
      <c r="AB4715">
        <v>4.6699622744687312</v>
      </c>
      <c r="AC4715">
        <v>-49.516186587947807</v>
      </c>
    </row>
    <row r="4716" spans="1:29">
      <c r="A4716">
        <v>13</v>
      </c>
      <c r="B4716">
        <v>201</v>
      </c>
      <c r="C4716">
        <v>2006</v>
      </c>
      <c r="D4716">
        <v>99</v>
      </c>
      <c r="E4716">
        <v>99</v>
      </c>
      <c r="F4716">
        <v>99</v>
      </c>
      <c r="G4716">
        <v>99</v>
      </c>
      <c r="H4716">
        <v>99</v>
      </c>
      <c r="I4716">
        <v>99</v>
      </c>
      <c r="J4716">
        <v>999</v>
      </c>
      <c r="K4716">
        <v>99</v>
      </c>
      <c r="L4716">
        <v>99</v>
      </c>
      <c r="M4716">
        <v>99</v>
      </c>
      <c r="N4716">
        <v>99</v>
      </c>
      <c r="O4716">
        <v>18</v>
      </c>
      <c r="P4716">
        <v>9999</v>
      </c>
      <c r="Q4716">
        <v>92</v>
      </c>
      <c r="R4716">
        <v>914</v>
      </c>
      <c r="S4716">
        <v>913</v>
      </c>
      <c r="T4716">
        <v>4.6972967417000717</v>
      </c>
      <c r="U4716">
        <v>4.7634334511181242</v>
      </c>
      <c r="V4716">
        <v>15.133479212253819</v>
      </c>
      <c r="W4716">
        <v>56.709748083242083</v>
      </c>
      <c r="X4716">
        <v>159.18740857872388</v>
      </c>
      <c r="Y4716">
        <v>146.82363238512028</v>
      </c>
      <c r="Z4716">
        <v>146.98444687842277</v>
      </c>
      <c r="AA4716">
        <v>31.77458701895748</v>
      </c>
      <c r="AB4716">
        <v>4.8050816522324844</v>
      </c>
      <c r="AC4716">
        <v>-51.169497192785755</v>
      </c>
    </row>
    <row r="4717" spans="1:29">
      <c r="A4717">
        <v>13</v>
      </c>
      <c r="B4717">
        <v>202</v>
      </c>
      <c r="C4717">
        <v>2006</v>
      </c>
      <c r="D4717">
        <v>99</v>
      </c>
      <c r="E4717">
        <v>99</v>
      </c>
      <c r="F4717">
        <v>99</v>
      </c>
      <c r="G4717">
        <v>99</v>
      </c>
      <c r="H4717">
        <v>99</v>
      </c>
      <c r="I4717">
        <v>99</v>
      </c>
      <c r="J4717">
        <v>999</v>
      </c>
      <c r="K4717">
        <v>99</v>
      </c>
      <c r="L4717">
        <v>99</v>
      </c>
      <c r="M4717">
        <v>99</v>
      </c>
      <c r="N4717">
        <v>99</v>
      </c>
      <c r="O4717">
        <v>54</v>
      </c>
      <c r="P4717">
        <v>9999</v>
      </c>
      <c r="Q4717">
        <v>25</v>
      </c>
      <c r="R4717">
        <v>179</v>
      </c>
      <c r="S4717">
        <v>179</v>
      </c>
      <c r="T4717">
        <v>0.91993010586905133</v>
      </c>
      <c r="U4717">
        <v>0.97259064973219755</v>
      </c>
      <c r="V4717">
        <v>15.849162011173179</v>
      </c>
      <c r="W4717">
        <v>57.08938547486035</v>
      </c>
      <c r="X4717">
        <v>165.84310331261307</v>
      </c>
      <c r="Y4717">
        <v>153.07318435754203</v>
      </c>
      <c r="Z4717">
        <v>153.07318435754203</v>
      </c>
      <c r="AA4717">
        <v>26.584167095080833</v>
      </c>
      <c r="AB4717">
        <v>4.6284098602705459</v>
      </c>
      <c r="AC4717">
        <v>-52.485740603548813</v>
      </c>
    </row>
    <row r="4718" spans="1:29" s="301" customFormat="1">
      <c r="A4718" s="301">
        <v>13</v>
      </c>
      <c r="B4718" s="301">
        <v>203</v>
      </c>
      <c r="C4718" s="301">
        <v>2005</v>
      </c>
      <c r="D4718" s="301">
        <v>99</v>
      </c>
      <c r="E4718" s="301">
        <v>99</v>
      </c>
      <c r="F4718" s="301">
        <v>99</v>
      </c>
      <c r="G4718" s="301">
        <v>99</v>
      </c>
      <c r="H4718" s="301">
        <v>99</v>
      </c>
      <c r="I4718" s="301">
        <v>99</v>
      </c>
      <c r="J4718" s="301">
        <v>999</v>
      </c>
      <c r="K4718" s="301">
        <v>99</v>
      </c>
      <c r="L4718" s="301">
        <v>99</v>
      </c>
      <c r="M4718" s="301">
        <v>99</v>
      </c>
      <c r="N4718" s="301">
        <v>99</v>
      </c>
      <c r="O4718" s="301">
        <v>1</v>
      </c>
      <c r="P4718" s="301">
        <v>9999</v>
      </c>
      <c r="Q4718" s="301">
        <v>236</v>
      </c>
      <c r="R4718" s="301">
        <v>4000.25</v>
      </c>
      <c r="S4718" s="301">
        <v>3983</v>
      </c>
      <c r="T4718" s="301">
        <v>21.773326620310524</v>
      </c>
      <c r="U4718" s="301">
        <v>22.061316175525214</v>
      </c>
      <c r="V4718" s="301">
        <v>15.136303981001188</v>
      </c>
      <c r="W4718" s="301">
        <v>56.431584232990225</v>
      </c>
      <c r="X4718" s="301">
        <v>157.14908934117921</v>
      </c>
      <c r="Y4718" s="301">
        <v>144.59676270233095</v>
      </c>
      <c r="Z4718" s="301">
        <v>145.22299774039652</v>
      </c>
      <c r="AA4718" s="301">
        <v>30.464499136029577</v>
      </c>
      <c r="AB4718" s="301">
        <v>4.0683683541931153</v>
      </c>
      <c r="AC4718" s="301">
        <v>-49.550703836570143</v>
      </c>
    </row>
    <row r="4719" spans="1:29" s="301" customFormat="1">
      <c r="A4719" s="301">
        <v>13</v>
      </c>
      <c r="B4719" s="301">
        <v>204</v>
      </c>
      <c r="C4719" s="301">
        <v>2005</v>
      </c>
      <c r="D4719" s="301">
        <v>99</v>
      </c>
      <c r="E4719" s="301">
        <v>99</v>
      </c>
      <c r="F4719" s="301">
        <v>99</v>
      </c>
      <c r="G4719" s="301">
        <v>99</v>
      </c>
      <c r="H4719" s="301">
        <v>99</v>
      </c>
      <c r="I4719" s="301">
        <v>99</v>
      </c>
      <c r="J4719" s="301">
        <v>999</v>
      </c>
      <c r="K4719" s="301">
        <v>99</v>
      </c>
      <c r="L4719" s="301">
        <v>99</v>
      </c>
      <c r="M4719" s="301">
        <v>99</v>
      </c>
      <c r="N4719" s="301">
        <v>99</v>
      </c>
      <c r="O4719" s="301">
        <v>4</v>
      </c>
      <c r="P4719" s="301">
        <v>9999</v>
      </c>
      <c r="Q4719" s="301">
        <v>276</v>
      </c>
      <c r="R4719" s="301">
        <v>2599</v>
      </c>
      <c r="S4719" s="301">
        <v>2557</v>
      </c>
      <c r="T4719" s="301">
        <v>14.14633482562016</v>
      </c>
      <c r="U4719" s="301">
        <v>13.371272138952955</v>
      </c>
      <c r="V4719" s="301">
        <v>16.304732589457483</v>
      </c>
      <c r="W4719" s="301">
        <v>57.570981619084847</v>
      </c>
      <c r="X4719" s="301">
        <v>148.27225405887813</v>
      </c>
      <c r="Y4719" s="301">
        <v>134.89030396306259</v>
      </c>
      <c r="Z4719" s="301">
        <v>137.10594446617111</v>
      </c>
      <c r="AA4719" s="301">
        <v>27.041892713615304</v>
      </c>
      <c r="AB4719" s="301">
        <v>4.0185513705524052</v>
      </c>
      <c r="AC4719" s="301">
        <v>-34.185347284661574</v>
      </c>
    </row>
    <row r="4720" spans="1:29" s="301" customFormat="1">
      <c r="A4720" s="301">
        <v>13</v>
      </c>
      <c r="B4720" s="301">
        <v>205</v>
      </c>
      <c r="C4720" s="301">
        <v>2005</v>
      </c>
      <c r="D4720" s="301">
        <v>99</v>
      </c>
      <c r="E4720" s="301">
        <v>99</v>
      </c>
      <c r="F4720" s="301">
        <v>99</v>
      </c>
      <c r="G4720" s="301">
        <v>99</v>
      </c>
      <c r="H4720" s="301">
        <v>99</v>
      </c>
      <c r="I4720" s="301">
        <v>99</v>
      </c>
      <c r="J4720" s="301">
        <v>999</v>
      </c>
      <c r="K4720" s="301">
        <v>99</v>
      </c>
      <c r="L4720" s="301">
        <v>99</v>
      </c>
      <c r="M4720" s="301">
        <v>99</v>
      </c>
      <c r="N4720" s="301">
        <v>99</v>
      </c>
      <c r="O4720" s="301">
        <v>8</v>
      </c>
      <c r="P4720" s="301">
        <v>9999</v>
      </c>
      <c r="Q4720" s="301">
        <v>154</v>
      </c>
      <c r="R4720" s="301">
        <v>2597</v>
      </c>
      <c r="S4720" s="301">
        <v>2595</v>
      </c>
      <c r="T4720" s="301">
        <v>14.135448842683941</v>
      </c>
      <c r="U4720" s="301">
        <v>14.92149038046578</v>
      </c>
      <c r="V4720" s="301">
        <v>14.286099345398538</v>
      </c>
      <c r="W4720" s="301">
        <v>56.13641618497109</v>
      </c>
      <c r="X4720" s="301">
        <v>163.32525528455861</v>
      </c>
      <c r="Y4720" s="301">
        <v>150.64493646515189</v>
      </c>
      <c r="Z4720" s="301">
        <v>150.76104046242753</v>
      </c>
      <c r="AA4720" s="301">
        <v>33.27070709141271</v>
      </c>
      <c r="AB4720" s="301">
        <v>5.307126436202056</v>
      </c>
      <c r="AC4720" s="301">
        <v>-54.225418420038011</v>
      </c>
    </row>
    <row r="4721" spans="1:39" s="301" customFormat="1">
      <c r="A4721" s="301">
        <v>13</v>
      </c>
      <c r="B4721" s="301">
        <v>206</v>
      </c>
      <c r="C4721" s="301">
        <v>2005</v>
      </c>
      <c r="D4721" s="301">
        <v>99</v>
      </c>
      <c r="E4721" s="301">
        <v>99</v>
      </c>
      <c r="F4721" s="301">
        <v>99</v>
      </c>
      <c r="G4721" s="301">
        <v>99</v>
      </c>
      <c r="H4721" s="301">
        <v>99</v>
      </c>
      <c r="I4721" s="301">
        <v>99</v>
      </c>
      <c r="J4721" s="301">
        <v>999</v>
      </c>
      <c r="K4721" s="301">
        <v>99</v>
      </c>
      <c r="L4721" s="301">
        <v>99</v>
      </c>
      <c r="M4721" s="301">
        <v>99</v>
      </c>
      <c r="N4721" s="301">
        <v>99</v>
      </c>
      <c r="O4721" s="301">
        <v>9</v>
      </c>
      <c r="P4721" s="301">
        <v>9999</v>
      </c>
      <c r="Q4721" s="301">
        <v>20</v>
      </c>
      <c r="R4721" s="301">
        <v>315</v>
      </c>
      <c r="S4721" s="301">
        <v>309</v>
      </c>
      <c r="T4721" s="301">
        <v>1.7145423124549255</v>
      </c>
      <c r="U4721" s="301">
        <v>1.7985163292006778</v>
      </c>
      <c r="V4721" s="301">
        <v>14.526984126984122</v>
      </c>
      <c r="W4721" s="301">
        <v>56.656957928802598</v>
      </c>
      <c r="X4721" s="301">
        <v>164.53249410995878</v>
      </c>
      <c r="Y4721" s="301">
        <v>149.69873015873003</v>
      </c>
      <c r="Z4721" s="301">
        <v>152.60550161812284</v>
      </c>
      <c r="AA4721" s="301">
        <v>33.853874102363861</v>
      </c>
      <c r="AB4721" s="301">
        <v>4.7791475118453244</v>
      </c>
      <c r="AC4721" s="301">
        <v>-48.928572236729742</v>
      </c>
    </row>
    <row r="4722" spans="1:39" s="301" customFormat="1">
      <c r="A4722" s="301">
        <v>13</v>
      </c>
      <c r="B4722" s="301">
        <v>207</v>
      </c>
      <c r="C4722" s="301">
        <v>2005</v>
      </c>
      <c r="D4722" s="301">
        <v>99</v>
      </c>
      <c r="E4722" s="301">
        <v>99</v>
      </c>
      <c r="F4722" s="301">
        <v>99</v>
      </c>
      <c r="G4722" s="301">
        <v>99</v>
      </c>
      <c r="H4722" s="301">
        <v>99</v>
      </c>
      <c r="I4722" s="301">
        <v>99</v>
      </c>
      <c r="J4722" s="301">
        <v>999</v>
      </c>
      <c r="K4722" s="301">
        <v>99</v>
      </c>
      <c r="L4722" s="301">
        <v>99</v>
      </c>
      <c r="M4722" s="301">
        <v>99</v>
      </c>
      <c r="N4722" s="301">
        <v>99</v>
      </c>
      <c r="O4722" s="301">
        <v>11</v>
      </c>
      <c r="P4722" s="301">
        <v>9999</v>
      </c>
      <c r="Q4722" s="301">
        <v>368</v>
      </c>
      <c r="R4722" s="301">
        <v>4994</v>
      </c>
      <c r="S4722" s="301">
        <v>4890</v>
      </c>
      <c r="T4722" s="301">
        <v>27.182299391745705</v>
      </c>
      <c r="U4722" s="301">
        <v>27.303914364945033</v>
      </c>
      <c r="V4722" s="301">
        <v>15.434521425710852</v>
      </c>
      <c r="W4722" s="301">
        <v>57.137832310838448</v>
      </c>
      <c r="X4722" s="301">
        <v>157.98809058410694</v>
      </c>
      <c r="Y4722" s="301">
        <v>143.34767721265487</v>
      </c>
      <c r="Z4722" s="301">
        <v>146.39638036809785</v>
      </c>
      <c r="AA4722" s="301">
        <v>32.921198862536954</v>
      </c>
      <c r="AB4722" s="301">
        <v>4.4281378837017513</v>
      </c>
      <c r="AC4722" s="301">
        <v>-46.641696237867912</v>
      </c>
    </row>
    <row r="4723" spans="1:39" s="301" customFormat="1">
      <c r="A4723" s="301">
        <v>13</v>
      </c>
      <c r="B4723" s="301">
        <v>208</v>
      </c>
      <c r="C4723" s="301">
        <v>2005</v>
      </c>
      <c r="D4723" s="301">
        <v>99</v>
      </c>
      <c r="E4723" s="301">
        <v>99</v>
      </c>
      <c r="F4723" s="301">
        <v>99</v>
      </c>
      <c r="G4723" s="301">
        <v>99</v>
      </c>
      <c r="H4723" s="301">
        <v>99</v>
      </c>
      <c r="I4723" s="301">
        <v>99</v>
      </c>
      <c r="J4723" s="301">
        <v>999</v>
      </c>
      <c r="K4723" s="301">
        <v>99</v>
      </c>
      <c r="L4723" s="301">
        <v>99</v>
      </c>
      <c r="M4723" s="301">
        <v>99</v>
      </c>
      <c r="N4723" s="301">
        <v>99</v>
      </c>
      <c r="O4723" s="301">
        <v>14</v>
      </c>
      <c r="P4723" s="301">
        <v>9999</v>
      </c>
      <c r="Q4723" s="301">
        <v>106</v>
      </c>
      <c r="R4723" s="301">
        <v>635</v>
      </c>
      <c r="S4723" s="301">
        <v>625</v>
      </c>
      <c r="T4723" s="301">
        <v>3.4562995822504043</v>
      </c>
      <c r="U4723" s="301">
        <v>3.6909000987799314</v>
      </c>
      <c r="V4723" s="301">
        <v>15.467716535433077</v>
      </c>
      <c r="W4723" s="301">
        <v>57.214400000000005</v>
      </c>
      <c r="X4723" s="301">
        <v>167.50428677455412</v>
      </c>
      <c r="Y4723" s="301">
        <v>152.39574803149597</v>
      </c>
      <c r="Z4723" s="301">
        <v>154.83407999999983</v>
      </c>
      <c r="AA4723" s="301">
        <v>31.022901581793459</v>
      </c>
      <c r="AB4723" s="301">
        <v>5.0560491136855124</v>
      </c>
      <c r="AC4723" s="301">
        <v>-48.808472563903159</v>
      </c>
    </row>
    <row r="4724" spans="1:39" s="301" customFormat="1">
      <c r="A4724" s="301">
        <v>13</v>
      </c>
      <c r="B4724" s="301">
        <v>209</v>
      </c>
      <c r="C4724" s="301">
        <v>2005</v>
      </c>
      <c r="D4724" s="301">
        <v>99</v>
      </c>
      <c r="E4724" s="301">
        <v>99</v>
      </c>
      <c r="F4724" s="301">
        <v>99</v>
      </c>
      <c r="G4724" s="301">
        <v>99</v>
      </c>
      <c r="H4724" s="301">
        <v>99</v>
      </c>
      <c r="I4724" s="301">
        <v>99</v>
      </c>
      <c r="J4724" s="301">
        <v>999</v>
      </c>
      <c r="K4724" s="301">
        <v>99</v>
      </c>
      <c r="L4724" s="301">
        <v>99</v>
      </c>
      <c r="M4724" s="301">
        <v>99</v>
      </c>
      <c r="N4724" s="301">
        <v>99</v>
      </c>
      <c r="O4724" s="301">
        <v>15</v>
      </c>
      <c r="P4724" s="301">
        <v>9999</v>
      </c>
      <c r="Q4724" s="301">
        <v>50</v>
      </c>
      <c r="R4724" s="301">
        <v>343</v>
      </c>
      <c r="S4724" s="301">
        <v>343</v>
      </c>
      <c r="T4724" s="301">
        <v>1.8669460735620305</v>
      </c>
      <c r="U4724" s="301">
        <v>1.9998101368826144</v>
      </c>
      <c r="V4724" s="301">
        <v>17.268221574344022</v>
      </c>
      <c r="W4724" s="301">
        <v>57.405247813411052</v>
      </c>
      <c r="X4724" s="301">
        <v>165.76823578835652</v>
      </c>
      <c r="Y4724" s="301">
        <v>152.865306122449</v>
      </c>
      <c r="Z4724" s="301">
        <v>152.865306122449</v>
      </c>
      <c r="AA4724" s="301">
        <v>32.345474633702217</v>
      </c>
      <c r="AB4724" s="301">
        <v>5.1014976803781424</v>
      </c>
      <c r="AC4724" s="301">
        <v>-56.32684027041141</v>
      </c>
    </row>
    <row r="4725" spans="1:39" s="301" customFormat="1">
      <c r="A4725" s="301">
        <v>13</v>
      </c>
      <c r="B4725" s="301">
        <v>210</v>
      </c>
      <c r="C4725" s="301">
        <v>2005</v>
      </c>
      <c r="D4725" s="301">
        <v>99</v>
      </c>
      <c r="E4725" s="301">
        <v>99</v>
      </c>
      <c r="F4725" s="301">
        <v>99</v>
      </c>
      <c r="G4725" s="301">
        <v>99</v>
      </c>
      <c r="H4725" s="301">
        <v>99</v>
      </c>
      <c r="I4725" s="301">
        <v>99</v>
      </c>
      <c r="J4725" s="301">
        <v>999</v>
      </c>
      <c r="K4725" s="301">
        <v>99</v>
      </c>
      <c r="L4725" s="301">
        <v>99</v>
      </c>
      <c r="M4725" s="301">
        <v>99</v>
      </c>
      <c r="N4725" s="301">
        <v>99</v>
      </c>
      <c r="O4725" s="301">
        <v>16</v>
      </c>
      <c r="P4725" s="301">
        <v>9999</v>
      </c>
      <c r="Q4725" s="301">
        <v>241</v>
      </c>
      <c r="R4725" s="301">
        <v>1838</v>
      </c>
      <c r="S4725" s="301">
        <v>1669</v>
      </c>
      <c r="T4725" s="301">
        <v>10.004218318387784</v>
      </c>
      <c r="U4725" s="301">
        <v>9.0576988216396401</v>
      </c>
      <c r="V4725" s="301">
        <v>15.603917301414588</v>
      </c>
      <c r="W4725" s="301">
        <v>56.777112043139603</v>
      </c>
      <c r="X4725" s="301">
        <v>153.29389074044175</v>
      </c>
      <c r="Y4725" s="301">
        <v>129.20718171926012</v>
      </c>
      <c r="Z4725" s="301">
        <v>142.29047333732777</v>
      </c>
      <c r="AA4725" s="301">
        <v>33.111353410893123</v>
      </c>
      <c r="AB4725" s="301">
        <v>4.9566778481784013</v>
      </c>
      <c r="AC4725" s="301">
        <v>-53.899375426217745</v>
      </c>
    </row>
    <row r="4726" spans="1:39" s="301" customFormat="1">
      <c r="A4726" s="301">
        <v>13</v>
      </c>
      <c r="B4726" s="301">
        <v>211</v>
      </c>
      <c r="C4726" s="301">
        <v>2005</v>
      </c>
      <c r="D4726" s="301">
        <v>99</v>
      </c>
      <c r="E4726" s="301">
        <v>99</v>
      </c>
      <c r="F4726" s="301">
        <v>99</v>
      </c>
      <c r="G4726" s="301">
        <v>99</v>
      </c>
      <c r="H4726" s="301">
        <v>99</v>
      </c>
      <c r="I4726" s="301">
        <v>99</v>
      </c>
      <c r="J4726" s="301">
        <v>999</v>
      </c>
      <c r="K4726" s="301">
        <v>99</v>
      </c>
      <c r="L4726" s="301">
        <v>99</v>
      </c>
      <c r="M4726" s="301">
        <v>99</v>
      </c>
      <c r="N4726" s="301">
        <v>99</v>
      </c>
      <c r="O4726" s="301">
        <v>18</v>
      </c>
      <c r="P4726" s="301">
        <v>9999</v>
      </c>
      <c r="Q4726" s="301">
        <v>92</v>
      </c>
      <c r="R4726" s="301">
        <v>868</v>
      </c>
      <c r="S4726" s="301">
        <v>868</v>
      </c>
      <c r="T4726" s="301">
        <v>4.7245165943202387</v>
      </c>
      <c r="U4726" s="301">
        <v>4.7637525754809884</v>
      </c>
      <c r="V4726" s="301">
        <v>17.08410138248848</v>
      </c>
      <c r="W4726" s="301">
        <v>56.563364055299523</v>
      </c>
      <c r="X4726" s="301">
        <v>155.89854262048729</v>
      </c>
      <c r="Y4726" s="301">
        <v>143.89435483870969</v>
      </c>
      <c r="Z4726" s="301">
        <v>143.89435483870969</v>
      </c>
      <c r="AA4726" s="301">
        <v>29.542295352188255</v>
      </c>
      <c r="AB4726" s="301">
        <v>4.3469247269477407</v>
      </c>
      <c r="AC4726" s="301">
        <v>-56.062577177321756</v>
      </c>
    </row>
    <row r="4727" spans="1:39" s="301" customFormat="1">
      <c r="A4727" s="301">
        <v>13</v>
      </c>
      <c r="B4727" s="301">
        <v>212</v>
      </c>
      <c r="C4727" s="301">
        <v>2005</v>
      </c>
      <c r="D4727" s="301">
        <v>99</v>
      </c>
      <c r="E4727" s="301">
        <v>99</v>
      </c>
      <c r="F4727" s="301">
        <v>99</v>
      </c>
      <c r="G4727" s="301">
        <v>99</v>
      </c>
      <c r="H4727" s="301">
        <v>99</v>
      </c>
      <c r="I4727" s="301">
        <v>99</v>
      </c>
      <c r="J4727" s="301">
        <v>999</v>
      </c>
      <c r="K4727" s="301">
        <v>99</v>
      </c>
      <c r="L4727" s="301">
        <v>99</v>
      </c>
      <c r="M4727" s="301">
        <v>99</v>
      </c>
      <c r="N4727" s="301">
        <v>99</v>
      </c>
      <c r="O4727" s="301">
        <v>54</v>
      </c>
      <c r="P4727" s="301">
        <v>9999</v>
      </c>
      <c r="Q4727" s="301">
        <v>31</v>
      </c>
      <c r="R4727" s="301">
        <v>183</v>
      </c>
      <c r="S4727" s="301">
        <v>182</v>
      </c>
      <c r="T4727" s="301">
        <v>0.99606743866428971</v>
      </c>
      <c r="U4727" s="301">
        <v>1.0313289781271833</v>
      </c>
      <c r="V4727" s="301">
        <v>16.311475409836063</v>
      </c>
      <c r="W4727" s="301">
        <v>56.241758241758227</v>
      </c>
      <c r="X4727" s="301">
        <v>160.78657738782411</v>
      </c>
      <c r="Y4727" s="301">
        <v>147.76120218579237</v>
      </c>
      <c r="Z4727" s="301">
        <v>148.573076923077</v>
      </c>
      <c r="AA4727" s="301">
        <v>29.063046102813875</v>
      </c>
      <c r="AB4727" s="301">
        <v>4.6618410251477878</v>
      </c>
      <c r="AC4727" s="301">
        <v>-60.212509900932176</v>
      </c>
    </row>
    <row r="4728" spans="1:39">
      <c r="A4728">
        <v>15</v>
      </c>
      <c r="B4728">
        <v>1</v>
      </c>
      <c r="C4728">
        <v>2024</v>
      </c>
      <c r="D4728">
        <v>1</v>
      </c>
      <c r="E4728">
        <v>99</v>
      </c>
      <c r="F4728">
        <v>99</v>
      </c>
      <c r="G4728">
        <v>99</v>
      </c>
      <c r="H4728">
        <v>99</v>
      </c>
      <c r="I4728">
        <v>99</v>
      </c>
      <c r="J4728">
        <v>999</v>
      </c>
      <c r="K4728">
        <v>0</v>
      </c>
      <c r="M4728">
        <v>99</v>
      </c>
      <c r="N4728">
        <v>99</v>
      </c>
      <c r="O4728">
        <v>99</v>
      </c>
      <c r="P4728">
        <v>99</v>
      </c>
      <c r="Q4728">
        <v>206</v>
      </c>
      <c r="R4728">
        <v>1863</v>
      </c>
      <c r="S4728">
        <v>1854</v>
      </c>
      <c r="T4728">
        <v>68.770764119601367</v>
      </c>
      <c r="U4728">
        <v>67.318722967522646</v>
      </c>
      <c r="V4728">
        <v>6.3499731615673642</v>
      </c>
      <c r="W4728">
        <v>58.995145631067984</v>
      </c>
      <c r="X4728">
        <v>165.47902967580441</v>
      </c>
      <c r="Y4728">
        <v>151.99227053140103</v>
      </c>
      <c r="Z4728">
        <v>152.73009708737877</v>
      </c>
      <c r="AA4728">
        <v>29.398842529285162</v>
      </c>
      <c r="AB4728">
        <v>4.2585630664431129</v>
      </c>
      <c r="AC4728">
        <v>-33.575494111799628</v>
      </c>
      <c r="AD4728">
        <v>53</v>
      </c>
      <c r="AE4728">
        <v>0</v>
      </c>
      <c r="AF4728">
        <v>0</v>
      </c>
      <c r="AG4728">
        <v>9</v>
      </c>
      <c r="AH4728">
        <v>222</v>
      </c>
      <c r="AI4728">
        <v>194</v>
      </c>
      <c r="AJ4728">
        <v>28</v>
      </c>
      <c r="AK4728">
        <v>4</v>
      </c>
      <c r="AL4728">
        <v>23</v>
      </c>
      <c r="AM4728">
        <v>7</v>
      </c>
    </row>
    <row r="4729" spans="1:39">
      <c r="A4729">
        <v>15</v>
      </c>
      <c r="B4729">
        <v>2</v>
      </c>
      <c r="C4729">
        <v>2024</v>
      </c>
      <c r="D4729">
        <v>1</v>
      </c>
      <c r="E4729">
        <v>99</v>
      </c>
      <c r="F4729">
        <v>99</v>
      </c>
      <c r="G4729">
        <v>99</v>
      </c>
      <c r="H4729">
        <v>99</v>
      </c>
      <c r="I4729">
        <v>99</v>
      </c>
      <c r="J4729">
        <v>999</v>
      </c>
      <c r="K4729">
        <v>2</v>
      </c>
      <c r="M4729">
        <v>99</v>
      </c>
      <c r="N4729">
        <v>99</v>
      </c>
      <c r="O4729">
        <v>99</v>
      </c>
      <c r="P4729">
        <v>99</v>
      </c>
      <c r="Q4729">
        <v>99</v>
      </c>
      <c r="R4729">
        <v>832</v>
      </c>
      <c r="S4729">
        <v>832</v>
      </c>
      <c r="T4729">
        <v>30.71244001476559</v>
      </c>
      <c r="U4729">
        <v>32.157750679162568</v>
      </c>
      <c r="V4729">
        <v>6.5120192307692308</v>
      </c>
      <c r="W4729">
        <v>58.513221153846168</v>
      </c>
      <c r="X4729">
        <v>176.14045962163519</v>
      </c>
      <c r="Y4729">
        <v>162.57764423076924</v>
      </c>
      <c r="Z4729">
        <v>162.57764423076924</v>
      </c>
      <c r="AA4729">
        <v>31.530894194124748</v>
      </c>
      <c r="AB4729">
        <v>5.1114801229433162</v>
      </c>
      <c r="AC4729">
        <v>-28.422839416308793</v>
      </c>
      <c r="AD4729">
        <v>30</v>
      </c>
      <c r="AE4729">
        <v>0</v>
      </c>
      <c r="AF4729">
        <v>0</v>
      </c>
      <c r="AG4729">
        <v>4</v>
      </c>
      <c r="AH4729">
        <v>50</v>
      </c>
      <c r="AI4729">
        <v>10</v>
      </c>
      <c r="AJ4729">
        <v>10</v>
      </c>
      <c r="AK4729">
        <v>15</v>
      </c>
      <c r="AL4729">
        <v>4</v>
      </c>
      <c r="AM4729">
        <v>0</v>
      </c>
    </row>
    <row r="4730" spans="1:39">
      <c r="A4730">
        <v>15</v>
      </c>
      <c r="B4730">
        <v>3</v>
      </c>
      <c r="C4730">
        <v>2024</v>
      </c>
      <c r="D4730">
        <v>1</v>
      </c>
      <c r="E4730">
        <v>99</v>
      </c>
      <c r="F4730">
        <v>99</v>
      </c>
      <c r="G4730">
        <v>99</v>
      </c>
      <c r="H4730">
        <v>99</v>
      </c>
      <c r="I4730">
        <v>99</v>
      </c>
      <c r="J4730">
        <v>999</v>
      </c>
      <c r="K4730">
        <v>4</v>
      </c>
      <c r="M4730">
        <v>99</v>
      </c>
      <c r="N4730">
        <v>99</v>
      </c>
      <c r="O4730">
        <v>99</v>
      </c>
      <c r="P4730">
        <v>99</v>
      </c>
      <c r="Q4730">
        <v>12</v>
      </c>
      <c r="R4730">
        <v>14</v>
      </c>
      <c r="S4730">
        <v>14</v>
      </c>
      <c r="T4730">
        <v>0.51679586563307489</v>
      </c>
      <c r="U4730">
        <v>0.52352635331479103</v>
      </c>
      <c r="V4730">
        <v>1.3571428571428577</v>
      </c>
      <c r="W4730">
        <v>59.357142857142847</v>
      </c>
      <c r="X4730">
        <v>170.41479647113445</v>
      </c>
      <c r="Y4730">
        <v>157.29285714285723</v>
      </c>
      <c r="Z4730">
        <v>157.29285714285723</v>
      </c>
      <c r="AA4730">
        <v>35.614753449452643</v>
      </c>
      <c r="AB4730">
        <v>4.4014144294297184</v>
      </c>
      <c r="AC4730">
        <v>-48.864347168162752</v>
      </c>
      <c r="AD4730">
        <v>1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1</v>
      </c>
    </row>
    <row r="4731" spans="1:39">
      <c r="A4731">
        <v>15</v>
      </c>
      <c r="B4731">
        <v>4</v>
      </c>
      <c r="C4731">
        <v>2024</v>
      </c>
      <c r="D4731">
        <v>2</v>
      </c>
      <c r="E4731">
        <v>99</v>
      </c>
      <c r="F4731">
        <v>99</v>
      </c>
      <c r="G4731">
        <v>99</v>
      </c>
      <c r="H4731">
        <v>99</v>
      </c>
      <c r="I4731">
        <v>99</v>
      </c>
      <c r="J4731">
        <v>999</v>
      </c>
      <c r="K4731">
        <v>0</v>
      </c>
      <c r="M4731">
        <v>99</v>
      </c>
      <c r="N4731">
        <v>99</v>
      </c>
      <c r="O4731">
        <v>99</v>
      </c>
      <c r="P4731">
        <v>99</v>
      </c>
      <c r="Q4731">
        <v>206</v>
      </c>
      <c r="R4731">
        <v>1496</v>
      </c>
      <c r="S4731">
        <v>1490</v>
      </c>
      <c r="T4731">
        <v>55.904334828101661</v>
      </c>
      <c r="U4731">
        <v>54.733855848119958</v>
      </c>
      <c r="V4731">
        <v>5.6544117647058814</v>
      </c>
      <c r="W4731">
        <v>59.459731543624173</v>
      </c>
      <c r="X4731">
        <v>162.64295977427719</v>
      </c>
      <c r="Y4731">
        <v>149.63870320855619</v>
      </c>
      <c r="Z4731">
        <v>150.24127516778529</v>
      </c>
      <c r="AA4731">
        <v>30.131705208577845</v>
      </c>
      <c r="AB4731">
        <v>4.193481990315318</v>
      </c>
      <c r="AC4731">
        <v>-32.158849697004321</v>
      </c>
      <c r="AD4731">
        <v>37</v>
      </c>
      <c r="AE4731">
        <v>0</v>
      </c>
      <c r="AF4731">
        <v>0</v>
      </c>
      <c r="AG4731">
        <v>7</v>
      </c>
      <c r="AH4731">
        <v>101</v>
      </c>
      <c r="AI4731">
        <v>20</v>
      </c>
      <c r="AJ4731">
        <v>59</v>
      </c>
      <c r="AK4731">
        <v>7</v>
      </c>
      <c r="AL4731">
        <v>20</v>
      </c>
      <c r="AM4731">
        <v>3</v>
      </c>
    </row>
    <row r="4732" spans="1:39">
      <c r="A4732">
        <v>15</v>
      </c>
      <c r="B4732">
        <v>5</v>
      </c>
      <c r="C4732">
        <v>2024</v>
      </c>
      <c r="D4732">
        <v>2</v>
      </c>
      <c r="E4732">
        <v>99</v>
      </c>
      <c r="F4732">
        <v>99</v>
      </c>
      <c r="G4732">
        <v>99</v>
      </c>
      <c r="H4732">
        <v>99</v>
      </c>
      <c r="I4732">
        <v>99</v>
      </c>
      <c r="J4732">
        <v>999</v>
      </c>
      <c r="K4732">
        <v>2</v>
      </c>
      <c r="M4732">
        <v>99</v>
      </c>
      <c r="N4732">
        <v>99</v>
      </c>
      <c r="O4732">
        <v>99</v>
      </c>
      <c r="P4732">
        <v>99</v>
      </c>
      <c r="Q4732">
        <v>105</v>
      </c>
      <c r="R4732">
        <v>1157</v>
      </c>
      <c r="S4732">
        <v>1157</v>
      </c>
      <c r="T4732">
        <v>43.236173393124055</v>
      </c>
      <c r="U4732">
        <v>44.549096275664027</v>
      </c>
      <c r="V4732">
        <v>6.178046672428696</v>
      </c>
      <c r="W4732">
        <v>58.572169403630078</v>
      </c>
      <c r="X4732">
        <v>170.61740163740237</v>
      </c>
      <c r="Y4732">
        <v>157.47986171132223</v>
      </c>
      <c r="Z4732">
        <v>157.47986171132223</v>
      </c>
      <c r="AA4732">
        <v>31.135066963073751</v>
      </c>
      <c r="AB4732">
        <v>5.2019895016335251</v>
      </c>
      <c r="AC4732">
        <v>-37.531277362443042</v>
      </c>
      <c r="AD4732">
        <v>43</v>
      </c>
      <c r="AE4732">
        <v>0</v>
      </c>
      <c r="AF4732">
        <v>0</v>
      </c>
      <c r="AG4732">
        <v>4</v>
      </c>
      <c r="AH4732">
        <v>46</v>
      </c>
      <c r="AI4732">
        <v>12</v>
      </c>
      <c r="AJ4732">
        <v>12</v>
      </c>
      <c r="AK4732">
        <v>6</v>
      </c>
      <c r="AL4732">
        <v>8</v>
      </c>
      <c r="AM4732">
        <v>3</v>
      </c>
    </row>
    <row r="4733" spans="1:39">
      <c r="A4733">
        <v>15</v>
      </c>
      <c r="B4733">
        <v>6</v>
      </c>
      <c r="C4733">
        <v>2024</v>
      </c>
      <c r="D4733">
        <v>2</v>
      </c>
      <c r="E4733">
        <v>99</v>
      </c>
      <c r="F4733">
        <v>99</v>
      </c>
      <c r="G4733">
        <v>99</v>
      </c>
      <c r="H4733">
        <v>99</v>
      </c>
      <c r="I4733">
        <v>99</v>
      </c>
      <c r="J4733">
        <v>999</v>
      </c>
      <c r="K4733">
        <v>4</v>
      </c>
      <c r="M4733">
        <v>99</v>
      </c>
      <c r="N4733">
        <v>99</v>
      </c>
      <c r="O4733">
        <v>99</v>
      </c>
      <c r="P4733">
        <v>99</v>
      </c>
      <c r="Q4733">
        <v>15</v>
      </c>
      <c r="R4733">
        <v>23</v>
      </c>
      <c r="S4733">
        <v>19</v>
      </c>
      <c r="T4733">
        <v>0.85949177877428995</v>
      </c>
      <c r="U4733">
        <v>0.71704787621602517</v>
      </c>
      <c r="V4733">
        <v>2.4782608695652169</v>
      </c>
      <c r="W4733">
        <v>60.894736842105239</v>
      </c>
      <c r="X4733">
        <v>160.09703707192989</v>
      </c>
      <c r="Y4733">
        <v>127.50869565217388</v>
      </c>
      <c r="Z4733">
        <v>154.3526315789473</v>
      </c>
      <c r="AA4733">
        <v>57.297509529978399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1</v>
      </c>
    </row>
    <row r="4734" spans="1:39">
      <c r="A4734">
        <v>15</v>
      </c>
      <c r="B4734">
        <v>7</v>
      </c>
      <c r="C4734">
        <v>2024</v>
      </c>
      <c r="D4734">
        <v>3</v>
      </c>
      <c r="E4734">
        <v>99</v>
      </c>
      <c r="F4734">
        <v>99</v>
      </c>
      <c r="G4734">
        <v>99</v>
      </c>
      <c r="H4734">
        <v>99</v>
      </c>
      <c r="I4734">
        <v>99</v>
      </c>
      <c r="J4734">
        <v>999</v>
      </c>
      <c r="K4734">
        <v>0</v>
      </c>
      <c r="M4734">
        <v>99</v>
      </c>
      <c r="N4734">
        <v>99</v>
      </c>
      <c r="O4734">
        <v>99</v>
      </c>
      <c r="P4734">
        <v>99</v>
      </c>
      <c r="Q4734">
        <v>187</v>
      </c>
      <c r="R4734">
        <v>1389</v>
      </c>
      <c r="S4734">
        <v>1386</v>
      </c>
      <c r="T4734">
        <v>65.549787635677205</v>
      </c>
      <c r="U4734">
        <v>64.412162825699298</v>
      </c>
      <c r="V4734">
        <v>5.4967602591792657</v>
      </c>
      <c r="W4734">
        <v>59.526695526695555</v>
      </c>
      <c r="X4734">
        <v>163.56935432164357</v>
      </c>
      <c r="Y4734">
        <v>150.63621310295184</v>
      </c>
      <c r="Z4734">
        <v>150.96226551226559</v>
      </c>
      <c r="AA4734">
        <v>30.178447347958752</v>
      </c>
      <c r="AB4734">
        <v>4.1039445588273216</v>
      </c>
      <c r="AC4734">
        <v>-39.134751292878001</v>
      </c>
      <c r="AD4734">
        <v>33</v>
      </c>
      <c r="AE4734">
        <v>0</v>
      </c>
      <c r="AF4734">
        <v>0</v>
      </c>
      <c r="AG4734">
        <v>4</v>
      </c>
      <c r="AH4734">
        <v>107</v>
      </c>
      <c r="AI4734">
        <v>20</v>
      </c>
      <c r="AJ4734">
        <v>24</v>
      </c>
      <c r="AK4734">
        <v>7</v>
      </c>
      <c r="AL4734">
        <v>13</v>
      </c>
      <c r="AM4734">
        <v>4</v>
      </c>
    </row>
    <row r="4735" spans="1:39">
      <c r="A4735">
        <v>15</v>
      </c>
      <c r="B4735">
        <v>8</v>
      </c>
      <c r="C4735">
        <v>2024</v>
      </c>
      <c r="D4735">
        <v>3</v>
      </c>
      <c r="E4735">
        <v>99</v>
      </c>
      <c r="F4735">
        <v>99</v>
      </c>
      <c r="G4735">
        <v>99</v>
      </c>
      <c r="H4735">
        <v>99</v>
      </c>
      <c r="I4735">
        <v>99</v>
      </c>
      <c r="J4735">
        <v>999</v>
      </c>
      <c r="K4735">
        <v>2</v>
      </c>
      <c r="M4735">
        <v>99</v>
      </c>
      <c r="N4735">
        <v>99</v>
      </c>
      <c r="O4735">
        <v>99</v>
      </c>
      <c r="P4735">
        <v>99</v>
      </c>
      <c r="Q4735">
        <v>90</v>
      </c>
      <c r="R4735">
        <v>713</v>
      </c>
      <c r="S4735">
        <v>713</v>
      </c>
      <c r="T4735">
        <v>33.647947144879659</v>
      </c>
      <c r="U4735">
        <v>34.85124941624332</v>
      </c>
      <c r="V4735">
        <v>6.3155680224403916</v>
      </c>
      <c r="W4735">
        <v>58.496493688639539</v>
      </c>
      <c r="X4735">
        <v>172.02472576314503</v>
      </c>
      <c r="Y4735">
        <v>158.77882187938278</v>
      </c>
      <c r="Z4735">
        <v>158.77882187938278</v>
      </c>
      <c r="AA4735">
        <v>32.055404574376389</v>
      </c>
      <c r="AB4735">
        <v>5.5497547087325296</v>
      </c>
      <c r="AC4735">
        <v>-49.616361810297747</v>
      </c>
      <c r="AD4735">
        <v>31</v>
      </c>
      <c r="AE4735">
        <v>0</v>
      </c>
      <c r="AF4735">
        <v>0</v>
      </c>
      <c r="AG4735">
        <v>5</v>
      </c>
      <c r="AH4735">
        <v>27</v>
      </c>
      <c r="AI4735">
        <v>8</v>
      </c>
      <c r="AJ4735">
        <v>4</v>
      </c>
      <c r="AK4735">
        <v>3</v>
      </c>
      <c r="AL4735">
        <v>4</v>
      </c>
      <c r="AM4735">
        <v>3</v>
      </c>
    </row>
    <row r="4736" spans="1:39">
      <c r="A4736">
        <v>15</v>
      </c>
      <c r="B4736">
        <v>9</v>
      </c>
      <c r="C4736">
        <v>2024</v>
      </c>
      <c r="D4736">
        <v>3</v>
      </c>
      <c r="E4736">
        <v>99</v>
      </c>
      <c r="F4736">
        <v>99</v>
      </c>
      <c r="G4736">
        <v>99</v>
      </c>
      <c r="H4736">
        <v>99</v>
      </c>
      <c r="I4736">
        <v>99</v>
      </c>
      <c r="J4736">
        <v>999</v>
      </c>
      <c r="K4736">
        <v>4</v>
      </c>
      <c r="M4736">
        <v>99</v>
      </c>
      <c r="N4736">
        <v>99</v>
      </c>
      <c r="O4736">
        <v>99</v>
      </c>
      <c r="P4736">
        <v>99</v>
      </c>
      <c r="Q4736">
        <v>15</v>
      </c>
      <c r="R4736">
        <v>17</v>
      </c>
      <c r="S4736">
        <v>16</v>
      </c>
      <c r="T4736">
        <v>0.80226521944313356</v>
      </c>
      <c r="U4736">
        <v>0.73658775805738097</v>
      </c>
      <c r="V4736">
        <v>2.2941176470588238</v>
      </c>
      <c r="W4736">
        <v>60.1875</v>
      </c>
      <c r="X4736">
        <v>164.3362437065833</v>
      </c>
      <c r="Y4736">
        <v>140.74705882352939</v>
      </c>
      <c r="Z4736">
        <v>149.54375000000005</v>
      </c>
      <c r="AA4736">
        <v>32.329977744154121</v>
      </c>
      <c r="AB4736">
        <v>3.2252664618601656</v>
      </c>
      <c r="AC4736">
        <v>-54.845997232372149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</row>
    <row r="4737" spans="1:39" s="307" customFormat="1">
      <c r="A4737" s="307">
        <v>15</v>
      </c>
      <c r="B4737" s="307">
        <v>10</v>
      </c>
      <c r="C4737" s="307">
        <v>2024</v>
      </c>
      <c r="D4737" s="307">
        <v>4</v>
      </c>
      <c r="E4737" s="307">
        <v>99</v>
      </c>
      <c r="F4737" s="307">
        <v>99</v>
      </c>
      <c r="G4737" s="307">
        <v>99</v>
      </c>
      <c r="H4737" s="307">
        <v>99</v>
      </c>
      <c r="I4737" s="307">
        <v>99</v>
      </c>
      <c r="J4737" s="307">
        <v>999</v>
      </c>
      <c r="K4737" s="307">
        <v>0</v>
      </c>
      <c r="M4737" s="307">
        <v>99</v>
      </c>
      <c r="N4737" s="307">
        <v>99</v>
      </c>
      <c r="O4737" s="307">
        <v>99</v>
      </c>
      <c r="P4737" s="307">
        <v>99</v>
      </c>
      <c r="Q4737" s="307">
        <v>207</v>
      </c>
      <c r="R4737" s="307">
        <v>1689</v>
      </c>
      <c r="S4737" s="307">
        <v>1686</v>
      </c>
      <c r="T4737" s="307">
        <v>56.926188068756318</v>
      </c>
      <c r="U4737" s="307">
        <v>55.559989728602162</v>
      </c>
      <c r="V4737" s="307">
        <v>5.3984606275902891</v>
      </c>
      <c r="W4737" s="307">
        <v>59.462633451957295</v>
      </c>
      <c r="X4737" s="307">
        <v>161.86438666612787</v>
      </c>
      <c r="Y4737" s="307">
        <v>149.11314387211397</v>
      </c>
      <c r="Z4737" s="307">
        <v>149.37846975088996</v>
      </c>
      <c r="AA4737" s="307">
        <v>28.592283511895619</v>
      </c>
      <c r="AB4737" s="307">
        <v>4.2046651142860405</v>
      </c>
      <c r="AC4737" s="307">
        <v>-33.517463084804106</v>
      </c>
      <c r="AD4737" s="307">
        <v>52</v>
      </c>
      <c r="AE4737" s="307">
        <v>0</v>
      </c>
      <c r="AF4737" s="307">
        <v>0</v>
      </c>
      <c r="AG4737" s="307">
        <v>5</v>
      </c>
      <c r="AH4737" s="307">
        <v>121</v>
      </c>
      <c r="AI4737" s="307">
        <v>13</v>
      </c>
      <c r="AJ4737" s="307">
        <v>37</v>
      </c>
      <c r="AK4737" s="307">
        <v>12</v>
      </c>
      <c r="AL4737" s="307">
        <v>31</v>
      </c>
      <c r="AM4737" s="307">
        <v>4</v>
      </c>
    </row>
    <row r="4738" spans="1:39" s="307" customFormat="1">
      <c r="A4738" s="307">
        <v>15</v>
      </c>
      <c r="B4738" s="307">
        <v>11</v>
      </c>
      <c r="C4738" s="307">
        <v>2024</v>
      </c>
      <c r="D4738" s="307">
        <v>4</v>
      </c>
      <c r="E4738" s="307">
        <v>99</v>
      </c>
      <c r="F4738" s="307">
        <v>99</v>
      </c>
      <c r="G4738" s="307">
        <v>99</v>
      </c>
      <c r="H4738" s="307">
        <v>99</v>
      </c>
      <c r="I4738" s="307">
        <v>99</v>
      </c>
      <c r="J4738" s="307">
        <v>999</v>
      </c>
      <c r="K4738" s="307">
        <v>2</v>
      </c>
      <c r="M4738" s="307">
        <v>99</v>
      </c>
      <c r="N4738" s="307">
        <v>99</v>
      </c>
      <c r="O4738" s="307">
        <v>99</v>
      </c>
      <c r="P4738" s="307">
        <v>99</v>
      </c>
      <c r="Q4738" s="307">
        <v>121</v>
      </c>
      <c r="R4738" s="307">
        <v>1262</v>
      </c>
      <c r="S4738" s="307">
        <v>1262</v>
      </c>
      <c r="T4738" s="307">
        <v>42.53454668014831</v>
      </c>
      <c r="U4738" s="307">
        <v>43.925182926183595</v>
      </c>
      <c r="V4738" s="307">
        <v>6.3716323296354993</v>
      </c>
      <c r="W4738" s="307">
        <v>58.683835182250391</v>
      </c>
      <c r="X4738" s="307">
        <v>170.93694680578918</v>
      </c>
      <c r="Y4738" s="307">
        <v>157.77480190174347</v>
      </c>
      <c r="Z4738" s="307">
        <v>157.77480190174347</v>
      </c>
      <c r="AA4738" s="307">
        <v>30.463340816086347</v>
      </c>
      <c r="AB4738" s="307">
        <v>5.0899087757306409</v>
      </c>
      <c r="AC4738" s="307">
        <v>-41.537393238124707</v>
      </c>
      <c r="AD4738" s="307">
        <v>44</v>
      </c>
      <c r="AE4738" s="307">
        <v>0</v>
      </c>
      <c r="AF4738" s="307">
        <v>0</v>
      </c>
      <c r="AG4738" s="307">
        <v>4</v>
      </c>
      <c r="AH4738" s="307">
        <v>45</v>
      </c>
      <c r="AI4738" s="307">
        <v>13</v>
      </c>
      <c r="AJ4738" s="307">
        <v>7</v>
      </c>
      <c r="AK4738" s="307">
        <v>17</v>
      </c>
      <c r="AL4738" s="307">
        <v>12</v>
      </c>
      <c r="AM4738" s="307">
        <v>2</v>
      </c>
    </row>
    <row r="4739" spans="1:39" s="308" customFormat="1">
      <c r="A4739" s="308">
        <v>15</v>
      </c>
      <c r="B4739" s="308">
        <v>12</v>
      </c>
      <c r="C4739" s="308">
        <v>2024</v>
      </c>
      <c r="D4739" s="308">
        <v>4</v>
      </c>
      <c r="E4739" s="308">
        <v>99</v>
      </c>
      <c r="F4739" s="308">
        <v>99</v>
      </c>
      <c r="G4739" s="308">
        <v>99</v>
      </c>
      <c r="H4739" s="308">
        <v>99</v>
      </c>
      <c r="I4739" s="308">
        <v>99</v>
      </c>
      <c r="J4739" s="308">
        <v>999</v>
      </c>
      <c r="K4739" s="308">
        <v>4</v>
      </c>
      <c r="M4739" s="308">
        <v>99</v>
      </c>
      <c r="N4739" s="308">
        <v>99</v>
      </c>
      <c r="O4739" s="308">
        <v>99</v>
      </c>
      <c r="P4739" s="308">
        <v>99</v>
      </c>
      <c r="Q4739" s="308">
        <v>13</v>
      </c>
      <c r="R4739" s="308">
        <v>16</v>
      </c>
      <c r="S4739" s="308">
        <v>15</v>
      </c>
      <c r="T4739" s="308">
        <v>0.53926525109538259</v>
      </c>
      <c r="U4739" s="308">
        <v>0.51482734521426909</v>
      </c>
      <c r="V4739" s="308">
        <v>3.4375</v>
      </c>
      <c r="W4739" s="308">
        <v>57.66666666666665</v>
      </c>
      <c r="X4739" s="308">
        <v>166.58315276273021</v>
      </c>
      <c r="Y4739" s="308">
        <v>145.85624999999999</v>
      </c>
      <c r="Z4739" s="308">
        <v>155.57999999999996</v>
      </c>
      <c r="AA4739" s="308">
        <v>32.766165475990775</v>
      </c>
      <c r="AB4739" s="308">
        <v>5.5577773335110363</v>
      </c>
      <c r="AC4739" s="308">
        <v>-25.878551216890191</v>
      </c>
      <c r="AD4739" s="308">
        <v>0</v>
      </c>
      <c r="AE4739" s="308">
        <v>0</v>
      </c>
      <c r="AF4739" s="308">
        <v>0</v>
      </c>
      <c r="AG4739" s="308">
        <v>0</v>
      </c>
      <c r="AH4739" s="308">
        <v>0</v>
      </c>
      <c r="AI4739" s="308">
        <v>0</v>
      </c>
      <c r="AJ4739" s="308">
        <v>0</v>
      </c>
      <c r="AK4739" s="308">
        <v>0</v>
      </c>
      <c r="AL4739" s="308">
        <v>0</v>
      </c>
      <c r="AM4739" s="308">
        <v>0</v>
      </c>
    </row>
    <row r="4740" spans="1:39" s="308" customFormat="1">
      <c r="A4740" s="308">
        <v>15</v>
      </c>
      <c r="B4740" s="308">
        <v>13</v>
      </c>
      <c r="C4740" s="308">
        <v>2024</v>
      </c>
      <c r="D4740" s="308">
        <v>5</v>
      </c>
      <c r="E4740" s="308">
        <v>99</v>
      </c>
      <c r="F4740" s="308">
        <v>99</v>
      </c>
      <c r="G4740" s="308">
        <v>99</v>
      </c>
      <c r="H4740" s="308">
        <v>99</v>
      </c>
      <c r="I4740" s="308">
        <v>99</v>
      </c>
      <c r="J4740" s="308">
        <v>999</v>
      </c>
      <c r="K4740" s="308">
        <v>0</v>
      </c>
      <c r="M4740" s="308">
        <v>99</v>
      </c>
      <c r="N4740" s="308">
        <v>99</v>
      </c>
      <c r="O4740" s="308">
        <v>99</v>
      </c>
      <c r="P4740" s="308">
        <v>99</v>
      </c>
      <c r="Q4740" s="308">
        <v>201</v>
      </c>
      <c r="R4740" s="308">
        <v>1648</v>
      </c>
      <c r="S4740" s="308">
        <v>1646</v>
      </c>
      <c r="T4740" s="308">
        <v>61.400894187779443</v>
      </c>
      <c r="U4740" s="308">
        <v>60.260851754322445</v>
      </c>
      <c r="V4740" s="308">
        <v>5.2809466019417455</v>
      </c>
      <c r="W4740" s="308">
        <v>59.455650060753321</v>
      </c>
      <c r="X4740" s="308">
        <v>161.6678544004881</v>
      </c>
      <c r="Y4740" s="308">
        <v>149.06680825242714</v>
      </c>
      <c r="Z4740" s="308">
        <v>149.24793438639119</v>
      </c>
      <c r="AA4740" s="308">
        <v>29.50072211131954</v>
      </c>
      <c r="AB4740" s="308">
        <v>4.1460475003443902</v>
      </c>
      <c r="AC4740" s="308">
        <v>-41.331098529898739</v>
      </c>
      <c r="AD4740" s="308">
        <v>51</v>
      </c>
      <c r="AE4740" s="308">
        <v>0</v>
      </c>
      <c r="AF4740" s="308">
        <v>0</v>
      </c>
      <c r="AG4740" s="308">
        <v>4</v>
      </c>
      <c r="AH4740" s="308">
        <v>127</v>
      </c>
      <c r="AI4740" s="308">
        <v>17</v>
      </c>
      <c r="AJ4740" s="308">
        <v>25</v>
      </c>
      <c r="AK4740" s="308">
        <v>8</v>
      </c>
      <c r="AL4740" s="308">
        <v>13</v>
      </c>
      <c r="AM4740" s="308">
        <v>6</v>
      </c>
    </row>
    <row r="4741" spans="1:39" s="308" customFormat="1">
      <c r="A4741" s="308">
        <v>15</v>
      </c>
      <c r="B4741" s="308">
        <v>14</v>
      </c>
      <c r="C4741" s="308">
        <v>2024</v>
      </c>
      <c r="D4741" s="308">
        <v>5</v>
      </c>
      <c r="E4741" s="308">
        <v>99</v>
      </c>
      <c r="F4741" s="308">
        <v>99</v>
      </c>
      <c r="G4741" s="308">
        <v>99</v>
      </c>
      <c r="H4741" s="308">
        <v>99</v>
      </c>
      <c r="I4741" s="308">
        <v>99</v>
      </c>
      <c r="J4741" s="308">
        <v>999</v>
      </c>
      <c r="K4741" s="308">
        <v>2</v>
      </c>
      <c r="M4741" s="308">
        <v>99</v>
      </c>
      <c r="N4741" s="308">
        <v>99</v>
      </c>
      <c r="O4741" s="308">
        <v>99</v>
      </c>
      <c r="P4741" s="308">
        <v>99</v>
      </c>
      <c r="Q4741" s="308">
        <v>92</v>
      </c>
      <c r="R4741" s="308">
        <v>1018</v>
      </c>
      <c r="S4741" s="308">
        <v>1018</v>
      </c>
      <c r="T4741" s="308">
        <v>37.928464977645312</v>
      </c>
      <c r="U4741" s="308">
        <v>38.997288211261967</v>
      </c>
      <c r="V4741" s="308">
        <v>5.9911591355599212</v>
      </c>
      <c r="W4741" s="308">
        <v>58.735756385068754</v>
      </c>
      <c r="X4741" s="308">
        <v>169.19511629243468</v>
      </c>
      <c r="Y4741" s="308">
        <v>156.1670923379175</v>
      </c>
      <c r="Z4741" s="308">
        <v>156.1670923379175</v>
      </c>
      <c r="AA4741" s="308">
        <v>32.496554564131785</v>
      </c>
      <c r="AB4741" s="308">
        <v>5.1416018147650142</v>
      </c>
      <c r="AC4741" s="308">
        <v>-46.266088914757901</v>
      </c>
      <c r="AD4741" s="308">
        <v>32</v>
      </c>
      <c r="AE4741" s="308">
        <v>0</v>
      </c>
      <c r="AF4741" s="308">
        <v>0</v>
      </c>
      <c r="AG4741" s="308">
        <v>4</v>
      </c>
      <c r="AH4741" s="308">
        <v>38</v>
      </c>
      <c r="AI4741" s="308">
        <v>11</v>
      </c>
      <c r="AJ4741" s="308">
        <v>6</v>
      </c>
      <c r="AK4741" s="308">
        <v>10</v>
      </c>
      <c r="AL4741" s="308">
        <v>2</v>
      </c>
      <c r="AM4741" s="308">
        <v>2</v>
      </c>
    </row>
    <row r="4742" spans="1:39" s="308" customFormat="1">
      <c r="A4742" s="308">
        <v>15</v>
      </c>
      <c r="B4742" s="308">
        <v>15</v>
      </c>
      <c r="C4742" s="308">
        <v>2024</v>
      </c>
      <c r="D4742" s="308">
        <v>5</v>
      </c>
      <c r="E4742" s="308">
        <v>99</v>
      </c>
      <c r="F4742" s="308">
        <v>99</v>
      </c>
      <c r="G4742" s="308">
        <v>99</v>
      </c>
      <c r="H4742" s="308">
        <v>99</v>
      </c>
      <c r="I4742" s="308">
        <v>99</v>
      </c>
      <c r="J4742" s="308">
        <v>999</v>
      </c>
      <c r="K4742" s="308">
        <v>4</v>
      </c>
      <c r="M4742" s="308">
        <v>99</v>
      </c>
      <c r="N4742" s="308">
        <v>99</v>
      </c>
      <c r="O4742" s="308">
        <v>99</v>
      </c>
      <c r="P4742" s="308">
        <v>99</v>
      </c>
      <c r="Q4742" s="308">
        <v>10</v>
      </c>
      <c r="R4742" s="308">
        <v>18</v>
      </c>
      <c r="S4742" s="308">
        <v>18</v>
      </c>
      <c r="T4742" s="308">
        <v>0.6706408345752608</v>
      </c>
      <c r="U4742" s="308">
        <v>0.74186003441555504</v>
      </c>
      <c r="V4742" s="308">
        <v>3.5555555555555558</v>
      </c>
      <c r="W4742" s="308">
        <v>58.277777777777779</v>
      </c>
      <c r="X4742" s="308">
        <v>182.03322499097143</v>
      </c>
      <c r="Y4742" s="308">
        <v>168.01666666666671</v>
      </c>
      <c r="Z4742" s="308">
        <v>168.01666666666671</v>
      </c>
      <c r="AA4742" s="308">
        <v>42.917728142212816</v>
      </c>
      <c r="AB4742" s="308">
        <v>3.6485241393009353</v>
      </c>
      <c r="AC4742" s="308">
        <v>-11.239212197428332</v>
      </c>
      <c r="AD4742" s="308">
        <v>0</v>
      </c>
      <c r="AE4742" s="308">
        <v>0</v>
      </c>
      <c r="AF4742" s="308">
        <v>0</v>
      </c>
      <c r="AG4742" s="308">
        <v>0</v>
      </c>
      <c r="AH4742" s="308">
        <v>1</v>
      </c>
      <c r="AI4742" s="308">
        <v>0</v>
      </c>
      <c r="AJ4742" s="308">
        <v>1</v>
      </c>
      <c r="AK4742" s="308">
        <v>0</v>
      </c>
      <c r="AL4742" s="308">
        <v>0</v>
      </c>
      <c r="AM4742" s="308">
        <v>0</v>
      </c>
    </row>
    <row r="4743" spans="1:39" s="308" customFormat="1">
      <c r="A4743" s="308">
        <v>15</v>
      </c>
      <c r="B4743" s="308">
        <v>16</v>
      </c>
      <c r="C4743" s="308">
        <v>2024</v>
      </c>
      <c r="D4743" s="308">
        <v>6</v>
      </c>
      <c r="E4743" s="308">
        <v>99</v>
      </c>
      <c r="F4743" s="308">
        <v>99</v>
      </c>
      <c r="G4743" s="308">
        <v>99</v>
      </c>
      <c r="H4743" s="308">
        <v>99</v>
      </c>
      <c r="I4743" s="308">
        <v>99</v>
      </c>
      <c r="J4743" s="308">
        <v>999</v>
      </c>
      <c r="K4743" s="308">
        <v>0</v>
      </c>
      <c r="M4743" s="308">
        <v>99</v>
      </c>
      <c r="N4743" s="308">
        <v>99</v>
      </c>
      <c r="O4743" s="308">
        <v>99</v>
      </c>
      <c r="P4743" s="308">
        <v>99</v>
      </c>
      <c r="Q4743" s="308">
        <v>109</v>
      </c>
      <c r="R4743" s="308">
        <v>621</v>
      </c>
      <c r="S4743" s="308">
        <v>620</v>
      </c>
      <c r="T4743" s="308">
        <v>65.506329113924053</v>
      </c>
      <c r="U4743" s="308">
        <v>63.503570559256211</v>
      </c>
      <c r="V4743" s="308">
        <v>5.4847020933977459</v>
      </c>
      <c r="W4743" s="308">
        <v>59.216129032258088</v>
      </c>
      <c r="X4743" s="308">
        <v>161.89436881414829</v>
      </c>
      <c r="Y4743" s="308">
        <v>149.14186795491142</v>
      </c>
      <c r="Z4743" s="308">
        <v>149.38241935483876</v>
      </c>
      <c r="AA4743" s="308">
        <v>29.751583269633866</v>
      </c>
      <c r="AB4743" s="308">
        <v>4.2987317540209347</v>
      </c>
      <c r="AC4743" s="308">
        <v>-33.502578574988128</v>
      </c>
      <c r="AD4743" s="308">
        <v>23</v>
      </c>
      <c r="AE4743" s="308">
        <v>0</v>
      </c>
      <c r="AF4743" s="308">
        <v>0</v>
      </c>
      <c r="AG4743" s="308">
        <v>1</v>
      </c>
      <c r="AH4743" s="308">
        <v>43</v>
      </c>
      <c r="AI4743" s="308">
        <v>10</v>
      </c>
      <c r="AJ4743" s="308">
        <v>15</v>
      </c>
      <c r="AK4743" s="308">
        <v>2</v>
      </c>
      <c r="AL4743" s="308">
        <v>11</v>
      </c>
      <c r="AM4743" s="308">
        <v>0</v>
      </c>
    </row>
    <row r="4744" spans="1:39" s="308" customFormat="1">
      <c r="A4744" s="308">
        <v>15</v>
      </c>
      <c r="B4744" s="308">
        <v>17</v>
      </c>
      <c r="C4744" s="308">
        <v>2024</v>
      </c>
      <c r="D4744" s="308">
        <v>6</v>
      </c>
      <c r="E4744" s="308">
        <v>99</v>
      </c>
      <c r="F4744" s="308">
        <v>99</v>
      </c>
      <c r="G4744" s="308">
        <v>99</v>
      </c>
      <c r="H4744" s="308">
        <v>99</v>
      </c>
      <c r="I4744" s="308">
        <v>99</v>
      </c>
      <c r="J4744" s="308">
        <v>999</v>
      </c>
      <c r="K4744" s="308">
        <v>2</v>
      </c>
      <c r="M4744" s="308">
        <v>99</v>
      </c>
      <c r="N4744" s="308">
        <v>99</v>
      </c>
      <c r="O4744" s="308">
        <v>99</v>
      </c>
      <c r="P4744" s="308">
        <v>99</v>
      </c>
      <c r="Q4744" s="308">
        <v>65</v>
      </c>
      <c r="R4744" s="308">
        <v>316</v>
      </c>
      <c r="S4744" s="308">
        <v>316</v>
      </c>
      <c r="T4744" s="308">
        <v>33.333333333333343</v>
      </c>
      <c r="U4744" s="308">
        <v>35.455944818318002</v>
      </c>
      <c r="V4744" s="308">
        <v>6.7879746835443049</v>
      </c>
      <c r="W4744" s="308">
        <v>58.018987341772174</v>
      </c>
      <c r="X4744" s="308">
        <v>177.29370380021103</v>
      </c>
      <c r="Y4744" s="308">
        <v>163.64208860759493</v>
      </c>
      <c r="Z4744" s="308">
        <v>163.64208860759493</v>
      </c>
      <c r="AA4744" s="308">
        <v>30.234969601058985</v>
      </c>
      <c r="AB4744" s="308">
        <v>5.3367267251640351</v>
      </c>
      <c r="AC4744" s="308">
        <v>-41.087664861945093</v>
      </c>
      <c r="AD4744" s="308">
        <v>6</v>
      </c>
      <c r="AE4744" s="308">
        <v>0</v>
      </c>
      <c r="AF4744" s="308">
        <v>0</v>
      </c>
      <c r="AG4744" s="308">
        <v>1</v>
      </c>
      <c r="AH4744" s="308">
        <v>11</v>
      </c>
      <c r="AI4744" s="308">
        <v>5</v>
      </c>
      <c r="AJ4744" s="308">
        <v>4</v>
      </c>
      <c r="AK4744" s="308">
        <v>1</v>
      </c>
      <c r="AL4744" s="308">
        <v>0</v>
      </c>
      <c r="AM4744" s="308">
        <v>2</v>
      </c>
    </row>
    <row r="4745" spans="1:39" s="308" customFormat="1">
      <c r="A4745" s="308">
        <v>15</v>
      </c>
      <c r="B4745" s="308">
        <v>18</v>
      </c>
      <c r="C4745" s="308">
        <v>2024</v>
      </c>
      <c r="D4745" s="308">
        <v>6</v>
      </c>
      <c r="E4745" s="308">
        <v>99</v>
      </c>
      <c r="F4745" s="308">
        <v>99</v>
      </c>
      <c r="G4745" s="308">
        <v>99</v>
      </c>
      <c r="H4745" s="308">
        <v>99</v>
      </c>
      <c r="I4745" s="308">
        <v>99</v>
      </c>
      <c r="J4745" s="308">
        <v>999</v>
      </c>
      <c r="K4745" s="308">
        <v>4</v>
      </c>
      <c r="M4745" s="308">
        <v>99</v>
      </c>
      <c r="N4745" s="308">
        <v>99</v>
      </c>
      <c r="O4745" s="308">
        <v>99</v>
      </c>
      <c r="P4745" s="308">
        <v>99</v>
      </c>
      <c r="Q4745" s="308">
        <v>9</v>
      </c>
      <c r="R4745" s="308">
        <v>11</v>
      </c>
      <c r="S4745" s="308">
        <v>11</v>
      </c>
      <c r="T4745" s="308">
        <v>1.1603375527426163</v>
      </c>
      <c r="U4745" s="308">
        <v>1.0404846224257862</v>
      </c>
      <c r="V4745" s="308">
        <v>1</v>
      </c>
      <c r="W4745" s="308">
        <v>60.636363636363633</v>
      </c>
      <c r="X4745" s="308">
        <v>149.46321284349463</v>
      </c>
      <c r="Y4745" s="308">
        <v>137.95454545454547</v>
      </c>
      <c r="Z4745" s="308">
        <v>137.95454545454547</v>
      </c>
      <c r="AA4745" s="308">
        <v>23.72686868342846</v>
      </c>
      <c r="AB4745" s="308">
        <v>4.0737011822560305</v>
      </c>
      <c r="AC4745" s="308">
        <v>-70.868052165211907</v>
      </c>
      <c r="AD4745" s="308">
        <v>1</v>
      </c>
      <c r="AE4745" s="308">
        <v>0</v>
      </c>
      <c r="AF4745" s="308">
        <v>0</v>
      </c>
      <c r="AG4745" s="308">
        <v>1</v>
      </c>
      <c r="AH4745" s="308">
        <v>0</v>
      </c>
      <c r="AI4745" s="308">
        <v>0</v>
      </c>
      <c r="AJ4745" s="308">
        <v>0</v>
      </c>
      <c r="AK4745" s="308">
        <v>0</v>
      </c>
      <c r="AL4745" s="308">
        <v>0</v>
      </c>
      <c r="AM4745" s="308">
        <v>0</v>
      </c>
    </row>
    <row r="4746" spans="1:39" s="308" customFormat="1">
      <c r="A4746" s="308">
        <v>15</v>
      </c>
      <c r="B4746" s="308">
        <v>19</v>
      </c>
      <c r="C4746" s="308">
        <v>2023</v>
      </c>
      <c r="D4746" s="308">
        <v>1</v>
      </c>
      <c r="E4746" s="308">
        <v>99</v>
      </c>
      <c r="F4746" s="308">
        <v>99</v>
      </c>
      <c r="G4746" s="308">
        <v>99</v>
      </c>
      <c r="H4746" s="308">
        <v>99</v>
      </c>
      <c r="I4746" s="308">
        <v>99</v>
      </c>
      <c r="J4746" s="308">
        <v>999</v>
      </c>
      <c r="K4746" s="308">
        <v>0</v>
      </c>
      <c r="M4746" s="308">
        <v>99</v>
      </c>
      <c r="N4746" s="308">
        <v>99</v>
      </c>
      <c r="O4746" s="308">
        <v>99</v>
      </c>
      <c r="P4746" s="308">
        <v>99</v>
      </c>
      <c r="Q4746" s="308">
        <v>234</v>
      </c>
      <c r="R4746" s="308">
        <v>1549</v>
      </c>
      <c r="S4746" s="308">
        <v>1546</v>
      </c>
      <c r="T4746" s="308">
        <v>62.839756592292098</v>
      </c>
      <c r="U4746" s="308">
        <v>62.181894773667217</v>
      </c>
      <c r="V4746" s="308">
        <v>6.0677856681730127</v>
      </c>
      <c r="W4746" s="308">
        <v>59.042690815006488</v>
      </c>
      <c r="X4746" s="308">
        <v>168.42117411226076</v>
      </c>
      <c r="Y4746" s="308">
        <v>155.13925112976133</v>
      </c>
      <c r="Z4746" s="308">
        <v>155.44029754204416</v>
      </c>
      <c r="AA4746" s="308">
        <v>30.739958440616459</v>
      </c>
      <c r="AB4746" s="308">
        <v>4.4697620270437151</v>
      </c>
      <c r="AC4746" s="308">
        <v>-42.656572762559058</v>
      </c>
      <c r="AD4746" s="308">
        <v>60</v>
      </c>
      <c r="AE4746" s="308">
        <v>0</v>
      </c>
      <c r="AF4746" s="308">
        <v>0</v>
      </c>
      <c r="AG4746" s="308">
        <v>7</v>
      </c>
      <c r="AH4746" s="308">
        <v>115</v>
      </c>
      <c r="AI4746" s="308">
        <v>13</v>
      </c>
      <c r="AJ4746" s="308">
        <v>15</v>
      </c>
      <c r="AK4746" s="308">
        <v>5</v>
      </c>
      <c r="AL4746" s="308">
        <v>22</v>
      </c>
      <c r="AM4746" s="308">
        <v>7</v>
      </c>
    </row>
    <row r="4747" spans="1:39" s="308" customFormat="1">
      <c r="A4747" s="308">
        <v>15</v>
      </c>
      <c r="B4747" s="308">
        <v>20</v>
      </c>
      <c r="C4747" s="308">
        <v>2023</v>
      </c>
      <c r="D4747" s="308">
        <v>1</v>
      </c>
      <c r="E4747" s="308">
        <v>99</v>
      </c>
      <c r="F4747" s="308">
        <v>99</v>
      </c>
      <c r="G4747" s="308">
        <v>99</v>
      </c>
      <c r="H4747" s="308">
        <v>99</v>
      </c>
      <c r="I4747" s="308">
        <v>99</v>
      </c>
      <c r="J4747" s="308">
        <v>999</v>
      </c>
      <c r="K4747" s="308">
        <v>2</v>
      </c>
      <c r="M4747" s="308">
        <v>99</v>
      </c>
      <c r="N4747" s="308">
        <v>99</v>
      </c>
      <c r="O4747" s="308">
        <v>99</v>
      </c>
      <c r="P4747" s="308">
        <v>99</v>
      </c>
      <c r="Q4747" s="308">
        <v>120</v>
      </c>
      <c r="R4747" s="308">
        <v>905</v>
      </c>
      <c r="S4747" s="308">
        <v>905</v>
      </c>
      <c r="T4747" s="308">
        <v>36.713995943204871</v>
      </c>
      <c r="U4747" s="308">
        <v>37.450102092277113</v>
      </c>
      <c r="V4747" s="308">
        <v>6.7756906077348047</v>
      </c>
      <c r="W4747" s="308">
        <v>58.145856353591149</v>
      </c>
      <c r="X4747" s="308">
        <v>173.26541484350221</v>
      </c>
      <c r="Y4747" s="308">
        <v>159.92397790055253</v>
      </c>
      <c r="Z4747" s="308">
        <v>159.92397790055253</v>
      </c>
      <c r="AA4747" s="308">
        <v>32.285787538697988</v>
      </c>
      <c r="AB4747" s="308">
        <v>5.2243318282042805</v>
      </c>
      <c r="AC4747" s="308">
        <v>-39.838007207621494</v>
      </c>
      <c r="AD4747" s="308">
        <v>44</v>
      </c>
      <c r="AE4747" s="308">
        <v>0</v>
      </c>
      <c r="AF4747" s="308">
        <v>0</v>
      </c>
      <c r="AG4747" s="308">
        <v>8</v>
      </c>
      <c r="AH4747" s="308">
        <v>61</v>
      </c>
      <c r="AI4747" s="308">
        <v>8</v>
      </c>
      <c r="AJ4747" s="308">
        <v>12</v>
      </c>
      <c r="AK4747" s="308">
        <v>20</v>
      </c>
      <c r="AL4747" s="308">
        <v>13</v>
      </c>
      <c r="AM4747" s="308">
        <v>2</v>
      </c>
    </row>
    <row r="4748" spans="1:39" s="308" customFormat="1">
      <c r="A4748" s="308">
        <v>15</v>
      </c>
      <c r="B4748" s="308">
        <v>21</v>
      </c>
      <c r="C4748" s="308">
        <v>2023</v>
      </c>
      <c r="D4748" s="308">
        <v>1</v>
      </c>
      <c r="E4748" s="308">
        <v>99</v>
      </c>
      <c r="F4748" s="308">
        <v>99</v>
      </c>
      <c r="G4748" s="308">
        <v>99</v>
      </c>
      <c r="H4748" s="308">
        <v>99</v>
      </c>
      <c r="I4748" s="308">
        <v>99</v>
      </c>
      <c r="J4748" s="308">
        <v>999</v>
      </c>
      <c r="K4748" s="308">
        <v>4</v>
      </c>
      <c r="M4748" s="308">
        <v>99</v>
      </c>
      <c r="N4748" s="308">
        <v>99</v>
      </c>
      <c r="O4748" s="308">
        <v>99</v>
      </c>
      <c r="P4748" s="308">
        <v>99</v>
      </c>
      <c r="Q4748" s="308">
        <v>8</v>
      </c>
      <c r="R4748" s="308">
        <v>11</v>
      </c>
      <c r="S4748" s="308">
        <v>9</v>
      </c>
      <c r="T4748" s="308">
        <v>0.44624746450304253</v>
      </c>
      <c r="U4748" s="308">
        <v>0.36800313405565976</v>
      </c>
      <c r="V4748" s="308">
        <v>5.1818181818181808</v>
      </c>
      <c r="W4748" s="308">
        <v>53.777777777777779</v>
      </c>
      <c r="X4748" s="308">
        <v>171.49610952427861</v>
      </c>
      <c r="Y4748" s="308">
        <v>129.29090909090908</v>
      </c>
      <c r="Z4748" s="308">
        <v>158.02222222222221</v>
      </c>
      <c r="AA4748" s="308">
        <v>25.88421989371454</v>
      </c>
      <c r="AB4748" s="308">
        <v>5.9773234028056654</v>
      </c>
      <c r="AC4748" s="308">
        <v>1.2240481621485373</v>
      </c>
      <c r="AD4748" s="308">
        <v>0</v>
      </c>
      <c r="AE4748" s="308">
        <v>0</v>
      </c>
      <c r="AF4748" s="308">
        <v>0</v>
      </c>
      <c r="AG4748" s="308">
        <v>0</v>
      </c>
      <c r="AH4748" s="308">
        <v>0</v>
      </c>
      <c r="AI4748" s="308">
        <v>0</v>
      </c>
      <c r="AJ4748" s="308">
        <v>0</v>
      </c>
      <c r="AK4748" s="308">
        <v>0</v>
      </c>
      <c r="AL4748" s="308">
        <v>0</v>
      </c>
      <c r="AM4748" s="308">
        <v>0</v>
      </c>
    </row>
    <row r="4749" spans="1:39" s="308" customFormat="1">
      <c r="A4749" s="308">
        <v>15</v>
      </c>
      <c r="B4749" s="308">
        <v>22</v>
      </c>
      <c r="C4749" s="308">
        <v>2023</v>
      </c>
      <c r="D4749" s="308">
        <v>2</v>
      </c>
      <c r="E4749" s="308">
        <v>99</v>
      </c>
      <c r="F4749" s="308">
        <v>99</v>
      </c>
      <c r="G4749" s="308">
        <v>99</v>
      </c>
      <c r="H4749" s="308">
        <v>99</v>
      </c>
      <c r="I4749" s="308">
        <v>99</v>
      </c>
      <c r="J4749" s="308">
        <v>999</v>
      </c>
      <c r="K4749" s="308">
        <v>0</v>
      </c>
      <c r="M4749" s="308">
        <v>99</v>
      </c>
      <c r="N4749" s="308">
        <v>99</v>
      </c>
      <c r="O4749" s="308">
        <v>99</v>
      </c>
      <c r="P4749" s="308">
        <v>99</v>
      </c>
      <c r="Q4749" s="308">
        <v>215</v>
      </c>
      <c r="R4749" s="308">
        <v>1726</v>
      </c>
      <c r="S4749" s="308">
        <v>1725</v>
      </c>
      <c r="T4749" s="308">
        <v>66.206367472190237</v>
      </c>
      <c r="U4749" s="308">
        <v>65.371873380799855</v>
      </c>
      <c r="V4749" s="308">
        <v>5.1129779837775216</v>
      </c>
      <c r="W4749" s="308">
        <v>59.809275362318829</v>
      </c>
      <c r="X4749" s="308">
        <v>164.21576073788316</v>
      </c>
      <c r="Y4749" s="308">
        <v>151.45701042873691</v>
      </c>
      <c r="Z4749" s="308">
        <v>151.54481159420288</v>
      </c>
      <c r="AA4749" s="308">
        <v>30.603381702536556</v>
      </c>
      <c r="AB4749" s="308">
        <v>4.2602477708582178</v>
      </c>
      <c r="AC4749" s="308">
        <v>-44.917227636348485</v>
      </c>
      <c r="AD4749" s="308">
        <v>39</v>
      </c>
      <c r="AE4749" s="308">
        <v>0</v>
      </c>
      <c r="AF4749" s="308">
        <v>0</v>
      </c>
      <c r="AG4749" s="308">
        <v>5</v>
      </c>
      <c r="AH4749" s="308">
        <v>150</v>
      </c>
      <c r="AI4749" s="308">
        <v>17</v>
      </c>
      <c r="AJ4749" s="308">
        <v>25</v>
      </c>
      <c r="AK4749" s="308">
        <v>5</v>
      </c>
      <c r="AL4749" s="308">
        <v>24</v>
      </c>
      <c r="AM4749" s="308">
        <v>2</v>
      </c>
    </row>
    <row r="4750" spans="1:39" s="308" customFormat="1">
      <c r="A4750" s="308">
        <v>15</v>
      </c>
      <c r="B4750" s="308">
        <v>23</v>
      </c>
      <c r="C4750" s="308">
        <v>2023</v>
      </c>
      <c r="D4750" s="308">
        <v>2</v>
      </c>
      <c r="E4750" s="308">
        <v>99</v>
      </c>
      <c r="F4750" s="308">
        <v>99</v>
      </c>
      <c r="G4750" s="308">
        <v>99</v>
      </c>
      <c r="H4750" s="308">
        <v>99</v>
      </c>
      <c r="I4750" s="308">
        <v>99</v>
      </c>
      <c r="J4750" s="308">
        <v>999</v>
      </c>
      <c r="K4750" s="308">
        <v>2</v>
      </c>
      <c r="M4750" s="308">
        <v>99</v>
      </c>
      <c r="N4750" s="308">
        <v>99</v>
      </c>
      <c r="O4750" s="308">
        <v>99</v>
      </c>
      <c r="P4750" s="308">
        <v>99</v>
      </c>
      <c r="Q4750" s="308">
        <v>107</v>
      </c>
      <c r="R4750" s="308">
        <v>874</v>
      </c>
      <c r="S4750" s="308">
        <v>874</v>
      </c>
      <c r="T4750" s="308">
        <v>33.525124664365158</v>
      </c>
      <c r="U4750" s="308">
        <v>34.388034873694885</v>
      </c>
      <c r="V4750" s="308">
        <v>6.6773455377574358</v>
      </c>
      <c r="W4750" s="308">
        <v>58.135011441647599</v>
      </c>
      <c r="X4750" s="308">
        <v>170.46431024095628</v>
      </c>
      <c r="Y4750" s="308">
        <v>157.33855835240277</v>
      </c>
      <c r="Z4750" s="308">
        <v>157.33855835240277</v>
      </c>
      <c r="AA4750" s="308">
        <v>31.167551750693558</v>
      </c>
      <c r="AB4750" s="308">
        <v>5.4004479695836256</v>
      </c>
      <c r="AC4750" s="308">
        <v>-44.590640474034259</v>
      </c>
      <c r="AD4750" s="308">
        <v>32</v>
      </c>
      <c r="AE4750" s="308">
        <v>0</v>
      </c>
      <c r="AF4750" s="308">
        <v>0</v>
      </c>
      <c r="AG4750" s="308">
        <v>3</v>
      </c>
      <c r="AH4750" s="308">
        <v>48</v>
      </c>
      <c r="AI4750" s="308">
        <v>14</v>
      </c>
      <c r="AJ4750" s="308">
        <v>11</v>
      </c>
      <c r="AK4750" s="308">
        <v>4</v>
      </c>
      <c r="AL4750" s="308">
        <v>15</v>
      </c>
      <c r="AM4750" s="308">
        <v>2</v>
      </c>
    </row>
    <row r="4751" spans="1:39" s="308" customFormat="1">
      <c r="A4751" s="308">
        <v>15</v>
      </c>
      <c r="B4751" s="308">
        <v>24</v>
      </c>
      <c r="C4751" s="308">
        <v>2023</v>
      </c>
      <c r="D4751" s="308">
        <v>2</v>
      </c>
      <c r="E4751" s="308">
        <v>99</v>
      </c>
      <c r="F4751" s="308">
        <v>99</v>
      </c>
      <c r="G4751" s="308">
        <v>99</v>
      </c>
      <c r="H4751" s="308">
        <v>99</v>
      </c>
      <c r="I4751" s="308">
        <v>99</v>
      </c>
      <c r="J4751" s="308">
        <v>999</v>
      </c>
      <c r="K4751" s="308">
        <v>4</v>
      </c>
      <c r="M4751" s="308">
        <v>99</v>
      </c>
      <c r="N4751" s="308">
        <v>99</v>
      </c>
      <c r="O4751" s="308">
        <v>99</v>
      </c>
      <c r="P4751" s="308">
        <v>99</v>
      </c>
      <c r="Q4751" s="308">
        <v>7</v>
      </c>
      <c r="R4751" s="308">
        <v>7</v>
      </c>
      <c r="S4751" s="308">
        <v>5</v>
      </c>
      <c r="T4751" s="308">
        <v>0.26850786344457234</v>
      </c>
      <c r="U4751" s="308">
        <v>0.24009174550525039</v>
      </c>
      <c r="V4751" s="308">
        <v>1.5714285714285712</v>
      </c>
      <c r="W4751" s="308">
        <v>60.8</v>
      </c>
      <c r="X4751" s="308">
        <v>186.45720476706393</v>
      </c>
      <c r="Y4751" s="308">
        <v>137.15714285714279</v>
      </c>
      <c r="Z4751" s="308">
        <v>192.02</v>
      </c>
      <c r="AA4751" s="308">
        <v>76.236117424748301</v>
      </c>
      <c r="AB4751" s="308">
        <v>5.4918120870983804</v>
      </c>
      <c r="AC4751" s="308">
        <v>-66.848123309909965</v>
      </c>
      <c r="AD4751" s="308">
        <v>0</v>
      </c>
      <c r="AE4751" s="308">
        <v>0</v>
      </c>
      <c r="AF4751" s="308">
        <v>0</v>
      </c>
      <c r="AG4751" s="308">
        <v>0</v>
      </c>
      <c r="AH4751" s="308">
        <v>0</v>
      </c>
      <c r="AI4751" s="308">
        <v>0</v>
      </c>
      <c r="AJ4751" s="308">
        <v>0</v>
      </c>
      <c r="AK4751" s="308">
        <v>0</v>
      </c>
      <c r="AL4751" s="308">
        <v>0</v>
      </c>
      <c r="AM4751" s="308">
        <v>0</v>
      </c>
    </row>
    <row r="4752" spans="1:39" s="309" customFormat="1">
      <c r="A4752" s="309">
        <v>15</v>
      </c>
      <c r="B4752" s="309">
        <v>25</v>
      </c>
      <c r="C4752" s="309">
        <v>2023</v>
      </c>
      <c r="D4752" s="309">
        <v>3</v>
      </c>
      <c r="E4752" s="309">
        <v>99</v>
      </c>
      <c r="F4752" s="309">
        <v>99</v>
      </c>
      <c r="G4752" s="309">
        <v>99</v>
      </c>
      <c r="H4752" s="309">
        <v>99</v>
      </c>
      <c r="I4752" s="309">
        <v>99</v>
      </c>
      <c r="J4752" s="309">
        <v>999</v>
      </c>
      <c r="K4752" s="309">
        <v>0</v>
      </c>
      <c r="M4752" s="309">
        <v>99</v>
      </c>
      <c r="N4752" s="309">
        <v>99</v>
      </c>
      <c r="O4752" s="309">
        <v>99</v>
      </c>
      <c r="P4752" s="309">
        <v>99</v>
      </c>
      <c r="Q4752" s="309">
        <v>228</v>
      </c>
      <c r="R4752" s="309">
        <v>2046</v>
      </c>
      <c r="S4752" s="309">
        <v>2043</v>
      </c>
      <c r="T4752" s="309">
        <v>70.11651816312542</v>
      </c>
      <c r="U4752" s="309">
        <v>69.064336495498893</v>
      </c>
      <c r="V4752" s="309">
        <v>5.8954056695992172</v>
      </c>
      <c r="W4752" s="309">
        <v>59.374449339207054</v>
      </c>
      <c r="X4752" s="309">
        <v>164.7271477575886</v>
      </c>
      <c r="Y4752" s="309">
        <v>151.8290322580647</v>
      </c>
      <c r="Z4752" s="309">
        <v>152.05198237885477</v>
      </c>
      <c r="AA4752" s="309">
        <v>29.456223685142689</v>
      </c>
      <c r="AB4752" s="309">
        <v>4.1001024458331825</v>
      </c>
      <c r="AC4752" s="309">
        <v>-31.668015532577012</v>
      </c>
      <c r="AD4752" s="309">
        <v>60</v>
      </c>
      <c r="AE4752" s="309">
        <v>0</v>
      </c>
      <c r="AF4752" s="309">
        <v>0</v>
      </c>
      <c r="AG4752" s="309">
        <v>3</v>
      </c>
      <c r="AH4752" s="309">
        <v>172</v>
      </c>
      <c r="AI4752" s="309">
        <v>23</v>
      </c>
      <c r="AJ4752" s="309">
        <v>40</v>
      </c>
      <c r="AK4752" s="309">
        <v>3</v>
      </c>
      <c r="AL4752" s="309">
        <v>26</v>
      </c>
      <c r="AM4752" s="309">
        <v>10</v>
      </c>
    </row>
    <row r="4753" spans="1:39" s="309" customFormat="1">
      <c r="A4753" s="309">
        <v>15</v>
      </c>
      <c r="B4753" s="309">
        <v>26</v>
      </c>
      <c r="C4753" s="309">
        <v>2023</v>
      </c>
      <c r="D4753" s="309">
        <v>3</v>
      </c>
      <c r="E4753" s="309">
        <v>99</v>
      </c>
      <c r="F4753" s="309">
        <v>99</v>
      </c>
      <c r="G4753" s="309">
        <v>99</v>
      </c>
      <c r="H4753" s="309">
        <v>99</v>
      </c>
      <c r="I4753" s="309">
        <v>99</v>
      </c>
      <c r="J4753" s="309">
        <v>999</v>
      </c>
      <c r="K4753" s="309">
        <v>2</v>
      </c>
      <c r="M4753" s="309">
        <v>99</v>
      </c>
      <c r="N4753" s="309">
        <v>99</v>
      </c>
      <c r="O4753" s="309">
        <v>99</v>
      </c>
      <c r="P4753" s="309">
        <v>99</v>
      </c>
      <c r="Q4753" s="309">
        <v>113</v>
      </c>
      <c r="R4753" s="309">
        <v>859</v>
      </c>
      <c r="S4753" s="309">
        <v>859</v>
      </c>
      <c r="T4753" s="309">
        <v>29.437971213159702</v>
      </c>
      <c r="U4753" s="309">
        <v>30.393095216021241</v>
      </c>
      <c r="V4753" s="309">
        <v>6.0686845168800918</v>
      </c>
      <c r="W4753" s="309">
        <v>58.842840512223511</v>
      </c>
      <c r="X4753" s="309">
        <v>172.41961665218321</v>
      </c>
      <c r="Y4753" s="309">
        <v>159.14330616996497</v>
      </c>
      <c r="Z4753" s="309">
        <v>159.14330616996497</v>
      </c>
      <c r="AA4753" s="309">
        <v>32.364811677755604</v>
      </c>
      <c r="AB4753" s="309">
        <v>5.4742261448467904</v>
      </c>
      <c r="AC4753" s="309">
        <v>-41.565172657581854</v>
      </c>
      <c r="AD4753" s="309">
        <v>43</v>
      </c>
      <c r="AE4753" s="309">
        <v>0</v>
      </c>
      <c r="AF4753" s="309">
        <v>0</v>
      </c>
      <c r="AG4753" s="309">
        <v>5</v>
      </c>
      <c r="AH4753" s="309">
        <v>44</v>
      </c>
      <c r="AI4753" s="309">
        <v>6</v>
      </c>
      <c r="AJ4753" s="309">
        <v>4</v>
      </c>
      <c r="AK4753" s="309">
        <v>11</v>
      </c>
      <c r="AL4753" s="309">
        <v>11</v>
      </c>
      <c r="AM4753" s="309">
        <v>3</v>
      </c>
    </row>
    <row r="4754" spans="1:39" s="309" customFormat="1">
      <c r="A4754" s="309">
        <v>15</v>
      </c>
      <c r="B4754" s="309">
        <v>27</v>
      </c>
      <c r="C4754" s="309">
        <v>2023</v>
      </c>
      <c r="D4754" s="309">
        <v>3</v>
      </c>
      <c r="E4754" s="309">
        <v>99</v>
      </c>
      <c r="F4754" s="309">
        <v>99</v>
      </c>
      <c r="G4754" s="309">
        <v>99</v>
      </c>
      <c r="H4754" s="309">
        <v>99</v>
      </c>
      <c r="I4754" s="309">
        <v>99</v>
      </c>
      <c r="J4754" s="309">
        <v>999</v>
      </c>
      <c r="K4754" s="309">
        <v>4</v>
      </c>
      <c r="M4754" s="309">
        <v>99</v>
      </c>
      <c r="N4754" s="309">
        <v>99</v>
      </c>
      <c r="O4754" s="309">
        <v>99</v>
      </c>
      <c r="P4754" s="309">
        <v>99</v>
      </c>
      <c r="Q4754" s="309">
        <v>7</v>
      </c>
      <c r="R4754" s="309">
        <v>13</v>
      </c>
      <c r="S4754" s="309">
        <v>13</v>
      </c>
      <c r="T4754" s="309">
        <v>0.4455106237148731</v>
      </c>
      <c r="U4754" s="309">
        <v>0.54256828847985006</v>
      </c>
      <c r="V4754" s="309">
        <v>6.7692307692307692</v>
      </c>
      <c r="W4754" s="309">
        <v>55.538461538461519</v>
      </c>
      <c r="X4754" s="309">
        <v>203.38361530127503</v>
      </c>
      <c r="Y4754" s="309">
        <v>187.72307692307689</v>
      </c>
      <c r="Z4754" s="309">
        <v>187.72307692307689</v>
      </c>
      <c r="AA4754" s="309">
        <v>35.059052465281113</v>
      </c>
      <c r="AB4754" s="309">
        <v>5.0017748329257774</v>
      </c>
      <c r="AC4754" s="309">
        <v>-33.161337337355718</v>
      </c>
      <c r="AD4754" s="309">
        <v>0</v>
      </c>
      <c r="AE4754" s="309">
        <v>0</v>
      </c>
      <c r="AF4754" s="309">
        <v>0</v>
      </c>
      <c r="AG4754" s="309">
        <v>0</v>
      </c>
      <c r="AH4754" s="309">
        <v>2</v>
      </c>
      <c r="AI4754" s="309">
        <v>0</v>
      </c>
      <c r="AJ4754" s="309">
        <v>0</v>
      </c>
      <c r="AK4754" s="309">
        <v>0</v>
      </c>
      <c r="AL4754" s="309">
        <v>0</v>
      </c>
      <c r="AM4754" s="309">
        <v>0</v>
      </c>
    </row>
    <row r="4755" spans="1:39" s="309" customFormat="1">
      <c r="A4755" s="309">
        <v>15</v>
      </c>
      <c r="B4755" s="309">
        <v>28</v>
      </c>
      <c r="C4755" s="309">
        <v>2023</v>
      </c>
      <c r="D4755" s="309">
        <v>4</v>
      </c>
      <c r="E4755" s="309">
        <v>99</v>
      </c>
      <c r="F4755" s="309">
        <v>99</v>
      </c>
      <c r="G4755" s="309">
        <v>99</v>
      </c>
      <c r="H4755" s="309">
        <v>99</v>
      </c>
      <c r="I4755" s="309">
        <v>99</v>
      </c>
      <c r="J4755" s="309">
        <v>999</v>
      </c>
      <c r="K4755" s="309">
        <v>0</v>
      </c>
      <c r="M4755" s="309">
        <v>99</v>
      </c>
      <c r="N4755" s="309">
        <v>99</v>
      </c>
      <c r="O4755" s="309">
        <v>99</v>
      </c>
      <c r="P4755" s="309">
        <v>99</v>
      </c>
      <c r="Q4755" s="309">
        <v>191</v>
      </c>
      <c r="R4755" s="309">
        <v>1434</v>
      </c>
      <c r="S4755" s="309">
        <v>1431</v>
      </c>
      <c r="T4755" s="309">
        <v>59.75</v>
      </c>
      <c r="U4755" s="309">
        <v>58.878151022125294</v>
      </c>
      <c r="V4755" s="309">
        <v>5.2015341701534172</v>
      </c>
      <c r="W4755" s="309">
        <v>59.546470999301185</v>
      </c>
      <c r="X4755" s="309">
        <v>166.49780670936912</v>
      </c>
      <c r="Y4755" s="309">
        <v>153.42496513249671</v>
      </c>
      <c r="Z4755" s="309">
        <v>153.74661076170528</v>
      </c>
      <c r="AA4755" s="309">
        <v>31.716442189261056</v>
      </c>
      <c r="AB4755" s="309">
        <v>4.7693597293761316</v>
      </c>
      <c r="AC4755" s="309">
        <v>-43.625765038756285</v>
      </c>
      <c r="AD4755" s="309">
        <v>47</v>
      </c>
      <c r="AE4755" s="309">
        <v>1</v>
      </c>
      <c r="AF4755" s="309">
        <v>0</v>
      </c>
      <c r="AG4755" s="309">
        <v>5</v>
      </c>
      <c r="AH4755" s="309">
        <v>104</v>
      </c>
      <c r="AI4755" s="309">
        <v>11</v>
      </c>
      <c r="AJ4755" s="309">
        <v>19</v>
      </c>
      <c r="AK4755" s="309">
        <v>5</v>
      </c>
      <c r="AL4755" s="309">
        <v>22</v>
      </c>
      <c r="AM4755" s="309">
        <v>4</v>
      </c>
    </row>
    <row r="4756" spans="1:39" s="309" customFormat="1">
      <c r="A4756" s="309">
        <v>15</v>
      </c>
      <c r="B4756" s="309">
        <v>29</v>
      </c>
      <c r="C4756" s="309">
        <v>2023</v>
      </c>
      <c r="D4756" s="309">
        <v>4</v>
      </c>
      <c r="E4756" s="309">
        <v>99</v>
      </c>
      <c r="F4756" s="309">
        <v>99</v>
      </c>
      <c r="G4756" s="309">
        <v>99</v>
      </c>
      <c r="H4756" s="309">
        <v>99</v>
      </c>
      <c r="I4756" s="309">
        <v>99</v>
      </c>
      <c r="J4756" s="309">
        <v>999</v>
      </c>
      <c r="K4756" s="309">
        <v>2</v>
      </c>
      <c r="M4756" s="309">
        <v>99</v>
      </c>
      <c r="N4756" s="309">
        <v>99</v>
      </c>
      <c r="O4756" s="309">
        <v>99</v>
      </c>
      <c r="P4756" s="309">
        <v>99</v>
      </c>
      <c r="Q4756" s="309">
        <v>102</v>
      </c>
      <c r="R4756" s="309">
        <v>960</v>
      </c>
      <c r="S4756" s="309">
        <v>960</v>
      </c>
      <c r="T4756" s="309">
        <v>40</v>
      </c>
      <c r="U4756" s="309">
        <v>40.876875038134962</v>
      </c>
      <c r="V4756" s="309">
        <v>6.2531249999999998</v>
      </c>
      <c r="W4756" s="309">
        <v>58.372916666666669</v>
      </c>
      <c r="X4756" s="309">
        <v>172.38353196099669</v>
      </c>
      <c r="Y4756" s="309">
        <v>159.10999999999987</v>
      </c>
      <c r="Z4756" s="309">
        <v>159.10999999999987</v>
      </c>
      <c r="AA4756" s="309">
        <v>32.388934002732277</v>
      </c>
      <c r="AB4756" s="309">
        <v>5.3877267772585373</v>
      </c>
      <c r="AC4756" s="309">
        <v>-44.562985536623671</v>
      </c>
      <c r="AD4756" s="309">
        <v>47</v>
      </c>
      <c r="AE4756" s="309">
        <v>0</v>
      </c>
      <c r="AF4756" s="309">
        <v>0</v>
      </c>
      <c r="AG4756" s="309">
        <v>7</v>
      </c>
      <c r="AH4756" s="309">
        <v>60</v>
      </c>
      <c r="AI4756" s="309">
        <v>7</v>
      </c>
      <c r="AJ4756" s="309">
        <v>3</v>
      </c>
      <c r="AK4756" s="309">
        <v>11</v>
      </c>
      <c r="AL4756" s="309">
        <v>8</v>
      </c>
      <c r="AM4756" s="309">
        <v>1</v>
      </c>
    </row>
    <row r="4757" spans="1:39" s="309" customFormat="1">
      <c r="A4757" s="309">
        <v>15</v>
      </c>
      <c r="B4757" s="309">
        <v>30</v>
      </c>
      <c r="C4757" s="309">
        <v>2023</v>
      </c>
      <c r="D4757" s="309">
        <v>4</v>
      </c>
      <c r="E4757" s="309">
        <v>99</v>
      </c>
      <c r="F4757" s="309">
        <v>99</v>
      </c>
      <c r="G4757" s="309">
        <v>99</v>
      </c>
      <c r="H4757" s="309">
        <v>99</v>
      </c>
      <c r="I4757" s="309">
        <v>99</v>
      </c>
      <c r="J4757" s="309">
        <v>999</v>
      </c>
      <c r="K4757" s="309">
        <v>4</v>
      </c>
      <c r="M4757" s="309">
        <v>99</v>
      </c>
      <c r="N4757" s="309">
        <v>99</v>
      </c>
      <c r="O4757" s="309">
        <v>99</v>
      </c>
      <c r="P4757" s="309">
        <v>99</v>
      </c>
      <c r="Q4757" s="309">
        <v>6</v>
      </c>
      <c r="R4757" s="309">
        <v>6</v>
      </c>
      <c r="S4757" s="309">
        <v>5</v>
      </c>
      <c r="T4757" s="309">
        <v>0.25</v>
      </c>
      <c r="U4757" s="309">
        <v>0.24497393973972925</v>
      </c>
      <c r="V4757" s="309">
        <v>0</v>
      </c>
      <c r="W4757" s="309">
        <v>61.4</v>
      </c>
      <c r="X4757" s="309">
        <v>188.08234019501623</v>
      </c>
      <c r="Y4757" s="309">
        <v>152.56666666666669</v>
      </c>
      <c r="Z4757" s="309">
        <v>183.08</v>
      </c>
      <c r="AA4757" s="309">
        <v>36.64081876814425</v>
      </c>
      <c r="AB4757" s="309">
        <v>0.48989794855678409</v>
      </c>
      <c r="AC4757" s="309">
        <v>73.358260944477053</v>
      </c>
      <c r="AD4757" s="309">
        <v>0</v>
      </c>
      <c r="AE4757" s="309">
        <v>0</v>
      </c>
      <c r="AF4757" s="309">
        <v>0</v>
      </c>
      <c r="AG4757" s="309">
        <v>0</v>
      </c>
      <c r="AH4757" s="309">
        <v>0</v>
      </c>
      <c r="AI4757" s="309">
        <v>0</v>
      </c>
      <c r="AJ4757" s="309">
        <v>0</v>
      </c>
      <c r="AK4757" s="309">
        <v>0</v>
      </c>
      <c r="AL4757" s="309">
        <v>0</v>
      </c>
      <c r="AM4757" s="309">
        <v>0</v>
      </c>
    </row>
    <row r="4758" spans="1:39" s="310" customFormat="1">
      <c r="A4758" s="310">
        <v>15</v>
      </c>
      <c r="B4758" s="310">
        <v>31</v>
      </c>
      <c r="C4758" s="310">
        <v>2023</v>
      </c>
      <c r="D4758" s="310">
        <v>5</v>
      </c>
      <c r="E4758" s="310">
        <v>99</v>
      </c>
      <c r="F4758" s="310">
        <v>99</v>
      </c>
      <c r="G4758" s="310">
        <v>99</v>
      </c>
      <c r="H4758" s="310">
        <v>99</v>
      </c>
      <c r="I4758" s="310">
        <v>99</v>
      </c>
      <c r="J4758" s="310">
        <v>999</v>
      </c>
      <c r="K4758" s="310">
        <v>0</v>
      </c>
      <c r="M4758" s="310">
        <v>99</v>
      </c>
      <c r="N4758" s="310">
        <v>99</v>
      </c>
      <c r="O4758" s="310">
        <v>99</v>
      </c>
      <c r="P4758" s="310">
        <v>99</v>
      </c>
      <c r="Q4758" s="310">
        <v>220</v>
      </c>
      <c r="R4758" s="310">
        <v>1718</v>
      </c>
      <c r="S4758" s="310">
        <v>1716</v>
      </c>
      <c r="T4758" s="310">
        <v>64.68373493975902</v>
      </c>
      <c r="U4758" s="310">
        <v>63.403025018725778</v>
      </c>
      <c r="V4758" s="310">
        <v>5.3894062863795087</v>
      </c>
      <c r="W4758" s="310">
        <v>59.576923076923087</v>
      </c>
      <c r="X4758" s="310">
        <v>163.70032679285157</v>
      </c>
      <c r="Y4758" s="310">
        <v>150.91606519208403</v>
      </c>
      <c r="Z4758" s="310">
        <v>151.09195804195824</v>
      </c>
      <c r="AA4758" s="310">
        <v>29.405170257812408</v>
      </c>
      <c r="AB4758" s="310">
        <v>4.3192018651202808</v>
      </c>
      <c r="AC4758" s="310">
        <v>-41.324252270326653</v>
      </c>
      <c r="AD4758" s="310">
        <v>46</v>
      </c>
      <c r="AE4758" s="310">
        <v>0</v>
      </c>
      <c r="AF4758" s="310">
        <v>0</v>
      </c>
      <c r="AG4758" s="310">
        <v>2</v>
      </c>
      <c r="AH4758" s="310">
        <v>150</v>
      </c>
      <c r="AI4758" s="310">
        <v>17</v>
      </c>
      <c r="AJ4758" s="310">
        <v>17</v>
      </c>
      <c r="AK4758" s="310">
        <v>10</v>
      </c>
      <c r="AL4758" s="310">
        <v>11</v>
      </c>
      <c r="AM4758" s="310">
        <v>2</v>
      </c>
    </row>
    <row r="4759" spans="1:39" s="310" customFormat="1">
      <c r="A4759" s="310">
        <v>15</v>
      </c>
      <c r="B4759" s="310">
        <v>32</v>
      </c>
      <c r="C4759" s="310">
        <v>2023</v>
      </c>
      <c r="D4759" s="310">
        <v>5</v>
      </c>
      <c r="E4759" s="310">
        <v>99</v>
      </c>
      <c r="F4759" s="310">
        <v>99</v>
      </c>
      <c r="G4759" s="310">
        <v>99</v>
      </c>
      <c r="H4759" s="310">
        <v>99</v>
      </c>
      <c r="I4759" s="310">
        <v>99</v>
      </c>
      <c r="J4759" s="310">
        <v>999</v>
      </c>
      <c r="K4759" s="310">
        <v>2</v>
      </c>
      <c r="M4759" s="310">
        <v>99</v>
      </c>
      <c r="N4759" s="310">
        <v>99</v>
      </c>
      <c r="O4759" s="310">
        <v>99</v>
      </c>
      <c r="P4759" s="310">
        <v>99</v>
      </c>
      <c r="Q4759" s="310">
        <v>98</v>
      </c>
      <c r="R4759" s="310">
        <v>926</v>
      </c>
      <c r="S4759" s="310">
        <v>926</v>
      </c>
      <c r="T4759" s="310">
        <v>34.864457831325304</v>
      </c>
      <c r="U4759" s="310">
        <v>36.203215369292025</v>
      </c>
      <c r="V4759" s="310">
        <v>6.2386609071274304</v>
      </c>
      <c r="W4759" s="310">
        <v>58.597192224622056</v>
      </c>
      <c r="X4759" s="310">
        <v>173.21404753491865</v>
      </c>
      <c r="Y4759" s="310">
        <v>159.87656587472975</v>
      </c>
      <c r="Z4759" s="310">
        <v>159.87656587472975</v>
      </c>
      <c r="AA4759" s="310">
        <v>33.669379373984839</v>
      </c>
      <c r="AB4759" s="310">
        <v>5.343973079264666</v>
      </c>
      <c r="AC4759" s="310">
        <v>-44.757784578686177</v>
      </c>
      <c r="AD4759" s="310">
        <v>26</v>
      </c>
      <c r="AE4759" s="310">
        <v>0</v>
      </c>
      <c r="AF4759" s="310">
        <v>0</v>
      </c>
      <c r="AG4759" s="310">
        <v>14</v>
      </c>
      <c r="AH4759" s="310">
        <v>43</v>
      </c>
      <c r="AI4759" s="310">
        <v>10</v>
      </c>
      <c r="AJ4759" s="310">
        <v>3</v>
      </c>
      <c r="AK4759" s="310">
        <v>6</v>
      </c>
      <c r="AL4759" s="310">
        <v>10</v>
      </c>
      <c r="AM4759" s="310">
        <v>1</v>
      </c>
    </row>
    <row r="4760" spans="1:39" s="310" customFormat="1">
      <c r="A4760" s="310">
        <v>15</v>
      </c>
      <c r="B4760" s="310">
        <v>33</v>
      </c>
      <c r="C4760" s="310">
        <v>2023</v>
      </c>
      <c r="D4760" s="310">
        <v>5</v>
      </c>
      <c r="E4760" s="310">
        <v>99</v>
      </c>
      <c r="F4760" s="310">
        <v>99</v>
      </c>
      <c r="G4760" s="310">
        <v>99</v>
      </c>
      <c r="H4760" s="310">
        <v>99</v>
      </c>
      <c r="I4760" s="310">
        <v>99</v>
      </c>
      <c r="J4760" s="310">
        <v>999</v>
      </c>
      <c r="K4760" s="310">
        <v>4</v>
      </c>
      <c r="M4760" s="310">
        <v>99</v>
      </c>
      <c r="N4760" s="310">
        <v>99</v>
      </c>
      <c r="O4760" s="310">
        <v>99</v>
      </c>
      <c r="P4760" s="310">
        <v>99</v>
      </c>
      <c r="Q4760" s="310">
        <v>8</v>
      </c>
      <c r="R4760" s="310">
        <v>12</v>
      </c>
      <c r="S4760" s="310">
        <v>11</v>
      </c>
      <c r="T4760" s="310">
        <v>0.45180722891566255</v>
      </c>
      <c r="U4760" s="310">
        <v>0.3937596119822061</v>
      </c>
      <c r="V4760" s="310">
        <v>4.8333333333333321</v>
      </c>
      <c r="W4760" s="310">
        <v>57</v>
      </c>
      <c r="X4760" s="310">
        <v>163.43445287107258</v>
      </c>
      <c r="Y4760" s="310">
        <v>134.18333333333339</v>
      </c>
      <c r="Z4760" s="310">
        <v>146.38181818181818</v>
      </c>
      <c r="AA4760" s="310">
        <v>30.789308007867124</v>
      </c>
      <c r="AB4760" s="310">
        <v>5.1698426211319752</v>
      </c>
      <c r="AC4760" s="310">
        <v>14.96914809213367</v>
      </c>
      <c r="AD4760" s="310">
        <v>0</v>
      </c>
      <c r="AE4760" s="310">
        <v>0</v>
      </c>
      <c r="AF4760" s="310">
        <v>0</v>
      </c>
      <c r="AG4760" s="310">
        <v>0</v>
      </c>
      <c r="AH4760" s="310">
        <v>1</v>
      </c>
      <c r="AI4760" s="310">
        <v>0</v>
      </c>
      <c r="AJ4760" s="310">
        <v>0</v>
      </c>
      <c r="AK4760" s="310">
        <v>0</v>
      </c>
      <c r="AL4760" s="310">
        <v>0</v>
      </c>
      <c r="AM4760" s="310">
        <v>0</v>
      </c>
    </row>
    <row r="4761" spans="1:39" s="312" customFormat="1">
      <c r="A4761" s="312">
        <v>15</v>
      </c>
      <c r="B4761" s="312">
        <v>34</v>
      </c>
      <c r="C4761" s="312">
        <v>2023</v>
      </c>
      <c r="D4761" s="312">
        <v>6</v>
      </c>
      <c r="E4761" s="312">
        <v>99</v>
      </c>
      <c r="F4761" s="312">
        <v>99</v>
      </c>
      <c r="G4761" s="312">
        <v>99</v>
      </c>
      <c r="H4761" s="312">
        <v>99</v>
      </c>
      <c r="I4761" s="312">
        <v>99</v>
      </c>
      <c r="J4761" s="312">
        <v>999</v>
      </c>
      <c r="K4761" s="312">
        <v>0</v>
      </c>
      <c r="M4761" s="312">
        <v>99</v>
      </c>
      <c r="N4761" s="312">
        <v>99</v>
      </c>
      <c r="O4761" s="312">
        <v>99</v>
      </c>
      <c r="P4761" s="312">
        <v>99</v>
      </c>
      <c r="Q4761" s="312">
        <v>156</v>
      </c>
      <c r="R4761" s="312">
        <v>964</v>
      </c>
      <c r="S4761" s="312">
        <v>963</v>
      </c>
      <c r="T4761" s="312">
        <v>62.435233160621763</v>
      </c>
      <c r="U4761" s="312">
        <v>62.372934127705392</v>
      </c>
      <c r="V4761" s="312">
        <v>5.4553941908713677</v>
      </c>
      <c r="W4761" s="312">
        <v>59.550363447559718</v>
      </c>
      <c r="X4761" s="312">
        <v>166.68382462023953</v>
      </c>
      <c r="Y4761" s="312">
        <v>153.77904564315364</v>
      </c>
      <c r="Z4761" s="312">
        <v>153.93873312564901</v>
      </c>
      <c r="AA4761" s="312">
        <v>29.784194119887303</v>
      </c>
      <c r="AB4761" s="312">
        <v>4.2707325074694467</v>
      </c>
      <c r="AC4761" s="312">
        <v>-39.676443490262749</v>
      </c>
      <c r="AD4761" s="312">
        <v>32</v>
      </c>
      <c r="AE4761" s="312">
        <v>0</v>
      </c>
      <c r="AF4761" s="312">
        <v>0</v>
      </c>
      <c r="AG4761" s="312">
        <v>3</v>
      </c>
      <c r="AH4761" s="312">
        <v>82</v>
      </c>
      <c r="AI4761" s="312">
        <v>7</v>
      </c>
      <c r="AJ4761" s="312">
        <v>17</v>
      </c>
      <c r="AK4761" s="312">
        <v>3</v>
      </c>
      <c r="AL4761" s="312">
        <v>17</v>
      </c>
      <c r="AM4761" s="312">
        <v>2</v>
      </c>
    </row>
    <row r="4762" spans="1:39" s="312" customFormat="1">
      <c r="A4762" s="312">
        <v>15</v>
      </c>
      <c r="B4762" s="312">
        <v>35</v>
      </c>
      <c r="C4762" s="312">
        <v>2023</v>
      </c>
      <c r="D4762" s="312">
        <v>6</v>
      </c>
      <c r="E4762" s="312">
        <v>99</v>
      </c>
      <c r="F4762" s="312">
        <v>99</v>
      </c>
      <c r="G4762" s="312">
        <v>99</v>
      </c>
      <c r="H4762" s="312">
        <v>99</v>
      </c>
      <c r="I4762" s="312">
        <v>99</v>
      </c>
      <c r="J4762" s="312">
        <v>999</v>
      </c>
      <c r="K4762" s="312">
        <v>2</v>
      </c>
      <c r="M4762" s="312">
        <v>99</v>
      </c>
      <c r="N4762" s="312">
        <v>99</v>
      </c>
      <c r="O4762" s="312">
        <v>99</v>
      </c>
      <c r="P4762" s="312">
        <v>99</v>
      </c>
      <c r="Q4762" s="312">
        <v>85</v>
      </c>
      <c r="R4762" s="312">
        <v>566</v>
      </c>
      <c r="S4762" s="312">
        <v>566</v>
      </c>
      <c r="T4762" s="312">
        <v>36.658031088082907</v>
      </c>
      <c r="U4762" s="312">
        <v>36.777659968359742</v>
      </c>
      <c r="V4762" s="312">
        <v>6.3268551236749122</v>
      </c>
      <c r="W4762" s="312">
        <v>58.461130742049448</v>
      </c>
      <c r="X4762" s="312">
        <v>167.31850740211866</v>
      </c>
      <c r="Y4762" s="312">
        <v>154.43498233215547</v>
      </c>
      <c r="Z4762" s="312">
        <v>154.43498233215547</v>
      </c>
      <c r="AA4762" s="312">
        <v>29.336224045607832</v>
      </c>
      <c r="AB4762" s="312">
        <v>5.2651673680901956</v>
      </c>
      <c r="AC4762" s="312">
        <v>-33.395961836492695</v>
      </c>
      <c r="AD4762" s="312">
        <v>14</v>
      </c>
      <c r="AE4762" s="312">
        <v>0</v>
      </c>
      <c r="AF4762" s="312">
        <v>0</v>
      </c>
      <c r="AG4762" s="312">
        <v>5</v>
      </c>
      <c r="AH4762" s="312">
        <v>25</v>
      </c>
      <c r="AI4762" s="312">
        <v>9</v>
      </c>
      <c r="AJ4762" s="312">
        <v>4</v>
      </c>
      <c r="AK4762" s="312">
        <v>10</v>
      </c>
      <c r="AL4762" s="312">
        <v>3</v>
      </c>
      <c r="AM4762" s="312">
        <v>1</v>
      </c>
    </row>
    <row r="4763" spans="1:39" s="312" customFormat="1">
      <c r="A4763" s="312">
        <v>15</v>
      </c>
      <c r="B4763" s="312">
        <v>36</v>
      </c>
      <c r="C4763" s="312">
        <v>2023</v>
      </c>
      <c r="D4763" s="312">
        <v>6</v>
      </c>
      <c r="E4763" s="312">
        <v>99</v>
      </c>
      <c r="F4763" s="312">
        <v>99</v>
      </c>
      <c r="G4763" s="312">
        <v>99</v>
      </c>
      <c r="H4763" s="312">
        <v>99</v>
      </c>
      <c r="I4763" s="312">
        <v>99</v>
      </c>
      <c r="J4763" s="312">
        <v>999</v>
      </c>
      <c r="K4763" s="312">
        <v>4</v>
      </c>
      <c r="M4763" s="312">
        <v>99</v>
      </c>
      <c r="N4763" s="312">
        <v>99</v>
      </c>
      <c r="O4763" s="312">
        <v>99</v>
      </c>
      <c r="P4763" s="312">
        <v>99</v>
      </c>
      <c r="Q4763" s="312">
        <v>8</v>
      </c>
      <c r="R4763" s="312">
        <v>14</v>
      </c>
      <c r="S4763" s="312">
        <v>13</v>
      </c>
      <c r="T4763" s="312">
        <v>0.90673575129533679</v>
      </c>
      <c r="U4763" s="312">
        <v>0.84940590393483451</v>
      </c>
      <c r="V4763" s="312">
        <v>7.0714285714285694</v>
      </c>
      <c r="W4763" s="312">
        <v>55</v>
      </c>
      <c r="X4763" s="312">
        <v>166.67698498684419</v>
      </c>
      <c r="Y4763" s="312">
        <v>144.20000000000005</v>
      </c>
      <c r="Z4763" s="312">
        <v>155.29230769230779</v>
      </c>
      <c r="AA4763" s="312">
        <v>41.779300387014509</v>
      </c>
      <c r="AB4763" s="312">
        <v>5.724441524658169</v>
      </c>
      <c r="AC4763" s="312">
        <v>-63.156111743493611</v>
      </c>
      <c r="AD4763" s="312">
        <v>0</v>
      </c>
      <c r="AE4763" s="312">
        <v>0</v>
      </c>
      <c r="AF4763" s="312">
        <v>0</v>
      </c>
      <c r="AG4763" s="312">
        <v>0</v>
      </c>
      <c r="AH4763" s="312">
        <v>2</v>
      </c>
      <c r="AI4763" s="312">
        <v>0</v>
      </c>
      <c r="AJ4763" s="312">
        <v>0</v>
      </c>
      <c r="AK4763" s="312">
        <v>0</v>
      </c>
      <c r="AL4763" s="312">
        <v>0</v>
      </c>
      <c r="AM4763" s="312">
        <v>0</v>
      </c>
    </row>
    <row r="4764" spans="1:39">
      <c r="A4764">
        <v>16</v>
      </c>
      <c r="B4764">
        <v>1</v>
      </c>
      <c r="C4764">
        <v>2024</v>
      </c>
      <c r="D4764">
        <v>1</v>
      </c>
      <c r="E4764">
        <v>99</v>
      </c>
      <c r="F4764">
        <v>171</v>
      </c>
      <c r="G4764">
        <v>99</v>
      </c>
      <c r="H4764">
        <v>99</v>
      </c>
      <c r="I4764">
        <v>99</v>
      </c>
      <c r="J4764">
        <v>103</v>
      </c>
      <c r="M4764">
        <v>99</v>
      </c>
      <c r="N4764">
        <v>99</v>
      </c>
      <c r="O4764">
        <v>99</v>
      </c>
      <c r="P4764">
        <v>99</v>
      </c>
      <c r="R4764">
        <v>0</v>
      </c>
    </row>
    <row r="4765" spans="1:39">
      <c r="A4765">
        <v>16</v>
      </c>
      <c r="B4765">
        <v>2</v>
      </c>
      <c r="C4765">
        <v>2024</v>
      </c>
      <c r="D4765">
        <v>2</v>
      </c>
      <c r="E4765">
        <v>99</v>
      </c>
      <c r="F4765">
        <v>171</v>
      </c>
      <c r="G4765">
        <v>99</v>
      </c>
      <c r="H4765">
        <v>99</v>
      </c>
      <c r="I4765">
        <v>99</v>
      </c>
      <c r="J4765">
        <v>103</v>
      </c>
      <c r="M4765">
        <v>99</v>
      </c>
      <c r="N4765">
        <v>99</v>
      </c>
      <c r="O4765">
        <v>99</v>
      </c>
      <c r="P4765">
        <v>99</v>
      </c>
      <c r="R4765">
        <v>0</v>
      </c>
    </row>
    <row r="4766" spans="1:39">
      <c r="A4766">
        <v>16</v>
      </c>
      <c r="B4766">
        <v>3</v>
      </c>
      <c r="C4766">
        <v>2024</v>
      </c>
      <c r="D4766">
        <v>3</v>
      </c>
      <c r="E4766">
        <v>99</v>
      </c>
      <c r="F4766">
        <v>171</v>
      </c>
      <c r="G4766">
        <v>99</v>
      </c>
      <c r="H4766">
        <v>99</v>
      </c>
      <c r="I4766">
        <v>99</v>
      </c>
      <c r="J4766">
        <v>103</v>
      </c>
      <c r="M4766">
        <v>99</v>
      </c>
      <c r="N4766">
        <v>99</v>
      </c>
      <c r="O4766">
        <v>99</v>
      </c>
      <c r="P4766">
        <v>99</v>
      </c>
      <c r="R4766">
        <v>0</v>
      </c>
    </row>
    <row r="4767" spans="1:39">
      <c r="A4767">
        <v>16</v>
      </c>
      <c r="B4767">
        <v>4</v>
      </c>
      <c r="C4767">
        <v>2024</v>
      </c>
      <c r="D4767">
        <v>4</v>
      </c>
      <c r="E4767">
        <v>99</v>
      </c>
      <c r="F4767">
        <v>171</v>
      </c>
      <c r="G4767">
        <v>99</v>
      </c>
      <c r="H4767">
        <v>99</v>
      </c>
      <c r="I4767">
        <v>99</v>
      </c>
      <c r="J4767">
        <v>103</v>
      </c>
      <c r="M4767">
        <v>99</v>
      </c>
      <c r="N4767">
        <v>99</v>
      </c>
      <c r="O4767">
        <v>99</v>
      </c>
      <c r="P4767">
        <v>99</v>
      </c>
      <c r="R4767">
        <v>0</v>
      </c>
    </row>
    <row r="4768" spans="1:39">
      <c r="A4768">
        <v>16</v>
      </c>
      <c r="B4768">
        <v>5</v>
      </c>
      <c r="C4768">
        <v>2024</v>
      </c>
      <c r="D4768">
        <v>5</v>
      </c>
      <c r="E4768">
        <v>99</v>
      </c>
      <c r="F4768">
        <v>171</v>
      </c>
      <c r="G4768">
        <v>99</v>
      </c>
      <c r="H4768">
        <v>99</v>
      </c>
      <c r="I4768">
        <v>99</v>
      </c>
      <c r="J4768">
        <v>103</v>
      </c>
      <c r="M4768">
        <v>99</v>
      </c>
      <c r="N4768">
        <v>99</v>
      </c>
      <c r="O4768">
        <v>99</v>
      </c>
      <c r="P4768">
        <v>99</v>
      </c>
      <c r="R4768">
        <v>0</v>
      </c>
    </row>
    <row r="4769" spans="1:39">
      <c r="A4769">
        <v>16</v>
      </c>
      <c r="B4769">
        <v>6</v>
      </c>
      <c r="C4769">
        <v>2024</v>
      </c>
      <c r="D4769">
        <v>6</v>
      </c>
      <c r="E4769">
        <v>99</v>
      </c>
      <c r="F4769">
        <v>171</v>
      </c>
      <c r="G4769">
        <v>99</v>
      </c>
      <c r="H4769">
        <v>99</v>
      </c>
      <c r="I4769">
        <v>99</v>
      </c>
      <c r="J4769">
        <v>103</v>
      </c>
      <c r="M4769">
        <v>99</v>
      </c>
      <c r="N4769">
        <v>99</v>
      </c>
      <c r="O4769">
        <v>99</v>
      </c>
      <c r="P4769">
        <v>99</v>
      </c>
      <c r="R4769">
        <v>0</v>
      </c>
    </row>
    <row r="4770" spans="1:39">
      <c r="A4770">
        <v>16</v>
      </c>
      <c r="B4770">
        <v>7</v>
      </c>
      <c r="C4770">
        <v>2024</v>
      </c>
      <c r="D4770">
        <v>7</v>
      </c>
      <c r="E4770">
        <v>99</v>
      </c>
      <c r="F4770">
        <v>171</v>
      </c>
      <c r="G4770">
        <v>99</v>
      </c>
      <c r="H4770">
        <v>99</v>
      </c>
      <c r="I4770">
        <v>99</v>
      </c>
      <c r="J4770">
        <v>103</v>
      </c>
      <c r="M4770">
        <v>99</v>
      </c>
      <c r="N4770">
        <v>99</v>
      </c>
      <c r="O4770">
        <v>99</v>
      </c>
      <c r="P4770">
        <v>99</v>
      </c>
      <c r="R4770">
        <v>0</v>
      </c>
    </row>
    <row r="4771" spans="1:39">
      <c r="A4771">
        <v>16</v>
      </c>
      <c r="B4771">
        <v>8</v>
      </c>
      <c r="C4771">
        <v>2024</v>
      </c>
      <c r="D4771">
        <v>8</v>
      </c>
      <c r="E4771">
        <v>99</v>
      </c>
      <c r="F4771">
        <v>171</v>
      </c>
      <c r="G4771">
        <v>99</v>
      </c>
      <c r="H4771">
        <v>99</v>
      </c>
      <c r="I4771">
        <v>99</v>
      </c>
      <c r="J4771">
        <v>103</v>
      </c>
      <c r="M4771">
        <v>99</v>
      </c>
      <c r="N4771">
        <v>99</v>
      </c>
      <c r="O4771">
        <v>99</v>
      </c>
      <c r="P4771">
        <v>99</v>
      </c>
      <c r="R4771">
        <v>0</v>
      </c>
    </row>
    <row r="4772" spans="1:39">
      <c r="A4772">
        <v>16</v>
      </c>
      <c r="B4772">
        <v>9</v>
      </c>
      <c r="C4772">
        <v>2024</v>
      </c>
      <c r="D4772">
        <v>9</v>
      </c>
      <c r="E4772">
        <v>99</v>
      </c>
      <c r="F4772">
        <v>171</v>
      </c>
      <c r="G4772">
        <v>99</v>
      </c>
      <c r="H4772">
        <v>99</v>
      </c>
      <c r="I4772">
        <v>99</v>
      </c>
      <c r="J4772">
        <v>103</v>
      </c>
      <c r="M4772">
        <v>99</v>
      </c>
      <c r="N4772">
        <v>99</v>
      </c>
      <c r="O4772">
        <v>99</v>
      </c>
      <c r="P4772">
        <v>99</v>
      </c>
      <c r="R4772">
        <v>0</v>
      </c>
    </row>
    <row r="4773" spans="1:39">
      <c r="A4773">
        <v>16</v>
      </c>
      <c r="B4773">
        <v>10</v>
      </c>
      <c r="C4773">
        <v>2024</v>
      </c>
      <c r="D4773">
        <v>10</v>
      </c>
      <c r="E4773">
        <v>99</v>
      </c>
      <c r="F4773">
        <v>171</v>
      </c>
      <c r="G4773">
        <v>99</v>
      </c>
      <c r="H4773">
        <v>99</v>
      </c>
      <c r="I4773">
        <v>99</v>
      </c>
      <c r="J4773">
        <v>103</v>
      </c>
      <c r="M4773">
        <v>99</v>
      </c>
      <c r="N4773">
        <v>99</v>
      </c>
      <c r="O4773">
        <v>99</v>
      </c>
      <c r="P4773">
        <v>99</v>
      </c>
      <c r="R4773">
        <v>0</v>
      </c>
    </row>
    <row r="4774" spans="1:39">
      <c r="A4774">
        <v>16</v>
      </c>
      <c r="B4774">
        <v>11</v>
      </c>
      <c r="C4774">
        <v>2024</v>
      </c>
      <c r="D4774">
        <v>11</v>
      </c>
      <c r="E4774">
        <v>99</v>
      </c>
      <c r="F4774">
        <v>171</v>
      </c>
      <c r="G4774">
        <v>99</v>
      </c>
      <c r="H4774">
        <v>99</v>
      </c>
      <c r="I4774">
        <v>99</v>
      </c>
      <c r="J4774">
        <v>103</v>
      </c>
      <c r="M4774">
        <v>99</v>
      </c>
      <c r="N4774">
        <v>99</v>
      </c>
      <c r="O4774">
        <v>99</v>
      </c>
      <c r="P4774">
        <v>99</v>
      </c>
      <c r="R4774">
        <v>0</v>
      </c>
    </row>
    <row r="4775" spans="1:39">
      <c r="A4775">
        <v>16</v>
      </c>
      <c r="B4775">
        <v>12</v>
      </c>
      <c r="C4775">
        <v>2024</v>
      </c>
      <c r="D4775">
        <v>12</v>
      </c>
      <c r="E4775">
        <v>99</v>
      </c>
      <c r="F4775">
        <v>171</v>
      </c>
      <c r="G4775">
        <v>99</v>
      </c>
      <c r="H4775">
        <v>99</v>
      </c>
      <c r="I4775">
        <v>99</v>
      </c>
      <c r="J4775">
        <v>103</v>
      </c>
      <c r="M4775">
        <v>99</v>
      </c>
      <c r="N4775">
        <v>99</v>
      </c>
      <c r="O4775">
        <v>99</v>
      </c>
      <c r="P4775">
        <v>99</v>
      </c>
      <c r="R4775">
        <v>0</v>
      </c>
    </row>
    <row r="4776" spans="1:39">
      <c r="A4776">
        <v>16</v>
      </c>
      <c r="B4776">
        <v>13</v>
      </c>
      <c r="C4776">
        <v>2024</v>
      </c>
      <c r="D4776">
        <v>1</v>
      </c>
      <c r="E4776">
        <v>99</v>
      </c>
      <c r="F4776">
        <v>171</v>
      </c>
      <c r="G4776">
        <v>99</v>
      </c>
      <c r="H4776">
        <v>99</v>
      </c>
      <c r="I4776">
        <v>99</v>
      </c>
      <c r="J4776">
        <v>106</v>
      </c>
      <c r="M4776">
        <v>99</v>
      </c>
      <c r="N4776">
        <v>99</v>
      </c>
      <c r="O4776">
        <v>99</v>
      </c>
      <c r="P4776">
        <v>99</v>
      </c>
      <c r="Q4776">
        <v>1</v>
      </c>
      <c r="R4776">
        <v>1</v>
      </c>
      <c r="S4776">
        <v>1</v>
      </c>
      <c r="T4776">
        <v>3.6913990402362498E-2</v>
      </c>
      <c r="U4776">
        <v>3.7253793907827883E-2</v>
      </c>
      <c r="V4776">
        <v>14</v>
      </c>
      <c r="W4776">
        <v>59</v>
      </c>
      <c r="X4776">
        <v>169.77248104008669</v>
      </c>
      <c r="Y4776">
        <v>156.70000000000005</v>
      </c>
      <c r="Z4776">
        <v>156.70000000000005</v>
      </c>
      <c r="AA4776">
        <v>0</v>
      </c>
      <c r="AB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</row>
    <row r="4777" spans="1:39">
      <c r="A4777">
        <v>16</v>
      </c>
      <c r="B4777">
        <v>14</v>
      </c>
      <c r="C4777">
        <v>2024</v>
      </c>
      <c r="D4777">
        <v>2</v>
      </c>
      <c r="E4777">
        <v>99</v>
      </c>
      <c r="F4777">
        <v>171</v>
      </c>
      <c r="G4777">
        <v>99</v>
      </c>
      <c r="H4777">
        <v>99</v>
      </c>
      <c r="I4777">
        <v>99</v>
      </c>
      <c r="J4777">
        <v>106</v>
      </c>
      <c r="M4777">
        <v>99</v>
      </c>
      <c r="N4777">
        <v>99</v>
      </c>
      <c r="O4777">
        <v>99</v>
      </c>
      <c r="P4777">
        <v>99</v>
      </c>
      <c r="Q4777">
        <v>1</v>
      </c>
      <c r="R4777">
        <v>1</v>
      </c>
      <c r="S4777">
        <v>1</v>
      </c>
      <c r="T4777">
        <v>3.7369207772795225E-2</v>
      </c>
      <c r="U4777">
        <v>3.4107879678158551E-2</v>
      </c>
      <c r="V4777">
        <v>14</v>
      </c>
      <c r="W4777">
        <v>57</v>
      </c>
      <c r="X4777">
        <v>151.13759479956661</v>
      </c>
      <c r="Y4777">
        <v>139.5</v>
      </c>
      <c r="Z4777">
        <v>139.5</v>
      </c>
      <c r="AA4777">
        <v>0</v>
      </c>
      <c r="AB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</row>
    <row r="4778" spans="1:39">
      <c r="A4778">
        <v>16</v>
      </c>
      <c r="B4778">
        <v>15</v>
      </c>
      <c r="C4778">
        <v>2024</v>
      </c>
      <c r="D4778">
        <v>3</v>
      </c>
      <c r="E4778">
        <v>99</v>
      </c>
      <c r="F4778">
        <v>171</v>
      </c>
      <c r="G4778">
        <v>99</v>
      </c>
      <c r="H4778">
        <v>99</v>
      </c>
      <c r="I4778">
        <v>99</v>
      </c>
      <c r="J4778">
        <v>106</v>
      </c>
      <c r="M4778">
        <v>99</v>
      </c>
      <c r="N4778">
        <v>99</v>
      </c>
      <c r="O4778">
        <v>99</v>
      </c>
      <c r="P4778">
        <v>99</v>
      </c>
      <c r="Q4778">
        <v>1</v>
      </c>
      <c r="R4778">
        <v>1</v>
      </c>
      <c r="S4778">
        <v>1</v>
      </c>
      <c r="T4778">
        <v>4.7192071731949031E-2</v>
      </c>
      <c r="U4778">
        <v>4.2298306497715633E-2</v>
      </c>
      <c r="V4778">
        <v>0</v>
      </c>
      <c r="W4778">
        <v>60</v>
      </c>
      <c r="X4778">
        <v>148.86240520043339</v>
      </c>
      <c r="Y4778">
        <v>137.4</v>
      </c>
      <c r="Z4778">
        <v>137.4</v>
      </c>
      <c r="AA4778">
        <v>0</v>
      </c>
      <c r="AB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</row>
    <row r="4779" spans="1:39">
      <c r="A4779">
        <v>16</v>
      </c>
      <c r="B4779">
        <v>16</v>
      </c>
      <c r="C4779">
        <v>2024</v>
      </c>
      <c r="D4779">
        <v>4</v>
      </c>
      <c r="E4779">
        <v>99</v>
      </c>
      <c r="F4779">
        <v>171</v>
      </c>
      <c r="G4779">
        <v>99</v>
      </c>
      <c r="H4779">
        <v>99</v>
      </c>
      <c r="I4779">
        <v>99</v>
      </c>
      <c r="J4779">
        <v>106</v>
      </c>
      <c r="M4779">
        <v>99</v>
      </c>
      <c r="N4779">
        <v>99</v>
      </c>
      <c r="O4779">
        <v>99</v>
      </c>
      <c r="P4779">
        <v>99</v>
      </c>
      <c r="R4779">
        <v>0</v>
      </c>
    </row>
    <row r="4780" spans="1:39">
      <c r="A4780">
        <v>16</v>
      </c>
      <c r="B4780">
        <v>17</v>
      </c>
      <c r="C4780">
        <v>2024</v>
      </c>
      <c r="D4780">
        <v>5</v>
      </c>
      <c r="E4780">
        <v>99</v>
      </c>
      <c r="F4780">
        <v>171</v>
      </c>
      <c r="G4780">
        <v>99</v>
      </c>
      <c r="H4780">
        <v>99</v>
      </c>
      <c r="I4780">
        <v>99</v>
      </c>
      <c r="J4780">
        <v>106</v>
      </c>
      <c r="M4780">
        <v>99</v>
      </c>
      <c r="N4780">
        <v>99</v>
      </c>
      <c r="O4780">
        <v>99</v>
      </c>
      <c r="P4780">
        <v>99</v>
      </c>
      <c r="Q4780">
        <v>1</v>
      </c>
      <c r="R4780">
        <v>1</v>
      </c>
      <c r="S4780">
        <v>1</v>
      </c>
      <c r="T4780">
        <v>3.7257824143070037E-2</v>
      </c>
      <c r="U4780">
        <v>3.328717609701113E-2</v>
      </c>
      <c r="V4780">
        <v>14</v>
      </c>
      <c r="W4780">
        <v>58</v>
      </c>
      <c r="X4780">
        <v>147.02058504875401</v>
      </c>
      <c r="Y4780">
        <v>135.69999999999999</v>
      </c>
      <c r="Z4780">
        <v>135.69999999999999</v>
      </c>
      <c r="AA4780">
        <v>0</v>
      </c>
      <c r="AB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1</v>
      </c>
      <c r="AK4780">
        <v>0</v>
      </c>
      <c r="AL4780">
        <v>0</v>
      </c>
      <c r="AM4780">
        <v>0</v>
      </c>
    </row>
    <row r="4781" spans="1:39">
      <c r="A4781">
        <v>16</v>
      </c>
      <c r="B4781">
        <v>18</v>
      </c>
      <c r="C4781">
        <v>2024</v>
      </c>
      <c r="D4781">
        <v>6</v>
      </c>
      <c r="E4781">
        <v>99</v>
      </c>
      <c r="F4781">
        <v>171</v>
      </c>
      <c r="G4781">
        <v>99</v>
      </c>
      <c r="H4781">
        <v>99</v>
      </c>
      <c r="I4781">
        <v>99</v>
      </c>
      <c r="J4781">
        <v>106</v>
      </c>
      <c r="M4781">
        <v>99</v>
      </c>
      <c r="N4781">
        <v>99</v>
      </c>
      <c r="O4781">
        <v>99</v>
      </c>
      <c r="P4781">
        <v>99</v>
      </c>
      <c r="Q4781">
        <v>1</v>
      </c>
      <c r="R4781">
        <v>1</v>
      </c>
      <c r="S4781">
        <v>1</v>
      </c>
      <c r="T4781">
        <v>0.1054852320675105</v>
      </c>
      <c r="U4781">
        <v>9.4140717403005253E-2</v>
      </c>
      <c r="V4781">
        <v>0</v>
      </c>
      <c r="W4781">
        <v>61</v>
      </c>
      <c r="X4781">
        <v>148.75406283856989</v>
      </c>
      <c r="Y4781">
        <v>137.30000000000001</v>
      </c>
      <c r="Z4781">
        <v>137.30000000000001</v>
      </c>
      <c r="AA4781">
        <v>0</v>
      </c>
      <c r="AB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</row>
    <row r="4782" spans="1:39">
      <c r="A4782">
        <v>16</v>
      </c>
      <c r="B4782">
        <v>19</v>
      </c>
      <c r="C4782">
        <v>2024</v>
      </c>
      <c r="D4782">
        <v>7</v>
      </c>
      <c r="E4782">
        <v>99</v>
      </c>
      <c r="F4782">
        <v>171</v>
      </c>
      <c r="G4782">
        <v>99</v>
      </c>
      <c r="H4782">
        <v>99</v>
      </c>
      <c r="I4782">
        <v>99</v>
      </c>
      <c r="J4782">
        <v>106</v>
      </c>
      <c r="M4782">
        <v>99</v>
      </c>
      <c r="N4782">
        <v>99</v>
      </c>
      <c r="O4782">
        <v>99</v>
      </c>
      <c r="P4782">
        <v>99</v>
      </c>
      <c r="R4782">
        <v>0</v>
      </c>
    </row>
    <row r="4783" spans="1:39">
      <c r="A4783">
        <v>16</v>
      </c>
      <c r="B4783">
        <v>20</v>
      </c>
      <c r="C4783">
        <v>2024</v>
      </c>
      <c r="D4783">
        <v>8</v>
      </c>
      <c r="E4783">
        <v>99</v>
      </c>
      <c r="F4783">
        <v>171</v>
      </c>
      <c r="G4783">
        <v>99</v>
      </c>
      <c r="H4783">
        <v>99</v>
      </c>
      <c r="I4783">
        <v>99</v>
      </c>
      <c r="J4783">
        <v>106</v>
      </c>
      <c r="M4783">
        <v>99</v>
      </c>
      <c r="N4783">
        <v>99</v>
      </c>
      <c r="O4783">
        <v>99</v>
      </c>
      <c r="P4783">
        <v>99</v>
      </c>
      <c r="R4783">
        <v>0</v>
      </c>
    </row>
    <row r="4784" spans="1:39">
      <c r="A4784">
        <v>16</v>
      </c>
      <c r="B4784">
        <v>21</v>
      </c>
      <c r="C4784">
        <v>2024</v>
      </c>
      <c r="D4784">
        <v>9</v>
      </c>
      <c r="E4784">
        <v>99</v>
      </c>
      <c r="F4784">
        <v>171</v>
      </c>
      <c r="G4784">
        <v>99</v>
      </c>
      <c r="H4784">
        <v>99</v>
      </c>
      <c r="I4784">
        <v>99</v>
      </c>
      <c r="J4784">
        <v>106</v>
      </c>
      <c r="M4784">
        <v>99</v>
      </c>
      <c r="N4784">
        <v>99</v>
      </c>
      <c r="O4784">
        <v>99</v>
      </c>
      <c r="P4784">
        <v>99</v>
      </c>
      <c r="R4784">
        <v>0</v>
      </c>
    </row>
    <row r="4785" spans="1:39">
      <c r="A4785">
        <v>16</v>
      </c>
      <c r="B4785">
        <v>22</v>
      </c>
      <c r="C4785">
        <v>2024</v>
      </c>
      <c r="D4785">
        <v>10</v>
      </c>
      <c r="E4785">
        <v>99</v>
      </c>
      <c r="F4785">
        <v>171</v>
      </c>
      <c r="G4785">
        <v>99</v>
      </c>
      <c r="H4785">
        <v>99</v>
      </c>
      <c r="I4785">
        <v>99</v>
      </c>
      <c r="J4785">
        <v>106</v>
      </c>
      <c r="M4785">
        <v>99</v>
      </c>
      <c r="N4785">
        <v>99</v>
      </c>
      <c r="O4785">
        <v>99</v>
      </c>
      <c r="P4785">
        <v>99</v>
      </c>
      <c r="R4785">
        <v>0</v>
      </c>
    </row>
    <row r="4786" spans="1:39">
      <c r="A4786">
        <v>16</v>
      </c>
      <c r="B4786">
        <v>23</v>
      </c>
      <c r="C4786">
        <v>2024</v>
      </c>
      <c r="D4786">
        <v>11</v>
      </c>
      <c r="E4786">
        <v>99</v>
      </c>
      <c r="F4786">
        <v>171</v>
      </c>
      <c r="G4786">
        <v>99</v>
      </c>
      <c r="H4786">
        <v>99</v>
      </c>
      <c r="I4786">
        <v>99</v>
      </c>
      <c r="J4786">
        <v>106</v>
      </c>
      <c r="M4786">
        <v>99</v>
      </c>
      <c r="N4786">
        <v>99</v>
      </c>
      <c r="O4786">
        <v>99</v>
      </c>
      <c r="P4786">
        <v>99</v>
      </c>
      <c r="R4786">
        <v>0</v>
      </c>
    </row>
    <row r="4787" spans="1:39">
      <c r="A4787">
        <v>16</v>
      </c>
      <c r="B4787">
        <v>24</v>
      </c>
      <c r="C4787">
        <v>2024</v>
      </c>
      <c r="D4787">
        <v>12</v>
      </c>
      <c r="E4787">
        <v>99</v>
      </c>
      <c r="F4787">
        <v>171</v>
      </c>
      <c r="G4787">
        <v>99</v>
      </c>
      <c r="H4787">
        <v>99</v>
      </c>
      <c r="I4787">
        <v>99</v>
      </c>
      <c r="J4787">
        <v>106</v>
      </c>
      <c r="M4787">
        <v>99</v>
      </c>
      <c r="N4787">
        <v>99</v>
      </c>
      <c r="O4787">
        <v>99</v>
      </c>
      <c r="P4787">
        <v>99</v>
      </c>
      <c r="R4787">
        <v>0</v>
      </c>
    </row>
    <row r="4788" spans="1:39">
      <c r="A4788">
        <v>16</v>
      </c>
      <c r="B4788">
        <v>25</v>
      </c>
      <c r="C4788">
        <v>2024</v>
      </c>
      <c r="D4788">
        <v>1</v>
      </c>
      <c r="E4788">
        <v>99</v>
      </c>
      <c r="F4788">
        <v>171</v>
      </c>
      <c r="G4788">
        <v>99</v>
      </c>
      <c r="H4788">
        <v>99</v>
      </c>
      <c r="I4788">
        <v>99</v>
      </c>
      <c r="J4788">
        <v>109</v>
      </c>
      <c r="M4788">
        <v>99</v>
      </c>
      <c r="N4788">
        <v>99</v>
      </c>
      <c r="O4788">
        <v>99</v>
      </c>
      <c r="P4788">
        <v>99</v>
      </c>
      <c r="Q4788">
        <v>100</v>
      </c>
      <c r="R4788">
        <v>841</v>
      </c>
      <c r="S4788">
        <v>841</v>
      </c>
      <c r="T4788">
        <v>31.044665928386856</v>
      </c>
      <c r="U4788">
        <v>32.524273806588845</v>
      </c>
      <c r="V4788">
        <v>6.4649227110582643</v>
      </c>
      <c r="W4788">
        <v>58.518430439952411</v>
      </c>
      <c r="X4788">
        <v>176.24158929613549</v>
      </c>
      <c r="Y4788">
        <v>162.67098692033301</v>
      </c>
      <c r="Z4788">
        <v>162.67098692033301</v>
      </c>
      <c r="AA4788">
        <v>31.547528495880361</v>
      </c>
      <c r="AB4788">
        <v>5.1171721726174013</v>
      </c>
      <c r="AC4788">
        <v>-28.780563148402024</v>
      </c>
      <c r="AD4788">
        <v>32</v>
      </c>
      <c r="AE4788">
        <v>0</v>
      </c>
      <c r="AF4788">
        <v>0</v>
      </c>
      <c r="AG4788">
        <v>4</v>
      </c>
      <c r="AH4788">
        <v>50</v>
      </c>
      <c r="AI4788">
        <v>10</v>
      </c>
      <c r="AJ4788">
        <v>10</v>
      </c>
      <c r="AK4788">
        <v>15</v>
      </c>
      <c r="AL4788">
        <v>4</v>
      </c>
      <c r="AM4788">
        <v>1</v>
      </c>
    </row>
    <row r="4789" spans="1:39">
      <c r="A4789">
        <v>16</v>
      </c>
      <c r="B4789">
        <v>26</v>
      </c>
      <c r="C4789">
        <v>2024</v>
      </c>
      <c r="D4789">
        <v>2</v>
      </c>
      <c r="E4789">
        <v>99</v>
      </c>
      <c r="F4789">
        <v>171</v>
      </c>
      <c r="G4789">
        <v>99</v>
      </c>
      <c r="H4789">
        <v>99</v>
      </c>
      <c r="I4789">
        <v>99</v>
      </c>
      <c r="J4789">
        <v>109</v>
      </c>
      <c r="M4789">
        <v>99</v>
      </c>
      <c r="N4789">
        <v>99</v>
      </c>
      <c r="O4789">
        <v>99</v>
      </c>
      <c r="P4789">
        <v>99</v>
      </c>
      <c r="Q4789">
        <v>106</v>
      </c>
      <c r="R4789">
        <v>1171</v>
      </c>
      <c r="S4789">
        <v>1170</v>
      </c>
      <c r="T4789">
        <v>43.759342301943192</v>
      </c>
      <c r="U4789">
        <v>45.017975708343627</v>
      </c>
      <c r="V4789">
        <v>6.1110162254483349</v>
      </c>
      <c r="W4789">
        <v>58.635042735042738</v>
      </c>
      <c r="X4789">
        <v>170.35184899054724</v>
      </c>
      <c r="Y4789">
        <v>157.23475661827484</v>
      </c>
      <c r="Z4789">
        <v>157.36914529914523</v>
      </c>
      <c r="AA4789">
        <v>31.814863431530721</v>
      </c>
      <c r="AB4789">
        <v>4.5864127881308967</v>
      </c>
      <c r="AC4789">
        <v>-44.708209642016847</v>
      </c>
      <c r="AD4789">
        <v>44</v>
      </c>
      <c r="AE4789">
        <v>0</v>
      </c>
      <c r="AF4789">
        <v>0</v>
      </c>
      <c r="AG4789">
        <v>4</v>
      </c>
      <c r="AH4789">
        <v>47</v>
      </c>
      <c r="AI4789">
        <v>12</v>
      </c>
      <c r="AJ4789">
        <v>12</v>
      </c>
      <c r="AK4789">
        <v>6</v>
      </c>
      <c r="AL4789">
        <v>8</v>
      </c>
      <c r="AM4789">
        <v>4</v>
      </c>
    </row>
    <row r="4790" spans="1:39">
      <c r="A4790">
        <v>16</v>
      </c>
      <c r="B4790">
        <v>27</v>
      </c>
      <c r="C4790">
        <v>2024</v>
      </c>
      <c r="D4790">
        <v>3</v>
      </c>
      <c r="E4790">
        <v>99</v>
      </c>
      <c r="F4790">
        <v>171</v>
      </c>
      <c r="G4790">
        <v>99</v>
      </c>
      <c r="H4790">
        <v>99</v>
      </c>
      <c r="I4790">
        <v>99</v>
      </c>
      <c r="J4790">
        <v>109</v>
      </c>
      <c r="M4790">
        <v>99</v>
      </c>
      <c r="N4790">
        <v>99</v>
      </c>
      <c r="O4790">
        <v>99</v>
      </c>
      <c r="P4790">
        <v>99</v>
      </c>
      <c r="Q4790">
        <v>90</v>
      </c>
      <c r="R4790">
        <v>714</v>
      </c>
      <c r="S4790">
        <v>714</v>
      </c>
      <c r="T4790">
        <v>33.695139216611594</v>
      </c>
      <c r="U4790">
        <v>34.907585588652957</v>
      </c>
      <c r="V4790">
        <v>6.3067226890756301</v>
      </c>
      <c r="W4790">
        <v>58.501400560224106</v>
      </c>
      <c r="X4790">
        <v>172.06147897945743</v>
      </c>
      <c r="Y4790">
        <v>158.81274509803916</v>
      </c>
      <c r="Z4790">
        <v>158.81274509803916</v>
      </c>
      <c r="AA4790">
        <v>32.045753661891077</v>
      </c>
      <c r="AB4790">
        <v>5.5474144934591552</v>
      </c>
      <c r="AC4790">
        <v>-49.515938522296011</v>
      </c>
      <c r="AD4790">
        <v>31</v>
      </c>
      <c r="AE4790">
        <v>0</v>
      </c>
      <c r="AF4790">
        <v>0</v>
      </c>
      <c r="AG4790">
        <v>5</v>
      </c>
      <c r="AH4790">
        <v>27</v>
      </c>
      <c r="AI4790">
        <v>8</v>
      </c>
      <c r="AJ4790">
        <v>4</v>
      </c>
      <c r="AK4790">
        <v>3</v>
      </c>
      <c r="AL4790">
        <v>4</v>
      </c>
      <c r="AM4790">
        <v>3</v>
      </c>
    </row>
    <row r="4791" spans="1:39">
      <c r="A4791">
        <v>16</v>
      </c>
      <c r="B4791">
        <v>28</v>
      </c>
      <c r="C4791">
        <v>2024</v>
      </c>
      <c r="D4791">
        <v>4</v>
      </c>
      <c r="E4791">
        <v>99</v>
      </c>
      <c r="F4791">
        <v>171</v>
      </c>
      <c r="G4791">
        <v>99</v>
      </c>
      <c r="H4791">
        <v>99</v>
      </c>
      <c r="I4791">
        <v>99</v>
      </c>
      <c r="J4791">
        <v>109</v>
      </c>
      <c r="M4791">
        <v>99</v>
      </c>
      <c r="N4791">
        <v>99</v>
      </c>
      <c r="O4791">
        <v>99</v>
      </c>
      <c r="P4791">
        <v>99</v>
      </c>
      <c r="Q4791">
        <v>122</v>
      </c>
      <c r="R4791">
        <v>1276</v>
      </c>
      <c r="S4791">
        <v>1274</v>
      </c>
      <c r="T4791">
        <v>43.00640377485675</v>
      </c>
      <c r="U4791">
        <v>44.363702785984344</v>
      </c>
      <c r="V4791">
        <v>6.3189655172413772</v>
      </c>
      <c r="W4791">
        <v>58.700941915227645</v>
      </c>
      <c r="X4791">
        <v>170.98954954710183</v>
      </c>
      <c r="Y4791">
        <v>157.60156739811936</v>
      </c>
      <c r="Z4791">
        <v>157.84897959183689</v>
      </c>
      <c r="AA4791">
        <v>30.686937526438005</v>
      </c>
      <c r="AB4791">
        <v>5.0984852361326549</v>
      </c>
      <c r="AC4791">
        <v>-41.514254168216127</v>
      </c>
      <c r="AD4791">
        <v>45</v>
      </c>
      <c r="AE4791">
        <v>0</v>
      </c>
      <c r="AF4791">
        <v>0</v>
      </c>
      <c r="AG4791">
        <v>4</v>
      </c>
      <c r="AH4791">
        <v>45</v>
      </c>
      <c r="AI4791">
        <v>13</v>
      </c>
      <c r="AJ4791">
        <v>7</v>
      </c>
      <c r="AK4791">
        <v>17</v>
      </c>
      <c r="AL4791">
        <v>12</v>
      </c>
      <c r="AM4791">
        <v>2</v>
      </c>
    </row>
    <row r="4792" spans="1:39">
      <c r="A4792">
        <v>16</v>
      </c>
      <c r="B4792">
        <v>29</v>
      </c>
      <c r="C4792">
        <v>2024</v>
      </c>
      <c r="D4792">
        <v>5</v>
      </c>
      <c r="E4792">
        <v>99</v>
      </c>
      <c r="F4792">
        <v>171</v>
      </c>
      <c r="G4792">
        <v>99</v>
      </c>
      <c r="H4792">
        <v>99</v>
      </c>
      <c r="I4792">
        <v>99</v>
      </c>
      <c r="J4792">
        <v>109</v>
      </c>
      <c r="M4792">
        <v>99</v>
      </c>
      <c r="N4792">
        <v>99</v>
      </c>
      <c r="O4792">
        <v>99</v>
      </c>
      <c r="P4792">
        <v>99</v>
      </c>
      <c r="Q4792">
        <v>94</v>
      </c>
      <c r="R4792">
        <v>1028</v>
      </c>
      <c r="S4792">
        <v>1028</v>
      </c>
      <c r="T4792">
        <v>38.301043219076007</v>
      </c>
      <c r="U4792">
        <v>39.422392678293043</v>
      </c>
      <c r="V4792">
        <v>5.9435797665369652</v>
      </c>
      <c r="W4792">
        <v>58.762645914396877</v>
      </c>
      <c r="X4792">
        <v>169.37568240933152</v>
      </c>
      <c r="Y4792">
        <v>156.33375486381323</v>
      </c>
      <c r="Z4792">
        <v>156.33375486381323</v>
      </c>
      <c r="AA4792">
        <v>32.635249835344958</v>
      </c>
      <c r="AB4792">
        <v>5.1383661806959164</v>
      </c>
      <c r="AC4792">
        <v>-46.17132076974319</v>
      </c>
      <c r="AD4792">
        <v>33</v>
      </c>
      <c r="AE4792">
        <v>0</v>
      </c>
      <c r="AF4792">
        <v>0</v>
      </c>
      <c r="AG4792">
        <v>5</v>
      </c>
      <c r="AH4792">
        <v>38</v>
      </c>
      <c r="AI4792">
        <v>11</v>
      </c>
      <c r="AJ4792">
        <v>6</v>
      </c>
      <c r="AK4792">
        <v>10</v>
      </c>
      <c r="AL4792">
        <v>2</v>
      </c>
      <c r="AM4792">
        <v>2</v>
      </c>
    </row>
    <row r="4793" spans="1:39">
      <c r="A4793">
        <v>16</v>
      </c>
      <c r="B4793">
        <v>30</v>
      </c>
      <c r="C4793">
        <v>2024</v>
      </c>
      <c r="D4793">
        <v>6</v>
      </c>
      <c r="E4793">
        <v>99</v>
      </c>
      <c r="F4793">
        <v>171</v>
      </c>
      <c r="G4793">
        <v>99</v>
      </c>
      <c r="H4793">
        <v>99</v>
      </c>
      <c r="I4793">
        <v>99</v>
      </c>
      <c r="J4793">
        <v>109</v>
      </c>
      <c r="M4793">
        <v>99</v>
      </c>
      <c r="N4793">
        <v>99</v>
      </c>
      <c r="O4793">
        <v>99</v>
      </c>
      <c r="P4793">
        <v>99</v>
      </c>
      <c r="Q4793">
        <v>65</v>
      </c>
      <c r="R4793">
        <v>319</v>
      </c>
      <c r="S4793">
        <v>319</v>
      </c>
      <c r="T4793">
        <v>33.64978902953586</v>
      </c>
      <c r="U4793">
        <v>35.775461018680744</v>
      </c>
      <c r="V4793">
        <v>6.7241379310344804</v>
      </c>
      <c r="W4793">
        <v>58.068965517241359</v>
      </c>
      <c r="X4793">
        <v>177.20904641739983</v>
      </c>
      <c r="Y4793">
        <v>163.56394984326016</v>
      </c>
      <c r="Z4793">
        <v>163.56394984326016</v>
      </c>
      <c r="AA4793">
        <v>30.129509140970711</v>
      </c>
      <c r="AB4793">
        <v>5.3411758179200008</v>
      </c>
      <c r="AC4793">
        <v>-40.924738225833217</v>
      </c>
      <c r="AD4793">
        <v>6</v>
      </c>
      <c r="AE4793">
        <v>0</v>
      </c>
      <c r="AF4793">
        <v>0</v>
      </c>
      <c r="AG4793">
        <v>2</v>
      </c>
      <c r="AH4793">
        <v>12</v>
      </c>
      <c r="AI4793">
        <v>5</v>
      </c>
      <c r="AJ4793">
        <v>4</v>
      </c>
      <c r="AK4793">
        <v>1</v>
      </c>
      <c r="AL4793">
        <v>0</v>
      </c>
      <c r="AM4793">
        <v>2</v>
      </c>
    </row>
    <row r="4794" spans="1:39">
      <c r="A4794">
        <v>16</v>
      </c>
      <c r="B4794">
        <v>31</v>
      </c>
      <c r="C4794">
        <v>2024</v>
      </c>
      <c r="D4794">
        <v>7</v>
      </c>
      <c r="E4794">
        <v>99</v>
      </c>
      <c r="F4794">
        <v>171</v>
      </c>
      <c r="G4794">
        <v>99</v>
      </c>
      <c r="H4794">
        <v>99</v>
      </c>
      <c r="I4794">
        <v>99</v>
      </c>
      <c r="J4794">
        <v>109</v>
      </c>
      <c r="M4794">
        <v>99</v>
      </c>
      <c r="N4794">
        <v>99</v>
      </c>
      <c r="O4794">
        <v>99</v>
      </c>
      <c r="P4794">
        <v>99</v>
      </c>
      <c r="R4794">
        <v>0</v>
      </c>
    </row>
    <row r="4795" spans="1:39">
      <c r="A4795">
        <v>16</v>
      </c>
      <c r="B4795">
        <v>32</v>
      </c>
      <c r="C4795">
        <v>2024</v>
      </c>
      <c r="D4795">
        <v>8</v>
      </c>
      <c r="E4795">
        <v>99</v>
      </c>
      <c r="F4795">
        <v>171</v>
      </c>
      <c r="G4795">
        <v>99</v>
      </c>
      <c r="H4795">
        <v>99</v>
      </c>
      <c r="I4795">
        <v>99</v>
      </c>
      <c r="J4795">
        <v>109</v>
      </c>
      <c r="M4795">
        <v>99</v>
      </c>
      <c r="N4795">
        <v>99</v>
      </c>
      <c r="O4795">
        <v>99</v>
      </c>
      <c r="P4795">
        <v>99</v>
      </c>
      <c r="R4795">
        <v>0</v>
      </c>
    </row>
    <row r="4796" spans="1:39">
      <c r="A4796">
        <v>16</v>
      </c>
      <c r="B4796">
        <v>33</v>
      </c>
      <c r="C4796">
        <v>2024</v>
      </c>
      <c r="D4796">
        <v>9</v>
      </c>
      <c r="E4796">
        <v>99</v>
      </c>
      <c r="F4796">
        <v>171</v>
      </c>
      <c r="G4796">
        <v>99</v>
      </c>
      <c r="H4796">
        <v>99</v>
      </c>
      <c r="I4796">
        <v>99</v>
      </c>
      <c r="J4796">
        <v>109</v>
      </c>
      <c r="M4796">
        <v>99</v>
      </c>
      <c r="N4796">
        <v>99</v>
      </c>
      <c r="O4796">
        <v>99</v>
      </c>
      <c r="P4796">
        <v>99</v>
      </c>
      <c r="R4796">
        <v>0</v>
      </c>
    </row>
    <row r="4797" spans="1:39">
      <c r="A4797">
        <v>16</v>
      </c>
      <c r="B4797">
        <v>34</v>
      </c>
      <c r="C4797">
        <v>2024</v>
      </c>
      <c r="D4797">
        <v>10</v>
      </c>
      <c r="E4797">
        <v>99</v>
      </c>
      <c r="F4797">
        <v>171</v>
      </c>
      <c r="G4797">
        <v>99</v>
      </c>
      <c r="H4797">
        <v>99</v>
      </c>
      <c r="I4797">
        <v>99</v>
      </c>
      <c r="J4797">
        <v>109</v>
      </c>
      <c r="M4797">
        <v>99</v>
      </c>
      <c r="N4797">
        <v>99</v>
      </c>
      <c r="O4797">
        <v>99</v>
      </c>
      <c r="P4797">
        <v>99</v>
      </c>
      <c r="R4797">
        <v>0</v>
      </c>
    </row>
    <row r="4798" spans="1:39">
      <c r="A4798">
        <v>16</v>
      </c>
      <c r="B4798">
        <v>35</v>
      </c>
      <c r="C4798">
        <v>2024</v>
      </c>
      <c r="D4798">
        <v>11</v>
      </c>
      <c r="E4798">
        <v>99</v>
      </c>
      <c r="F4798">
        <v>171</v>
      </c>
      <c r="G4798">
        <v>99</v>
      </c>
      <c r="H4798">
        <v>99</v>
      </c>
      <c r="I4798">
        <v>99</v>
      </c>
      <c r="J4798">
        <v>109</v>
      </c>
      <c r="M4798">
        <v>99</v>
      </c>
      <c r="N4798">
        <v>99</v>
      </c>
      <c r="O4798">
        <v>99</v>
      </c>
      <c r="P4798">
        <v>99</v>
      </c>
      <c r="R4798">
        <v>0</v>
      </c>
    </row>
    <row r="4799" spans="1:39">
      <c r="A4799">
        <v>16</v>
      </c>
      <c r="B4799">
        <v>36</v>
      </c>
      <c r="C4799">
        <v>2024</v>
      </c>
      <c r="D4799">
        <v>12</v>
      </c>
      <c r="E4799">
        <v>99</v>
      </c>
      <c r="F4799">
        <v>171</v>
      </c>
      <c r="G4799">
        <v>99</v>
      </c>
      <c r="H4799">
        <v>99</v>
      </c>
      <c r="I4799">
        <v>99</v>
      </c>
      <c r="J4799">
        <v>109</v>
      </c>
      <c r="M4799">
        <v>99</v>
      </c>
      <c r="N4799">
        <v>99</v>
      </c>
      <c r="O4799">
        <v>99</v>
      </c>
      <c r="P4799">
        <v>99</v>
      </c>
      <c r="R4799">
        <v>0</v>
      </c>
    </row>
    <row r="4800" spans="1:39">
      <c r="A4800">
        <v>16</v>
      </c>
      <c r="B4800">
        <v>37</v>
      </c>
      <c r="C4800">
        <v>2024</v>
      </c>
      <c r="D4800">
        <v>1</v>
      </c>
      <c r="E4800">
        <v>99</v>
      </c>
      <c r="F4800">
        <v>171</v>
      </c>
      <c r="G4800">
        <v>99</v>
      </c>
      <c r="H4800">
        <v>99</v>
      </c>
      <c r="I4800">
        <v>99</v>
      </c>
      <c r="J4800">
        <v>111</v>
      </c>
      <c r="M4800">
        <v>99</v>
      </c>
      <c r="N4800">
        <v>99</v>
      </c>
      <c r="O4800">
        <v>99</v>
      </c>
      <c r="P4800">
        <v>99</v>
      </c>
      <c r="Q4800">
        <v>56</v>
      </c>
      <c r="R4800">
        <v>523</v>
      </c>
      <c r="S4800">
        <v>523</v>
      </c>
      <c r="T4800">
        <v>19.306016980435579</v>
      </c>
      <c r="U4800">
        <v>19.200491265090808</v>
      </c>
      <c r="V4800">
        <v>4.3690248565965595</v>
      </c>
      <c r="W4800">
        <v>60.231357552581265</v>
      </c>
      <c r="X4800">
        <v>167.30442960750224</v>
      </c>
      <c r="Y4800">
        <v>154.42198852772461</v>
      </c>
      <c r="Z4800">
        <v>154.42198852772461</v>
      </c>
      <c r="AA4800">
        <v>30.774929490530305</v>
      </c>
      <c r="AB4800">
        <v>3.9801144655602929</v>
      </c>
      <c r="AC4800">
        <v>-42.216829274863471</v>
      </c>
      <c r="AD4800">
        <v>8</v>
      </c>
      <c r="AE4800">
        <v>0</v>
      </c>
      <c r="AF4800">
        <v>0</v>
      </c>
      <c r="AG4800">
        <v>2</v>
      </c>
      <c r="AH4800">
        <v>48</v>
      </c>
      <c r="AI4800">
        <v>3</v>
      </c>
      <c r="AJ4800">
        <v>7</v>
      </c>
      <c r="AK4800">
        <v>1</v>
      </c>
      <c r="AL4800">
        <v>1</v>
      </c>
      <c r="AM4800">
        <v>0</v>
      </c>
    </row>
    <row r="4801" spans="1:39">
      <c r="A4801">
        <v>16</v>
      </c>
      <c r="B4801">
        <v>38</v>
      </c>
      <c r="C4801">
        <v>2024</v>
      </c>
      <c r="D4801">
        <v>2</v>
      </c>
      <c r="E4801">
        <v>99</v>
      </c>
      <c r="F4801">
        <v>171</v>
      </c>
      <c r="G4801">
        <v>99</v>
      </c>
      <c r="H4801">
        <v>99</v>
      </c>
      <c r="I4801">
        <v>99</v>
      </c>
      <c r="J4801">
        <v>111</v>
      </c>
      <c r="M4801">
        <v>99</v>
      </c>
      <c r="N4801">
        <v>99</v>
      </c>
      <c r="O4801">
        <v>99</v>
      </c>
      <c r="P4801">
        <v>99</v>
      </c>
      <c r="Q4801">
        <v>59</v>
      </c>
      <c r="R4801">
        <v>438</v>
      </c>
      <c r="S4801">
        <v>438</v>
      </c>
      <c r="T4801">
        <v>16.367713004484305</v>
      </c>
      <c r="U4801">
        <v>16.138895110079222</v>
      </c>
      <c r="V4801">
        <v>4.3835616438356162</v>
      </c>
      <c r="W4801">
        <v>60.331050228310509</v>
      </c>
      <c r="X4801">
        <v>163.27416554119247</v>
      </c>
      <c r="Y4801">
        <v>150.70205479452059</v>
      </c>
      <c r="Z4801">
        <v>150.70205479452059</v>
      </c>
      <c r="AA4801">
        <v>29.712562421319682</v>
      </c>
      <c r="AB4801">
        <v>3.4293248256813498</v>
      </c>
      <c r="AC4801">
        <v>-36.87239804112339</v>
      </c>
      <c r="AD4801">
        <v>11</v>
      </c>
      <c r="AE4801">
        <v>0</v>
      </c>
      <c r="AF4801">
        <v>0</v>
      </c>
      <c r="AG4801">
        <v>3</v>
      </c>
      <c r="AH4801">
        <v>28</v>
      </c>
      <c r="AI4801">
        <v>2</v>
      </c>
      <c r="AJ4801">
        <v>11</v>
      </c>
      <c r="AK4801">
        <v>0</v>
      </c>
      <c r="AL4801">
        <v>6</v>
      </c>
      <c r="AM4801">
        <v>1</v>
      </c>
    </row>
    <row r="4802" spans="1:39">
      <c r="A4802">
        <v>16</v>
      </c>
      <c r="B4802">
        <v>39</v>
      </c>
      <c r="C4802">
        <v>2024</v>
      </c>
      <c r="D4802">
        <v>3</v>
      </c>
      <c r="E4802">
        <v>99</v>
      </c>
      <c r="F4802">
        <v>171</v>
      </c>
      <c r="G4802">
        <v>99</v>
      </c>
      <c r="H4802">
        <v>99</v>
      </c>
      <c r="I4802">
        <v>99</v>
      </c>
      <c r="J4802">
        <v>111</v>
      </c>
      <c r="M4802">
        <v>99</v>
      </c>
      <c r="N4802">
        <v>99</v>
      </c>
      <c r="O4802">
        <v>99</v>
      </c>
      <c r="P4802">
        <v>99</v>
      </c>
      <c r="Q4802">
        <v>47</v>
      </c>
      <c r="R4802">
        <v>343</v>
      </c>
      <c r="S4802">
        <v>343</v>
      </c>
      <c r="T4802">
        <v>16.186880604058523</v>
      </c>
      <c r="U4802">
        <v>16.140221040975486</v>
      </c>
      <c r="V4802">
        <v>4.4169096209912544</v>
      </c>
      <c r="W4802">
        <v>60.195335276967953</v>
      </c>
      <c r="X4802">
        <v>165.60651191292169</v>
      </c>
      <c r="Y4802">
        <v>152.85481049562677</v>
      </c>
      <c r="Z4802">
        <v>152.85481049562677</v>
      </c>
      <c r="AA4802">
        <v>28.707856400874181</v>
      </c>
      <c r="AB4802">
        <v>3.877088466240151</v>
      </c>
      <c r="AC4802">
        <v>-41.086035350753264</v>
      </c>
      <c r="AD4802">
        <v>3</v>
      </c>
      <c r="AE4802">
        <v>0</v>
      </c>
      <c r="AF4802">
        <v>0</v>
      </c>
      <c r="AG4802">
        <v>0</v>
      </c>
      <c r="AH4802">
        <v>39</v>
      </c>
      <c r="AI4802">
        <v>6</v>
      </c>
      <c r="AJ4802">
        <v>7</v>
      </c>
      <c r="AK4802">
        <v>2</v>
      </c>
      <c r="AL4802">
        <v>1</v>
      </c>
      <c r="AM4802">
        <v>1</v>
      </c>
    </row>
    <row r="4803" spans="1:39">
      <c r="A4803">
        <v>16</v>
      </c>
      <c r="B4803">
        <v>40</v>
      </c>
      <c r="C4803">
        <v>2024</v>
      </c>
      <c r="D4803">
        <v>4</v>
      </c>
      <c r="E4803">
        <v>99</v>
      </c>
      <c r="F4803">
        <v>171</v>
      </c>
      <c r="G4803">
        <v>99</v>
      </c>
      <c r="H4803">
        <v>99</v>
      </c>
      <c r="I4803">
        <v>99</v>
      </c>
      <c r="J4803">
        <v>111</v>
      </c>
      <c r="M4803">
        <v>99</v>
      </c>
      <c r="N4803">
        <v>99</v>
      </c>
      <c r="O4803">
        <v>99</v>
      </c>
      <c r="P4803">
        <v>99</v>
      </c>
      <c r="Q4803">
        <v>52</v>
      </c>
      <c r="R4803">
        <v>432</v>
      </c>
      <c r="S4803">
        <v>432</v>
      </c>
      <c r="T4803">
        <v>14.560161779575331</v>
      </c>
      <c r="U4803">
        <v>14.088912008358291</v>
      </c>
      <c r="V4803">
        <v>4.3009259259259247</v>
      </c>
      <c r="W4803">
        <v>60.16666666666665</v>
      </c>
      <c r="X4803">
        <v>160.16788050238748</v>
      </c>
      <c r="Y4803">
        <v>147.83495370370363</v>
      </c>
      <c r="Z4803">
        <v>147.83495370370363</v>
      </c>
      <c r="AA4803">
        <v>27.608312045095264</v>
      </c>
      <c r="AB4803">
        <v>3.978530344700697</v>
      </c>
      <c r="AC4803">
        <v>-39.256238547791177</v>
      </c>
      <c r="AD4803">
        <v>11</v>
      </c>
      <c r="AE4803">
        <v>0</v>
      </c>
      <c r="AF4803">
        <v>0</v>
      </c>
      <c r="AG4803">
        <v>3</v>
      </c>
      <c r="AH4803">
        <v>31</v>
      </c>
      <c r="AI4803">
        <v>5</v>
      </c>
      <c r="AJ4803">
        <v>11</v>
      </c>
      <c r="AK4803">
        <v>1</v>
      </c>
      <c r="AL4803">
        <v>5</v>
      </c>
      <c r="AM4803">
        <v>0</v>
      </c>
    </row>
    <row r="4804" spans="1:39">
      <c r="A4804">
        <v>16</v>
      </c>
      <c r="B4804">
        <v>41</v>
      </c>
      <c r="C4804">
        <v>2024</v>
      </c>
      <c r="D4804">
        <v>5</v>
      </c>
      <c r="E4804">
        <v>99</v>
      </c>
      <c r="F4804">
        <v>171</v>
      </c>
      <c r="G4804">
        <v>99</v>
      </c>
      <c r="H4804">
        <v>99</v>
      </c>
      <c r="I4804">
        <v>99</v>
      </c>
      <c r="J4804">
        <v>111</v>
      </c>
      <c r="M4804">
        <v>99</v>
      </c>
      <c r="N4804">
        <v>99</v>
      </c>
      <c r="O4804">
        <v>99</v>
      </c>
      <c r="P4804">
        <v>99</v>
      </c>
      <c r="Q4804">
        <v>58</v>
      </c>
      <c r="R4804">
        <v>505</v>
      </c>
      <c r="S4804">
        <v>505</v>
      </c>
      <c r="T4804">
        <v>18.815201192250367</v>
      </c>
      <c r="U4804">
        <v>18.930517619267807</v>
      </c>
      <c r="V4804">
        <v>4.8217821782178225</v>
      </c>
      <c r="W4804">
        <v>59.798019801980203</v>
      </c>
      <c r="X4804">
        <v>165.56643746714849</v>
      </c>
      <c r="Y4804">
        <v>152.81782178217827</v>
      </c>
      <c r="Z4804">
        <v>152.81782178217827</v>
      </c>
      <c r="AA4804">
        <v>27.743476250522193</v>
      </c>
      <c r="AB4804">
        <v>3.883297062911355</v>
      </c>
      <c r="AC4804">
        <v>-40.496772620254703</v>
      </c>
      <c r="AD4804">
        <v>16</v>
      </c>
      <c r="AE4804">
        <v>0</v>
      </c>
      <c r="AF4804">
        <v>0</v>
      </c>
      <c r="AG4804">
        <v>0</v>
      </c>
      <c r="AH4804">
        <v>50</v>
      </c>
      <c r="AI4804">
        <v>6</v>
      </c>
      <c r="AJ4804">
        <v>8</v>
      </c>
      <c r="AK4804">
        <v>1</v>
      </c>
      <c r="AL4804">
        <v>4</v>
      </c>
      <c r="AM4804">
        <v>4</v>
      </c>
    </row>
    <row r="4805" spans="1:39">
      <c r="A4805">
        <v>16</v>
      </c>
      <c r="B4805">
        <v>42</v>
      </c>
      <c r="C4805">
        <v>2024</v>
      </c>
      <c r="D4805">
        <v>6</v>
      </c>
      <c r="E4805">
        <v>99</v>
      </c>
      <c r="F4805">
        <v>171</v>
      </c>
      <c r="G4805">
        <v>99</v>
      </c>
      <c r="H4805">
        <v>99</v>
      </c>
      <c r="I4805">
        <v>99</v>
      </c>
      <c r="J4805">
        <v>111</v>
      </c>
      <c r="M4805">
        <v>99</v>
      </c>
      <c r="N4805">
        <v>99</v>
      </c>
      <c r="O4805">
        <v>99</v>
      </c>
      <c r="P4805">
        <v>99</v>
      </c>
      <c r="Q4805">
        <v>33</v>
      </c>
      <c r="R4805">
        <v>165</v>
      </c>
      <c r="S4805">
        <v>165</v>
      </c>
      <c r="T4805">
        <v>17.405063291139239</v>
      </c>
      <c r="U4805">
        <v>16.709188833388755</v>
      </c>
      <c r="V4805">
        <v>4.9090909090909092</v>
      </c>
      <c r="W4805">
        <v>59.545454545454554</v>
      </c>
      <c r="X4805">
        <v>160.01575888899831</v>
      </c>
      <c r="Y4805">
        <v>147.69454545454539</v>
      </c>
      <c r="Z4805">
        <v>147.69454545454539</v>
      </c>
      <c r="AA4805">
        <v>32.038874596331723</v>
      </c>
      <c r="AB4805">
        <v>4.1127363823814447</v>
      </c>
      <c r="AC4805">
        <v>-51.410174321836401</v>
      </c>
      <c r="AD4805">
        <v>4</v>
      </c>
      <c r="AE4805">
        <v>0</v>
      </c>
      <c r="AF4805">
        <v>0</v>
      </c>
      <c r="AG4805">
        <v>1</v>
      </c>
      <c r="AH4805">
        <v>10</v>
      </c>
      <c r="AI4805">
        <v>1</v>
      </c>
      <c r="AJ4805">
        <v>4</v>
      </c>
      <c r="AK4805">
        <v>0</v>
      </c>
      <c r="AL4805">
        <v>4</v>
      </c>
      <c r="AM4805">
        <v>0</v>
      </c>
    </row>
    <row r="4806" spans="1:39">
      <c r="A4806">
        <v>16</v>
      </c>
      <c r="B4806">
        <v>43</v>
      </c>
      <c r="C4806">
        <v>2024</v>
      </c>
      <c r="D4806">
        <v>7</v>
      </c>
      <c r="E4806">
        <v>99</v>
      </c>
      <c r="F4806">
        <v>171</v>
      </c>
      <c r="G4806">
        <v>99</v>
      </c>
      <c r="H4806">
        <v>99</v>
      </c>
      <c r="I4806">
        <v>99</v>
      </c>
      <c r="J4806">
        <v>111</v>
      </c>
      <c r="M4806">
        <v>99</v>
      </c>
      <c r="N4806">
        <v>99</v>
      </c>
      <c r="O4806">
        <v>99</v>
      </c>
      <c r="P4806">
        <v>99</v>
      </c>
      <c r="R4806">
        <v>0</v>
      </c>
    </row>
    <row r="4807" spans="1:39">
      <c r="A4807">
        <v>16</v>
      </c>
      <c r="B4807">
        <v>44</v>
      </c>
      <c r="C4807">
        <v>2024</v>
      </c>
      <c r="D4807">
        <v>8</v>
      </c>
      <c r="E4807">
        <v>99</v>
      </c>
      <c r="F4807">
        <v>171</v>
      </c>
      <c r="G4807">
        <v>99</v>
      </c>
      <c r="H4807">
        <v>99</v>
      </c>
      <c r="I4807">
        <v>99</v>
      </c>
      <c r="J4807">
        <v>111</v>
      </c>
      <c r="M4807">
        <v>99</v>
      </c>
      <c r="N4807">
        <v>99</v>
      </c>
      <c r="O4807">
        <v>99</v>
      </c>
      <c r="P4807">
        <v>99</v>
      </c>
      <c r="R4807">
        <v>0</v>
      </c>
    </row>
    <row r="4808" spans="1:39">
      <c r="A4808">
        <v>16</v>
      </c>
      <c r="B4808">
        <v>45</v>
      </c>
      <c r="C4808">
        <v>2024</v>
      </c>
      <c r="D4808">
        <v>9</v>
      </c>
      <c r="E4808">
        <v>99</v>
      </c>
      <c r="F4808">
        <v>171</v>
      </c>
      <c r="G4808">
        <v>99</v>
      </c>
      <c r="H4808">
        <v>99</v>
      </c>
      <c r="I4808">
        <v>99</v>
      </c>
      <c r="J4808">
        <v>111</v>
      </c>
      <c r="M4808">
        <v>99</v>
      </c>
      <c r="N4808">
        <v>99</v>
      </c>
      <c r="O4808">
        <v>99</v>
      </c>
      <c r="P4808">
        <v>99</v>
      </c>
      <c r="R4808">
        <v>0</v>
      </c>
    </row>
    <row r="4809" spans="1:39">
      <c r="A4809">
        <v>16</v>
      </c>
      <c r="B4809">
        <v>46</v>
      </c>
      <c r="C4809">
        <v>2024</v>
      </c>
      <c r="D4809">
        <v>10</v>
      </c>
      <c r="E4809">
        <v>99</v>
      </c>
      <c r="F4809">
        <v>171</v>
      </c>
      <c r="G4809">
        <v>99</v>
      </c>
      <c r="H4809">
        <v>99</v>
      </c>
      <c r="I4809">
        <v>99</v>
      </c>
      <c r="J4809">
        <v>111</v>
      </c>
      <c r="M4809">
        <v>99</v>
      </c>
      <c r="N4809">
        <v>99</v>
      </c>
      <c r="O4809">
        <v>99</v>
      </c>
      <c r="P4809">
        <v>99</v>
      </c>
      <c r="R4809">
        <v>0</v>
      </c>
    </row>
    <row r="4810" spans="1:39">
      <c r="A4810">
        <v>16</v>
      </c>
      <c r="B4810">
        <v>47</v>
      </c>
      <c r="C4810">
        <v>2024</v>
      </c>
      <c r="D4810">
        <v>11</v>
      </c>
      <c r="E4810">
        <v>99</v>
      </c>
      <c r="F4810">
        <v>171</v>
      </c>
      <c r="G4810">
        <v>99</v>
      </c>
      <c r="H4810">
        <v>99</v>
      </c>
      <c r="I4810">
        <v>99</v>
      </c>
      <c r="J4810">
        <v>111</v>
      </c>
      <c r="M4810">
        <v>99</v>
      </c>
      <c r="N4810">
        <v>99</v>
      </c>
      <c r="O4810">
        <v>99</v>
      </c>
      <c r="P4810">
        <v>99</v>
      </c>
      <c r="R4810">
        <v>0</v>
      </c>
    </row>
    <row r="4811" spans="1:39">
      <c r="A4811">
        <v>16</v>
      </c>
      <c r="B4811">
        <v>48</v>
      </c>
      <c r="C4811">
        <v>2024</v>
      </c>
      <c r="D4811">
        <v>12</v>
      </c>
      <c r="E4811">
        <v>99</v>
      </c>
      <c r="F4811">
        <v>171</v>
      </c>
      <c r="G4811">
        <v>99</v>
      </c>
      <c r="H4811">
        <v>99</v>
      </c>
      <c r="I4811">
        <v>99</v>
      </c>
      <c r="J4811">
        <v>111</v>
      </c>
      <c r="M4811">
        <v>99</v>
      </c>
      <c r="N4811">
        <v>99</v>
      </c>
      <c r="O4811">
        <v>99</v>
      </c>
      <c r="P4811">
        <v>99</v>
      </c>
      <c r="R4811">
        <v>0</v>
      </c>
    </row>
    <row r="4812" spans="1:39">
      <c r="A4812">
        <v>16</v>
      </c>
      <c r="B4812">
        <v>49</v>
      </c>
      <c r="C4812">
        <v>2024</v>
      </c>
      <c r="D4812">
        <v>1</v>
      </c>
      <c r="E4812">
        <v>99</v>
      </c>
      <c r="F4812">
        <v>171</v>
      </c>
      <c r="G4812">
        <v>99</v>
      </c>
      <c r="H4812">
        <v>99</v>
      </c>
      <c r="I4812">
        <v>99</v>
      </c>
      <c r="J4812">
        <v>113</v>
      </c>
      <c r="M4812">
        <v>99</v>
      </c>
      <c r="N4812">
        <v>99</v>
      </c>
      <c r="O4812">
        <v>99</v>
      </c>
      <c r="P4812">
        <v>99</v>
      </c>
      <c r="R4812">
        <v>0</v>
      </c>
    </row>
    <row r="4813" spans="1:39">
      <c r="A4813">
        <v>16</v>
      </c>
      <c r="B4813">
        <v>50</v>
      </c>
      <c r="C4813">
        <v>2024</v>
      </c>
      <c r="D4813">
        <v>2</v>
      </c>
      <c r="E4813">
        <v>99</v>
      </c>
      <c r="F4813">
        <v>171</v>
      </c>
      <c r="G4813">
        <v>99</v>
      </c>
      <c r="H4813">
        <v>99</v>
      </c>
      <c r="I4813">
        <v>99</v>
      </c>
      <c r="J4813">
        <v>113</v>
      </c>
      <c r="M4813">
        <v>99</v>
      </c>
      <c r="N4813">
        <v>99</v>
      </c>
      <c r="O4813">
        <v>99</v>
      </c>
      <c r="P4813">
        <v>99</v>
      </c>
      <c r="R4813">
        <v>0</v>
      </c>
    </row>
    <row r="4814" spans="1:39">
      <c r="A4814">
        <v>16</v>
      </c>
      <c r="B4814">
        <v>51</v>
      </c>
      <c r="C4814">
        <v>2024</v>
      </c>
      <c r="D4814">
        <v>3</v>
      </c>
      <c r="E4814">
        <v>99</v>
      </c>
      <c r="F4814">
        <v>171</v>
      </c>
      <c r="G4814">
        <v>99</v>
      </c>
      <c r="H4814">
        <v>99</v>
      </c>
      <c r="I4814">
        <v>99</v>
      </c>
      <c r="J4814">
        <v>113</v>
      </c>
      <c r="M4814">
        <v>99</v>
      </c>
      <c r="N4814">
        <v>99</v>
      </c>
      <c r="O4814">
        <v>99</v>
      </c>
      <c r="P4814">
        <v>99</v>
      </c>
      <c r="R4814">
        <v>0</v>
      </c>
    </row>
    <row r="4815" spans="1:39">
      <c r="A4815">
        <v>16</v>
      </c>
      <c r="B4815">
        <v>52</v>
      </c>
      <c r="C4815">
        <v>2024</v>
      </c>
      <c r="D4815">
        <v>4</v>
      </c>
      <c r="E4815">
        <v>99</v>
      </c>
      <c r="F4815">
        <v>171</v>
      </c>
      <c r="G4815">
        <v>99</v>
      </c>
      <c r="H4815">
        <v>99</v>
      </c>
      <c r="I4815">
        <v>99</v>
      </c>
      <c r="J4815">
        <v>113</v>
      </c>
      <c r="M4815">
        <v>99</v>
      </c>
      <c r="N4815">
        <v>99</v>
      </c>
      <c r="O4815">
        <v>99</v>
      </c>
      <c r="P4815">
        <v>99</v>
      </c>
      <c r="R4815">
        <v>0</v>
      </c>
    </row>
    <row r="4816" spans="1:39">
      <c r="A4816">
        <v>16</v>
      </c>
      <c r="B4816">
        <v>53</v>
      </c>
      <c r="C4816">
        <v>2024</v>
      </c>
      <c r="D4816">
        <v>5</v>
      </c>
      <c r="E4816">
        <v>99</v>
      </c>
      <c r="F4816">
        <v>171</v>
      </c>
      <c r="G4816">
        <v>99</v>
      </c>
      <c r="H4816">
        <v>99</v>
      </c>
      <c r="I4816">
        <v>99</v>
      </c>
      <c r="J4816">
        <v>113</v>
      </c>
      <c r="M4816">
        <v>99</v>
      </c>
      <c r="N4816">
        <v>99</v>
      </c>
      <c r="O4816">
        <v>99</v>
      </c>
      <c r="P4816">
        <v>99</v>
      </c>
      <c r="R4816">
        <v>0</v>
      </c>
    </row>
    <row r="4817" spans="1:39">
      <c r="A4817">
        <v>16</v>
      </c>
      <c r="B4817">
        <v>54</v>
      </c>
      <c r="C4817">
        <v>2024</v>
      </c>
      <c r="D4817">
        <v>6</v>
      </c>
      <c r="E4817">
        <v>99</v>
      </c>
      <c r="F4817">
        <v>171</v>
      </c>
      <c r="G4817">
        <v>99</v>
      </c>
      <c r="H4817">
        <v>99</v>
      </c>
      <c r="I4817">
        <v>99</v>
      </c>
      <c r="J4817">
        <v>113</v>
      </c>
      <c r="M4817">
        <v>99</v>
      </c>
      <c r="N4817">
        <v>99</v>
      </c>
      <c r="O4817">
        <v>99</v>
      </c>
      <c r="P4817">
        <v>99</v>
      </c>
      <c r="R4817">
        <v>0</v>
      </c>
    </row>
    <row r="4818" spans="1:39">
      <c r="A4818">
        <v>16</v>
      </c>
      <c r="B4818">
        <v>55</v>
      </c>
      <c r="C4818">
        <v>2024</v>
      </c>
      <c r="D4818">
        <v>7</v>
      </c>
      <c r="E4818">
        <v>99</v>
      </c>
      <c r="F4818">
        <v>171</v>
      </c>
      <c r="G4818">
        <v>99</v>
      </c>
      <c r="H4818">
        <v>99</v>
      </c>
      <c r="I4818">
        <v>99</v>
      </c>
      <c r="J4818">
        <v>113</v>
      </c>
      <c r="M4818">
        <v>99</v>
      </c>
      <c r="N4818">
        <v>99</v>
      </c>
      <c r="O4818">
        <v>99</v>
      </c>
      <c r="P4818">
        <v>99</v>
      </c>
      <c r="R4818">
        <v>0</v>
      </c>
    </row>
    <row r="4819" spans="1:39">
      <c r="A4819">
        <v>16</v>
      </c>
      <c r="B4819">
        <v>56</v>
      </c>
      <c r="C4819">
        <v>2024</v>
      </c>
      <c r="D4819">
        <v>8</v>
      </c>
      <c r="E4819">
        <v>99</v>
      </c>
      <c r="F4819">
        <v>171</v>
      </c>
      <c r="G4819">
        <v>99</v>
      </c>
      <c r="H4819">
        <v>99</v>
      </c>
      <c r="I4819">
        <v>99</v>
      </c>
      <c r="J4819">
        <v>113</v>
      </c>
      <c r="M4819">
        <v>99</v>
      </c>
      <c r="N4819">
        <v>99</v>
      </c>
      <c r="O4819">
        <v>99</v>
      </c>
      <c r="P4819">
        <v>99</v>
      </c>
      <c r="R4819">
        <v>0</v>
      </c>
    </row>
    <row r="4820" spans="1:39">
      <c r="A4820">
        <v>16</v>
      </c>
      <c r="B4820">
        <v>57</v>
      </c>
      <c r="C4820">
        <v>2024</v>
      </c>
      <c r="D4820">
        <v>9</v>
      </c>
      <c r="E4820">
        <v>99</v>
      </c>
      <c r="F4820">
        <v>171</v>
      </c>
      <c r="G4820">
        <v>99</v>
      </c>
      <c r="H4820">
        <v>99</v>
      </c>
      <c r="I4820">
        <v>99</v>
      </c>
      <c r="J4820">
        <v>113</v>
      </c>
      <c r="M4820">
        <v>99</v>
      </c>
      <c r="N4820">
        <v>99</v>
      </c>
      <c r="O4820">
        <v>99</v>
      </c>
      <c r="P4820">
        <v>99</v>
      </c>
      <c r="R4820">
        <v>0</v>
      </c>
    </row>
    <row r="4821" spans="1:39">
      <c r="A4821">
        <v>16</v>
      </c>
      <c r="B4821">
        <v>58</v>
      </c>
      <c r="C4821">
        <v>2024</v>
      </c>
      <c r="D4821">
        <v>10</v>
      </c>
      <c r="E4821">
        <v>99</v>
      </c>
      <c r="F4821">
        <v>171</v>
      </c>
      <c r="G4821">
        <v>99</v>
      </c>
      <c r="H4821">
        <v>99</v>
      </c>
      <c r="I4821">
        <v>99</v>
      </c>
      <c r="J4821">
        <v>113</v>
      </c>
      <c r="M4821">
        <v>99</v>
      </c>
      <c r="N4821">
        <v>99</v>
      </c>
      <c r="O4821">
        <v>99</v>
      </c>
      <c r="P4821">
        <v>99</v>
      </c>
      <c r="R4821">
        <v>0</v>
      </c>
    </row>
    <row r="4822" spans="1:39">
      <c r="A4822">
        <v>16</v>
      </c>
      <c r="B4822">
        <v>59</v>
      </c>
      <c r="C4822">
        <v>2024</v>
      </c>
      <c r="D4822">
        <v>11</v>
      </c>
      <c r="E4822">
        <v>99</v>
      </c>
      <c r="F4822">
        <v>171</v>
      </c>
      <c r="G4822">
        <v>99</v>
      </c>
      <c r="H4822">
        <v>99</v>
      </c>
      <c r="I4822">
        <v>99</v>
      </c>
      <c r="J4822">
        <v>113</v>
      </c>
      <c r="M4822">
        <v>99</v>
      </c>
      <c r="N4822">
        <v>99</v>
      </c>
      <c r="O4822">
        <v>99</v>
      </c>
      <c r="P4822">
        <v>99</v>
      </c>
      <c r="R4822">
        <v>0</v>
      </c>
    </row>
    <row r="4823" spans="1:39">
      <c r="A4823">
        <v>16</v>
      </c>
      <c r="B4823">
        <v>60</v>
      </c>
      <c r="C4823">
        <v>2024</v>
      </c>
      <c r="D4823">
        <v>12</v>
      </c>
      <c r="E4823">
        <v>99</v>
      </c>
      <c r="F4823">
        <v>171</v>
      </c>
      <c r="G4823">
        <v>99</v>
      </c>
      <c r="H4823">
        <v>99</v>
      </c>
      <c r="I4823">
        <v>99</v>
      </c>
      <c r="J4823">
        <v>113</v>
      </c>
      <c r="M4823">
        <v>99</v>
      </c>
      <c r="N4823">
        <v>99</v>
      </c>
      <c r="O4823">
        <v>99</v>
      </c>
      <c r="P4823">
        <v>99</v>
      </c>
      <c r="R4823">
        <v>0</v>
      </c>
    </row>
    <row r="4824" spans="1:39">
      <c r="A4824">
        <v>16</v>
      </c>
      <c r="B4824">
        <v>61</v>
      </c>
      <c r="C4824">
        <v>2024</v>
      </c>
      <c r="D4824">
        <v>1</v>
      </c>
      <c r="E4824">
        <v>99</v>
      </c>
      <c r="F4824">
        <v>171</v>
      </c>
      <c r="G4824">
        <v>99</v>
      </c>
      <c r="H4824">
        <v>99</v>
      </c>
      <c r="I4824">
        <v>99</v>
      </c>
      <c r="J4824">
        <v>116</v>
      </c>
      <c r="M4824">
        <v>99</v>
      </c>
      <c r="N4824">
        <v>99</v>
      </c>
      <c r="O4824">
        <v>99</v>
      </c>
      <c r="P4824">
        <v>99</v>
      </c>
      <c r="Q4824">
        <v>17</v>
      </c>
      <c r="R4824">
        <v>168</v>
      </c>
      <c r="S4824">
        <v>168</v>
      </c>
      <c r="T4824">
        <v>6.2015503875968996</v>
      </c>
      <c r="U4824">
        <v>6.089485657527085</v>
      </c>
      <c r="V4824">
        <v>4.3273809523809508</v>
      </c>
      <c r="W4824">
        <v>60.29166666666665</v>
      </c>
      <c r="X4824">
        <v>165.18405303616561</v>
      </c>
      <c r="Y4824">
        <v>152.46488095238101</v>
      </c>
      <c r="Z4824">
        <v>152.46488095238101</v>
      </c>
      <c r="AA4824">
        <v>28.371890725137753</v>
      </c>
      <c r="AB4824">
        <v>3.9915896204911809</v>
      </c>
      <c r="AC4824">
        <v>-51.131450815922179</v>
      </c>
      <c r="AD4824">
        <v>4</v>
      </c>
      <c r="AE4824">
        <v>0</v>
      </c>
      <c r="AF4824">
        <v>0</v>
      </c>
      <c r="AG4824">
        <v>3</v>
      </c>
      <c r="AH4824">
        <v>14</v>
      </c>
      <c r="AI4824">
        <v>1</v>
      </c>
      <c r="AJ4824">
        <v>0</v>
      </c>
      <c r="AK4824">
        <v>0</v>
      </c>
      <c r="AL4824">
        <v>4</v>
      </c>
      <c r="AM4824">
        <v>0</v>
      </c>
    </row>
    <row r="4825" spans="1:39">
      <c r="A4825">
        <v>16</v>
      </c>
      <c r="B4825">
        <v>62</v>
      </c>
      <c r="C4825">
        <v>2024</v>
      </c>
      <c r="D4825">
        <v>2</v>
      </c>
      <c r="E4825">
        <v>99</v>
      </c>
      <c r="F4825">
        <v>171</v>
      </c>
      <c r="G4825">
        <v>99</v>
      </c>
      <c r="H4825">
        <v>99</v>
      </c>
      <c r="I4825">
        <v>99</v>
      </c>
      <c r="J4825">
        <v>116</v>
      </c>
      <c r="M4825">
        <v>99</v>
      </c>
      <c r="N4825">
        <v>99</v>
      </c>
      <c r="O4825">
        <v>99</v>
      </c>
      <c r="P4825">
        <v>99</v>
      </c>
      <c r="Q4825">
        <v>13</v>
      </c>
      <c r="R4825">
        <v>132</v>
      </c>
      <c r="S4825">
        <v>131</v>
      </c>
      <c r="T4825">
        <v>4.9327354260089686</v>
      </c>
      <c r="U4825">
        <v>4.4064935534884881</v>
      </c>
      <c r="V4825">
        <v>4.3787878787878789</v>
      </c>
      <c r="W4825">
        <v>60.877862595419856</v>
      </c>
      <c r="X4825">
        <v>148.00551561114938</v>
      </c>
      <c r="Y4825">
        <v>136.53333333333327</v>
      </c>
      <c r="Z4825">
        <v>137.57557251908389</v>
      </c>
      <c r="AA4825">
        <v>27.770114343056726</v>
      </c>
      <c r="AB4825">
        <v>3.5209794368698377</v>
      </c>
      <c r="AC4825">
        <v>-42.957498454013269</v>
      </c>
      <c r="AD4825">
        <v>7</v>
      </c>
      <c r="AE4825">
        <v>0</v>
      </c>
      <c r="AF4825">
        <v>0</v>
      </c>
      <c r="AG4825">
        <v>2</v>
      </c>
      <c r="AH4825">
        <v>9</v>
      </c>
      <c r="AI4825">
        <v>1</v>
      </c>
      <c r="AJ4825">
        <v>0</v>
      </c>
      <c r="AK4825">
        <v>0</v>
      </c>
      <c r="AL4825">
        <v>2</v>
      </c>
      <c r="AM4825">
        <v>0</v>
      </c>
    </row>
    <row r="4826" spans="1:39">
      <c r="A4826">
        <v>16</v>
      </c>
      <c r="B4826">
        <v>63</v>
      </c>
      <c r="C4826">
        <v>2024</v>
      </c>
      <c r="D4826">
        <v>3</v>
      </c>
      <c r="E4826">
        <v>99</v>
      </c>
      <c r="F4826">
        <v>171</v>
      </c>
      <c r="G4826">
        <v>99</v>
      </c>
      <c r="H4826">
        <v>99</v>
      </c>
      <c r="I4826">
        <v>99</v>
      </c>
      <c r="J4826">
        <v>116</v>
      </c>
      <c r="M4826">
        <v>99</v>
      </c>
      <c r="N4826">
        <v>99</v>
      </c>
      <c r="O4826">
        <v>99</v>
      </c>
      <c r="P4826">
        <v>99</v>
      </c>
      <c r="Q4826">
        <v>14</v>
      </c>
      <c r="R4826">
        <v>118</v>
      </c>
      <c r="S4826">
        <v>118</v>
      </c>
      <c r="T4826">
        <v>5.5686644643699852</v>
      </c>
      <c r="U4826">
        <v>5.1193264779702492</v>
      </c>
      <c r="V4826">
        <v>4.1864406779661021</v>
      </c>
      <c r="W4826">
        <v>60.51694915254236</v>
      </c>
      <c r="X4826">
        <v>152.68376884514396</v>
      </c>
      <c r="Y4826">
        <v>140.9271186440678</v>
      </c>
      <c r="Z4826">
        <v>140.9271186440678</v>
      </c>
      <c r="AA4826">
        <v>29.850993399751641</v>
      </c>
      <c r="AB4826">
        <v>3.5192763384774199</v>
      </c>
      <c r="AC4826">
        <v>-43.722144408599206</v>
      </c>
      <c r="AD4826">
        <v>4</v>
      </c>
      <c r="AE4826">
        <v>0</v>
      </c>
      <c r="AF4826">
        <v>0</v>
      </c>
      <c r="AG4826">
        <v>1</v>
      </c>
      <c r="AH4826">
        <v>6</v>
      </c>
      <c r="AI4826">
        <v>1</v>
      </c>
      <c r="AJ4826">
        <v>1</v>
      </c>
      <c r="AK4826">
        <v>0</v>
      </c>
      <c r="AL4826">
        <v>2</v>
      </c>
      <c r="AM4826">
        <v>0</v>
      </c>
    </row>
    <row r="4827" spans="1:39">
      <c r="A4827">
        <v>16</v>
      </c>
      <c r="B4827">
        <v>64</v>
      </c>
      <c r="C4827">
        <v>2024</v>
      </c>
      <c r="D4827">
        <v>4</v>
      </c>
      <c r="E4827">
        <v>99</v>
      </c>
      <c r="F4827">
        <v>171</v>
      </c>
      <c r="G4827">
        <v>99</v>
      </c>
      <c r="H4827">
        <v>99</v>
      </c>
      <c r="I4827">
        <v>99</v>
      </c>
      <c r="J4827">
        <v>116</v>
      </c>
      <c r="M4827">
        <v>99</v>
      </c>
      <c r="N4827">
        <v>99</v>
      </c>
      <c r="O4827">
        <v>99</v>
      </c>
      <c r="P4827">
        <v>99</v>
      </c>
      <c r="Q4827">
        <v>17</v>
      </c>
      <c r="R4827">
        <v>124</v>
      </c>
      <c r="S4827">
        <v>124</v>
      </c>
      <c r="T4827">
        <v>4.179305695989215</v>
      </c>
      <c r="U4827">
        <v>3.8728861569088378</v>
      </c>
      <c r="V4827">
        <v>4.2580645161290311</v>
      </c>
      <c r="W4827">
        <v>60.66935483870968</v>
      </c>
      <c r="X4827">
        <v>153.38919372313285</v>
      </c>
      <c r="Y4827">
        <v>141.5782258064516</v>
      </c>
      <c r="Z4827">
        <v>141.5782258064516</v>
      </c>
      <c r="AA4827">
        <v>27.054510566881874</v>
      </c>
      <c r="AB4827">
        <v>3.1742964020839306</v>
      </c>
      <c r="AC4827">
        <v>-35.50091648893715</v>
      </c>
      <c r="AD4827">
        <v>8</v>
      </c>
      <c r="AE4827">
        <v>0</v>
      </c>
      <c r="AF4827">
        <v>0</v>
      </c>
      <c r="AG4827">
        <v>1</v>
      </c>
      <c r="AH4827">
        <v>14</v>
      </c>
      <c r="AI4827">
        <v>0</v>
      </c>
      <c r="AJ4827">
        <v>2</v>
      </c>
      <c r="AK4827">
        <v>1</v>
      </c>
      <c r="AL4827">
        <v>4</v>
      </c>
      <c r="AM4827">
        <v>0</v>
      </c>
    </row>
    <row r="4828" spans="1:39">
      <c r="A4828">
        <v>16</v>
      </c>
      <c r="B4828">
        <v>65</v>
      </c>
      <c r="C4828">
        <v>2024</v>
      </c>
      <c r="D4828">
        <v>5</v>
      </c>
      <c r="E4828">
        <v>99</v>
      </c>
      <c r="F4828">
        <v>171</v>
      </c>
      <c r="G4828">
        <v>99</v>
      </c>
      <c r="H4828">
        <v>99</v>
      </c>
      <c r="I4828">
        <v>99</v>
      </c>
      <c r="J4828">
        <v>116</v>
      </c>
      <c r="M4828">
        <v>99</v>
      </c>
      <c r="N4828">
        <v>99</v>
      </c>
      <c r="O4828">
        <v>99</v>
      </c>
      <c r="P4828">
        <v>99</v>
      </c>
      <c r="Q4828">
        <v>14</v>
      </c>
      <c r="R4828">
        <v>155</v>
      </c>
      <c r="S4828">
        <v>154</v>
      </c>
      <c r="T4828">
        <v>5.774962742175858</v>
      </c>
      <c r="U4828">
        <v>5.3454985656097085</v>
      </c>
      <c r="V4828">
        <v>3.303225806451612</v>
      </c>
      <c r="W4828">
        <v>60.681818181818173</v>
      </c>
      <c r="X4828">
        <v>153.11935134379482</v>
      </c>
      <c r="Y4828">
        <v>140.59161290322575</v>
      </c>
      <c r="Z4828">
        <v>141.50454545454539</v>
      </c>
      <c r="AA4828">
        <v>31.327128903122997</v>
      </c>
      <c r="AB4828">
        <v>3.656882046854264</v>
      </c>
      <c r="AC4828">
        <v>-42.768393427552056</v>
      </c>
      <c r="AD4828">
        <v>6</v>
      </c>
      <c r="AE4828">
        <v>0</v>
      </c>
      <c r="AF4828">
        <v>0</v>
      </c>
      <c r="AG4828">
        <v>1</v>
      </c>
      <c r="AH4828">
        <v>17</v>
      </c>
      <c r="AI4828">
        <v>2</v>
      </c>
      <c r="AJ4828">
        <v>2</v>
      </c>
      <c r="AK4828">
        <v>0</v>
      </c>
      <c r="AL4828">
        <v>3</v>
      </c>
      <c r="AM4828">
        <v>0</v>
      </c>
    </row>
    <row r="4829" spans="1:39">
      <c r="A4829">
        <v>16</v>
      </c>
      <c r="B4829">
        <v>66</v>
      </c>
      <c r="C4829">
        <v>2024</v>
      </c>
      <c r="D4829">
        <v>6</v>
      </c>
      <c r="E4829">
        <v>99</v>
      </c>
      <c r="F4829">
        <v>171</v>
      </c>
      <c r="G4829">
        <v>99</v>
      </c>
      <c r="H4829">
        <v>99</v>
      </c>
      <c r="I4829">
        <v>99</v>
      </c>
      <c r="J4829">
        <v>116</v>
      </c>
      <c r="M4829">
        <v>99</v>
      </c>
      <c r="N4829">
        <v>99</v>
      </c>
      <c r="O4829">
        <v>99</v>
      </c>
      <c r="P4829">
        <v>99</v>
      </c>
      <c r="R4829">
        <v>0</v>
      </c>
    </row>
    <row r="4830" spans="1:39">
      <c r="A4830">
        <v>16</v>
      </c>
      <c r="B4830">
        <v>67</v>
      </c>
      <c r="C4830">
        <v>2024</v>
      </c>
      <c r="D4830">
        <v>7</v>
      </c>
      <c r="E4830">
        <v>99</v>
      </c>
      <c r="F4830">
        <v>171</v>
      </c>
      <c r="G4830">
        <v>99</v>
      </c>
      <c r="H4830">
        <v>99</v>
      </c>
      <c r="I4830">
        <v>99</v>
      </c>
      <c r="J4830">
        <v>116</v>
      </c>
      <c r="M4830">
        <v>99</v>
      </c>
      <c r="N4830">
        <v>99</v>
      </c>
      <c r="O4830">
        <v>99</v>
      </c>
      <c r="P4830">
        <v>99</v>
      </c>
      <c r="R4830">
        <v>0</v>
      </c>
    </row>
    <row r="4831" spans="1:39">
      <c r="A4831">
        <v>16</v>
      </c>
      <c r="B4831">
        <v>68</v>
      </c>
      <c r="C4831">
        <v>2024</v>
      </c>
      <c r="D4831">
        <v>8</v>
      </c>
      <c r="E4831">
        <v>99</v>
      </c>
      <c r="F4831">
        <v>171</v>
      </c>
      <c r="G4831">
        <v>99</v>
      </c>
      <c r="H4831">
        <v>99</v>
      </c>
      <c r="I4831">
        <v>99</v>
      </c>
      <c r="J4831">
        <v>116</v>
      </c>
      <c r="M4831">
        <v>99</v>
      </c>
      <c r="N4831">
        <v>99</v>
      </c>
      <c r="O4831">
        <v>99</v>
      </c>
      <c r="P4831">
        <v>99</v>
      </c>
      <c r="R4831">
        <v>0</v>
      </c>
    </row>
    <row r="4832" spans="1:39">
      <c r="A4832">
        <v>16</v>
      </c>
      <c r="B4832">
        <v>69</v>
      </c>
      <c r="C4832">
        <v>2024</v>
      </c>
      <c r="D4832">
        <v>9</v>
      </c>
      <c r="E4832">
        <v>99</v>
      </c>
      <c r="F4832">
        <v>171</v>
      </c>
      <c r="G4832">
        <v>99</v>
      </c>
      <c r="H4832">
        <v>99</v>
      </c>
      <c r="I4832">
        <v>99</v>
      </c>
      <c r="J4832">
        <v>116</v>
      </c>
      <c r="M4832">
        <v>99</v>
      </c>
      <c r="N4832">
        <v>99</v>
      </c>
      <c r="O4832">
        <v>99</v>
      </c>
      <c r="P4832">
        <v>99</v>
      </c>
      <c r="R4832">
        <v>0</v>
      </c>
    </row>
    <row r="4833" spans="1:39">
      <c r="A4833">
        <v>16</v>
      </c>
      <c r="B4833">
        <v>70</v>
      </c>
      <c r="C4833">
        <v>2024</v>
      </c>
      <c r="D4833">
        <v>10</v>
      </c>
      <c r="E4833">
        <v>99</v>
      </c>
      <c r="F4833">
        <v>171</v>
      </c>
      <c r="G4833">
        <v>99</v>
      </c>
      <c r="H4833">
        <v>99</v>
      </c>
      <c r="I4833">
        <v>99</v>
      </c>
      <c r="J4833">
        <v>116</v>
      </c>
      <c r="M4833">
        <v>99</v>
      </c>
      <c r="N4833">
        <v>99</v>
      </c>
      <c r="O4833">
        <v>99</v>
      </c>
      <c r="P4833">
        <v>99</v>
      </c>
      <c r="R4833">
        <v>0</v>
      </c>
    </row>
    <row r="4834" spans="1:39">
      <c r="A4834">
        <v>16</v>
      </c>
      <c r="B4834">
        <v>71</v>
      </c>
      <c r="C4834">
        <v>2024</v>
      </c>
      <c r="D4834">
        <v>11</v>
      </c>
      <c r="E4834">
        <v>99</v>
      </c>
      <c r="F4834">
        <v>171</v>
      </c>
      <c r="G4834">
        <v>99</v>
      </c>
      <c r="H4834">
        <v>99</v>
      </c>
      <c r="I4834">
        <v>99</v>
      </c>
      <c r="J4834">
        <v>116</v>
      </c>
      <c r="M4834">
        <v>99</v>
      </c>
      <c r="N4834">
        <v>99</v>
      </c>
      <c r="O4834">
        <v>99</v>
      </c>
      <c r="P4834">
        <v>99</v>
      </c>
      <c r="R4834">
        <v>0</v>
      </c>
    </row>
    <row r="4835" spans="1:39">
      <c r="A4835">
        <v>16</v>
      </c>
      <c r="B4835">
        <v>72</v>
      </c>
      <c r="C4835">
        <v>2024</v>
      </c>
      <c r="D4835">
        <v>12</v>
      </c>
      <c r="E4835">
        <v>99</v>
      </c>
      <c r="F4835">
        <v>171</v>
      </c>
      <c r="G4835">
        <v>99</v>
      </c>
      <c r="H4835">
        <v>99</v>
      </c>
      <c r="I4835">
        <v>99</v>
      </c>
      <c r="J4835">
        <v>116</v>
      </c>
      <c r="M4835">
        <v>99</v>
      </c>
      <c r="N4835">
        <v>99</v>
      </c>
      <c r="O4835">
        <v>99</v>
      </c>
      <c r="P4835">
        <v>99</v>
      </c>
      <c r="R4835">
        <v>0</v>
      </c>
    </row>
    <row r="4836" spans="1:39">
      <c r="A4836">
        <v>16</v>
      </c>
      <c r="B4836">
        <v>73</v>
      </c>
      <c r="C4836">
        <v>2024</v>
      </c>
      <c r="D4836">
        <v>1</v>
      </c>
      <c r="E4836">
        <v>99</v>
      </c>
      <c r="F4836">
        <v>171</v>
      </c>
      <c r="G4836">
        <v>99</v>
      </c>
      <c r="H4836">
        <v>99</v>
      </c>
      <c r="I4836">
        <v>99</v>
      </c>
      <c r="J4836">
        <v>117</v>
      </c>
      <c r="M4836">
        <v>99</v>
      </c>
      <c r="N4836">
        <v>99</v>
      </c>
      <c r="O4836">
        <v>99</v>
      </c>
      <c r="P4836">
        <v>99</v>
      </c>
      <c r="Q4836">
        <v>36</v>
      </c>
      <c r="R4836">
        <v>598</v>
      </c>
      <c r="S4836">
        <v>590</v>
      </c>
      <c r="T4836">
        <v>22.074566260612777</v>
      </c>
      <c r="U4836">
        <v>21.465959375534165</v>
      </c>
      <c r="V4836">
        <v>8.2926421404682298</v>
      </c>
      <c r="W4836">
        <v>57.720338983050816</v>
      </c>
      <c r="X4836">
        <v>165.92252252905126</v>
      </c>
      <c r="Y4836">
        <v>150.98979933110371</v>
      </c>
      <c r="Z4836">
        <v>153.03711864406779</v>
      </c>
      <c r="AA4836">
        <v>29.683238924580191</v>
      </c>
      <c r="AB4836">
        <v>4.3015282921077125</v>
      </c>
      <c r="AC4836">
        <v>-37.502053625843992</v>
      </c>
      <c r="AD4836">
        <v>10</v>
      </c>
      <c r="AE4836">
        <v>0</v>
      </c>
      <c r="AF4836">
        <v>0</v>
      </c>
      <c r="AG4836">
        <v>0</v>
      </c>
      <c r="AH4836">
        <v>112</v>
      </c>
      <c r="AI4836">
        <v>177</v>
      </c>
      <c r="AJ4836">
        <v>7</v>
      </c>
      <c r="AK4836">
        <v>2</v>
      </c>
      <c r="AL4836">
        <v>5</v>
      </c>
      <c r="AM4836">
        <v>0</v>
      </c>
    </row>
    <row r="4837" spans="1:39">
      <c r="A4837">
        <v>16</v>
      </c>
      <c r="B4837">
        <v>74</v>
      </c>
      <c r="C4837">
        <v>2024</v>
      </c>
      <c r="D4837">
        <v>2</v>
      </c>
      <c r="E4837">
        <v>99</v>
      </c>
      <c r="F4837">
        <v>171</v>
      </c>
      <c r="G4837">
        <v>99</v>
      </c>
      <c r="H4837">
        <v>99</v>
      </c>
      <c r="I4837">
        <v>99</v>
      </c>
      <c r="J4837">
        <v>117</v>
      </c>
      <c r="M4837">
        <v>99</v>
      </c>
      <c r="N4837">
        <v>99</v>
      </c>
      <c r="O4837">
        <v>99</v>
      </c>
      <c r="P4837">
        <v>99</v>
      </c>
      <c r="Q4837">
        <v>34</v>
      </c>
      <c r="R4837">
        <v>315</v>
      </c>
      <c r="S4837">
        <v>313</v>
      </c>
      <c r="T4837">
        <v>11.771300448430493</v>
      </c>
      <c r="U4837">
        <v>11.64017580594842</v>
      </c>
      <c r="V4837">
        <v>7.2984126984126974</v>
      </c>
      <c r="W4837">
        <v>58.428115015974413</v>
      </c>
      <c r="X4837">
        <v>164.69827512081031</v>
      </c>
      <c r="Y4837">
        <v>151.13619047619045</v>
      </c>
      <c r="Z4837">
        <v>152.1019169329073</v>
      </c>
      <c r="AA4837">
        <v>30.148640226509222</v>
      </c>
      <c r="AB4837">
        <v>4.4980054464568999</v>
      </c>
      <c r="AC4837">
        <v>-50.097036856890277</v>
      </c>
      <c r="AD4837">
        <v>2</v>
      </c>
      <c r="AE4837">
        <v>0</v>
      </c>
      <c r="AF4837">
        <v>0</v>
      </c>
      <c r="AG4837">
        <v>1</v>
      </c>
      <c r="AH4837">
        <v>19</v>
      </c>
      <c r="AI4837">
        <v>3</v>
      </c>
      <c r="AJ4837">
        <v>1</v>
      </c>
      <c r="AK4837">
        <v>2</v>
      </c>
      <c r="AL4837">
        <v>1</v>
      </c>
      <c r="AM4837">
        <v>1</v>
      </c>
    </row>
    <row r="4838" spans="1:39">
      <c r="A4838">
        <v>16</v>
      </c>
      <c r="B4838">
        <v>75</v>
      </c>
      <c r="C4838">
        <v>2024</v>
      </c>
      <c r="D4838">
        <v>3</v>
      </c>
      <c r="E4838">
        <v>99</v>
      </c>
      <c r="F4838">
        <v>171</v>
      </c>
      <c r="G4838">
        <v>99</v>
      </c>
      <c r="H4838">
        <v>99</v>
      </c>
      <c r="I4838">
        <v>99</v>
      </c>
      <c r="J4838">
        <v>117</v>
      </c>
      <c r="M4838">
        <v>99</v>
      </c>
      <c r="N4838">
        <v>99</v>
      </c>
      <c r="O4838">
        <v>99</v>
      </c>
      <c r="P4838">
        <v>99</v>
      </c>
      <c r="Q4838">
        <v>38</v>
      </c>
      <c r="R4838">
        <v>322</v>
      </c>
      <c r="S4838">
        <v>319</v>
      </c>
      <c r="T4838">
        <v>15.195847097687588</v>
      </c>
      <c r="U4838">
        <v>14.32459548011502</v>
      </c>
      <c r="V4838">
        <v>5.9099378881987583</v>
      </c>
      <c r="W4838">
        <v>59.047021943573682</v>
      </c>
      <c r="X4838">
        <v>158.14384635572637</v>
      </c>
      <c r="Y4838">
        <v>144.50745341614896</v>
      </c>
      <c r="Z4838">
        <v>145.86645768025062</v>
      </c>
      <c r="AA4838">
        <v>28.890647307945255</v>
      </c>
      <c r="AB4838">
        <v>4.5424830845239192</v>
      </c>
      <c r="AC4838">
        <v>-43.226098414388154</v>
      </c>
      <c r="AD4838">
        <v>8</v>
      </c>
      <c r="AE4838">
        <v>0</v>
      </c>
      <c r="AF4838">
        <v>0</v>
      </c>
      <c r="AG4838">
        <v>0</v>
      </c>
      <c r="AH4838">
        <v>20</v>
      </c>
      <c r="AI4838">
        <v>7</v>
      </c>
      <c r="AJ4838">
        <v>12</v>
      </c>
      <c r="AK4838">
        <v>1</v>
      </c>
      <c r="AL4838">
        <v>3</v>
      </c>
      <c r="AM4838">
        <v>0</v>
      </c>
    </row>
    <row r="4839" spans="1:39">
      <c r="A4839">
        <v>16</v>
      </c>
      <c r="B4839">
        <v>76</v>
      </c>
      <c r="C4839">
        <v>2024</v>
      </c>
      <c r="D4839">
        <v>4</v>
      </c>
      <c r="E4839">
        <v>99</v>
      </c>
      <c r="F4839">
        <v>171</v>
      </c>
      <c r="G4839">
        <v>99</v>
      </c>
      <c r="H4839">
        <v>99</v>
      </c>
      <c r="I4839">
        <v>99</v>
      </c>
      <c r="J4839">
        <v>117</v>
      </c>
      <c r="M4839">
        <v>99</v>
      </c>
      <c r="N4839">
        <v>99</v>
      </c>
      <c r="O4839">
        <v>99</v>
      </c>
      <c r="P4839">
        <v>99</v>
      </c>
      <c r="Q4839">
        <v>34</v>
      </c>
      <c r="R4839">
        <v>324</v>
      </c>
      <c r="S4839">
        <v>323</v>
      </c>
      <c r="T4839">
        <v>10.920121334681498</v>
      </c>
      <c r="U4839">
        <v>10.549427131315049</v>
      </c>
      <c r="V4839">
        <v>5.4537037037037033</v>
      </c>
      <c r="W4839">
        <v>59.399380804953559</v>
      </c>
      <c r="X4839">
        <v>160.58478124205823</v>
      </c>
      <c r="Y4839">
        <v>147.59351851851849</v>
      </c>
      <c r="Z4839">
        <v>148.05046439628487</v>
      </c>
      <c r="AA4839">
        <v>27.973380061129276</v>
      </c>
      <c r="AB4839">
        <v>3.8827553477243448</v>
      </c>
      <c r="AC4839">
        <v>-38.365863592238249</v>
      </c>
      <c r="AD4839">
        <v>10</v>
      </c>
      <c r="AE4839">
        <v>0</v>
      </c>
      <c r="AF4839">
        <v>0</v>
      </c>
      <c r="AG4839">
        <v>0</v>
      </c>
      <c r="AH4839">
        <v>20</v>
      </c>
      <c r="AI4839">
        <v>3</v>
      </c>
      <c r="AJ4839">
        <v>9</v>
      </c>
      <c r="AK4839">
        <v>5</v>
      </c>
      <c r="AL4839">
        <v>3</v>
      </c>
      <c r="AM4839">
        <v>0</v>
      </c>
    </row>
    <row r="4840" spans="1:39">
      <c r="A4840">
        <v>16</v>
      </c>
      <c r="B4840">
        <v>77</v>
      </c>
      <c r="C4840">
        <v>2024</v>
      </c>
      <c r="D4840">
        <v>5</v>
      </c>
      <c r="E4840">
        <v>99</v>
      </c>
      <c r="F4840">
        <v>171</v>
      </c>
      <c r="G4840">
        <v>99</v>
      </c>
      <c r="H4840">
        <v>99</v>
      </c>
      <c r="I4840">
        <v>99</v>
      </c>
      <c r="J4840">
        <v>117</v>
      </c>
      <c r="M4840">
        <v>99</v>
      </c>
      <c r="N4840">
        <v>99</v>
      </c>
      <c r="O4840">
        <v>99</v>
      </c>
      <c r="P4840">
        <v>99</v>
      </c>
      <c r="Q4840">
        <v>40</v>
      </c>
      <c r="R4840">
        <v>413</v>
      </c>
      <c r="S4840">
        <v>412</v>
      </c>
      <c r="T4840">
        <v>15.387481371087929</v>
      </c>
      <c r="U4840">
        <v>14.709644818226757</v>
      </c>
      <c r="V4840">
        <v>5.5641646489104115</v>
      </c>
      <c r="W4840">
        <v>59.196601941747581</v>
      </c>
      <c r="X4840">
        <v>157.66882914173436</v>
      </c>
      <c r="Y4840">
        <v>145.19612590799036</v>
      </c>
      <c r="Z4840">
        <v>145.54854368932044</v>
      </c>
      <c r="AA4840">
        <v>30.157270981054644</v>
      </c>
      <c r="AB4840">
        <v>4.424960984611733</v>
      </c>
      <c r="AC4840">
        <v>-53.257255259486882</v>
      </c>
      <c r="AD4840">
        <v>6</v>
      </c>
      <c r="AE4840">
        <v>0</v>
      </c>
      <c r="AF4840">
        <v>0</v>
      </c>
      <c r="AG4840">
        <v>0</v>
      </c>
      <c r="AH4840">
        <v>18</v>
      </c>
      <c r="AI4840">
        <v>6</v>
      </c>
      <c r="AJ4840">
        <v>7</v>
      </c>
      <c r="AK4840">
        <v>2</v>
      </c>
      <c r="AL4840">
        <v>0</v>
      </c>
      <c r="AM4840">
        <v>0</v>
      </c>
    </row>
    <row r="4841" spans="1:39">
      <c r="A4841">
        <v>16</v>
      </c>
      <c r="B4841">
        <v>78</v>
      </c>
      <c r="C4841">
        <v>2024</v>
      </c>
      <c r="D4841">
        <v>6</v>
      </c>
      <c r="E4841">
        <v>99</v>
      </c>
      <c r="F4841">
        <v>171</v>
      </c>
      <c r="G4841">
        <v>99</v>
      </c>
      <c r="H4841">
        <v>99</v>
      </c>
      <c r="I4841">
        <v>99</v>
      </c>
      <c r="J4841">
        <v>117</v>
      </c>
      <c r="M4841">
        <v>99</v>
      </c>
      <c r="N4841">
        <v>99</v>
      </c>
      <c r="O4841">
        <v>99</v>
      </c>
      <c r="P4841">
        <v>99</v>
      </c>
      <c r="Q4841">
        <v>19</v>
      </c>
      <c r="R4841">
        <v>116</v>
      </c>
      <c r="S4841">
        <v>116</v>
      </c>
      <c r="T4841">
        <v>12.236286919831223</v>
      </c>
      <c r="U4841">
        <v>11.805163683486983</v>
      </c>
      <c r="V4841">
        <v>5.637931034482758</v>
      </c>
      <c r="W4841">
        <v>59.301724137931011</v>
      </c>
      <c r="X4841">
        <v>160.80715059588294</v>
      </c>
      <c r="Y4841">
        <v>148.42500000000001</v>
      </c>
      <c r="Z4841">
        <v>148.42500000000001</v>
      </c>
      <c r="AA4841">
        <v>27.777101941012031</v>
      </c>
      <c r="AB4841">
        <v>4.3275776205438063</v>
      </c>
      <c r="AC4841">
        <v>-42.468029861673195</v>
      </c>
      <c r="AD4841">
        <v>9</v>
      </c>
      <c r="AE4841">
        <v>0</v>
      </c>
      <c r="AF4841">
        <v>0</v>
      </c>
      <c r="AG4841">
        <v>0</v>
      </c>
      <c r="AH4841">
        <v>9</v>
      </c>
      <c r="AI4841">
        <v>2</v>
      </c>
      <c r="AJ4841">
        <v>7</v>
      </c>
      <c r="AK4841">
        <v>1</v>
      </c>
      <c r="AL4841">
        <v>0</v>
      </c>
      <c r="AM4841">
        <v>0</v>
      </c>
    </row>
    <row r="4842" spans="1:39">
      <c r="A4842">
        <v>16</v>
      </c>
      <c r="B4842">
        <v>79</v>
      </c>
      <c r="C4842">
        <v>2024</v>
      </c>
      <c r="D4842">
        <v>7</v>
      </c>
      <c r="E4842">
        <v>99</v>
      </c>
      <c r="F4842">
        <v>171</v>
      </c>
      <c r="G4842">
        <v>99</v>
      </c>
      <c r="H4842">
        <v>99</v>
      </c>
      <c r="I4842">
        <v>99</v>
      </c>
      <c r="J4842">
        <v>117</v>
      </c>
      <c r="M4842">
        <v>99</v>
      </c>
      <c r="N4842">
        <v>99</v>
      </c>
      <c r="O4842">
        <v>99</v>
      </c>
      <c r="P4842">
        <v>99</v>
      </c>
      <c r="R4842">
        <v>0</v>
      </c>
    </row>
    <row r="4843" spans="1:39">
      <c r="A4843">
        <v>16</v>
      </c>
      <c r="B4843">
        <v>80</v>
      </c>
      <c r="C4843">
        <v>2024</v>
      </c>
      <c r="D4843">
        <v>8</v>
      </c>
      <c r="E4843">
        <v>99</v>
      </c>
      <c r="F4843">
        <v>171</v>
      </c>
      <c r="G4843">
        <v>99</v>
      </c>
      <c r="H4843">
        <v>99</v>
      </c>
      <c r="I4843">
        <v>99</v>
      </c>
      <c r="J4843">
        <v>117</v>
      </c>
      <c r="M4843">
        <v>99</v>
      </c>
      <c r="N4843">
        <v>99</v>
      </c>
      <c r="O4843">
        <v>99</v>
      </c>
      <c r="P4843">
        <v>99</v>
      </c>
      <c r="R4843">
        <v>0</v>
      </c>
    </row>
    <row r="4844" spans="1:39">
      <c r="A4844">
        <v>16</v>
      </c>
      <c r="B4844">
        <v>81</v>
      </c>
      <c r="C4844">
        <v>2024</v>
      </c>
      <c r="D4844">
        <v>9</v>
      </c>
      <c r="E4844">
        <v>99</v>
      </c>
      <c r="F4844">
        <v>171</v>
      </c>
      <c r="G4844">
        <v>99</v>
      </c>
      <c r="H4844">
        <v>99</v>
      </c>
      <c r="I4844">
        <v>99</v>
      </c>
      <c r="J4844">
        <v>117</v>
      </c>
      <c r="M4844">
        <v>99</v>
      </c>
      <c r="N4844">
        <v>99</v>
      </c>
      <c r="O4844">
        <v>99</v>
      </c>
      <c r="P4844">
        <v>99</v>
      </c>
      <c r="R4844">
        <v>0</v>
      </c>
    </row>
    <row r="4845" spans="1:39">
      <c r="A4845">
        <v>16</v>
      </c>
      <c r="B4845">
        <v>82</v>
      </c>
      <c r="C4845">
        <v>2024</v>
      </c>
      <c r="D4845">
        <v>10</v>
      </c>
      <c r="E4845">
        <v>99</v>
      </c>
      <c r="F4845">
        <v>171</v>
      </c>
      <c r="G4845">
        <v>99</v>
      </c>
      <c r="H4845">
        <v>99</v>
      </c>
      <c r="I4845">
        <v>99</v>
      </c>
      <c r="J4845">
        <v>117</v>
      </c>
      <c r="M4845">
        <v>99</v>
      </c>
      <c r="N4845">
        <v>99</v>
      </c>
      <c r="O4845">
        <v>99</v>
      </c>
      <c r="P4845">
        <v>99</v>
      </c>
      <c r="R4845">
        <v>0</v>
      </c>
    </row>
    <row r="4846" spans="1:39">
      <c r="A4846">
        <v>16</v>
      </c>
      <c r="B4846">
        <v>83</v>
      </c>
      <c r="C4846">
        <v>2024</v>
      </c>
      <c r="D4846">
        <v>11</v>
      </c>
      <c r="E4846">
        <v>99</v>
      </c>
      <c r="F4846">
        <v>171</v>
      </c>
      <c r="G4846">
        <v>99</v>
      </c>
      <c r="H4846">
        <v>99</v>
      </c>
      <c r="I4846">
        <v>99</v>
      </c>
      <c r="J4846">
        <v>117</v>
      </c>
      <c r="M4846">
        <v>99</v>
      </c>
      <c r="N4846">
        <v>99</v>
      </c>
      <c r="O4846">
        <v>99</v>
      </c>
      <c r="P4846">
        <v>99</v>
      </c>
      <c r="R4846">
        <v>0</v>
      </c>
    </row>
    <row r="4847" spans="1:39">
      <c r="A4847">
        <v>16</v>
      </c>
      <c r="B4847">
        <v>84</v>
      </c>
      <c r="C4847">
        <v>2024</v>
      </c>
      <c r="D4847">
        <v>12</v>
      </c>
      <c r="E4847">
        <v>99</v>
      </c>
      <c r="F4847">
        <v>171</v>
      </c>
      <c r="G4847">
        <v>99</v>
      </c>
      <c r="H4847">
        <v>99</v>
      </c>
      <c r="I4847">
        <v>99</v>
      </c>
      <c r="J4847">
        <v>117</v>
      </c>
      <c r="M4847">
        <v>99</v>
      </c>
      <c r="N4847">
        <v>99</v>
      </c>
      <c r="O4847">
        <v>99</v>
      </c>
      <c r="P4847">
        <v>99</v>
      </c>
      <c r="R4847">
        <v>0</v>
      </c>
    </row>
    <row r="4848" spans="1:39">
      <c r="A4848">
        <v>16</v>
      </c>
      <c r="B4848">
        <v>85</v>
      </c>
      <c r="C4848">
        <v>2024</v>
      </c>
      <c r="D4848">
        <v>1</v>
      </c>
      <c r="E4848">
        <v>99</v>
      </c>
      <c r="F4848">
        <v>171</v>
      </c>
      <c r="G4848">
        <v>99</v>
      </c>
      <c r="H4848">
        <v>99</v>
      </c>
      <c r="I4848">
        <v>99</v>
      </c>
      <c r="J4848">
        <v>121</v>
      </c>
      <c r="M4848">
        <v>99</v>
      </c>
      <c r="N4848">
        <v>99</v>
      </c>
      <c r="O4848">
        <v>99</v>
      </c>
      <c r="P4848">
        <v>99</v>
      </c>
      <c r="Q4848">
        <v>7</v>
      </c>
      <c r="R4848">
        <v>17</v>
      </c>
      <c r="S4848">
        <v>17</v>
      </c>
      <c r="T4848">
        <v>0.6275378368401624</v>
      </c>
      <c r="U4848">
        <v>0.53382047760457363</v>
      </c>
      <c r="V4848">
        <v>9.8235294117647047</v>
      </c>
      <c r="W4848">
        <v>56.823529411764703</v>
      </c>
      <c r="X4848">
        <v>143.10114078133961</v>
      </c>
      <c r="Y4848">
        <v>132.08235294117645</v>
      </c>
      <c r="Z4848">
        <v>132.08235294117645</v>
      </c>
      <c r="AA4848">
        <v>13.580749147408964</v>
      </c>
      <c r="AB4848">
        <v>4.0618062356781302</v>
      </c>
      <c r="AC4848">
        <v>-70.18349245936902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1</v>
      </c>
    </row>
    <row r="4849" spans="1:39">
      <c r="A4849">
        <v>16</v>
      </c>
      <c r="B4849">
        <v>86</v>
      </c>
      <c r="C4849">
        <v>2024</v>
      </c>
      <c r="D4849">
        <v>2</v>
      </c>
      <c r="E4849">
        <v>99</v>
      </c>
      <c r="F4849">
        <v>171</v>
      </c>
      <c r="G4849">
        <v>99</v>
      </c>
      <c r="H4849">
        <v>99</v>
      </c>
      <c r="I4849">
        <v>99</v>
      </c>
      <c r="J4849">
        <v>121</v>
      </c>
      <c r="M4849">
        <v>99</v>
      </c>
      <c r="N4849">
        <v>99</v>
      </c>
      <c r="O4849">
        <v>99</v>
      </c>
      <c r="P4849">
        <v>99</v>
      </c>
      <c r="Q4849">
        <v>13</v>
      </c>
      <c r="R4849">
        <v>27</v>
      </c>
      <c r="S4849">
        <v>27</v>
      </c>
      <c r="T4849">
        <v>1.0089686098654711</v>
      </c>
      <c r="U4849">
        <v>0.87228151641432561</v>
      </c>
      <c r="V4849">
        <v>4.7407407407407405</v>
      </c>
      <c r="W4849">
        <v>59.740740740740733</v>
      </c>
      <c r="X4849">
        <v>143.15637414228965</v>
      </c>
      <c r="Y4849">
        <v>132.1333333333333</v>
      </c>
      <c r="Z4849">
        <v>132.1333333333333</v>
      </c>
      <c r="AA4849">
        <v>9.3432883417480017</v>
      </c>
      <c r="AB4849">
        <v>3.4382660637852225</v>
      </c>
      <c r="AC4849">
        <v>24.975965488939579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</row>
    <row r="4850" spans="1:39">
      <c r="A4850">
        <v>16</v>
      </c>
      <c r="B4850">
        <v>87</v>
      </c>
      <c r="C4850">
        <v>2024</v>
      </c>
      <c r="D4850">
        <v>3</v>
      </c>
      <c r="E4850">
        <v>99</v>
      </c>
      <c r="F4850">
        <v>171</v>
      </c>
      <c r="G4850">
        <v>99</v>
      </c>
      <c r="H4850">
        <v>99</v>
      </c>
      <c r="I4850">
        <v>99</v>
      </c>
      <c r="J4850">
        <v>121</v>
      </c>
      <c r="M4850">
        <v>99</v>
      </c>
      <c r="N4850">
        <v>99</v>
      </c>
      <c r="O4850">
        <v>99</v>
      </c>
      <c r="P4850">
        <v>99</v>
      </c>
      <c r="Q4850">
        <v>12</v>
      </c>
      <c r="R4850">
        <v>29</v>
      </c>
      <c r="S4850">
        <v>29</v>
      </c>
      <c r="T4850">
        <v>1.3685700802265219</v>
      </c>
      <c r="U4850">
        <v>1.1561844957312271</v>
      </c>
      <c r="V4850">
        <v>6.0689655172413772</v>
      </c>
      <c r="W4850">
        <v>60.03448275862069</v>
      </c>
      <c r="X4850">
        <v>140.31083050024279</v>
      </c>
      <c r="Y4850">
        <v>129.50689655172417</v>
      </c>
      <c r="Z4850">
        <v>129.50689655172417</v>
      </c>
      <c r="AA4850">
        <v>13.963571597121003</v>
      </c>
      <c r="AB4850">
        <v>3.5182554319130119</v>
      </c>
      <c r="AC4850">
        <v>-40.647782308656318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</row>
    <row r="4851" spans="1:39">
      <c r="A4851">
        <v>16</v>
      </c>
      <c r="B4851">
        <v>88</v>
      </c>
      <c r="C4851">
        <v>2024</v>
      </c>
      <c r="D4851">
        <v>4</v>
      </c>
      <c r="E4851">
        <v>99</v>
      </c>
      <c r="F4851">
        <v>171</v>
      </c>
      <c r="G4851">
        <v>99</v>
      </c>
      <c r="H4851">
        <v>99</v>
      </c>
      <c r="I4851">
        <v>99</v>
      </c>
      <c r="J4851">
        <v>121</v>
      </c>
      <c r="M4851">
        <v>99</v>
      </c>
      <c r="N4851">
        <v>99</v>
      </c>
      <c r="O4851">
        <v>99</v>
      </c>
      <c r="P4851">
        <v>99</v>
      </c>
      <c r="Q4851">
        <v>14</v>
      </c>
      <c r="R4851">
        <v>28</v>
      </c>
      <c r="S4851">
        <v>28</v>
      </c>
      <c r="T4851">
        <v>0.94371418941691987</v>
      </c>
      <c r="U4851">
        <v>0.80190144399617314</v>
      </c>
      <c r="V4851">
        <v>6.8571428571428559</v>
      </c>
      <c r="W4851">
        <v>57.678571428571438</v>
      </c>
      <c r="X4851">
        <v>140.65160191920751</v>
      </c>
      <c r="Y4851">
        <v>129.82142857142861</v>
      </c>
      <c r="Z4851">
        <v>129.82142857142861</v>
      </c>
      <c r="AA4851">
        <v>11.89130405989579</v>
      </c>
      <c r="AB4851">
        <v>4.2849701734965633</v>
      </c>
      <c r="AC4851">
        <v>-38.915241150028812</v>
      </c>
      <c r="AD4851">
        <v>3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5</v>
      </c>
      <c r="AM4851">
        <v>0</v>
      </c>
    </row>
    <row r="4852" spans="1:39">
      <c r="A4852">
        <v>16</v>
      </c>
      <c r="B4852">
        <v>89</v>
      </c>
      <c r="C4852">
        <v>2024</v>
      </c>
      <c r="D4852">
        <v>5</v>
      </c>
      <c r="E4852">
        <v>99</v>
      </c>
      <c r="F4852">
        <v>171</v>
      </c>
      <c r="G4852">
        <v>99</v>
      </c>
      <c r="H4852">
        <v>99</v>
      </c>
      <c r="I4852">
        <v>99</v>
      </c>
      <c r="J4852">
        <v>121</v>
      </c>
      <c r="M4852">
        <v>99</v>
      </c>
      <c r="N4852">
        <v>99</v>
      </c>
      <c r="O4852">
        <v>99</v>
      </c>
      <c r="P4852">
        <v>99</v>
      </c>
      <c r="Q4852">
        <v>13</v>
      </c>
      <c r="R4852">
        <v>41</v>
      </c>
      <c r="S4852">
        <v>41</v>
      </c>
      <c r="T4852">
        <v>1.5275707898658719</v>
      </c>
      <c r="U4852">
        <v>1.3704897041562365</v>
      </c>
      <c r="V4852">
        <v>10.073170731707318</v>
      </c>
      <c r="W4852">
        <v>55.073170731707322</v>
      </c>
      <c r="X4852">
        <v>147.63628676373435</v>
      </c>
      <c r="Y4852">
        <v>136.26829268292684</v>
      </c>
      <c r="Z4852">
        <v>136.26829268292684</v>
      </c>
      <c r="AA4852">
        <v>11.115698392075956</v>
      </c>
      <c r="AB4852">
        <v>3.9099014016789058</v>
      </c>
      <c r="AC4852">
        <v>-49.200215644686757</v>
      </c>
      <c r="AD4852">
        <v>2</v>
      </c>
      <c r="AE4852">
        <v>0</v>
      </c>
      <c r="AF4852">
        <v>0</v>
      </c>
      <c r="AG4852">
        <v>1</v>
      </c>
      <c r="AH4852">
        <v>0</v>
      </c>
      <c r="AI4852">
        <v>0</v>
      </c>
      <c r="AJ4852">
        <v>2</v>
      </c>
      <c r="AK4852">
        <v>0</v>
      </c>
      <c r="AL4852">
        <v>2</v>
      </c>
      <c r="AM4852">
        <v>1</v>
      </c>
    </row>
    <row r="4853" spans="1:39">
      <c r="A4853">
        <v>16</v>
      </c>
      <c r="B4853">
        <v>90</v>
      </c>
      <c r="C4853">
        <v>2024</v>
      </c>
      <c r="D4853">
        <v>6</v>
      </c>
      <c r="E4853">
        <v>99</v>
      </c>
      <c r="F4853">
        <v>171</v>
      </c>
      <c r="G4853">
        <v>99</v>
      </c>
      <c r="H4853">
        <v>99</v>
      </c>
      <c r="I4853">
        <v>99</v>
      </c>
      <c r="J4853">
        <v>121</v>
      </c>
      <c r="M4853">
        <v>99</v>
      </c>
      <c r="N4853">
        <v>99</v>
      </c>
      <c r="O4853">
        <v>99</v>
      </c>
      <c r="P4853">
        <v>99</v>
      </c>
      <c r="Q4853">
        <v>7</v>
      </c>
      <c r="R4853">
        <v>10</v>
      </c>
      <c r="S4853">
        <v>10</v>
      </c>
      <c r="T4853">
        <v>1.054852320675105</v>
      </c>
      <c r="U4853">
        <v>0.92803686092474558</v>
      </c>
      <c r="V4853">
        <v>1.4</v>
      </c>
      <c r="W4853">
        <v>61.5</v>
      </c>
      <c r="X4853">
        <v>146.6413867822319</v>
      </c>
      <c r="Y4853">
        <v>135.35</v>
      </c>
      <c r="Z4853">
        <v>135.35</v>
      </c>
      <c r="AA4853">
        <v>24.793678629844436</v>
      </c>
      <c r="AB4853">
        <v>3.3241540277189325</v>
      </c>
      <c r="AC4853">
        <v>-76.967403794152261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</row>
    <row r="4854" spans="1:39">
      <c r="A4854">
        <v>16</v>
      </c>
      <c r="B4854">
        <v>91</v>
      </c>
      <c r="C4854">
        <v>2024</v>
      </c>
      <c r="D4854">
        <v>7</v>
      </c>
      <c r="E4854">
        <v>99</v>
      </c>
      <c r="F4854">
        <v>171</v>
      </c>
      <c r="G4854">
        <v>99</v>
      </c>
      <c r="H4854">
        <v>99</v>
      </c>
      <c r="I4854">
        <v>99</v>
      </c>
      <c r="J4854">
        <v>121</v>
      </c>
      <c r="M4854">
        <v>99</v>
      </c>
      <c r="N4854">
        <v>99</v>
      </c>
      <c r="O4854">
        <v>99</v>
      </c>
      <c r="P4854">
        <v>99</v>
      </c>
      <c r="R4854">
        <v>0</v>
      </c>
    </row>
    <row r="4855" spans="1:39">
      <c r="A4855">
        <v>16</v>
      </c>
      <c r="B4855">
        <v>92</v>
      </c>
      <c r="C4855">
        <v>2024</v>
      </c>
      <c r="D4855">
        <v>8</v>
      </c>
      <c r="E4855">
        <v>99</v>
      </c>
      <c r="F4855">
        <v>171</v>
      </c>
      <c r="G4855">
        <v>99</v>
      </c>
      <c r="H4855">
        <v>99</v>
      </c>
      <c r="I4855">
        <v>99</v>
      </c>
      <c r="J4855">
        <v>121</v>
      </c>
      <c r="M4855">
        <v>99</v>
      </c>
      <c r="N4855">
        <v>99</v>
      </c>
      <c r="O4855">
        <v>99</v>
      </c>
      <c r="P4855">
        <v>99</v>
      </c>
      <c r="R4855">
        <v>0</v>
      </c>
    </row>
    <row r="4856" spans="1:39">
      <c r="A4856">
        <v>16</v>
      </c>
      <c r="B4856">
        <v>93</v>
      </c>
      <c r="C4856">
        <v>2024</v>
      </c>
      <c r="D4856">
        <v>9</v>
      </c>
      <c r="E4856">
        <v>99</v>
      </c>
      <c r="F4856">
        <v>171</v>
      </c>
      <c r="G4856">
        <v>99</v>
      </c>
      <c r="H4856">
        <v>99</v>
      </c>
      <c r="I4856">
        <v>99</v>
      </c>
      <c r="J4856">
        <v>121</v>
      </c>
      <c r="M4856">
        <v>99</v>
      </c>
      <c r="N4856">
        <v>99</v>
      </c>
      <c r="O4856">
        <v>99</v>
      </c>
      <c r="P4856">
        <v>99</v>
      </c>
      <c r="R4856">
        <v>0</v>
      </c>
    </row>
    <row r="4857" spans="1:39">
      <c r="A4857">
        <v>16</v>
      </c>
      <c r="B4857">
        <v>94</v>
      </c>
      <c r="C4857">
        <v>2024</v>
      </c>
      <c r="D4857">
        <v>10</v>
      </c>
      <c r="E4857">
        <v>99</v>
      </c>
      <c r="F4857">
        <v>171</v>
      </c>
      <c r="G4857">
        <v>99</v>
      </c>
      <c r="H4857">
        <v>99</v>
      </c>
      <c r="I4857">
        <v>99</v>
      </c>
      <c r="J4857">
        <v>121</v>
      </c>
      <c r="M4857">
        <v>99</v>
      </c>
      <c r="N4857">
        <v>99</v>
      </c>
      <c r="O4857">
        <v>99</v>
      </c>
      <c r="P4857">
        <v>99</v>
      </c>
      <c r="R4857">
        <v>0</v>
      </c>
    </row>
    <row r="4858" spans="1:39">
      <c r="A4858">
        <v>16</v>
      </c>
      <c r="B4858">
        <v>95</v>
      </c>
      <c r="C4858">
        <v>2024</v>
      </c>
      <c r="D4858">
        <v>11</v>
      </c>
      <c r="E4858">
        <v>99</v>
      </c>
      <c r="F4858">
        <v>171</v>
      </c>
      <c r="G4858">
        <v>99</v>
      </c>
      <c r="H4858">
        <v>99</v>
      </c>
      <c r="I4858">
        <v>99</v>
      </c>
      <c r="J4858">
        <v>121</v>
      </c>
      <c r="M4858">
        <v>99</v>
      </c>
      <c r="N4858">
        <v>99</v>
      </c>
      <c r="O4858">
        <v>99</v>
      </c>
      <c r="P4858">
        <v>99</v>
      </c>
      <c r="R4858">
        <v>0</v>
      </c>
    </row>
    <row r="4859" spans="1:39">
      <c r="A4859">
        <v>16</v>
      </c>
      <c r="B4859">
        <v>96</v>
      </c>
      <c r="C4859">
        <v>2024</v>
      </c>
      <c r="D4859">
        <v>12</v>
      </c>
      <c r="E4859">
        <v>99</v>
      </c>
      <c r="F4859">
        <v>171</v>
      </c>
      <c r="G4859">
        <v>99</v>
      </c>
      <c r="H4859">
        <v>99</v>
      </c>
      <c r="I4859">
        <v>99</v>
      </c>
      <c r="J4859">
        <v>121</v>
      </c>
      <c r="M4859">
        <v>99</v>
      </c>
      <c r="N4859">
        <v>99</v>
      </c>
      <c r="O4859">
        <v>99</v>
      </c>
      <c r="P4859">
        <v>99</v>
      </c>
      <c r="R4859">
        <v>0</v>
      </c>
    </row>
    <row r="4860" spans="1:39">
      <c r="A4860">
        <v>16</v>
      </c>
      <c r="B4860">
        <v>97</v>
      </c>
      <c r="C4860">
        <v>2024</v>
      </c>
      <c r="D4860">
        <v>1</v>
      </c>
      <c r="E4860">
        <v>99</v>
      </c>
      <c r="F4860">
        <v>171</v>
      </c>
      <c r="G4860">
        <v>99</v>
      </c>
      <c r="H4860">
        <v>99</v>
      </c>
      <c r="I4860">
        <v>99</v>
      </c>
      <c r="J4860">
        <v>134</v>
      </c>
      <c r="M4860">
        <v>99</v>
      </c>
      <c r="N4860">
        <v>99</v>
      </c>
      <c r="O4860">
        <v>99</v>
      </c>
      <c r="P4860">
        <v>99</v>
      </c>
      <c r="Q4860">
        <v>12</v>
      </c>
      <c r="R4860">
        <v>90</v>
      </c>
      <c r="S4860">
        <v>89</v>
      </c>
      <c r="T4860">
        <v>3.3222591362126246</v>
      </c>
      <c r="U4860">
        <v>3.2626430508836428</v>
      </c>
      <c r="V4860">
        <v>6.1333333333333355</v>
      </c>
      <c r="W4860">
        <v>59.14606741573035</v>
      </c>
      <c r="X4860">
        <v>166.38497652582149</v>
      </c>
      <c r="Y4860">
        <v>152.48444444444451</v>
      </c>
      <c r="Z4860">
        <v>154.19775280898875</v>
      </c>
      <c r="AA4860">
        <v>28.377392400368844</v>
      </c>
      <c r="AB4860">
        <v>3.6336460217233566</v>
      </c>
      <c r="AC4860">
        <v>-0.24921603970933845</v>
      </c>
      <c r="AD4860">
        <v>6</v>
      </c>
      <c r="AE4860">
        <v>0</v>
      </c>
      <c r="AF4860">
        <v>0</v>
      </c>
      <c r="AG4860">
        <v>0</v>
      </c>
      <c r="AH4860">
        <v>3</v>
      </c>
      <c r="AI4860">
        <v>4</v>
      </c>
      <c r="AJ4860">
        <v>3</v>
      </c>
      <c r="AK4860">
        <v>1</v>
      </c>
      <c r="AL4860">
        <v>0</v>
      </c>
      <c r="AM4860">
        <v>0</v>
      </c>
    </row>
    <row r="4861" spans="1:39">
      <c r="A4861">
        <v>16</v>
      </c>
      <c r="B4861">
        <v>98</v>
      </c>
      <c r="C4861">
        <v>2024</v>
      </c>
      <c r="D4861">
        <v>2</v>
      </c>
      <c r="E4861">
        <v>99</v>
      </c>
      <c r="F4861">
        <v>171</v>
      </c>
      <c r="G4861">
        <v>99</v>
      </c>
      <c r="H4861">
        <v>99</v>
      </c>
      <c r="I4861">
        <v>99</v>
      </c>
      <c r="J4861">
        <v>134</v>
      </c>
      <c r="M4861">
        <v>99</v>
      </c>
      <c r="N4861">
        <v>99</v>
      </c>
      <c r="O4861">
        <v>99</v>
      </c>
      <c r="P4861">
        <v>99</v>
      </c>
      <c r="Q4861">
        <v>15</v>
      </c>
      <c r="R4861">
        <v>106</v>
      </c>
      <c r="S4861">
        <v>102</v>
      </c>
      <c r="T4861">
        <v>3.9611360239162927</v>
      </c>
      <c r="U4861">
        <v>4.1730929660994578</v>
      </c>
      <c r="V4861">
        <v>4.1603773584905639</v>
      </c>
      <c r="W4861">
        <v>60.53921568627451</v>
      </c>
      <c r="X4861">
        <v>180.90823606369705</v>
      </c>
      <c r="Y4861">
        <v>161.01698113207547</v>
      </c>
      <c r="Z4861">
        <v>167.33137254901953</v>
      </c>
      <c r="AA4861">
        <v>29.278296118564139</v>
      </c>
      <c r="AB4861">
        <v>3.6019373017903575</v>
      </c>
      <c r="AC4861">
        <v>-21.462987784998298</v>
      </c>
      <c r="AD4861">
        <v>6</v>
      </c>
      <c r="AE4861">
        <v>0</v>
      </c>
      <c r="AF4861">
        <v>0</v>
      </c>
      <c r="AG4861">
        <v>0</v>
      </c>
      <c r="AH4861">
        <v>11</v>
      </c>
      <c r="AI4861">
        <v>3</v>
      </c>
      <c r="AJ4861">
        <v>6</v>
      </c>
      <c r="AK4861">
        <v>2</v>
      </c>
      <c r="AL4861">
        <v>2</v>
      </c>
      <c r="AM4861">
        <v>0</v>
      </c>
    </row>
    <row r="4862" spans="1:39">
      <c r="A4862">
        <v>16</v>
      </c>
      <c r="B4862">
        <v>99</v>
      </c>
      <c r="C4862">
        <v>2024</v>
      </c>
      <c r="D4862">
        <v>3</v>
      </c>
      <c r="E4862">
        <v>99</v>
      </c>
      <c r="F4862">
        <v>171</v>
      </c>
      <c r="G4862">
        <v>99</v>
      </c>
      <c r="H4862">
        <v>99</v>
      </c>
      <c r="I4862">
        <v>99</v>
      </c>
      <c r="J4862">
        <v>134</v>
      </c>
      <c r="M4862">
        <v>99</v>
      </c>
      <c r="N4862">
        <v>99</v>
      </c>
      <c r="O4862">
        <v>99</v>
      </c>
      <c r="P4862">
        <v>99</v>
      </c>
      <c r="Q4862">
        <v>20</v>
      </c>
      <c r="R4862">
        <v>180</v>
      </c>
      <c r="S4862">
        <v>179</v>
      </c>
      <c r="T4862">
        <v>8.4945729117508222</v>
      </c>
      <c r="U4862">
        <v>8.9701039633266895</v>
      </c>
      <c r="V4862">
        <v>6.1833333333333353</v>
      </c>
      <c r="W4862">
        <v>59.284916201117326</v>
      </c>
      <c r="X4862">
        <v>176.50174551583004</v>
      </c>
      <c r="Y4862">
        <v>161.87833333333333</v>
      </c>
      <c r="Z4862">
        <v>162.78268156424579</v>
      </c>
      <c r="AA4862">
        <v>32.350990272017384</v>
      </c>
      <c r="AB4862">
        <v>3.7494649702070801</v>
      </c>
      <c r="AC4862">
        <v>-31.361729508004448</v>
      </c>
      <c r="AD4862">
        <v>10</v>
      </c>
      <c r="AE4862">
        <v>0</v>
      </c>
      <c r="AF4862">
        <v>0</v>
      </c>
      <c r="AG4862">
        <v>1</v>
      </c>
      <c r="AH4862">
        <v>4</v>
      </c>
      <c r="AI4862">
        <v>0</v>
      </c>
      <c r="AJ4862">
        <v>0</v>
      </c>
      <c r="AK4862">
        <v>2</v>
      </c>
      <c r="AL4862">
        <v>1</v>
      </c>
      <c r="AM4862">
        <v>0</v>
      </c>
    </row>
    <row r="4863" spans="1:39">
      <c r="A4863">
        <v>16</v>
      </c>
      <c r="B4863">
        <v>100</v>
      </c>
      <c r="C4863">
        <v>2024</v>
      </c>
      <c r="D4863">
        <v>4</v>
      </c>
      <c r="E4863">
        <v>99</v>
      </c>
      <c r="F4863">
        <v>171</v>
      </c>
      <c r="G4863">
        <v>99</v>
      </c>
      <c r="H4863">
        <v>99</v>
      </c>
      <c r="I4863">
        <v>99</v>
      </c>
      <c r="J4863">
        <v>134</v>
      </c>
      <c r="M4863">
        <v>99</v>
      </c>
      <c r="N4863">
        <v>99</v>
      </c>
      <c r="O4863">
        <v>99</v>
      </c>
      <c r="P4863">
        <v>99</v>
      </c>
      <c r="Q4863">
        <v>18</v>
      </c>
      <c r="R4863">
        <v>121</v>
      </c>
      <c r="S4863">
        <v>120</v>
      </c>
      <c r="T4863">
        <v>4.07819346140883</v>
      </c>
      <c r="U4863">
        <v>4.258350364087522</v>
      </c>
      <c r="V4863">
        <v>5.7685950413223148</v>
      </c>
      <c r="W4863">
        <v>59.05833333333333</v>
      </c>
      <c r="X4863">
        <v>173.96918062731115</v>
      </c>
      <c r="Y4863">
        <v>159.52892561983475</v>
      </c>
      <c r="Z4863">
        <v>160.85833333333338</v>
      </c>
      <c r="AA4863">
        <v>34.591775475617766</v>
      </c>
      <c r="AB4863">
        <v>4.6802703506908756</v>
      </c>
      <c r="AC4863">
        <v>-16.629766626409548</v>
      </c>
      <c r="AD4863">
        <v>5</v>
      </c>
      <c r="AE4863">
        <v>0</v>
      </c>
      <c r="AF4863">
        <v>0</v>
      </c>
      <c r="AG4863">
        <v>0</v>
      </c>
      <c r="AH4863">
        <v>9</v>
      </c>
      <c r="AI4863">
        <v>1</v>
      </c>
      <c r="AJ4863">
        <v>3</v>
      </c>
      <c r="AK4863">
        <v>3</v>
      </c>
      <c r="AL4863">
        <v>0</v>
      </c>
      <c r="AM4863">
        <v>0</v>
      </c>
    </row>
    <row r="4864" spans="1:39">
      <c r="A4864">
        <v>16</v>
      </c>
      <c r="B4864">
        <v>101</v>
      </c>
      <c r="C4864">
        <v>2024</v>
      </c>
      <c r="D4864">
        <v>5</v>
      </c>
      <c r="E4864">
        <v>99</v>
      </c>
      <c r="F4864">
        <v>171</v>
      </c>
      <c r="G4864">
        <v>99</v>
      </c>
      <c r="H4864">
        <v>99</v>
      </c>
      <c r="I4864">
        <v>99</v>
      </c>
      <c r="J4864">
        <v>134</v>
      </c>
      <c r="M4864">
        <v>99</v>
      </c>
      <c r="N4864">
        <v>99</v>
      </c>
      <c r="O4864">
        <v>99</v>
      </c>
      <c r="P4864">
        <v>99</v>
      </c>
      <c r="Q4864">
        <v>13</v>
      </c>
      <c r="R4864">
        <v>79</v>
      </c>
      <c r="S4864">
        <v>79</v>
      </c>
      <c r="T4864">
        <v>2.9433681073025331</v>
      </c>
      <c r="U4864">
        <v>3.1929932579363647</v>
      </c>
      <c r="V4864">
        <v>5.5696202531645591</v>
      </c>
      <c r="W4864">
        <v>59.455696202531634</v>
      </c>
      <c r="X4864">
        <v>178.51392679347751</v>
      </c>
      <c r="Y4864">
        <v>164.76835443037965</v>
      </c>
      <c r="Z4864">
        <v>164.76835443037965</v>
      </c>
      <c r="AA4864">
        <v>31.461483562048244</v>
      </c>
      <c r="AB4864">
        <v>4.1301529942374255</v>
      </c>
      <c r="AC4864">
        <v>-33.942061891920282</v>
      </c>
      <c r="AD4864">
        <v>6</v>
      </c>
      <c r="AE4864">
        <v>0</v>
      </c>
      <c r="AF4864">
        <v>0</v>
      </c>
      <c r="AG4864">
        <v>0</v>
      </c>
      <c r="AH4864">
        <v>6</v>
      </c>
      <c r="AI4864">
        <v>2</v>
      </c>
      <c r="AJ4864">
        <v>1</v>
      </c>
      <c r="AK4864">
        <v>2</v>
      </c>
      <c r="AL4864">
        <v>0</v>
      </c>
      <c r="AM4864">
        <v>0</v>
      </c>
    </row>
    <row r="4865" spans="1:39">
      <c r="A4865">
        <v>16</v>
      </c>
      <c r="B4865">
        <v>102</v>
      </c>
      <c r="C4865">
        <v>2024</v>
      </c>
      <c r="D4865">
        <v>6</v>
      </c>
      <c r="E4865">
        <v>99</v>
      </c>
      <c r="F4865">
        <v>171</v>
      </c>
      <c r="G4865">
        <v>99</v>
      </c>
      <c r="H4865">
        <v>99</v>
      </c>
      <c r="I4865">
        <v>99</v>
      </c>
      <c r="J4865">
        <v>134</v>
      </c>
      <c r="M4865">
        <v>99</v>
      </c>
      <c r="N4865">
        <v>99</v>
      </c>
      <c r="O4865">
        <v>99</v>
      </c>
      <c r="P4865">
        <v>99</v>
      </c>
      <c r="Q4865">
        <v>11</v>
      </c>
      <c r="R4865">
        <v>64</v>
      </c>
      <c r="S4865">
        <v>63</v>
      </c>
      <c r="T4865">
        <v>6.7510548523206717</v>
      </c>
      <c r="U4865">
        <v>7.1629909733245123</v>
      </c>
      <c r="V4865">
        <v>5.171875</v>
      </c>
      <c r="W4865">
        <v>59.158730158730158</v>
      </c>
      <c r="X4865">
        <v>179.86355633802819</v>
      </c>
      <c r="Y4865">
        <v>163.23281250000005</v>
      </c>
      <c r="Z4865">
        <v>165.82380952380956</v>
      </c>
      <c r="AA4865">
        <v>24.226502045498524</v>
      </c>
      <c r="AB4865">
        <v>4.3977135083800967</v>
      </c>
      <c r="AC4865">
        <v>-25.010636827960514</v>
      </c>
      <c r="AD4865">
        <v>0</v>
      </c>
      <c r="AE4865">
        <v>0</v>
      </c>
      <c r="AF4865">
        <v>0</v>
      </c>
      <c r="AG4865">
        <v>0</v>
      </c>
      <c r="AH4865">
        <v>4</v>
      </c>
      <c r="AI4865">
        <v>6</v>
      </c>
      <c r="AJ4865">
        <v>2</v>
      </c>
      <c r="AK4865">
        <v>0</v>
      </c>
      <c r="AL4865">
        <v>0</v>
      </c>
      <c r="AM4865">
        <v>0</v>
      </c>
    </row>
    <row r="4866" spans="1:39">
      <c r="A4866">
        <v>16</v>
      </c>
      <c r="B4866">
        <v>103</v>
      </c>
      <c r="C4866">
        <v>2024</v>
      </c>
      <c r="D4866">
        <v>7</v>
      </c>
      <c r="E4866">
        <v>99</v>
      </c>
      <c r="F4866">
        <v>171</v>
      </c>
      <c r="G4866">
        <v>99</v>
      </c>
      <c r="H4866">
        <v>99</v>
      </c>
      <c r="I4866">
        <v>99</v>
      </c>
      <c r="J4866">
        <v>134</v>
      </c>
      <c r="M4866">
        <v>99</v>
      </c>
      <c r="N4866">
        <v>99</v>
      </c>
      <c r="O4866">
        <v>99</v>
      </c>
      <c r="P4866">
        <v>99</v>
      </c>
      <c r="R4866">
        <v>0</v>
      </c>
    </row>
    <row r="4867" spans="1:39">
      <c r="A4867">
        <v>16</v>
      </c>
      <c r="B4867">
        <v>104</v>
      </c>
      <c r="C4867">
        <v>2024</v>
      </c>
      <c r="D4867">
        <v>8</v>
      </c>
      <c r="E4867">
        <v>99</v>
      </c>
      <c r="F4867">
        <v>171</v>
      </c>
      <c r="G4867">
        <v>99</v>
      </c>
      <c r="H4867">
        <v>99</v>
      </c>
      <c r="I4867">
        <v>99</v>
      </c>
      <c r="J4867">
        <v>134</v>
      </c>
      <c r="M4867">
        <v>99</v>
      </c>
      <c r="N4867">
        <v>99</v>
      </c>
      <c r="O4867">
        <v>99</v>
      </c>
      <c r="P4867">
        <v>99</v>
      </c>
      <c r="R4867">
        <v>0</v>
      </c>
    </row>
    <row r="4868" spans="1:39">
      <c r="A4868">
        <v>16</v>
      </c>
      <c r="B4868">
        <v>105</v>
      </c>
      <c r="C4868">
        <v>2024</v>
      </c>
      <c r="D4868">
        <v>9</v>
      </c>
      <c r="E4868">
        <v>99</v>
      </c>
      <c r="F4868">
        <v>171</v>
      </c>
      <c r="G4868">
        <v>99</v>
      </c>
      <c r="H4868">
        <v>99</v>
      </c>
      <c r="I4868">
        <v>99</v>
      </c>
      <c r="J4868">
        <v>134</v>
      </c>
      <c r="M4868">
        <v>99</v>
      </c>
      <c r="N4868">
        <v>99</v>
      </c>
      <c r="O4868">
        <v>99</v>
      </c>
      <c r="P4868">
        <v>99</v>
      </c>
      <c r="R4868">
        <v>0</v>
      </c>
    </row>
    <row r="4869" spans="1:39">
      <c r="A4869">
        <v>16</v>
      </c>
      <c r="B4869">
        <v>106</v>
      </c>
      <c r="C4869">
        <v>2024</v>
      </c>
      <c r="D4869">
        <v>10</v>
      </c>
      <c r="E4869">
        <v>99</v>
      </c>
      <c r="F4869">
        <v>171</v>
      </c>
      <c r="G4869">
        <v>99</v>
      </c>
      <c r="H4869">
        <v>99</v>
      </c>
      <c r="I4869">
        <v>99</v>
      </c>
      <c r="J4869">
        <v>134</v>
      </c>
      <c r="M4869">
        <v>99</v>
      </c>
      <c r="N4869">
        <v>99</v>
      </c>
      <c r="O4869">
        <v>99</v>
      </c>
      <c r="P4869">
        <v>99</v>
      </c>
      <c r="R4869">
        <v>0</v>
      </c>
    </row>
    <row r="4870" spans="1:39">
      <c r="A4870">
        <v>16</v>
      </c>
      <c r="B4870">
        <v>107</v>
      </c>
      <c r="C4870">
        <v>2024</v>
      </c>
      <c r="D4870">
        <v>11</v>
      </c>
      <c r="E4870">
        <v>99</v>
      </c>
      <c r="F4870">
        <v>171</v>
      </c>
      <c r="G4870">
        <v>99</v>
      </c>
      <c r="H4870">
        <v>99</v>
      </c>
      <c r="I4870">
        <v>99</v>
      </c>
      <c r="J4870">
        <v>134</v>
      </c>
      <c r="M4870">
        <v>99</v>
      </c>
      <c r="N4870">
        <v>99</v>
      </c>
      <c r="O4870">
        <v>99</v>
      </c>
      <c r="P4870">
        <v>99</v>
      </c>
      <c r="R4870">
        <v>0</v>
      </c>
    </row>
    <row r="4871" spans="1:39">
      <c r="A4871">
        <v>16</v>
      </c>
      <c r="B4871">
        <v>108</v>
      </c>
      <c r="C4871">
        <v>2024</v>
      </c>
      <c r="D4871">
        <v>12</v>
      </c>
      <c r="E4871">
        <v>99</v>
      </c>
      <c r="F4871">
        <v>171</v>
      </c>
      <c r="G4871">
        <v>99</v>
      </c>
      <c r="H4871">
        <v>99</v>
      </c>
      <c r="I4871">
        <v>99</v>
      </c>
      <c r="J4871">
        <v>134</v>
      </c>
      <c r="M4871">
        <v>99</v>
      </c>
      <c r="N4871">
        <v>99</v>
      </c>
      <c r="O4871">
        <v>99</v>
      </c>
      <c r="P4871">
        <v>99</v>
      </c>
      <c r="R4871">
        <v>0</v>
      </c>
    </row>
    <row r="4872" spans="1:39">
      <c r="A4872">
        <v>16</v>
      </c>
      <c r="B4872">
        <v>109</v>
      </c>
      <c r="C4872">
        <v>2024</v>
      </c>
      <c r="D4872">
        <v>1</v>
      </c>
      <c r="E4872">
        <v>99</v>
      </c>
      <c r="F4872">
        <v>171</v>
      </c>
      <c r="G4872">
        <v>99</v>
      </c>
      <c r="H4872">
        <v>99</v>
      </c>
      <c r="I4872">
        <v>99</v>
      </c>
      <c r="J4872">
        <v>141</v>
      </c>
      <c r="M4872">
        <v>99</v>
      </c>
      <c r="N4872">
        <v>99</v>
      </c>
      <c r="O4872">
        <v>99</v>
      </c>
      <c r="P4872">
        <v>99</v>
      </c>
      <c r="Q4872">
        <v>3</v>
      </c>
      <c r="R4872">
        <v>4</v>
      </c>
      <c r="S4872">
        <v>4</v>
      </c>
      <c r="T4872">
        <v>0.14765596160944999</v>
      </c>
      <c r="U4872">
        <v>0.12654878428294047</v>
      </c>
      <c r="V4872">
        <v>7</v>
      </c>
      <c r="W4872">
        <v>60.75</v>
      </c>
      <c r="X4872">
        <v>144.17659804983751</v>
      </c>
      <c r="Y4872">
        <v>133.07499999999999</v>
      </c>
      <c r="Z4872">
        <v>133.07499999999999</v>
      </c>
      <c r="AA4872">
        <v>2.5023738729454763</v>
      </c>
      <c r="AB4872">
        <v>2.384848003542364</v>
      </c>
      <c r="AC4872">
        <v>-71.739391235444629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</row>
    <row r="4873" spans="1:39">
      <c r="A4873">
        <v>16</v>
      </c>
      <c r="B4873">
        <v>110</v>
      </c>
      <c r="C4873">
        <v>2024</v>
      </c>
      <c r="D4873">
        <v>2</v>
      </c>
      <c r="E4873">
        <v>99</v>
      </c>
      <c r="F4873">
        <v>171</v>
      </c>
      <c r="G4873">
        <v>99</v>
      </c>
      <c r="H4873">
        <v>99</v>
      </c>
      <c r="I4873">
        <v>99</v>
      </c>
      <c r="J4873">
        <v>141</v>
      </c>
      <c r="M4873">
        <v>99</v>
      </c>
      <c r="N4873">
        <v>99</v>
      </c>
      <c r="O4873">
        <v>99</v>
      </c>
      <c r="P4873">
        <v>99</v>
      </c>
      <c r="Q4873">
        <v>2</v>
      </c>
      <c r="R4873">
        <v>60</v>
      </c>
      <c r="S4873">
        <v>60</v>
      </c>
      <c r="T4873">
        <v>2.2421524663677124</v>
      </c>
      <c r="U4873">
        <v>1.7981331865023755</v>
      </c>
      <c r="V4873">
        <v>8.5833333333333357</v>
      </c>
      <c r="W4873">
        <v>56.08333333333335</v>
      </c>
      <c r="X4873">
        <v>132.79703864210899</v>
      </c>
      <c r="Y4873">
        <v>122.5716666666667</v>
      </c>
      <c r="Z4873">
        <v>122.5716666666667</v>
      </c>
      <c r="AA4873">
        <v>22.688984784594457</v>
      </c>
      <c r="AB4873">
        <v>4.8176469590685436</v>
      </c>
      <c r="AC4873">
        <v>-63.726301549735552</v>
      </c>
      <c r="AD4873">
        <v>1</v>
      </c>
      <c r="AE4873">
        <v>0</v>
      </c>
      <c r="AF4873">
        <v>0</v>
      </c>
      <c r="AG4873">
        <v>0</v>
      </c>
      <c r="AH4873">
        <v>10</v>
      </c>
      <c r="AI4873">
        <v>4</v>
      </c>
      <c r="AJ4873">
        <v>27</v>
      </c>
      <c r="AK4873">
        <v>0</v>
      </c>
      <c r="AL4873">
        <v>1</v>
      </c>
      <c r="AM4873">
        <v>1</v>
      </c>
    </row>
    <row r="4874" spans="1:39">
      <c r="A4874">
        <v>16</v>
      </c>
      <c r="B4874">
        <v>111</v>
      </c>
      <c r="C4874">
        <v>2024</v>
      </c>
      <c r="D4874">
        <v>3</v>
      </c>
      <c r="E4874">
        <v>99</v>
      </c>
      <c r="F4874">
        <v>171</v>
      </c>
      <c r="G4874">
        <v>99</v>
      </c>
      <c r="H4874">
        <v>99</v>
      </c>
      <c r="I4874">
        <v>99</v>
      </c>
      <c r="J4874">
        <v>141</v>
      </c>
      <c r="M4874">
        <v>99</v>
      </c>
      <c r="N4874">
        <v>99</v>
      </c>
      <c r="O4874">
        <v>99</v>
      </c>
      <c r="P4874">
        <v>99</v>
      </c>
      <c r="Q4874">
        <v>3</v>
      </c>
      <c r="R4874">
        <v>10</v>
      </c>
      <c r="S4874">
        <v>10</v>
      </c>
      <c r="T4874">
        <v>0.47192071731949031</v>
      </c>
      <c r="U4874">
        <v>0.44194649787569529</v>
      </c>
      <c r="V4874">
        <v>12.3</v>
      </c>
      <c r="W4874">
        <v>57.1</v>
      </c>
      <c r="X4874">
        <v>155.53629469122421</v>
      </c>
      <c r="Y4874">
        <v>143.56</v>
      </c>
      <c r="Z4874">
        <v>143.56</v>
      </c>
      <c r="AA4874">
        <v>8.5156561696676647</v>
      </c>
      <c r="AB4874">
        <v>2.0223748416156142</v>
      </c>
      <c r="AC4874">
        <v>-52.526300204042997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1</v>
      </c>
      <c r="AM4874">
        <v>0</v>
      </c>
    </row>
    <row r="4875" spans="1:39">
      <c r="A4875">
        <v>16</v>
      </c>
      <c r="B4875">
        <v>112</v>
      </c>
      <c r="C4875">
        <v>2024</v>
      </c>
      <c r="D4875">
        <v>4</v>
      </c>
      <c r="E4875">
        <v>99</v>
      </c>
      <c r="F4875">
        <v>171</v>
      </c>
      <c r="G4875">
        <v>99</v>
      </c>
      <c r="H4875">
        <v>99</v>
      </c>
      <c r="I4875">
        <v>99</v>
      </c>
      <c r="J4875">
        <v>141</v>
      </c>
      <c r="M4875">
        <v>99</v>
      </c>
      <c r="N4875">
        <v>99</v>
      </c>
      <c r="O4875">
        <v>99</v>
      </c>
      <c r="P4875">
        <v>99</v>
      </c>
      <c r="Q4875">
        <v>1</v>
      </c>
      <c r="R4875">
        <v>1</v>
      </c>
      <c r="S4875">
        <v>1</v>
      </c>
      <c r="T4875">
        <v>3.3704078193461405E-2</v>
      </c>
      <c r="U4875">
        <v>3.4237992877085593E-2</v>
      </c>
      <c r="V4875">
        <v>14</v>
      </c>
      <c r="W4875">
        <v>58</v>
      </c>
      <c r="X4875">
        <v>168.14734561213436</v>
      </c>
      <c r="Y4875">
        <v>155.20000000000005</v>
      </c>
      <c r="Z4875">
        <v>155.20000000000005</v>
      </c>
      <c r="AA4875">
        <v>0</v>
      </c>
      <c r="AB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1</v>
      </c>
      <c r="AK4875">
        <v>0</v>
      </c>
      <c r="AL4875">
        <v>0</v>
      </c>
      <c r="AM4875">
        <v>0</v>
      </c>
    </row>
    <row r="4876" spans="1:39">
      <c r="A4876">
        <v>16</v>
      </c>
      <c r="B4876">
        <v>113</v>
      </c>
      <c r="C4876">
        <v>2024</v>
      </c>
      <c r="D4876">
        <v>5</v>
      </c>
      <c r="E4876">
        <v>99</v>
      </c>
      <c r="F4876">
        <v>171</v>
      </c>
      <c r="G4876">
        <v>99</v>
      </c>
      <c r="H4876">
        <v>99</v>
      </c>
      <c r="I4876">
        <v>99</v>
      </c>
      <c r="J4876">
        <v>141</v>
      </c>
      <c r="M4876">
        <v>99</v>
      </c>
      <c r="N4876">
        <v>99</v>
      </c>
      <c r="O4876">
        <v>99</v>
      </c>
      <c r="P4876">
        <v>99</v>
      </c>
      <c r="Q4876">
        <v>2</v>
      </c>
      <c r="R4876">
        <v>4</v>
      </c>
      <c r="S4876">
        <v>4</v>
      </c>
      <c r="T4876">
        <v>0.14903129657228015</v>
      </c>
      <c r="U4876">
        <v>0.13089194668655227</v>
      </c>
      <c r="V4876">
        <v>7</v>
      </c>
      <c r="W4876">
        <v>59.75</v>
      </c>
      <c r="X4876">
        <v>144.52871072589383</v>
      </c>
      <c r="Y4876">
        <v>133.4</v>
      </c>
      <c r="Z4876">
        <v>133.4</v>
      </c>
      <c r="AA4876">
        <v>2.7395255063607302</v>
      </c>
      <c r="AB4876">
        <v>3.0310889132455352</v>
      </c>
      <c r="AC4876">
        <v>85.804653989988992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</row>
    <row r="4877" spans="1:39">
      <c r="A4877">
        <v>16</v>
      </c>
      <c r="B4877">
        <v>114</v>
      </c>
      <c r="C4877">
        <v>2024</v>
      </c>
      <c r="D4877">
        <v>6</v>
      </c>
      <c r="E4877">
        <v>99</v>
      </c>
      <c r="F4877">
        <v>171</v>
      </c>
      <c r="G4877">
        <v>99</v>
      </c>
      <c r="H4877">
        <v>99</v>
      </c>
      <c r="I4877">
        <v>99</v>
      </c>
      <c r="J4877">
        <v>141</v>
      </c>
      <c r="M4877">
        <v>99</v>
      </c>
      <c r="N4877">
        <v>99</v>
      </c>
      <c r="O4877">
        <v>99</v>
      </c>
      <c r="P4877">
        <v>99</v>
      </c>
      <c r="Q4877">
        <v>1</v>
      </c>
      <c r="R4877">
        <v>1</v>
      </c>
      <c r="S4877">
        <v>1</v>
      </c>
      <c r="T4877">
        <v>0.1054852320675105</v>
      </c>
      <c r="U4877">
        <v>0.14097109612569461</v>
      </c>
      <c r="V4877">
        <v>14</v>
      </c>
      <c r="W4877">
        <v>56</v>
      </c>
      <c r="X4877">
        <v>222.75189599133256</v>
      </c>
      <c r="Y4877">
        <v>205.6</v>
      </c>
      <c r="Z4877">
        <v>205.6</v>
      </c>
      <c r="AA4877">
        <v>0</v>
      </c>
      <c r="AB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</row>
    <row r="4878" spans="1:39">
      <c r="A4878">
        <v>16</v>
      </c>
      <c r="B4878">
        <v>115</v>
      </c>
      <c r="C4878">
        <v>2024</v>
      </c>
      <c r="D4878">
        <v>7</v>
      </c>
      <c r="E4878">
        <v>99</v>
      </c>
      <c r="F4878">
        <v>171</v>
      </c>
      <c r="G4878">
        <v>99</v>
      </c>
      <c r="H4878">
        <v>99</v>
      </c>
      <c r="I4878">
        <v>99</v>
      </c>
      <c r="J4878">
        <v>141</v>
      </c>
      <c r="M4878">
        <v>99</v>
      </c>
      <c r="N4878">
        <v>99</v>
      </c>
      <c r="O4878">
        <v>99</v>
      </c>
      <c r="P4878">
        <v>99</v>
      </c>
      <c r="R4878">
        <v>0</v>
      </c>
    </row>
    <row r="4879" spans="1:39">
      <c r="A4879">
        <v>16</v>
      </c>
      <c r="B4879">
        <v>116</v>
      </c>
      <c r="C4879">
        <v>2024</v>
      </c>
      <c r="D4879">
        <v>8</v>
      </c>
      <c r="E4879">
        <v>99</v>
      </c>
      <c r="F4879">
        <v>171</v>
      </c>
      <c r="G4879">
        <v>99</v>
      </c>
      <c r="H4879">
        <v>99</v>
      </c>
      <c r="I4879">
        <v>99</v>
      </c>
      <c r="J4879">
        <v>141</v>
      </c>
      <c r="M4879">
        <v>99</v>
      </c>
      <c r="N4879">
        <v>99</v>
      </c>
      <c r="O4879">
        <v>99</v>
      </c>
      <c r="P4879">
        <v>99</v>
      </c>
      <c r="R4879">
        <v>0</v>
      </c>
    </row>
    <row r="4880" spans="1:39">
      <c r="A4880">
        <v>16</v>
      </c>
      <c r="B4880">
        <v>117</v>
      </c>
      <c r="C4880">
        <v>2024</v>
      </c>
      <c r="D4880">
        <v>9</v>
      </c>
      <c r="E4880">
        <v>99</v>
      </c>
      <c r="F4880">
        <v>171</v>
      </c>
      <c r="G4880">
        <v>99</v>
      </c>
      <c r="H4880">
        <v>99</v>
      </c>
      <c r="I4880">
        <v>99</v>
      </c>
      <c r="J4880">
        <v>141</v>
      </c>
      <c r="M4880">
        <v>99</v>
      </c>
      <c r="N4880">
        <v>99</v>
      </c>
      <c r="O4880">
        <v>99</v>
      </c>
      <c r="P4880">
        <v>99</v>
      </c>
      <c r="R4880">
        <v>0</v>
      </c>
    </row>
    <row r="4881" spans="1:39">
      <c r="A4881">
        <v>16</v>
      </c>
      <c r="B4881">
        <v>118</v>
      </c>
      <c r="C4881">
        <v>2024</v>
      </c>
      <c r="D4881">
        <v>10</v>
      </c>
      <c r="E4881">
        <v>99</v>
      </c>
      <c r="F4881">
        <v>171</v>
      </c>
      <c r="G4881">
        <v>99</v>
      </c>
      <c r="H4881">
        <v>99</v>
      </c>
      <c r="I4881">
        <v>99</v>
      </c>
      <c r="J4881">
        <v>141</v>
      </c>
      <c r="M4881">
        <v>99</v>
      </c>
      <c r="N4881">
        <v>99</v>
      </c>
      <c r="O4881">
        <v>99</v>
      </c>
      <c r="P4881">
        <v>99</v>
      </c>
      <c r="R4881">
        <v>0</v>
      </c>
    </row>
    <row r="4882" spans="1:39">
      <c r="A4882">
        <v>16</v>
      </c>
      <c r="B4882">
        <v>119</v>
      </c>
      <c r="C4882">
        <v>2024</v>
      </c>
      <c r="D4882">
        <v>11</v>
      </c>
      <c r="E4882">
        <v>99</v>
      </c>
      <c r="F4882">
        <v>171</v>
      </c>
      <c r="G4882">
        <v>99</v>
      </c>
      <c r="H4882">
        <v>99</v>
      </c>
      <c r="I4882">
        <v>99</v>
      </c>
      <c r="J4882">
        <v>141</v>
      </c>
      <c r="M4882">
        <v>99</v>
      </c>
      <c r="N4882">
        <v>99</v>
      </c>
      <c r="O4882">
        <v>99</v>
      </c>
      <c r="P4882">
        <v>99</v>
      </c>
      <c r="R4882">
        <v>0</v>
      </c>
    </row>
    <row r="4883" spans="1:39">
      <c r="A4883">
        <v>16</v>
      </c>
      <c r="B4883">
        <v>120</v>
      </c>
      <c r="C4883">
        <v>2024</v>
      </c>
      <c r="D4883">
        <v>12</v>
      </c>
      <c r="E4883">
        <v>99</v>
      </c>
      <c r="F4883">
        <v>171</v>
      </c>
      <c r="G4883">
        <v>99</v>
      </c>
      <c r="H4883">
        <v>99</v>
      </c>
      <c r="I4883">
        <v>99</v>
      </c>
      <c r="J4883">
        <v>141</v>
      </c>
      <c r="M4883">
        <v>99</v>
      </c>
      <c r="N4883">
        <v>99</v>
      </c>
      <c r="O4883">
        <v>99</v>
      </c>
      <c r="P4883">
        <v>99</v>
      </c>
      <c r="R4883">
        <v>0</v>
      </c>
    </row>
    <row r="4884" spans="1:39">
      <c r="A4884">
        <v>16</v>
      </c>
      <c r="B4884">
        <v>121</v>
      </c>
      <c r="C4884">
        <v>2024</v>
      </c>
      <c r="D4884">
        <v>1</v>
      </c>
      <c r="E4884">
        <v>99</v>
      </c>
      <c r="F4884">
        <v>171</v>
      </c>
      <c r="G4884">
        <v>99</v>
      </c>
      <c r="H4884">
        <v>99</v>
      </c>
      <c r="I4884">
        <v>99</v>
      </c>
      <c r="J4884">
        <v>143</v>
      </c>
      <c r="M4884">
        <v>99</v>
      </c>
      <c r="N4884">
        <v>99</v>
      </c>
      <c r="O4884">
        <v>99</v>
      </c>
      <c r="P4884">
        <v>99</v>
      </c>
      <c r="Q4884">
        <v>4</v>
      </c>
      <c r="R4884">
        <v>5</v>
      </c>
      <c r="S4884">
        <v>5</v>
      </c>
      <c r="T4884">
        <v>0.18456995201181248</v>
      </c>
      <c r="U4884">
        <v>0.17419179831694628</v>
      </c>
      <c r="V4884">
        <v>2.8</v>
      </c>
      <c r="W4884">
        <v>62.2</v>
      </c>
      <c r="X4884">
        <v>158.76489707475622</v>
      </c>
      <c r="Y4884">
        <v>146.54</v>
      </c>
      <c r="Z4884">
        <v>146.54</v>
      </c>
      <c r="AA4884">
        <v>13.49082651285671</v>
      </c>
      <c r="AB4884">
        <v>2.135415650406228</v>
      </c>
      <c r="AC4884">
        <v>-23.840167790363921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</row>
    <row r="4885" spans="1:39">
      <c r="A4885">
        <v>16</v>
      </c>
      <c r="B4885">
        <v>122</v>
      </c>
      <c r="C4885">
        <v>2024</v>
      </c>
      <c r="D4885">
        <v>2</v>
      </c>
      <c r="E4885">
        <v>99</v>
      </c>
      <c r="F4885">
        <v>171</v>
      </c>
      <c r="G4885">
        <v>99</v>
      </c>
      <c r="H4885">
        <v>99</v>
      </c>
      <c r="I4885">
        <v>99</v>
      </c>
      <c r="J4885">
        <v>143</v>
      </c>
      <c r="M4885">
        <v>99</v>
      </c>
      <c r="N4885">
        <v>99</v>
      </c>
      <c r="O4885">
        <v>99</v>
      </c>
      <c r="P4885">
        <v>99</v>
      </c>
      <c r="Q4885">
        <v>1</v>
      </c>
      <c r="R4885">
        <v>1</v>
      </c>
      <c r="S4885">
        <v>1</v>
      </c>
      <c r="T4885">
        <v>3.7369207772795225E-2</v>
      </c>
      <c r="U4885">
        <v>4.1491807751853085E-2</v>
      </c>
      <c r="V4885">
        <v>0</v>
      </c>
      <c r="W4885">
        <v>65</v>
      </c>
      <c r="X4885">
        <v>183.85698808234019</v>
      </c>
      <c r="Y4885">
        <v>169.70000000000005</v>
      </c>
      <c r="Z4885">
        <v>169.70000000000005</v>
      </c>
      <c r="AA4885">
        <v>0</v>
      </c>
      <c r="AB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</row>
    <row r="4886" spans="1:39">
      <c r="A4886">
        <v>16</v>
      </c>
      <c r="B4886">
        <v>123</v>
      </c>
      <c r="C4886">
        <v>2024</v>
      </c>
      <c r="D4886">
        <v>3</v>
      </c>
      <c r="E4886">
        <v>99</v>
      </c>
      <c r="F4886">
        <v>171</v>
      </c>
      <c r="G4886">
        <v>99</v>
      </c>
      <c r="H4886">
        <v>99</v>
      </c>
      <c r="I4886">
        <v>99</v>
      </c>
      <c r="J4886">
        <v>143</v>
      </c>
      <c r="M4886">
        <v>99</v>
      </c>
      <c r="N4886">
        <v>99</v>
      </c>
      <c r="O4886">
        <v>99</v>
      </c>
      <c r="P4886">
        <v>99</v>
      </c>
      <c r="R4886">
        <v>0</v>
      </c>
    </row>
    <row r="4887" spans="1:39">
      <c r="A4887">
        <v>16</v>
      </c>
      <c r="B4887">
        <v>124</v>
      </c>
      <c r="C4887">
        <v>2024</v>
      </c>
      <c r="D4887">
        <v>4</v>
      </c>
      <c r="E4887">
        <v>99</v>
      </c>
      <c r="F4887">
        <v>171</v>
      </c>
      <c r="G4887">
        <v>99</v>
      </c>
      <c r="H4887">
        <v>99</v>
      </c>
      <c r="I4887">
        <v>99</v>
      </c>
      <c r="J4887">
        <v>143</v>
      </c>
      <c r="M4887">
        <v>99</v>
      </c>
      <c r="N4887">
        <v>99</v>
      </c>
      <c r="O4887">
        <v>99</v>
      </c>
      <c r="P4887">
        <v>99</v>
      </c>
      <c r="R4887">
        <v>0</v>
      </c>
    </row>
    <row r="4888" spans="1:39">
      <c r="A4888">
        <v>16</v>
      </c>
      <c r="B4888">
        <v>125</v>
      </c>
      <c r="C4888">
        <v>2024</v>
      </c>
      <c r="D4888">
        <v>5</v>
      </c>
      <c r="E4888">
        <v>99</v>
      </c>
      <c r="F4888">
        <v>171</v>
      </c>
      <c r="G4888">
        <v>99</v>
      </c>
      <c r="H4888">
        <v>99</v>
      </c>
      <c r="I4888">
        <v>99</v>
      </c>
      <c r="J4888">
        <v>143</v>
      </c>
      <c r="M4888">
        <v>99</v>
      </c>
      <c r="N4888">
        <v>99</v>
      </c>
      <c r="O4888">
        <v>99</v>
      </c>
      <c r="P4888">
        <v>99</v>
      </c>
      <c r="R4888">
        <v>0</v>
      </c>
    </row>
    <row r="4889" spans="1:39">
      <c r="A4889">
        <v>16</v>
      </c>
      <c r="B4889">
        <v>126</v>
      </c>
      <c r="C4889">
        <v>2024</v>
      </c>
      <c r="D4889">
        <v>6</v>
      </c>
      <c r="E4889">
        <v>99</v>
      </c>
      <c r="F4889">
        <v>171</v>
      </c>
      <c r="G4889">
        <v>99</v>
      </c>
      <c r="H4889">
        <v>99</v>
      </c>
      <c r="I4889">
        <v>99</v>
      </c>
      <c r="J4889">
        <v>143</v>
      </c>
      <c r="M4889">
        <v>99</v>
      </c>
      <c r="N4889">
        <v>99</v>
      </c>
      <c r="O4889">
        <v>99</v>
      </c>
      <c r="P4889">
        <v>99</v>
      </c>
      <c r="R4889">
        <v>0</v>
      </c>
    </row>
    <row r="4890" spans="1:39">
      <c r="A4890">
        <v>16</v>
      </c>
      <c r="B4890">
        <v>127</v>
      </c>
      <c r="C4890">
        <v>2024</v>
      </c>
      <c r="D4890">
        <v>7</v>
      </c>
      <c r="E4890">
        <v>99</v>
      </c>
      <c r="F4890">
        <v>171</v>
      </c>
      <c r="G4890">
        <v>99</v>
      </c>
      <c r="H4890">
        <v>99</v>
      </c>
      <c r="I4890">
        <v>99</v>
      </c>
      <c r="J4890">
        <v>143</v>
      </c>
      <c r="M4890">
        <v>99</v>
      </c>
      <c r="N4890">
        <v>99</v>
      </c>
      <c r="O4890">
        <v>99</v>
      </c>
      <c r="P4890">
        <v>99</v>
      </c>
      <c r="R4890">
        <v>0</v>
      </c>
    </row>
    <row r="4891" spans="1:39">
      <c r="A4891">
        <v>16</v>
      </c>
      <c r="B4891">
        <v>128</v>
      </c>
      <c r="C4891">
        <v>2024</v>
      </c>
      <c r="D4891">
        <v>8</v>
      </c>
      <c r="E4891">
        <v>99</v>
      </c>
      <c r="F4891">
        <v>171</v>
      </c>
      <c r="G4891">
        <v>99</v>
      </c>
      <c r="H4891">
        <v>99</v>
      </c>
      <c r="I4891">
        <v>99</v>
      </c>
      <c r="J4891">
        <v>143</v>
      </c>
      <c r="M4891">
        <v>99</v>
      </c>
      <c r="N4891">
        <v>99</v>
      </c>
      <c r="O4891">
        <v>99</v>
      </c>
      <c r="P4891">
        <v>99</v>
      </c>
      <c r="R4891">
        <v>0</v>
      </c>
    </row>
    <row r="4892" spans="1:39">
      <c r="A4892">
        <v>16</v>
      </c>
      <c r="B4892">
        <v>129</v>
      </c>
      <c r="C4892">
        <v>2024</v>
      </c>
      <c r="D4892">
        <v>9</v>
      </c>
      <c r="E4892">
        <v>99</v>
      </c>
      <c r="F4892">
        <v>171</v>
      </c>
      <c r="G4892">
        <v>99</v>
      </c>
      <c r="H4892">
        <v>99</v>
      </c>
      <c r="I4892">
        <v>99</v>
      </c>
      <c r="J4892">
        <v>143</v>
      </c>
      <c r="M4892">
        <v>99</v>
      </c>
      <c r="N4892">
        <v>99</v>
      </c>
      <c r="O4892">
        <v>99</v>
      </c>
      <c r="P4892">
        <v>99</v>
      </c>
      <c r="R4892">
        <v>0</v>
      </c>
    </row>
    <row r="4893" spans="1:39">
      <c r="A4893">
        <v>16</v>
      </c>
      <c r="B4893">
        <v>130</v>
      </c>
      <c r="C4893">
        <v>2024</v>
      </c>
      <c r="D4893">
        <v>10</v>
      </c>
      <c r="E4893">
        <v>99</v>
      </c>
      <c r="F4893">
        <v>171</v>
      </c>
      <c r="G4893">
        <v>99</v>
      </c>
      <c r="H4893">
        <v>99</v>
      </c>
      <c r="I4893">
        <v>99</v>
      </c>
      <c r="J4893">
        <v>143</v>
      </c>
      <c r="M4893">
        <v>99</v>
      </c>
      <c r="N4893">
        <v>99</v>
      </c>
      <c r="O4893">
        <v>99</v>
      </c>
      <c r="P4893">
        <v>99</v>
      </c>
      <c r="R4893">
        <v>0</v>
      </c>
    </row>
    <row r="4894" spans="1:39">
      <c r="A4894">
        <v>16</v>
      </c>
      <c r="B4894">
        <v>131</v>
      </c>
      <c r="C4894">
        <v>2024</v>
      </c>
      <c r="D4894">
        <v>11</v>
      </c>
      <c r="E4894">
        <v>99</v>
      </c>
      <c r="F4894">
        <v>171</v>
      </c>
      <c r="G4894">
        <v>99</v>
      </c>
      <c r="H4894">
        <v>99</v>
      </c>
      <c r="I4894">
        <v>99</v>
      </c>
      <c r="J4894">
        <v>143</v>
      </c>
      <c r="M4894">
        <v>99</v>
      </c>
      <c r="N4894">
        <v>99</v>
      </c>
      <c r="O4894">
        <v>99</v>
      </c>
      <c r="P4894">
        <v>99</v>
      </c>
      <c r="R4894">
        <v>0</v>
      </c>
    </row>
    <row r="4895" spans="1:39">
      <c r="A4895">
        <v>16</v>
      </c>
      <c r="B4895">
        <v>132</v>
      </c>
      <c r="C4895">
        <v>2024</v>
      </c>
      <c r="D4895">
        <v>12</v>
      </c>
      <c r="E4895">
        <v>99</v>
      </c>
      <c r="F4895">
        <v>171</v>
      </c>
      <c r="G4895">
        <v>99</v>
      </c>
      <c r="H4895">
        <v>99</v>
      </c>
      <c r="I4895">
        <v>99</v>
      </c>
      <c r="J4895">
        <v>143</v>
      </c>
      <c r="M4895">
        <v>99</v>
      </c>
      <c r="N4895">
        <v>99</v>
      </c>
      <c r="O4895">
        <v>99</v>
      </c>
      <c r="P4895">
        <v>99</v>
      </c>
      <c r="R4895">
        <v>0</v>
      </c>
    </row>
    <row r="4896" spans="1:39">
      <c r="A4896">
        <v>16</v>
      </c>
      <c r="B4896">
        <v>133</v>
      </c>
      <c r="C4896">
        <v>2024</v>
      </c>
      <c r="D4896">
        <v>1</v>
      </c>
      <c r="E4896">
        <v>99</v>
      </c>
      <c r="F4896">
        <v>171</v>
      </c>
      <c r="G4896">
        <v>99</v>
      </c>
      <c r="H4896">
        <v>99</v>
      </c>
      <c r="I4896">
        <v>99</v>
      </c>
      <c r="J4896">
        <v>147</v>
      </c>
      <c r="M4896">
        <v>99</v>
      </c>
      <c r="N4896">
        <v>99</v>
      </c>
      <c r="O4896">
        <v>99</v>
      </c>
      <c r="P4896">
        <v>99</v>
      </c>
      <c r="Q4896">
        <v>7</v>
      </c>
      <c r="R4896">
        <v>15</v>
      </c>
      <c r="S4896">
        <v>15</v>
      </c>
      <c r="T4896">
        <v>0.55370985603543754</v>
      </c>
      <c r="U4896">
        <v>0.46406768160867917</v>
      </c>
      <c r="V4896">
        <v>7.0666666666666647</v>
      </c>
      <c r="W4896">
        <v>58.8</v>
      </c>
      <c r="X4896">
        <v>140.98952690501989</v>
      </c>
      <c r="Y4896">
        <v>130.13333333333335</v>
      </c>
      <c r="Z4896">
        <v>130.13333333333335</v>
      </c>
      <c r="AA4896">
        <v>10.910891602227139</v>
      </c>
      <c r="AB4896">
        <v>3.487119154832623</v>
      </c>
      <c r="AC4896">
        <v>-12.493129511706702</v>
      </c>
      <c r="AD4896">
        <v>0</v>
      </c>
      <c r="AE4896">
        <v>0</v>
      </c>
      <c r="AF4896">
        <v>0</v>
      </c>
      <c r="AG4896">
        <v>1</v>
      </c>
      <c r="AH4896">
        <v>0</v>
      </c>
      <c r="AI4896">
        <v>0</v>
      </c>
      <c r="AJ4896">
        <v>0</v>
      </c>
      <c r="AK4896">
        <v>0</v>
      </c>
      <c r="AL4896">
        <v>1</v>
      </c>
      <c r="AM4896">
        <v>0</v>
      </c>
    </row>
    <row r="4897" spans="1:39">
      <c r="A4897">
        <v>16</v>
      </c>
      <c r="B4897">
        <v>134</v>
      </c>
      <c r="C4897">
        <v>2024</v>
      </c>
      <c r="D4897">
        <v>2</v>
      </c>
      <c r="E4897">
        <v>99</v>
      </c>
      <c r="F4897">
        <v>171</v>
      </c>
      <c r="G4897">
        <v>99</v>
      </c>
      <c r="H4897">
        <v>99</v>
      </c>
      <c r="I4897">
        <v>99</v>
      </c>
      <c r="J4897">
        <v>147</v>
      </c>
      <c r="M4897">
        <v>99</v>
      </c>
      <c r="N4897">
        <v>99</v>
      </c>
      <c r="O4897">
        <v>99</v>
      </c>
      <c r="P4897">
        <v>99</v>
      </c>
      <c r="Q4897">
        <v>5</v>
      </c>
      <c r="R4897">
        <v>5</v>
      </c>
      <c r="S4897">
        <v>5</v>
      </c>
      <c r="T4897">
        <v>0.18684603886397608</v>
      </c>
      <c r="U4897">
        <v>0.17019709708936323</v>
      </c>
      <c r="V4897">
        <v>5.6</v>
      </c>
      <c r="W4897">
        <v>59.8</v>
      </c>
      <c r="X4897">
        <v>150.83423618634879</v>
      </c>
      <c r="Y4897">
        <v>139.22</v>
      </c>
      <c r="Z4897">
        <v>139.22</v>
      </c>
      <c r="AA4897">
        <v>14.246880360275387</v>
      </c>
      <c r="AB4897">
        <v>3.544009029333953</v>
      </c>
      <c r="AC4897">
        <v>-66.776161090153877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</row>
    <row r="4898" spans="1:39">
      <c r="A4898">
        <v>16</v>
      </c>
      <c r="B4898">
        <v>135</v>
      </c>
      <c r="C4898">
        <v>2024</v>
      </c>
      <c r="D4898">
        <v>3</v>
      </c>
      <c r="E4898">
        <v>99</v>
      </c>
      <c r="F4898">
        <v>171</v>
      </c>
      <c r="G4898">
        <v>99</v>
      </c>
      <c r="H4898">
        <v>99</v>
      </c>
      <c r="I4898">
        <v>99</v>
      </c>
      <c r="J4898">
        <v>147</v>
      </c>
      <c r="M4898">
        <v>99</v>
      </c>
      <c r="N4898">
        <v>99</v>
      </c>
      <c r="O4898">
        <v>99</v>
      </c>
      <c r="P4898">
        <v>99</v>
      </c>
      <c r="Q4898">
        <v>3</v>
      </c>
      <c r="R4898">
        <v>8</v>
      </c>
      <c r="S4898">
        <v>8</v>
      </c>
      <c r="T4898">
        <v>0.37753657385559225</v>
      </c>
      <c r="U4898">
        <v>0.32471800359381686</v>
      </c>
      <c r="V4898">
        <v>8</v>
      </c>
      <c r="W4898">
        <v>57.75</v>
      </c>
      <c r="X4898">
        <v>142.84940411700975</v>
      </c>
      <c r="Y4898">
        <v>131.85</v>
      </c>
      <c r="Z4898">
        <v>131.85</v>
      </c>
      <c r="AA4898">
        <v>7.2603374577222723</v>
      </c>
      <c r="AB4898">
        <v>4.4930501889028553</v>
      </c>
      <c r="AC4898">
        <v>37.78233993201745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</row>
    <row r="4899" spans="1:39">
      <c r="A4899">
        <v>16</v>
      </c>
      <c r="B4899">
        <v>136</v>
      </c>
      <c r="C4899">
        <v>2024</v>
      </c>
      <c r="D4899">
        <v>4</v>
      </c>
      <c r="E4899">
        <v>99</v>
      </c>
      <c r="F4899">
        <v>171</v>
      </c>
      <c r="G4899">
        <v>99</v>
      </c>
      <c r="H4899">
        <v>99</v>
      </c>
      <c r="I4899">
        <v>99</v>
      </c>
      <c r="J4899">
        <v>147</v>
      </c>
      <c r="M4899">
        <v>99</v>
      </c>
      <c r="N4899">
        <v>99</v>
      </c>
      <c r="O4899">
        <v>99</v>
      </c>
      <c r="P4899">
        <v>99</v>
      </c>
      <c r="Q4899">
        <v>5</v>
      </c>
      <c r="R4899">
        <v>8</v>
      </c>
      <c r="S4899">
        <v>8</v>
      </c>
      <c r="T4899">
        <v>0.2696326255476913</v>
      </c>
      <c r="U4899">
        <v>0.24423248656070529</v>
      </c>
      <c r="V4899">
        <v>10.5</v>
      </c>
      <c r="W4899">
        <v>58.625</v>
      </c>
      <c r="X4899">
        <v>149.9322860238353</v>
      </c>
      <c r="Y4899">
        <v>138.38750000000002</v>
      </c>
      <c r="Z4899">
        <v>138.38750000000002</v>
      </c>
      <c r="AA4899">
        <v>10.105621888334978</v>
      </c>
      <c r="AB4899">
        <v>0.99215674164922163</v>
      </c>
      <c r="AC4899">
        <v>-26.601750431442962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1</v>
      </c>
      <c r="AK4899">
        <v>0</v>
      </c>
      <c r="AL4899">
        <v>0</v>
      </c>
      <c r="AM4899">
        <v>0</v>
      </c>
    </row>
    <row r="4900" spans="1:39">
      <c r="A4900">
        <v>16</v>
      </c>
      <c r="B4900">
        <v>137</v>
      </c>
      <c r="C4900">
        <v>2024</v>
      </c>
      <c r="D4900">
        <v>5</v>
      </c>
      <c r="E4900">
        <v>99</v>
      </c>
      <c r="F4900">
        <v>171</v>
      </c>
      <c r="G4900">
        <v>99</v>
      </c>
      <c r="H4900">
        <v>99</v>
      </c>
      <c r="I4900">
        <v>99</v>
      </c>
      <c r="J4900">
        <v>147</v>
      </c>
      <c r="M4900">
        <v>99</v>
      </c>
      <c r="N4900">
        <v>99</v>
      </c>
      <c r="O4900">
        <v>99</v>
      </c>
      <c r="P4900">
        <v>99</v>
      </c>
      <c r="Q4900">
        <v>2</v>
      </c>
      <c r="R4900">
        <v>2</v>
      </c>
      <c r="S4900">
        <v>2</v>
      </c>
      <c r="T4900">
        <v>7.4515648286140074E-2</v>
      </c>
      <c r="U4900">
        <v>6.267408616644321E-2</v>
      </c>
      <c r="V4900">
        <v>14</v>
      </c>
      <c r="W4900">
        <v>58</v>
      </c>
      <c r="X4900">
        <v>138.40736728060671</v>
      </c>
      <c r="Y4900">
        <v>127.75</v>
      </c>
      <c r="Z4900">
        <v>127.75</v>
      </c>
      <c r="AA4900">
        <v>2.5500000000004559</v>
      </c>
      <c r="AB4900">
        <v>1</v>
      </c>
      <c r="AC4900">
        <v>100.0000000000249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</row>
    <row r="4901" spans="1:39">
      <c r="A4901">
        <v>16</v>
      </c>
      <c r="B4901">
        <v>138</v>
      </c>
      <c r="C4901">
        <v>2024</v>
      </c>
      <c r="D4901">
        <v>6</v>
      </c>
      <c r="E4901">
        <v>99</v>
      </c>
      <c r="F4901">
        <v>171</v>
      </c>
      <c r="G4901">
        <v>99</v>
      </c>
      <c r="H4901">
        <v>99</v>
      </c>
      <c r="I4901">
        <v>99</v>
      </c>
      <c r="J4901">
        <v>147</v>
      </c>
      <c r="M4901">
        <v>99</v>
      </c>
      <c r="N4901">
        <v>99</v>
      </c>
      <c r="O4901">
        <v>99</v>
      </c>
      <c r="P4901">
        <v>99</v>
      </c>
      <c r="R4901">
        <v>0</v>
      </c>
    </row>
    <row r="4902" spans="1:39">
      <c r="A4902">
        <v>16</v>
      </c>
      <c r="B4902">
        <v>139</v>
      </c>
      <c r="C4902">
        <v>2024</v>
      </c>
      <c r="D4902">
        <v>7</v>
      </c>
      <c r="E4902">
        <v>99</v>
      </c>
      <c r="F4902">
        <v>171</v>
      </c>
      <c r="G4902">
        <v>99</v>
      </c>
      <c r="H4902">
        <v>99</v>
      </c>
      <c r="I4902">
        <v>99</v>
      </c>
      <c r="J4902">
        <v>147</v>
      </c>
      <c r="M4902">
        <v>99</v>
      </c>
      <c r="N4902">
        <v>99</v>
      </c>
      <c r="O4902">
        <v>99</v>
      </c>
      <c r="P4902">
        <v>99</v>
      </c>
      <c r="R4902">
        <v>0</v>
      </c>
    </row>
    <row r="4903" spans="1:39">
      <c r="A4903">
        <v>16</v>
      </c>
      <c r="B4903">
        <v>140</v>
      </c>
      <c r="C4903">
        <v>2024</v>
      </c>
      <c r="D4903">
        <v>8</v>
      </c>
      <c r="E4903">
        <v>99</v>
      </c>
      <c r="F4903">
        <v>171</v>
      </c>
      <c r="G4903">
        <v>99</v>
      </c>
      <c r="H4903">
        <v>99</v>
      </c>
      <c r="I4903">
        <v>99</v>
      </c>
      <c r="J4903">
        <v>147</v>
      </c>
      <c r="M4903">
        <v>99</v>
      </c>
      <c r="N4903">
        <v>99</v>
      </c>
      <c r="O4903">
        <v>99</v>
      </c>
      <c r="P4903">
        <v>99</v>
      </c>
      <c r="R4903">
        <v>0</v>
      </c>
    </row>
    <row r="4904" spans="1:39">
      <c r="A4904">
        <v>16</v>
      </c>
      <c r="B4904">
        <v>141</v>
      </c>
      <c r="C4904">
        <v>2024</v>
      </c>
      <c r="D4904">
        <v>9</v>
      </c>
      <c r="E4904">
        <v>99</v>
      </c>
      <c r="F4904">
        <v>171</v>
      </c>
      <c r="G4904">
        <v>99</v>
      </c>
      <c r="H4904">
        <v>99</v>
      </c>
      <c r="I4904">
        <v>99</v>
      </c>
      <c r="J4904">
        <v>147</v>
      </c>
      <c r="M4904">
        <v>99</v>
      </c>
      <c r="N4904">
        <v>99</v>
      </c>
      <c r="O4904">
        <v>99</v>
      </c>
      <c r="P4904">
        <v>99</v>
      </c>
      <c r="R4904">
        <v>0</v>
      </c>
    </row>
    <row r="4905" spans="1:39">
      <c r="A4905">
        <v>16</v>
      </c>
      <c r="B4905">
        <v>142</v>
      </c>
      <c r="C4905">
        <v>2024</v>
      </c>
      <c r="D4905">
        <v>10</v>
      </c>
      <c r="E4905">
        <v>99</v>
      </c>
      <c r="F4905">
        <v>171</v>
      </c>
      <c r="G4905">
        <v>99</v>
      </c>
      <c r="H4905">
        <v>99</v>
      </c>
      <c r="I4905">
        <v>99</v>
      </c>
      <c r="J4905">
        <v>147</v>
      </c>
      <c r="M4905">
        <v>99</v>
      </c>
      <c r="N4905">
        <v>99</v>
      </c>
      <c r="O4905">
        <v>99</v>
      </c>
      <c r="P4905">
        <v>99</v>
      </c>
      <c r="R4905">
        <v>0</v>
      </c>
    </row>
    <row r="4906" spans="1:39">
      <c r="A4906">
        <v>16</v>
      </c>
      <c r="B4906">
        <v>143</v>
      </c>
      <c r="C4906">
        <v>2024</v>
      </c>
      <c r="D4906">
        <v>11</v>
      </c>
      <c r="E4906">
        <v>99</v>
      </c>
      <c r="F4906">
        <v>171</v>
      </c>
      <c r="G4906">
        <v>99</v>
      </c>
      <c r="H4906">
        <v>99</v>
      </c>
      <c r="I4906">
        <v>99</v>
      </c>
      <c r="J4906">
        <v>147</v>
      </c>
      <c r="M4906">
        <v>99</v>
      </c>
      <c r="N4906">
        <v>99</v>
      </c>
      <c r="O4906">
        <v>99</v>
      </c>
      <c r="P4906">
        <v>99</v>
      </c>
      <c r="R4906">
        <v>0</v>
      </c>
    </row>
    <row r="4907" spans="1:39">
      <c r="A4907">
        <v>16</v>
      </c>
      <c r="B4907">
        <v>144</v>
      </c>
      <c r="C4907">
        <v>2024</v>
      </c>
      <c r="D4907">
        <v>12</v>
      </c>
      <c r="E4907">
        <v>99</v>
      </c>
      <c r="F4907">
        <v>171</v>
      </c>
      <c r="G4907">
        <v>99</v>
      </c>
      <c r="H4907">
        <v>99</v>
      </c>
      <c r="I4907">
        <v>99</v>
      </c>
      <c r="J4907">
        <v>147</v>
      </c>
      <c r="M4907">
        <v>99</v>
      </c>
      <c r="N4907">
        <v>99</v>
      </c>
      <c r="O4907">
        <v>99</v>
      </c>
      <c r="P4907">
        <v>99</v>
      </c>
      <c r="R4907">
        <v>0</v>
      </c>
    </row>
    <row r="4908" spans="1:39">
      <c r="A4908">
        <v>16</v>
      </c>
      <c r="B4908">
        <v>145</v>
      </c>
      <c r="C4908">
        <v>2024</v>
      </c>
      <c r="D4908">
        <v>1</v>
      </c>
      <c r="E4908">
        <v>99</v>
      </c>
      <c r="F4908">
        <v>171</v>
      </c>
      <c r="G4908">
        <v>99</v>
      </c>
      <c r="H4908">
        <v>99</v>
      </c>
      <c r="I4908">
        <v>99</v>
      </c>
      <c r="J4908">
        <v>155</v>
      </c>
      <c r="M4908">
        <v>99</v>
      </c>
      <c r="N4908">
        <v>99</v>
      </c>
      <c r="O4908">
        <v>99</v>
      </c>
      <c r="P4908">
        <v>99</v>
      </c>
      <c r="Q4908">
        <v>7</v>
      </c>
      <c r="R4908">
        <v>42</v>
      </c>
      <c r="S4908">
        <v>42</v>
      </c>
      <c r="T4908">
        <v>1.5503875968992249</v>
      </c>
      <c r="U4908">
        <v>1.4078700838721487</v>
      </c>
      <c r="V4908">
        <v>6.1190476190476177</v>
      </c>
      <c r="W4908">
        <v>59.476190476190446</v>
      </c>
      <c r="X4908">
        <v>152.76015064747455</v>
      </c>
      <c r="Y4908">
        <v>140.99761904761903</v>
      </c>
      <c r="Z4908">
        <v>140.99761904761903</v>
      </c>
      <c r="AA4908">
        <v>25.426602942355785</v>
      </c>
      <c r="AB4908">
        <v>3.1262185832704215</v>
      </c>
      <c r="AC4908">
        <v>-42.331411888834381</v>
      </c>
      <c r="AD4908">
        <v>4</v>
      </c>
      <c r="AE4908">
        <v>0</v>
      </c>
      <c r="AF4908">
        <v>0</v>
      </c>
      <c r="AG4908">
        <v>1</v>
      </c>
      <c r="AH4908">
        <v>2</v>
      </c>
      <c r="AI4908">
        <v>2</v>
      </c>
      <c r="AJ4908">
        <v>0</v>
      </c>
      <c r="AK4908">
        <v>0</v>
      </c>
      <c r="AL4908">
        <v>0</v>
      </c>
      <c r="AM4908">
        <v>1</v>
      </c>
    </row>
    <row r="4909" spans="1:39">
      <c r="A4909">
        <v>16</v>
      </c>
      <c r="B4909">
        <v>146</v>
      </c>
      <c r="C4909">
        <v>2024</v>
      </c>
      <c r="D4909">
        <v>2</v>
      </c>
      <c r="E4909">
        <v>99</v>
      </c>
      <c r="F4909">
        <v>171</v>
      </c>
      <c r="G4909">
        <v>99</v>
      </c>
      <c r="H4909">
        <v>99</v>
      </c>
      <c r="I4909">
        <v>99</v>
      </c>
      <c r="J4909">
        <v>155</v>
      </c>
      <c r="M4909">
        <v>99</v>
      </c>
      <c r="N4909">
        <v>99</v>
      </c>
      <c r="O4909">
        <v>99</v>
      </c>
      <c r="P4909">
        <v>99</v>
      </c>
      <c r="Q4909">
        <v>7</v>
      </c>
      <c r="R4909">
        <v>23</v>
      </c>
      <c r="S4909">
        <v>23</v>
      </c>
      <c r="T4909">
        <v>0.85949177877428995</v>
      </c>
      <c r="U4909">
        <v>0.8917926905958099</v>
      </c>
      <c r="V4909">
        <v>8.4347826086956506</v>
      </c>
      <c r="W4909">
        <v>56.652173913043477</v>
      </c>
      <c r="X4909">
        <v>171.81214376560371</v>
      </c>
      <c r="Y4909">
        <v>158.5826086956522</v>
      </c>
      <c r="Z4909">
        <v>158.5826086956522</v>
      </c>
      <c r="AA4909">
        <v>27.84009701654016</v>
      </c>
      <c r="AB4909">
        <v>4.913235856179722</v>
      </c>
      <c r="AC4909">
        <v>-44.634932043223721</v>
      </c>
      <c r="AD4909">
        <v>0</v>
      </c>
      <c r="AE4909">
        <v>0</v>
      </c>
      <c r="AF4909">
        <v>0</v>
      </c>
      <c r="AG4909">
        <v>1</v>
      </c>
      <c r="AH4909">
        <v>0</v>
      </c>
      <c r="AI4909">
        <v>0</v>
      </c>
      <c r="AJ4909">
        <v>0</v>
      </c>
      <c r="AK4909">
        <v>1</v>
      </c>
      <c r="AL4909">
        <v>0</v>
      </c>
      <c r="AM4909">
        <v>0</v>
      </c>
    </row>
    <row r="4910" spans="1:39">
      <c r="A4910">
        <v>16</v>
      </c>
      <c r="B4910">
        <v>147</v>
      </c>
      <c r="C4910">
        <v>2024</v>
      </c>
      <c r="D4910">
        <v>3</v>
      </c>
      <c r="E4910">
        <v>99</v>
      </c>
      <c r="F4910">
        <v>171</v>
      </c>
      <c r="G4910">
        <v>99</v>
      </c>
      <c r="H4910">
        <v>99</v>
      </c>
      <c r="I4910">
        <v>99</v>
      </c>
      <c r="J4910">
        <v>155</v>
      </c>
      <c r="M4910">
        <v>99</v>
      </c>
      <c r="N4910">
        <v>99</v>
      </c>
      <c r="O4910">
        <v>99</v>
      </c>
      <c r="P4910">
        <v>99</v>
      </c>
      <c r="Q4910">
        <v>5</v>
      </c>
      <c r="R4910">
        <v>23</v>
      </c>
      <c r="S4910">
        <v>23</v>
      </c>
      <c r="T4910">
        <v>1.0854176498348282</v>
      </c>
      <c r="U4910">
        <v>1.1583394312878799</v>
      </c>
      <c r="V4910">
        <v>5.7826086956521747</v>
      </c>
      <c r="W4910">
        <v>58.478260869565212</v>
      </c>
      <c r="X4910">
        <v>177.24339347119499</v>
      </c>
      <c r="Y4910">
        <v>163.59565217391301</v>
      </c>
      <c r="Z4910">
        <v>163.59565217391301</v>
      </c>
      <c r="AA4910">
        <v>37.572092768562378</v>
      </c>
      <c r="AB4910">
        <v>5.4841238467716709</v>
      </c>
      <c r="AC4910">
        <v>-52.890329556468195</v>
      </c>
      <c r="AD4910">
        <v>3</v>
      </c>
      <c r="AE4910">
        <v>0</v>
      </c>
      <c r="AF4910">
        <v>0</v>
      </c>
      <c r="AG4910">
        <v>0</v>
      </c>
      <c r="AH4910">
        <v>3</v>
      </c>
      <c r="AI4910">
        <v>1</v>
      </c>
      <c r="AJ4910">
        <v>0</v>
      </c>
      <c r="AK4910">
        <v>1</v>
      </c>
      <c r="AL4910">
        <v>0</v>
      </c>
      <c r="AM4910">
        <v>0</v>
      </c>
    </row>
    <row r="4911" spans="1:39">
      <c r="A4911">
        <v>16</v>
      </c>
      <c r="B4911">
        <v>148</v>
      </c>
      <c r="C4911">
        <v>2024</v>
      </c>
      <c r="D4911">
        <v>4</v>
      </c>
      <c r="E4911">
        <v>99</v>
      </c>
      <c r="F4911">
        <v>171</v>
      </c>
      <c r="G4911">
        <v>99</v>
      </c>
      <c r="H4911">
        <v>99</v>
      </c>
      <c r="I4911">
        <v>99</v>
      </c>
      <c r="J4911">
        <v>155</v>
      </c>
      <c r="M4911">
        <v>99</v>
      </c>
      <c r="N4911">
        <v>99</v>
      </c>
      <c r="O4911">
        <v>99</v>
      </c>
      <c r="P4911">
        <v>99</v>
      </c>
      <c r="Q4911">
        <v>4</v>
      </c>
      <c r="R4911">
        <v>23</v>
      </c>
      <c r="S4911">
        <v>23</v>
      </c>
      <c r="T4911">
        <v>0.77519379844961245</v>
      </c>
      <c r="U4911">
        <v>0.69475329231833549</v>
      </c>
      <c r="V4911">
        <v>3.3913043478260874</v>
      </c>
      <c r="W4911">
        <v>60.826086956521742</v>
      </c>
      <c r="X4911">
        <v>148.34895661594982</v>
      </c>
      <c r="Y4911">
        <v>136.92608695652177</v>
      </c>
      <c r="Z4911">
        <v>136.92608695652177</v>
      </c>
      <c r="AA4911">
        <v>24.881444411296329</v>
      </c>
      <c r="AB4911">
        <v>3.534330683982843</v>
      </c>
      <c r="AC4911">
        <v>-47.290335464241082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</row>
    <row r="4912" spans="1:39">
      <c r="A4912">
        <v>16</v>
      </c>
      <c r="B4912">
        <v>149</v>
      </c>
      <c r="C4912">
        <v>2024</v>
      </c>
      <c r="D4912">
        <v>5</v>
      </c>
      <c r="E4912">
        <v>99</v>
      </c>
      <c r="F4912">
        <v>171</v>
      </c>
      <c r="G4912">
        <v>99</v>
      </c>
      <c r="H4912">
        <v>99</v>
      </c>
      <c r="I4912">
        <v>99</v>
      </c>
      <c r="J4912">
        <v>155</v>
      </c>
      <c r="M4912">
        <v>99</v>
      </c>
      <c r="N4912">
        <v>99</v>
      </c>
      <c r="O4912">
        <v>99</v>
      </c>
      <c r="P4912">
        <v>99</v>
      </c>
      <c r="Q4912">
        <v>8</v>
      </c>
      <c r="R4912">
        <v>66</v>
      </c>
      <c r="S4912">
        <v>66</v>
      </c>
      <c r="T4912">
        <v>2.459016393442623</v>
      </c>
      <c r="U4912">
        <v>2.3483771581778639</v>
      </c>
      <c r="V4912">
        <v>4.8787878787878789</v>
      </c>
      <c r="W4912">
        <v>58.848484848484851</v>
      </c>
      <c r="X4912">
        <v>157.15387898486497</v>
      </c>
      <c r="Y4912">
        <v>145.05303030303028</v>
      </c>
      <c r="Z4912">
        <v>145.05303030303028</v>
      </c>
      <c r="AA4912">
        <v>26.000601506427859</v>
      </c>
      <c r="AB4912">
        <v>4.5401989818976807</v>
      </c>
      <c r="AC4912">
        <v>-33.839237327705689</v>
      </c>
      <c r="AD4912">
        <v>4</v>
      </c>
      <c r="AE4912">
        <v>0</v>
      </c>
      <c r="AF4912">
        <v>0</v>
      </c>
      <c r="AG4912">
        <v>0</v>
      </c>
      <c r="AH4912">
        <v>2</v>
      </c>
      <c r="AI4912">
        <v>0</v>
      </c>
      <c r="AJ4912">
        <v>0</v>
      </c>
      <c r="AK4912">
        <v>0</v>
      </c>
      <c r="AL4912">
        <v>0</v>
      </c>
      <c r="AM4912">
        <v>0</v>
      </c>
    </row>
    <row r="4913" spans="1:39">
      <c r="A4913">
        <v>16</v>
      </c>
      <c r="B4913">
        <v>150</v>
      </c>
      <c r="C4913">
        <v>2024</v>
      </c>
      <c r="D4913">
        <v>6</v>
      </c>
      <c r="E4913">
        <v>99</v>
      </c>
      <c r="F4913">
        <v>171</v>
      </c>
      <c r="G4913">
        <v>99</v>
      </c>
      <c r="H4913">
        <v>99</v>
      </c>
      <c r="I4913">
        <v>99</v>
      </c>
      <c r="J4913">
        <v>155</v>
      </c>
      <c r="M4913">
        <v>99</v>
      </c>
      <c r="N4913">
        <v>99</v>
      </c>
      <c r="O4913">
        <v>99</v>
      </c>
      <c r="P4913">
        <v>99</v>
      </c>
      <c r="Q4913">
        <v>3</v>
      </c>
      <c r="R4913">
        <v>20</v>
      </c>
      <c r="S4913">
        <v>20</v>
      </c>
      <c r="T4913">
        <v>2.1097046413502101</v>
      </c>
      <c r="U4913">
        <v>1.8419491859536288</v>
      </c>
      <c r="V4913">
        <v>4.75</v>
      </c>
      <c r="W4913">
        <v>60.7</v>
      </c>
      <c r="X4913">
        <v>145.52546045503789</v>
      </c>
      <c r="Y4913">
        <v>134.32</v>
      </c>
      <c r="Z4913">
        <v>134.32</v>
      </c>
      <c r="AA4913">
        <v>32.796136967636997</v>
      </c>
      <c r="AB4913">
        <v>3.6755951898978001</v>
      </c>
      <c r="AC4913">
        <v>-72.050908017653015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</row>
    <row r="4914" spans="1:39">
      <c r="A4914">
        <v>16</v>
      </c>
      <c r="B4914">
        <v>151</v>
      </c>
      <c r="C4914">
        <v>2024</v>
      </c>
      <c r="D4914">
        <v>7</v>
      </c>
      <c r="E4914">
        <v>99</v>
      </c>
      <c r="F4914">
        <v>171</v>
      </c>
      <c r="G4914">
        <v>99</v>
      </c>
      <c r="H4914">
        <v>99</v>
      </c>
      <c r="I4914">
        <v>99</v>
      </c>
      <c r="J4914">
        <v>155</v>
      </c>
      <c r="M4914">
        <v>99</v>
      </c>
      <c r="N4914">
        <v>99</v>
      </c>
      <c r="O4914">
        <v>99</v>
      </c>
      <c r="P4914">
        <v>99</v>
      </c>
      <c r="R4914">
        <v>0</v>
      </c>
    </row>
    <row r="4915" spans="1:39">
      <c r="A4915">
        <v>16</v>
      </c>
      <c r="B4915">
        <v>152</v>
      </c>
      <c r="C4915">
        <v>2024</v>
      </c>
      <c r="D4915">
        <v>8</v>
      </c>
      <c r="E4915">
        <v>99</v>
      </c>
      <c r="F4915">
        <v>171</v>
      </c>
      <c r="G4915">
        <v>99</v>
      </c>
      <c r="H4915">
        <v>99</v>
      </c>
      <c r="I4915">
        <v>99</v>
      </c>
      <c r="J4915">
        <v>155</v>
      </c>
      <c r="M4915">
        <v>99</v>
      </c>
      <c r="N4915">
        <v>99</v>
      </c>
      <c r="O4915">
        <v>99</v>
      </c>
      <c r="P4915">
        <v>99</v>
      </c>
      <c r="R4915">
        <v>0</v>
      </c>
    </row>
    <row r="4916" spans="1:39">
      <c r="A4916">
        <v>16</v>
      </c>
      <c r="B4916">
        <v>153</v>
      </c>
      <c r="C4916">
        <v>2024</v>
      </c>
      <c r="D4916">
        <v>9</v>
      </c>
      <c r="E4916">
        <v>99</v>
      </c>
      <c r="F4916">
        <v>171</v>
      </c>
      <c r="G4916">
        <v>99</v>
      </c>
      <c r="H4916">
        <v>99</v>
      </c>
      <c r="I4916">
        <v>99</v>
      </c>
      <c r="J4916">
        <v>155</v>
      </c>
      <c r="M4916">
        <v>99</v>
      </c>
      <c r="N4916">
        <v>99</v>
      </c>
      <c r="O4916">
        <v>99</v>
      </c>
      <c r="P4916">
        <v>99</v>
      </c>
      <c r="R4916">
        <v>0</v>
      </c>
    </row>
    <row r="4917" spans="1:39">
      <c r="A4917">
        <v>16</v>
      </c>
      <c r="B4917">
        <v>154</v>
      </c>
      <c r="C4917">
        <v>2024</v>
      </c>
      <c r="D4917">
        <v>10</v>
      </c>
      <c r="E4917">
        <v>99</v>
      </c>
      <c r="F4917">
        <v>171</v>
      </c>
      <c r="G4917">
        <v>99</v>
      </c>
      <c r="H4917">
        <v>99</v>
      </c>
      <c r="I4917">
        <v>99</v>
      </c>
      <c r="J4917">
        <v>155</v>
      </c>
      <c r="M4917">
        <v>99</v>
      </c>
      <c r="N4917">
        <v>99</v>
      </c>
      <c r="O4917">
        <v>99</v>
      </c>
      <c r="P4917">
        <v>99</v>
      </c>
      <c r="R4917">
        <v>0</v>
      </c>
    </row>
    <row r="4918" spans="1:39">
      <c r="A4918">
        <v>16</v>
      </c>
      <c r="B4918">
        <v>155</v>
      </c>
      <c r="C4918">
        <v>2024</v>
      </c>
      <c r="D4918">
        <v>11</v>
      </c>
      <c r="E4918">
        <v>99</v>
      </c>
      <c r="F4918">
        <v>171</v>
      </c>
      <c r="G4918">
        <v>99</v>
      </c>
      <c r="H4918">
        <v>99</v>
      </c>
      <c r="I4918">
        <v>99</v>
      </c>
      <c r="J4918">
        <v>155</v>
      </c>
      <c r="M4918">
        <v>99</v>
      </c>
      <c r="N4918">
        <v>99</v>
      </c>
      <c r="O4918">
        <v>99</v>
      </c>
      <c r="P4918">
        <v>99</v>
      </c>
      <c r="R4918">
        <v>0</v>
      </c>
    </row>
    <row r="4919" spans="1:39">
      <c r="A4919">
        <v>16</v>
      </c>
      <c r="B4919">
        <v>156</v>
      </c>
      <c r="C4919">
        <v>2024</v>
      </c>
      <c r="D4919">
        <v>12</v>
      </c>
      <c r="E4919">
        <v>99</v>
      </c>
      <c r="F4919">
        <v>171</v>
      </c>
      <c r="G4919">
        <v>99</v>
      </c>
      <c r="H4919">
        <v>99</v>
      </c>
      <c r="I4919">
        <v>99</v>
      </c>
      <c r="J4919">
        <v>155</v>
      </c>
      <c r="M4919">
        <v>99</v>
      </c>
      <c r="N4919">
        <v>99</v>
      </c>
      <c r="O4919">
        <v>99</v>
      </c>
      <c r="P4919">
        <v>99</v>
      </c>
      <c r="R4919">
        <v>0</v>
      </c>
    </row>
    <row r="4920" spans="1:39">
      <c r="A4920">
        <v>16</v>
      </c>
      <c r="B4920">
        <v>157</v>
      </c>
      <c r="C4920">
        <v>2024</v>
      </c>
      <c r="D4920">
        <v>1</v>
      </c>
      <c r="E4920">
        <v>99</v>
      </c>
      <c r="F4920">
        <v>171</v>
      </c>
      <c r="G4920">
        <v>99</v>
      </c>
      <c r="H4920">
        <v>99</v>
      </c>
      <c r="I4920">
        <v>99</v>
      </c>
      <c r="J4920">
        <v>160</v>
      </c>
      <c r="M4920">
        <v>99</v>
      </c>
      <c r="N4920">
        <v>99</v>
      </c>
      <c r="O4920">
        <v>99</v>
      </c>
      <c r="P4920">
        <v>99</v>
      </c>
      <c r="Q4920">
        <v>12</v>
      </c>
      <c r="R4920">
        <v>41</v>
      </c>
      <c r="S4920">
        <v>41</v>
      </c>
      <c r="T4920">
        <v>1.5134736064968628</v>
      </c>
      <c r="U4920">
        <v>1.3709015774735078</v>
      </c>
      <c r="V4920">
        <v>10.512195121951217</v>
      </c>
      <c r="W4920">
        <v>54.14634146341465</v>
      </c>
      <c r="X4920">
        <v>152.37692571941972</v>
      </c>
      <c r="Y4920">
        <v>140.64390243902429</v>
      </c>
      <c r="Z4920">
        <v>140.64390243902429</v>
      </c>
      <c r="AA4920">
        <v>11.306247976564348</v>
      </c>
      <c r="AB4920">
        <v>4.2112565508481197</v>
      </c>
      <c r="AC4920">
        <v>-52.560578902808814</v>
      </c>
      <c r="AD4920">
        <v>2</v>
      </c>
      <c r="AE4920">
        <v>0</v>
      </c>
      <c r="AF4920">
        <v>0</v>
      </c>
      <c r="AG4920">
        <v>0</v>
      </c>
      <c r="AH4920">
        <v>2</v>
      </c>
      <c r="AI4920">
        <v>0</v>
      </c>
      <c r="AJ4920">
        <v>6</v>
      </c>
      <c r="AK4920">
        <v>0</v>
      </c>
      <c r="AL4920">
        <v>5</v>
      </c>
      <c r="AM4920">
        <v>5</v>
      </c>
    </row>
    <row r="4921" spans="1:39">
      <c r="A4921">
        <v>16</v>
      </c>
      <c r="B4921">
        <v>158</v>
      </c>
      <c r="C4921">
        <v>2024</v>
      </c>
      <c r="D4921">
        <v>2</v>
      </c>
      <c r="E4921">
        <v>99</v>
      </c>
      <c r="F4921">
        <v>171</v>
      </c>
      <c r="G4921">
        <v>99</v>
      </c>
      <c r="H4921">
        <v>99</v>
      </c>
      <c r="I4921">
        <v>99</v>
      </c>
      <c r="J4921">
        <v>160</v>
      </c>
      <c r="M4921">
        <v>99</v>
      </c>
      <c r="N4921">
        <v>99</v>
      </c>
      <c r="O4921">
        <v>99</v>
      </c>
      <c r="P4921">
        <v>99</v>
      </c>
      <c r="Q4921">
        <v>8</v>
      </c>
      <c r="R4921">
        <v>29</v>
      </c>
      <c r="S4921">
        <v>29</v>
      </c>
      <c r="T4921">
        <v>1.0837070254110612</v>
      </c>
      <c r="U4921">
        <v>0.93098618960949309</v>
      </c>
      <c r="V4921">
        <v>9.6896551724137954</v>
      </c>
      <c r="W4921">
        <v>56.51724137931032</v>
      </c>
      <c r="X4921">
        <v>142.25352112676052</v>
      </c>
      <c r="Y4921">
        <v>131.29999999999998</v>
      </c>
      <c r="Z4921">
        <v>131.29999999999998</v>
      </c>
      <c r="AA4921">
        <v>6.2588971155835109</v>
      </c>
      <c r="AB4921">
        <v>3.8202788276572801</v>
      </c>
      <c r="AC4921">
        <v>13.383111742110128</v>
      </c>
      <c r="AD4921">
        <v>0</v>
      </c>
      <c r="AE4921">
        <v>0</v>
      </c>
      <c r="AF4921">
        <v>0</v>
      </c>
      <c r="AG4921">
        <v>0</v>
      </c>
      <c r="AH4921">
        <v>1</v>
      </c>
      <c r="AI4921">
        <v>0</v>
      </c>
      <c r="AJ4921">
        <v>1</v>
      </c>
      <c r="AK4921">
        <v>0</v>
      </c>
      <c r="AL4921">
        <v>2</v>
      </c>
      <c r="AM4921">
        <v>0</v>
      </c>
    </row>
    <row r="4922" spans="1:39">
      <c r="A4922">
        <v>16</v>
      </c>
      <c r="B4922">
        <v>159</v>
      </c>
      <c r="C4922">
        <v>2024</v>
      </c>
      <c r="D4922">
        <v>3</v>
      </c>
      <c r="E4922">
        <v>99</v>
      </c>
      <c r="F4922">
        <v>171</v>
      </c>
      <c r="G4922">
        <v>99</v>
      </c>
      <c r="H4922">
        <v>99</v>
      </c>
      <c r="I4922">
        <v>99</v>
      </c>
      <c r="J4922">
        <v>160</v>
      </c>
      <c r="M4922">
        <v>99</v>
      </c>
      <c r="N4922">
        <v>99</v>
      </c>
      <c r="O4922">
        <v>99</v>
      </c>
      <c r="P4922">
        <v>99</v>
      </c>
      <c r="Q4922">
        <v>6</v>
      </c>
      <c r="R4922">
        <v>9</v>
      </c>
      <c r="S4922">
        <v>9</v>
      </c>
      <c r="T4922">
        <v>0.42472864558754114</v>
      </c>
      <c r="U4922">
        <v>0.3680937778698587</v>
      </c>
      <c r="V4922">
        <v>9.8888888888888875</v>
      </c>
      <c r="W4922">
        <v>56.777777777777779</v>
      </c>
      <c r="X4922">
        <v>143.93884675574816</v>
      </c>
      <c r="Y4922">
        <v>132.85555555555555</v>
      </c>
      <c r="Z4922">
        <v>132.85555555555555</v>
      </c>
      <c r="AA4922">
        <v>5.4601813382811644</v>
      </c>
      <c r="AB4922">
        <v>3.7940824619919593</v>
      </c>
      <c r="AC4922">
        <v>2.4195086695842596</v>
      </c>
      <c r="AD4922">
        <v>1</v>
      </c>
      <c r="AE4922">
        <v>0</v>
      </c>
      <c r="AF4922">
        <v>0</v>
      </c>
      <c r="AG4922">
        <v>1</v>
      </c>
      <c r="AH4922">
        <v>0</v>
      </c>
      <c r="AI4922">
        <v>0</v>
      </c>
      <c r="AJ4922">
        <v>0</v>
      </c>
      <c r="AK4922">
        <v>0</v>
      </c>
      <c r="AL4922">
        <v>2</v>
      </c>
      <c r="AM4922">
        <v>1</v>
      </c>
    </row>
    <row r="4923" spans="1:39">
      <c r="A4923">
        <v>16</v>
      </c>
      <c r="B4923">
        <v>160</v>
      </c>
      <c r="C4923">
        <v>2024</v>
      </c>
      <c r="D4923">
        <v>4</v>
      </c>
      <c r="E4923">
        <v>99</v>
      </c>
      <c r="F4923">
        <v>171</v>
      </c>
      <c r="G4923">
        <v>99</v>
      </c>
      <c r="H4923">
        <v>99</v>
      </c>
      <c r="I4923">
        <v>99</v>
      </c>
      <c r="J4923">
        <v>160</v>
      </c>
      <c r="M4923">
        <v>99</v>
      </c>
      <c r="N4923">
        <v>99</v>
      </c>
      <c r="O4923">
        <v>99</v>
      </c>
      <c r="P4923">
        <v>99</v>
      </c>
      <c r="Q4923">
        <v>15</v>
      </c>
      <c r="R4923">
        <v>33</v>
      </c>
      <c r="S4923">
        <v>33</v>
      </c>
      <c r="T4923">
        <v>1.1122345803842264</v>
      </c>
      <c r="U4923">
        <v>1.0421189081962929</v>
      </c>
      <c r="V4923">
        <v>10.727272727272727</v>
      </c>
      <c r="W4923">
        <v>54.151515151515149</v>
      </c>
      <c r="X4923">
        <v>155.09044945664661</v>
      </c>
      <c r="Y4923">
        <v>143.14848484848488</v>
      </c>
      <c r="Z4923">
        <v>143.14848484848488</v>
      </c>
      <c r="AA4923">
        <v>15.333408192414849</v>
      </c>
      <c r="AB4923">
        <v>4.1276687390665963</v>
      </c>
      <c r="AC4923">
        <v>-33.804407170242811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1</v>
      </c>
      <c r="AK4923">
        <v>0</v>
      </c>
      <c r="AL4923">
        <v>2</v>
      </c>
      <c r="AM4923">
        <v>1</v>
      </c>
    </row>
    <row r="4924" spans="1:39">
      <c r="A4924">
        <v>16</v>
      </c>
      <c r="B4924">
        <v>161</v>
      </c>
      <c r="C4924">
        <v>2024</v>
      </c>
      <c r="D4924">
        <v>5</v>
      </c>
      <c r="E4924">
        <v>99</v>
      </c>
      <c r="F4924">
        <v>171</v>
      </c>
      <c r="G4924">
        <v>99</v>
      </c>
      <c r="H4924">
        <v>99</v>
      </c>
      <c r="I4924">
        <v>99</v>
      </c>
      <c r="J4924">
        <v>160</v>
      </c>
      <c r="M4924">
        <v>99</v>
      </c>
      <c r="N4924">
        <v>99</v>
      </c>
      <c r="O4924">
        <v>99</v>
      </c>
      <c r="P4924">
        <v>99</v>
      </c>
      <c r="Q4924">
        <v>7</v>
      </c>
      <c r="R4924">
        <v>22</v>
      </c>
      <c r="S4924">
        <v>22</v>
      </c>
      <c r="T4924">
        <v>0.81967213114754112</v>
      </c>
      <c r="U4924">
        <v>0.7512795448217835</v>
      </c>
      <c r="V4924">
        <v>8.5</v>
      </c>
      <c r="W4924">
        <v>58.590909090909101</v>
      </c>
      <c r="X4924">
        <v>150.82734167241213</v>
      </c>
      <c r="Y4924">
        <v>139.21363636363645</v>
      </c>
      <c r="Z4924">
        <v>139.21363636363645</v>
      </c>
      <c r="AA4924">
        <v>12.146765205546229</v>
      </c>
      <c r="AB4924">
        <v>3.713110566983481</v>
      </c>
      <c r="AC4924">
        <v>-62.199762415128561</v>
      </c>
      <c r="AD4924">
        <v>1</v>
      </c>
      <c r="AE4924">
        <v>0</v>
      </c>
      <c r="AF4924">
        <v>0</v>
      </c>
      <c r="AG4924">
        <v>0</v>
      </c>
      <c r="AH4924">
        <v>4</v>
      </c>
      <c r="AI4924">
        <v>0</v>
      </c>
      <c r="AJ4924">
        <v>2</v>
      </c>
      <c r="AK4924">
        <v>0</v>
      </c>
      <c r="AL4924">
        <v>0</v>
      </c>
      <c r="AM4924">
        <v>0</v>
      </c>
    </row>
    <row r="4925" spans="1:39">
      <c r="A4925">
        <v>16</v>
      </c>
      <c r="B4925">
        <v>162</v>
      </c>
      <c r="C4925">
        <v>2024</v>
      </c>
      <c r="D4925">
        <v>6</v>
      </c>
      <c r="E4925">
        <v>99</v>
      </c>
      <c r="F4925">
        <v>171</v>
      </c>
      <c r="G4925">
        <v>99</v>
      </c>
      <c r="H4925">
        <v>99</v>
      </c>
      <c r="I4925">
        <v>99</v>
      </c>
      <c r="J4925">
        <v>160</v>
      </c>
      <c r="M4925">
        <v>99</v>
      </c>
      <c r="N4925">
        <v>99</v>
      </c>
      <c r="O4925">
        <v>99</v>
      </c>
      <c r="P4925">
        <v>99</v>
      </c>
      <c r="Q4925">
        <v>6</v>
      </c>
      <c r="R4925">
        <v>11</v>
      </c>
      <c r="S4925">
        <v>11</v>
      </c>
      <c r="T4925">
        <v>1.1603375527426163</v>
      </c>
      <c r="U4925">
        <v>1.0337651830190169</v>
      </c>
      <c r="V4925">
        <v>8.1818181818181817</v>
      </c>
      <c r="W4925">
        <v>52.818181818181827</v>
      </c>
      <c r="X4925">
        <v>148.49798089234704</v>
      </c>
      <c r="Y4925">
        <v>137.06363636363631</v>
      </c>
      <c r="Z4925">
        <v>137.06363636363631</v>
      </c>
      <c r="AA4925">
        <v>5.587855781193074</v>
      </c>
      <c r="AB4925">
        <v>4.9693274068059514</v>
      </c>
      <c r="AC4925">
        <v>28.459061154087031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2</v>
      </c>
      <c r="AM4925">
        <v>0</v>
      </c>
    </row>
    <row r="4926" spans="1:39">
      <c r="A4926">
        <v>16</v>
      </c>
      <c r="B4926">
        <v>163</v>
      </c>
      <c r="C4926">
        <v>2024</v>
      </c>
      <c r="D4926">
        <v>7</v>
      </c>
      <c r="E4926">
        <v>99</v>
      </c>
      <c r="F4926">
        <v>171</v>
      </c>
      <c r="G4926">
        <v>99</v>
      </c>
      <c r="H4926">
        <v>99</v>
      </c>
      <c r="I4926">
        <v>99</v>
      </c>
      <c r="J4926">
        <v>160</v>
      </c>
      <c r="M4926">
        <v>99</v>
      </c>
      <c r="N4926">
        <v>99</v>
      </c>
      <c r="O4926">
        <v>99</v>
      </c>
      <c r="P4926">
        <v>99</v>
      </c>
      <c r="R4926">
        <v>0</v>
      </c>
    </row>
    <row r="4927" spans="1:39">
      <c r="A4927">
        <v>16</v>
      </c>
      <c r="B4927">
        <v>164</v>
      </c>
      <c r="C4927">
        <v>2024</v>
      </c>
      <c r="D4927">
        <v>8</v>
      </c>
      <c r="E4927">
        <v>99</v>
      </c>
      <c r="F4927">
        <v>171</v>
      </c>
      <c r="G4927">
        <v>99</v>
      </c>
      <c r="H4927">
        <v>99</v>
      </c>
      <c r="I4927">
        <v>99</v>
      </c>
      <c r="J4927">
        <v>160</v>
      </c>
      <c r="M4927">
        <v>99</v>
      </c>
      <c r="N4927">
        <v>99</v>
      </c>
      <c r="O4927">
        <v>99</v>
      </c>
      <c r="P4927">
        <v>99</v>
      </c>
      <c r="R4927">
        <v>0</v>
      </c>
    </row>
    <row r="4928" spans="1:39">
      <c r="A4928">
        <v>16</v>
      </c>
      <c r="B4928">
        <v>165</v>
      </c>
      <c r="C4928">
        <v>2024</v>
      </c>
      <c r="D4928">
        <v>9</v>
      </c>
      <c r="E4928">
        <v>99</v>
      </c>
      <c r="F4928">
        <v>171</v>
      </c>
      <c r="G4928">
        <v>99</v>
      </c>
      <c r="H4928">
        <v>99</v>
      </c>
      <c r="I4928">
        <v>99</v>
      </c>
      <c r="J4928">
        <v>160</v>
      </c>
      <c r="M4928">
        <v>99</v>
      </c>
      <c r="N4928">
        <v>99</v>
      </c>
      <c r="O4928">
        <v>99</v>
      </c>
      <c r="P4928">
        <v>99</v>
      </c>
      <c r="R4928">
        <v>0</v>
      </c>
    </row>
    <row r="4929" spans="1:39">
      <c r="A4929">
        <v>16</v>
      </c>
      <c r="B4929">
        <v>166</v>
      </c>
      <c r="C4929">
        <v>2024</v>
      </c>
      <c r="D4929">
        <v>10</v>
      </c>
      <c r="E4929">
        <v>99</v>
      </c>
      <c r="F4929">
        <v>171</v>
      </c>
      <c r="G4929">
        <v>99</v>
      </c>
      <c r="H4929">
        <v>99</v>
      </c>
      <c r="I4929">
        <v>99</v>
      </c>
      <c r="J4929">
        <v>160</v>
      </c>
      <c r="M4929">
        <v>99</v>
      </c>
      <c r="N4929">
        <v>99</v>
      </c>
      <c r="O4929">
        <v>99</v>
      </c>
      <c r="P4929">
        <v>99</v>
      </c>
      <c r="R4929">
        <v>0</v>
      </c>
    </row>
    <row r="4930" spans="1:39">
      <c r="A4930">
        <v>16</v>
      </c>
      <c r="B4930">
        <v>167</v>
      </c>
      <c r="C4930">
        <v>2024</v>
      </c>
      <c r="D4930">
        <v>11</v>
      </c>
      <c r="E4930">
        <v>99</v>
      </c>
      <c r="F4930">
        <v>171</v>
      </c>
      <c r="G4930">
        <v>99</v>
      </c>
      <c r="H4930">
        <v>99</v>
      </c>
      <c r="I4930">
        <v>99</v>
      </c>
      <c r="J4930">
        <v>160</v>
      </c>
      <c r="M4930">
        <v>99</v>
      </c>
      <c r="N4930">
        <v>99</v>
      </c>
      <c r="O4930">
        <v>99</v>
      </c>
      <c r="P4930">
        <v>99</v>
      </c>
      <c r="R4930">
        <v>0</v>
      </c>
    </row>
    <row r="4931" spans="1:39">
      <c r="A4931">
        <v>16</v>
      </c>
      <c r="B4931">
        <v>168</v>
      </c>
      <c r="C4931">
        <v>2024</v>
      </c>
      <c r="D4931">
        <v>12</v>
      </c>
      <c r="E4931">
        <v>99</v>
      </c>
      <c r="F4931">
        <v>171</v>
      </c>
      <c r="G4931">
        <v>99</v>
      </c>
      <c r="H4931">
        <v>99</v>
      </c>
      <c r="I4931">
        <v>99</v>
      </c>
      <c r="J4931">
        <v>160</v>
      </c>
      <c r="M4931">
        <v>99</v>
      </c>
      <c r="N4931">
        <v>99</v>
      </c>
      <c r="O4931">
        <v>99</v>
      </c>
      <c r="P4931">
        <v>99</v>
      </c>
      <c r="R4931">
        <v>0</v>
      </c>
    </row>
    <row r="4932" spans="1:39">
      <c r="A4932">
        <v>16</v>
      </c>
      <c r="B4932">
        <v>169</v>
      </c>
      <c r="C4932">
        <v>2024</v>
      </c>
      <c r="D4932">
        <v>1</v>
      </c>
      <c r="E4932">
        <v>99</v>
      </c>
      <c r="F4932">
        <v>171</v>
      </c>
      <c r="G4932">
        <v>99</v>
      </c>
      <c r="H4932">
        <v>99</v>
      </c>
      <c r="I4932">
        <v>99</v>
      </c>
      <c r="J4932">
        <v>171</v>
      </c>
      <c r="M4932">
        <v>99</v>
      </c>
      <c r="N4932">
        <v>99</v>
      </c>
      <c r="O4932">
        <v>99</v>
      </c>
      <c r="P4932">
        <v>99</v>
      </c>
      <c r="Q4932">
        <v>18</v>
      </c>
      <c r="R4932">
        <v>144</v>
      </c>
      <c r="S4932">
        <v>144</v>
      </c>
      <c r="T4932">
        <v>5.3156146179401995</v>
      </c>
      <c r="U4932">
        <v>5.4432143533851605</v>
      </c>
      <c r="V4932">
        <v>5.8055555555555562</v>
      </c>
      <c r="W4932">
        <v>59.743055555555557</v>
      </c>
      <c r="X4932">
        <v>172.26209823040816</v>
      </c>
      <c r="Y4932">
        <v>158.99791666666667</v>
      </c>
      <c r="Z4932">
        <v>158.99791666666667</v>
      </c>
      <c r="AA4932">
        <v>30.095056507926294</v>
      </c>
      <c r="AB4932">
        <v>3.7001248623408944</v>
      </c>
      <c r="AC4932">
        <v>-43.085103951339718</v>
      </c>
      <c r="AD4932">
        <v>6</v>
      </c>
      <c r="AE4932">
        <v>0</v>
      </c>
      <c r="AF4932">
        <v>0</v>
      </c>
      <c r="AG4932">
        <v>2</v>
      </c>
      <c r="AH4932">
        <v>23</v>
      </c>
      <c r="AI4932">
        <v>2</v>
      </c>
      <c r="AJ4932">
        <v>2</v>
      </c>
      <c r="AK4932">
        <v>0</v>
      </c>
      <c r="AL4932">
        <v>1</v>
      </c>
      <c r="AM4932">
        <v>0</v>
      </c>
    </row>
    <row r="4933" spans="1:39">
      <c r="A4933">
        <v>16</v>
      </c>
      <c r="B4933">
        <v>170</v>
      </c>
      <c r="C4933">
        <v>2024</v>
      </c>
      <c r="D4933">
        <v>2</v>
      </c>
      <c r="E4933">
        <v>99</v>
      </c>
      <c r="F4933">
        <v>171</v>
      </c>
      <c r="G4933">
        <v>99</v>
      </c>
      <c r="H4933">
        <v>99</v>
      </c>
      <c r="I4933">
        <v>99</v>
      </c>
      <c r="J4933">
        <v>171</v>
      </c>
      <c r="M4933">
        <v>99</v>
      </c>
      <c r="N4933">
        <v>99</v>
      </c>
      <c r="O4933">
        <v>99</v>
      </c>
      <c r="P4933">
        <v>99</v>
      </c>
      <c r="Q4933">
        <v>23</v>
      </c>
      <c r="R4933">
        <v>186</v>
      </c>
      <c r="S4933">
        <v>185</v>
      </c>
      <c r="T4933">
        <v>6.9506726457399122</v>
      </c>
      <c r="U4933">
        <v>7.1829972097553938</v>
      </c>
      <c r="V4933">
        <v>5.263440860215054</v>
      </c>
      <c r="W4933">
        <v>59.918918918918926</v>
      </c>
      <c r="X4933">
        <v>171.94515313552111</v>
      </c>
      <c r="Y4933">
        <v>157.9473118279569</v>
      </c>
      <c r="Z4933">
        <v>158.80108108108101</v>
      </c>
      <c r="AA4933">
        <v>28.541635759084475</v>
      </c>
      <c r="AB4933">
        <v>3.7631095421018914</v>
      </c>
      <c r="AC4933">
        <v>-28.669296804215513</v>
      </c>
      <c r="AD4933">
        <v>2</v>
      </c>
      <c r="AE4933">
        <v>0</v>
      </c>
      <c r="AF4933">
        <v>0</v>
      </c>
      <c r="AG4933">
        <v>0</v>
      </c>
      <c r="AH4933">
        <v>16</v>
      </c>
      <c r="AI4933">
        <v>4</v>
      </c>
      <c r="AJ4933">
        <v>13</v>
      </c>
      <c r="AK4933">
        <v>2</v>
      </c>
      <c r="AL4933">
        <v>4</v>
      </c>
      <c r="AM4933">
        <v>0</v>
      </c>
    </row>
    <row r="4934" spans="1:39">
      <c r="A4934">
        <v>16</v>
      </c>
      <c r="B4934">
        <v>171</v>
      </c>
      <c r="C4934">
        <v>2024</v>
      </c>
      <c r="D4934">
        <v>3</v>
      </c>
      <c r="E4934">
        <v>99</v>
      </c>
      <c r="F4934">
        <v>171</v>
      </c>
      <c r="G4934">
        <v>99</v>
      </c>
      <c r="H4934">
        <v>99</v>
      </c>
      <c r="I4934">
        <v>99</v>
      </c>
      <c r="J4934">
        <v>171</v>
      </c>
      <c r="M4934">
        <v>99</v>
      </c>
      <c r="N4934">
        <v>99</v>
      </c>
      <c r="O4934">
        <v>99</v>
      </c>
      <c r="P4934">
        <v>99</v>
      </c>
      <c r="Q4934">
        <v>19</v>
      </c>
      <c r="R4934">
        <v>170</v>
      </c>
      <c r="S4934">
        <v>170</v>
      </c>
      <c r="T4934">
        <v>8.0226521944313358</v>
      </c>
      <c r="U4934">
        <v>8.0256880632270455</v>
      </c>
      <c r="V4934">
        <v>4.4823529411764707</v>
      </c>
      <c r="W4934">
        <v>60.364705882352943</v>
      </c>
      <c r="X4934">
        <v>166.14811038174753</v>
      </c>
      <c r="Y4934">
        <v>153.35470588235296</v>
      </c>
      <c r="Z4934">
        <v>153.35470588235296</v>
      </c>
      <c r="AA4934">
        <v>29.5065397771302</v>
      </c>
      <c r="AB4934">
        <v>3.4139749433020556</v>
      </c>
      <c r="AC4934">
        <v>-39.815705669194465</v>
      </c>
      <c r="AD4934">
        <v>1</v>
      </c>
      <c r="AE4934">
        <v>0</v>
      </c>
      <c r="AF4934">
        <v>0</v>
      </c>
      <c r="AG4934">
        <v>1</v>
      </c>
      <c r="AH4934">
        <v>22</v>
      </c>
      <c r="AI4934">
        <v>2</v>
      </c>
      <c r="AJ4934">
        <v>4</v>
      </c>
      <c r="AK4934">
        <v>1</v>
      </c>
      <c r="AL4934">
        <v>2</v>
      </c>
      <c r="AM4934">
        <v>2</v>
      </c>
    </row>
    <row r="4935" spans="1:39">
      <c r="A4935">
        <v>16</v>
      </c>
      <c r="B4935">
        <v>172</v>
      </c>
      <c r="C4935">
        <v>2024</v>
      </c>
      <c r="D4935">
        <v>4</v>
      </c>
      <c r="E4935">
        <v>99</v>
      </c>
      <c r="F4935">
        <v>171</v>
      </c>
      <c r="G4935">
        <v>99</v>
      </c>
      <c r="H4935">
        <v>99</v>
      </c>
      <c r="I4935">
        <v>99</v>
      </c>
      <c r="J4935">
        <v>171</v>
      </c>
      <c r="M4935">
        <v>99</v>
      </c>
      <c r="N4935">
        <v>99</v>
      </c>
      <c r="O4935">
        <v>99</v>
      </c>
      <c r="P4935">
        <v>99</v>
      </c>
      <c r="Q4935">
        <v>16</v>
      </c>
      <c r="R4935">
        <v>326</v>
      </c>
      <c r="S4935">
        <v>326</v>
      </c>
      <c r="T4935">
        <v>10.98752949106842</v>
      </c>
      <c r="U4935">
        <v>11.052562378446289</v>
      </c>
      <c r="V4935">
        <v>5.0306748466257662</v>
      </c>
      <c r="W4935">
        <v>59.935582822085912</v>
      </c>
      <c r="X4935">
        <v>166.50492858044922</v>
      </c>
      <c r="Y4935">
        <v>153.68404907975463</v>
      </c>
      <c r="Z4935">
        <v>153.68404907975463</v>
      </c>
      <c r="AA4935">
        <v>29.032202189518554</v>
      </c>
      <c r="AB4935">
        <v>3.9860366862334424</v>
      </c>
      <c r="AC4935">
        <v>-42.927173334929194</v>
      </c>
      <c r="AD4935">
        <v>8</v>
      </c>
      <c r="AE4935">
        <v>0</v>
      </c>
      <c r="AF4935">
        <v>0</v>
      </c>
      <c r="AG4935">
        <v>0</v>
      </c>
      <c r="AH4935">
        <v>30</v>
      </c>
      <c r="AI4935">
        <v>1</v>
      </c>
      <c r="AJ4935">
        <v>6</v>
      </c>
      <c r="AK4935">
        <v>2</v>
      </c>
      <c r="AL4935">
        <v>1</v>
      </c>
      <c r="AM4935">
        <v>3</v>
      </c>
    </row>
    <row r="4936" spans="1:39">
      <c r="A4936">
        <v>16</v>
      </c>
      <c r="B4936">
        <v>173</v>
      </c>
      <c r="C4936">
        <v>2024</v>
      </c>
      <c r="D4936">
        <v>5</v>
      </c>
      <c r="E4936">
        <v>99</v>
      </c>
      <c r="F4936">
        <v>171</v>
      </c>
      <c r="G4936">
        <v>99</v>
      </c>
      <c r="H4936">
        <v>99</v>
      </c>
      <c r="I4936">
        <v>99</v>
      </c>
      <c r="J4936">
        <v>171</v>
      </c>
      <c r="M4936">
        <v>99</v>
      </c>
      <c r="N4936">
        <v>99</v>
      </c>
      <c r="O4936">
        <v>99</v>
      </c>
      <c r="P4936">
        <v>99</v>
      </c>
      <c r="Q4936">
        <v>18</v>
      </c>
      <c r="R4936">
        <v>220</v>
      </c>
      <c r="S4936">
        <v>220</v>
      </c>
      <c r="T4936">
        <v>8.1967213114754092</v>
      </c>
      <c r="U4936">
        <v>8.1014167287070631</v>
      </c>
      <c r="V4936">
        <v>5.1590909090909101</v>
      </c>
      <c r="W4936">
        <v>59.731818181818191</v>
      </c>
      <c r="X4936">
        <v>162.64453856003149</v>
      </c>
      <c r="Y4936">
        <v>150.12090909090912</v>
      </c>
      <c r="Z4936">
        <v>150.12090909090912</v>
      </c>
      <c r="AA4936">
        <v>30.044329658491193</v>
      </c>
      <c r="AB4936">
        <v>3.6638140042653826</v>
      </c>
      <c r="AC4936">
        <v>-39.711378535885501</v>
      </c>
      <c r="AD4936">
        <v>6</v>
      </c>
      <c r="AE4936">
        <v>0</v>
      </c>
      <c r="AF4936">
        <v>0</v>
      </c>
      <c r="AG4936">
        <v>1</v>
      </c>
      <c r="AH4936">
        <v>22</v>
      </c>
      <c r="AI4936">
        <v>1</v>
      </c>
      <c r="AJ4936">
        <v>1</v>
      </c>
      <c r="AK4936">
        <v>1</v>
      </c>
      <c r="AL4936">
        <v>2</v>
      </c>
      <c r="AM4936">
        <v>0</v>
      </c>
    </row>
    <row r="4937" spans="1:39">
      <c r="A4937">
        <v>16</v>
      </c>
      <c r="B4937">
        <v>174</v>
      </c>
      <c r="C4937">
        <v>2024</v>
      </c>
      <c r="D4937">
        <v>6</v>
      </c>
      <c r="E4937">
        <v>99</v>
      </c>
      <c r="F4937">
        <v>171</v>
      </c>
      <c r="G4937">
        <v>99</v>
      </c>
      <c r="H4937">
        <v>99</v>
      </c>
      <c r="I4937">
        <v>99</v>
      </c>
      <c r="J4937">
        <v>171</v>
      </c>
      <c r="M4937">
        <v>99</v>
      </c>
      <c r="N4937">
        <v>99</v>
      </c>
      <c r="O4937">
        <v>99</v>
      </c>
      <c r="P4937">
        <v>99</v>
      </c>
      <c r="Q4937">
        <v>9</v>
      </c>
      <c r="R4937">
        <v>105</v>
      </c>
      <c r="S4937">
        <v>105</v>
      </c>
      <c r="T4937">
        <v>11.07594936708861</v>
      </c>
      <c r="U4937">
        <v>11.024954489511162</v>
      </c>
      <c r="V4937">
        <v>6.0952380952380976</v>
      </c>
      <c r="W4937">
        <v>59.33333333333335</v>
      </c>
      <c r="X4937">
        <v>165.91239746169325</v>
      </c>
      <c r="Y4937">
        <v>153.13714285714278</v>
      </c>
      <c r="Z4937">
        <v>153.13714285714278</v>
      </c>
      <c r="AA4937">
        <v>29.584913327550005</v>
      </c>
      <c r="AB4937">
        <v>3.0942855677204375</v>
      </c>
      <c r="AC4937">
        <v>-44.874512326836474</v>
      </c>
      <c r="AD4937">
        <v>3</v>
      </c>
      <c r="AE4937">
        <v>0</v>
      </c>
      <c r="AF4937">
        <v>0</v>
      </c>
      <c r="AG4937">
        <v>0</v>
      </c>
      <c r="AH4937">
        <v>15</v>
      </c>
      <c r="AI4937">
        <v>0</v>
      </c>
      <c r="AJ4937">
        <v>1</v>
      </c>
      <c r="AK4937">
        <v>0</v>
      </c>
      <c r="AL4937">
        <v>0</v>
      </c>
      <c r="AM4937">
        <v>0</v>
      </c>
    </row>
    <row r="4938" spans="1:39">
      <c r="A4938">
        <v>16</v>
      </c>
      <c r="B4938">
        <v>175</v>
      </c>
      <c r="C4938">
        <v>2024</v>
      </c>
      <c r="D4938">
        <v>7</v>
      </c>
      <c r="E4938">
        <v>99</v>
      </c>
      <c r="F4938">
        <v>171</v>
      </c>
      <c r="G4938">
        <v>99</v>
      </c>
      <c r="H4938">
        <v>99</v>
      </c>
      <c r="I4938">
        <v>99</v>
      </c>
      <c r="J4938">
        <v>171</v>
      </c>
      <c r="M4938">
        <v>99</v>
      </c>
      <c r="N4938">
        <v>99</v>
      </c>
      <c r="O4938">
        <v>99</v>
      </c>
      <c r="P4938">
        <v>99</v>
      </c>
      <c r="R4938">
        <v>0</v>
      </c>
    </row>
    <row r="4939" spans="1:39">
      <c r="A4939">
        <v>16</v>
      </c>
      <c r="B4939">
        <v>176</v>
      </c>
      <c r="C4939">
        <v>2024</v>
      </c>
      <c r="D4939">
        <v>8</v>
      </c>
      <c r="E4939">
        <v>99</v>
      </c>
      <c r="F4939">
        <v>171</v>
      </c>
      <c r="G4939">
        <v>99</v>
      </c>
      <c r="H4939">
        <v>99</v>
      </c>
      <c r="I4939">
        <v>99</v>
      </c>
      <c r="J4939">
        <v>171</v>
      </c>
      <c r="M4939">
        <v>99</v>
      </c>
      <c r="N4939">
        <v>99</v>
      </c>
      <c r="O4939">
        <v>99</v>
      </c>
      <c r="P4939">
        <v>99</v>
      </c>
      <c r="R4939">
        <v>0</v>
      </c>
    </row>
    <row r="4940" spans="1:39">
      <c r="A4940">
        <v>16</v>
      </c>
      <c r="B4940">
        <v>177</v>
      </c>
      <c r="C4940">
        <v>2024</v>
      </c>
      <c r="D4940">
        <v>9</v>
      </c>
      <c r="E4940">
        <v>99</v>
      </c>
      <c r="F4940">
        <v>171</v>
      </c>
      <c r="G4940">
        <v>99</v>
      </c>
      <c r="H4940">
        <v>99</v>
      </c>
      <c r="I4940">
        <v>99</v>
      </c>
      <c r="J4940">
        <v>171</v>
      </c>
      <c r="M4940">
        <v>99</v>
      </c>
      <c r="N4940">
        <v>99</v>
      </c>
      <c r="O4940">
        <v>99</v>
      </c>
      <c r="P4940">
        <v>99</v>
      </c>
      <c r="R4940">
        <v>0</v>
      </c>
    </row>
    <row r="4941" spans="1:39">
      <c r="A4941">
        <v>16</v>
      </c>
      <c r="B4941">
        <v>178</v>
      </c>
      <c r="C4941">
        <v>2024</v>
      </c>
      <c r="D4941">
        <v>10</v>
      </c>
      <c r="E4941">
        <v>99</v>
      </c>
      <c r="F4941">
        <v>171</v>
      </c>
      <c r="G4941">
        <v>99</v>
      </c>
      <c r="H4941">
        <v>99</v>
      </c>
      <c r="I4941">
        <v>99</v>
      </c>
      <c r="J4941">
        <v>171</v>
      </c>
      <c r="M4941">
        <v>99</v>
      </c>
      <c r="N4941">
        <v>99</v>
      </c>
      <c r="O4941">
        <v>99</v>
      </c>
      <c r="P4941">
        <v>99</v>
      </c>
      <c r="R4941">
        <v>0</v>
      </c>
    </row>
    <row r="4942" spans="1:39">
      <c r="A4942">
        <v>16</v>
      </c>
      <c r="B4942">
        <v>179</v>
      </c>
      <c r="C4942">
        <v>2024</v>
      </c>
      <c r="D4942">
        <v>11</v>
      </c>
      <c r="E4942">
        <v>99</v>
      </c>
      <c r="F4942">
        <v>171</v>
      </c>
      <c r="G4942">
        <v>99</v>
      </c>
      <c r="H4942">
        <v>99</v>
      </c>
      <c r="I4942">
        <v>99</v>
      </c>
      <c r="J4942">
        <v>171</v>
      </c>
      <c r="M4942">
        <v>99</v>
      </c>
      <c r="N4942">
        <v>99</v>
      </c>
      <c r="O4942">
        <v>99</v>
      </c>
      <c r="P4942">
        <v>99</v>
      </c>
      <c r="R4942">
        <v>0</v>
      </c>
    </row>
    <row r="4943" spans="1:39">
      <c r="A4943">
        <v>16</v>
      </c>
      <c r="B4943">
        <v>180</v>
      </c>
      <c r="C4943">
        <v>2024</v>
      </c>
      <c r="D4943">
        <v>12</v>
      </c>
      <c r="E4943">
        <v>99</v>
      </c>
      <c r="F4943">
        <v>171</v>
      </c>
      <c r="G4943">
        <v>99</v>
      </c>
      <c r="H4943">
        <v>99</v>
      </c>
      <c r="I4943">
        <v>99</v>
      </c>
      <c r="J4943">
        <v>171</v>
      </c>
      <c r="M4943">
        <v>99</v>
      </c>
      <c r="N4943">
        <v>99</v>
      </c>
      <c r="O4943">
        <v>99</v>
      </c>
      <c r="P4943">
        <v>99</v>
      </c>
      <c r="R4943">
        <v>0</v>
      </c>
    </row>
    <row r="4944" spans="1:39">
      <c r="A4944">
        <v>16</v>
      </c>
      <c r="B4944">
        <v>181</v>
      </c>
      <c r="C4944">
        <v>2024</v>
      </c>
      <c r="D4944">
        <v>1</v>
      </c>
      <c r="E4944">
        <v>99</v>
      </c>
      <c r="F4944">
        <v>171</v>
      </c>
      <c r="G4944">
        <v>99</v>
      </c>
      <c r="H4944">
        <v>99</v>
      </c>
      <c r="I4944">
        <v>99</v>
      </c>
      <c r="J4944">
        <v>181</v>
      </c>
      <c r="M4944">
        <v>99</v>
      </c>
      <c r="N4944">
        <v>99</v>
      </c>
      <c r="O4944">
        <v>99</v>
      </c>
      <c r="P4944">
        <v>99</v>
      </c>
      <c r="Q4944">
        <v>1</v>
      </c>
      <c r="R4944">
        <v>5</v>
      </c>
      <c r="S4944">
        <v>5</v>
      </c>
      <c r="T4944">
        <v>0.18456995201181248</v>
      </c>
      <c r="U4944">
        <v>0.15795418425246235</v>
      </c>
      <c r="V4944">
        <v>2.2000000000000002</v>
      </c>
      <c r="W4944">
        <v>61.2</v>
      </c>
      <c r="X4944">
        <v>143.96533044420369</v>
      </c>
      <c r="Y4944">
        <v>132.88</v>
      </c>
      <c r="Z4944">
        <v>132.88</v>
      </c>
      <c r="AA4944">
        <v>2.85825121359191</v>
      </c>
      <c r="AB4944">
        <v>3.5999999999998793</v>
      </c>
      <c r="AC4944">
        <v>-44.082899152053216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</row>
    <row r="4945" spans="1:39">
      <c r="A4945">
        <v>16</v>
      </c>
      <c r="B4945">
        <v>182</v>
      </c>
      <c r="C4945">
        <v>2024</v>
      </c>
      <c r="D4945">
        <v>2</v>
      </c>
      <c r="E4945">
        <v>99</v>
      </c>
      <c r="F4945">
        <v>171</v>
      </c>
      <c r="G4945">
        <v>99</v>
      </c>
      <c r="H4945">
        <v>99</v>
      </c>
      <c r="I4945">
        <v>99</v>
      </c>
      <c r="J4945">
        <v>181</v>
      </c>
      <c r="M4945">
        <v>99</v>
      </c>
      <c r="N4945">
        <v>99</v>
      </c>
      <c r="O4945">
        <v>99</v>
      </c>
      <c r="P4945">
        <v>99</v>
      </c>
      <c r="Q4945">
        <v>1</v>
      </c>
      <c r="R4945">
        <v>1</v>
      </c>
      <c r="S4945">
        <v>1</v>
      </c>
      <c r="T4945">
        <v>3.7369207772795225E-2</v>
      </c>
      <c r="U4945">
        <v>3.068486666386307E-2</v>
      </c>
      <c r="V4945">
        <v>0</v>
      </c>
      <c r="W4945">
        <v>65</v>
      </c>
      <c r="X4945">
        <v>135.96966413867827</v>
      </c>
      <c r="Y4945">
        <v>125.5</v>
      </c>
      <c r="Z4945">
        <v>125.5</v>
      </c>
      <c r="AA4945">
        <v>0</v>
      </c>
      <c r="AB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</row>
    <row r="4946" spans="1:39">
      <c r="A4946">
        <v>16</v>
      </c>
      <c r="B4946">
        <v>183</v>
      </c>
      <c r="C4946">
        <v>2024</v>
      </c>
      <c r="D4946">
        <v>3</v>
      </c>
      <c r="E4946">
        <v>99</v>
      </c>
      <c r="F4946">
        <v>171</v>
      </c>
      <c r="G4946">
        <v>99</v>
      </c>
      <c r="H4946">
        <v>99</v>
      </c>
      <c r="I4946">
        <v>99</v>
      </c>
      <c r="J4946">
        <v>181</v>
      </c>
      <c r="M4946">
        <v>99</v>
      </c>
      <c r="N4946">
        <v>99</v>
      </c>
      <c r="O4946">
        <v>99</v>
      </c>
      <c r="P4946">
        <v>99</v>
      </c>
      <c r="Q4946">
        <v>1</v>
      </c>
      <c r="R4946">
        <v>4</v>
      </c>
      <c r="S4946">
        <v>4</v>
      </c>
      <c r="T4946">
        <v>0.18876828692779613</v>
      </c>
      <c r="U4946">
        <v>0.17698177878847687</v>
      </c>
      <c r="V4946">
        <v>11.75</v>
      </c>
      <c r="W4946">
        <v>53.75</v>
      </c>
      <c r="X4946">
        <v>155.715059588299</v>
      </c>
      <c r="Y4946">
        <v>143.72499999999999</v>
      </c>
      <c r="Z4946">
        <v>143.72499999999999</v>
      </c>
      <c r="AA4946">
        <v>9.2283191860709497</v>
      </c>
      <c r="AB4946">
        <v>4.1457809879442502</v>
      </c>
      <c r="AC4946">
        <v>-78.005357277406588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</row>
    <row r="4947" spans="1:39">
      <c r="A4947">
        <v>16</v>
      </c>
      <c r="B4947">
        <v>184</v>
      </c>
      <c r="C4947">
        <v>2024</v>
      </c>
      <c r="D4947">
        <v>4</v>
      </c>
      <c r="E4947">
        <v>99</v>
      </c>
      <c r="F4947">
        <v>171</v>
      </c>
      <c r="G4947">
        <v>99</v>
      </c>
      <c r="H4947">
        <v>99</v>
      </c>
      <c r="I4947">
        <v>99</v>
      </c>
      <c r="J4947">
        <v>181</v>
      </c>
      <c r="M4947">
        <v>99</v>
      </c>
      <c r="N4947">
        <v>99</v>
      </c>
      <c r="O4947">
        <v>99</v>
      </c>
      <c r="P4947">
        <v>99</v>
      </c>
      <c r="R4947">
        <v>0</v>
      </c>
    </row>
    <row r="4948" spans="1:39">
      <c r="A4948">
        <v>16</v>
      </c>
      <c r="B4948">
        <v>185</v>
      </c>
      <c r="C4948">
        <v>2024</v>
      </c>
      <c r="D4948">
        <v>5</v>
      </c>
      <c r="E4948">
        <v>99</v>
      </c>
      <c r="F4948">
        <v>171</v>
      </c>
      <c r="G4948">
        <v>99</v>
      </c>
      <c r="H4948">
        <v>99</v>
      </c>
      <c r="I4948">
        <v>99</v>
      </c>
      <c r="J4948">
        <v>181</v>
      </c>
      <c r="M4948">
        <v>99</v>
      </c>
      <c r="N4948">
        <v>99</v>
      </c>
      <c r="O4948">
        <v>99</v>
      </c>
      <c r="P4948">
        <v>99</v>
      </c>
      <c r="Q4948">
        <v>1</v>
      </c>
      <c r="R4948">
        <v>1</v>
      </c>
      <c r="S4948">
        <v>1</v>
      </c>
      <c r="T4948">
        <v>3.7257824143070037E-2</v>
      </c>
      <c r="U4948">
        <v>2.7964171518491295E-2</v>
      </c>
      <c r="V4948">
        <v>0</v>
      </c>
      <c r="W4948">
        <v>61</v>
      </c>
      <c r="X4948">
        <v>123.51029252437704</v>
      </c>
      <c r="Y4948">
        <v>114</v>
      </c>
      <c r="Z4948">
        <v>114</v>
      </c>
      <c r="AA4948">
        <v>0</v>
      </c>
      <c r="AB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</row>
    <row r="4949" spans="1:39">
      <c r="A4949">
        <v>16</v>
      </c>
      <c r="B4949">
        <v>186</v>
      </c>
      <c r="C4949">
        <v>2024</v>
      </c>
      <c r="D4949">
        <v>6</v>
      </c>
      <c r="E4949">
        <v>99</v>
      </c>
      <c r="F4949">
        <v>171</v>
      </c>
      <c r="G4949">
        <v>99</v>
      </c>
      <c r="H4949">
        <v>99</v>
      </c>
      <c r="I4949">
        <v>99</v>
      </c>
      <c r="J4949">
        <v>181</v>
      </c>
      <c r="M4949">
        <v>99</v>
      </c>
      <c r="N4949">
        <v>99</v>
      </c>
      <c r="O4949">
        <v>99</v>
      </c>
      <c r="P4949">
        <v>99</v>
      </c>
      <c r="Q4949">
        <v>3</v>
      </c>
      <c r="R4949">
        <v>5</v>
      </c>
      <c r="S4949">
        <v>5</v>
      </c>
      <c r="T4949">
        <v>0.52742616033755252</v>
      </c>
      <c r="U4949">
        <v>0.5008724986372568</v>
      </c>
      <c r="V4949">
        <v>0</v>
      </c>
      <c r="W4949">
        <v>61.6</v>
      </c>
      <c r="X4949">
        <v>158.28819068255686</v>
      </c>
      <c r="Y4949">
        <v>146.10000000000005</v>
      </c>
      <c r="Z4949">
        <v>146.10000000000005</v>
      </c>
      <c r="AA4949">
        <v>31.71100755258329</v>
      </c>
      <c r="AB4949">
        <v>1.0198039027182713</v>
      </c>
      <c r="AC4949">
        <v>-30.427648294693192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</row>
    <row r="4950" spans="1:39">
      <c r="A4950">
        <v>16</v>
      </c>
      <c r="B4950">
        <v>187</v>
      </c>
      <c r="C4950">
        <v>2024</v>
      </c>
      <c r="D4950">
        <v>7</v>
      </c>
      <c r="E4950">
        <v>99</v>
      </c>
      <c r="F4950">
        <v>171</v>
      </c>
      <c r="G4950">
        <v>99</v>
      </c>
      <c r="H4950">
        <v>99</v>
      </c>
      <c r="I4950">
        <v>99</v>
      </c>
      <c r="J4950">
        <v>181</v>
      </c>
      <c r="M4950">
        <v>99</v>
      </c>
      <c r="N4950">
        <v>99</v>
      </c>
      <c r="O4950">
        <v>99</v>
      </c>
      <c r="P4950">
        <v>99</v>
      </c>
      <c r="R4950">
        <v>0</v>
      </c>
    </row>
    <row r="4951" spans="1:39">
      <c r="A4951">
        <v>16</v>
      </c>
      <c r="B4951">
        <v>188</v>
      </c>
      <c r="C4951">
        <v>2024</v>
      </c>
      <c r="D4951">
        <v>8</v>
      </c>
      <c r="E4951">
        <v>99</v>
      </c>
      <c r="F4951">
        <v>171</v>
      </c>
      <c r="G4951">
        <v>99</v>
      </c>
      <c r="H4951">
        <v>99</v>
      </c>
      <c r="I4951">
        <v>99</v>
      </c>
      <c r="J4951">
        <v>181</v>
      </c>
      <c r="M4951">
        <v>99</v>
      </c>
      <c r="N4951">
        <v>99</v>
      </c>
      <c r="O4951">
        <v>99</v>
      </c>
      <c r="P4951">
        <v>99</v>
      </c>
      <c r="R4951">
        <v>0</v>
      </c>
    </row>
    <row r="4952" spans="1:39">
      <c r="A4952">
        <v>16</v>
      </c>
      <c r="B4952">
        <v>189</v>
      </c>
      <c r="C4952">
        <v>2024</v>
      </c>
      <c r="D4952">
        <v>9</v>
      </c>
      <c r="E4952">
        <v>99</v>
      </c>
      <c r="F4952">
        <v>171</v>
      </c>
      <c r="G4952">
        <v>99</v>
      </c>
      <c r="H4952">
        <v>99</v>
      </c>
      <c r="I4952">
        <v>99</v>
      </c>
      <c r="J4952">
        <v>181</v>
      </c>
      <c r="M4952">
        <v>99</v>
      </c>
      <c r="N4952">
        <v>99</v>
      </c>
      <c r="O4952">
        <v>99</v>
      </c>
      <c r="P4952">
        <v>99</v>
      </c>
      <c r="R4952">
        <v>0</v>
      </c>
    </row>
    <row r="4953" spans="1:39">
      <c r="A4953">
        <v>16</v>
      </c>
      <c r="B4953">
        <v>190</v>
      </c>
      <c r="C4953">
        <v>2024</v>
      </c>
      <c r="D4953">
        <v>10</v>
      </c>
      <c r="E4953">
        <v>99</v>
      </c>
      <c r="F4953">
        <v>171</v>
      </c>
      <c r="G4953">
        <v>99</v>
      </c>
      <c r="H4953">
        <v>99</v>
      </c>
      <c r="I4953">
        <v>99</v>
      </c>
      <c r="J4953">
        <v>181</v>
      </c>
      <c r="M4953">
        <v>99</v>
      </c>
      <c r="N4953">
        <v>99</v>
      </c>
      <c r="O4953">
        <v>99</v>
      </c>
      <c r="P4953">
        <v>99</v>
      </c>
      <c r="R4953">
        <v>0</v>
      </c>
    </row>
    <row r="4954" spans="1:39">
      <c r="A4954">
        <v>16</v>
      </c>
      <c r="B4954">
        <v>191</v>
      </c>
      <c r="C4954">
        <v>2024</v>
      </c>
      <c r="D4954">
        <v>11</v>
      </c>
      <c r="E4954">
        <v>99</v>
      </c>
      <c r="F4954">
        <v>171</v>
      </c>
      <c r="G4954">
        <v>99</v>
      </c>
      <c r="H4954">
        <v>99</v>
      </c>
      <c r="I4954">
        <v>99</v>
      </c>
      <c r="J4954">
        <v>181</v>
      </c>
      <c r="M4954">
        <v>99</v>
      </c>
      <c r="N4954">
        <v>99</v>
      </c>
      <c r="O4954">
        <v>99</v>
      </c>
      <c r="P4954">
        <v>99</v>
      </c>
      <c r="R4954">
        <v>0</v>
      </c>
    </row>
    <row r="4955" spans="1:39">
      <c r="A4955">
        <v>16</v>
      </c>
      <c r="B4955">
        <v>192</v>
      </c>
      <c r="C4955">
        <v>2024</v>
      </c>
      <c r="D4955">
        <v>12</v>
      </c>
      <c r="E4955">
        <v>99</v>
      </c>
      <c r="F4955">
        <v>171</v>
      </c>
      <c r="G4955">
        <v>99</v>
      </c>
      <c r="H4955">
        <v>99</v>
      </c>
      <c r="I4955">
        <v>99</v>
      </c>
      <c r="J4955">
        <v>181</v>
      </c>
      <c r="M4955">
        <v>99</v>
      </c>
      <c r="N4955">
        <v>99</v>
      </c>
      <c r="O4955">
        <v>99</v>
      </c>
      <c r="P4955">
        <v>99</v>
      </c>
      <c r="R4955">
        <v>0</v>
      </c>
    </row>
    <row r="4956" spans="1:39">
      <c r="A4956">
        <v>16</v>
      </c>
      <c r="B4956">
        <v>193</v>
      </c>
      <c r="C4956">
        <v>2024</v>
      </c>
      <c r="D4956">
        <v>1</v>
      </c>
      <c r="E4956">
        <v>99</v>
      </c>
      <c r="F4956">
        <v>171</v>
      </c>
      <c r="G4956">
        <v>99</v>
      </c>
      <c r="H4956">
        <v>99</v>
      </c>
      <c r="I4956">
        <v>99</v>
      </c>
      <c r="J4956">
        <v>470</v>
      </c>
      <c r="M4956">
        <v>99</v>
      </c>
      <c r="N4956">
        <v>99</v>
      </c>
      <c r="O4956">
        <v>99</v>
      </c>
      <c r="P4956">
        <v>99</v>
      </c>
      <c r="Q4956">
        <v>1</v>
      </c>
      <c r="R4956">
        <v>1</v>
      </c>
      <c r="S4956">
        <v>1</v>
      </c>
      <c r="T4956">
        <v>3.6913990402362498E-2</v>
      </c>
      <c r="U4956">
        <v>3.3164672942833366E-2</v>
      </c>
      <c r="V4956">
        <v>14</v>
      </c>
      <c r="W4956">
        <v>57</v>
      </c>
      <c r="X4956">
        <v>151.13759479956661</v>
      </c>
      <c r="Y4956">
        <v>139.5</v>
      </c>
      <c r="Z4956">
        <v>139.5</v>
      </c>
      <c r="AA4956">
        <v>0</v>
      </c>
      <c r="AB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</row>
    <row r="4957" spans="1:39">
      <c r="A4957">
        <v>16</v>
      </c>
      <c r="B4957">
        <v>194</v>
      </c>
      <c r="C4957">
        <v>2024</v>
      </c>
      <c r="D4957">
        <v>2</v>
      </c>
      <c r="E4957">
        <v>99</v>
      </c>
      <c r="F4957">
        <v>171</v>
      </c>
      <c r="G4957">
        <v>99</v>
      </c>
      <c r="H4957">
        <v>99</v>
      </c>
      <c r="I4957">
        <v>99</v>
      </c>
      <c r="J4957">
        <v>470</v>
      </c>
      <c r="M4957">
        <v>99</v>
      </c>
      <c r="N4957">
        <v>99</v>
      </c>
      <c r="O4957">
        <v>99</v>
      </c>
      <c r="P4957">
        <v>99</v>
      </c>
      <c r="Q4957">
        <v>3</v>
      </c>
      <c r="R4957">
        <v>9</v>
      </c>
      <c r="S4957">
        <v>9</v>
      </c>
      <c r="T4957">
        <v>0.33632286995515698</v>
      </c>
      <c r="U4957">
        <v>0.37129911167922269</v>
      </c>
      <c r="V4957">
        <v>8.5555555555555554</v>
      </c>
      <c r="W4957">
        <v>53.33333333333335</v>
      </c>
      <c r="X4957">
        <v>182.80967858432649</v>
      </c>
      <c r="Y4957">
        <v>168.73333333333329</v>
      </c>
      <c r="Z4957">
        <v>168.73333333333329</v>
      </c>
      <c r="AA4957">
        <v>47.339858705135825</v>
      </c>
      <c r="AB4957">
        <v>7.6303487615063714</v>
      </c>
      <c r="AC4957">
        <v>-76.318603191019434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</row>
    <row r="4958" spans="1:39">
      <c r="A4958">
        <v>16</v>
      </c>
      <c r="B4958">
        <v>195</v>
      </c>
      <c r="C4958">
        <v>2024</v>
      </c>
      <c r="D4958">
        <v>3</v>
      </c>
      <c r="E4958">
        <v>99</v>
      </c>
      <c r="F4958">
        <v>171</v>
      </c>
      <c r="G4958">
        <v>99</v>
      </c>
      <c r="H4958">
        <v>99</v>
      </c>
      <c r="I4958">
        <v>99</v>
      </c>
      <c r="J4958">
        <v>470</v>
      </c>
      <c r="M4958">
        <v>99</v>
      </c>
      <c r="N4958">
        <v>99</v>
      </c>
      <c r="O4958">
        <v>99</v>
      </c>
      <c r="P4958">
        <v>99</v>
      </c>
      <c r="Q4958">
        <v>4</v>
      </c>
      <c r="R4958">
        <v>7</v>
      </c>
      <c r="S4958">
        <v>7</v>
      </c>
      <c r="T4958">
        <v>0.33034450212364319</v>
      </c>
      <c r="U4958">
        <v>0.30615477301294158</v>
      </c>
      <c r="V4958">
        <v>11.571428571428569</v>
      </c>
      <c r="W4958">
        <v>57.285714285714306</v>
      </c>
      <c r="X4958">
        <v>153.92354124748499</v>
      </c>
      <c r="Y4958">
        <v>142.07142857142861</v>
      </c>
      <c r="Z4958">
        <v>142.07142857142861</v>
      </c>
      <c r="AA4958">
        <v>16.466304493524557</v>
      </c>
      <c r="AB4958">
        <v>2.4327694808466593</v>
      </c>
      <c r="AC4958">
        <v>-84.213103470053525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</row>
    <row r="4959" spans="1:39">
      <c r="A4959">
        <v>16</v>
      </c>
      <c r="B4959">
        <v>196</v>
      </c>
      <c r="C4959">
        <v>2024</v>
      </c>
      <c r="D4959">
        <v>4</v>
      </c>
      <c r="E4959">
        <v>99</v>
      </c>
      <c r="F4959">
        <v>171</v>
      </c>
      <c r="G4959">
        <v>99</v>
      </c>
      <c r="H4959">
        <v>99</v>
      </c>
      <c r="I4959">
        <v>99</v>
      </c>
      <c r="J4959">
        <v>470</v>
      </c>
      <c r="M4959">
        <v>99</v>
      </c>
      <c r="N4959">
        <v>99</v>
      </c>
      <c r="O4959">
        <v>99</v>
      </c>
      <c r="P4959">
        <v>99</v>
      </c>
      <c r="Q4959">
        <v>2</v>
      </c>
      <c r="R4959">
        <v>26</v>
      </c>
      <c r="S4959">
        <v>26</v>
      </c>
      <c r="T4959">
        <v>0.87630603302999643</v>
      </c>
      <c r="U4959">
        <v>0.79612157664192318</v>
      </c>
      <c r="V4959">
        <v>6.5384615384615401</v>
      </c>
      <c r="W4959">
        <v>58.653846153846168</v>
      </c>
      <c r="X4959">
        <v>150.3791982665222</v>
      </c>
      <c r="Y4959">
        <v>138.80000000000001</v>
      </c>
      <c r="Z4959">
        <v>138.80000000000001</v>
      </c>
      <c r="AA4959">
        <v>16.021523983979563</v>
      </c>
      <c r="AB4959">
        <v>3.2337440516708043</v>
      </c>
      <c r="AC4959">
        <v>-10.779132273069491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</row>
    <row r="4960" spans="1:39">
      <c r="A4960">
        <v>16</v>
      </c>
      <c r="B4960">
        <v>197</v>
      </c>
      <c r="C4960">
        <v>2024</v>
      </c>
      <c r="D4960">
        <v>5</v>
      </c>
      <c r="E4960">
        <v>99</v>
      </c>
      <c r="F4960">
        <v>171</v>
      </c>
      <c r="G4960">
        <v>99</v>
      </c>
      <c r="H4960">
        <v>99</v>
      </c>
      <c r="I4960">
        <v>99</v>
      </c>
      <c r="J4960">
        <v>470</v>
      </c>
      <c r="M4960">
        <v>99</v>
      </c>
      <c r="N4960">
        <v>99</v>
      </c>
      <c r="O4960">
        <v>99</v>
      </c>
      <c r="P4960">
        <v>99</v>
      </c>
      <c r="Q4960">
        <v>2</v>
      </c>
      <c r="R4960">
        <v>5</v>
      </c>
      <c r="S4960">
        <v>5</v>
      </c>
      <c r="T4960">
        <v>0.1862891207153502</v>
      </c>
      <c r="U4960">
        <v>0.15495585217746452</v>
      </c>
      <c r="V4960">
        <v>10.6</v>
      </c>
      <c r="W4960">
        <v>57.4</v>
      </c>
      <c r="X4960">
        <v>136.87973997833157</v>
      </c>
      <c r="Y4960">
        <v>126.34</v>
      </c>
      <c r="Z4960">
        <v>126.34</v>
      </c>
      <c r="AA4960">
        <v>4.4987109264768304</v>
      </c>
      <c r="AB4960">
        <v>3.0724582991474678</v>
      </c>
      <c r="AC4960">
        <v>-40.775275088766875</v>
      </c>
      <c r="AD4960">
        <v>0</v>
      </c>
      <c r="AE4960">
        <v>0</v>
      </c>
      <c r="AF4960">
        <v>0</v>
      </c>
      <c r="AG4960">
        <v>0</v>
      </c>
      <c r="AH4960">
        <v>1</v>
      </c>
      <c r="AI4960">
        <v>0</v>
      </c>
      <c r="AJ4960">
        <v>1</v>
      </c>
      <c r="AK4960">
        <v>0</v>
      </c>
      <c r="AL4960">
        <v>0</v>
      </c>
      <c r="AM4960">
        <v>0</v>
      </c>
    </row>
    <row r="4961" spans="1:39">
      <c r="A4961">
        <v>16</v>
      </c>
      <c r="B4961">
        <v>198</v>
      </c>
      <c r="C4961">
        <v>2024</v>
      </c>
      <c r="D4961">
        <v>6</v>
      </c>
      <c r="E4961">
        <v>99</v>
      </c>
      <c r="F4961">
        <v>171</v>
      </c>
      <c r="G4961">
        <v>99</v>
      </c>
      <c r="H4961">
        <v>99</v>
      </c>
      <c r="I4961">
        <v>99</v>
      </c>
      <c r="J4961">
        <v>470</v>
      </c>
      <c r="M4961">
        <v>99</v>
      </c>
      <c r="N4961">
        <v>99</v>
      </c>
      <c r="O4961">
        <v>99</v>
      </c>
      <c r="P4961">
        <v>99</v>
      </c>
      <c r="Q4961">
        <v>2</v>
      </c>
      <c r="R4961">
        <v>3</v>
      </c>
      <c r="S4961">
        <v>3</v>
      </c>
      <c r="T4961">
        <v>0.31645569620253161</v>
      </c>
      <c r="U4961">
        <v>0.29284413986033175</v>
      </c>
      <c r="V4961">
        <v>8.3333333333333357</v>
      </c>
      <c r="W4961">
        <v>57</v>
      </c>
      <c r="X4961">
        <v>154.24340917298662</v>
      </c>
      <c r="Y4961">
        <v>142.3666666666667</v>
      </c>
      <c r="Z4961">
        <v>142.3666666666667</v>
      </c>
      <c r="AA4961">
        <v>2.7740864362090472</v>
      </c>
      <c r="AB4961">
        <v>3.7416573867739409</v>
      </c>
      <c r="AC4961">
        <v>-9.3130671948901593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</row>
    <row r="4962" spans="1:39">
      <c r="A4962">
        <v>16</v>
      </c>
      <c r="B4962">
        <v>199</v>
      </c>
      <c r="C4962">
        <v>2024</v>
      </c>
      <c r="D4962">
        <v>7</v>
      </c>
      <c r="E4962">
        <v>99</v>
      </c>
      <c r="F4962">
        <v>171</v>
      </c>
      <c r="G4962">
        <v>99</v>
      </c>
      <c r="H4962">
        <v>99</v>
      </c>
      <c r="I4962">
        <v>99</v>
      </c>
      <c r="J4962">
        <v>470</v>
      </c>
      <c r="M4962">
        <v>99</v>
      </c>
      <c r="N4962">
        <v>99</v>
      </c>
      <c r="O4962">
        <v>99</v>
      </c>
      <c r="P4962">
        <v>99</v>
      </c>
      <c r="R4962">
        <v>0</v>
      </c>
    </row>
    <row r="4963" spans="1:39">
      <c r="A4963">
        <v>16</v>
      </c>
      <c r="B4963">
        <v>200</v>
      </c>
      <c r="C4963">
        <v>2024</v>
      </c>
      <c r="D4963">
        <v>8</v>
      </c>
      <c r="E4963">
        <v>99</v>
      </c>
      <c r="F4963">
        <v>171</v>
      </c>
      <c r="G4963">
        <v>99</v>
      </c>
      <c r="H4963">
        <v>99</v>
      </c>
      <c r="I4963">
        <v>99</v>
      </c>
      <c r="J4963">
        <v>470</v>
      </c>
      <c r="M4963">
        <v>99</v>
      </c>
      <c r="N4963">
        <v>99</v>
      </c>
      <c r="O4963">
        <v>99</v>
      </c>
      <c r="P4963">
        <v>99</v>
      </c>
      <c r="R4963">
        <v>0</v>
      </c>
    </row>
    <row r="4964" spans="1:39">
      <c r="A4964">
        <v>16</v>
      </c>
      <c r="B4964">
        <v>201</v>
      </c>
      <c r="C4964">
        <v>2024</v>
      </c>
      <c r="D4964">
        <v>9</v>
      </c>
      <c r="E4964">
        <v>99</v>
      </c>
      <c r="F4964">
        <v>171</v>
      </c>
      <c r="G4964">
        <v>99</v>
      </c>
      <c r="H4964">
        <v>99</v>
      </c>
      <c r="I4964">
        <v>99</v>
      </c>
      <c r="J4964">
        <v>470</v>
      </c>
      <c r="M4964">
        <v>99</v>
      </c>
      <c r="N4964">
        <v>99</v>
      </c>
      <c r="O4964">
        <v>99</v>
      </c>
      <c r="P4964">
        <v>99</v>
      </c>
      <c r="R4964">
        <v>0</v>
      </c>
    </row>
    <row r="4965" spans="1:39">
      <c r="A4965">
        <v>16</v>
      </c>
      <c r="B4965">
        <v>202</v>
      </c>
      <c r="C4965">
        <v>2024</v>
      </c>
      <c r="D4965">
        <v>10</v>
      </c>
      <c r="E4965">
        <v>99</v>
      </c>
      <c r="F4965">
        <v>171</v>
      </c>
      <c r="G4965">
        <v>99</v>
      </c>
      <c r="H4965">
        <v>99</v>
      </c>
      <c r="I4965">
        <v>99</v>
      </c>
      <c r="J4965">
        <v>470</v>
      </c>
      <c r="M4965">
        <v>99</v>
      </c>
      <c r="N4965">
        <v>99</v>
      </c>
      <c r="O4965">
        <v>99</v>
      </c>
      <c r="P4965">
        <v>99</v>
      </c>
      <c r="R4965">
        <v>0</v>
      </c>
    </row>
    <row r="4966" spans="1:39">
      <c r="A4966">
        <v>16</v>
      </c>
      <c r="B4966">
        <v>203</v>
      </c>
      <c r="C4966">
        <v>2024</v>
      </c>
      <c r="D4966">
        <v>11</v>
      </c>
      <c r="E4966">
        <v>99</v>
      </c>
      <c r="F4966">
        <v>171</v>
      </c>
      <c r="G4966">
        <v>99</v>
      </c>
      <c r="H4966">
        <v>99</v>
      </c>
      <c r="I4966">
        <v>99</v>
      </c>
      <c r="J4966">
        <v>470</v>
      </c>
      <c r="M4966">
        <v>99</v>
      </c>
      <c r="N4966">
        <v>99</v>
      </c>
      <c r="O4966">
        <v>99</v>
      </c>
      <c r="P4966">
        <v>99</v>
      </c>
      <c r="R4966">
        <v>0</v>
      </c>
    </row>
    <row r="4967" spans="1:39">
      <c r="A4967">
        <v>16</v>
      </c>
      <c r="B4967">
        <v>204</v>
      </c>
      <c r="C4967">
        <v>2024</v>
      </c>
      <c r="D4967">
        <v>12</v>
      </c>
      <c r="E4967">
        <v>99</v>
      </c>
      <c r="F4967">
        <v>171</v>
      </c>
      <c r="G4967">
        <v>99</v>
      </c>
      <c r="H4967">
        <v>99</v>
      </c>
      <c r="I4967">
        <v>99</v>
      </c>
      <c r="J4967">
        <v>470</v>
      </c>
      <c r="M4967">
        <v>99</v>
      </c>
      <c r="N4967">
        <v>99</v>
      </c>
      <c r="O4967">
        <v>99</v>
      </c>
      <c r="P4967">
        <v>99</v>
      </c>
      <c r="R4967">
        <v>0</v>
      </c>
    </row>
    <row r="4968" spans="1:39">
      <c r="A4968">
        <v>16</v>
      </c>
      <c r="B4968">
        <v>205</v>
      </c>
      <c r="C4968">
        <v>2024</v>
      </c>
      <c r="D4968">
        <v>1</v>
      </c>
      <c r="E4968">
        <v>99</v>
      </c>
      <c r="F4968">
        <v>171</v>
      </c>
      <c r="G4968">
        <v>99</v>
      </c>
      <c r="H4968">
        <v>99</v>
      </c>
      <c r="I4968">
        <v>99</v>
      </c>
      <c r="J4968">
        <v>643</v>
      </c>
      <c r="M4968">
        <v>99</v>
      </c>
      <c r="N4968">
        <v>99</v>
      </c>
      <c r="O4968">
        <v>99</v>
      </c>
      <c r="P4968">
        <v>99</v>
      </c>
      <c r="Q4968">
        <v>24</v>
      </c>
      <c r="R4968">
        <v>214</v>
      </c>
      <c r="S4968">
        <v>214</v>
      </c>
      <c r="T4968">
        <v>7.8995939461055746</v>
      </c>
      <c r="U4968">
        <v>7.7081594367283452</v>
      </c>
      <c r="V4968">
        <v>6.6775700934579438</v>
      </c>
      <c r="W4968">
        <v>58.799065420560744</v>
      </c>
      <c r="X4968">
        <v>164.14728485940816</v>
      </c>
      <c r="Y4968">
        <v>151.50794392523375</v>
      </c>
      <c r="Z4968">
        <v>151.50794392523375</v>
      </c>
      <c r="AA4968">
        <v>28.928448347775394</v>
      </c>
      <c r="AB4968">
        <v>4.101720526327286</v>
      </c>
      <c r="AC4968">
        <v>-27.180333051522354</v>
      </c>
      <c r="AD4968">
        <v>12</v>
      </c>
      <c r="AE4968">
        <v>0</v>
      </c>
      <c r="AF4968">
        <v>0</v>
      </c>
      <c r="AG4968">
        <v>0</v>
      </c>
      <c r="AH4968">
        <v>18</v>
      </c>
      <c r="AI4968">
        <v>5</v>
      </c>
      <c r="AJ4968">
        <v>3</v>
      </c>
      <c r="AK4968">
        <v>0</v>
      </c>
      <c r="AL4968">
        <v>6</v>
      </c>
      <c r="AM4968">
        <v>0</v>
      </c>
    </row>
    <row r="4969" spans="1:39">
      <c r="A4969">
        <v>16</v>
      </c>
      <c r="B4969">
        <v>206</v>
      </c>
      <c r="C4969">
        <v>2024</v>
      </c>
      <c r="D4969">
        <v>2</v>
      </c>
      <c r="E4969">
        <v>99</v>
      </c>
      <c r="F4969">
        <v>171</v>
      </c>
      <c r="G4969">
        <v>99</v>
      </c>
      <c r="H4969">
        <v>99</v>
      </c>
      <c r="I4969">
        <v>99</v>
      </c>
      <c r="J4969">
        <v>643</v>
      </c>
      <c r="M4969">
        <v>99</v>
      </c>
      <c r="N4969">
        <v>99</v>
      </c>
      <c r="O4969">
        <v>99</v>
      </c>
      <c r="P4969">
        <v>99</v>
      </c>
      <c r="Q4969">
        <v>27</v>
      </c>
      <c r="R4969">
        <v>172</v>
      </c>
      <c r="S4969">
        <v>171</v>
      </c>
      <c r="T4969">
        <v>6.4275037369207784</v>
      </c>
      <c r="U4969">
        <v>6.2993953003009322</v>
      </c>
      <c r="V4969">
        <v>6.1279069767441881</v>
      </c>
      <c r="W4969">
        <v>58.96491228070176</v>
      </c>
      <c r="X4969">
        <v>163.07604122048929</v>
      </c>
      <c r="Y4969">
        <v>149.79244186046503</v>
      </c>
      <c r="Z4969">
        <v>150.66842105263149</v>
      </c>
      <c r="AA4969">
        <v>27.900735645386128</v>
      </c>
      <c r="AB4969">
        <v>4.6890375286962733</v>
      </c>
      <c r="AC4969">
        <v>-40.953363388989594</v>
      </c>
      <c r="AD4969">
        <v>7</v>
      </c>
      <c r="AE4969">
        <v>0</v>
      </c>
      <c r="AF4969">
        <v>0</v>
      </c>
      <c r="AG4969">
        <v>0</v>
      </c>
      <c r="AH4969">
        <v>6</v>
      </c>
      <c r="AI4969">
        <v>3</v>
      </c>
      <c r="AJ4969">
        <v>0</v>
      </c>
      <c r="AK4969">
        <v>0</v>
      </c>
      <c r="AL4969">
        <v>2</v>
      </c>
      <c r="AM4969">
        <v>0</v>
      </c>
    </row>
    <row r="4970" spans="1:39">
      <c r="A4970">
        <v>16</v>
      </c>
      <c r="B4970">
        <v>207</v>
      </c>
      <c r="C4970">
        <v>2024</v>
      </c>
      <c r="D4970">
        <v>3</v>
      </c>
      <c r="E4970">
        <v>99</v>
      </c>
      <c r="F4970">
        <v>171</v>
      </c>
      <c r="G4970">
        <v>99</v>
      </c>
      <c r="H4970">
        <v>99</v>
      </c>
      <c r="I4970">
        <v>99</v>
      </c>
      <c r="J4970">
        <v>643</v>
      </c>
      <c r="M4970">
        <v>99</v>
      </c>
      <c r="N4970">
        <v>99</v>
      </c>
      <c r="O4970">
        <v>99</v>
      </c>
      <c r="P4970">
        <v>99</v>
      </c>
      <c r="Q4970">
        <v>21</v>
      </c>
      <c r="R4970">
        <v>181</v>
      </c>
      <c r="S4970">
        <v>181</v>
      </c>
      <c r="T4970">
        <v>8.5417649834827749</v>
      </c>
      <c r="U4970">
        <v>8.5377623210749309</v>
      </c>
      <c r="V4970">
        <v>6.4861878453038679</v>
      </c>
      <c r="W4970">
        <v>58.569060773480686</v>
      </c>
      <c r="X4970">
        <v>166.00743432118421</v>
      </c>
      <c r="Y4970">
        <v>153.22486187845303</v>
      </c>
      <c r="Z4970">
        <v>153.22486187845303</v>
      </c>
      <c r="AA4970">
        <v>31.014950780909658</v>
      </c>
      <c r="AB4970">
        <v>4.2882253926777549</v>
      </c>
      <c r="AC4970">
        <v>-49.79122639151791</v>
      </c>
      <c r="AD4970">
        <v>3</v>
      </c>
      <c r="AE4970">
        <v>0</v>
      </c>
      <c r="AF4970">
        <v>0</v>
      </c>
      <c r="AG4970">
        <v>0</v>
      </c>
      <c r="AH4970">
        <v>13</v>
      </c>
      <c r="AI4970">
        <v>3</v>
      </c>
      <c r="AJ4970">
        <v>0</v>
      </c>
      <c r="AK4970">
        <v>0</v>
      </c>
      <c r="AL4970">
        <v>1</v>
      </c>
      <c r="AM4970">
        <v>0</v>
      </c>
    </row>
    <row r="4971" spans="1:39">
      <c r="A4971">
        <v>16</v>
      </c>
      <c r="B4971">
        <v>208</v>
      </c>
      <c r="C4971">
        <v>2024</v>
      </c>
      <c r="D4971">
        <v>4</v>
      </c>
      <c r="E4971">
        <v>99</v>
      </c>
      <c r="F4971">
        <v>171</v>
      </c>
      <c r="G4971">
        <v>99</v>
      </c>
      <c r="H4971">
        <v>99</v>
      </c>
      <c r="I4971">
        <v>99</v>
      </c>
      <c r="J4971">
        <v>643</v>
      </c>
      <c r="M4971">
        <v>99</v>
      </c>
      <c r="N4971">
        <v>99</v>
      </c>
      <c r="O4971">
        <v>99</v>
      </c>
      <c r="P4971">
        <v>99</v>
      </c>
      <c r="Q4971">
        <v>25</v>
      </c>
      <c r="R4971">
        <v>245</v>
      </c>
      <c r="S4971">
        <v>245</v>
      </c>
      <c r="T4971">
        <v>8.2574991573980441</v>
      </c>
      <c r="U4971">
        <v>8.2007934743091457</v>
      </c>
      <c r="V4971">
        <v>7.2163265306122479</v>
      </c>
      <c r="W4971">
        <v>58.012244897959185</v>
      </c>
      <c r="X4971">
        <v>164.38852897605395</v>
      </c>
      <c r="Y4971">
        <v>151.73061224489797</v>
      </c>
      <c r="Z4971">
        <v>151.73061224489797</v>
      </c>
      <c r="AA4971">
        <v>27.671115154811957</v>
      </c>
      <c r="AB4971">
        <v>4.704736330552949</v>
      </c>
      <c r="AC4971">
        <v>-29.238674604309111</v>
      </c>
      <c r="AD4971">
        <v>6</v>
      </c>
      <c r="AE4971">
        <v>0</v>
      </c>
      <c r="AF4971">
        <v>0</v>
      </c>
      <c r="AG4971">
        <v>1</v>
      </c>
      <c r="AH4971">
        <v>17</v>
      </c>
      <c r="AI4971">
        <v>3</v>
      </c>
      <c r="AJ4971">
        <v>3</v>
      </c>
      <c r="AK4971">
        <v>0</v>
      </c>
      <c r="AL4971">
        <v>11</v>
      </c>
      <c r="AM4971">
        <v>0</v>
      </c>
    </row>
    <row r="4972" spans="1:39">
      <c r="A4972">
        <v>16</v>
      </c>
      <c r="B4972">
        <v>209</v>
      </c>
      <c r="C4972">
        <v>2024</v>
      </c>
      <c r="D4972">
        <v>5</v>
      </c>
      <c r="E4972">
        <v>99</v>
      </c>
      <c r="F4972">
        <v>171</v>
      </c>
      <c r="G4972">
        <v>99</v>
      </c>
      <c r="H4972">
        <v>99</v>
      </c>
      <c r="I4972">
        <v>99</v>
      </c>
      <c r="J4972">
        <v>643</v>
      </c>
      <c r="M4972">
        <v>99</v>
      </c>
      <c r="N4972">
        <v>99</v>
      </c>
      <c r="O4972">
        <v>99</v>
      </c>
      <c r="P4972">
        <v>99</v>
      </c>
      <c r="Q4972">
        <v>21</v>
      </c>
      <c r="R4972">
        <v>142</v>
      </c>
      <c r="S4972">
        <v>142</v>
      </c>
      <c r="T4972">
        <v>5.2906110283159471</v>
      </c>
      <c r="U4972">
        <v>5.4176166921573996</v>
      </c>
      <c r="V4972">
        <v>6.2746478873239449</v>
      </c>
      <c r="W4972">
        <v>58.70422535211268</v>
      </c>
      <c r="X4972">
        <v>168.50823249355295</v>
      </c>
      <c r="Y4972">
        <v>155.53309859154939</v>
      </c>
      <c r="Z4972">
        <v>155.53309859154939</v>
      </c>
      <c r="AA4972">
        <v>31.679314621780328</v>
      </c>
      <c r="AB4972">
        <v>4.3358783771375302</v>
      </c>
      <c r="AC4972">
        <v>-45.280729480384451</v>
      </c>
      <c r="AD4972">
        <v>3</v>
      </c>
      <c r="AE4972">
        <v>0</v>
      </c>
      <c r="AF4972">
        <v>0</v>
      </c>
      <c r="AG4972">
        <v>0</v>
      </c>
      <c r="AH4972">
        <v>8</v>
      </c>
      <c r="AI4972">
        <v>0</v>
      </c>
      <c r="AJ4972">
        <v>1</v>
      </c>
      <c r="AK4972">
        <v>2</v>
      </c>
      <c r="AL4972">
        <v>2</v>
      </c>
      <c r="AM4972">
        <v>1</v>
      </c>
    </row>
    <row r="4973" spans="1:39">
      <c r="A4973">
        <v>16</v>
      </c>
      <c r="B4973">
        <v>210</v>
      </c>
      <c r="C4973">
        <v>2024</v>
      </c>
      <c r="D4973">
        <v>6</v>
      </c>
      <c r="E4973">
        <v>99</v>
      </c>
      <c r="F4973">
        <v>171</v>
      </c>
      <c r="G4973">
        <v>99</v>
      </c>
      <c r="H4973">
        <v>99</v>
      </c>
      <c r="I4973">
        <v>99</v>
      </c>
      <c r="J4973">
        <v>643</v>
      </c>
      <c r="M4973">
        <v>99</v>
      </c>
      <c r="N4973">
        <v>99</v>
      </c>
      <c r="O4973">
        <v>99</v>
      </c>
      <c r="P4973">
        <v>99</v>
      </c>
      <c r="Q4973">
        <v>18</v>
      </c>
      <c r="R4973">
        <v>128</v>
      </c>
      <c r="S4973">
        <v>128</v>
      </c>
      <c r="T4973">
        <v>13.502109704641343</v>
      </c>
      <c r="U4973">
        <v>12.689661319684181</v>
      </c>
      <c r="V4973">
        <v>5.8125</v>
      </c>
      <c r="W4973">
        <v>58.78125</v>
      </c>
      <c r="X4973">
        <v>156.65035888407371</v>
      </c>
      <c r="Y4973">
        <v>144.58828124999991</v>
      </c>
      <c r="Z4973">
        <v>144.58828124999991</v>
      </c>
      <c r="AA4973">
        <v>28.131348231037993</v>
      </c>
      <c r="AB4973">
        <v>4.8893019376491793</v>
      </c>
      <c r="AC4973">
        <v>-12.907519251412412</v>
      </c>
      <c r="AD4973">
        <v>8</v>
      </c>
      <c r="AE4973">
        <v>0</v>
      </c>
      <c r="AF4973">
        <v>0</v>
      </c>
      <c r="AG4973">
        <v>0</v>
      </c>
      <c r="AH4973">
        <v>4</v>
      </c>
      <c r="AI4973">
        <v>1</v>
      </c>
      <c r="AJ4973">
        <v>1</v>
      </c>
      <c r="AK4973">
        <v>1</v>
      </c>
      <c r="AL4973">
        <v>5</v>
      </c>
      <c r="AM4973">
        <v>0</v>
      </c>
    </row>
    <row r="4974" spans="1:39">
      <c r="A4974">
        <v>16</v>
      </c>
      <c r="B4974">
        <v>211</v>
      </c>
      <c r="C4974">
        <v>2024</v>
      </c>
      <c r="D4974">
        <v>7</v>
      </c>
      <c r="E4974">
        <v>99</v>
      </c>
      <c r="F4974">
        <v>171</v>
      </c>
      <c r="G4974">
        <v>99</v>
      </c>
      <c r="H4974">
        <v>99</v>
      </c>
      <c r="I4974">
        <v>99</v>
      </c>
      <c r="J4974">
        <v>643</v>
      </c>
      <c r="M4974">
        <v>99</v>
      </c>
      <c r="N4974">
        <v>99</v>
      </c>
      <c r="O4974">
        <v>99</v>
      </c>
      <c r="P4974">
        <v>99</v>
      </c>
      <c r="R4974">
        <v>0</v>
      </c>
    </row>
    <row r="4975" spans="1:39">
      <c r="A4975">
        <v>16</v>
      </c>
      <c r="B4975">
        <v>212</v>
      </c>
      <c r="C4975">
        <v>2024</v>
      </c>
      <c r="D4975">
        <v>8</v>
      </c>
      <c r="E4975">
        <v>99</v>
      </c>
      <c r="F4975">
        <v>171</v>
      </c>
      <c r="G4975">
        <v>99</v>
      </c>
      <c r="H4975">
        <v>99</v>
      </c>
      <c r="I4975">
        <v>99</v>
      </c>
      <c r="J4975">
        <v>643</v>
      </c>
      <c r="M4975">
        <v>99</v>
      </c>
      <c r="N4975">
        <v>99</v>
      </c>
      <c r="O4975">
        <v>99</v>
      </c>
      <c r="P4975">
        <v>99</v>
      </c>
      <c r="R4975">
        <v>0</v>
      </c>
    </row>
    <row r="4976" spans="1:39">
      <c r="A4976">
        <v>16</v>
      </c>
      <c r="B4976">
        <v>213</v>
      </c>
      <c r="C4976">
        <v>2024</v>
      </c>
      <c r="D4976">
        <v>9</v>
      </c>
      <c r="E4976">
        <v>99</v>
      </c>
      <c r="F4976">
        <v>171</v>
      </c>
      <c r="G4976">
        <v>99</v>
      </c>
      <c r="H4976">
        <v>99</v>
      </c>
      <c r="I4976">
        <v>99</v>
      </c>
      <c r="J4976">
        <v>643</v>
      </c>
      <c r="M4976">
        <v>99</v>
      </c>
      <c r="N4976">
        <v>99</v>
      </c>
      <c r="O4976">
        <v>99</v>
      </c>
      <c r="P4976">
        <v>99</v>
      </c>
      <c r="R4976">
        <v>0</v>
      </c>
    </row>
    <row r="4977" spans="1:39">
      <c r="A4977">
        <v>16</v>
      </c>
      <c r="B4977">
        <v>214</v>
      </c>
      <c r="C4977">
        <v>2024</v>
      </c>
      <c r="D4977">
        <v>10</v>
      </c>
      <c r="E4977">
        <v>99</v>
      </c>
      <c r="F4977">
        <v>171</v>
      </c>
      <c r="G4977">
        <v>99</v>
      </c>
      <c r="H4977">
        <v>99</v>
      </c>
      <c r="I4977">
        <v>99</v>
      </c>
      <c r="J4977">
        <v>643</v>
      </c>
      <c r="M4977">
        <v>99</v>
      </c>
      <c r="N4977">
        <v>99</v>
      </c>
      <c r="O4977">
        <v>99</v>
      </c>
      <c r="P4977">
        <v>99</v>
      </c>
      <c r="R4977">
        <v>0</v>
      </c>
    </row>
    <row r="4978" spans="1:39">
      <c r="A4978">
        <v>16</v>
      </c>
      <c r="B4978">
        <v>215</v>
      </c>
      <c r="C4978">
        <v>2024</v>
      </c>
      <c r="D4978">
        <v>11</v>
      </c>
      <c r="E4978">
        <v>99</v>
      </c>
      <c r="F4978">
        <v>171</v>
      </c>
      <c r="G4978">
        <v>99</v>
      </c>
      <c r="H4978">
        <v>99</v>
      </c>
      <c r="I4978">
        <v>99</v>
      </c>
      <c r="J4978">
        <v>643</v>
      </c>
      <c r="M4978">
        <v>99</v>
      </c>
      <c r="N4978">
        <v>99</v>
      </c>
      <c r="O4978">
        <v>99</v>
      </c>
      <c r="P4978">
        <v>99</v>
      </c>
      <c r="R4978">
        <v>0</v>
      </c>
    </row>
    <row r="4979" spans="1:39">
      <c r="A4979">
        <v>16</v>
      </c>
      <c r="B4979">
        <v>216</v>
      </c>
      <c r="C4979">
        <v>2024</v>
      </c>
      <c r="D4979">
        <v>12</v>
      </c>
      <c r="E4979">
        <v>99</v>
      </c>
      <c r="F4979">
        <v>171</v>
      </c>
      <c r="G4979">
        <v>99</v>
      </c>
      <c r="H4979">
        <v>99</v>
      </c>
      <c r="I4979">
        <v>99</v>
      </c>
      <c r="J4979">
        <v>643</v>
      </c>
      <c r="M4979">
        <v>99</v>
      </c>
      <c r="N4979">
        <v>99</v>
      </c>
      <c r="O4979">
        <v>99</v>
      </c>
      <c r="P4979">
        <v>99</v>
      </c>
      <c r="R4979">
        <v>0</v>
      </c>
    </row>
    <row r="4980" spans="1:39">
      <c r="A4980">
        <v>16</v>
      </c>
      <c r="B4980">
        <v>217</v>
      </c>
      <c r="C4980">
        <v>2023</v>
      </c>
      <c r="D4980">
        <v>1</v>
      </c>
      <c r="E4980">
        <v>99</v>
      </c>
      <c r="F4980">
        <v>171</v>
      </c>
      <c r="G4980">
        <v>99</v>
      </c>
      <c r="H4980">
        <v>99</v>
      </c>
      <c r="I4980">
        <v>99</v>
      </c>
      <c r="J4980">
        <v>103</v>
      </c>
      <c r="M4980">
        <v>99</v>
      </c>
      <c r="N4980">
        <v>99</v>
      </c>
      <c r="O4980">
        <v>99</v>
      </c>
      <c r="P4980">
        <v>99</v>
      </c>
      <c r="Q4980">
        <v>2</v>
      </c>
      <c r="R4980">
        <v>2</v>
      </c>
      <c r="S4980">
        <v>1</v>
      </c>
      <c r="T4980">
        <v>8.1135902636916848E-2</v>
      </c>
      <c r="U4980">
        <v>5.8220155507329133E-2</v>
      </c>
      <c r="V4980">
        <v>0</v>
      </c>
      <c r="W4980">
        <v>59</v>
      </c>
      <c r="X4980">
        <v>203.14192849404125</v>
      </c>
      <c r="Y4980">
        <v>112.5</v>
      </c>
      <c r="Z4980">
        <v>225</v>
      </c>
      <c r="AA4980">
        <v>0</v>
      </c>
      <c r="AB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</row>
    <row r="4981" spans="1:39">
      <c r="A4981">
        <v>16</v>
      </c>
      <c r="B4981">
        <v>218</v>
      </c>
      <c r="C4981">
        <v>2023</v>
      </c>
      <c r="D4981">
        <v>2</v>
      </c>
      <c r="E4981">
        <v>99</v>
      </c>
      <c r="F4981">
        <v>171</v>
      </c>
      <c r="G4981">
        <v>99</v>
      </c>
      <c r="H4981">
        <v>99</v>
      </c>
      <c r="I4981">
        <v>99</v>
      </c>
      <c r="J4981">
        <v>103</v>
      </c>
      <c r="M4981">
        <v>99</v>
      </c>
      <c r="N4981">
        <v>99</v>
      </c>
      <c r="O4981">
        <v>99</v>
      </c>
      <c r="P4981">
        <v>99</v>
      </c>
      <c r="R4981">
        <v>0</v>
      </c>
    </row>
    <row r="4982" spans="1:39">
      <c r="A4982">
        <v>16</v>
      </c>
      <c r="B4982">
        <v>219</v>
      </c>
      <c r="C4982">
        <v>2023</v>
      </c>
      <c r="D4982">
        <v>3</v>
      </c>
      <c r="E4982">
        <v>99</v>
      </c>
      <c r="F4982">
        <v>171</v>
      </c>
      <c r="G4982">
        <v>99</v>
      </c>
      <c r="H4982">
        <v>99</v>
      </c>
      <c r="I4982">
        <v>99</v>
      </c>
      <c r="J4982">
        <v>103</v>
      </c>
      <c r="M4982">
        <v>99</v>
      </c>
      <c r="N4982">
        <v>99</v>
      </c>
      <c r="O4982">
        <v>99</v>
      </c>
      <c r="P4982">
        <v>99</v>
      </c>
      <c r="R4982">
        <v>0</v>
      </c>
    </row>
    <row r="4983" spans="1:39">
      <c r="A4983">
        <v>16</v>
      </c>
      <c r="B4983">
        <v>220</v>
      </c>
      <c r="C4983">
        <v>2023</v>
      </c>
      <c r="D4983">
        <v>4</v>
      </c>
      <c r="E4983">
        <v>99</v>
      </c>
      <c r="F4983">
        <v>171</v>
      </c>
      <c r="G4983">
        <v>99</v>
      </c>
      <c r="H4983">
        <v>99</v>
      </c>
      <c r="I4983">
        <v>99</v>
      </c>
      <c r="J4983">
        <v>103</v>
      </c>
      <c r="M4983">
        <v>99</v>
      </c>
      <c r="N4983">
        <v>99</v>
      </c>
      <c r="O4983">
        <v>99</v>
      </c>
      <c r="P4983">
        <v>99</v>
      </c>
      <c r="R4983">
        <v>0</v>
      </c>
    </row>
    <row r="4984" spans="1:39">
      <c r="A4984">
        <v>16</v>
      </c>
      <c r="B4984">
        <v>221</v>
      </c>
      <c r="C4984">
        <v>2023</v>
      </c>
      <c r="D4984">
        <v>5</v>
      </c>
      <c r="E4984">
        <v>99</v>
      </c>
      <c r="F4984">
        <v>171</v>
      </c>
      <c r="G4984">
        <v>99</v>
      </c>
      <c r="H4984">
        <v>99</v>
      </c>
      <c r="I4984">
        <v>99</v>
      </c>
      <c r="J4984">
        <v>103</v>
      </c>
      <c r="M4984">
        <v>99</v>
      </c>
      <c r="N4984">
        <v>99</v>
      </c>
      <c r="O4984">
        <v>99</v>
      </c>
      <c r="P4984">
        <v>99</v>
      </c>
      <c r="R4984">
        <v>0</v>
      </c>
    </row>
    <row r="4985" spans="1:39">
      <c r="A4985">
        <v>16</v>
      </c>
      <c r="B4985">
        <v>222</v>
      </c>
      <c r="C4985">
        <v>2023</v>
      </c>
      <c r="D4985">
        <v>6</v>
      </c>
      <c r="E4985">
        <v>99</v>
      </c>
      <c r="F4985">
        <v>171</v>
      </c>
      <c r="G4985">
        <v>99</v>
      </c>
      <c r="H4985">
        <v>99</v>
      </c>
      <c r="I4985">
        <v>99</v>
      </c>
      <c r="J4985">
        <v>103</v>
      </c>
      <c r="M4985">
        <v>99</v>
      </c>
      <c r="N4985">
        <v>99</v>
      </c>
      <c r="O4985">
        <v>99</v>
      </c>
      <c r="P4985">
        <v>99</v>
      </c>
      <c r="R4985">
        <v>0</v>
      </c>
    </row>
    <row r="4986" spans="1:39">
      <c r="A4986">
        <v>16</v>
      </c>
      <c r="B4986">
        <v>223</v>
      </c>
      <c r="C4986">
        <v>2023</v>
      </c>
      <c r="D4986">
        <v>7</v>
      </c>
      <c r="E4986">
        <v>99</v>
      </c>
      <c r="F4986">
        <v>171</v>
      </c>
      <c r="G4986">
        <v>99</v>
      </c>
      <c r="H4986">
        <v>99</v>
      </c>
      <c r="I4986">
        <v>99</v>
      </c>
      <c r="J4986">
        <v>103</v>
      </c>
      <c r="M4986">
        <v>99</v>
      </c>
      <c r="N4986">
        <v>99</v>
      </c>
      <c r="O4986">
        <v>99</v>
      </c>
      <c r="P4986">
        <v>99</v>
      </c>
      <c r="R4986">
        <v>0</v>
      </c>
    </row>
    <row r="4987" spans="1:39">
      <c r="A4987">
        <v>16</v>
      </c>
      <c r="B4987">
        <v>224</v>
      </c>
      <c r="C4987">
        <v>2023</v>
      </c>
      <c r="D4987">
        <v>8</v>
      </c>
      <c r="E4987">
        <v>99</v>
      </c>
      <c r="F4987">
        <v>171</v>
      </c>
      <c r="G4987">
        <v>99</v>
      </c>
      <c r="H4987">
        <v>99</v>
      </c>
      <c r="I4987">
        <v>99</v>
      </c>
      <c r="J4987">
        <v>103</v>
      </c>
      <c r="M4987">
        <v>99</v>
      </c>
      <c r="N4987">
        <v>99</v>
      </c>
      <c r="O4987">
        <v>99</v>
      </c>
      <c r="P4987">
        <v>99</v>
      </c>
      <c r="R4987">
        <v>0</v>
      </c>
    </row>
    <row r="4988" spans="1:39">
      <c r="A4988">
        <v>16</v>
      </c>
      <c r="B4988">
        <v>225</v>
      </c>
      <c r="C4988">
        <v>2023</v>
      </c>
      <c r="D4988">
        <v>9</v>
      </c>
      <c r="E4988">
        <v>99</v>
      </c>
      <c r="F4988">
        <v>171</v>
      </c>
      <c r="G4988">
        <v>99</v>
      </c>
      <c r="H4988">
        <v>99</v>
      </c>
      <c r="I4988">
        <v>99</v>
      </c>
      <c r="J4988">
        <v>103</v>
      </c>
      <c r="M4988">
        <v>99</v>
      </c>
      <c r="N4988">
        <v>99</v>
      </c>
      <c r="O4988">
        <v>99</v>
      </c>
      <c r="P4988">
        <v>99</v>
      </c>
      <c r="R4988">
        <v>0</v>
      </c>
    </row>
    <row r="4989" spans="1:39">
      <c r="A4989">
        <v>16</v>
      </c>
      <c r="B4989">
        <v>226</v>
      </c>
      <c r="C4989">
        <v>2023</v>
      </c>
      <c r="D4989">
        <v>10</v>
      </c>
      <c r="E4989">
        <v>99</v>
      </c>
      <c r="F4989">
        <v>171</v>
      </c>
      <c r="G4989">
        <v>99</v>
      </c>
      <c r="H4989">
        <v>99</v>
      </c>
      <c r="I4989">
        <v>99</v>
      </c>
      <c r="J4989">
        <v>103</v>
      </c>
      <c r="M4989">
        <v>99</v>
      </c>
      <c r="N4989">
        <v>99</v>
      </c>
      <c r="O4989">
        <v>99</v>
      </c>
      <c r="P4989">
        <v>99</v>
      </c>
      <c r="R4989">
        <v>0</v>
      </c>
    </row>
    <row r="4990" spans="1:39">
      <c r="A4990">
        <v>16</v>
      </c>
      <c r="B4990">
        <v>227</v>
      </c>
      <c r="C4990">
        <v>2023</v>
      </c>
      <c r="D4990">
        <v>11</v>
      </c>
      <c r="E4990">
        <v>99</v>
      </c>
      <c r="F4990">
        <v>171</v>
      </c>
      <c r="G4990">
        <v>99</v>
      </c>
      <c r="H4990">
        <v>99</v>
      </c>
      <c r="I4990">
        <v>99</v>
      </c>
      <c r="J4990">
        <v>103</v>
      </c>
      <c r="M4990">
        <v>99</v>
      </c>
      <c r="N4990">
        <v>99</v>
      </c>
      <c r="O4990">
        <v>99</v>
      </c>
      <c r="P4990">
        <v>99</v>
      </c>
      <c r="R4990">
        <v>0</v>
      </c>
    </row>
    <row r="4991" spans="1:39">
      <c r="A4991">
        <v>16</v>
      </c>
      <c r="B4991">
        <v>228</v>
      </c>
      <c r="C4991">
        <v>2023</v>
      </c>
      <c r="D4991">
        <v>12</v>
      </c>
      <c r="E4991">
        <v>99</v>
      </c>
      <c r="F4991">
        <v>171</v>
      </c>
      <c r="G4991">
        <v>99</v>
      </c>
      <c r="H4991">
        <v>99</v>
      </c>
      <c r="I4991">
        <v>99</v>
      </c>
      <c r="J4991">
        <v>103</v>
      </c>
      <c r="M4991">
        <v>99</v>
      </c>
      <c r="N4991">
        <v>99</v>
      </c>
      <c r="O4991">
        <v>99</v>
      </c>
      <c r="P4991">
        <v>99</v>
      </c>
      <c r="R4991">
        <v>0</v>
      </c>
    </row>
    <row r="4992" spans="1:39">
      <c r="A4992">
        <v>16</v>
      </c>
      <c r="B4992">
        <v>229</v>
      </c>
      <c r="C4992">
        <v>2023</v>
      </c>
      <c r="D4992">
        <v>1</v>
      </c>
      <c r="E4992">
        <v>99</v>
      </c>
      <c r="F4992">
        <v>171</v>
      </c>
      <c r="G4992">
        <v>99</v>
      </c>
      <c r="H4992">
        <v>99</v>
      </c>
      <c r="I4992">
        <v>99</v>
      </c>
      <c r="J4992">
        <v>106</v>
      </c>
      <c r="M4992">
        <v>99</v>
      </c>
      <c r="N4992">
        <v>99</v>
      </c>
      <c r="O4992">
        <v>99</v>
      </c>
      <c r="P4992">
        <v>99</v>
      </c>
      <c r="Q4992">
        <v>2</v>
      </c>
      <c r="R4992">
        <v>2</v>
      </c>
      <c r="S4992">
        <v>2</v>
      </c>
      <c r="T4992">
        <v>8.1135902636916848E-2</v>
      </c>
      <c r="U4992">
        <v>7.0692206598232554E-2</v>
      </c>
      <c r="V4992">
        <v>5.5</v>
      </c>
      <c r="W4992">
        <v>56</v>
      </c>
      <c r="X4992">
        <v>147.99566630552545</v>
      </c>
      <c r="Y4992">
        <v>136.6</v>
      </c>
      <c r="Z4992">
        <v>136.6</v>
      </c>
      <c r="AA4992">
        <v>0.5</v>
      </c>
      <c r="AB4992">
        <v>4</v>
      </c>
      <c r="AC4992">
        <v>-99.999999999954525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</row>
    <row r="4993" spans="1:39">
      <c r="A4993">
        <v>16</v>
      </c>
      <c r="B4993">
        <v>230</v>
      </c>
      <c r="C4993">
        <v>2023</v>
      </c>
      <c r="D4993">
        <v>2</v>
      </c>
      <c r="E4993">
        <v>99</v>
      </c>
      <c r="F4993">
        <v>171</v>
      </c>
      <c r="G4993">
        <v>99</v>
      </c>
      <c r="H4993">
        <v>99</v>
      </c>
      <c r="I4993">
        <v>99</v>
      </c>
      <c r="J4993">
        <v>106</v>
      </c>
      <c r="M4993">
        <v>99</v>
      </c>
      <c r="N4993">
        <v>99</v>
      </c>
      <c r="O4993">
        <v>99</v>
      </c>
      <c r="P4993">
        <v>99</v>
      </c>
      <c r="Q4993">
        <v>3</v>
      </c>
      <c r="R4993">
        <v>4</v>
      </c>
      <c r="S4993">
        <v>4</v>
      </c>
      <c r="T4993">
        <v>0.15343306482546995</v>
      </c>
      <c r="U4993">
        <v>0.13786332600462925</v>
      </c>
      <c r="V4993">
        <v>13.25</v>
      </c>
      <c r="W4993">
        <v>57</v>
      </c>
      <c r="X4993">
        <v>149.32286023835323</v>
      </c>
      <c r="Y4993">
        <v>137.82499999999999</v>
      </c>
      <c r="Z4993">
        <v>137.82499999999999</v>
      </c>
      <c r="AA4993">
        <v>7.351998027747606</v>
      </c>
      <c r="AB4993">
        <v>1.8708286933869704</v>
      </c>
      <c r="AC4993">
        <v>20.35722736949916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1</v>
      </c>
      <c r="AK4993">
        <v>0</v>
      </c>
      <c r="AL4993">
        <v>1</v>
      </c>
      <c r="AM4993">
        <v>0</v>
      </c>
    </row>
    <row r="4994" spans="1:39">
      <c r="A4994">
        <v>16</v>
      </c>
      <c r="B4994">
        <v>231</v>
      </c>
      <c r="C4994">
        <v>2023</v>
      </c>
      <c r="D4994">
        <v>3</v>
      </c>
      <c r="E4994">
        <v>99</v>
      </c>
      <c r="F4994">
        <v>171</v>
      </c>
      <c r="G4994">
        <v>99</v>
      </c>
      <c r="H4994">
        <v>99</v>
      </c>
      <c r="I4994">
        <v>99</v>
      </c>
      <c r="J4994">
        <v>106</v>
      </c>
      <c r="M4994">
        <v>99</v>
      </c>
      <c r="N4994">
        <v>99</v>
      </c>
      <c r="O4994">
        <v>99</v>
      </c>
      <c r="P4994">
        <v>99</v>
      </c>
      <c r="Q4994">
        <v>2</v>
      </c>
      <c r="R4994">
        <v>5</v>
      </c>
      <c r="S4994">
        <v>5</v>
      </c>
      <c r="T4994">
        <v>0.17135023989033579</v>
      </c>
      <c r="U4994">
        <v>0.15560709109451221</v>
      </c>
      <c r="V4994">
        <v>10.6</v>
      </c>
      <c r="W4994">
        <v>57.4</v>
      </c>
      <c r="X4994">
        <v>151.65763813651139</v>
      </c>
      <c r="Y4994">
        <v>139.97999999999999</v>
      </c>
      <c r="Z4994">
        <v>139.97999999999999</v>
      </c>
      <c r="AA4994">
        <v>4.0700859941780871</v>
      </c>
      <c r="AB4994">
        <v>2.5768197453450528</v>
      </c>
      <c r="AC4994">
        <v>-46.835022499800885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</row>
    <row r="4995" spans="1:39">
      <c r="A4995">
        <v>16</v>
      </c>
      <c r="B4995">
        <v>232</v>
      </c>
      <c r="C4995">
        <v>2023</v>
      </c>
      <c r="D4995">
        <v>4</v>
      </c>
      <c r="E4995">
        <v>99</v>
      </c>
      <c r="F4995">
        <v>171</v>
      </c>
      <c r="G4995">
        <v>99</v>
      </c>
      <c r="H4995">
        <v>99</v>
      </c>
      <c r="I4995">
        <v>99</v>
      </c>
      <c r="J4995">
        <v>106</v>
      </c>
      <c r="M4995">
        <v>99</v>
      </c>
      <c r="N4995">
        <v>99</v>
      </c>
      <c r="O4995">
        <v>99</v>
      </c>
      <c r="P4995">
        <v>99</v>
      </c>
      <c r="Q4995">
        <v>1</v>
      </c>
      <c r="R4995">
        <v>1</v>
      </c>
      <c r="S4995">
        <v>1</v>
      </c>
      <c r="T4995">
        <v>4.1666666666666657E-2</v>
      </c>
      <c r="U4995">
        <v>3.8830804736983526E-2</v>
      </c>
      <c r="V4995">
        <v>14</v>
      </c>
      <c r="W4995">
        <v>55</v>
      </c>
      <c r="X4995">
        <v>157.20476706392199</v>
      </c>
      <c r="Y4995">
        <v>145.1</v>
      </c>
      <c r="Z4995">
        <v>145.1</v>
      </c>
      <c r="AA4995">
        <v>0</v>
      </c>
      <c r="AB4995">
        <v>0</v>
      </c>
      <c r="AD4995">
        <v>1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1</v>
      </c>
      <c r="AM4995">
        <v>0</v>
      </c>
    </row>
    <row r="4996" spans="1:39">
      <c r="A4996">
        <v>16</v>
      </c>
      <c r="B4996">
        <v>233</v>
      </c>
      <c r="C4996">
        <v>2023</v>
      </c>
      <c r="D4996">
        <v>5</v>
      </c>
      <c r="E4996">
        <v>99</v>
      </c>
      <c r="F4996">
        <v>171</v>
      </c>
      <c r="G4996">
        <v>99</v>
      </c>
      <c r="H4996">
        <v>99</v>
      </c>
      <c r="I4996">
        <v>99</v>
      </c>
      <c r="J4996">
        <v>106</v>
      </c>
      <c r="M4996">
        <v>99</v>
      </c>
      <c r="N4996">
        <v>99</v>
      </c>
      <c r="O4996">
        <v>99</v>
      </c>
      <c r="P4996">
        <v>99</v>
      </c>
      <c r="Q4996">
        <v>1</v>
      </c>
      <c r="R4996">
        <v>2</v>
      </c>
      <c r="S4996">
        <v>2</v>
      </c>
      <c r="T4996">
        <v>7.5301204819277101E-2</v>
      </c>
      <c r="U4996">
        <v>6.8300248184467921E-2</v>
      </c>
      <c r="V4996">
        <v>14</v>
      </c>
      <c r="W4996">
        <v>56</v>
      </c>
      <c r="X4996">
        <v>151.30010834236188</v>
      </c>
      <c r="Y4996">
        <v>139.65</v>
      </c>
      <c r="Z4996">
        <v>139.65</v>
      </c>
      <c r="AA4996">
        <v>4.9999999986903278E-2</v>
      </c>
      <c r="AB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1</v>
      </c>
      <c r="AK4996">
        <v>0</v>
      </c>
      <c r="AL4996">
        <v>0</v>
      </c>
      <c r="AM4996">
        <v>0</v>
      </c>
    </row>
    <row r="4997" spans="1:39">
      <c r="A4997">
        <v>16</v>
      </c>
      <c r="B4997">
        <v>234</v>
      </c>
      <c r="C4997">
        <v>2023</v>
      </c>
      <c r="D4997">
        <v>6</v>
      </c>
      <c r="E4997">
        <v>99</v>
      </c>
      <c r="F4997">
        <v>171</v>
      </c>
      <c r="G4997">
        <v>99</v>
      </c>
      <c r="H4997">
        <v>99</v>
      </c>
      <c r="I4997">
        <v>99</v>
      </c>
      <c r="J4997">
        <v>106</v>
      </c>
      <c r="M4997">
        <v>99</v>
      </c>
      <c r="N4997">
        <v>99</v>
      </c>
      <c r="O4997">
        <v>99</v>
      </c>
      <c r="P4997">
        <v>99</v>
      </c>
      <c r="Q4997">
        <v>1</v>
      </c>
      <c r="R4997">
        <v>1</v>
      </c>
      <c r="S4997">
        <v>1</v>
      </c>
      <c r="T4997">
        <v>6.4766839378238364E-2</v>
      </c>
      <c r="U4997">
        <v>5.7011343363963789E-2</v>
      </c>
      <c r="V4997">
        <v>14</v>
      </c>
      <c r="W4997">
        <v>57</v>
      </c>
      <c r="X4997">
        <v>146.80390032502714</v>
      </c>
      <c r="Y4997">
        <v>135.5</v>
      </c>
      <c r="Z4997">
        <v>135.5</v>
      </c>
      <c r="AA4997">
        <v>0</v>
      </c>
      <c r="AB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</row>
    <row r="4998" spans="1:39">
      <c r="A4998">
        <v>16</v>
      </c>
      <c r="B4998">
        <v>235</v>
      </c>
      <c r="C4998">
        <v>2023</v>
      </c>
      <c r="D4998">
        <v>7</v>
      </c>
      <c r="E4998">
        <v>99</v>
      </c>
      <c r="F4998">
        <v>171</v>
      </c>
      <c r="G4998">
        <v>99</v>
      </c>
      <c r="H4998">
        <v>99</v>
      </c>
      <c r="I4998">
        <v>99</v>
      </c>
      <c r="J4998">
        <v>106</v>
      </c>
      <c r="M4998">
        <v>99</v>
      </c>
      <c r="N4998">
        <v>99</v>
      </c>
      <c r="O4998">
        <v>99</v>
      </c>
      <c r="P4998">
        <v>99</v>
      </c>
      <c r="R4998">
        <v>0</v>
      </c>
    </row>
    <row r="4999" spans="1:39">
      <c r="A4999">
        <v>16</v>
      </c>
      <c r="B4999">
        <v>236</v>
      </c>
      <c r="C4999">
        <v>2023</v>
      </c>
      <c r="D4999">
        <v>8</v>
      </c>
      <c r="E4999">
        <v>99</v>
      </c>
      <c r="F4999">
        <v>171</v>
      </c>
      <c r="G4999">
        <v>99</v>
      </c>
      <c r="H4999">
        <v>99</v>
      </c>
      <c r="I4999">
        <v>99</v>
      </c>
      <c r="J4999">
        <v>106</v>
      </c>
      <c r="M4999">
        <v>99</v>
      </c>
      <c r="N4999">
        <v>99</v>
      </c>
      <c r="O4999">
        <v>99</v>
      </c>
      <c r="P4999">
        <v>99</v>
      </c>
      <c r="R4999">
        <v>0</v>
      </c>
    </row>
    <row r="5000" spans="1:39">
      <c r="A5000">
        <v>16</v>
      </c>
      <c r="B5000">
        <v>237</v>
      </c>
      <c r="C5000">
        <v>2023</v>
      </c>
      <c r="D5000">
        <v>9</v>
      </c>
      <c r="E5000">
        <v>99</v>
      </c>
      <c r="F5000">
        <v>171</v>
      </c>
      <c r="G5000">
        <v>99</v>
      </c>
      <c r="H5000">
        <v>99</v>
      </c>
      <c r="I5000">
        <v>99</v>
      </c>
      <c r="J5000">
        <v>106</v>
      </c>
      <c r="M5000">
        <v>99</v>
      </c>
      <c r="N5000">
        <v>99</v>
      </c>
      <c r="O5000">
        <v>99</v>
      </c>
      <c r="P5000">
        <v>99</v>
      </c>
      <c r="R5000">
        <v>0</v>
      </c>
    </row>
    <row r="5001" spans="1:39">
      <c r="A5001">
        <v>16</v>
      </c>
      <c r="B5001">
        <v>238</v>
      </c>
      <c r="C5001">
        <v>2023</v>
      </c>
      <c r="D5001">
        <v>10</v>
      </c>
      <c r="E5001">
        <v>99</v>
      </c>
      <c r="F5001">
        <v>171</v>
      </c>
      <c r="G5001">
        <v>99</v>
      </c>
      <c r="H5001">
        <v>99</v>
      </c>
      <c r="I5001">
        <v>99</v>
      </c>
      <c r="J5001">
        <v>106</v>
      </c>
      <c r="M5001">
        <v>99</v>
      </c>
      <c r="N5001">
        <v>99</v>
      </c>
      <c r="O5001">
        <v>99</v>
      </c>
      <c r="P5001">
        <v>99</v>
      </c>
      <c r="R5001">
        <v>0</v>
      </c>
    </row>
    <row r="5002" spans="1:39">
      <c r="A5002">
        <v>16</v>
      </c>
      <c r="B5002">
        <v>239</v>
      </c>
      <c r="C5002">
        <v>2023</v>
      </c>
      <c r="D5002">
        <v>11</v>
      </c>
      <c r="E5002">
        <v>99</v>
      </c>
      <c r="F5002">
        <v>171</v>
      </c>
      <c r="G5002">
        <v>99</v>
      </c>
      <c r="H5002">
        <v>99</v>
      </c>
      <c r="I5002">
        <v>99</v>
      </c>
      <c r="J5002">
        <v>106</v>
      </c>
      <c r="M5002">
        <v>99</v>
      </c>
      <c r="N5002">
        <v>99</v>
      </c>
      <c r="O5002">
        <v>99</v>
      </c>
      <c r="P5002">
        <v>99</v>
      </c>
      <c r="R5002">
        <v>0</v>
      </c>
    </row>
    <row r="5003" spans="1:39">
      <c r="A5003">
        <v>16</v>
      </c>
      <c r="B5003">
        <v>240</v>
      </c>
      <c r="C5003">
        <v>2023</v>
      </c>
      <c r="D5003">
        <v>12</v>
      </c>
      <c r="E5003">
        <v>99</v>
      </c>
      <c r="F5003">
        <v>171</v>
      </c>
      <c r="G5003">
        <v>99</v>
      </c>
      <c r="H5003">
        <v>99</v>
      </c>
      <c r="I5003">
        <v>99</v>
      </c>
      <c r="J5003">
        <v>106</v>
      </c>
      <c r="M5003">
        <v>99</v>
      </c>
      <c r="N5003">
        <v>99</v>
      </c>
      <c r="O5003">
        <v>99</v>
      </c>
      <c r="P5003">
        <v>99</v>
      </c>
      <c r="R5003">
        <v>0</v>
      </c>
    </row>
    <row r="5004" spans="1:39">
      <c r="A5004">
        <v>16</v>
      </c>
      <c r="B5004">
        <v>241</v>
      </c>
      <c r="C5004">
        <v>2023</v>
      </c>
      <c r="D5004">
        <v>1</v>
      </c>
      <c r="E5004">
        <v>99</v>
      </c>
      <c r="F5004">
        <v>171</v>
      </c>
      <c r="G5004">
        <v>99</v>
      </c>
      <c r="H5004">
        <v>99</v>
      </c>
      <c r="I5004">
        <v>99</v>
      </c>
      <c r="J5004">
        <v>109</v>
      </c>
      <c r="M5004">
        <v>99</v>
      </c>
      <c r="N5004">
        <v>99</v>
      </c>
      <c r="O5004">
        <v>99</v>
      </c>
      <c r="P5004">
        <v>99</v>
      </c>
      <c r="Q5004">
        <v>122</v>
      </c>
      <c r="R5004">
        <v>915</v>
      </c>
      <c r="S5004">
        <v>915</v>
      </c>
      <c r="T5004">
        <v>37.119675456389452</v>
      </c>
      <c r="U5004">
        <v>37.865975131972178</v>
      </c>
      <c r="V5004">
        <v>6.7486338797814227</v>
      </c>
      <c r="W5004">
        <v>58.111475409836046</v>
      </c>
      <c r="X5004">
        <v>173.27484029862245</v>
      </c>
      <c r="Y5004">
        <v>159.93267759562843</v>
      </c>
      <c r="Z5004">
        <v>159.93267759562843</v>
      </c>
      <c r="AA5004">
        <v>32.204114608982493</v>
      </c>
      <c r="AB5004">
        <v>5.2494735107537513</v>
      </c>
      <c r="AC5004">
        <v>-39.219596263468496</v>
      </c>
      <c r="AD5004">
        <v>44</v>
      </c>
      <c r="AE5004">
        <v>0</v>
      </c>
      <c r="AF5004">
        <v>0</v>
      </c>
      <c r="AG5004">
        <v>8</v>
      </c>
      <c r="AH5004">
        <v>61</v>
      </c>
      <c r="AI5004">
        <v>8</v>
      </c>
      <c r="AJ5004">
        <v>12</v>
      </c>
      <c r="AK5004">
        <v>20</v>
      </c>
      <c r="AL5004">
        <v>13</v>
      </c>
      <c r="AM5004">
        <v>2</v>
      </c>
    </row>
    <row r="5005" spans="1:39">
      <c r="A5005">
        <v>16</v>
      </c>
      <c r="B5005">
        <v>242</v>
      </c>
      <c r="C5005">
        <v>2023</v>
      </c>
      <c r="D5005">
        <v>2</v>
      </c>
      <c r="E5005">
        <v>99</v>
      </c>
      <c r="F5005">
        <v>171</v>
      </c>
      <c r="G5005">
        <v>99</v>
      </c>
      <c r="H5005">
        <v>99</v>
      </c>
      <c r="I5005">
        <v>99</v>
      </c>
      <c r="J5005">
        <v>109</v>
      </c>
      <c r="M5005">
        <v>99</v>
      </c>
      <c r="N5005">
        <v>99</v>
      </c>
      <c r="O5005">
        <v>99</v>
      </c>
      <c r="P5005">
        <v>99</v>
      </c>
      <c r="Q5005">
        <v>108</v>
      </c>
      <c r="R5005">
        <v>879</v>
      </c>
      <c r="S5005">
        <v>878</v>
      </c>
      <c r="T5005">
        <v>33.716915995397002</v>
      </c>
      <c r="U5005">
        <v>34.601944340526678</v>
      </c>
      <c r="V5005">
        <v>6.6518771331058009</v>
      </c>
      <c r="W5005">
        <v>58.133257403189042</v>
      </c>
      <c r="X5005">
        <v>170.79181133884771</v>
      </c>
      <c r="Y5005">
        <v>157.4167235494881</v>
      </c>
      <c r="Z5005">
        <v>157.59601366742598</v>
      </c>
      <c r="AA5005">
        <v>31.69511068061988</v>
      </c>
      <c r="AB5005">
        <v>5.3996761148784786</v>
      </c>
      <c r="AC5005">
        <v>-44.067375849196758</v>
      </c>
      <c r="AD5005">
        <v>32</v>
      </c>
      <c r="AE5005">
        <v>0</v>
      </c>
      <c r="AF5005">
        <v>0</v>
      </c>
      <c r="AG5005">
        <v>3</v>
      </c>
      <c r="AH5005">
        <v>48</v>
      </c>
      <c r="AI5005">
        <v>14</v>
      </c>
      <c r="AJ5005">
        <v>11</v>
      </c>
      <c r="AK5005">
        <v>4</v>
      </c>
      <c r="AL5005">
        <v>15</v>
      </c>
      <c r="AM5005">
        <v>2</v>
      </c>
    </row>
    <row r="5006" spans="1:39">
      <c r="A5006">
        <v>16</v>
      </c>
      <c r="B5006">
        <v>243</v>
      </c>
      <c r="C5006">
        <v>2023</v>
      </c>
      <c r="D5006">
        <v>3</v>
      </c>
      <c r="E5006">
        <v>99</v>
      </c>
      <c r="F5006">
        <v>171</v>
      </c>
      <c r="G5006">
        <v>99</v>
      </c>
      <c r="H5006">
        <v>99</v>
      </c>
      <c r="I5006">
        <v>99</v>
      </c>
      <c r="J5006">
        <v>109</v>
      </c>
      <c r="M5006">
        <v>99</v>
      </c>
      <c r="N5006">
        <v>99</v>
      </c>
      <c r="O5006">
        <v>99</v>
      </c>
      <c r="P5006">
        <v>99</v>
      </c>
      <c r="Q5006">
        <v>113</v>
      </c>
      <c r="R5006">
        <v>861</v>
      </c>
      <c r="S5006">
        <v>861</v>
      </c>
      <c r="T5006">
        <v>29.50651130911583</v>
      </c>
      <c r="U5006">
        <v>30.464417911867976</v>
      </c>
      <c r="V5006">
        <v>6.0545876887340313</v>
      </c>
      <c r="W5006">
        <v>58.847851335656237</v>
      </c>
      <c r="X5006">
        <v>172.422779327623</v>
      </c>
      <c r="Y5006">
        <v>159.14622531939591</v>
      </c>
      <c r="Z5006">
        <v>159.14622531939591</v>
      </c>
      <c r="AA5006">
        <v>32.370239128283082</v>
      </c>
      <c r="AB5006">
        <v>5.469062871584649</v>
      </c>
      <c r="AC5006">
        <v>-41.451864737540191</v>
      </c>
      <c r="AD5006">
        <v>43</v>
      </c>
      <c r="AE5006">
        <v>0</v>
      </c>
      <c r="AF5006">
        <v>0</v>
      </c>
      <c r="AG5006">
        <v>5</v>
      </c>
      <c r="AH5006">
        <v>44</v>
      </c>
      <c r="AI5006">
        <v>6</v>
      </c>
      <c r="AJ5006">
        <v>4</v>
      </c>
      <c r="AK5006">
        <v>11</v>
      </c>
      <c r="AL5006">
        <v>11</v>
      </c>
      <c r="AM5006">
        <v>3</v>
      </c>
    </row>
    <row r="5007" spans="1:39">
      <c r="A5007">
        <v>16</v>
      </c>
      <c r="B5007">
        <v>244</v>
      </c>
      <c r="C5007">
        <v>2023</v>
      </c>
      <c r="D5007">
        <v>4</v>
      </c>
      <c r="E5007">
        <v>99</v>
      </c>
      <c r="F5007">
        <v>171</v>
      </c>
      <c r="G5007">
        <v>99</v>
      </c>
      <c r="H5007">
        <v>99</v>
      </c>
      <c r="I5007">
        <v>99</v>
      </c>
      <c r="J5007">
        <v>109</v>
      </c>
      <c r="M5007">
        <v>99</v>
      </c>
      <c r="N5007">
        <v>99</v>
      </c>
      <c r="O5007">
        <v>99</v>
      </c>
      <c r="P5007">
        <v>99</v>
      </c>
      <c r="Q5007">
        <v>103</v>
      </c>
      <c r="R5007">
        <v>967</v>
      </c>
      <c r="S5007">
        <v>967</v>
      </c>
      <c r="T5007">
        <v>40.291666666666657</v>
      </c>
      <c r="U5007">
        <v>41.182650899557991</v>
      </c>
      <c r="V5007">
        <v>6.2078593588417776</v>
      </c>
      <c r="W5007">
        <v>58.405377456049614</v>
      </c>
      <c r="X5007">
        <v>172.41583299814795</v>
      </c>
      <c r="Y5007">
        <v>159.13981385729051</v>
      </c>
      <c r="Z5007">
        <v>159.13981385729051</v>
      </c>
      <c r="AA5007">
        <v>32.545611254994363</v>
      </c>
      <c r="AB5007">
        <v>5.3832529807578755</v>
      </c>
      <c r="AC5007">
        <v>-43.989065869662774</v>
      </c>
      <c r="AD5007">
        <v>47</v>
      </c>
      <c r="AE5007">
        <v>0</v>
      </c>
      <c r="AF5007">
        <v>0</v>
      </c>
      <c r="AG5007">
        <v>7</v>
      </c>
      <c r="AH5007">
        <v>61</v>
      </c>
      <c r="AI5007">
        <v>7</v>
      </c>
      <c r="AJ5007">
        <v>3</v>
      </c>
      <c r="AK5007">
        <v>11</v>
      </c>
      <c r="AL5007">
        <v>8</v>
      </c>
      <c r="AM5007">
        <v>1</v>
      </c>
    </row>
    <row r="5008" spans="1:39">
      <c r="A5008">
        <v>16</v>
      </c>
      <c r="B5008">
        <v>245</v>
      </c>
      <c r="C5008">
        <v>2023</v>
      </c>
      <c r="D5008">
        <v>5</v>
      </c>
      <c r="E5008">
        <v>99</v>
      </c>
      <c r="F5008">
        <v>171</v>
      </c>
      <c r="G5008">
        <v>99</v>
      </c>
      <c r="H5008">
        <v>99</v>
      </c>
      <c r="I5008">
        <v>99</v>
      </c>
      <c r="J5008">
        <v>109</v>
      </c>
      <c r="M5008">
        <v>99</v>
      </c>
      <c r="N5008">
        <v>99</v>
      </c>
      <c r="O5008">
        <v>99</v>
      </c>
      <c r="P5008">
        <v>99</v>
      </c>
      <c r="Q5008">
        <v>99</v>
      </c>
      <c r="R5008">
        <v>941</v>
      </c>
      <c r="S5008">
        <v>941</v>
      </c>
      <c r="T5008">
        <v>35.429216867469876</v>
      </c>
      <c r="U5008">
        <v>36.726899513534946</v>
      </c>
      <c r="V5008">
        <v>6.2008501594048884</v>
      </c>
      <c r="W5008">
        <v>58.580233793836349</v>
      </c>
      <c r="X5008">
        <v>172.91855440663252</v>
      </c>
      <c r="Y5008">
        <v>159.6038257173218</v>
      </c>
      <c r="Z5008">
        <v>159.6038257173218</v>
      </c>
      <c r="AA5008">
        <v>33.687687723762281</v>
      </c>
      <c r="AB5008">
        <v>5.3648195087923636</v>
      </c>
      <c r="AC5008">
        <v>-43.971726689594249</v>
      </c>
      <c r="AD5008">
        <v>27</v>
      </c>
      <c r="AE5008">
        <v>0</v>
      </c>
      <c r="AF5008">
        <v>0</v>
      </c>
      <c r="AG5008">
        <v>14</v>
      </c>
      <c r="AH5008">
        <v>44</v>
      </c>
      <c r="AI5008">
        <v>11</v>
      </c>
      <c r="AJ5008">
        <v>3</v>
      </c>
      <c r="AK5008">
        <v>6</v>
      </c>
      <c r="AL5008">
        <v>10</v>
      </c>
      <c r="AM5008">
        <v>1</v>
      </c>
    </row>
    <row r="5009" spans="1:39">
      <c r="A5009">
        <v>16</v>
      </c>
      <c r="B5009">
        <v>246</v>
      </c>
      <c r="C5009">
        <v>2023</v>
      </c>
      <c r="D5009">
        <v>6</v>
      </c>
      <c r="E5009">
        <v>99</v>
      </c>
      <c r="F5009">
        <v>171</v>
      </c>
      <c r="G5009">
        <v>99</v>
      </c>
      <c r="H5009">
        <v>99</v>
      </c>
      <c r="I5009">
        <v>99</v>
      </c>
      <c r="J5009">
        <v>109</v>
      </c>
      <c r="M5009">
        <v>99</v>
      </c>
      <c r="N5009">
        <v>99</v>
      </c>
      <c r="O5009">
        <v>99</v>
      </c>
      <c r="P5009">
        <v>99</v>
      </c>
      <c r="Q5009">
        <v>87</v>
      </c>
      <c r="R5009">
        <v>576</v>
      </c>
      <c r="S5009">
        <v>576</v>
      </c>
      <c r="T5009">
        <v>37.305699481865283</v>
      </c>
      <c r="U5009">
        <v>37.460197246625611</v>
      </c>
      <c r="V5009">
        <v>6.3402777777777777</v>
      </c>
      <c r="W5009">
        <v>58.38020833333335</v>
      </c>
      <c r="X5009">
        <v>167.464939207897</v>
      </c>
      <c r="Y5009">
        <v>154.57013888888889</v>
      </c>
      <c r="Z5009">
        <v>154.57013888888889</v>
      </c>
      <c r="AA5009">
        <v>29.705418463502578</v>
      </c>
      <c r="AB5009">
        <v>5.3052212186504946</v>
      </c>
      <c r="AC5009">
        <v>-34.305910621388378</v>
      </c>
      <c r="AD5009">
        <v>14</v>
      </c>
      <c r="AE5009">
        <v>0</v>
      </c>
      <c r="AF5009">
        <v>0</v>
      </c>
      <c r="AG5009">
        <v>5</v>
      </c>
      <c r="AH5009">
        <v>27</v>
      </c>
      <c r="AI5009">
        <v>9</v>
      </c>
      <c r="AJ5009">
        <v>4</v>
      </c>
      <c r="AK5009">
        <v>10</v>
      </c>
      <c r="AL5009">
        <v>3</v>
      </c>
      <c r="AM5009">
        <v>1</v>
      </c>
    </row>
    <row r="5010" spans="1:39">
      <c r="A5010">
        <v>16</v>
      </c>
      <c r="B5010">
        <v>247</v>
      </c>
      <c r="C5010">
        <v>2023</v>
      </c>
      <c r="D5010">
        <v>7</v>
      </c>
      <c r="E5010">
        <v>99</v>
      </c>
      <c r="F5010">
        <v>171</v>
      </c>
      <c r="G5010">
        <v>99</v>
      </c>
      <c r="H5010">
        <v>99</v>
      </c>
      <c r="I5010">
        <v>99</v>
      </c>
      <c r="J5010">
        <v>109</v>
      </c>
      <c r="M5010">
        <v>99</v>
      </c>
      <c r="N5010">
        <v>99</v>
      </c>
      <c r="O5010">
        <v>99</v>
      </c>
      <c r="P5010">
        <v>99</v>
      </c>
      <c r="R5010">
        <v>0</v>
      </c>
    </row>
    <row r="5011" spans="1:39">
      <c r="A5011">
        <v>16</v>
      </c>
      <c r="B5011">
        <v>248</v>
      </c>
      <c r="C5011">
        <v>2023</v>
      </c>
      <c r="D5011">
        <v>8</v>
      </c>
      <c r="E5011">
        <v>99</v>
      </c>
      <c r="F5011">
        <v>171</v>
      </c>
      <c r="G5011">
        <v>99</v>
      </c>
      <c r="H5011">
        <v>99</v>
      </c>
      <c r="I5011">
        <v>99</v>
      </c>
      <c r="J5011">
        <v>109</v>
      </c>
      <c r="M5011">
        <v>99</v>
      </c>
      <c r="N5011">
        <v>99</v>
      </c>
      <c r="O5011">
        <v>99</v>
      </c>
      <c r="P5011">
        <v>99</v>
      </c>
      <c r="R5011">
        <v>0</v>
      </c>
    </row>
    <row r="5012" spans="1:39">
      <c r="A5012">
        <v>16</v>
      </c>
      <c r="B5012">
        <v>249</v>
      </c>
      <c r="C5012">
        <v>2023</v>
      </c>
      <c r="D5012">
        <v>9</v>
      </c>
      <c r="E5012">
        <v>99</v>
      </c>
      <c r="F5012">
        <v>171</v>
      </c>
      <c r="G5012">
        <v>99</v>
      </c>
      <c r="H5012">
        <v>99</v>
      </c>
      <c r="I5012">
        <v>99</v>
      </c>
      <c r="J5012">
        <v>109</v>
      </c>
      <c r="M5012">
        <v>99</v>
      </c>
      <c r="N5012">
        <v>99</v>
      </c>
      <c r="O5012">
        <v>99</v>
      </c>
      <c r="P5012">
        <v>99</v>
      </c>
      <c r="R5012">
        <v>0</v>
      </c>
    </row>
    <row r="5013" spans="1:39">
      <c r="A5013">
        <v>16</v>
      </c>
      <c r="B5013">
        <v>250</v>
      </c>
      <c r="C5013">
        <v>2023</v>
      </c>
      <c r="D5013">
        <v>10</v>
      </c>
      <c r="E5013">
        <v>99</v>
      </c>
      <c r="F5013">
        <v>171</v>
      </c>
      <c r="G5013">
        <v>99</v>
      </c>
      <c r="H5013">
        <v>99</v>
      </c>
      <c r="I5013">
        <v>99</v>
      </c>
      <c r="J5013">
        <v>109</v>
      </c>
      <c r="M5013">
        <v>99</v>
      </c>
      <c r="N5013">
        <v>99</v>
      </c>
      <c r="O5013">
        <v>99</v>
      </c>
      <c r="P5013">
        <v>99</v>
      </c>
      <c r="R5013">
        <v>0</v>
      </c>
    </row>
    <row r="5014" spans="1:39">
      <c r="A5014">
        <v>16</v>
      </c>
      <c r="B5014">
        <v>251</v>
      </c>
      <c r="C5014">
        <v>2023</v>
      </c>
      <c r="D5014">
        <v>11</v>
      </c>
      <c r="E5014">
        <v>99</v>
      </c>
      <c r="F5014">
        <v>171</v>
      </c>
      <c r="G5014">
        <v>99</v>
      </c>
      <c r="H5014">
        <v>99</v>
      </c>
      <c r="I5014">
        <v>99</v>
      </c>
      <c r="J5014">
        <v>109</v>
      </c>
      <c r="M5014">
        <v>99</v>
      </c>
      <c r="N5014">
        <v>99</v>
      </c>
      <c r="O5014">
        <v>99</v>
      </c>
      <c r="P5014">
        <v>99</v>
      </c>
      <c r="R5014">
        <v>0</v>
      </c>
    </row>
    <row r="5015" spans="1:39">
      <c r="A5015">
        <v>16</v>
      </c>
      <c r="B5015">
        <v>252</v>
      </c>
      <c r="C5015">
        <v>2023</v>
      </c>
      <c r="D5015">
        <v>12</v>
      </c>
      <c r="E5015">
        <v>99</v>
      </c>
      <c r="F5015">
        <v>171</v>
      </c>
      <c r="G5015">
        <v>99</v>
      </c>
      <c r="H5015">
        <v>99</v>
      </c>
      <c r="I5015">
        <v>99</v>
      </c>
      <c r="J5015">
        <v>109</v>
      </c>
      <c r="M5015">
        <v>99</v>
      </c>
      <c r="N5015">
        <v>99</v>
      </c>
      <c r="O5015">
        <v>99</v>
      </c>
      <c r="P5015">
        <v>99</v>
      </c>
      <c r="R5015">
        <v>0</v>
      </c>
    </row>
    <row r="5016" spans="1:39">
      <c r="A5016">
        <v>16</v>
      </c>
      <c r="B5016">
        <v>253</v>
      </c>
      <c r="C5016">
        <v>2023</v>
      </c>
      <c r="D5016">
        <v>1</v>
      </c>
      <c r="E5016">
        <v>99</v>
      </c>
      <c r="F5016">
        <v>171</v>
      </c>
      <c r="G5016">
        <v>99</v>
      </c>
      <c r="H5016">
        <v>99</v>
      </c>
      <c r="I5016">
        <v>99</v>
      </c>
      <c r="J5016">
        <v>111</v>
      </c>
      <c r="M5016">
        <v>99</v>
      </c>
      <c r="N5016">
        <v>99</v>
      </c>
      <c r="O5016">
        <v>99</v>
      </c>
      <c r="P5016">
        <v>99</v>
      </c>
      <c r="Q5016">
        <v>58</v>
      </c>
      <c r="R5016">
        <v>510</v>
      </c>
      <c r="S5016">
        <v>510</v>
      </c>
      <c r="T5016">
        <v>20.689655172413797</v>
      </c>
      <c r="U5016">
        <v>20.781516316780788</v>
      </c>
      <c r="V5016">
        <v>5.5176470588235293</v>
      </c>
      <c r="W5016">
        <v>59.635294117647057</v>
      </c>
      <c r="X5016">
        <v>170.61394005055979</v>
      </c>
      <c r="Y5016">
        <v>157.47666666666677</v>
      </c>
      <c r="Z5016">
        <v>157.47666666666677</v>
      </c>
      <c r="AA5016">
        <v>29.394537718977876</v>
      </c>
      <c r="AB5016">
        <v>3.6499166538651071</v>
      </c>
      <c r="AC5016">
        <v>-34.344808822416553</v>
      </c>
      <c r="AD5016">
        <v>14</v>
      </c>
      <c r="AE5016">
        <v>0</v>
      </c>
      <c r="AF5016">
        <v>0</v>
      </c>
      <c r="AG5016">
        <v>2</v>
      </c>
      <c r="AH5016">
        <v>48</v>
      </c>
      <c r="AI5016">
        <v>5</v>
      </c>
      <c r="AJ5016">
        <v>5</v>
      </c>
      <c r="AK5016">
        <v>0</v>
      </c>
      <c r="AL5016">
        <v>2</v>
      </c>
      <c r="AM5016">
        <v>2</v>
      </c>
    </row>
    <row r="5017" spans="1:39">
      <c r="A5017">
        <v>16</v>
      </c>
      <c r="B5017">
        <v>254</v>
      </c>
      <c r="C5017">
        <v>2023</v>
      </c>
      <c r="D5017">
        <v>2</v>
      </c>
      <c r="E5017">
        <v>99</v>
      </c>
      <c r="F5017">
        <v>171</v>
      </c>
      <c r="G5017">
        <v>99</v>
      </c>
      <c r="H5017">
        <v>99</v>
      </c>
      <c r="I5017">
        <v>99</v>
      </c>
      <c r="J5017">
        <v>111</v>
      </c>
      <c r="M5017">
        <v>99</v>
      </c>
      <c r="N5017">
        <v>99</v>
      </c>
      <c r="O5017">
        <v>99</v>
      </c>
      <c r="P5017">
        <v>99</v>
      </c>
      <c r="Q5017">
        <v>59</v>
      </c>
      <c r="R5017">
        <v>637</v>
      </c>
      <c r="S5017">
        <v>636</v>
      </c>
      <c r="T5017">
        <v>24.434215573456079</v>
      </c>
      <c r="U5017">
        <v>23.73942456002769</v>
      </c>
      <c r="V5017">
        <v>4.3108320251177403</v>
      </c>
      <c r="W5017">
        <v>60.63364779874216</v>
      </c>
      <c r="X5017">
        <v>161.6908551903137</v>
      </c>
      <c r="Y5017">
        <v>149.02872841444275</v>
      </c>
      <c r="Z5017">
        <v>149.26305031446543</v>
      </c>
      <c r="AA5017">
        <v>29.185082820664217</v>
      </c>
      <c r="AB5017">
        <v>3.560271687990479</v>
      </c>
      <c r="AC5017">
        <v>-35.681019908947754</v>
      </c>
      <c r="AD5017">
        <v>17</v>
      </c>
      <c r="AE5017">
        <v>0</v>
      </c>
      <c r="AF5017">
        <v>0</v>
      </c>
      <c r="AG5017">
        <v>1</v>
      </c>
      <c r="AH5017">
        <v>89</v>
      </c>
      <c r="AI5017">
        <v>2</v>
      </c>
      <c r="AJ5017">
        <v>5</v>
      </c>
      <c r="AK5017">
        <v>1</v>
      </c>
      <c r="AL5017">
        <v>2</v>
      </c>
      <c r="AM5017">
        <v>0</v>
      </c>
    </row>
    <row r="5018" spans="1:39">
      <c r="A5018">
        <v>16</v>
      </c>
      <c r="B5018">
        <v>255</v>
      </c>
      <c r="C5018">
        <v>2023</v>
      </c>
      <c r="D5018">
        <v>3</v>
      </c>
      <c r="E5018">
        <v>99</v>
      </c>
      <c r="F5018">
        <v>171</v>
      </c>
      <c r="G5018">
        <v>99</v>
      </c>
      <c r="H5018">
        <v>99</v>
      </c>
      <c r="I5018">
        <v>99</v>
      </c>
      <c r="J5018">
        <v>111</v>
      </c>
      <c r="M5018">
        <v>99</v>
      </c>
      <c r="N5018">
        <v>99</v>
      </c>
      <c r="O5018">
        <v>99</v>
      </c>
      <c r="P5018">
        <v>99</v>
      </c>
      <c r="Q5018">
        <v>65</v>
      </c>
      <c r="R5018">
        <v>664</v>
      </c>
      <c r="S5018">
        <v>664</v>
      </c>
      <c r="T5018">
        <v>22.755311857436599</v>
      </c>
      <c r="U5018">
        <v>22.549221664402278</v>
      </c>
      <c r="V5018">
        <v>4.832831325301207</v>
      </c>
      <c r="W5018">
        <v>60.131024096385552</v>
      </c>
      <c r="X5018">
        <v>165.4887154250807</v>
      </c>
      <c r="Y5018">
        <v>152.74608433734949</v>
      </c>
      <c r="Z5018">
        <v>152.74608433734949</v>
      </c>
      <c r="AA5018">
        <v>29.323877709891406</v>
      </c>
      <c r="AB5018">
        <v>3.8992586767659136</v>
      </c>
      <c r="AC5018">
        <v>-31.96002767288428</v>
      </c>
      <c r="AD5018">
        <v>14</v>
      </c>
      <c r="AE5018">
        <v>0</v>
      </c>
      <c r="AF5018">
        <v>0</v>
      </c>
      <c r="AG5018">
        <v>1</v>
      </c>
      <c r="AH5018">
        <v>69</v>
      </c>
      <c r="AI5018">
        <v>4</v>
      </c>
      <c r="AJ5018">
        <v>15</v>
      </c>
      <c r="AK5018">
        <v>2</v>
      </c>
      <c r="AL5018">
        <v>2</v>
      </c>
      <c r="AM5018">
        <v>5</v>
      </c>
    </row>
    <row r="5019" spans="1:39">
      <c r="A5019">
        <v>16</v>
      </c>
      <c r="B5019">
        <v>256</v>
      </c>
      <c r="C5019">
        <v>2023</v>
      </c>
      <c r="D5019">
        <v>4</v>
      </c>
      <c r="E5019">
        <v>99</v>
      </c>
      <c r="F5019">
        <v>171</v>
      </c>
      <c r="G5019">
        <v>99</v>
      </c>
      <c r="H5019">
        <v>99</v>
      </c>
      <c r="I5019">
        <v>99</v>
      </c>
      <c r="J5019">
        <v>111</v>
      </c>
      <c r="M5019">
        <v>99</v>
      </c>
      <c r="N5019">
        <v>99</v>
      </c>
      <c r="O5019">
        <v>99</v>
      </c>
      <c r="P5019">
        <v>99</v>
      </c>
      <c r="Q5019">
        <v>44</v>
      </c>
      <c r="R5019">
        <v>482</v>
      </c>
      <c r="S5019">
        <v>482</v>
      </c>
      <c r="T5019">
        <v>20.083333333333329</v>
      </c>
      <c r="U5019">
        <v>19.50676581947182</v>
      </c>
      <c r="V5019">
        <v>4.271784232365146</v>
      </c>
      <c r="W5019">
        <v>60.74066390041493</v>
      </c>
      <c r="X5019">
        <v>163.84287210656197</v>
      </c>
      <c r="Y5019">
        <v>151.22697095435686</v>
      </c>
      <c r="Z5019">
        <v>151.22697095435686</v>
      </c>
      <c r="AA5019">
        <v>28.992370200261952</v>
      </c>
      <c r="AB5019">
        <v>3.7738406720684128</v>
      </c>
      <c r="AC5019">
        <v>-27.688464700797024</v>
      </c>
      <c r="AD5019">
        <v>16</v>
      </c>
      <c r="AE5019">
        <v>0</v>
      </c>
      <c r="AF5019">
        <v>0</v>
      </c>
      <c r="AG5019">
        <v>1</v>
      </c>
      <c r="AH5019">
        <v>42</v>
      </c>
      <c r="AI5019">
        <v>1</v>
      </c>
      <c r="AJ5019">
        <v>7</v>
      </c>
      <c r="AK5019">
        <v>2</v>
      </c>
      <c r="AL5019">
        <v>1</v>
      </c>
      <c r="AM5019">
        <v>3</v>
      </c>
    </row>
    <row r="5020" spans="1:39">
      <c r="A5020">
        <v>16</v>
      </c>
      <c r="B5020">
        <v>257</v>
      </c>
      <c r="C5020">
        <v>2023</v>
      </c>
      <c r="D5020">
        <v>5</v>
      </c>
      <c r="E5020">
        <v>99</v>
      </c>
      <c r="F5020">
        <v>171</v>
      </c>
      <c r="G5020">
        <v>99</v>
      </c>
      <c r="H5020">
        <v>99</v>
      </c>
      <c r="I5020">
        <v>99</v>
      </c>
      <c r="J5020">
        <v>111</v>
      </c>
      <c r="M5020">
        <v>99</v>
      </c>
      <c r="N5020">
        <v>99</v>
      </c>
      <c r="O5020">
        <v>99</v>
      </c>
      <c r="P5020">
        <v>99</v>
      </c>
      <c r="Q5020">
        <v>53</v>
      </c>
      <c r="R5020">
        <v>489</v>
      </c>
      <c r="S5020">
        <v>489</v>
      </c>
      <c r="T5020">
        <v>18.411144578313248</v>
      </c>
      <c r="U5020">
        <v>18.106095008506372</v>
      </c>
      <c r="V5020">
        <v>3.7096114519427408</v>
      </c>
      <c r="W5020">
        <v>60.509202453987733</v>
      </c>
      <c r="X5020">
        <v>164.04495875678811</v>
      </c>
      <c r="Y5020">
        <v>151.41349693251539</v>
      </c>
      <c r="Z5020">
        <v>151.41349693251539</v>
      </c>
      <c r="AA5020">
        <v>28.297663734714881</v>
      </c>
      <c r="AB5020">
        <v>4.0885416695384</v>
      </c>
      <c r="AC5020">
        <v>-42.850510248169968</v>
      </c>
      <c r="AD5020">
        <v>11</v>
      </c>
      <c r="AE5020">
        <v>0</v>
      </c>
      <c r="AF5020">
        <v>0</v>
      </c>
      <c r="AG5020">
        <v>1</v>
      </c>
      <c r="AH5020">
        <v>59</v>
      </c>
      <c r="AI5020">
        <v>5</v>
      </c>
      <c r="AJ5020">
        <v>8</v>
      </c>
      <c r="AK5020">
        <v>5</v>
      </c>
      <c r="AL5020">
        <v>2</v>
      </c>
      <c r="AM5020">
        <v>0</v>
      </c>
    </row>
    <row r="5021" spans="1:39">
      <c r="A5021">
        <v>16</v>
      </c>
      <c r="B5021">
        <v>258</v>
      </c>
      <c r="C5021">
        <v>2023</v>
      </c>
      <c r="D5021">
        <v>6</v>
      </c>
      <c r="E5021">
        <v>99</v>
      </c>
      <c r="F5021">
        <v>171</v>
      </c>
      <c r="G5021">
        <v>99</v>
      </c>
      <c r="H5021">
        <v>99</v>
      </c>
      <c r="I5021">
        <v>99</v>
      </c>
      <c r="J5021">
        <v>111</v>
      </c>
      <c r="M5021">
        <v>99</v>
      </c>
      <c r="N5021">
        <v>99</v>
      </c>
      <c r="O5021">
        <v>99</v>
      </c>
      <c r="P5021">
        <v>99</v>
      </c>
      <c r="Q5021">
        <v>40</v>
      </c>
      <c r="R5021">
        <v>321</v>
      </c>
      <c r="S5021">
        <v>320</v>
      </c>
      <c r="T5021">
        <v>20.790155440414516</v>
      </c>
      <c r="U5021">
        <v>20.485501026624942</v>
      </c>
      <c r="V5021">
        <v>5.1308411214953278</v>
      </c>
      <c r="W5021">
        <v>59.821874999999999</v>
      </c>
      <c r="X5021">
        <v>164.7860322731982</v>
      </c>
      <c r="Y5021">
        <v>151.67694704049853</v>
      </c>
      <c r="Z5021">
        <v>152.15093750000003</v>
      </c>
      <c r="AA5021">
        <v>29.762185514862221</v>
      </c>
      <c r="AB5021">
        <v>3.9563425640830392</v>
      </c>
      <c r="AC5021">
        <v>-44.828244264077874</v>
      </c>
      <c r="AD5021">
        <v>12</v>
      </c>
      <c r="AE5021">
        <v>0</v>
      </c>
      <c r="AF5021">
        <v>0</v>
      </c>
      <c r="AG5021">
        <v>2</v>
      </c>
      <c r="AH5021">
        <v>26</v>
      </c>
      <c r="AI5021">
        <v>0</v>
      </c>
      <c r="AJ5021">
        <v>9</v>
      </c>
      <c r="AK5021">
        <v>2</v>
      </c>
      <c r="AL5021">
        <v>2</v>
      </c>
      <c r="AM5021">
        <v>2</v>
      </c>
    </row>
    <row r="5022" spans="1:39">
      <c r="A5022">
        <v>16</v>
      </c>
      <c r="B5022">
        <v>259</v>
      </c>
      <c r="C5022">
        <v>2023</v>
      </c>
      <c r="D5022">
        <v>7</v>
      </c>
      <c r="E5022">
        <v>99</v>
      </c>
      <c r="F5022">
        <v>171</v>
      </c>
      <c r="G5022">
        <v>99</v>
      </c>
      <c r="H5022">
        <v>99</v>
      </c>
      <c r="I5022">
        <v>99</v>
      </c>
      <c r="J5022">
        <v>111</v>
      </c>
      <c r="M5022">
        <v>99</v>
      </c>
      <c r="N5022">
        <v>99</v>
      </c>
      <c r="O5022">
        <v>99</v>
      </c>
      <c r="P5022">
        <v>99</v>
      </c>
      <c r="R5022">
        <v>0</v>
      </c>
    </row>
    <row r="5023" spans="1:39">
      <c r="A5023">
        <v>16</v>
      </c>
      <c r="B5023">
        <v>260</v>
      </c>
      <c r="C5023">
        <v>2023</v>
      </c>
      <c r="D5023">
        <v>8</v>
      </c>
      <c r="E5023">
        <v>99</v>
      </c>
      <c r="F5023">
        <v>171</v>
      </c>
      <c r="G5023">
        <v>99</v>
      </c>
      <c r="H5023">
        <v>99</v>
      </c>
      <c r="I5023">
        <v>99</v>
      </c>
      <c r="J5023">
        <v>111</v>
      </c>
      <c r="M5023">
        <v>99</v>
      </c>
      <c r="N5023">
        <v>99</v>
      </c>
      <c r="O5023">
        <v>99</v>
      </c>
      <c r="P5023">
        <v>99</v>
      </c>
      <c r="R5023">
        <v>0</v>
      </c>
    </row>
    <row r="5024" spans="1:39">
      <c r="A5024">
        <v>16</v>
      </c>
      <c r="B5024">
        <v>261</v>
      </c>
      <c r="C5024">
        <v>2023</v>
      </c>
      <c r="D5024">
        <v>9</v>
      </c>
      <c r="E5024">
        <v>99</v>
      </c>
      <c r="F5024">
        <v>171</v>
      </c>
      <c r="G5024">
        <v>99</v>
      </c>
      <c r="H5024">
        <v>99</v>
      </c>
      <c r="I5024">
        <v>99</v>
      </c>
      <c r="J5024">
        <v>111</v>
      </c>
      <c r="M5024">
        <v>99</v>
      </c>
      <c r="N5024">
        <v>99</v>
      </c>
      <c r="O5024">
        <v>99</v>
      </c>
      <c r="P5024">
        <v>99</v>
      </c>
      <c r="R5024">
        <v>0</v>
      </c>
    </row>
    <row r="5025" spans="1:39">
      <c r="A5025">
        <v>16</v>
      </c>
      <c r="B5025">
        <v>262</v>
      </c>
      <c r="C5025">
        <v>2023</v>
      </c>
      <c r="D5025">
        <v>10</v>
      </c>
      <c r="E5025">
        <v>99</v>
      </c>
      <c r="F5025">
        <v>171</v>
      </c>
      <c r="G5025">
        <v>99</v>
      </c>
      <c r="H5025">
        <v>99</v>
      </c>
      <c r="I5025">
        <v>99</v>
      </c>
      <c r="J5025">
        <v>111</v>
      </c>
      <c r="M5025">
        <v>99</v>
      </c>
      <c r="N5025">
        <v>99</v>
      </c>
      <c r="O5025">
        <v>99</v>
      </c>
      <c r="P5025">
        <v>99</v>
      </c>
      <c r="R5025">
        <v>0</v>
      </c>
    </row>
    <row r="5026" spans="1:39">
      <c r="A5026">
        <v>16</v>
      </c>
      <c r="B5026">
        <v>263</v>
      </c>
      <c r="C5026">
        <v>2023</v>
      </c>
      <c r="D5026">
        <v>11</v>
      </c>
      <c r="E5026">
        <v>99</v>
      </c>
      <c r="F5026">
        <v>171</v>
      </c>
      <c r="G5026">
        <v>99</v>
      </c>
      <c r="H5026">
        <v>99</v>
      </c>
      <c r="I5026">
        <v>99</v>
      </c>
      <c r="J5026">
        <v>111</v>
      </c>
      <c r="M5026">
        <v>99</v>
      </c>
      <c r="N5026">
        <v>99</v>
      </c>
      <c r="O5026">
        <v>99</v>
      </c>
      <c r="P5026">
        <v>99</v>
      </c>
      <c r="R5026">
        <v>0</v>
      </c>
    </row>
    <row r="5027" spans="1:39">
      <c r="A5027">
        <v>16</v>
      </c>
      <c r="B5027">
        <v>264</v>
      </c>
      <c r="C5027">
        <v>2023</v>
      </c>
      <c r="D5027">
        <v>12</v>
      </c>
      <c r="E5027">
        <v>99</v>
      </c>
      <c r="F5027">
        <v>171</v>
      </c>
      <c r="G5027">
        <v>99</v>
      </c>
      <c r="H5027">
        <v>99</v>
      </c>
      <c r="I5027">
        <v>99</v>
      </c>
      <c r="J5027">
        <v>111</v>
      </c>
      <c r="M5027">
        <v>99</v>
      </c>
      <c r="N5027">
        <v>99</v>
      </c>
      <c r="O5027">
        <v>99</v>
      </c>
      <c r="P5027">
        <v>99</v>
      </c>
      <c r="R5027">
        <v>0</v>
      </c>
    </row>
    <row r="5028" spans="1:39">
      <c r="A5028">
        <v>16</v>
      </c>
      <c r="B5028">
        <v>265</v>
      </c>
      <c r="C5028">
        <v>2023</v>
      </c>
      <c r="D5028">
        <v>1</v>
      </c>
      <c r="E5028">
        <v>99</v>
      </c>
      <c r="F5028">
        <v>171</v>
      </c>
      <c r="G5028">
        <v>99</v>
      </c>
      <c r="H5028">
        <v>99</v>
      </c>
      <c r="I5028">
        <v>99</v>
      </c>
      <c r="J5028">
        <v>113</v>
      </c>
      <c r="M5028">
        <v>99</v>
      </c>
      <c r="N5028">
        <v>99</v>
      </c>
      <c r="O5028">
        <v>99</v>
      </c>
      <c r="P5028">
        <v>99</v>
      </c>
      <c r="R5028">
        <v>0</v>
      </c>
    </row>
    <row r="5029" spans="1:39">
      <c r="A5029">
        <v>16</v>
      </c>
      <c r="B5029">
        <v>266</v>
      </c>
      <c r="C5029">
        <v>2023</v>
      </c>
      <c r="D5029">
        <v>2</v>
      </c>
      <c r="E5029">
        <v>99</v>
      </c>
      <c r="F5029">
        <v>171</v>
      </c>
      <c r="G5029">
        <v>99</v>
      </c>
      <c r="H5029">
        <v>99</v>
      </c>
      <c r="I5029">
        <v>99</v>
      </c>
      <c r="J5029">
        <v>113</v>
      </c>
      <c r="M5029">
        <v>99</v>
      </c>
      <c r="N5029">
        <v>99</v>
      </c>
      <c r="O5029">
        <v>99</v>
      </c>
      <c r="P5029">
        <v>99</v>
      </c>
      <c r="R5029">
        <v>0</v>
      </c>
    </row>
    <row r="5030" spans="1:39">
      <c r="A5030">
        <v>16</v>
      </c>
      <c r="B5030">
        <v>267</v>
      </c>
      <c r="C5030">
        <v>2023</v>
      </c>
      <c r="D5030">
        <v>3</v>
      </c>
      <c r="E5030">
        <v>99</v>
      </c>
      <c r="F5030">
        <v>171</v>
      </c>
      <c r="G5030">
        <v>99</v>
      </c>
      <c r="H5030">
        <v>99</v>
      </c>
      <c r="I5030">
        <v>99</v>
      </c>
      <c r="J5030">
        <v>113</v>
      </c>
      <c r="M5030">
        <v>99</v>
      </c>
      <c r="N5030">
        <v>99</v>
      </c>
      <c r="O5030">
        <v>99</v>
      </c>
      <c r="P5030">
        <v>99</v>
      </c>
      <c r="R5030">
        <v>0</v>
      </c>
    </row>
    <row r="5031" spans="1:39">
      <c r="A5031">
        <v>16</v>
      </c>
      <c r="B5031">
        <v>268</v>
      </c>
      <c r="C5031">
        <v>2023</v>
      </c>
      <c r="D5031">
        <v>4</v>
      </c>
      <c r="E5031">
        <v>99</v>
      </c>
      <c r="F5031">
        <v>171</v>
      </c>
      <c r="G5031">
        <v>99</v>
      </c>
      <c r="H5031">
        <v>99</v>
      </c>
      <c r="I5031">
        <v>99</v>
      </c>
      <c r="J5031">
        <v>113</v>
      </c>
      <c r="M5031">
        <v>99</v>
      </c>
      <c r="N5031">
        <v>99</v>
      </c>
      <c r="O5031">
        <v>99</v>
      </c>
      <c r="P5031">
        <v>99</v>
      </c>
      <c r="R5031">
        <v>0</v>
      </c>
    </row>
    <row r="5032" spans="1:39">
      <c r="A5032">
        <v>16</v>
      </c>
      <c r="B5032">
        <v>269</v>
      </c>
      <c r="C5032">
        <v>2023</v>
      </c>
      <c r="D5032">
        <v>5</v>
      </c>
      <c r="E5032">
        <v>99</v>
      </c>
      <c r="F5032">
        <v>171</v>
      </c>
      <c r="G5032">
        <v>99</v>
      </c>
      <c r="H5032">
        <v>99</v>
      </c>
      <c r="I5032">
        <v>99</v>
      </c>
      <c r="J5032">
        <v>113</v>
      </c>
      <c r="M5032">
        <v>99</v>
      </c>
      <c r="N5032">
        <v>99</v>
      </c>
      <c r="O5032">
        <v>99</v>
      </c>
      <c r="P5032">
        <v>99</v>
      </c>
      <c r="R5032">
        <v>0</v>
      </c>
    </row>
    <row r="5033" spans="1:39">
      <c r="A5033">
        <v>16</v>
      </c>
      <c r="B5033">
        <v>270</v>
      </c>
      <c r="C5033">
        <v>2023</v>
      </c>
      <c r="D5033">
        <v>6</v>
      </c>
      <c r="E5033">
        <v>99</v>
      </c>
      <c r="F5033">
        <v>171</v>
      </c>
      <c r="G5033">
        <v>99</v>
      </c>
      <c r="H5033">
        <v>99</v>
      </c>
      <c r="I5033">
        <v>99</v>
      </c>
      <c r="J5033">
        <v>113</v>
      </c>
      <c r="M5033">
        <v>99</v>
      </c>
      <c r="N5033">
        <v>99</v>
      </c>
      <c r="O5033">
        <v>99</v>
      </c>
      <c r="P5033">
        <v>99</v>
      </c>
      <c r="R5033">
        <v>0</v>
      </c>
    </row>
    <row r="5034" spans="1:39">
      <c r="A5034">
        <v>16</v>
      </c>
      <c r="B5034">
        <v>271</v>
      </c>
      <c r="C5034">
        <v>2023</v>
      </c>
      <c r="D5034">
        <v>7</v>
      </c>
      <c r="E5034">
        <v>99</v>
      </c>
      <c r="F5034">
        <v>171</v>
      </c>
      <c r="G5034">
        <v>99</v>
      </c>
      <c r="H5034">
        <v>99</v>
      </c>
      <c r="I5034">
        <v>99</v>
      </c>
      <c r="J5034">
        <v>113</v>
      </c>
      <c r="M5034">
        <v>99</v>
      </c>
      <c r="N5034">
        <v>99</v>
      </c>
      <c r="O5034">
        <v>99</v>
      </c>
      <c r="P5034">
        <v>99</v>
      </c>
      <c r="R5034">
        <v>0</v>
      </c>
    </row>
    <row r="5035" spans="1:39">
      <c r="A5035">
        <v>16</v>
      </c>
      <c r="B5035">
        <v>272</v>
      </c>
      <c r="C5035">
        <v>2023</v>
      </c>
      <c r="D5035">
        <v>8</v>
      </c>
      <c r="E5035">
        <v>99</v>
      </c>
      <c r="F5035">
        <v>171</v>
      </c>
      <c r="G5035">
        <v>99</v>
      </c>
      <c r="H5035">
        <v>99</v>
      </c>
      <c r="I5035">
        <v>99</v>
      </c>
      <c r="J5035">
        <v>113</v>
      </c>
      <c r="M5035">
        <v>99</v>
      </c>
      <c r="N5035">
        <v>99</v>
      </c>
      <c r="O5035">
        <v>99</v>
      </c>
      <c r="P5035">
        <v>99</v>
      </c>
      <c r="R5035">
        <v>0</v>
      </c>
    </row>
    <row r="5036" spans="1:39">
      <c r="A5036">
        <v>16</v>
      </c>
      <c r="B5036">
        <v>273</v>
      </c>
      <c r="C5036">
        <v>2023</v>
      </c>
      <c r="D5036">
        <v>9</v>
      </c>
      <c r="E5036">
        <v>99</v>
      </c>
      <c r="F5036">
        <v>171</v>
      </c>
      <c r="G5036">
        <v>99</v>
      </c>
      <c r="H5036">
        <v>99</v>
      </c>
      <c r="I5036">
        <v>99</v>
      </c>
      <c r="J5036">
        <v>113</v>
      </c>
      <c r="M5036">
        <v>99</v>
      </c>
      <c r="N5036">
        <v>99</v>
      </c>
      <c r="O5036">
        <v>99</v>
      </c>
      <c r="P5036">
        <v>99</v>
      </c>
      <c r="R5036">
        <v>0</v>
      </c>
    </row>
    <row r="5037" spans="1:39">
      <c r="A5037">
        <v>16</v>
      </c>
      <c r="B5037">
        <v>274</v>
      </c>
      <c r="C5037">
        <v>2023</v>
      </c>
      <c r="D5037">
        <v>10</v>
      </c>
      <c r="E5037">
        <v>99</v>
      </c>
      <c r="F5037">
        <v>171</v>
      </c>
      <c r="G5037">
        <v>99</v>
      </c>
      <c r="H5037">
        <v>99</v>
      </c>
      <c r="I5037">
        <v>99</v>
      </c>
      <c r="J5037">
        <v>113</v>
      </c>
      <c r="M5037">
        <v>99</v>
      </c>
      <c r="N5037">
        <v>99</v>
      </c>
      <c r="O5037">
        <v>99</v>
      </c>
      <c r="P5037">
        <v>99</v>
      </c>
      <c r="R5037">
        <v>0</v>
      </c>
    </row>
    <row r="5038" spans="1:39">
      <c r="A5038">
        <v>16</v>
      </c>
      <c r="B5038">
        <v>275</v>
      </c>
      <c r="C5038">
        <v>2023</v>
      </c>
      <c r="D5038">
        <v>11</v>
      </c>
      <c r="E5038">
        <v>99</v>
      </c>
      <c r="F5038">
        <v>171</v>
      </c>
      <c r="G5038">
        <v>99</v>
      </c>
      <c r="H5038">
        <v>99</v>
      </c>
      <c r="I5038">
        <v>99</v>
      </c>
      <c r="J5038">
        <v>113</v>
      </c>
      <c r="M5038">
        <v>99</v>
      </c>
      <c r="N5038">
        <v>99</v>
      </c>
      <c r="O5038">
        <v>99</v>
      </c>
      <c r="P5038">
        <v>99</v>
      </c>
      <c r="R5038">
        <v>0</v>
      </c>
    </row>
    <row r="5039" spans="1:39">
      <c r="A5039">
        <v>16</v>
      </c>
      <c r="B5039">
        <v>276</v>
      </c>
      <c r="C5039">
        <v>2023</v>
      </c>
      <c r="D5039">
        <v>12</v>
      </c>
      <c r="E5039">
        <v>99</v>
      </c>
      <c r="F5039">
        <v>171</v>
      </c>
      <c r="G5039">
        <v>99</v>
      </c>
      <c r="H5039">
        <v>99</v>
      </c>
      <c r="I5039">
        <v>99</v>
      </c>
      <c r="J5039">
        <v>113</v>
      </c>
      <c r="M5039">
        <v>99</v>
      </c>
      <c r="N5039">
        <v>99</v>
      </c>
      <c r="O5039">
        <v>99</v>
      </c>
      <c r="P5039">
        <v>99</v>
      </c>
      <c r="R5039">
        <v>0</v>
      </c>
    </row>
    <row r="5040" spans="1:39">
      <c r="A5040">
        <v>16</v>
      </c>
      <c r="B5040">
        <v>277</v>
      </c>
      <c r="C5040">
        <v>2023</v>
      </c>
      <c r="D5040">
        <v>1</v>
      </c>
      <c r="E5040">
        <v>99</v>
      </c>
      <c r="F5040">
        <v>171</v>
      </c>
      <c r="G5040">
        <v>99</v>
      </c>
      <c r="H5040">
        <v>99</v>
      </c>
      <c r="I5040">
        <v>99</v>
      </c>
      <c r="J5040">
        <v>116</v>
      </c>
      <c r="M5040">
        <v>99</v>
      </c>
      <c r="N5040">
        <v>99</v>
      </c>
      <c r="O5040">
        <v>99</v>
      </c>
      <c r="P5040">
        <v>99</v>
      </c>
      <c r="Q5040">
        <v>17</v>
      </c>
      <c r="R5040">
        <v>103</v>
      </c>
      <c r="S5040">
        <v>102</v>
      </c>
      <c r="T5040">
        <v>4.1784989858012178</v>
      </c>
      <c r="U5040">
        <v>3.8285056749126238</v>
      </c>
      <c r="V5040">
        <v>5.3398058252427196</v>
      </c>
      <c r="W5040">
        <v>60.088235294117645</v>
      </c>
      <c r="X5040">
        <v>157.40988124414903</v>
      </c>
      <c r="Y5040">
        <v>143.64854368932035</v>
      </c>
      <c r="Z5040">
        <v>145.05686274509799</v>
      </c>
      <c r="AA5040">
        <v>24.418811094229888</v>
      </c>
      <c r="AB5040">
        <v>3.4245450282511545</v>
      </c>
      <c r="AC5040">
        <v>-29.122327434179944</v>
      </c>
      <c r="AD5040">
        <v>8</v>
      </c>
      <c r="AE5040">
        <v>0</v>
      </c>
      <c r="AF5040">
        <v>0</v>
      </c>
      <c r="AG5040">
        <v>2</v>
      </c>
      <c r="AH5040">
        <v>12</v>
      </c>
      <c r="AI5040">
        <v>0</v>
      </c>
      <c r="AJ5040">
        <v>0</v>
      </c>
      <c r="AK5040">
        <v>0</v>
      </c>
      <c r="AL5040">
        <v>4</v>
      </c>
      <c r="AM5040">
        <v>0</v>
      </c>
    </row>
    <row r="5041" spans="1:39">
      <c r="A5041">
        <v>16</v>
      </c>
      <c r="B5041">
        <v>278</v>
      </c>
      <c r="C5041">
        <v>2023</v>
      </c>
      <c r="D5041">
        <v>2</v>
      </c>
      <c r="E5041">
        <v>99</v>
      </c>
      <c r="F5041">
        <v>171</v>
      </c>
      <c r="G5041">
        <v>99</v>
      </c>
      <c r="H5041">
        <v>99</v>
      </c>
      <c r="I5041">
        <v>99</v>
      </c>
      <c r="J5041">
        <v>116</v>
      </c>
      <c r="M5041">
        <v>99</v>
      </c>
      <c r="N5041">
        <v>99</v>
      </c>
      <c r="O5041">
        <v>99</v>
      </c>
      <c r="P5041">
        <v>99</v>
      </c>
      <c r="Q5041">
        <v>11</v>
      </c>
      <c r="R5041">
        <v>107</v>
      </c>
      <c r="S5041">
        <v>107</v>
      </c>
      <c r="T5041">
        <v>4.1043344840813196</v>
      </c>
      <c r="U5041">
        <v>4.0464249061239022</v>
      </c>
      <c r="V5041">
        <v>4.1962616822429908</v>
      </c>
      <c r="W5041">
        <v>60.598130841121488</v>
      </c>
      <c r="X5041">
        <v>163.84200240985811</v>
      </c>
      <c r="Y5041">
        <v>151.22616822429904</v>
      </c>
      <c r="Z5041">
        <v>151.22616822429904</v>
      </c>
      <c r="AA5041">
        <v>26.515530051568167</v>
      </c>
      <c r="AB5041">
        <v>3.9621098247341302</v>
      </c>
      <c r="AC5041">
        <v>-26.891161129733277</v>
      </c>
      <c r="AD5041">
        <v>0</v>
      </c>
      <c r="AE5041">
        <v>0</v>
      </c>
      <c r="AF5041">
        <v>0</v>
      </c>
      <c r="AG5041">
        <v>0</v>
      </c>
      <c r="AH5041">
        <v>10</v>
      </c>
      <c r="AI5041">
        <v>0</v>
      </c>
      <c r="AJ5041">
        <v>1</v>
      </c>
      <c r="AK5041">
        <v>1</v>
      </c>
      <c r="AL5041">
        <v>2</v>
      </c>
      <c r="AM5041">
        <v>0</v>
      </c>
    </row>
    <row r="5042" spans="1:39">
      <c r="A5042">
        <v>16</v>
      </c>
      <c r="B5042">
        <v>279</v>
      </c>
      <c r="C5042">
        <v>2023</v>
      </c>
      <c r="D5042">
        <v>3</v>
      </c>
      <c r="E5042">
        <v>99</v>
      </c>
      <c r="F5042">
        <v>171</v>
      </c>
      <c r="G5042">
        <v>99</v>
      </c>
      <c r="H5042">
        <v>99</v>
      </c>
      <c r="I5042">
        <v>99</v>
      </c>
      <c r="J5042">
        <v>116</v>
      </c>
      <c r="M5042">
        <v>99</v>
      </c>
      <c r="N5042">
        <v>99</v>
      </c>
      <c r="O5042">
        <v>99</v>
      </c>
      <c r="P5042">
        <v>99</v>
      </c>
      <c r="Q5042">
        <v>15</v>
      </c>
      <c r="R5042">
        <v>135</v>
      </c>
      <c r="S5042">
        <v>135</v>
      </c>
      <c r="T5042">
        <v>4.6264564770390688</v>
      </c>
      <c r="U5042">
        <v>4.380987699280567</v>
      </c>
      <c r="V5042">
        <v>5.4592592592592588</v>
      </c>
      <c r="W5042">
        <v>60.133333333333354</v>
      </c>
      <c r="X5042">
        <v>158.14052405601703</v>
      </c>
      <c r="Y5042">
        <v>145.96370370370363</v>
      </c>
      <c r="Z5042">
        <v>145.96370370370363</v>
      </c>
      <c r="AA5042">
        <v>27.757664560228516</v>
      </c>
      <c r="AB5042">
        <v>3.8639837435437823</v>
      </c>
      <c r="AC5042">
        <v>-32.141742670065163</v>
      </c>
      <c r="AD5042">
        <v>3</v>
      </c>
      <c r="AE5042">
        <v>0</v>
      </c>
      <c r="AF5042">
        <v>0</v>
      </c>
      <c r="AG5042">
        <v>0</v>
      </c>
      <c r="AH5042">
        <v>11</v>
      </c>
      <c r="AI5042">
        <v>1</v>
      </c>
      <c r="AJ5042">
        <v>0</v>
      </c>
      <c r="AK5042">
        <v>0</v>
      </c>
      <c r="AL5042">
        <v>2</v>
      </c>
      <c r="AM5042">
        <v>0</v>
      </c>
    </row>
    <row r="5043" spans="1:39">
      <c r="A5043">
        <v>16</v>
      </c>
      <c r="B5043">
        <v>280</v>
      </c>
      <c r="C5043">
        <v>2023</v>
      </c>
      <c r="D5043">
        <v>4</v>
      </c>
      <c r="E5043">
        <v>99</v>
      </c>
      <c r="F5043">
        <v>171</v>
      </c>
      <c r="G5043">
        <v>99</v>
      </c>
      <c r="H5043">
        <v>99</v>
      </c>
      <c r="I5043">
        <v>99</v>
      </c>
      <c r="J5043">
        <v>116</v>
      </c>
      <c r="M5043">
        <v>99</v>
      </c>
      <c r="N5043">
        <v>99</v>
      </c>
      <c r="O5043">
        <v>99</v>
      </c>
      <c r="P5043">
        <v>99</v>
      </c>
      <c r="Q5043">
        <v>13</v>
      </c>
      <c r="R5043">
        <v>164</v>
      </c>
      <c r="S5043">
        <v>163</v>
      </c>
      <c r="T5043">
        <v>6.8333333333333313</v>
      </c>
      <c r="U5043">
        <v>6.4404007360457998</v>
      </c>
      <c r="V5043">
        <v>4.6402439024390247</v>
      </c>
      <c r="W5043">
        <v>60.055214723926397</v>
      </c>
      <c r="X5043">
        <v>159.81951748011514</v>
      </c>
      <c r="Y5043">
        <v>146.74390243902428</v>
      </c>
      <c r="Z5043">
        <v>147.64417177914106</v>
      </c>
      <c r="AA5043">
        <v>23.405243233453781</v>
      </c>
      <c r="AB5043">
        <v>3.8471589927966825</v>
      </c>
      <c r="AC5043">
        <v>-18.087998337670971</v>
      </c>
      <c r="AD5043">
        <v>6</v>
      </c>
      <c r="AE5043">
        <v>0</v>
      </c>
      <c r="AF5043">
        <v>0</v>
      </c>
      <c r="AG5043">
        <v>0</v>
      </c>
      <c r="AH5043">
        <v>13</v>
      </c>
      <c r="AI5043">
        <v>1</v>
      </c>
      <c r="AJ5043">
        <v>1</v>
      </c>
      <c r="AK5043">
        <v>1</v>
      </c>
      <c r="AL5043">
        <v>3</v>
      </c>
      <c r="AM5043">
        <v>0</v>
      </c>
    </row>
    <row r="5044" spans="1:39">
      <c r="A5044">
        <v>16</v>
      </c>
      <c r="B5044">
        <v>281</v>
      </c>
      <c r="C5044">
        <v>2023</v>
      </c>
      <c r="D5044">
        <v>5</v>
      </c>
      <c r="E5044">
        <v>99</v>
      </c>
      <c r="F5044">
        <v>171</v>
      </c>
      <c r="G5044">
        <v>99</v>
      </c>
      <c r="H5044">
        <v>99</v>
      </c>
      <c r="I5044">
        <v>99</v>
      </c>
      <c r="J5044">
        <v>116</v>
      </c>
      <c r="M5044">
        <v>99</v>
      </c>
      <c r="N5044">
        <v>99</v>
      </c>
      <c r="O5044">
        <v>99</v>
      </c>
      <c r="P5044">
        <v>99</v>
      </c>
      <c r="Q5044">
        <v>13</v>
      </c>
      <c r="R5044">
        <v>203</v>
      </c>
      <c r="S5044">
        <v>202</v>
      </c>
      <c r="T5044">
        <v>7.6430722891566258</v>
      </c>
      <c r="U5044">
        <v>7.2432009707292098</v>
      </c>
      <c r="V5044">
        <v>6.1428571428571441</v>
      </c>
      <c r="W5044">
        <v>59.737623762376238</v>
      </c>
      <c r="X5044">
        <v>159.14905880908796</v>
      </c>
      <c r="Y5044">
        <v>145.90935960591139</v>
      </c>
      <c r="Z5044">
        <v>146.6316831683169</v>
      </c>
      <c r="AA5044">
        <v>27.265741863098597</v>
      </c>
      <c r="AB5044">
        <v>3.8838928997161042</v>
      </c>
      <c r="AC5044">
        <v>-33.143105434407225</v>
      </c>
      <c r="AD5044">
        <v>2</v>
      </c>
      <c r="AE5044">
        <v>0</v>
      </c>
      <c r="AF5044">
        <v>0</v>
      </c>
      <c r="AG5044">
        <v>0</v>
      </c>
      <c r="AH5044">
        <v>12</v>
      </c>
      <c r="AI5044">
        <v>0</v>
      </c>
      <c r="AJ5044">
        <v>1</v>
      </c>
      <c r="AK5044">
        <v>0</v>
      </c>
      <c r="AL5044">
        <v>1</v>
      </c>
      <c r="AM5044">
        <v>0</v>
      </c>
    </row>
    <row r="5045" spans="1:39">
      <c r="A5045">
        <v>16</v>
      </c>
      <c r="B5045">
        <v>282</v>
      </c>
      <c r="C5045">
        <v>2023</v>
      </c>
      <c r="D5045">
        <v>6</v>
      </c>
      <c r="E5045">
        <v>99</v>
      </c>
      <c r="F5045">
        <v>171</v>
      </c>
      <c r="G5045">
        <v>99</v>
      </c>
      <c r="H5045">
        <v>99</v>
      </c>
      <c r="I5045">
        <v>99</v>
      </c>
      <c r="J5045">
        <v>116</v>
      </c>
      <c r="M5045">
        <v>99</v>
      </c>
      <c r="N5045">
        <v>99</v>
      </c>
      <c r="O5045">
        <v>99</v>
      </c>
      <c r="P5045">
        <v>99</v>
      </c>
      <c r="Q5045">
        <v>10</v>
      </c>
      <c r="R5045">
        <v>115</v>
      </c>
      <c r="S5045">
        <v>115</v>
      </c>
      <c r="T5045">
        <v>7.44818652849741</v>
      </c>
      <c r="U5045">
        <v>7.586000875155678</v>
      </c>
      <c r="V5045">
        <v>5.6347826086956516</v>
      </c>
      <c r="W5045">
        <v>59.252173913043478</v>
      </c>
      <c r="X5045">
        <v>169.86009703707197</v>
      </c>
      <c r="Y5045">
        <v>156.78086956521744</v>
      </c>
      <c r="Z5045">
        <v>156.78086956521744</v>
      </c>
      <c r="AA5045">
        <v>29.577108938449097</v>
      </c>
      <c r="AB5045">
        <v>4.6566333766506762</v>
      </c>
      <c r="AC5045">
        <v>-48.240943614768611</v>
      </c>
      <c r="AD5045">
        <v>6</v>
      </c>
      <c r="AE5045">
        <v>0</v>
      </c>
      <c r="AF5045">
        <v>0</v>
      </c>
      <c r="AG5045">
        <v>0</v>
      </c>
      <c r="AH5045">
        <v>10</v>
      </c>
      <c r="AI5045">
        <v>0</v>
      </c>
      <c r="AJ5045">
        <v>1</v>
      </c>
      <c r="AK5045">
        <v>1</v>
      </c>
      <c r="AL5045">
        <v>2</v>
      </c>
      <c r="AM5045">
        <v>0</v>
      </c>
    </row>
    <row r="5046" spans="1:39">
      <c r="A5046">
        <v>16</v>
      </c>
      <c r="B5046">
        <v>283</v>
      </c>
      <c r="C5046">
        <v>2023</v>
      </c>
      <c r="D5046">
        <v>7</v>
      </c>
      <c r="E5046">
        <v>99</v>
      </c>
      <c r="F5046">
        <v>171</v>
      </c>
      <c r="G5046">
        <v>99</v>
      </c>
      <c r="H5046">
        <v>99</v>
      </c>
      <c r="I5046">
        <v>99</v>
      </c>
      <c r="J5046">
        <v>116</v>
      </c>
      <c r="M5046">
        <v>99</v>
      </c>
      <c r="N5046">
        <v>99</v>
      </c>
      <c r="O5046">
        <v>99</v>
      </c>
      <c r="P5046">
        <v>99</v>
      </c>
      <c r="R5046">
        <v>0</v>
      </c>
    </row>
    <row r="5047" spans="1:39">
      <c r="A5047">
        <v>16</v>
      </c>
      <c r="B5047">
        <v>284</v>
      </c>
      <c r="C5047">
        <v>2023</v>
      </c>
      <c r="D5047">
        <v>8</v>
      </c>
      <c r="E5047">
        <v>99</v>
      </c>
      <c r="F5047">
        <v>171</v>
      </c>
      <c r="G5047">
        <v>99</v>
      </c>
      <c r="H5047">
        <v>99</v>
      </c>
      <c r="I5047">
        <v>99</v>
      </c>
      <c r="J5047">
        <v>116</v>
      </c>
      <c r="M5047">
        <v>99</v>
      </c>
      <c r="N5047">
        <v>99</v>
      </c>
      <c r="O5047">
        <v>99</v>
      </c>
      <c r="P5047">
        <v>99</v>
      </c>
      <c r="R5047">
        <v>0</v>
      </c>
    </row>
    <row r="5048" spans="1:39">
      <c r="A5048">
        <v>16</v>
      </c>
      <c r="B5048">
        <v>285</v>
      </c>
      <c r="C5048">
        <v>2023</v>
      </c>
      <c r="D5048">
        <v>9</v>
      </c>
      <c r="E5048">
        <v>99</v>
      </c>
      <c r="F5048">
        <v>171</v>
      </c>
      <c r="G5048">
        <v>99</v>
      </c>
      <c r="H5048">
        <v>99</v>
      </c>
      <c r="I5048">
        <v>99</v>
      </c>
      <c r="J5048">
        <v>116</v>
      </c>
      <c r="M5048">
        <v>99</v>
      </c>
      <c r="N5048">
        <v>99</v>
      </c>
      <c r="O5048">
        <v>99</v>
      </c>
      <c r="P5048">
        <v>99</v>
      </c>
      <c r="R5048">
        <v>0</v>
      </c>
    </row>
    <row r="5049" spans="1:39">
      <c r="A5049">
        <v>16</v>
      </c>
      <c r="B5049">
        <v>286</v>
      </c>
      <c r="C5049">
        <v>2023</v>
      </c>
      <c r="D5049">
        <v>10</v>
      </c>
      <c r="E5049">
        <v>99</v>
      </c>
      <c r="F5049">
        <v>171</v>
      </c>
      <c r="G5049">
        <v>99</v>
      </c>
      <c r="H5049">
        <v>99</v>
      </c>
      <c r="I5049">
        <v>99</v>
      </c>
      <c r="J5049">
        <v>116</v>
      </c>
      <c r="M5049">
        <v>99</v>
      </c>
      <c r="N5049">
        <v>99</v>
      </c>
      <c r="O5049">
        <v>99</v>
      </c>
      <c r="P5049">
        <v>99</v>
      </c>
      <c r="R5049">
        <v>0</v>
      </c>
    </row>
    <row r="5050" spans="1:39">
      <c r="A5050">
        <v>16</v>
      </c>
      <c r="B5050">
        <v>287</v>
      </c>
      <c r="C5050">
        <v>2023</v>
      </c>
      <c r="D5050">
        <v>11</v>
      </c>
      <c r="E5050">
        <v>99</v>
      </c>
      <c r="F5050">
        <v>171</v>
      </c>
      <c r="G5050">
        <v>99</v>
      </c>
      <c r="H5050">
        <v>99</v>
      </c>
      <c r="I5050">
        <v>99</v>
      </c>
      <c r="J5050">
        <v>116</v>
      </c>
      <c r="M5050">
        <v>99</v>
      </c>
      <c r="N5050">
        <v>99</v>
      </c>
      <c r="O5050">
        <v>99</v>
      </c>
      <c r="P5050">
        <v>99</v>
      </c>
      <c r="R5050">
        <v>0</v>
      </c>
    </row>
    <row r="5051" spans="1:39">
      <c r="A5051">
        <v>16</v>
      </c>
      <c r="B5051">
        <v>288</v>
      </c>
      <c r="C5051">
        <v>2023</v>
      </c>
      <c r="D5051">
        <v>12</v>
      </c>
      <c r="E5051">
        <v>99</v>
      </c>
      <c r="F5051">
        <v>171</v>
      </c>
      <c r="G5051">
        <v>99</v>
      </c>
      <c r="H5051">
        <v>99</v>
      </c>
      <c r="I5051">
        <v>99</v>
      </c>
      <c r="J5051">
        <v>116</v>
      </c>
      <c r="M5051">
        <v>99</v>
      </c>
      <c r="N5051">
        <v>99</v>
      </c>
      <c r="O5051">
        <v>99</v>
      </c>
      <c r="P5051">
        <v>99</v>
      </c>
      <c r="R5051">
        <v>0</v>
      </c>
    </row>
    <row r="5052" spans="1:39">
      <c r="A5052">
        <v>16</v>
      </c>
      <c r="B5052">
        <v>289</v>
      </c>
      <c r="C5052">
        <v>2023</v>
      </c>
      <c r="D5052">
        <v>1</v>
      </c>
      <c r="E5052">
        <v>99</v>
      </c>
      <c r="F5052">
        <v>171</v>
      </c>
      <c r="G5052">
        <v>99</v>
      </c>
      <c r="H5052">
        <v>99</v>
      </c>
      <c r="I5052">
        <v>99</v>
      </c>
      <c r="J5052">
        <v>117</v>
      </c>
      <c r="M5052">
        <v>99</v>
      </c>
      <c r="N5052">
        <v>99</v>
      </c>
      <c r="O5052">
        <v>99</v>
      </c>
      <c r="P5052">
        <v>99</v>
      </c>
      <c r="Q5052">
        <v>37</v>
      </c>
      <c r="R5052">
        <v>307</v>
      </c>
      <c r="S5052">
        <v>306</v>
      </c>
      <c r="T5052">
        <v>12.454361054766736</v>
      </c>
      <c r="U5052">
        <v>12.999111689805069</v>
      </c>
      <c r="V5052">
        <v>6.1889250814332266</v>
      </c>
      <c r="W5052">
        <v>58.052287581699353</v>
      </c>
      <c r="X5052">
        <v>177.80181464633463</v>
      </c>
      <c r="Y5052">
        <v>163.63811074918556</v>
      </c>
      <c r="Z5052">
        <v>164.17287581699338</v>
      </c>
      <c r="AA5052">
        <v>36.524433798195346</v>
      </c>
      <c r="AB5052">
        <v>6.0685526584414893</v>
      </c>
      <c r="AC5052">
        <v>-66.222544906469807</v>
      </c>
      <c r="AD5052">
        <v>4</v>
      </c>
      <c r="AE5052">
        <v>0</v>
      </c>
      <c r="AF5052">
        <v>0</v>
      </c>
      <c r="AG5052">
        <v>0</v>
      </c>
      <c r="AH5052">
        <v>23</v>
      </c>
      <c r="AI5052">
        <v>5</v>
      </c>
      <c r="AJ5052">
        <v>3</v>
      </c>
      <c r="AK5052">
        <v>0</v>
      </c>
      <c r="AL5052">
        <v>3</v>
      </c>
      <c r="AM5052">
        <v>0</v>
      </c>
    </row>
    <row r="5053" spans="1:39">
      <c r="A5053">
        <v>16</v>
      </c>
      <c r="B5053">
        <v>290</v>
      </c>
      <c r="C5053">
        <v>2023</v>
      </c>
      <c r="D5053">
        <v>2</v>
      </c>
      <c r="E5053">
        <v>99</v>
      </c>
      <c r="F5053">
        <v>171</v>
      </c>
      <c r="G5053">
        <v>99</v>
      </c>
      <c r="H5053">
        <v>99</v>
      </c>
      <c r="I5053">
        <v>99</v>
      </c>
      <c r="J5053">
        <v>117</v>
      </c>
      <c r="M5053">
        <v>99</v>
      </c>
      <c r="N5053">
        <v>99</v>
      </c>
      <c r="O5053">
        <v>99</v>
      </c>
      <c r="P5053">
        <v>99</v>
      </c>
      <c r="Q5053">
        <v>39</v>
      </c>
      <c r="R5053">
        <v>390</v>
      </c>
      <c r="S5053">
        <v>390</v>
      </c>
      <c r="T5053">
        <v>14.959723820483312</v>
      </c>
      <c r="U5053">
        <v>15.035980002440676</v>
      </c>
      <c r="V5053">
        <v>4.9974358974358974</v>
      </c>
      <c r="W5053">
        <v>59.274358974358989</v>
      </c>
      <c r="X5053">
        <v>167.03391949329125</v>
      </c>
      <c r="Y5053">
        <v>154.17230769230761</v>
      </c>
      <c r="Z5053">
        <v>154.17230769230761</v>
      </c>
      <c r="AA5053">
        <v>31.734771874973685</v>
      </c>
      <c r="AB5053">
        <v>4.8356697066861996</v>
      </c>
      <c r="AC5053">
        <v>-54.743033526142611</v>
      </c>
      <c r="AD5053">
        <v>4</v>
      </c>
      <c r="AE5053">
        <v>0</v>
      </c>
      <c r="AF5053">
        <v>0</v>
      </c>
      <c r="AG5053">
        <v>1</v>
      </c>
      <c r="AH5053">
        <v>18</v>
      </c>
      <c r="AI5053">
        <v>8</v>
      </c>
      <c r="AJ5053">
        <v>7</v>
      </c>
      <c r="AK5053">
        <v>1</v>
      </c>
      <c r="AL5053">
        <v>4</v>
      </c>
      <c r="AM5053">
        <v>0</v>
      </c>
    </row>
    <row r="5054" spans="1:39">
      <c r="A5054">
        <v>16</v>
      </c>
      <c r="B5054">
        <v>291</v>
      </c>
      <c r="C5054">
        <v>2023</v>
      </c>
      <c r="D5054">
        <v>3</v>
      </c>
      <c r="E5054">
        <v>99</v>
      </c>
      <c r="F5054">
        <v>171</v>
      </c>
      <c r="G5054">
        <v>99</v>
      </c>
      <c r="H5054">
        <v>99</v>
      </c>
      <c r="I5054">
        <v>99</v>
      </c>
      <c r="J5054">
        <v>117</v>
      </c>
      <c r="M5054">
        <v>99</v>
      </c>
      <c r="N5054">
        <v>99</v>
      </c>
      <c r="O5054">
        <v>99</v>
      </c>
      <c r="P5054">
        <v>99</v>
      </c>
      <c r="Q5054">
        <v>37</v>
      </c>
      <c r="R5054">
        <v>451</v>
      </c>
      <c r="S5054">
        <v>448</v>
      </c>
      <c r="T5054">
        <v>15.455791638108298</v>
      </c>
      <c r="U5054">
        <v>15.326153485641075</v>
      </c>
      <c r="V5054">
        <v>6.0576496674057649</v>
      </c>
      <c r="W5054">
        <v>59.109375</v>
      </c>
      <c r="X5054">
        <v>166.65289365392411</v>
      </c>
      <c r="Y5054">
        <v>152.84922394678489</v>
      </c>
      <c r="Z5054">
        <v>153.87276785714275</v>
      </c>
      <c r="AA5054">
        <v>28.980224467663209</v>
      </c>
      <c r="AB5054">
        <v>4.217745416106724</v>
      </c>
      <c r="AC5054">
        <v>-47.772946515320861</v>
      </c>
      <c r="AD5054">
        <v>11</v>
      </c>
      <c r="AE5054">
        <v>0</v>
      </c>
      <c r="AF5054">
        <v>0</v>
      </c>
      <c r="AG5054">
        <v>1</v>
      </c>
      <c r="AH5054">
        <v>23</v>
      </c>
      <c r="AI5054">
        <v>9</v>
      </c>
      <c r="AJ5054">
        <v>4</v>
      </c>
      <c r="AK5054">
        <v>1</v>
      </c>
      <c r="AL5054">
        <v>5</v>
      </c>
      <c r="AM5054">
        <v>1</v>
      </c>
    </row>
    <row r="5055" spans="1:39">
      <c r="A5055">
        <v>16</v>
      </c>
      <c r="B5055">
        <v>292</v>
      </c>
      <c r="C5055">
        <v>2023</v>
      </c>
      <c r="D5055">
        <v>4</v>
      </c>
      <c r="E5055">
        <v>99</v>
      </c>
      <c r="F5055">
        <v>171</v>
      </c>
      <c r="G5055">
        <v>99</v>
      </c>
      <c r="H5055">
        <v>99</v>
      </c>
      <c r="I5055">
        <v>99</v>
      </c>
      <c r="J5055">
        <v>117</v>
      </c>
      <c r="M5055">
        <v>99</v>
      </c>
      <c r="N5055">
        <v>99</v>
      </c>
      <c r="O5055">
        <v>99</v>
      </c>
      <c r="P5055">
        <v>99</v>
      </c>
      <c r="Q5055">
        <v>36</v>
      </c>
      <c r="R5055">
        <v>304</v>
      </c>
      <c r="S5055">
        <v>302</v>
      </c>
      <c r="T5055">
        <v>12.666666666666664</v>
      </c>
      <c r="U5055">
        <v>13.312837662080479</v>
      </c>
      <c r="V5055">
        <v>5.5625</v>
      </c>
      <c r="W5055">
        <v>58.069536423841051</v>
      </c>
      <c r="X5055">
        <v>178.18790271996363</v>
      </c>
      <c r="Y5055">
        <v>163.63947368421057</v>
      </c>
      <c r="Z5055">
        <v>164.72317880794705</v>
      </c>
      <c r="AA5055">
        <v>36.248182313337928</v>
      </c>
      <c r="AB5055">
        <v>6.5365857116104484</v>
      </c>
      <c r="AC5055">
        <v>-68.59914418588248</v>
      </c>
      <c r="AD5055">
        <v>4</v>
      </c>
      <c r="AE5055">
        <v>0</v>
      </c>
      <c r="AF5055">
        <v>0</v>
      </c>
      <c r="AG5055">
        <v>1</v>
      </c>
      <c r="AH5055">
        <v>13</v>
      </c>
      <c r="AI5055">
        <v>2</v>
      </c>
      <c r="AJ5055">
        <v>0</v>
      </c>
      <c r="AK5055">
        <v>0</v>
      </c>
      <c r="AL5055">
        <v>4</v>
      </c>
      <c r="AM5055">
        <v>0</v>
      </c>
    </row>
    <row r="5056" spans="1:39">
      <c r="A5056">
        <v>16</v>
      </c>
      <c r="B5056">
        <v>293</v>
      </c>
      <c r="C5056">
        <v>2023</v>
      </c>
      <c r="D5056">
        <v>5</v>
      </c>
      <c r="E5056">
        <v>99</v>
      </c>
      <c r="F5056">
        <v>171</v>
      </c>
      <c r="G5056">
        <v>99</v>
      </c>
      <c r="H5056">
        <v>99</v>
      </c>
      <c r="I5056">
        <v>99</v>
      </c>
      <c r="J5056">
        <v>117</v>
      </c>
      <c r="M5056">
        <v>99</v>
      </c>
      <c r="N5056">
        <v>99</v>
      </c>
      <c r="O5056">
        <v>99</v>
      </c>
      <c r="P5056">
        <v>99</v>
      </c>
      <c r="Q5056">
        <v>41</v>
      </c>
      <c r="R5056">
        <v>412</v>
      </c>
      <c r="S5056">
        <v>411</v>
      </c>
      <c r="T5056">
        <v>15.512048192771092</v>
      </c>
      <c r="U5056">
        <v>15.144021087243104</v>
      </c>
      <c r="V5056">
        <v>5.7961165048543695</v>
      </c>
      <c r="W5056">
        <v>59.481751824817515</v>
      </c>
      <c r="X5056">
        <v>163.33925885409556</v>
      </c>
      <c r="Y5056">
        <v>150.31165048543679</v>
      </c>
      <c r="Z5056">
        <v>150.67737226277356</v>
      </c>
      <c r="AA5056">
        <v>29.478132418883785</v>
      </c>
      <c r="AB5056">
        <v>4.12535131252978</v>
      </c>
      <c r="AC5056">
        <v>-49.621548594044</v>
      </c>
      <c r="AD5056">
        <v>11</v>
      </c>
      <c r="AE5056">
        <v>0</v>
      </c>
      <c r="AF5056">
        <v>0</v>
      </c>
      <c r="AG5056">
        <v>0</v>
      </c>
      <c r="AH5056">
        <v>28</v>
      </c>
      <c r="AI5056">
        <v>3</v>
      </c>
      <c r="AJ5056">
        <v>6</v>
      </c>
      <c r="AK5056">
        <v>1</v>
      </c>
      <c r="AL5056">
        <v>2</v>
      </c>
      <c r="AM5056">
        <v>0</v>
      </c>
    </row>
    <row r="5057" spans="1:39">
      <c r="A5057">
        <v>16</v>
      </c>
      <c r="B5057">
        <v>294</v>
      </c>
      <c r="C5057">
        <v>2023</v>
      </c>
      <c r="D5057">
        <v>6</v>
      </c>
      <c r="E5057">
        <v>99</v>
      </c>
      <c r="F5057">
        <v>171</v>
      </c>
      <c r="G5057">
        <v>99</v>
      </c>
      <c r="H5057">
        <v>99</v>
      </c>
      <c r="I5057">
        <v>99</v>
      </c>
      <c r="J5057">
        <v>117</v>
      </c>
      <c r="M5057">
        <v>99</v>
      </c>
      <c r="N5057">
        <v>99</v>
      </c>
      <c r="O5057">
        <v>99</v>
      </c>
      <c r="P5057">
        <v>99</v>
      </c>
      <c r="Q5057">
        <v>31</v>
      </c>
      <c r="R5057">
        <v>198</v>
      </c>
      <c r="S5057">
        <v>198</v>
      </c>
      <c r="T5057">
        <v>12.823834196891189</v>
      </c>
      <c r="U5057">
        <v>13.268327779460778</v>
      </c>
      <c r="V5057">
        <v>5.3787878787878798</v>
      </c>
      <c r="W5057">
        <v>59.752525252525231</v>
      </c>
      <c r="X5057">
        <v>172.55490987885355</v>
      </c>
      <c r="Y5057">
        <v>159.26818181818189</v>
      </c>
      <c r="Z5057">
        <v>159.26818181818189</v>
      </c>
      <c r="AA5057">
        <v>30.764344567927711</v>
      </c>
      <c r="AB5057">
        <v>4.0156724139589643</v>
      </c>
      <c r="AC5057">
        <v>-38.637529010151326</v>
      </c>
      <c r="AD5057">
        <v>2</v>
      </c>
      <c r="AE5057">
        <v>0</v>
      </c>
      <c r="AF5057">
        <v>0</v>
      </c>
      <c r="AG5057">
        <v>0</v>
      </c>
      <c r="AH5057">
        <v>21</v>
      </c>
      <c r="AI5057">
        <v>3</v>
      </c>
      <c r="AJ5057">
        <v>3</v>
      </c>
      <c r="AK5057">
        <v>0</v>
      </c>
      <c r="AL5057">
        <v>4</v>
      </c>
      <c r="AM5057">
        <v>0</v>
      </c>
    </row>
    <row r="5058" spans="1:39">
      <c r="A5058">
        <v>16</v>
      </c>
      <c r="B5058">
        <v>295</v>
      </c>
      <c r="C5058">
        <v>2023</v>
      </c>
      <c r="D5058">
        <v>7</v>
      </c>
      <c r="E5058">
        <v>99</v>
      </c>
      <c r="F5058">
        <v>171</v>
      </c>
      <c r="G5058">
        <v>99</v>
      </c>
      <c r="H5058">
        <v>99</v>
      </c>
      <c r="I5058">
        <v>99</v>
      </c>
      <c r="J5058">
        <v>117</v>
      </c>
      <c r="M5058">
        <v>99</v>
      </c>
      <c r="N5058">
        <v>99</v>
      </c>
      <c r="O5058">
        <v>99</v>
      </c>
      <c r="P5058">
        <v>99</v>
      </c>
      <c r="R5058">
        <v>0</v>
      </c>
    </row>
    <row r="5059" spans="1:39">
      <c r="A5059">
        <v>16</v>
      </c>
      <c r="B5059">
        <v>296</v>
      </c>
      <c r="C5059">
        <v>2023</v>
      </c>
      <c r="D5059">
        <v>8</v>
      </c>
      <c r="E5059">
        <v>99</v>
      </c>
      <c r="F5059">
        <v>171</v>
      </c>
      <c r="G5059">
        <v>99</v>
      </c>
      <c r="H5059">
        <v>99</v>
      </c>
      <c r="I5059">
        <v>99</v>
      </c>
      <c r="J5059">
        <v>117</v>
      </c>
      <c r="M5059">
        <v>99</v>
      </c>
      <c r="N5059">
        <v>99</v>
      </c>
      <c r="O5059">
        <v>99</v>
      </c>
      <c r="P5059">
        <v>99</v>
      </c>
      <c r="R5059">
        <v>0</v>
      </c>
    </row>
    <row r="5060" spans="1:39">
      <c r="A5060">
        <v>16</v>
      </c>
      <c r="B5060">
        <v>297</v>
      </c>
      <c r="C5060">
        <v>2023</v>
      </c>
      <c r="D5060">
        <v>9</v>
      </c>
      <c r="E5060">
        <v>99</v>
      </c>
      <c r="F5060">
        <v>171</v>
      </c>
      <c r="G5060">
        <v>99</v>
      </c>
      <c r="H5060">
        <v>99</v>
      </c>
      <c r="I5060">
        <v>99</v>
      </c>
      <c r="J5060">
        <v>117</v>
      </c>
      <c r="M5060">
        <v>99</v>
      </c>
      <c r="N5060">
        <v>99</v>
      </c>
      <c r="O5060">
        <v>99</v>
      </c>
      <c r="P5060">
        <v>99</v>
      </c>
      <c r="R5060">
        <v>0</v>
      </c>
    </row>
    <row r="5061" spans="1:39">
      <c r="A5061">
        <v>16</v>
      </c>
      <c r="B5061">
        <v>298</v>
      </c>
      <c r="C5061">
        <v>2023</v>
      </c>
      <c r="D5061">
        <v>10</v>
      </c>
      <c r="E5061">
        <v>99</v>
      </c>
      <c r="F5061">
        <v>171</v>
      </c>
      <c r="G5061">
        <v>99</v>
      </c>
      <c r="H5061">
        <v>99</v>
      </c>
      <c r="I5061">
        <v>99</v>
      </c>
      <c r="J5061">
        <v>117</v>
      </c>
      <c r="M5061">
        <v>99</v>
      </c>
      <c r="N5061">
        <v>99</v>
      </c>
      <c r="O5061">
        <v>99</v>
      </c>
      <c r="P5061">
        <v>99</v>
      </c>
      <c r="R5061">
        <v>0</v>
      </c>
    </row>
    <row r="5062" spans="1:39">
      <c r="A5062">
        <v>16</v>
      </c>
      <c r="B5062">
        <v>299</v>
      </c>
      <c r="C5062">
        <v>2023</v>
      </c>
      <c r="D5062">
        <v>11</v>
      </c>
      <c r="E5062">
        <v>99</v>
      </c>
      <c r="F5062">
        <v>171</v>
      </c>
      <c r="G5062">
        <v>99</v>
      </c>
      <c r="H5062">
        <v>99</v>
      </c>
      <c r="I5062">
        <v>99</v>
      </c>
      <c r="J5062">
        <v>117</v>
      </c>
      <c r="M5062">
        <v>99</v>
      </c>
      <c r="N5062">
        <v>99</v>
      </c>
      <c r="O5062">
        <v>99</v>
      </c>
      <c r="P5062">
        <v>99</v>
      </c>
      <c r="R5062">
        <v>0</v>
      </c>
    </row>
    <row r="5063" spans="1:39">
      <c r="A5063">
        <v>16</v>
      </c>
      <c r="B5063">
        <v>300</v>
      </c>
      <c r="C5063">
        <v>2023</v>
      </c>
      <c r="D5063">
        <v>12</v>
      </c>
      <c r="E5063">
        <v>99</v>
      </c>
      <c r="F5063">
        <v>171</v>
      </c>
      <c r="G5063">
        <v>99</v>
      </c>
      <c r="H5063">
        <v>99</v>
      </c>
      <c r="I5063">
        <v>99</v>
      </c>
      <c r="J5063">
        <v>117</v>
      </c>
      <c r="M5063">
        <v>99</v>
      </c>
      <c r="N5063">
        <v>99</v>
      </c>
      <c r="O5063">
        <v>99</v>
      </c>
      <c r="P5063">
        <v>99</v>
      </c>
      <c r="R5063">
        <v>0</v>
      </c>
    </row>
    <row r="5064" spans="1:39">
      <c r="A5064">
        <v>16</v>
      </c>
      <c r="B5064">
        <v>301</v>
      </c>
      <c r="C5064">
        <v>2023</v>
      </c>
      <c r="D5064">
        <v>1</v>
      </c>
      <c r="E5064">
        <v>99</v>
      </c>
      <c r="F5064">
        <v>171</v>
      </c>
      <c r="G5064">
        <v>99</v>
      </c>
      <c r="H5064">
        <v>99</v>
      </c>
      <c r="I5064">
        <v>99</v>
      </c>
      <c r="J5064">
        <v>121</v>
      </c>
      <c r="M5064">
        <v>99</v>
      </c>
      <c r="N5064">
        <v>99</v>
      </c>
      <c r="O5064">
        <v>99</v>
      </c>
      <c r="P5064">
        <v>99</v>
      </c>
      <c r="Q5064">
        <v>30</v>
      </c>
      <c r="R5064">
        <v>98</v>
      </c>
      <c r="S5064">
        <v>98</v>
      </c>
      <c r="T5064">
        <v>3.975659229208925</v>
      </c>
      <c r="U5064">
        <v>3.5317640111979358</v>
      </c>
      <c r="V5064">
        <v>7.5612244897959187</v>
      </c>
      <c r="W5064">
        <v>58.346938775510189</v>
      </c>
      <c r="X5064">
        <v>150.89437725252611</v>
      </c>
      <c r="Y5064">
        <v>139.27551020408163</v>
      </c>
      <c r="Z5064">
        <v>139.27551020408163</v>
      </c>
      <c r="AA5064">
        <v>20.925163355978587</v>
      </c>
      <c r="AB5064">
        <v>3.9125701162559374</v>
      </c>
      <c r="AC5064">
        <v>-26.06219284997486</v>
      </c>
      <c r="AD5064">
        <v>4</v>
      </c>
      <c r="AE5064">
        <v>0</v>
      </c>
      <c r="AF5064">
        <v>0</v>
      </c>
      <c r="AG5064">
        <v>1</v>
      </c>
      <c r="AH5064">
        <v>1</v>
      </c>
      <c r="AI5064">
        <v>0</v>
      </c>
      <c r="AJ5064">
        <v>0</v>
      </c>
      <c r="AK5064">
        <v>1</v>
      </c>
      <c r="AL5064">
        <v>0</v>
      </c>
      <c r="AM5064">
        <v>2</v>
      </c>
    </row>
    <row r="5065" spans="1:39">
      <c r="A5065">
        <v>16</v>
      </c>
      <c r="B5065">
        <v>302</v>
      </c>
      <c r="C5065">
        <v>2023</v>
      </c>
      <c r="D5065">
        <v>2</v>
      </c>
      <c r="E5065">
        <v>99</v>
      </c>
      <c r="F5065">
        <v>171</v>
      </c>
      <c r="G5065">
        <v>99</v>
      </c>
      <c r="H5065">
        <v>99</v>
      </c>
      <c r="I5065">
        <v>99</v>
      </c>
      <c r="J5065">
        <v>121</v>
      </c>
      <c r="M5065">
        <v>99</v>
      </c>
      <c r="N5065">
        <v>99</v>
      </c>
      <c r="O5065">
        <v>99</v>
      </c>
      <c r="P5065">
        <v>99</v>
      </c>
      <c r="Q5065">
        <v>19</v>
      </c>
      <c r="R5065">
        <v>30</v>
      </c>
      <c r="S5065">
        <v>29</v>
      </c>
      <c r="T5065">
        <v>1.1507479861910244</v>
      </c>
      <c r="U5065">
        <v>0.98762455962757678</v>
      </c>
      <c r="V5065">
        <v>7.5</v>
      </c>
      <c r="W5065">
        <v>57.48275862068968</v>
      </c>
      <c r="X5065">
        <v>146.58721560130016</v>
      </c>
      <c r="Y5065">
        <v>131.6466666666667</v>
      </c>
      <c r="Z5065">
        <v>136.18620689655171</v>
      </c>
      <c r="AA5065">
        <v>18.256198269835295</v>
      </c>
      <c r="AB5065">
        <v>4.6284032373965154</v>
      </c>
      <c r="AC5065">
        <v>-23.518752749023442</v>
      </c>
      <c r="AD5065">
        <v>3</v>
      </c>
      <c r="AE5065">
        <v>0</v>
      </c>
      <c r="AF5065">
        <v>0</v>
      </c>
      <c r="AG5065">
        <v>1</v>
      </c>
      <c r="AH5065">
        <v>0</v>
      </c>
      <c r="AI5065">
        <v>0</v>
      </c>
      <c r="AJ5065">
        <v>0</v>
      </c>
      <c r="AK5065">
        <v>1</v>
      </c>
      <c r="AL5065">
        <v>0</v>
      </c>
      <c r="AM5065">
        <v>1</v>
      </c>
    </row>
    <row r="5066" spans="1:39">
      <c r="A5066">
        <v>16</v>
      </c>
      <c r="B5066">
        <v>303</v>
      </c>
      <c r="C5066">
        <v>2023</v>
      </c>
      <c r="D5066">
        <v>3</v>
      </c>
      <c r="E5066">
        <v>99</v>
      </c>
      <c r="F5066">
        <v>171</v>
      </c>
      <c r="G5066">
        <v>99</v>
      </c>
      <c r="H5066">
        <v>99</v>
      </c>
      <c r="I5066">
        <v>99</v>
      </c>
      <c r="J5066">
        <v>121</v>
      </c>
      <c r="M5066">
        <v>99</v>
      </c>
      <c r="N5066">
        <v>99</v>
      </c>
      <c r="O5066">
        <v>99</v>
      </c>
      <c r="P5066">
        <v>99</v>
      </c>
      <c r="Q5066">
        <v>22</v>
      </c>
      <c r="R5066">
        <v>65</v>
      </c>
      <c r="S5066">
        <v>65</v>
      </c>
      <c r="T5066">
        <v>2.2275531185743658</v>
      </c>
      <c r="U5066">
        <v>1.8730211453562324</v>
      </c>
      <c r="V5066">
        <v>9.5692307692307672</v>
      </c>
      <c r="W5066">
        <v>57.6</v>
      </c>
      <c r="X5066">
        <v>140.42170180848407</v>
      </c>
      <c r="Y5066">
        <v>129.60923076923081</v>
      </c>
      <c r="Z5066">
        <v>129.60923076923081</v>
      </c>
      <c r="AA5066">
        <v>11.652543110700622</v>
      </c>
      <c r="AB5066">
        <v>3.3226495451671756</v>
      </c>
      <c r="AC5066">
        <v>-33.857241094459397</v>
      </c>
      <c r="AD5066">
        <v>2</v>
      </c>
      <c r="AE5066">
        <v>0</v>
      </c>
      <c r="AF5066">
        <v>0</v>
      </c>
      <c r="AG5066">
        <v>1</v>
      </c>
      <c r="AH5066">
        <v>2</v>
      </c>
      <c r="AI5066">
        <v>1</v>
      </c>
      <c r="AJ5066">
        <v>0</v>
      </c>
      <c r="AK5066">
        <v>0</v>
      </c>
      <c r="AL5066">
        <v>4</v>
      </c>
      <c r="AM5066">
        <v>0</v>
      </c>
    </row>
    <row r="5067" spans="1:39">
      <c r="A5067">
        <v>16</v>
      </c>
      <c r="B5067">
        <v>304</v>
      </c>
      <c r="C5067">
        <v>2023</v>
      </c>
      <c r="D5067">
        <v>4</v>
      </c>
      <c r="E5067">
        <v>99</v>
      </c>
      <c r="F5067">
        <v>171</v>
      </c>
      <c r="G5067">
        <v>99</v>
      </c>
      <c r="H5067">
        <v>99</v>
      </c>
      <c r="I5067">
        <v>99</v>
      </c>
      <c r="J5067">
        <v>121</v>
      </c>
      <c r="M5067">
        <v>99</v>
      </c>
      <c r="N5067">
        <v>99</v>
      </c>
      <c r="O5067">
        <v>99</v>
      </c>
      <c r="P5067">
        <v>99</v>
      </c>
      <c r="Q5067">
        <v>20</v>
      </c>
      <c r="R5067">
        <v>43</v>
      </c>
      <c r="S5067">
        <v>43</v>
      </c>
      <c r="T5067">
        <v>1.7916666666666672</v>
      </c>
      <c r="U5067">
        <v>1.556042137444456</v>
      </c>
      <c r="V5067">
        <v>10.906976744186048</v>
      </c>
      <c r="W5067">
        <v>55.418604651162781</v>
      </c>
      <c r="X5067">
        <v>146.5015495477337</v>
      </c>
      <c r="Y5067">
        <v>135.22093023255812</v>
      </c>
      <c r="Z5067">
        <v>135.22093023255812</v>
      </c>
      <c r="AA5067">
        <v>12.62766542233342</v>
      </c>
      <c r="AB5067">
        <v>4.2329414597699255</v>
      </c>
      <c r="AC5067">
        <v>-39.999975891406109</v>
      </c>
      <c r="AD5067">
        <v>0</v>
      </c>
      <c r="AE5067">
        <v>0</v>
      </c>
      <c r="AF5067">
        <v>0</v>
      </c>
      <c r="AG5067">
        <v>1</v>
      </c>
      <c r="AH5067">
        <v>1</v>
      </c>
      <c r="AI5067">
        <v>0</v>
      </c>
      <c r="AJ5067">
        <v>0</v>
      </c>
      <c r="AK5067">
        <v>0</v>
      </c>
      <c r="AL5067">
        <v>1</v>
      </c>
      <c r="AM5067">
        <v>0</v>
      </c>
    </row>
    <row r="5068" spans="1:39">
      <c r="A5068">
        <v>16</v>
      </c>
      <c r="B5068">
        <v>305</v>
      </c>
      <c r="C5068">
        <v>2023</v>
      </c>
      <c r="D5068">
        <v>5</v>
      </c>
      <c r="E5068">
        <v>99</v>
      </c>
      <c r="F5068">
        <v>171</v>
      </c>
      <c r="G5068">
        <v>99</v>
      </c>
      <c r="H5068">
        <v>99</v>
      </c>
      <c r="I5068">
        <v>99</v>
      </c>
      <c r="J5068">
        <v>121</v>
      </c>
      <c r="M5068">
        <v>99</v>
      </c>
      <c r="N5068">
        <v>99</v>
      </c>
      <c r="O5068">
        <v>99</v>
      </c>
      <c r="P5068">
        <v>99</v>
      </c>
      <c r="Q5068">
        <v>22</v>
      </c>
      <c r="R5068">
        <v>55</v>
      </c>
      <c r="S5068">
        <v>54</v>
      </c>
      <c r="T5068">
        <v>2.0707831325301203</v>
      </c>
      <c r="U5068">
        <v>1.8417591092063024</v>
      </c>
      <c r="V5068">
        <v>5.7272727272727284</v>
      </c>
      <c r="W5068">
        <v>59.592592592592602</v>
      </c>
      <c r="X5068">
        <v>150.77317049148027</v>
      </c>
      <c r="Y5068">
        <v>136.93636363636369</v>
      </c>
      <c r="Z5068">
        <v>139.47222222222223</v>
      </c>
      <c r="AA5068">
        <v>27.553681051833671</v>
      </c>
      <c r="AB5068">
        <v>4.165637733037741</v>
      </c>
      <c r="AC5068">
        <v>-56.882610724497006</v>
      </c>
      <c r="AD5068">
        <v>1</v>
      </c>
      <c r="AE5068">
        <v>0</v>
      </c>
      <c r="AF5068">
        <v>0</v>
      </c>
      <c r="AG5068">
        <v>0</v>
      </c>
      <c r="AH5068">
        <v>2</v>
      </c>
      <c r="AI5068">
        <v>0</v>
      </c>
      <c r="AJ5068">
        <v>0</v>
      </c>
      <c r="AK5068">
        <v>2</v>
      </c>
      <c r="AL5068">
        <v>0</v>
      </c>
      <c r="AM5068">
        <v>2</v>
      </c>
    </row>
    <row r="5069" spans="1:39">
      <c r="A5069">
        <v>16</v>
      </c>
      <c r="B5069">
        <v>306</v>
      </c>
      <c r="C5069">
        <v>2023</v>
      </c>
      <c r="D5069">
        <v>6</v>
      </c>
      <c r="E5069">
        <v>99</v>
      </c>
      <c r="F5069">
        <v>171</v>
      </c>
      <c r="G5069">
        <v>99</v>
      </c>
      <c r="H5069">
        <v>99</v>
      </c>
      <c r="I5069">
        <v>99</v>
      </c>
      <c r="J5069">
        <v>121</v>
      </c>
      <c r="M5069">
        <v>99</v>
      </c>
      <c r="N5069">
        <v>99</v>
      </c>
      <c r="O5069">
        <v>99</v>
      </c>
      <c r="P5069">
        <v>99</v>
      </c>
      <c r="Q5069">
        <v>12</v>
      </c>
      <c r="R5069">
        <v>14</v>
      </c>
      <c r="S5069">
        <v>14</v>
      </c>
      <c r="T5069">
        <v>0.90673575129533679</v>
      </c>
      <c r="U5069">
        <v>0.7856625938267866</v>
      </c>
      <c r="V5069">
        <v>6.5714285714285694</v>
      </c>
      <c r="W5069">
        <v>58.5</v>
      </c>
      <c r="X5069">
        <v>144.50549450549451</v>
      </c>
      <c r="Y5069">
        <v>133.37857142857141</v>
      </c>
      <c r="Z5069">
        <v>133.37857142857141</v>
      </c>
      <c r="AA5069">
        <v>20.109918610740621</v>
      </c>
      <c r="AB5069">
        <v>3.9776159406645295</v>
      </c>
      <c r="AC5069">
        <v>-58.110281697771285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</row>
    <row r="5070" spans="1:39">
      <c r="A5070">
        <v>16</v>
      </c>
      <c r="B5070">
        <v>307</v>
      </c>
      <c r="C5070">
        <v>2023</v>
      </c>
      <c r="D5070">
        <v>7</v>
      </c>
      <c r="E5070">
        <v>99</v>
      </c>
      <c r="F5070">
        <v>171</v>
      </c>
      <c r="G5070">
        <v>99</v>
      </c>
      <c r="H5070">
        <v>99</v>
      </c>
      <c r="I5070">
        <v>99</v>
      </c>
      <c r="J5070">
        <v>121</v>
      </c>
      <c r="M5070">
        <v>99</v>
      </c>
      <c r="N5070">
        <v>99</v>
      </c>
      <c r="O5070">
        <v>99</v>
      </c>
      <c r="P5070">
        <v>99</v>
      </c>
      <c r="R5070">
        <v>0</v>
      </c>
    </row>
    <row r="5071" spans="1:39">
      <c r="A5071">
        <v>16</v>
      </c>
      <c r="B5071">
        <v>308</v>
      </c>
      <c r="C5071">
        <v>2023</v>
      </c>
      <c r="D5071">
        <v>8</v>
      </c>
      <c r="E5071">
        <v>99</v>
      </c>
      <c r="F5071">
        <v>171</v>
      </c>
      <c r="G5071">
        <v>99</v>
      </c>
      <c r="H5071">
        <v>99</v>
      </c>
      <c r="I5071">
        <v>99</v>
      </c>
      <c r="J5071">
        <v>121</v>
      </c>
      <c r="M5071">
        <v>99</v>
      </c>
      <c r="N5071">
        <v>99</v>
      </c>
      <c r="O5071">
        <v>99</v>
      </c>
      <c r="P5071">
        <v>99</v>
      </c>
      <c r="R5071">
        <v>0</v>
      </c>
    </row>
    <row r="5072" spans="1:39">
      <c r="A5072">
        <v>16</v>
      </c>
      <c r="B5072">
        <v>309</v>
      </c>
      <c r="C5072">
        <v>2023</v>
      </c>
      <c r="D5072">
        <v>9</v>
      </c>
      <c r="E5072">
        <v>99</v>
      </c>
      <c r="F5072">
        <v>171</v>
      </c>
      <c r="G5072">
        <v>99</v>
      </c>
      <c r="H5072">
        <v>99</v>
      </c>
      <c r="I5072">
        <v>99</v>
      </c>
      <c r="J5072">
        <v>121</v>
      </c>
      <c r="M5072">
        <v>99</v>
      </c>
      <c r="N5072">
        <v>99</v>
      </c>
      <c r="O5072">
        <v>99</v>
      </c>
      <c r="P5072">
        <v>99</v>
      </c>
      <c r="R5072">
        <v>0</v>
      </c>
    </row>
    <row r="5073" spans="1:39">
      <c r="A5073">
        <v>16</v>
      </c>
      <c r="B5073">
        <v>310</v>
      </c>
      <c r="C5073">
        <v>2023</v>
      </c>
      <c r="D5073">
        <v>10</v>
      </c>
      <c r="E5073">
        <v>99</v>
      </c>
      <c r="F5073">
        <v>171</v>
      </c>
      <c r="G5073">
        <v>99</v>
      </c>
      <c r="H5073">
        <v>99</v>
      </c>
      <c r="I5073">
        <v>99</v>
      </c>
      <c r="J5073">
        <v>121</v>
      </c>
      <c r="M5073">
        <v>99</v>
      </c>
      <c r="N5073">
        <v>99</v>
      </c>
      <c r="O5073">
        <v>99</v>
      </c>
      <c r="P5073">
        <v>99</v>
      </c>
      <c r="R5073">
        <v>0</v>
      </c>
    </row>
    <row r="5074" spans="1:39">
      <c r="A5074">
        <v>16</v>
      </c>
      <c r="B5074">
        <v>311</v>
      </c>
      <c r="C5074">
        <v>2023</v>
      </c>
      <c r="D5074">
        <v>11</v>
      </c>
      <c r="E5074">
        <v>99</v>
      </c>
      <c r="F5074">
        <v>171</v>
      </c>
      <c r="G5074">
        <v>99</v>
      </c>
      <c r="H5074">
        <v>99</v>
      </c>
      <c r="I5074">
        <v>99</v>
      </c>
      <c r="J5074">
        <v>121</v>
      </c>
      <c r="M5074">
        <v>99</v>
      </c>
      <c r="N5074">
        <v>99</v>
      </c>
      <c r="O5074">
        <v>99</v>
      </c>
      <c r="P5074">
        <v>99</v>
      </c>
      <c r="R5074">
        <v>0</v>
      </c>
    </row>
    <row r="5075" spans="1:39">
      <c r="A5075">
        <v>16</v>
      </c>
      <c r="B5075">
        <v>312</v>
      </c>
      <c r="C5075">
        <v>2023</v>
      </c>
      <c r="D5075">
        <v>12</v>
      </c>
      <c r="E5075">
        <v>99</v>
      </c>
      <c r="F5075">
        <v>171</v>
      </c>
      <c r="G5075">
        <v>99</v>
      </c>
      <c r="H5075">
        <v>99</v>
      </c>
      <c r="I5075">
        <v>99</v>
      </c>
      <c r="J5075">
        <v>121</v>
      </c>
      <c r="M5075">
        <v>99</v>
      </c>
      <c r="N5075">
        <v>99</v>
      </c>
      <c r="O5075">
        <v>99</v>
      </c>
      <c r="P5075">
        <v>99</v>
      </c>
      <c r="R5075">
        <v>0</v>
      </c>
    </row>
    <row r="5076" spans="1:39">
      <c r="A5076">
        <v>16</v>
      </c>
      <c r="B5076">
        <v>313</v>
      </c>
      <c r="C5076">
        <v>2023</v>
      </c>
      <c r="D5076">
        <v>1</v>
      </c>
      <c r="E5076">
        <v>99</v>
      </c>
      <c r="F5076">
        <v>171</v>
      </c>
      <c r="G5076">
        <v>99</v>
      </c>
      <c r="H5076">
        <v>99</v>
      </c>
      <c r="I5076">
        <v>99</v>
      </c>
      <c r="J5076">
        <v>134</v>
      </c>
      <c r="M5076">
        <v>99</v>
      </c>
      <c r="N5076">
        <v>99</v>
      </c>
      <c r="O5076">
        <v>99</v>
      </c>
      <c r="P5076">
        <v>99</v>
      </c>
      <c r="Q5076">
        <v>12</v>
      </c>
      <c r="R5076">
        <v>84</v>
      </c>
      <c r="S5076">
        <v>84</v>
      </c>
      <c r="T5076">
        <v>3.4077079107505077</v>
      </c>
      <c r="U5076">
        <v>3.5169372782620658</v>
      </c>
      <c r="V5076">
        <v>6.4880952380952399</v>
      </c>
      <c r="W5076">
        <v>58.464285714285694</v>
      </c>
      <c r="X5076">
        <v>175.30439044523555</v>
      </c>
      <c r="Y5076">
        <v>161.80595238095225</v>
      </c>
      <c r="Z5076">
        <v>161.80595238095225</v>
      </c>
      <c r="AA5076">
        <v>29.801203839500904</v>
      </c>
      <c r="AB5076">
        <v>4.9121967459323237</v>
      </c>
      <c r="AC5076">
        <v>-29.669991783105385</v>
      </c>
      <c r="AD5076">
        <v>3</v>
      </c>
      <c r="AE5076">
        <v>0</v>
      </c>
      <c r="AF5076">
        <v>0</v>
      </c>
      <c r="AG5076">
        <v>0</v>
      </c>
      <c r="AH5076">
        <v>5</v>
      </c>
      <c r="AI5076">
        <v>1</v>
      </c>
      <c r="AJ5076">
        <v>4</v>
      </c>
      <c r="AK5076">
        <v>0</v>
      </c>
      <c r="AL5076">
        <v>0</v>
      </c>
      <c r="AM5076">
        <v>0</v>
      </c>
    </row>
    <row r="5077" spans="1:39">
      <c r="A5077">
        <v>16</v>
      </c>
      <c r="B5077">
        <v>314</v>
      </c>
      <c r="C5077">
        <v>2023</v>
      </c>
      <c r="D5077">
        <v>2</v>
      </c>
      <c r="E5077">
        <v>99</v>
      </c>
      <c r="F5077">
        <v>171</v>
      </c>
      <c r="G5077">
        <v>99</v>
      </c>
      <c r="H5077">
        <v>99</v>
      </c>
      <c r="I5077">
        <v>99</v>
      </c>
      <c r="J5077">
        <v>134</v>
      </c>
      <c r="M5077">
        <v>99</v>
      </c>
      <c r="N5077">
        <v>99</v>
      </c>
      <c r="O5077">
        <v>99</v>
      </c>
      <c r="P5077">
        <v>99</v>
      </c>
      <c r="Q5077">
        <v>11</v>
      </c>
      <c r="R5077">
        <v>122</v>
      </c>
      <c r="S5077">
        <v>122</v>
      </c>
      <c r="T5077">
        <v>4.6797084771768303</v>
      </c>
      <c r="U5077">
        <v>4.9571030746547553</v>
      </c>
      <c r="V5077">
        <v>6.6475409836065582</v>
      </c>
      <c r="W5077">
        <v>59.26229508196721</v>
      </c>
      <c r="X5077">
        <v>176.03768893309419</v>
      </c>
      <c r="Y5077">
        <v>162.48278688524587</v>
      </c>
      <c r="Z5077">
        <v>162.48278688524587</v>
      </c>
      <c r="AA5077">
        <v>29.814180509388223</v>
      </c>
      <c r="AB5077">
        <v>4.3735480563784312</v>
      </c>
      <c r="AC5077">
        <v>-48.890060182461809</v>
      </c>
      <c r="AD5077">
        <v>6</v>
      </c>
      <c r="AE5077">
        <v>0</v>
      </c>
      <c r="AF5077">
        <v>0</v>
      </c>
      <c r="AG5077">
        <v>0</v>
      </c>
      <c r="AH5077">
        <v>3</v>
      </c>
      <c r="AI5077">
        <v>2</v>
      </c>
      <c r="AJ5077">
        <v>8</v>
      </c>
      <c r="AK5077">
        <v>0</v>
      </c>
      <c r="AL5077">
        <v>0</v>
      </c>
      <c r="AM5077">
        <v>1</v>
      </c>
    </row>
    <row r="5078" spans="1:39">
      <c r="A5078">
        <v>16</v>
      </c>
      <c r="B5078">
        <v>315</v>
      </c>
      <c r="C5078">
        <v>2023</v>
      </c>
      <c r="D5078">
        <v>3</v>
      </c>
      <c r="E5078">
        <v>99</v>
      </c>
      <c r="F5078">
        <v>171</v>
      </c>
      <c r="G5078">
        <v>99</v>
      </c>
      <c r="H5078">
        <v>99</v>
      </c>
      <c r="I5078">
        <v>99</v>
      </c>
      <c r="J5078">
        <v>134</v>
      </c>
      <c r="M5078">
        <v>99</v>
      </c>
      <c r="N5078">
        <v>99</v>
      </c>
      <c r="O5078">
        <v>99</v>
      </c>
      <c r="P5078">
        <v>99</v>
      </c>
      <c r="Q5078">
        <v>14</v>
      </c>
      <c r="R5078">
        <v>117</v>
      </c>
      <c r="S5078">
        <v>117</v>
      </c>
      <c r="T5078">
        <v>4.0095956134338593</v>
      </c>
      <c r="U5078">
        <v>4.2972813558071001</v>
      </c>
      <c r="V5078">
        <v>7.871794871794874</v>
      </c>
      <c r="W5078">
        <v>57.94871794871797</v>
      </c>
      <c r="X5078">
        <v>178.98343380466881</v>
      </c>
      <c r="Y5078">
        <v>165.20170940170951</v>
      </c>
      <c r="Z5078">
        <v>165.20170940170951</v>
      </c>
      <c r="AA5078">
        <v>29.577000717396661</v>
      </c>
      <c r="AB5078">
        <v>4.4450032521810492</v>
      </c>
      <c r="AC5078">
        <v>-15.47388991243192</v>
      </c>
      <c r="AD5078">
        <v>9</v>
      </c>
      <c r="AE5078">
        <v>0</v>
      </c>
      <c r="AF5078">
        <v>0</v>
      </c>
      <c r="AG5078">
        <v>0</v>
      </c>
      <c r="AH5078">
        <v>12</v>
      </c>
      <c r="AI5078">
        <v>5</v>
      </c>
      <c r="AJ5078">
        <v>16</v>
      </c>
      <c r="AK5078">
        <v>0</v>
      </c>
      <c r="AL5078">
        <v>2</v>
      </c>
      <c r="AM5078">
        <v>0</v>
      </c>
    </row>
    <row r="5079" spans="1:39">
      <c r="A5079">
        <v>16</v>
      </c>
      <c r="B5079">
        <v>316</v>
      </c>
      <c r="C5079">
        <v>2023</v>
      </c>
      <c r="D5079">
        <v>4</v>
      </c>
      <c r="E5079">
        <v>99</v>
      </c>
      <c r="F5079">
        <v>171</v>
      </c>
      <c r="G5079">
        <v>99</v>
      </c>
      <c r="H5079">
        <v>99</v>
      </c>
      <c r="I5079">
        <v>99</v>
      </c>
      <c r="J5079">
        <v>134</v>
      </c>
      <c r="M5079">
        <v>99</v>
      </c>
      <c r="N5079">
        <v>99</v>
      </c>
      <c r="O5079">
        <v>99</v>
      </c>
      <c r="P5079">
        <v>99</v>
      </c>
      <c r="Q5079">
        <v>11</v>
      </c>
      <c r="R5079">
        <v>67</v>
      </c>
      <c r="S5079">
        <v>66</v>
      </c>
      <c r="T5079">
        <v>2.7916666666666661</v>
      </c>
      <c r="U5079">
        <v>3.0715407399636683</v>
      </c>
      <c r="V5079">
        <v>6.5671641791044761</v>
      </c>
      <c r="W5079">
        <v>58.939393939393938</v>
      </c>
      <c r="X5079">
        <v>187.38215746834632</v>
      </c>
      <c r="Y5079">
        <v>171.30597014925371</v>
      </c>
      <c r="Z5079">
        <v>173.90151515151516</v>
      </c>
      <c r="AA5079">
        <v>31.716712411426958</v>
      </c>
      <c r="AB5079">
        <v>4.4377129923405194</v>
      </c>
      <c r="AC5079">
        <v>-33.298899440063671</v>
      </c>
      <c r="AD5079">
        <v>5</v>
      </c>
      <c r="AE5079">
        <v>1</v>
      </c>
      <c r="AF5079">
        <v>0</v>
      </c>
      <c r="AG5079">
        <v>1</v>
      </c>
      <c r="AH5079">
        <v>2</v>
      </c>
      <c r="AI5079">
        <v>1</v>
      </c>
      <c r="AJ5079">
        <v>6</v>
      </c>
      <c r="AK5079">
        <v>0</v>
      </c>
      <c r="AL5079">
        <v>0</v>
      </c>
      <c r="AM5079">
        <v>0</v>
      </c>
    </row>
    <row r="5080" spans="1:39">
      <c r="A5080">
        <v>16</v>
      </c>
      <c r="B5080">
        <v>317</v>
      </c>
      <c r="C5080">
        <v>2023</v>
      </c>
      <c r="D5080">
        <v>5</v>
      </c>
      <c r="E5080">
        <v>99</v>
      </c>
      <c r="F5080">
        <v>171</v>
      </c>
      <c r="G5080">
        <v>99</v>
      </c>
      <c r="H5080">
        <v>99</v>
      </c>
      <c r="I5080">
        <v>99</v>
      </c>
      <c r="J5080">
        <v>134</v>
      </c>
      <c r="M5080">
        <v>99</v>
      </c>
      <c r="N5080">
        <v>99</v>
      </c>
      <c r="O5080">
        <v>99</v>
      </c>
      <c r="P5080">
        <v>99</v>
      </c>
      <c r="Q5080">
        <v>13</v>
      </c>
      <c r="R5080">
        <v>82</v>
      </c>
      <c r="S5080">
        <v>82</v>
      </c>
      <c r="T5080">
        <v>3.0873493975903625</v>
      </c>
      <c r="U5080">
        <v>3.2621254949200327</v>
      </c>
      <c r="V5080">
        <v>7.4634146341463428</v>
      </c>
      <c r="W5080">
        <v>58.609756097560975</v>
      </c>
      <c r="X5080">
        <v>176.25188277884951</v>
      </c>
      <c r="Y5080">
        <v>162.68048780487803</v>
      </c>
      <c r="Z5080">
        <v>162.68048780487803</v>
      </c>
      <c r="AA5080">
        <v>30.466320625323178</v>
      </c>
      <c r="AB5080">
        <v>4.7131267068842817</v>
      </c>
      <c r="AC5080">
        <v>-29.508857054307398</v>
      </c>
      <c r="AD5080">
        <v>4</v>
      </c>
      <c r="AE5080">
        <v>0</v>
      </c>
      <c r="AF5080">
        <v>0</v>
      </c>
      <c r="AG5080">
        <v>0</v>
      </c>
      <c r="AH5080">
        <v>7</v>
      </c>
      <c r="AI5080">
        <v>3</v>
      </c>
      <c r="AJ5080">
        <v>0</v>
      </c>
      <c r="AK5080">
        <v>0</v>
      </c>
      <c r="AL5080">
        <v>0</v>
      </c>
      <c r="AM5080">
        <v>0</v>
      </c>
    </row>
    <row r="5081" spans="1:39">
      <c r="A5081">
        <v>16</v>
      </c>
      <c r="B5081">
        <v>318</v>
      </c>
      <c r="C5081">
        <v>2023</v>
      </c>
      <c r="D5081">
        <v>6</v>
      </c>
      <c r="E5081">
        <v>99</v>
      </c>
      <c r="F5081">
        <v>171</v>
      </c>
      <c r="G5081">
        <v>99</v>
      </c>
      <c r="H5081">
        <v>99</v>
      </c>
      <c r="I5081">
        <v>99</v>
      </c>
      <c r="J5081">
        <v>134</v>
      </c>
      <c r="M5081">
        <v>99</v>
      </c>
      <c r="N5081">
        <v>99</v>
      </c>
      <c r="O5081">
        <v>99</v>
      </c>
      <c r="P5081">
        <v>99</v>
      </c>
      <c r="Q5081">
        <v>8</v>
      </c>
      <c r="R5081">
        <v>32</v>
      </c>
      <c r="S5081">
        <v>32</v>
      </c>
      <c r="T5081">
        <v>2.0725388601036276</v>
      </c>
      <c r="U5081">
        <v>2.1952102056615841</v>
      </c>
      <c r="V5081">
        <v>5.53125</v>
      </c>
      <c r="W5081">
        <v>58.125</v>
      </c>
      <c r="X5081">
        <v>176.64544962080171</v>
      </c>
      <c r="Y5081">
        <v>163.04375000000005</v>
      </c>
      <c r="Z5081">
        <v>163.04375000000005</v>
      </c>
      <c r="AA5081">
        <v>26.853641949230912</v>
      </c>
      <c r="AB5081">
        <v>4.8460679937450317</v>
      </c>
      <c r="AC5081">
        <v>-38.142606482087011</v>
      </c>
      <c r="AD5081">
        <v>1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</row>
    <row r="5082" spans="1:39">
      <c r="A5082">
        <v>16</v>
      </c>
      <c r="B5082">
        <v>319</v>
      </c>
      <c r="C5082">
        <v>2023</v>
      </c>
      <c r="D5082">
        <v>7</v>
      </c>
      <c r="E5082">
        <v>99</v>
      </c>
      <c r="F5082">
        <v>171</v>
      </c>
      <c r="G5082">
        <v>99</v>
      </c>
      <c r="H5082">
        <v>99</v>
      </c>
      <c r="I5082">
        <v>99</v>
      </c>
      <c r="J5082">
        <v>134</v>
      </c>
      <c r="M5082">
        <v>99</v>
      </c>
      <c r="N5082">
        <v>99</v>
      </c>
      <c r="O5082">
        <v>99</v>
      </c>
      <c r="P5082">
        <v>99</v>
      </c>
      <c r="R5082">
        <v>0</v>
      </c>
    </row>
    <row r="5083" spans="1:39">
      <c r="A5083">
        <v>16</v>
      </c>
      <c r="B5083">
        <v>320</v>
      </c>
      <c r="C5083">
        <v>2023</v>
      </c>
      <c r="D5083">
        <v>8</v>
      </c>
      <c r="E5083">
        <v>99</v>
      </c>
      <c r="F5083">
        <v>171</v>
      </c>
      <c r="G5083">
        <v>99</v>
      </c>
      <c r="H5083">
        <v>99</v>
      </c>
      <c r="I5083">
        <v>99</v>
      </c>
      <c r="J5083">
        <v>134</v>
      </c>
      <c r="M5083">
        <v>99</v>
      </c>
      <c r="N5083">
        <v>99</v>
      </c>
      <c r="O5083">
        <v>99</v>
      </c>
      <c r="P5083">
        <v>99</v>
      </c>
      <c r="R5083">
        <v>0</v>
      </c>
    </row>
    <row r="5084" spans="1:39">
      <c r="A5084">
        <v>16</v>
      </c>
      <c r="B5084">
        <v>321</v>
      </c>
      <c r="C5084">
        <v>2023</v>
      </c>
      <c r="D5084">
        <v>9</v>
      </c>
      <c r="E5084">
        <v>99</v>
      </c>
      <c r="F5084">
        <v>171</v>
      </c>
      <c r="G5084">
        <v>99</v>
      </c>
      <c r="H5084">
        <v>99</v>
      </c>
      <c r="I5084">
        <v>99</v>
      </c>
      <c r="J5084">
        <v>134</v>
      </c>
      <c r="M5084">
        <v>99</v>
      </c>
      <c r="N5084">
        <v>99</v>
      </c>
      <c r="O5084">
        <v>99</v>
      </c>
      <c r="P5084">
        <v>99</v>
      </c>
      <c r="R5084">
        <v>0</v>
      </c>
    </row>
    <row r="5085" spans="1:39">
      <c r="A5085">
        <v>16</v>
      </c>
      <c r="B5085">
        <v>322</v>
      </c>
      <c r="C5085">
        <v>2023</v>
      </c>
      <c r="D5085">
        <v>10</v>
      </c>
      <c r="E5085">
        <v>99</v>
      </c>
      <c r="F5085">
        <v>171</v>
      </c>
      <c r="G5085">
        <v>99</v>
      </c>
      <c r="H5085">
        <v>99</v>
      </c>
      <c r="I5085">
        <v>99</v>
      </c>
      <c r="J5085">
        <v>134</v>
      </c>
      <c r="M5085">
        <v>99</v>
      </c>
      <c r="N5085">
        <v>99</v>
      </c>
      <c r="O5085">
        <v>99</v>
      </c>
      <c r="P5085">
        <v>99</v>
      </c>
      <c r="R5085">
        <v>0</v>
      </c>
    </row>
    <row r="5086" spans="1:39">
      <c r="A5086">
        <v>16</v>
      </c>
      <c r="B5086">
        <v>323</v>
      </c>
      <c r="C5086">
        <v>2023</v>
      </c>
      <c r="D5086">
        <v>11</v>
      </c>
      <c r="E5086">
        <v>99</v>
      </c>
      <c r="F5086">
        <v>171</v>
      </c>
      <c r="G5086">
        <v>99</v>
      </c>
      <c r="H5086">
        <v>99</v>
      </c>
      <c r="I5086">
        <v>99</v>
      </c>
      <c r="J5086">
        <v>134</v>
      </c>
      <c r="M5086">
        <v>99</v>
      </c>
      <c r="N5086">
        <v>99</v>
      </c>
      <c r="O5086">
        <v>99</v>
      </c>
      <c r="P5086">
        <v>99</v>
      </c>
      <c r="R5086">
        <v>0</v>
      </c>
    </row>
    <row r="5087" spans="1:39">
      <c r="A5087">
        <v>16</v>
      </c>
      <c r="B5087">
        <v>324</v>
      </c>
      <c r="C5087">
        <v>2023</v>
      </c>
      <c r="D5087">
        <v>12</v>
      </c>
      <c r="E5087">
        <v>99</v>
      </c>
      <c r="F5087">
        <v>171</v>
      </c>
      <c r="G5087">
        <v>99</v>
      </c>
      <c r="H5087">
        <v>99</v>
      </c>
      <c r="I5087">
        <v>99</v>
      </c>
      <c r="J5087">
        <v>134</v>
      </c>
      <c r="M5087">
        <v>99</v>
      </c>
      <c r="N5087">
        <v>99</v>
      </c>
      <c r="O5087">
        <v>99</v>
      </c>
      <c r="P5087">
        <v>99</v>
      </c>
      <c r="R5087">
        <v>0</v>
      </c>
    </row>
    <row r="5088" spans="1:39">
      <c r="A5088">
        <v>16</v>
      </c>
      <c r="B5088">
        <v>325</v>
      </c>
      <c r="C5088">
        <v>2023</v>
      </c>
      <c r="D5088">
        <v>1</v>
      </c>
      <c r="E5088">
        <v>99</v>
      </c>
      <c r="F5088">
        <v>171</v>
      </c>
      <c r="G5088">
        <v>99</v>
      </c>
      <c r="H5088">
        <v>99</v>
      </c>
      <c r="I5088">
        <v>99</v>
      </c>
      <c r="J5088">
        <v>141</v>
      </c>
      <c r="M5088">
        <v>99</v>
      </c>
      <c r="N5088">
        <v>99</v>
      </c>
      <c r="O5088">
        <v>99</v>
      </c>
      <c r="P5088">
        <v>99</v>
      </c>
      <c r="Q5088">
        <v>1</v>
      </c>
      <c r="R5088">
        <v>3</v>
      </c>
      <c r="S5088">
        <v>3</v>
      </c>
      <c r="T5088">
        <v>0.12170385395537522</v>
      </c>
      <c r="U5088">
        <v>0.10932451423042917</v>
      </c>
      <c r="V5088">
        <v>4.6666666666666679</v>
      </c>
      <c r="W5088">
        <v>60.33333333333335</v>
      </c>
      <c r="X5088">
        <v>152.58215962441307</v>
      </c>
      <c r="Y5088">
        <v>140.83333333333337</v>
      </c>
      <c r="Z5088">
        <v>140.83333333333337</v>
      </c>
      <c r="AA5088">
        <v>3.4836124290101593</v>
      </c>
      <c r="AB5088">
        <v>1.2472191289245664</v>
      </c>
      <c r="AC5088">
        <v>-99.991170771976883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</row>
    <row r="5089" spans="1:39">
      <c r="A5089">
        <v>16</v>
      </c>
      <c r="B5089">
        <v>326</v>
      </c>
      <c r="C5089">
        <v>2023</v>
      </c>
      <c r="D5089">
        <v>2</v>
      </c>
      <c r="E5089">
        <v>99</v>
      </c>
      <c r="F5089">
        <v>171</v>
      </c>
      <c r="G5089">
        <v>99</v>
      </c>
      <c r="H5089">
        <v>99</v>
      </c>
      <c r="I5089">
        <v>99</v>
      </c>
      <c r="J5089">
        <v>141</v>
      </c>
      <c r="M5089">
        <v>99</v>
      </c>
      <c r="N5089">
        <v>99</v>
      </c>
      <c r="O5089">
        <v>99</v>
      </c>
      <c r="P5089">
        <v>99</v>
      </c>
      <c r="Q5089">
        <v>2</v>
      </c>
      <c r="R5089">
        <v>4</v>
      </c>
      <c r="S5089">
        <v>4</v>
      </c>
      <c r="T5089">
        <v>0.15343306482546995</v>
      </c>
      <c r="U5089">
        <v>0.13453740139758852</v>
      </c>
      <c r="V5089">
        <v>6.25</v>
      </c>
      <c r="W5089">
        <v>57.75</v>
      </c>
      <c r="X5089">
        <v>145.72047670639219</v>
      </c>
      <c r="Y5089">
        <v>134.5</v>
      </c>
      <c r="Z5089">
        <v>134.5</v>
      </c>
      <c r="AA5089">
        <v>3.3458930048642777</v>
      </c>
      <c r="AB5089">
        <v>4.1457809879442502</v>
      </c>
      <c r="AC5089">
        <v>-26.673703512122845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1</v>
      </c>
      <c r="AK5089">
        <v>0</v>
      </c>
      <c r="AL5089">
        <v>1</v>
      </c>
      <c r="AM5089">
        <v>0</v>
      </c>
    </row>
    <row r="5090" spans="1:39">
      <c r="A5090">
        <v>16</v>
      </c>
      <c r="B5090">
        <v>327</v>
      </c>
      <c r="C5090">
        <v>2023</v>
      </c>
      <c r="D5090">
        <v>3</v>
      </c>
      <c r="E5090">
        <v>99</v>
      </c>
      <c r="F5090">
        <v>171</v>
      </c>
      <c r="G5090">
        <v>99</v>
      </c>
      <c r="H5090">
        <v>99</v>
      </c>
      <c r="I5090">
        <v>99</v>
      </c>
      <c r="J5090">
        <v>141</v>
      </c>
      <c r="M5090">
        <v>99</v>
      </c>
      <c r="N5090">
        <v>99</v>
      </c>
      <c r="O5090">
        <v>99</v>
      </c>
      <c r="P5090">
        <v>99</v>
      </c>
      <c r="Q5090">
        <v>3</v>
      </c>
      <c r="R5090">
        <v>3</v>
      </c>
      <c r="S5090">
        <v>3</v>
      </c>
      <c r="T5090">
        <v>0.10281014393420151</v>
      </c>
      <c r="U5090">
        <v>8.9686956061617654E-2</v>
      </c>
      <c r="V5090">
        <v>12</v>
      </c>
      <c r="W5090">
        <v>54.66666666666665</v>
      </c>
      <c r="X5090">
        <v>145.68436258577103</v>
      </c>
      <c r="Y5090">
        <v>134.4666666666667</v>
      </c>
      <c r="Z5090">
        <v>134.4666666666667</v>
      </c>
      <c r="AA5090">
        <v>3.1457201966415465</v>
      </c>
      <c r="AB5090">
        <v>0.94280904158227774</v>
      </c>
      <c r="AC5090">
        <v>-3.7463958276747991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1</v>
      </c>
      <c r="AM5090">
        <v>1</v>
      </c>
    </row>
    <row r="5091" spans="1:39">
      <c r="A5091">
        <v>16</v>
      </c>
      <c r="B5091">
        <v>328</v>
      </c>
      <c r="C5091">
        <v>2023</v>
      </c>
      <c r="D5091">
        <v>4</v>
      </c>
      <c r="E5091">
        <v>99</v>
      </c>
      <c r="F5091">
        <v>171</v>
      </c>
      <c r="G5091">
        <v>99</v>
      </c>
      <c r="H5091">
        <v>99</v>
      </c>
      <c r="I5091">
        <v>99</v>
      </c>
      <c r="J5091">
        <v>141</v>
      </c>
      <c r="M5091">
        <v>99</v>
      </c>
      <c r="N5091">
        <v>99</v>
      </c>
      <c r="O5091">
        <v>99</v>
      </c>
      <c r="P5091">
        <v>99</v>
      </c>
      <c r="Q5091">
        <v>1</v>
      </c>
      <c r="R5091">
        <v>1</v>
      </c>
      <c r="S5091">
        <v>1</v>
      </c>
      <c r="T5091">
        <v>4.1666666666666657E-2</v>
      </c>
      <c r="U5091">
        <v>4.1185808745842621E-2</v>
      </c>
      <c r="V5091">
        <v>11</v>
      </c>
      <c r="W5091">
        <v>54</v>
      </c>
      <c r="X5091">
        <v>166.73889490790901</v>
      </c>
      <c r="Y5091">
        <v>153.9</v>
      </c>
      <c r="Z5091">
        <v>153.9</v>
      </c>
      <c r="AA5091">
        <v>0</v>
      </c>
      <c r="AB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</row>
    <row r="5092" spans="1:39">
      <c r="A5092">
        <v>16</v>
      </c>
      <c r="B5092">
        <v>329</v>
      </c>
      <c r="C5092">
        <v>2023</v>
      </c>
      <c r="D5092">
        <v>5</v>
      </c>
      <c r="E5092">
        <v>99</v>
      </c>
      <c r="F5092">
        <v>171</v>
      </c>
      <c r="G5092">
        <v>99</v>
      </c>
      <c r="H5092">
        <v>99</v>
      </c>
      <c r="I5092">
        <v>99</v>
      </c>
      <c r="J5092">
        <v>141</v>
      </c>
      <c r="M5092">
        <v>99</v>
      </c>
      <c r="N5092">
        <v>99</v>
      </c>
      <c r="O5092">
        <v>99</v>
      </c>
      <c r="P5092">
        <v>99</v>
      </c>
      <c r="R5092">
        <v>0</v>
      </c>
    </row>
    <row r="5093" spans="1:39">
      <c r="A5093">
        <v>16</v>
      </c>
      <c r="B5093">
        <v>330</v>
      </c>
      <c r="C5093">
        <v>2023</v>
      </c>
      <c r="D5093">
        <v>6</v>
      </c>
      <c r="E5093">
        <v>99</v>
      </c>
      <c r="F5093">
        <v>171</v>
      </c>
      <c r="G5093">
        <v>99</v>
      </c>
      <c r="H5093">
        <v>99</v>
      </c>
      <c r="I5093">
        <v>99</v>
      </c>
      <c r="J5093">
        <v>141</v>
      </c>
      <c r="M5093">
        <v>99</v>
      </c>
      <c r="N5093">
        <v>99</v>
      </c>
      <c r="O5093">
        <v>99</v>
      </c>
      <c r="P5093">
        <v>99</v>
      </c>
      <c r="Q5093">
        <v>1</v>
      </c>
      <c r="R5093">
        <v>1</v>
      </c>
      <c r="S5093">
        <v>1</v>
      </c>
      <c r="T5093">
        <v>6.4766839378238364E-2</v>
      </c>
      <c r="U5093">
        <v>5.4739304587835359E-2</v>
      </c>
      <c r="V5093">
        <v>14</v>
      </c>
      <c r="W5093">
        <v>58</v>
      </c>
      <c r="X5093">
        <v>140.95341278439869</v>
      </c>
      <c r="Y5093">
        <v>130.1</v>
      </c>
      <c r="Z5093">
        <v>130.1</v>
      </c>
      <c r="AA5093">
        <v>0</v>
      </c>
      <c r="AB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</row>
    <row r="5094" spans="1:39">
      <c r="A5094">
        <v>16</v>
      </c>
      <c r="B5094">
        <v>331</v>
      </c>
      <c r="C5094">
        <v>2023</v>
      </c>
      <c r="D5094">
        <v>7</v>
      </c>
      <c r="E5094">
        <v>99</v>
      </c>
      <c r="F5094">
        <v>171</v>
      </c>
      <c r="G5094">
        <v>99</v>
      </c>
      <c r="H5094">
        <v>99</v>
      </c>
      <c r="I5094">
        <v>99</v>
      </c>
      <c r="J5094">
        <v>141</v>
      </c>
      <c r="M5094">
        <v>99</v>
      </c>
      <c r="N5094">
        <v>99</v>
      </c>
      <c r="O5094">
        <v>99</v>
      </c>
      <c r="P5094">
        <v>99</v>
      </c>
      <c r="R5094">
        <v>0</v>
      </c>
    </row>
    <row r="5095" spans="1:39">
      <c r="A5095">
        <v>16</v>
      </c>
      <c r="B5095">
        <v>332</v>
      </c>
      <c r="C5095">
        <v>2023</v>
      </c>
      <c r="D5095">
        <v>8</v>
      </c>
      <c r="E5095">
        <v>99</v>
      </c>
      <c r="F5095">
        <v>171</v>
      </c>
      <c r="G5095">
        <v>99</v>
      </c>
      <c r="H5095">
        <v>99</v>
      </c>
      <c r="I5095">
        <v>99</v>
      </c>
      <c r="J5095">
        <v>141</v>
      </c>
      <c r="M5095">
        <v>99</v>
      </c>
      <c r="N5095">
        <v>99</v>
      </c>
      <c r="O5095">
        <v>99</v>
      </c>
      <c r="P5095">
        <v>99</v>
      </c>
      <c r="R5095">
        <v>0</v>
      </c>
    </row>
    <row r="5096" spans="1:39">
      <c r="A5096">
        <v>16</v>
      </c>
      <c r="B5096">
        <v>333</v>
      </c>
      <c r="C5096">
        <v>2023</v>
      </c>
      <c r="D5096">
        <v>9</v>
      </c>
      <c r="E5096">
        <v>99</v>
      </c>
      <c r="F5096">
        <v>171</v>
      </c>
      <c r="G5096">
        <v>99</v>
      </c>
      <c r="H5096">
        <v>99</v>
      </c>
      <c r="I5096">
        <v>99</v>
      </c>
      <c r="J5096">
        <v>141</v>
      </c>
      <c r="M5096">
        <v>99</v>
      </c>
      <c r="N5096">
        <v>99</v>
      </c>
      <c r="O5096">
        <v>99</v>
      </c>
      <c r="P5096">
        <v>99</v>
      </c>
      <c r="R5096">
        <v>0</v>
      </c>
    </row>
    <row r="5097" spans="1:39">
      <c r="A5097">
        <v>16</v>
      </c>
      <c r="B5097">
        <v>334</v>
      </c>
      <c r="C5097">
        <v>2023</v>
      </c>
      <c r="D5097">
        <v>10</v>
      </c>
      <c r="E5097">
        <v>99</v>
      </c>
      <c r="F5097">
        <v>171</v>
      </c>
      <c r="G5097">
        <v>99</v>
      </c>
      <c r="H5097">
        <v>99</v>
      </c>
      <c r="I5097">
        <v>99</v>
      </c>
      <c r="J5097">
        <v>141</v>
      </c>
      <c r="M5097">
        <v>99</v>
      </c>
      <c r="N5097">
        <v>99</v>
      </c>
      <c r="O5097">
        <v>99</v>
      </c>
      <c r="P5097">
        <v>99</v>
      </c>
      <c r="R5097">
        <v>0</v>
      </c>
    </row>
    <row r="5098" spans="1:39">
      <c r="A5098">
        <v>16</v>
      </c>
      <c r="B5098">
        <v>335</v>
      </c>
      <c r="C5098">
        <v>2023</v>
      </c>
      <c r="D5098">
        <v>11</v>
      </c>
      <c r="E5098">
        <v>99</v>
      </c>
      <c r="F5098">
        <v>171</v>
      </c>
      <c r="G5098">
        <v>99</v>
      </c>
      <c r="H5098">
        <v>99</v>
      </c>
      <c r="I5098">
        <v>99</v>
      </c>
      <c r="J5098">
        <v>141</v>
      </c>
      <c r="M5098">
        <v>99</v>
      </c>
      <c r="N5098">
        <v>99</v>
      </c>
      <c r="O5098">
        <v>99</v>
      </c>
      <c r="P5098">
        <v>99</v>
      </c>
      <c r="R5098">
        <v>0</v>
      </c>
    </row>
    <row r="5099" spans="1:39">
      <c r="A5099">
        <v>16</v>
      </c>
      <c r="B5099">
        <v>336</v>
      </c>
      <c r="C5099">
        <v>2023</v>
      </c>
      <c r="D5099">
        <v>12</v>
      </c>
      <c r="E5099">
        <v>99</v>
      </c>
      <c r="F5099">
        <v>171</v>
      </c>
      <c r="G5099">
        <v>99</v>
      </c>
      <c r="H5099">
        <v>99</v>
      </c>
      <c r="I5099">
        <v>99</v>
      </c>
      <c r="J5099">
        <v>141</v>
      </c>
      <c r="M5099">
        <v>99</v>
      </c>
      <c r="N5099">
        <v>99</v>
      </c>
      <c r="O5099">
        <v>99</v>
      </c>
      <c r="P5099">
        <v>99</v>
      </c>
      <c r="R5099">
        <v>0</v>
      </c>
    </row>
    <row r="5100" spans="1:39">
      <c r="A5100">
        <v>16</v>
      </c>
      <c r="B5100">
        <v>337</v>
      </c>
      <c r="C5100">
        <v>2023</v>
      </c>
      <c r="D5100">
        <v>1</v>
      </c>
      <c r="E5100">
        <v>99</v>
      </c>
      <c r="F5100">
        <v>171</v>
      </c>
      <c r="G5100">
        <v>99</v>
      </c>
      <c r="H5100">
        <v>99</v>
      </c>
      <c r="I5100">
        <v>99</v>
      </c>
      <c r="J5100">
        <v>143</v>
      </c>
      <c r="M5100">
        <v>99</v>
      </c>
      <c r="N5100">
        <v>99</v>
      </c>
      <c r="O5100">
        <v>99</v>
      </c>
      <c r="P5100">
        <v>99</v>
      </c>
      <c r="Q5100">
        <v>3</v>
      </c>
      <c r="R5100">
        <v>3</v>
      </c>
      <c r="S5100">
        <v>3</v>
      </c>
      <c r="T5100">
        <v>0.12170385395537522</v>
      </c>
      <c r="U5100">
        <v>0.10521028990791124</v>
      </c>
      <c r="V5100">
        <v>4.6666666666666679</v>
      </c>
      <c r="W5100">
        <v>63</v>
      </c>
      <c r="X5100">
        <v>146.84001444564822</v>
      </c>
      <c r="Y5100">
        <v>135.5333333333333</v>
      </c>
      <c r="Z5100">
        <v>135.5333333333333</v>
      </c>
      <c r="AA5100">
        <v>33.791649198515863</v>
      </c>
      <c r="AB5100">
        <v>2.8284271247461903</v>
      </c>
      <c r="AC5100">
        <v>-98.90781100305793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</row>
    <row r="5101" spans="1:39">
      <c r="A5101">
        <v>16</v>
      </c>
      <c r="B5101">
        <v>338</v>
      </c>
      <c r="C5101">
        <v>2023</v>
      </c>
      <c r="D5101">
        <v>2</v>
      </c>
      <c r="E5101">
        <v>99</v>
      </c>
      <c r="F5101">
        <v>171</v>
      </c>
      <c r="G5101">
        <v>99</v>
      </c>
      <c r="H5101">
        <v>99</v>
      </c>
      <c r="I5101">
        <v>99</v>
      </c>
      <c r="J5101">
        <v>143</v>
      </c>
      <c r="M5101">
        <v>99</v>
      </c>
      <c r="N5101">
        <v>99</v>
      </c>
      <c r="O5101">
        <v>99</v>
      </c>
      <c r="P5101">
        <v>99</v>
      </c>
      <c r="Q5101">
        <v>3</v>
      </c>
      <c r="R5101">
        <v>4</v>
      </c>
      <c r="S5101">
        <v>4</v>
      </c>
      <c r="T5101">
        <v>0.15343306482546995</v>
      </c>
      <c r="U5101">
        <v>0.14944154474944038</v>
      </c>
      <c r="V5101">
        <v>3.5</v>
      </c>
      <c r="W5101">
        <v>62</v>
      </c>
      <c r="X5101">
        <v>161.86348862405205</v>
      </c>
      <c r="Y5101">
        <v>149.40000000000003</v>
      </c>
      <c r="Z5101">
        <v>149.40000000000003</v>
      </c>
      <c r="AA5101">
        <v>15.007498125936625</v>
      </c>
      <c r="AB5101">
        <v>3.6742346141747673</v>
      </c>
      <c r="AC5101">
        <v>-94.258237754673061</v>
      </c>
      <c r="AD5101">
        <v>1</v>
      </c>
      <c r="AE5101">
        <v>0</v>
      </c>
      <c r="AF5101">
        <v>0</v>
      </c>
      <c r="AG5101">
        <v>1</v>
      </c>
      <c r="AH5101">
        <v>2</v>
      </c>
      <c r="AI5101">
        <v>0</v>
      </c>
      <c r="AJ5101">
        <v>0</v>
      </c>
      <c r="AK5101">
        <v>0</v>
      </c>
      <c r="AL5101">
        <v>0</v>
      </c>
      <c r="AM5101">
        <v>0</v>
      </c>
    </row>
    <row r="5102" spans="1:39">
      <c r="A5102">
        <v>16</v>
      </c>
      <c r="B5102">
        <v>339</v>
      </c>
      <c r="C5102">
        <v>2023</v>
      </c>
      <c r="D5102">
        <v>3</v>
      </c>
      <c r="E5102">
        <v>99</v>
      </c>
      <c r="F5102">
        <v>171</v>
      </c>
      <c r="G5102">
        <v>99</v>
      </c>
      <c r="H5102">
        <v>99</v>
      </c>
      <c r="I5102">
        <v>99</v>
      </c>
      <c r="J5102">
        <v>143</v>
      </c>
      <c r="M5102">
        <v>99</v>
      </c>
      <c r="N5102">
        <v>99</v>
      </c>
      <c r="O5102">
        <v>99</v>
      </c>
      <c r="P5102">
        <v>99</v>
      </c>
      <c r="Q5102">
        <v>4</v>
      </c>
      <c r="R5102">
        <v>13</v>
      </c>
      <c r="S5102">
        <v>13</v>
      </c>
      <c r="T5102">
        <v>0.4455106237148731</v>
      </c>
      <c r="U5102">
        <v>0.43531745158316193</v>
      </c>
      <c r="V5102">
        <v>9.1538461538461569</v>
      </c>
      <c r="W5102">
        <v>55.076923076923087</v>
      </c>
      <c r="X5102">
        <v>163.18026502208517</v>
      </c>
      <c r="Y5102">
        <v>150.61538461538464</v>
      </c>
      <c r="Z5102">
        <v>150.61538461538464</v>
      </c>
      <c r="AA5102">
        <v>21.403265248872753</v>
      </c>
      <c r="AB5102">
        <v>6.2691127879412498</v>
      </c>
      <c r="AC5102">
        <v>-5.2177749010093688</v>
      </c>
      <c r="AD5102">
        <v>1</v>
      </c>
      <c r="AE5102">
        <v>0</v>
      </c>
      <c r="AF5102">
        <v>0</v>
      </c>
      <c r="AG5102">
        <v>0</v>
      </c>
      <c r="AH5102">
        <v>1</v>
      </c>
      <c r="AI5102">
        <v>0</v>
      </c>
      <c r="AJ5102">
        <v>0</v>
      </c>
      <c r="AK5102">
        <v>0</v>
      </c>
      <c r="AL5102">
        <v>0</v>
      </c>
      <c r="AM5102">
        <v>0</v>
      </c>
    </row>
    <row r="5103" spans="1:39">
      <c r="A5103">
        <v>16</v>
      </c>
      <c r="B5103">
        <v>340</v>
      </c>
      <c r="C5103">
        <v>2023</v>
      </c>
      <c r="D5103">
        <v>4</v>
      </c>
      <c r="E5103">
        <v>99</v>
      </c>
      <c r="F5103">
        <v>171</v>
      </c>
      <c r="G5103">
        <v>99</v>
      </c>
      <c r="H5103">
        <v>99</v>
      </c>
      <c r="I5103">
        <v>99</v>
      </c>
      <c r="J5103">
        <v>143</v>
      </c>
      <c r="M5103">
        <v>99</v>
      </c>
      <c r="N5103">
        <v>99</v>
      </c>
      <c r="O5103">
        <v>99</v>
      </c>
      <c r="P5103">
        <v>99</v>
      </c>
      <c r="Q5103">
        <v>1</v>
      </c>
      <c r="R5103">
        <v>5</v>
      </c>
      <c r="S5103">
        <v>5</v>
      </c>
      <c r="T5103">
        <v>0.2083333333333334</v>
      </c>
      <c r="U5103">
        <v>0.13637614124029498</v>
      </c>
      <c r="V5103">
        <v>2.8</v>
      </c>
      <c r="W5103">
        <v>62</v>
      </c>
      <c r="X5103">
        <v>110.42253521126761</v>
      </c>
      <c r="Y5103">
        <v>101.92</v>
      </c>
      <c r="Z5103">
        <v>101.92</v>
      </c>
      <c r="AA5103">
        <v>18.174641674597076</v>
      </c>
      <c r="AB5103">
        <v>2.2803508501982757</v>
      </c>
      <c r="AC5103">
        <v>41.742511367417727</v>
      </c>
      <c r="AD5103">
        <v>2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</row>
    <row r="5104" spans="1:39">
      <c r="A5104">
        <v>16</v>
      </c>
      <c r="B5104">
        <v>341</v>
      </c>
      <c r="C5104">
        <v>2023</v>
      </c>
      <c r="D5104">
        <v>5</v>
      </c>
      <c r="E5104">
        <v>99</v>
      </c>
      <c r="F5104">
        <v>171</v>
      </c>
      <c r="G5104">
        <v>99</v>
      </c>
      <c r="H5104">
        <v>99</v>
      </c>
      <c r="I5104">
        <v>99</v>
      </c>
      <c r="J5104">
        <v>143</v>
      </c>
      <c r="M5104">
        <v>99</v>
      </c>
      <c r="N5104">
        <v>99</v>
      </c>
      <c r="O5104">
        <v>99</v>
      </c>
      <c r="P5104">
        <v>99</v>
      </c>
      <c r="Q5104">
        <v>2</v>
      </c>
      <c r="R5104">
        <v>2</v>
      </c>
      <c r="S5104">
        <v>2</v>
      </c>
      <c r="T5104">
        <v>7.5301204819277101E-2</v>
      </c>
      <c r="U5104">
        <v>7.4682763320932669E-2</v>
      </c>
      <c r="V5104">
        <v>11</v>
      </c>
      <c r="W5104">
        <v>52.5</v>
      </c>
      <c r="X5104">
        <v>165.43878656554713</v>
      </c>
      <c r="Y5104">
        <v>152.69999999999999</v>
      </c>
      <c r="Z5104">
        <v>152.69999999999999</v>
      </c>
      <c r="AA5104">
        <v>20.800000000000075</v>
      </c>
      <c r="AB5104">
        <v>3.5</v>
      </c>
      <c r="AC5104">
        <v>-99.999999999997385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</row>
    <row r="5105" spans="1:39">
      <c r="A5105">
        <v>16</v>
      </c>
      <c r="B5105">
        <v>342</v>
      </c>
      <c r="C5105">
        <v>2023</v>
      </c>
      <c r="D5105">
        <v>6</v>
      </c>
      <c r="E5105">
        <v>99</v>
      </c>
      <c r="F5105">
        <v>171</v>
      </c>
      <c r="G5105">
        <v>99</v>
      </c>
      <c r="H5105">
        <v>99</v>
      </c>
      <c r="I5105">
        <v>99</v>
      </c>
      <c r="J5105">
        <v>143</v>
      </c>
      <c r="M5105">
        <v>99</v>
      </c>
      <c r="N5105">
        <v>99</v>
      </c>
      <c r="O5105">
        <v>99</v>
      </c>
      <c r="P5105">
        <v>99</v>
      </c>
      <c r="Q5105">
        <v>3</v>
      </c>
      <c r="R5105">
        <v>7</v>
      </c>
      <c r="S5105">
        <v>7</v>
      </c>
      <c r="T5105">
        <v>0.45336787564766839</v>
      </c>
      <c r="U5105">
        <v>0.38241778585613778</v>
      </c>
      <c r="V5105">
        <v>1.5714285714285712</v>
      </c>
      <c r="W5105">
        <v>62</v>
      </c>
      <c r="X5105">
        <v>140.67481813960688</v>
      </c>
      <c r="Y5105">
        <v>129.84285714285713</v>
      </c>
      <c r="Z5105">
        <v>129.84285714285713</v>
      </c>
      <c r="AA5105">
        <v>18.080364814813375</v>
      </c>
      <c r="AB5105">
        <v>4.0355562548072959</v>
      </c>
      <c r="AC5105">
        <v>-88.379780762464719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1</v>
      </c>
      <c r="AJ5105">
        <v>0</v>
      </c>
      <c r="AK5105">
        <v>0</v>
      </c>
      <c r="AL5105">
        <v>1</v>
      </c>
      <c r="AM5105">
        <v>0</v>
      </c>
    </row>
    <row r="5106" spans="1:39">
      <c r="A5106">
        <v>16</v>
      </c>
      <c r="B5106">
        <v>343</v>
      </c>
      <c r="C5106">
        <v>2023</v>
      </c>
      <c r="D5106">
        <v>7</v>
      </c>
      <c r="E5106">
        <v>99</v>
      </c>
      <c r="F5106">
        <v>171</v>
      </c>
      <c r="G5106">
        <v>99</v>
      </c>
      <c r="H5106">
        <v>99</v>
      </c>
      <c r="I5106">
        <v>99</v>
      </c>
      <c r="J5106">
        <v>143</v>
      </c>
      <c r="M5106">
        <v>99</v>
      </c>
      <c r="N5106">
        <v>99</v>
      </c>
      <c r="O5106">
        <v>99</v>
      </c>
      <c r="P5106">
        <v>99</v>
      </c>
      <c r="R5106">
        <v>0</v>
      </c>
    </row>
    <row r="5107" spans="1:39">
      <c r="A5107">
        <v>16</v>
      </c>
      <c r="B5107">
        <v>344</v>
      </c>
      <c r="C5107">
        <v>2023</v>
      </c>
      <c r="D5107">
        <v>8</v>
      </c>
      <c r="E5107">
        <v>99</v>
      </c>
      <c r="F5107">
        <v>171</v>
      </c>
      <c r="G5107">
        <v>99</v>
      </c>
      <c r="H5107">
        <v>99</v>
      </c>
      <c r="I5107">
        <v>99</v>
      </c>
      <c r="J5107">
        <v>143</v>
      </c>
      <c r="M5107">
        <v>99</v>
      </c>
      <c r="N5107">
        <v>99</v>
      </c>
      <c r="O5107">
        <v>99</v>
      </c>
      <c r="P5107">
        <v>99</v>
      </c>
      <c r="R5107">
        <v>0</v>
      </c>
    </row>
    <row r="5108" spans="1:39">
      <c r="A5108">
        <v>16</v>
      </c>
      <c r="B5108">
        <v>345</v>
      </c>
      <c r="C5108">
        <v>2023</v>
      </c>
      <c r="D5108">
        <v>9</v>
      </c>
      <c r="E5108">
        <v>99</v>
      </c>
      <c r="F5108">
        <v>171</v>
      </c>
      <c r="G5108">
        <v>99</v>
      </c>
      <c r="H5108">
        <v>99</v>
      </c>
      <c r="I5108">
        <v>99</v>
      </c>
      <c r="J5108">
        <v>143</v>
      </c>
      <c r="M5108">
        <v>99</v>
      </c>
      <c r="N5108">
        <v>99</v>
      </c>
      <c r="O5108">
        <v>99</v>
      </c>
      <c r="P5108">
        <v>99</v>
      </c>
      <c r="R5108">
        <v>0</v>
      </c>
    </row>
    <row r="5109" spans="1:39">
      <c r="A5109">
        <v>16</v>
      </c>
      <c r="B5109">
        <v>346</v>
      </c>
      <c r="C5109">
        <v>2023</v>
      </c>
      <c r="D5109">
        <v>10</v>
      </c>
      <c r="E5109">
        <v>99</v>
      </c>
      <c r="F5109">
        <v>171</v>
      </c>
      <c r="G5109">
        <v>99</v>
      </c>
      <c r="H5109">
        <v>99</v>
      </c>
      <c r="I5109">
        <v>99</v>
      </c>
      <c r="J5109">
        <v>143</v>
      </c>
      <c r="M5109">
        <v>99</v>
      </c>
      <c r="N5109">
        <v>99</v>
      </c>
      <c r="O5109">
        <v>99</v>
      </c>
      <c r="P5109">
        <v>99</v>
      </c>
      <c r="R5109">
        <v>0</v>
      </c>
    </row>
    <row r="5110" spans="1:39">
      <c r="A5110">
        <v>16</v>
      </c>
      <c r="B5110">
        <v>347</v>
      </c>
      <c r="C5110">
        <v>2023</v>
      </c>
      <c r="D5110">
        <v>11</v>
      </c>
      <c r="E5110">
        <v>99</v>
      </c>
      <c r="F5110">
        <v>171</v>
      </c>
      <c r="G5110">
        <v>99</v>
      </c>
      <c r="H5110">
        <v>99</v>
      </c>
      <c r="I5110">
        <v>99</v>
      </c>
      <c r="J5110">
        <v>143</v>
      </c>
      <c r="M5110">
        <v>99</v>
      </c>
      <c r="N5110">
        <v>99</v>
      </c>
      <c r="O5110">
        <v>99</v>
      </c>
      <c r="P5110">
        <v>99</v>
      </c>
      <c r="R5110">
        <v>0</v>
      </c>
    </row>
    <row r="5111" spans="1:39">
      <c r="A5111">
        <v>16</v>
      </c>
      <c r="B5111">
        <v>348</v>
      </c>
      <c r="C5111">
        <v>2023</v>
      </c>
      <c r="D5111">
        <v>12</v>
      </c>
      <c r="E5111">
        <v>99</v>
      </c>
      <c r="F5111">
        <v>171</v>
      </c>
      <c r="G5111">
        <v>99</v>
      </c>
      <c r="H5111">
        <v>99</v>
      </c>
      <c r="I5111">
        <v>99</v>
      </c>
      <c r="J5111">
        <v>143</v>
      </c>
      <c r="M5111">
        <v>99</v>
      </c>
      <c r="N5111">
        <v>99</v>
      </c>
      <c r="O5111">
        <v>99</v>
      </c>
      <c r="P5111">
        <v>99</v>
      </c>
      <c r="R5111">
        <v>0</v>
      </c>
    </row>
    <row r="5112" spans="1:39">
      <c r="A5112">
        <v>16</v>
      </c>
      <c r="B5112">
        <v>349</v>
      </c>
      <c r="C5112">
        <v>2023</v>
      </c>
      <c r="D5112">
        <v>1</v>
      </c>
      <c r="E5112">
        <v>99</v>
      </c>
      <c r="F5112">
        <v>171</v>
      </c>
      <c r="G5112">
        <v>99</v>
      </c>
      <c r="H5112">
        <v>99</v>
      </c>
      <c r="I5112">
        <v>99</v>
      </c>
      <c r="J5112">
        <v>147</v>
      </c>
      <c r="M5112">
        <v>99</v>
      </c>
      <c r="N5112">
        <v>99</v>
      </c>
      <c r="O5112">
        <v>99</v>
      </c>
      <c r="P5112">
        <v>99</v>
      </c>
      <c r="Q5112">
        <v>9</v>
      </c>
      <c r="R5112">
        <v>42</v>
      </c>
      <c r="S5112">
        <v>40</v>
      </c>
      <c r="T5112">
        <v>1.7038539553752539</v>
      </c>
      <c r="U5112">
        <v>1.4750399843090212</v>
      </c>
      <c r="V5112">
        <v>8.2380952380952355</v>
      </c>
      <c r="W5112">
        <v>56.95</v>
      </c>
      <c r="X5112">
        <v>155.82985090027341</v>
      </c>
      <c r="Y5112">
        <v>135.72619047619051</v>
      </c>
      <c r="Z5112">
        <v>142.51250000000002</v>
      </c>
      <c r="AA5112">
        <v>26.360843949881382</v>
      </c>
      <c r="AB5112">
        <v>4.3356083771484561</v>
      </c>
      <c r="AC5112">
        <v>-47.050691921302075</v>
      </c>
      <c r="AD5112">
        <v>2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1</v>
      </c>
      <c r="AK5112">
        <v>0</v>
      </c>
      <c r="AL5112">
        <v>0</v>
      </c>
      <c r="AM5112">
        <v>1</v>
      </c>
    </row>
    <row r="5113" spans="1:39">
      <c r="A5113">
        <v>16</v>
      </c>
      <c r="B5113">
        <v>350</v>
      </c>
      <c r="C5113">
        <v>2023</v>
      </c>
      <c r="D5113">
        <v>2</v>
      </c>
      <c r="E5113">
        <v>99</v>
      </c>
      <c r="F5113">
        <v>171</v>
      </c>
      <c r="G5113">
        <v>99</v>
      </c>
      <c r="H5113">
        <v>99</v>
      </c>
      <c r="I5113">
        <v>99</v>
      </c>
      <c r="J5113">
        <v>147</v>
      </c>
      <c r="M5113">
        <v>99</v>
      </c>
      <c r="N5113">
        <v>99</v>
      </c>
      <c r="O5113">
        <v>99</v>
      </c>
      <c r="P5113">
        <v>99</v>
      </c>
      <c r="Q5113">
        <v>10</v>
      </c>
      <c r="R5113">
        <v>17</v>
      </c>
      <c r="S5113">
        <v>17</v>
      </c>
      <c r="T5113">
        <v>0.65209052550824709</v>
      </c>
      <c r="U5113">
        <v>0.55945552863696091</v>
      </c>
      <c r="V5113">
        <v>8.5294117647058822</v>
      </c>
      <c r="W5113">
        <v>58.117647058823515</v>
      </c>
      <c r="X5113">
        <v>142.57854821235105</v>
      </c>
      <c r="Y5113">
        <v>131.6</v>
      </c>
      <c r="Z5113">
        <v>131.6</v>
      </c>
      <c r="AA5113">
        <v>14.388394015766602</v>
      </c>
      <c r="AB5113">
        <v>3.8939221561024127</v>
      </c>
      <c r="AC5113">
        <v>-64.926347542063823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</row>
    <row r="5114" spans="1:39">
      <c r="A5114">
        <v>16</v>
      </c>
      <c r="B5114">
        <v>351</v>
      </c>
      <c r="C5114">
        <v>2023</v>
      </c>
      <c r="D5114">
        <v>3</v>
      </c>
      <c r="E5114">
        <v>99</v>
      </c>
      <c r="F5114">
        <v>171</v>
      </c>
      <c r="G5114">
        <v>99</v>
      </c>
      <c r="H5114">
        <v>99</v>
      </c>
      <c r="I5114">
        <v>99</v>
      </c>
      <c r="J5114">
        <v>147</v>
      </c>
      <c r="M5114">
        <v>99</v>
      </c>
      <c r="N5114">
        <v>99</v>
      </c>
      <c r="O5114">
        <v>99</v>
      </c>
      <c r="P5114">
        <v>99</v>
      </c>
      <c r="Q5114">
        <v>10</v>
      </c>
      <c r="R5114">
        <v>42</v>
      </c>
      <c r="S5114">
        <v>42</v>
      </c>
      <c r="T5114">
        <v>1.4393420150788212</v>
      </c>
      <c r="U5114">
        <v>1.2780057747372255</v>
      </c>
      <c r="V5114">
        <v>7.6904761904761934</v>
      </c>
      <c r="W5114">
        <v>58.309523809523824</v>
      </c>
      <c r="X5114">
        <v>148.28199969045036</v>
      </c>
      <c r="Y5114">
        <v>136.86428571428576</v>
      </c>
      <c r="Z5114">
        <v>136.86428571428576</v>
      </c>
      <c r="AA5114">
        <v>22.100525973363521</v>
      </c>
      <c r="AB5114">
        <v>4.4050192974989004</v>
      </c>
      <c r="AC5114">
        <v>-41.892989129217902</v>
      </c>
      <c r="AD5114">
        <v>0</v>
      </c>
      <c r="AE5114">
        <v>0</v>
      </c>
      <c r="AF5114">
        <v>0</v>
      </c>
      <c r="AG5114">
        <v>0</v>
      </c>
      <c r="AH5114">
        <v>2</v>
      </c>
      <c r="AI5114">
        <v>0</v>
      </c>
      <c r="AJ5114">
        <v>1</v>
      </c>
      <c r="AK5114">
        <v>0</v>
      </c>
      <c r="AL5114">
        <v>2</v>
      </c>
      <c r="AM5114">
        <v>0</v>
      </c>
    </row>
    <row r="5115" spans="1:39">
      <c r="A5115">
        <v>16</v>
      </c>
      <c r="B5115">
        <v>352</v>
      </c>
      <c r="C5115">
        <v>2023</v>
      </c>
      <c r="D5115">
        <v>4</v>
      </c>
      <c r="E5115">
        <v>99</v>
      </c>
      <c r="F5115">
        <v>171</v>
      </c>
      <c r="G5115">
        <v>99</v>
      </c>
      <c r="H5115">
        <v>99</v>
      </c>
      <c r="I5115">
        <v>99</v>
      </c>
      <c r="J5115">
        <v>147</v>
      </c>
      <c r="M5115">
        <v>99</v>
      </c>
      <c r="N5115">
        <v>99</v>
      </c>
      <c r="O5115">
        <v>99</v>
      </c>
      <c r="P5115">
        <v>99</v>
      </c>
      <c r="Q5115">
        <v>6</v>
      </c>
      <c r="R5115">
        <v>9</v>
      </c>
      <c r="S5115">
        <v>9</v>
      </c>
      <c r="T5115">
        <v>0.375</v>
      </c>
      <c r="U5115">
        <v>0.31554377577792742</v>
      </c>
      <c r="V5115">
        <v>4</v>
      </c>
      <c r="W5115">
        <v>60.222222222222221</v>
      </c>
      <c r="X5115">
        <v>141.94053208137717</v>
      </c>
      <c r="Y5115">
        <v>131.01111111111109</v>
      </c>
      <c r="Z5115">
        <v>131.01111111111109</v>
      </c>
      <c r="AA5115">
        <v>22.271478743723037</v>
      </c>
      <c r="AB5115">
        <v>4.391349521193213</v>
      </c>
      <c r="AC5115">
        <v>-25.598496454425156</v>
      </c>
      <c r="AD5115">
        <v>0</v>
      </c>
      <c r="AE5115">
        <v>0</v>
      </c>
      <c r="AF5115">
        <v>0</v>
      </c>
      <c r="AG5115">
        <v>0</v>
      </c>
      <c r="AH5115">
        <v>1</v>
      </c>
      <c r="AI5115">
        <v>0</v>
      </c>
      <c r="AJ5115">
        <v>0</v>
      </c>
      <c r="AK5115">
        <v>0</v>
      </c>
      <c r="AL5115">
        <v>0</v>
      </c>
      <c r="AM5115">
        <v>0</v>
      </c>
    </row>
    <row r="5116" spans="1:39">
      <c r="A5116">
        <v>16</v>
      </c>
      <c r="B5116">
        <v>353</v>
      </c>
      <c r="C5116">
        <v>2023</v>
      </c>
      <c r="D5116">
        <v>5</v>
      </c>
      <c r="E5116">
        <v>99</v>
      </c>
      <c r="F5116">
        <v>171</v>
      </c>
      <c r="G5116">
        <v>99</v>
      </c>
      <c r="H5116">
        <v>99</v>
      </c>
      <c r="I5116">
        <v>99</v>
      </c>
      <c r="J5116">
        <v>147</v>
      </c>
      <c r="M5116">
        <v>99</v>
      </c>
      <c r="N5116">
        <v>99</v>
      </c>
      <c r="O5116">
        <v>99</v>
      </c>
      <c r="P5116">
        <v>99</v>
      </c>
      <c r="Q5116">
        <v>6</v>
      </c>
      <c r="R5116">
        <v>10</v>
      </c>
      <c r="S5116">
        <v>10</v>
      </c>
      <c r="T5116">
        <v>0.37650602409638551</v>
      </c>
      <c r="U5116">
        <v>0.32893184329727099</v>
      </c>
      <c r="V5116">
        <v>11.7</v>
      </c>
      <c r="W5116">
        <v>56.5</v>
      </c>
      <c r="X5116">
        <v>145.7313109425786</v>
      </c>
      <c r="Y5116">
        <v>134.51000000000002</v>
      </c>
      <c r="Z5116">
        <v>134.51000000000002</v>
      </c>
      <c r="AA5116">
        <v>22.649523173788744</v>
      </c>
      <c r="AB5116">
        <v>4.0062451248020254</v>
      </c>
      <c r="AC5116">
        <v>11.466886204485428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</row>
    <row r="5117" spans="1:39">
      <c r="A5117">
        <v>16</v>
      </c>
      <c r="B5117">
        <v>354</v>
      </c>
      <c r="C5117">
        <v>2023</v>
      </c>
      <c r="D5117">
        <v>6</v>
      </c>
      <c r="E5117">
        <v>99</v>
      </c>
      <c r="F5117">
        <v>171</v>
      </c>
      <c r="G5117">
        <v>99</v>
      </c>
      <c r="H5117">
        <v>99</v>
      </c>
      <c r="I5117">
        <v>99</v>
      </c>
      <c r="J5117">
        <v>147</v>
      </c>
      <c r="M5117">
        <v>99</v>
      </c>
      <c r="N5117">
        <v>99</v>
      </c>
      <c r="O5117">
        <v>99</v>
      </c>
      <c r="P5117">
        <v>99</v>
      </c>
      <c r="Q5117">
        <v>5</v>
      </c>
      <c r="R5117">
        <v>8</v>
      </c>
      <c r="S5117">
        <v>8</v>
      </c>
      <c r="T5117">
        <v>0.51813471502590691</v>
      </c>
      <c r="U5117">
        <v>0.44653976909354098</v>
      </c>
      <c r="V5117">
        <v>10.125</v>
      </c>
      <c r="W5117">
        <v>57.75</v>
      </c>
      <c r="X5117">
        <v>143.72968580715059</v>
      </c>
      <c r="Y5117">
        <v>132.66250000000002</v>
      </c>
      <c r="Z5117">
        <v>132.66250000000002</v>
      </c>
      <c r="AA5117">
        <v>14.984570189030938</v>
      </c>
      <c r="AB5117">
        <v>2.4874685927665499</v>
      </c>
      <c r="AC5117">
        <v>-31.548763587402345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</row>
    <row r="5118" spans="1:39">
      <c r="A5118">
        <v>16</v>
      </c>
      <c r="B5118">
        <v>355</v>
      </c>
      <c r="C5118">
        <v>2023</v>
      </c>
      <c r="D5118">
        <v>7</v>
      </c>
      <c r="E5118">
        <v>99</v>
      </c>
      <c r="F5118">
        <v>171</v>
      </c>
      <c r="G5118">
        <v>99</v>
      </c>
      <c r="H5118">
        <v>99</v>
      </c>
      <c r="I5118">
        <v>99</v>
      </c>
      <c r="J5118">
        <v>147</v>
      </c>
      <c r="M5118">
        <v>99</v>
      </c>
      <c r="N5118">
        <v>99</v>
      </c>
      <c r="O5118">
        <v>99</v>
      </c>
      <c r="P5118">
        <v>99</v>
      </c>
      <c r="R5118">
        <v>0</v>
      </c>
    </row>
    <row r="5119" spans="1:39">
      <c r="A5119">
        <v>16</v>
      </c>
      <c r="B5119">
        <v>356</v>
      </c>
      <c r="C5119">
        <v>2023</v>
      </c>
      <c r="D5119">
        <v>8</v>
      </c>
      <c r="E5119">
        <v>99</v>
      </c>
      <c r="F5119">
        <v>171</v>
      </c>
      <c r="G5119">
        <v>99</v>
      </c>
      <c r="H5119">
        <v>99</v>
      </c>
      <c r="I5119">
        <v>99</v>
      </c>
      <c r="J5119">
        <v>147</v>
      </c>
      <c r="M5119">
        <v>99</v>
      </c>
      <c r="N5119">
        <v>99</v>
      </c>
      <c r="O5119">
        <v>99</v>
      </c>
      <c r="P5119">
        <v>99</v>
      </c>
      <c r="R5119">
        <v>0</v>
      </c>
    </row>
    <row r="5120" spans="1:39">
      <c r="A5120">
        <v>16</v>
      </c>
      <c r="B5120">
        <v>357</v>
      </c>
      <c r="C5120">
        <v>2023</v>
      </c>
      <c r="D5120">
        <v>9</v>
      </c>
      <c r="E5120">
        <v>99</v>
      </c>
      <c r="F5120">
        <v>171</v>
      </c>
      <c r="G5120">
        <v>99</v>
      </c>
      <c r="H5120">
        <v>99</v>
      </c>
      <c r="I5120">
        <v>99</v>
      </c>
      <c r="J5120">
        <v>147</v>
      </c>
      <c r="M5120">
        <v>99</v>
      </c>
      <c r="N5120">
        <v>99</v>
      </c>
      <c r="O5120">
        <v>99</v>
      </c>
      <c r="P5120">
        <v>99</v>
      </c>
      <c r="R5120">
        <v>0</v>
      </c>
    </row>
    <row r="5121" spans="1:39">
      <c r="A5121">
        <v>16</v>
      </c>
      <c r="B5121">
        <v>358</v>
      </c>
      <c r="C5121">
        <v>2023</v>
      </c>
      <c r="D5121">
        <v>10</v>
      </c>
      <c r="E5121">
        <v>99</v>
      </c>
      <c r="F5121">
        <v>171</v>
      </c>
      <c r="G5121">
        <v>99</v>
      </c>
      <c r="H5121">
        <v>99</v>
      </c>
      <c r="I5121">
        <v>99</v>
      </c>
      <c r="J5121">
        <v>147</v>
      </c>
      <c r="M5121">
        <v>99</v>
      </c>
      <c r="N5121">
        <v>99</v>
      </c>
      <c r="O5121">
        <v>99</v>
      </c>
      <c r="P5121">
        <v>99</v>
      </c>
      <c r="R5121">
        <v>0</v>
      </c>
    </row>
    <row r="5122" spans="1:39">
      <c r="A5122">
        <v>16</v>
      </c>
      <c r="B5122">
        <v>359</v>
      </c>
      <c r="C5122">
        <v>2023</v>
      </c>
      <c r="D5122">
        <v>11</v>
      </c>
      <c r="E5122">
        <v>99</v>
      </c>
      <c r="F5122">
        <v>171</v>
      </c>
      <c r="G5122">
        <v>99</v>
      </c>
      <c r="H5122">
        <v>99</v>
      </c>
      <c r="I5122">
        <v>99</v>
      </c>
      <c r="J5122">
        <v>147</v>
      </c>
      <c r="M5122">
        <v>99</v>
      </c>
      <c r="N5122">
        <v>99</v>
      </c>
      <c r="O5122">
        <v>99</v>
      </c>
      <c r="P5122">
        <v>99</v>
      </c>
      <c r="R5122">
        <v>0</v>
      </c>
    </row>
    <row r="5123" spans="1:39">
      <c r="A5123">
        <v>16</v>
      </c>
      <c r="B5123">
        <v>360</v>
      </c>
      <c r="C5123">
        <v>2023</v>
      </c>
      <c r="D5123">
        <v>12</v>
      </c>
      <c r="E5123">
        <v>99</v>
      </c>
      <c r="F5123">
        <v>171</v>
      </c>
      <c r="G5123">
        <v>99</v>
      </c>
      <c r="H5123">
        <v>99</v>
      </c>
      <c r="I5123">
        <v>99</v>
      </c>
      <c r="J5123">
        <v>147</v>
      </c>
      <c r="M5123">
        <v>99</v>
      </c>
      <c r="N5123">
        <v>99</v>
      </c>
      <c r="O5123">
        <v>99</v>
      </c>
      <c r="P5123">
        <v>99</v>
      </c>
      <c r="R5123">
        <v>0</v>
      </c>
    </row>
    <row r="5124" spans="1:39">
      <c r="A5124">
        <v>16</v>
      </c>
      <c r="B5124">
        <v>361</v>
      </c>
      <c r="C5124">
        <v>2023</v>
      </c>
      <c r="D5124">
        <v>1</v>
      </c>
      <c r="E5124">
        <v>99</v>
      </c>
      <c r="F5124">
        <v>171</v>
      </c>
      <c r="G5124">
        <v>99</v>
      </c>
      <c r="H5124">
        <v>99</v>
      </c>
      <c r="I5124">
        <v>99</v>
      </c>
      <c r="J5124">
        <v>155</v>
      </c>
      <c r="M5124">
        <v>99</v>
      </c>
      <c r="N5124">
        <v>99</v>
      </c>
      <c r="O5124">
        <v>99</v>
      </c>
      <c r="P5124">
        <v>99</v>
      </c>
      <c r="Q5124">
        <v>6</v>
      </c>
      <c r="R5124">
        <v>17</v>
      </c>
      <c r="S5124">
        <v>17</v>
      </c>
      <c r="T5124">
        <v>0.68965517241379304</v>
      </c>
      <c r="U5124">
        <v>0.67967503320489531</v>
      </c>
      <c r="V5124">
        <v>8.6470588235294112</v>
      </c>
      <c r="W5124">
        <v>57.294117647058819</v>
      </c>
      <c r="X5124">
        <v>167.40169523930919</v>
      </c>
      <c r="Y5124">
        <v>154.51176470588237</v>
      </c>
      <c r="Z5124">
        <v>154.51176470588237</v>
      </c>
      <c r="AA5124">
        <v>35.479005927332494</v>
      </c>
      <c r="AB5124">
        <v>5.1308147029074211</v>
      </c>
      <c r="AC5124">
        <v>-62.316589255098961</v>
      </c>
      <c r="AD5124">
        <v>1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5</v>
      </c>
      <c r="AM5124">
        <v>0</v>
      </c>
    </row>
    <row r="5125" spans="1:39">
      <c r="A5125">
        <v>16</v>
      </c>
      <c r="B5125">
        <v>362</v>
      </c>
      <c r="C5125">
        <v>2023</v>
      </c>
      <c r="D5125">
        <v>2</v>
      </c>
      <c r="E5125">
        <v>99</v>
      </c>
      <c r="F5125">
        <v>171</v>
      </c>
      <c r="G5125">
        <v>99</v>
      </c>
      <c r="H5125">
        <v>99</v>
      </c>
      <c r="I5125">
        <v>99</v>
      </c>
      <c r="J5125">
        <v>155</v>
      </c>
      <c r="M5125">
        <v>99</v>
      </c>
      <c r="N5125">
        <v>99</v>
      </c>
      <c r="O5125">
        <v>99</v>
      </c>
      <c r="P5125">
        <v>99</v>
      </c>
      <c r="Q5125">
        <v>9</v>
      </c>
      <c r="R5125">
        <v>38</v>
      </c>
      <c r="S5125">
        <v>38</v>
      </c>
      <c r="T5125">
        <v>1.4576141158419638</v>
      </c>
      <c r="U5125">
        <v>1.4684332244363929</v>
      </c>
      <c r="V5125">
        <v>4.0526315789473681</v>
      </c>
      <c r="W5125">
        <v>58.84210526315789</v>
      </c>
      <c r="X5125">
        <v>167.42031134173462</v>
      </c>
      <c r="Y5125">
        <v>154.52894736842109</v>
      </c>
      <c r="Z5125">
        <v>154.52894736842109</v>
      </c>
      <c r="AA5125">
        <v>41.768559744172357</v>
      </c>
      <c r="AB5125">
        <v>5.2592090449413522</v>
      </c>
      <c r="AC5125">
        <v>-73.201162969292142</v>
      </c>
      <c r="AD5125">
        <v>0</v>
      </c>
      <c r="AE5125">
        <v>0</v>
      </c>
      <c r="AF5125">
        <v>0</v>
      </c>
      <c r="AG5125">
        <v>0</v>
      </c>
      <c r="AH5125">
        <v>1</v>
      </c>
      <c r="AI5125">
        <v>0</v>
      </c>
      <c r="AJ5125">
        <v>0</v>
      </c>
      <c r="AK5125">
        <v>0</v>
      </c>
      <c r="AL5125">
        <v>1</v>
      </c>
      <c r="AM5125">
        <v>0</v>
      </c>
    </row>
    <row r="5126" spans="1:39">
      <c r="A5126">
        <v>16</v>
      </c>
      <c r="B5126">
        <v>363</v>
      </c>
      <c r="C5126">
        <v>2023</v>
      </c>
      <c r="D5126">
        <v>3</v>
      </c>
      <c r="E5126">
        <v>99</v>
      </c>
      <c r="F5126">
        <v>171</v>
      </c>
      <c r="G5126">
        <v>99</v>
      </c>
      <c r="H5126">
        <v>99</v>
      </c>
      <c r="I5126">
        <v>99</v>
      </c>
      <c r="J5126">
        <v>155</v>
      </c>
      <c r="M5126">
        <v>99</v>
      </c>
      <c r="N5126">
        <v>99</v>
      </c>
      <c r="O5126">
        <v>99</v>
      </c>
      <c r="P5126">
        <v>99</v>
      </c>
      <c r="Q5126">
        <v>5</v>
      </c>
      <c r="R5126">
        <v>23</v>
      </c>
      <c r="S5126">
        <v>23</v>
      </c>
      <c r="T5126">
        <v>0.78821110349554491</v>
      </c>
      <c r="U5126">
        <v>0.83077156349887682</v>
      </c>
      <c r="V5126">
        <v>8.5652173913043494</v>
      </c>
      <c r="W5126">
        <v>56.782608695652179</v>
      </c>
      <c r="X5126">
        <v>176.01865372839043</v>
      </c>
      <c r="Y5126">
        <v>162.46521739130438</v>
      </c>
      <c r="Z5126">
        <v>162.46521739130438</v>
      </c>
      <c r="AA5126">
        <v>43.503549167511913</v>
      </c>
      <c r="AB5126">
        <v>4.8180504964157214</v>
      </c>
      <c r="AC5126">
        <v>-48.677568038034813</v>
      </c>
      <c r="AD5126">
        <v>3</v>
      </c>
      <c r="AE5126">
        <v>0</v>
      </c>
      <c r="AF5126">
        <v>0</v>
      </c>
      <c r="AG5126">
        <v>0</v>
      </c>
      <c r="AH5126">
        <v>3</v>
      </c>
      <c r="AI5126">
        <v>0</v>
      </c>
      <c r="AJ5126">
        <v>0</v>
      </c>
      <c r="AK5126">
        <v>0</v>
      </c>
      <c r="AL5126">
        <v>0</v>
      </c>
      <c r="AM5126">
        <v>0</v>
      </c>
    </row>
    <row r="5127" spans="1:39">
      <c r="A5127">
        <v>16</v>
      </c>
      <c r="B5127">
        <v>364</v>
      </c>
      <c r="C5127">
        <v>2023</v>
      </c>
      <c r="D5127">
        <v>4</v>
      </c>
      <c r="E5127">
        <v>99</v>
      </c>
      <c r="F5127">
        <v>171</v>
      </c>
      <c r="G5127">
        <v>99</v>
      </c>
      <c r="H5127">
        <v>99</v>
      </c>
      <c r="I5127">
        <v>99</v>
      </c>
      <c r="J5127">
        <v>155</v>
      </c>
      <c r="M5127">
        <v>99</v>
      </c>
      <c r="N5127">
        <v>99</v>
      </c>
      <c r="O5127">
        <v>99</v>
      </c>
      <c r="P5127">
        <v>99</v>
      </c>
      <c r="Q5127">
        <v>5</v>
      </c>
      <c r="R5127">
        <v>26</v>
      </c>
      <c r="S5127">
        <v>26</v>
      </c>
      <c r="T5127">
        <v>1.083333333333333</v>
      </c>
      <c r="U5127">
        <v>1.0467457591194853</v>
      </c>
      <c r="V5127">
        <v>3.4230769230769225</v>
      </c>
      <c r="W5127">
        <v>60.115384615384599</v>
      </c>
      <c r="X5127">
        <v>162.98858238186511</v>
      </c>
      <c r="Y5127">
        <v>150.4384615384615</v>
      </c>
      <c r="Z5127">
        <v>150.4384615384615</v>
      </c>
      <c r="AA5127">
        <v>39.413713709854513</v>
      </c>
      <c r="AB5127">
        <v>3.5983641911389301</v>
      </c>
      <c r="AC5127">
        <v>-74.789282726011649</v>
      </c>
      <c r="AD5127">
        <v>0</v>
      </c>
      <c r="AE5127">
        <v>0</v>
      </c>
      <c r="AF5127">
        <v>0</v>
      </c>
      <c r="AG5127">
        <v>0</v>
      </c>
      <c r="AH5127">
        <v>1</v>
      </c>
      <c r="AI5127">
        <v>1</v>
      </c>
      <c r="AJ5127">
        <v>0</v>
      </c>
      <c r="AK5127">
        <v>0</v>
      </c>
      <c r="AL5127">
        <v>1</v>
      </c>
      <c r="AM5127">
        <v>0</v>
      </c>
    </row>
    <row r="5128" spans="1:39">
      <c r="A5128">
        <v>16</v>
      </c>
      <c r="B5128">
        <v>365</v>
      </c>
      <c r="C5128">
        <v>2023</v>
      </c>
      <c r="D5128">
        <v>5</v>
      </c>
      <c r="E5128">
        <v>99</v>
      </c>
      <c r="F5128">
        <v>171</v>
      </c>
      <c r="G5128">
        <v>99</v>
      </c>
      <c r="H5128">
        <v>99</v>
      </c>
      <c r="I5128">
        <v>99</v>
      </c>
      <c r="J5128">
        <v>155</v>
      </c>
      <c r="M5128">
        <v>99</v>
      </c>
      <c r="N5128">
        <v>99</v>
      </c>
      <c r="O5128">
        <v>99</v>
      </c>
      <c r="P5128">
        <v>99</v>
      </c>
      <c r="Q5128">
        <v>6</v>
      </c>
      <c r="R5128">
        <v>13</v>
      </c>
      <c r="S5128">
        <v>13</v>
      </c>
      <c r="T5128">
        <v>0.48945783132530118</v>
      </c>
      <c r="U5128">
        <v>0.62644019253187089</v>
      </c>
      <c r="V5128">
        <v>6.2307692307692308</v>
      </c>
      <c r="W5128">
        <v>52.923076923076913</v>
      </c>
      <c r="X5128">
        <v>213.49279106592223</v>
      </c>
      <c r="Y5128">
        <v>197.05384615384619</v>
      </c>
      <c r="Z5128">
        <v>197.05384615384619</v>
      </c>
      <c r="AA5128">
        <v>42.56303226952155</v>
      </c>
      <c r="AB5128">
        <v>7.3637525807842019</v>
      </c>
      <c r="AC5128">
        <v>-76.655799616891372</v>
      </c>
      <c r="AD5128">
        <v>1</v>
      </c>
      <c r="AE5128">
        <v>0</v>
      </c>
      <c r="AF5128">
        <v>0</v>
      </c>
      <c r="AG5128">
        <v>0</v>
      </c>
      <c r="AH5128">
        <v>1</v>
      </c>
      <c r="AI5128">
        <v>0</v>
      </c>
      <c r="AJ5128">
        <v>0</v>
      </c>
      <c r="AK5128">
        <v>0</v>
      </c>
      <c r="AL5128">
        <v>0</v>
      </c>
      <c r="AM5128">
        <v>0</v>
      </c>
    </row>
    <row r="5129" spans="1:39">
      <c r="A5129">
        <v>16</v>
      </c>
      <c r="B5129">
        <v>366</v>
      </c>
      <c r="C5129">
        <v>2023</v>
      </c>
      <c r="D5129">
        <v>6</v>
      </c>
      <c r="E5129">
        <v>99</v>
      </c>
      <c r="F5129">
        <v>171</v>
      </c>
      <c r="G5129">
        <v>99</v>
      </c>
      <c r="H5129">
        <v>99</v>
      </c>
      <c r="I5129">
        <v>99</v>
      </c>
      <c r="J5129">
        <v>155</v>
      </c>
      <c r="M5129">
        <v>99</v>
      </c>
      <c r="N5129">
        <v>99</v>
      </c>
      <c r="O5129">
        <v>99</v>
      </c>
      <c r="P5129">
        <v>99</v>
      </c>
      <c r="Q5129">
        <v>3</v>
      </c>
      <c r="R5129">
        <v>25</v>
      </c>
      <c r="S5129">
        <v>24</v>
      </c>
      <c r="T5129">
        <v>1.619170984455959</v>
      </c>
      <c r="U5129">
        <v>1.4219176007270529</v>
      </c>
      <c r="V5129">
        <v>2.8</v>
      </c>
      <c r="W5129">
        <v>61.625</v>
      </c>
      <c r="X5129">
        <v>149.38678223185264</v>
      </c>
      <c r="Y5129">
        <v>135.18</v>
      </c>
      <c r="Z5129">
        <v>140.81250000000003</v>
      </c>
      <c r="AA5129">
        <v>23.053656841160659</v>
      </c>
      <c r="AB5129">
        <v>2.8256636388643286</v>
      </c>
      <c r="AC5129">
        <v>-33.426237018551113</v>
      </c>
      <c r="AD5129">
        <v>0</v>
      </c>
      <c r="AE5129">
        <v>0</v>
      </c>
      <c r="AF5129">
        <v>0</v>
      </c>
      <c r="AG5129">
        <v>0</v>
      </c>
      <c r="AH5129">
        <v>1</v>
      </c>
      <c r="AI5129">
        <v>0</v>
      </c>
      <c r="AJ5129">
        <v>0</v>
      </c>
      <c r="AK5129">
        <v>0</v>
      </c>
      <c r="AL5129">
        <v>0</v>
      </c>
      <c r="AM5129">
        <v>0</v>
      </c>
    </row>
    <row r="5130" spans="1:39">
      <c r="A5130">
        <v>16</v>
      </c>
      <c r="B5130">
        <v>367</v>
      </c>
      <c r="C5130">
        <v>2023</v>
      </c>
      <c r="D5130">
        <v>7</v>
      </c>
      <c r="E5130">
        <v>99</v>
      </c>
      <c r="F5130">
        <v>171</v>
      </c>
      <c r="G5130">
        <v>99</v>
      </c>
      <c r="H5130">
        <v>99</v>
      </c>
      <c r="I5130">
        <v>99</v>
      </c>
      <c r="J5130">
        <v>155</v>
      </c>
      <c r="M5130">
        <v>99</v>
      </c>
      <c r="N5130">
        <v>99</v>
      </c>
      <c r="O5130">
        <v>99</v>
      </c>
      <c r="P5130">
        <v>99</v>
      </c>
      <c r="R5130">
        <v>0</v>
      </c>
    </row>
    <row r="5131" spans="1:39">
      <c r="A5131">
        <v>16</v>
      </c>
      <c r="B5131">
        <v>368</v>
      </c>
      <c r="C5131">
        <v>2023</v>
      </c>
      <c r="D5131">
        <v>8</v>
      </c>
      <c r="E5131">
        <v>99</v>
      </c>
      <c r="F5131">
        <v>171</v>
      </c>
      <c r="G5131">
        <v>99</v>
      </c>
      <c r="H5131">
        <v>99</v>
      </c>
      <c r="I5131">
        <v>99</v>
      </c>
      <c r="J5131">
        <v>155</v>
      </c>
      <c r="M5131">
        <v>99</v>
      </c>
      <c r="N5131">
        <v>99</v>
      </c>
      <c r="O5131">
        <v>99</v>
      </c>
      <c r="P5131">
        <v>99</v>
      </c>
      <c r="R5131">
        <v>0</v>
      </c>
    </row>
    <row r="5132" spans="1:39">
      <c r="A5132">
        <v>16</v>
      </c>
      <c r="B5132">
        <v>369</v>
      </c>
      <c r="C5132">
        <v>2023</v>
      </c>
      <c r="D5132">
        <v>9</v>
      </c>
      <c r="E5132">
        <v>99</v>
      </c>
      <c r="F5132">
        <v>171</v>
      </c>
      <c r="G5132">
        <v>99</v>
      </c>
      <c r="H5132">
        <v>99</v>
      </c>
      <c r="I5132">
        <v>99</v>
      </c>
      <c r="J5132">
        <v>155</v>
      </c>
      <c r="M5132">
        <v>99</v>
      </c>
      <c r="N5132">
        <v>99</v>
      </c>
      <c r="O5132">
        <v>99</v>
      </c>
      <c r="P5132">
        <v>99</v>
      </c>
      <c r="R5132">
        <v>0</v>
      </c>
    </row>
    <row r="5133" spans="1:39">
      <c r="A5133">
        <v>16</v>
      </c>
      <c r="B5133">
        <v>370</v>
      </c>
      <c r="C5133">
        <v>2023</v>
      </c>
      <c r="D5133">
        <v>10</v>
      </c>
      <c r="E5133">
        <v>99</v>
      </c>
      <c r="F5133">
        <v>171</v>
      </c>
      <c r="G5133">
        <v>99</v>
      </c>
      <c r="H5133">
        <v>99</v>
      </c>
      <c r="I5133">
        <v>99</v>
      </c>
      <c r="J5133">
        <v>155</v>
      </c>
      <c r="M5133">
        <v>99</v>
      </c>
      <c r="N5133">
        <v>99</v>
      </c>
      <c r="O5133">
        <v>99</v>
      </c>
      <c r="P5133">
        <v>99</v>
      </c>
      <c r="R5133">
        <v>0</v>
      </c>
    </row>
    <row r="5134" spans="1:39">
      <c r="A5134">
        <v>16</v>
      </c>
      <c r="B5134">
        <v>371</v>
      </c>
      <c r="C5134">
        <v>2023</v>
      </c>
      <c r="D5134">
        <v>11</v>
      </c>
      <c r="E5134">
        <v>99</v>
      </c>
      <c r="F5134">
        <v>171</v>
      </c>
      <c r="G5134">
        <v>99</v>
      </c>
      <c r="H5134">
        <v>99</v>
      </c>
      <c r="I5134">
        <v>99</v>
      </c>
      <c r="J5134">
        <v>155</v>
      </c>
      <c r="M5134">
        <v>99</v>
      </c>
      <c r="N5134">
        <v>99</v>
      </c>
      <c r="O5134">
        <v>99</v>
      </c>
      <c r="P5134">
        <v>99</v>
      </c>
      <c r="R5134">
        <v>0</v>
      </c>
    </row>
    <row r="5135" spans="1:39">
      <c r="A5135">
        <v>16</v>
      </c>
      <c r="B5135">
        <v>372</v>
      </c>
      <c r="C5135">
        <v>2023</v>
      </c>
      <c r="D5135">
        <v>12</v>
      </c>
      <c r="E5135">
        <v>99</v>
      </c>
      <c r="F5135">
        <v>171</v>
      </c>
      <c r="G5135">
        <v>99</v>
      </c>
      <c r="H5135">
        <v>99</v>
      </c>
      <c r="I5135">
        <v>99</v>
      </c>
      <c r="J5135">
        <v>155</v>
      </c>
      <c r="M5135">
        <v>99</v>
      </c>
      <c r="N5135">
        <v>99</v>
      </c>
      <c r="O5135">
        <v>99</v>
      </c>
      <c r="P5135">
        <v>99</v>
      </c>
      <c r="R5135">
        <v>0</v>
      </c>
    </row>
    <row r="5136" spans="1:39">
      <c r="A5136">
        <v>16</v>
      </c>
      <c r="B5136">
        <v>373</v>
      </c>
      <c r="C5136">
        <v>2023</v>
      </c>
      <c r="D5136">
        <v>1</v>
      </c>
      <c r="E5136">
        <v>99</v>
      </c>
      <c r="F5136">
        <v>171</v>
      </c>
      <c r="G5136">
        <v>99</v>
      </c>
      <c r="H5136">
        <v>99</v>
      </c>
      <c r="I5136">
        <v>99</v>
      </c>
      <c r="J5136">
        <v>160</v>
      </c>
      <c r="M5136">
        <v>99</v>
      </c>
      <c r="N5136">
        <v>99</v>
      </c>
      <c r="O5136">
        <v>99</v>
      </c>
      <c r="P5136">
        <v>99</v>
      </c>
      <c r="Q5136">
        <v>13</v>
      </c>
      <c r="R5136">
        <v>19</v>
      </c>
      <c r="S5136">
        <v>19</v>
      </c>
      <c r="T5136">
        <v>0.77079107505070987</v>
      </c>
      <c r="U5136">
        <v>0.66865201709550781</v>
      </c>
      <c r="V5136">
        <v>6.5263157894736814</v>
      </c>
      <c r="W5136">
        <v>56.052631578947377</v>
      </c>
      <c r="X5136">
        <v>147.35131436391623</v>
      </c>
      <c r="Y5136">
        <v>136.00526315789472</v>
      </c>
      <c r="Z5136">
        <v>136.00526315789472</v>
      </c>
      <c r="AA5136">
        <v>9.4266405069110082</v>
      </c>
      <c r="AB5136">
        <v>5.062490381646759</v>
      </c>
      <c r="AC5136">
        <v>-33.847732416371478</v>
      </c>
      <c r="AD5136">
        <v>2</v>
      </c>
      <c r="AE5136">
        <v>0</v>
      </c>
      <c r="AF5136">
        <v>0</v>
      </c>
      <c r="AG5136">
        <v>1</v>
      </c>
      <c r="AH5136">
        <v>1</v>
      </c>
      <c r="AI5136">
        <v>0</v>
      </c>
      <c r="AJ5136">
        <v>0</v>
      </c>
      <c r="AK5136">
        <v>0</v>
      </c>
      <c r="AL5136">
        <v>2</v>
      </c>
      <c r="AM5136">
        <v>1</v>
      </c>
    </row>
    <row r="5137" spans="1:39">
      <c r="A5137">
        <v>16</v>
      </c>
      <c r="B5137">
        <v>374</v>
      </c>
      <c r="C5137">
        <v>2023</v>
      </c>
      <c r="D5137">
        <v>2</v>
      </c>
      <c r="E5137">
        <v>99</v>
      </c>
      <c r="F5137">
        <v>171</v>
      </c>
      <c r="G5137">
        <v>99</v>
      </c>
      <c r="H5137">
        <v>99</v>
      </c>
      <c r="I5137">
        <v>99</v>
      </c>
      <c r="J5137">
        <v>160</v>
      </c>
      <c r="M5137">
        <v>99</v>
      </c>
      <c r="N5137">
        <v>99</v>
      </c>
      <c r="O5137">
        <v>99</v>
      </c>
      <c r="P5137">
        <v>99</v>
      </c>
      <c r="Q5137">
        <v>8</v>
      </c>
      <c r="R5137">
        <v>19</v>
      </c>
      <c r="S5137">
        <v>19</v>
      </c>
      <c r="T5137">
        <v>0.72880705792098188</v>
      </c>
      <c r="U5137">
        <v>0.64880536789227405</v>
      </c>
      <c r="V5137">
        <v>9.2105263157894726</v>
      </c>
      <c r="W5137">
        <v>56.84210526315789</v>
      </c>
      <c r="X5137">
        <v>147.94434623937963</v>
      </c>
      <c r="Y5137">
        <v>136.55263157894743</v>
      </c>
      <c r="Z5137">
        <v>136.55263157894743</v>
      </c>
      <c r="AA5137">
        <v>8.8124534143474982</v>
      </c>
      <c r="AB5137">
        <v>3.602092343635507</v>
      </c>
      <c r="AC5137">
        <v>-30.315932804816008</v>
      </c>
      <c r="AD5137">
        <v>1</v>
      </c>
      <c r="AE5137">
        <v>0</v>
      </c>
      <c r="AF5137">
        <v>0</v>
      </c>
      <c r="AG5137">
        <v>1</v>
      </c>
      <c r="AH5137">
        <v>0</v>
      </c>
      <c r="AI5137">
        <v>1</v>
      </c>
      <c r="AJ5137">
        <v>1</v>
      </c>
      <c r="AK5137">
        <v>0</v>
      </c>
      <c r="AL5137">
        <v>4</v>
      </c>
      <c r="AM5137">
        <v>0</v>
      </c>
    </row>
    <row r="5138" spans="1:39">
      <c r="A5138">
        <v>16</v>
      </c>
      <c r="B5138">
        <v>375</v>
      </c>
      <c r="C5138">
        <v>2023</v>
      </c>
      <c r="D5138">
        <v>3</v>
      </c>
      <c r="E5138">
        <v>99</v>
      </c>
      <c r="F5138">
        <v>171</v>
      </c>
      <c r="G5138">
        <v>99</v>
      </c>
      <c r="H5138">
        <v>99</v>
      </c>
      <c r="I5138">
        <v>99</v>
      </c>
      <c r="J5138">
        <v>160</v>
      </c>
      <c r="M5138">
        <v>99</v>
      </c>
      <c r="N5138">
        <v>99</v>
      </c>
      <c r="O5138">
        <v>99</v>
      </c>
      <c r="P5138">
        <v>99</v>
      </c>
      <c r="Q5138">
        <v>8</v>
      </c>
      <c r="R5138">
        <v>13</v>
      </c>
      <c r="S5138">
        <v>13</v>
      </c>
      <c r="T5138">
        <v>0.4455106237148731</v>
      </c>
      <c r="U5138">
        <v>0.39249715476246866</v>
      </c>
      <c r="V5138">
        <v>9.3846153846153886</v>
      </c>
      <c r="W5138">
        <v>56.230769230769241</v>
      </c>
      <c r="X5138">
        <v>147.12892741061748</v>
      </c>
      <c r="Y5138">
        <v>135.79999999999998</v>
      </c>
      <c r="Z5138">
        <v>135.79999999999998</v>
      </c>
      <c r="AA5138">
        <v>10.495493538437737</v>
      </c>
      <c r="AB5138">
        <v>3.885947981635367</v>
      </c>
      <c r="AC5138">
        <v>-34.816771404728705</v>
      </c>
      <c r="AD5138">
        <v>0</v>
      </c>
      <c r="AE5138">
        <v>0</v>
      </c>
      <c r="AF5138">
        <v>0</v>
      </c>
      <c r="AG5138">
        <v>0</v>
      </c>
      <c r="AH5138">
        <v>1</v>
      </c>
      <c r="AI5138">
        <v>1</v>
      </c>
      <c r="AJ5138">
        <v>1</v>
      </c>
      <c r="AK5138">
        <v>0</v>
      </c>
      <c r="AL5138">
        <v>1</v>
      </c>
      <c r="AM5138">
        <v>1</v>
      </c>
    </row>
    <row r="5139" spans="1:39">
      <c r="A5139">
        <v>16</v>
      </c>
      <c r="B5139">
        <v>376</v>
      </c>
      <c r="C5139">
        <v>2023</v>
      </c>
      <c r="D5139">
        <v>4</v>
      </c>
      <c r="E5139">
        <v>99</v>
      </c>
      <c r="F5139">
        <v>171</v>
      </c>
      <c r="G5139">
        <v>99</v>
      </c>
      <c r="H5139">
        <v>99</v>
      </c>
      <c r="I5139">
        <v>99</v>
      </c>
      <c r="J5139">
        <v>160</v>
      </c>
      <c r="M5139">
        <v>99</v>
      </c>
      <c r="N5139">
        <v>99</v>
      </c>
      <c r="O5139">
        <v>99</v>
      </c>
      <c r="P5139">
        <v>99</v>
      </c>
      <c r="Q5139">
        <v>9</v>
      </c>
      <c r="R5139">
        <v>20</v>
      </c>
      <c r="S5139">
        <v>20</v>
      </c>
      <c r="T5139">
        <v>0.83333333333333359</v>
      </c>
      <c r="U5139">
        <v>0.74605456544288506</v>
      </c>
      <c r="V5139">
        <v>9.4</v>
      </c>
      <c r="W5139">
        <v>55</v>
      </c>
      <c r="X5139">
        <v>151.01841820151679</v>
      </c>
      <c r="Y5139">
        <v>139.38999999999999</v>
      </c>
      <c r="Z5139">
        <v>139.38999999999999</v>
      </c>
      <c r="AA5139">
        <v>12.694798147272987</v>
      </c>
      <c r="AB5139">
        <v>4.4497190922573964</v>
      </c>
      <c r="AC5139">
        <v>-78.53840749358335</v>
      </c>
      <c r="AD5139">
        <v>1</v>
      </c>
      <c r="AE5139">
        <v>0</v>
      </c>
      <c r="AF5139">
        <v>0</v>
      </c>
      <c r="AG5139">
        <v>1</v>
      </c>
      <c r="AH5139">
        <v>2</v>
      </c>
      <c r="AI5139">
        <v>0</v>
      </c>
      <c r="AJ5139">
        <v>1</v>
      </c>
      <c r="AK5139">
        <v>0</v>
      </c>
      <c r="AL5139">
        <v>5</v>
      </c>
      <c r="AM5139">
        <v>0</v>
      </c>
    </row>
    <row r="5140" spans="1:39">
      <c r="A5140">
        <v>16</v>
      </c>
      <c r="B5140">
        <v>377</v>
      </c>
      <c r="C5140">
        <v>2023</v>
      </c>
      <c r="D5140">
        <v>5</v>
      </c>
      <c r="E5140">
        <v>99</v>
      </c>
      <c r="F5140">
        <v>171</v>
      </c>
      <c r="G5140">
        <v>99</v>
      </c>
      <c r="H5140">
        <v>99</v>
      </c>
      <c r="I5140">
        <v>99</v>
      </c>
      <c r="J5140">
        <v>160</v>
      </c>
      <c r="M5140">
        <v>99</v>
      </c>
      <c r="N5140">
        <v>99</v>
      </c>
      <c r="O5140">
        <v>99</v>
      </c>
      <c r="P5140">
        <v>99</v>
      </c>
      <c r="Q5140">
        <v>9</v>
      </c>
      <c r="R5140">
        <v>41</v>
      </c>
      <c r="S5140">
        <v>41</v>
      </c>
      <c r="T5140">
        <v>1.5436746987951813</v>
      </c>
      <c r="U5140">
        <v>1.3973550955090821</v>
      </c>
      <c r="V5140">
        <v>8.3414634146341449</v>
      </c>
      <c r="W5140">
        <v>55.634146341463435</v>
      </c>
      <c r="X5140">
        <v>150.99754247813337</v>
      </c>
      <c r="Y5140">
        <v>139.37073170731716</v>
      </c>
      <c r="Z5140">
        <v>139.37073170731716</v>
      </c>
      <c r="AA5140">
        <v>10.609803195858094</v>
      </c>
      <c r="AB5140">
        <v>5.5513395331875346</v>
      </c>
      <c r="AC5140">
        <v>-37.809450420705907</v>
      </c>
      <c r="AD5140">
        <v>1</v>
      </c>
      <c r="AE5140">
        <v>0</v>
      </c>
      <c r="AF5140">
        <v>0</v>
      </c>
      <c r="AG5140">
        <v>0</v>
      </c>
      <c r="AH5140">
        <v>2</v>
      </c>
      <c r="AI5140">
        <v>1</v>
      </c>
      <c r="AJ5140">
        <v>0</v>
      </c>
      <c r="AK5140">
        <v>0</v>
      </c>
      <c r="AL5140">
        <v>2</v>
      </c>
      <c r="AM5140">
        <v>0</v>
      </c>
    </row>
    <row r="5141" spans="1:39">
      <c r="A5141">
        <v>16</v>
      </c>
      <c r="B5141">
        <v>378</v>
      </c>
      <c r="C5141">
        <v>2023</v>
      </c>
      <c r="D5141">
        <v>6</v>
      </c>
      <c r="E5141">
        <v>99</v>
      </c>
      <c r="F5141">
        <v>171</v>
      </c>
      <c r="G5141">
        <v>99</v>
      </c>
      <c r="H5141">
        <v>99</v>
      </c>
      <c r="I5141">
        <v>99</v>
      </c>
      <c r="J5141">
        <v>160</v>
      </c>
      <c r="M5141">
        <v>99</v>
      </c>
      <c r="N5141">
        <v>99</v>
      </c>
      <c r="O5141">
        <v>99</v>
      </c>
      <c r="P5141">
        <v>99</v>
      </c>
      <c r="Q5141">
        <v>5</v>
      </c>
      <c r="R5141">
        <v>5</v>
      </c>
      <c r="S5141">
        <v>5</v>
      </c>
      <c r="T5141">
        <v>0.32383419689119181</v>
      </c>
      <c r="U5141">
        <v>0.27516914066444514</v>
      </c>
      <c r="V5141">
        <v>8.4</v>
      </c>
      <c r="W5141">
        <v>59.4</v>
      </c>
      <c r="X5141">
        <v>141.71180931744311</v>
      </c>
      <c r="Y5141">
        <v>130.80000000000001</v>
      </c>
      <c r="Z5141">
        <v>130.80000000000001</v>
      </c>
      <c r="AA5141">
        <v>6.1044246248109619</v>
      </c>
      <c r="AB5141">
        <v>2.059126028197436</v>
      </c>
      <c r="AC5141">
        <v>-6.682694721668395</v>
      </c>
      <c r="AD5141">
        <v>1</v>
      </c>
      <c r="AE5141">
        <v>0</v>
      </c>
      <c r="AF5141">
        <v>0</v>
      </c>
      <c r="AG5141">
        <v>0</v>
      </c>
      <c r="AH5141">
        <v>1</v>
      </c>
      <c r="AI5141">
        <v>0</v>
      </c>
      <c r="AJ5141">
        <v>1</v>
      </c>
      <c r="AK5141">
        <v>0</v>
      </c>
      <c r="AL5141">
        <v>3</v>
      </c>
      <c r="AM5141">
        <v>0</v>
      </c>
    </row>
    <row r="5142" spans="1:39">
      <c r="A5142">
        <v>16</v>
      </c>
      <c r="B5142">
        <v>379</v>
      </c>
      <c r="C5142">
        <v>2023</v>
      </c>
      <c r="D5142">
        <v>7</v>
      </c>
      <c r="E5142">
        <v>99</v>
      </c>
      <c r="F5142">
        <v>171</v>
      </c>
      <c r="G5142">
        <v>99</v>
      </c>
      <c r="H5142">
        <v>99</v>
      </c>
      <c r="I5142">
        <v>99</v>
      </c>
      <c r="J5142">
        <v>160</v>
      </c>
      <c r="M5142">
        <v>99</v>
      </c>
      <c r="N5142">
        <v>99</v>
      </c>
      <c r="O5142">
        <v>99</v>
      </c>
      <c r="P5142">
        <v>99</v>
      </c>
      <c r="R5142">
        <v>0</v>
      </c>
    </row>
    <row r="5143" spans="1:39">
      <c r="A5143">
        <v>16</v>
      </c>
      <c r="B5143">
        <v>380</v>
      </c>
      <c r="C5143">
        <v>2023</v>
      </c>
      <c r="D5143">
        <v>8</v>
      </c>
      <c r="E5143">
        <v>99</v>
      </c>
      <c r="F5143">
        <v>171</v>
      </c>
      <c r="G5143">
        <v>99</v>
      </c>
      <c r="H5143">
        <v>99</v>
      </c>
      <c r="I5143">
        <v>99</v>
      </c>
      <c r="J5143">
        <v>160</v>
      </c>
      <c r="M5143">
        <v>99</v>
      </c>
      <c r="N5143">
        <v>99</v>
      </c>
      <c r="O5143">
        <v>99</v>
      </c>
      <c r="P5143">
        <v>99</v>
      </c>
      <c r="R5143">
        <v>0</v>
      </c>
    </row>
    <row r="5144" spans="1:39">
      <c r="A5144">
        <v>16</v>
      </c>
      <c r="B5144">
        <v>381</v>
      </c>
      <c r="C5144">
        <v>2023</v>
      </c>
      <c r="D5144">
        <v>9</v>
      </c>
      <c r="E5144">
        <v>99</v>
      </c>
      <c r="F5144">
        <v>171</v>
      </c>
      <c r="G5144">
        <v>99</v>
      </c>
      <c r="H5144">
        <v>99</v>
      </c>
      <c r="I5144">
        <v>99</v>
      </c>
      <c r="J5144">
        <v>160</v>
      </c>
      <c r="M5144">
        <v>99</v>
      </c>
      <c r="N5144">
        <v>99</v>
      </c>
      <c r="O5144">
        <v>99</v>
      </c>
      <c r="P5144">
        <v>99</v>
      </c>
      <c r="R5144">
        <v>0</v>
      </c>
    </row>
    <row r="5145" spans="1:39">
      <c r="A5145">
        <v>16</v>
      </c>
      <c r="B5145">
        <v>382</v>
      </c>
      <c r="C5145">
        <v>2023</v>
      </c>
      <c r="D5145">
        <v>10</v>
      </c>
      <c r="E5145">
        <v>99</v>
      </c>
      <c r="F5145">
        <v>171</v>
      </c>
      <c r="G5145">
        <v>99</v>
      </c>
      <c r="H5145">
        <v>99</v>
      </c>
      <c r="I5145">
        <v>99</v>
      </c>
      <c r="J5145">
        <v>160</v>
      </c>
      <c r="M5145">
        <v>99</v>
      </c>
      <c r="N5145">
        <v>99</v>
      </c>
      <c r="O5145">
        <v>99</v>
      </c>
      <c r="P5145">
        <v>99</v>
      </c>
      <c r="R5145">
        <v>0</v>
      </c>
    </row>
    <row r="5146" spans="1:39">
      <c r="A5146">
        <v>16</v>
      </c>
      <c r="B5146">
        <v>383</v>
      </c>
      <c r="C5146">
        <v>2023</v>
      </c>
      <c r="D5146">
        <v>11</v>
      </c>
      <c r="E5146">
        <v>99</v>
      </c>
      <c r="F5146">
        <v>171</v>
      </c>
      <c r="G5146">
        <v>99</v>
      </c>
      <c r="H5146">
        <v>99</v>
      </c>
      <c r="I5146">
        <v>99</v>
      </c>
      <c r="J5146">
        <v>160</v>
      </c>
      <c r="M5146">
        <v>99</v>
      </c>
      <c r="N5146">
        <v>99</v>
      </c>
      <c r="O5146">
        <v>99</v>
      </c>
      <c r="P5146">
        <v>99</v>
      </c>
      <c r="R5146">
        <v>0</v>
      </c>
    </row>
    <row r="5147" spans="1:39">
      <c r="A5147">
        <v>16</v>
      </c>
      <c r="B5147">
        <v>384</v>
      </c>
      <c r="C5147">
        <v>2023</v>
      </c>
      <c r="D5147">
        <v>12</v>
      </c>
      <c r="E5147">
        <v>99</v>
      </c>
      <c r="F5147">
        <v>171</v>
      </c>
      <c r="G5147">
        <v>99</v>
      </c>
      <c r="H5147">
        <v>99</v>
      </c>
      <c r="I5147">
        <v>99</v>
      </c>
      <c r="J5147">
        <v>160</v>
      </c>
      <c r="M5147">
        <v>99</v>
      </c>
      <c r="N5147">
        <v>99</v>
      </c>
      <c r="O5147">
        <v>99</v>
      </c>
      <c r="P5147">
        <v>99</v>
      </c>
      <c r="R5147">
        <v>0</v>
      </c>
    </row>
    <row r="5148" spans="1:39">
      <c r="A5148">
        <v>16</v>
      </c>
      <c r="B5148">
        <v>385</v>
      </c>
      <c r="C5148">
        <v>2023</v>
      </c>
      <c r="D5148">
        <v>1</v>
      </c>
      <c r="E5148">
        <v>99</v>
      </c>
      <c r="F5148">
        <v>171</v>
      </c>
      <c r="G5148">
        <v>99</v>
      </c>
      <c r="H5148">
        <v>99</v>
      </c>
      <c r="I5148">
        <v>99</v>
      </c>
      <c r="J5148">
        <v>171</v>
      </c>
      <c r="M5148">
        <v>99</v>
      </c>
      <c r="N5148">
        <v>99</v>
      </c>
      <c r="O5148">
        <v>99</v>
      </c>
      <c r="P5148">
        <v>99</v>
      </c>
      <c r="Q5148">
        <v>17</v>
      </c>
      <c r="R5148">
        <v>153</v>
      </c>
      <c r="S5148">
        <v>153</v>
      </c>
      <c r="T5148">
        <v>6.2068965517241361</v>
      </c>
      <c r="U5148">
        <v>6.1630562838825114</v>
      </c>
      <c r="V5148">
        <v>5.4183006535947698</v>
      </c>
      <c r="W5148">
        <v>59.908496732026151</v>
      </c>
      <c r="X5148">
        <v>168.66002450095252</v>
      </c>
      <c r="Y5148">
        <v>155.67320261437911</v>
      </c>
      <c r="Z5148">
        <v>155.67320261437911</v>
      </c>
      <c r="AA5148">
        <v>28.125935293755376</v>
      </c>
      <c r="AB5148">
        <v>3.6251832987223751</v>
      </c>
      <c r="AC5148">
        <v>-46.127003807913034</v>
      </c>
      <c r="AD5148">
        <v>3</v>
      </c>
      <c r="AE5148">
        <v>0</v>
      </c>
      <c r="AF5148">
        <v>0</v>
      </c>
      <c r="AG5148">
        <v>0</v>
      </c>
      <c r="AH5148">
        <v>18</v>
      </c>
      <c r="AI5148">
        <v>1</v>
      </c>
      <c r="AJ5148">
        <v>1</v>
      </c>
      <c r="AK5148">
        <v>0</v>
      </c>
      <c r="AL5148">
        <v>1</v>
      </c>
      <c r="AM5148">
        <v>1</v>
      </c>
    </row>
    <row r="5149" spans="1:39">
      <c r="A5149">
        <v>16</v>
      </c>
      <c r="B5149">
        <v>386</v>
      </c>
      <c r="C5149">
        <v>2023</v>
      </c>
      <c r="D5149">
        <v>2</v>
      </c>
      <c r="E5149">
        <v>99</v>
      </c>
      <c r="F5149">
        <v>171</v>
      </c>
      <c r="G5149">
        <v>99</v>
      </c>
      <c r="H5149">
        <v>99</v>
      </c>
      <c r="I5149">
        <v>99</v>
      </c>
      <c r="J5149">
        <v>171</v>
      </c>
      <c r="M5149">
        <v>99</v>
      </c>
      <c r="N5149">
        <v>99</v>
      </c>
      <c r="O5149">
        <v>99</v>
      </c>
      <c r="P5149">
        <v>99</v>
      </c>
      <c r="Q5149">
        <v>17</v>
      </c>
      <c r="R5149">
        <v>167</v>
      </c>
      <c r="S5149">
        <v>167</v>
      </c>
      <c r="T5149">
        <v>6.4058304564633683</v>
      </c>
      <c r="U5149">
        <v>6.5801542828906445</v>
      </c>
      <c r="V5149">
        <v>5.2634730538922163</v>
      </c>
      <c r="W5149">
        <v>59.359281437125759</v>
      </c>
      <c r="X5149">
        <v>170.70928565404404</v>
      </c>
      <c r="Y5149">
        <v>157.56467065868262</v>
      </c>
      <c r="Z5149">
        <v>157.56467065868262</v>
      </c>
      <c r="AA5149">
        <v>34.505545988050294</v>
      </c>
      <c r="AB5149">
        <v>4.6186572392036291</v>
      </c>
      <c r="AC5149">
        <v>-62.581573878625981</v>
      </c>
      <c r="AD5149">
        <v>4</v>
      </c>
      <c r="AE5149">
        <v>0</v>
      </c>
      <c r="AF5149">
        <v>0</v>
      </c>
      <c r="AG5149">
        <v>0</v>
      </c>
      <c r="AH5149">
        <v>23</v>
      </c>
      <c r="AI5149">
        <v>3</v>
      </c>
      <c r="AJ5149">
        <v>0</v>
      </c>
      <c r="AK5149">
        <v>1</v>
      </c>
      <c r="AL5149">
        <v>4</v>
      </c>
      <c r="AM5149">
        <v>0</v>
      </c>
    </row>
    <row r="5150" spans="1:39">
      <c r="A5150">
        <v>16</v>
      </c>
      <c r="B5150">
        <v>387</v>
      </c>
      <c r="C5150">
        <v>2023</v>
      </c>
      <c r="D5150">
        <v>3</v>
      </c>
      <c r="E5150">
        <v>99</v>
      </c>
      <c r="F5150">
        <v>171</v>
      </c>
      <c r="G5150">
        <v>99</v>
      </c>
      <c r="H5150">
        <v>99</v>
      </c>
      <c r="I5150">
        <v>99</v>
      </c>
      <c r="J5150">
        <v>171</v>
      </c>
      <c r="M5150">
        <v>99</v>
      </c>
      <c r="N5150">
        <v>99</v>
      </c>
      <c r="O5150">
        <v>99</v>
      </c>
      <c r="P5150">
        <v>99</v>
      </c>
      <c r="Q5150">
        <v>20</v>
      </c>
      <c r="R5150">
        <v>260</v>
      </c>
      <c r="S5150">
        <v>260</v>
      </c>
      <c r="T5150">
        <v>8.9102124742974631</v>
      </c>
      <c r="U5150">
        <v>9.3504988030993363</v>
      </c>
      <c r="V5150">
        <v>5.7153846153846173</v>
      </c>
      <c r="W5150">
        <v>59.492307692307698</v>
      </c>
      <c r="X5150">
        <v>175.25335444620387</v>
      </c>
      <c r="Y5150">
        <v>161.75884615384612</v>
      </c>
      <c r="Z5150">
        <v>161.75884615384612</v>
      </c>
      <c r="AA5150">
        <v>28.112182525747968</v>
      </c>
      <c r="AB5150">
        <v>3.7431910570983118</v>
      </c>
      <c r="AC5150">
        <v>-25.357204441454297</v>
      </c>
      <c r="AD5150">
        <v>8</v>
      </c>
      <c r="AE5150">
        <v>0</v>
      </c>
      <c r="AF5150">
        <v>0</v>
      </c>
      <c r="AG5150">
        <v>0</v>
      </c>
      <c r="AH5150">
        <v>33</v>
      </c>
      <c r="AI5150">
        <v>0</v>
      </c>
      <c r="AJ5150">
        <v>2</v>
      </c>
      <c r="AK5150">
        <v>0</v>
      </c>
      <c r="AL5150">
        <v>1</v>
      </c>
      <c r="AM5150">
        <v>0</v>
      </c>
    </row>
    <row r="5151" spans="1:39">
      <c r="A5151">
        <v>16</v>
      </c>
      <c r="B5151">
        <v>388</v>
      </c>
      <c r="C5151">
        <v>2023</v>
      </c>
      <c r="D5151">
        <v>4</v>
      </c>
      <c r="E5151">
        <v>99</v>
      </c>
      <c r="F5151">
        <v>171</v>
      </c>
      <c r="G5151">
        <v>99</v>
      </c>
      <c r="H5151">
        <v>99</v>
      </c>
      <c r="I5151">
        <v>99</v>
      </c>
      <c r="J5151">
        <v>171</v>
      </c>
      <c r="M5151">
        <v>99</v>
      </c>
      <c r="N5151">
        <v>99</v>
      </c>
      <c r="O5151">
        <v>99</v>
      </c>
      <c r="P5151">
        <v>99</v>
      </c>
      <c r="Q5151">
        <v>18</v>
      </c>
      <c r="R5151">
        <v>162</v>
      </c>
      <c r="S5151">
        <v>162</v>
      </c>
      <c r="T5151">
        <v>6.75</v>
      </c>
      <c r="U5151">
        <v>6.805265788963812</v>
      </c>
      <c r="V5151">
        <v>5.4506172839506162</v>
      </c>
      <c r="W5151">
        <v>59.419753086419774</v>
      </c>
      <c r="X5151">
        <v>170.06674424514804</v>
      </c>
      <c r="Y5151">
        <v>156.97160493827172</v>
      </c>
      <c r="Z5151">
        <v>156.97160493827172</v>
      </c>
      <c r="AA5151">
        <v>31.742174050835381</v>
      </c>
      <c r="AB5151">
        <v>4.1406273680158963</v>
      </c>
      <c r="AC5151">
        <v>-47.603029627542739</v>
      </c>
      <c r="AD5151">
        <v>1</v>
      </c>
      <c r="AE5151">
        <v>0</v>
      </c>
      <c r="AF5151">
        <v>0</v>
      </c>
      <c r="AG5151">
        <v>0</v>
      </c>
      <c r="AH5151">
        <v>16</v>
      </c>
      <c r="AI5151">
        <v>4</v>
      </c>
      <c r="AJ5151">
        <v>3</v>
      </c>
      <c r="AK5151">
        <v>0</v>
      </c>
      <c r="AL5151">
        <v>0</v>
      </c>
      <c r="AM5151">
        <v>0</v>
      </c>
    </row>
    <row r="5152" spans="1:39">
      <c r="A5152">
        <v>16</v>
      </c>
      <c r="B5152">
        <v>389</v>
      </c>
      <c r="C5152">
        <v>2023</v>
      </c>
      <c r="D5152">
        <v>5</v>
      </c>
      <c r="E5152">
        <v>99</v>
      </c>
      <c r="F5152">
        <v>171</v>
      </c>
      <c r="G5152">
        <v>99</v>
      </c>
      <c r="H5152">
        <v>99</v>
      </c>
      <c r="I5152">
        <v>99</v>
      </c>
      <c r="J5152">
        <v>171</v>
      </c>
      <c r="M5152">
        <v>99</v>
      </c>
      <c r="N5152">
        <v>99</v>
      </c>
      <c r="O5152">
        <v>99</v>
      </c>
      <c r="P5152">
        <v>99</v>
      </c>
      <c r="Q5152">
        <v>21</v>
      </c>
      <c r="R5152">
        <v>187</v>
      </c>
      <c r="S5152">
        <v>187</v>
      </c>
      <c r="T5152">
        <v>7.0406626506024086</v>
      </c>
      <c r="U5152">
        <v>7.4029350277076995</v>
      </c>
      <c r="V5152">
        <v>5.3743315508021396</v>
      </c>
      <c r="W5152">
        <v>59.315508021390386</v>
      </c>
      <c r="X5152">
        <v>175.39179958401172</v>
      </c>
      <c r="Y5152">
        <v>161.88663101604283</v>
      </c>
      <c r="Z5152">
        <v>161.88663101604283</v>
      </c>
      <c r="AA5152">
        <v>30.17288478668365</v>
      </c>
      <c r="AB5152">
        <v>4.0678635070474236</v>
      </c>
      <c r="AC5152">
        <v>-44.082483295506549</v>
      </c>
      <c r="AD5152">
        <v>6</v>
      </c>
      <c r="AE5152">
        <v>0</v>
      </c>
      <c r="AF5152">
        <v>0</v>
      </c>
      <c r="AG5152">
        <v>0</v>
      </c>
      <c r="AH5152">
        <v>23</v>
      </c>
      <c r="AI5152">
        <v>1</v>
      </c>
      <c r="AJ5152">
        <v>1</v>
      </c>
      <c r="AK5152">
        <v>1</v>
      </c>
      <c r="AL5152">
        <v>1</v>
      </c>
      <c r="AM5152">
        <v>0</v>
      </c>
    </row>
    <row r="5153" spans="1:39">
      <c r="A5153">
        <v>16</v>
      </c>
      <c r="B5153">
        <v>390</v>
      </c>
      <c r="C5153">
        <v>2023</v>
      </c>
      <c r="D5153">
        <v>6</v>
      </c>
      <c r="E5153">
        <v>99</v>
      </c>
      <c r="F5153">
        <v>171</v>
      </c>
      <c r="G5153">
        <v>99</v>
      </c>
      <c r="H5153">
        <v>99</v>
      </c>
      <c r="I5153">
        <v>99</v>
      </c>
      <c r="J5153">
        <v>171</v>
      </c>
      <c r="M5153">
        <v>99</v>
      </c>
      <c r="N5153">
        <v>99</v>
      </c>
      <c r="O5153">
        <v>99</v>
      </c>
      <c r="P5153">
        <v>99</v>
      </c>
      <c r="Q5153">
        <v>16</v>
      </c>
      <c r="R5153">
        <v>112</v>
      </c>
      <c r="S5153">
        <v>112</v>
      </c>
      <c r="T5153">
        <v>7.2538860103626943</v>
      </c>
      <c r="U5153">
        <v>7.4335218284021725</v>
      </c>
      <c r="V5153">
        <v>5.8482142857142847</v>
      </c>
      <c r="W5153">
        <v>59.241071428571438</v>
      </c>
      <c r="X5153">
        <v>170.90427178455349</v>
      </c>
      <c r="Y5153">
        <v>157.74464285714299</v>
      </c>
      <c r="Z5153">
        <v>157.74464285714299</v>
      </c>
      <c r="AA5153">
        <v>29.004377253656745</v>
      </c>
      <c r="AB5153">
        <v>4.2829511181675102</v>
      </c>
      <c r="AC5153">
        <v>-50.664429292190739</v>
      </c>
      <c r="AD5153">
        <v>5</v>
      </c>
      <c r="AE5153">
        <v>0</v>
      </c>
      <c r="AF5153">
        <v>0</v>
      </c>
      <c r="AG5153">
        <v>1</v>
      </c>
      <c r="AH5153">
        <v>14</v>
      </c>
      <c r="AI5153">
        <v>2</v>
      </c>
      <c r="AJ5153">
        <v>2</v>
      </c>
      <c r="AK5153">
        <v>0</v>
      </c>
      <c r="AL5153">
        <v>1</v>
      </c>
      <c r="AM5153">
        <v>0</v>
      </c>
    </row>
    <row r="5154" spans="1:39">
      <c r="A5154">
        <v>16</v>
      </c>
      <c r="B5154">
        <v>391</v>
      </c>
      <c r="C5154">
        <v>2023</v>
      </c>
      <c r="D5154">
        <v>7</v>
      </c>
      <c r="E5154">
        <v>99</v>
      </c>
      <c r="F5154">
        <v>171</v>
      </c>
      <c r="G5154">
        <v>99</v>
      </c>
      <c r="H5154">
        <v>99</v>
      </c>
      <c r="I5154">
        <v>99</v>
      </c>
      <c r="J5154">
        <v>171</v>
      </c>
      <c r="M5154">
        <v>99</v>
      </c>
      <c r="N5154">
        <v>99</v>
      </c>
      <c r="O5154">
        <v>99</v>
      </c>
      <c r="P5154">
        <v>99</v>
      </c>
      <c r="R5154">
        <v>0</v>
      </c>
    </row>
    <row r="5155" spans="1:39">
      <c r="A5155">
        <v>16</v>
      </c>
      <c r="B5155">
        <v>392</v>
      </c>
      <c r="C5155">
        <v>2023</v>
      </c>
      <c r="D5155">
        <v>8</v>
      </c>
      <c r="E5155">
        <v>99</v>
      </c>
      <c r="F5155">
        <v>171</v>
      </c>
      <c r="G5155">
        <v>99</v>
      </c>
      <c r="H5155">
        <v>99</v>
      </c>
      <c r="I5155">
        <v>99</v>
      </c>
      <c r="J5155">
        <v>171</v>
      </c>
      <c r="M5155">
        <v>99</v>
      </c>
      <c r="N5155">
        <v>99</v>
      </c>
      <c r="O5155">
        <v>99</v>
      </c>
      <c r="P5155">
        <v>99</v>
      </c>
      <c r="R5155">
        <v>0</v>
      </c>
    </row>
    <row r="5156" spans="1:39">
      <c r="A5156">
        <v>16</v>
      </c>
      <c r="B5156">
        <v>393</v>
      </c>
      <c r="C5156">
        <v>2023</v>
      </c>
      <c r="D5156">
        <v>9</v>
      </c>
      <c r="E5156">
        <v>99</v>
      </c>
      <c r="F5156">
        <v>171</v>
      </c>
      <c r="G5156">
        <v>99</v>
      </c>
      <c r="H5156">
        <v>99</v>
      </c>
      <c r="I5156">
        <v>99</v>
      </c>
      <c r="J5156">
        <v>171</v>
      </c>
      <c r="M5156">
        <v>99</v>
      </c>
      <c r="N5156">
        <v>99</v>
      </c>
      <c r="O5156">
        <v>99</v>
      </c>
      <c r="P5156">
        <v>99</v>
      </c>
      <c r="R5156">
        <v>0</v>
      </c>
    </row>
    <row r="5157" spans="1:39">
      <c r="A5157">
        <v>16</v>
      </c>
      <c r="B5157">
        <v>394</v>
      </c>
      <c r="C5157">
        <v>2023</v>
      </c>
      <c r="D5157">
        <v>10</v>
      </c>
      <c r="E5157">
        <v>99</v>
      </c>
      <c r="F5157">
        <v>171</v>
      </c>
      <c r="G5157">
        <v>99</v>
      </c>
      <c r="H5157">
        <v>99</v>
      </c>
      <c r="I5157">
        <v>99</v>
      </c>
      <c r="J5157">
        <v>171</v>
      </c>
      <c r="M5157">
        <v>99</v>
      </c>
      <c r="N5157">
        <v>99</v>
      </c>
      <c r="O5157">
        <v>99</v>
      </c>
      <c r="P5157">
        <v>99</v>
      </c>
      <c r="R5157">
        <v>0</v>
      </c>
    </row>
    <row r="5158" spans="1:39">
      <c r="A5158">
        <v>16</v>
      </c>
      <c r="B5158">
        <v>395</v>
      </c>
      <c r="C5158">
        <v>2023</v>
      </c>
      <c r="D5158">
        <v>11</v>
      </c>
      <c r="E5158">
        <v>99</v>
      </c>
      <c r="F5158">
        <v>171</v>
      </c>
      <c r="G5158">
        <v>99</v>
      </c>
      <c r="H5158">
        <v>99</v>
      </c>
      <c r="I5158">
        <v>99</v>
      </c>
      <c r="J5158">
        <v>171</v>
      </c>
      <c r="M5158">
        <v>99</v>
      </c>
      <c r="N5158">
        <v>99</v>
      </c>
      <c r="O5158">
        <v>99</v>
      </c>
      <c r="P5158">
        <v>99</v>
      </c>
      <c r="R5158">
        <v>0</v>
      </c>
    </row>
    <row r="5159" spans="1:39">
      <c r="A5159">
        <v>16</v>
      </c>
      <c r="B5159">
        <v>396</v>
      </c>
      <c r="C5159">
        <v>2023</v>
      </c>
      <c r="D5159">
        <v>12</v>
      </c>
      <c r="E5159">
        <v>99</v>
      </c>
      <c r="F5159">
        <v>171</v>
      </c>
      <c r="G5159">
        <v>99</v>
      </c>
      <c r="H5159">
        <v>99</v>
      </c>
      <c r="I5159">
        <v>99</v>
      </c>
      <c r="J5159">
        <v>171</v>
      </c>
      <c r="M5159">
        <v>99</v>
      </c>
      <c r="N5159">
        <v>99</v>
      </c>
      <c r="O5159">
        <v>99</v>
      </c>
      <c r="P5159">
        <v>99</v>
      </c>
      <c r="R5159">
        <v>0</v>
      </c>
    </row>
    <row r="5160" spans="1:39">
      <c r="A5160">
        <v>16</v>
      </c>
      <c r="B5160">
        <v>397</v>
      </c>
      <c r="C5160">
        <v>2023</v>
      </c>
      <c r="D5160">
        <v>1</v>
      </c>
      <c r="E5160">
        <v>99</v>
      </c>
      <c r="F5160">
        <v>171</v>
      </c>
      <c r="G5160">
        <v>99</v>
      </c>
      <c r="H5160">
        <v>99</v>
      </c>
      <c r="I5160">
        <v>99</v>
      </c>
      <c r="J5160">
        <v>181</v>
      </c>
      <c r="M5160">
        <v>99</v>
      </c>
      <c r="N5160">
        <v>99</v>
      </c>
      <c r="O5160">
        <v>99</v>
      </c>
      <c r="P5160">
        <v>99</v>
      </c>
      <c r="Q5160">
        <v>2</v>
      </c>
      <c r="R5160">
        <v>3</v>
      </c>
      <c r="S5160">
        <v>3</v>
      </c>
      <c r="T5160">
        <v>0.12170385395537522</v>
      </c>
      <c r="U5160">
        <v>0.10194996119950082</v>
      </c>
      <c r="V5160">
        <v>12</v>
      </c>
      <c r="W5160">
        <v>53.33333333333335</v>
      </c>
      <c r="X5160">
        <v>142.28963524738177</v>
      </c>
      <c r="Y5160">
        <v>131.33333333333337</v>
      </c>
      <c r="Z5160">
        <v>131.33333333333337</v>
      </c>
      <c r="AA5160">
        <v>9.4503380304035236</v>
      </c>
      <c r="AB5160">
        <v>2.624669291337232</v>
      </c>
      <c r="AC5160">
        <v>-52.993219134199933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</row>
    <row r="5161" spans="1:39">
      <c r="A5161">
        <v>16</v>
      </c>
      <c r="B5161">
        <v>398</v>
      </c>
      <c r="C5161">
        <v>2023</v>
      </c>
      <c r="D5161">
        <v>2</v>
      </c>
      <c r="E5161">
        <v>99</v>
      </c>
      <c r="F5161">
        <v>171</v>
      </c>
      <c r="G5161">
        <v>99</v>
      </c>
      <c r="H5161">
        <v>99</v>
      </c>
      <c r="I5161">
        <v>99</v>
      </c>
      <c r="J5161">
        <v>181</v>
      </c>
      <c r="M5161">
        <v>99</v>
      </c>
      <c r="N5161">
        <v>99</v>
      </c>
      <c r="O5161">
        <v>99</v>
      </c>
      <c r="P5161">
        <v>99</v>
      </c>
      <c r="Q5161">
        <v>2</v>
      </c>
      <c r="R5161">
        <v>10</v>
      </c>
      <c r="S5161">
        <v>10</v>
      </c>
      <c r="T5161">
        <v>0.38358266206367458</v>
      </c>
      <c r="U5161">
        <v>0.33624347568624074</v>
      </c>
      <c r="V5161">
        <v>9.8000000000000007</v>
      </c>
      <c r="W5161">
        <v>58.2</v>
      </c>
      <c r="X5161">
        <v>145.67713976164677</v>
      </c>
      <c r="Y5161">
        <v>134.46</v>
      </c>
      <c r="Z5161">
        <v>134.46</v>
      </c>
      <c r="AA5161">
        <v>9.0172279554191963</v>
      </c>
      <c r="AB5161">
        <v>1.7776388834630779</v>
      </c>
      <c r="AC5161">
        <v>44.218816920171811</v>
      </c>
      <c r="AD5161">
        <v>0</v>
      </c>
      <c r="AE5161">
        <v>0</v>
      </c>
      <c r="AF5161">
        <v>0</v>
      </c>
      <c r="AG5161">
        <v>0</v>
      </c>
      <c r="AH5161">
        <v>1</v>
      </c>
      <c r="AI5161">
        <v>0</v>
      </c>
      <c r="AJ5161">
        <v>0</v>
      </c>
      <c r="AK5161">
        <v>0</v>
      </c>
      <c r="AL5161">
        <v>0</v>
      </c>
      <c r="AM5161">
        <v>0</v>
      </c>
    </row>
    <row r="5162" spans="1:39">
      <c r="A5162">
        <v>16</v>
      </c>
      <c r="B5162">
        <v>399</v>
      </c>
      <c r="C5162">
        <v>2023</v>
      </c>
      <c r="D5162">
        <v>3</v>
      </c>
      <c r="E5162">
        <v>99</v>
      </c>
      <c r="F5162">
        <v>171</v>
      </c>
      <c r="G5162">
        <v>99</v>
      </c>
      <c r="H5162">
        <v>99</v>
      </c>
      <c r="I5162">
        <v>99</v>
      </c>
      <c r="J5162">
        <v>181</v>
      </c>
      <c r="M5162">
        <v>99</v>
      </c>
      <c r="N5162">
        <v>99</v>
      </c>
      <c r="O5162">
        <v>99</v>
      </c>
      <c r="P5162">
        <v>99</v>
      </c>
      <c r="Q5162">
        <v>4</v>
      </c>
      <c r="R5162">
        <v>9</v>
      </c>
      <c r="S5162">
        <v>9</v>
      </c>
      <c r="T5162">
        <v>0.3084304318026046</v>
      </c>
      <c r="U5162">
        <v>0.29489533594479322</v>
      </c>
      <c r="V5162">
        <v>11.111111111111112</v>
      </c>
      <c r="W5162">
        <v>56.66666666666665</v>
      </c>
      <c r="X5162">
        <v>159.67256530636817</v>
      </c>
      <c r="Y5162">
        <v>147.37777777777779</v>
      </c>
      <c r="Z5162">
        <v>147.37777777777779</v>
      </c>
      <c r="AA5162">
        <v>15.025591338171163</v>
      </c>
      <c r="AB5162">
        <v>2.905932629027185</v>
      </c>
      <c r="AC5162">
        <v>46.067953984823525</v>
      </c>
      <c r="AD5162">
        <v>0</v>
      </c>
      <c r="AE5162">
        <v>0</v>
      </c>
      <c r="AF5162">
        <v>0</v>
      </c>
      <c r="AG5162">
        <v>0</v>
      </c>
      <c r="AH5162">
        <v>1</v>
      </c>
      <c r="AI5162">
        <v>0</v>
      </c>
      <c r="AJ5162">
        <v>0</v>
      </c>
      <c r="AK5162">
        <v>0</v>
      </c>
      <c r="AL5162">
        <v>0</v>
      </c>
      <c r="AM5162">
        <v>1</v>
      </c>
    </row>
    <row r="5163" spans="1:39">
      <c r="A5163">
        <v>16</v>
      </c>
      <c r="B5163">
        <v>400</v>
      </c>
      <c r="C5163">
        <v>2023</v>
      </c>
      <c r="D5163">
        <v>4</v>
      </c>
      <c r="E5163">
        <v>99</v>
      </c>
      <c r="F5163">
        <v>171</v>
      </c>
      <c r="G5163">
        <v>99</v>
      </c>
      <c r="H5163">
        <v>99</v>
      </c>
      <c r="I5163">
        <v>99</v>
      </c>
      <c r="J5163">
        <v>181</v>
      </c>
      <c r="M5163">
        <v>99</v>
      </c>
      <c r="N5163">
        <v>99</v>
      </c>
      <c r="O5163">
        <v>99</v>
      </c>
      <c r="P5163">
        <v>99</v>
      </c>
      <c r="Q5163">
        <v>1</v>
      </c>
      <c r="R5163">
        <v>1</v>
      </c>
      <c r="S5163">
        <v>1</v>
      </c>
      <c r="T5163">
        <v>4.1666666666666657E-2</v>
      </c>
      <c r="U5163">
        <v>3.3826421218157925E-2</v>
      </c>
      <c r="V5163">
        <v>11</v>
      </c>
      <c r="W5163">
        <v>54</v>
      </c>
      <c r="X5163">
        <v>136.94474539544964</v>
      </c>
      <c r="Y5163">
        <v>126.4</v>
      </c>
      <c r="Z5163">
        <v>126.4</v>
      </c>
      <c r="AA5163">
        <v>0</v>
      </c>
      <c r="AB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</row>
    <row r="5164" spans="1:39">
      <c r="A5164">
        <v>16</v>
      </c>
      <c r="B5164">
        <v>401</v>
      </c>
      <c r="C5164">
        <v>2023</v>
      </c>
      <c r="D5164">
        <v>5</v>
      </c>
      <c r="E5164">
        <v>99</v>
      </c>
      <c r="F5164">
        <v>171</v>
      </c>
      <c r="G5164">
        <v>99</v>
      </c>
      <c r="H5164">
        <v>99</v>
      </c>
      <c r="I5164">
        <v>99</v>
      </c>
      <c r="J5164">
        <v>181</v>
      </c>
      <c r="M5164">
        <v>99</v>
      </c>
      <c r="N5164">
        <v>99</v>
      </c>
      <c r="O5164">
        <v>99</v>
      </c>
      <c r="P5164">
        <v>99</v>
      </c>
      <c r="Q5164">
        <v>1</v>
      </c>
      <c r="R5164">
        <v>1</v>
      </c>
      <c r="S5164">
        <v>1</v>
      </c>
      <c r="T5164">
        <v>3.7650602409638551E-2</v>
      </c>
      <c r="U5164">
        <v>3.2450565463941608E-2</v>
      </c>
      <c r="V5164">
        <v>14</v>
      </c>
      <c r="W5164">
        <v>56</v>
      </c>
      <c r="X5164">
        <v>143.77031419284941</v>
      </c>
      <c r="Y5164">
        <v>132.69999999999999</v>
      </c>
      <c r="Z5164">
        <v>132.69999999999999</v>
      </c>
      <c r="AA5164">
        <v>0</v>
      </c>
      <c r="AB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</row>
    <row r="5165" spans="1:39">
      <c r="A5165">
        <v>16</v>
      </c>
      <c r="B5165">
        <v>402</v>
      </c>
      <c r="C5165">
        <v>2023</v>
      </c>
      <c r="D5165">
        <v>6</v>
      </c>
      <c r="E5165">
        <v>99</v>
      </c>
      <c r="F5165">
        <v>171</v>
      </c>
      <c r="G5165">
        <v>99</v>
      </c>
      <c r="H5165">
        <v>99</v>
      </c>
      <c r="I5165">
        <v>99</v>
      </c>
      <c r="J5165">
        <v>181</v>
      </c>
      <c r="M5165">
        <v>99</v>
      </c>
      <c r="N5165">
        <v>99</v>
      </c>
      <c r="O5165">
        <v>99</v>
      </c>
      <c r="P5165">
        <v>99</v>
      </c>
      <c r="Q5165">
        <v>3</v>
      </c>
      <c r="R5165">
        <v>5</v>
      </c>
      <c r="S5165">
        <v>5</v>
      </c>
      <c r="T5165">
        <v>0.32383419689119181</v>
      </c>
      <c r="U5165">
        <v>0.27803022653068105</v>
      </c>
      <c r="V5165">
        <v>9.1999999999999993</v>
      </c>
      <c r="W5165">
        <v>48.4</v>
      </c>
      <c r="X5165">
        <v>143.18526543878656</v>
      </c>
      <c r="Y5165">
        <v>132.16</v>
      </c>
      <c r="Z5165">
        <v>132.16</v>
      </c>
      <c r="AA5165">
        <v>16.063200179291783</v>
      </c>
      <c r="AB5165">
        <v>10.983624174196795</v>
      </c>
      <c r="AC5165">
        <v>62.934106740659779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1</v>
      </c>
      <c r="AK5165">
        <v>0</v>
      </c>
      <c r="AL5165">
        <v>0</v>
      </c>
      <c r="AM5165">
        <v>0</v>
      </c>
    </row>
    <row r="5166" spans="1:39">
      <c r="A5166">
        <v>16</v>
      </c>
      <c r="B5166">
        <v>403</v>
      </c>
      <c r="C5166">
        <v>2023</v>
      </c>
      <c r="D5166">
        <v>7</v>
      </c>
      <c r="E5166">
        <v>99</v>
      </c>
      <c r="F5166">
        <v>171</v>
      </c>
      <c r="G5166">
        <v>99</v>
      </c>
      <c r="H5166">
        <v>99</v>
      </c>
      <c r="I5166">
        <v>99</v>
      </c>
      <c r="J5166">
        <v>181</v>
      </c>
      <c r="M5166">
        <v>99</v>
      </c>
      <c r="N5166">
        <v>99</v>
      </c>
      <c r="O5166">
        <v>99</v>
      </c>
      <c r="P5166">
        <v>99</v>
      </c>
      <c r="R5166">
        <v>0</v>
      </c>
    </row>
    <row r="5167" spans="1:39">
      <c r="A5167">
        <v>16</v>
      </c>
      <c r="B5167">
        <v>404</v>
      </c>
      <c r="C5167">
        <v>2023</v>
      </c>
      <c r="D5167">
        <v>8</v>
      </c>
      <c r="E5167">
        <v>99</v>
      </c>
      <c r="F5167">
        <v>171</v>
      </c>
      <c r="G5167">
        <v>99</v>
      </c>
      <c r="H5167">
        <v>99</v>
      </c>
      <c r="I5167">
        <v>99</v>
      </c>
      <c r="J5167">
        <v>181</v>
      </c>
      <c r="M5167">
        <v>99</v>
      </c>
      <c r="N5167">
        <v>99</v>
      </c>
      <c r="O5167">
        <v>99</v>
      </c>
      <c r="P5167">
        <v>99</v>
      </c>
      <c r="R5167">
        <v>0</v>
      </c>
    </row>
    <row r="5168" spans="1:39">
      <c r="A5168">
        <v>16</v>
      </c>
      <c r="B5168">
        <v>405</v>
      </c>
      <c r="C5168">
        <v>2023</v>
      </c>
      <c r="D5168">
        <v>9</v>
      </c>
      <c r="E5168">
        <v>99</v>
      </c>
      <c r="F5168">
        <v>171</v>
      </c>
      <c r="G5168">
        <v>99</v>
      </c>
      <c r="H5168">
        <v>99</v>
      </c>
      <c r="I5168">
        <v>99</v>
      </c>
      <c r="J5168">
        <v>181</v>
      </c>
      <c r="M5168">
        <v>99</v>
      </c>
      <c r="N5168">
        <v>99</v>
      </c>
      <c r="O5168">
        <v>99</v>
      </c>
      <c r="P5168">
        <v>99</v>
      </c>
      <c r="R5168">
        <v>0</v>
      </c>
    </row>
    <row r="5169" spans="1:39">
      <c r="A5169">
        <v>16</v>
      </c>
      <c r="B5169">
        <v>406</v>
      </c>
      <c r="C5169">
        <v>2023</v>
      </c>
      <c r="D5169">
        <v>10</v>
      </c>
      <c r="E5169">
        <v>99</v>
      </c>
      <c r="F5169">
        <v>171</v>
      </c>
      <c r="G5169">
        <v>99</v>
      </c>
      <c r="H5169">
        <v>99</v>
      </c>
      <c r="I5169">
        <v>99</v>
      </c>
      <c r="J5169">
        <v>181</v>
      </c>
      <c r="M5169">
        <v>99</v>
      </c>
      <c r="N5169">
        <v>99</v>
      </c>
      <c r="O5169">
        <v>99</v>
      </c>
      <c r="P5169">
        <v>99</v>
      </c>
      <c r="R5169">
        <v>0</v>
      </c>
    </row>
    <row r="5170" spans="1:39">
      <c r="A5170">
        <v>16</v>
      </c>
      <c r="B5170">
        <v>407</v>
      </c>
      <c r="C5170">
        <v>2023</v>
      </c>
      <c r="D5170">
        <v>11</v>
      </c>
      <c r="E5170">
        <v>99</v>
      </c>
      <c r="F5170">
        <v>171</v>
      </c>
      <c r="G5170">
        <v>99</v>
      </c>
      <c r="H5170">
        <v>99</v>
      </c>
      <c r="I5170">
        <v>99</v>
      </c>
      <c r="J5170">
        <v>181</v>
      </c>
      <c r="M5170">
        <v>99</v>
      </c>
      <c r="N5170">
        <v>99</v>
      </c>
      <c r="O5170">
        <v>99</v>
      </c>
      <c r="P5170">
        <v>99</v>
      </c>
      <c r="R5170">
        <v>0</v>
      </c>
    </row>
    <row r="5171" spans="1:39">
      <c r="A5171">
        <v>16</v>
      </c>
      <c r="B5171">
        <v>408</v>
      </c>
      <c r="C5171">
        <v>2023</v>
      </c>
      <c r="D5171">
        <v>12</v>
      </c>
      <c r="E5171">
        <v>99</v>
      </c>
      <c r="F5171">
        <v>171</v>
      </c>
      <c r="G5171">
        <v>99</v>
      </c>
      <c r="H5171">
        <v>99</v>
      </c>
      <c r="I5171">
        <v>99</v>
      </c>
      <c r="J5171">
        <v>181</v>
      </c>
      <c r="M5171">
        <v>99</v>
      </c>
      <c r="N5171">
        <v>99</v>
      </c>
      <c r="O5171">
        <v>99</v>
      </c>
      <c r="P5171">
        <v>99</v>
      </c>
      <c r="R5171">
        <v>0</v>
      </c>
    </row>
    <row r="5172" spans="1:39">
      <c r="A5172">
        <v>16</v>
      </c>
      <c r="B5172">
        <v>409</v>
      </c>
      <c r="C5172">
        <v>2023</v>
      </c>
      <c r="D5172">
        <v>1</v>
      </c>
      <c r="E5172">
        <v>99</v>
      </c>
      <c r="F5172">
        <v>171</v>
      </c>
      <c r="G5172">
        <v>99</v>
      </c>
      <c r="H5172">
        <v>99</v>
      </c>
      <c r="I5172">
        <v>99</v>
      </c>
      <c r="J5172">
        <v>470</v>
      </c>
      <c r="M5172">
        <v>99</v>
      </c>
      <c r="N5172">
        <v>99</v>
      </c>
      <c r="O5172">
        <v>99</v>
      </c>
      <c r="P5172">
        <v>99</v>
      </c>
      <c r="Q5172">
        <v>1</v>
      </c>
      <c r="R5172">
        <v>1</v>
      </c>
      <c r="S5172">
        <v>1</v>
      </c>
      <c r="T5172">
        <v>4.0567951318458424E-2</v>
      </c>
      <c r="U5172">
        <v>3.7260899524690645E-2</v>
      </c>
      <c r="V5172">
        <v>14</v>
      </c>
      <c r="W5172">
        <v>57</v>
      </c>
      <c r="X5172">
        <v>156.01300108342363</v>
      </c>
      <c r="Y5172">
        <v>144</v>
      </c>
      <c r="Z5172">
        <v>144</v>
      </c>
      <c r="AA5172">
        <v>0</v>
      </c>
      <c r="AB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</row>
    <row r="5173" spans="1:39">
      <c r="A5173">
        <v>16</v>
      </c>
      <c r="B5173">
        <v>410</v>
      </c>
      <c r="C5173">
        <v>2023</v>
      </c>
      <c r="D5173">
        <v>2</v>
      </c>
      <c r="E5173">
        <v>99</v>
      </c>
      <c r="F5173">
        <v>171</v>
      </c>
      <c r="G5173">
        <v>99</v>
      </c>
      <c r="H5173">
        <v>99</v>
      </c>
      <c r="I5173">
        <v>99</v>
      </c>
      <c r="J5173">
        <v>470</v>
      </c>
      <c r="M5173">
        <v>99</v>
      </c>
      <c r="N5173">
        <v>99</v>
      </c>
      <c r="O5173">
        <v>99</v>
      </c>
      <c r="P5173">
        <v>99</v>
      </c>
      <c r="Q5173">
        <v>2</v>
      </c>
      <c r="R5173">
        <v>20</v>
      </c>
      <c r="S5173">
        <v>20</v>
      </c>
      <c r="T5173">
        <v>0.76716532412734917</v>
      </c>
      <c r="U5173">
        <v>0.73127829536611189</v>
      </c>
      <c r="V5173">
        <v>10.6</v>
      </c>
      <c r="W5173">
        <v>56.55</v>
      </c>
      <c r="X5173">
        <v>158.4127843986999</v>
      </c>
      <c r="Y5173">
        <v>146.21499999999995</v>
      </c>
      <c r="Z5173">
        <v>146.21499999999995</v>
      </c>
      <c r="AA5173">
        <v>14.27155475062227</v>
      </c>
      <c r="AB5173">
        <v>3.4128433893163352</v>
      </c>
      <c r="AC5173">
        <v>-47.50538713478344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1</v>
      </c>
      <c r="AK5173">
        <v>0</v>
      </c>
      <c r="AL5173">
        <v>0</v>
      </c>
      <c r="AM5173">
        <v>0</v>
      </c>
    </row>
    <row r="5174" spans="1:39">
      <c r="A5174">
        <v>16</v>
      </c>
      <c r="B5174">
        <v>411</v>
      </c>
      <c r="C5174">
        <v>2023</v>
      </c>
      <c r="D5174">
        <v>3</v>
      </c>
      <c r="E5174">
        <v>99</v>
      </c>
      <c r="F5174">
        <v>171</v>
      </c>
      <c r="G5174">
        <v>99</v>
      </c>
      <c r="H5174">
        <v>99</v>
      </c>
      <c r="I5174">
        <v>99</v>
      </c>
      <c r="J5174">
        <v>470</v>
      </c>
      <c r="M5174">
        <v>99</v>
      </c>
      <c r="N5174">
        <v>99</v>
      </c>
      <c r="O5174">
        <v>99</v>
      </c>
      <c r="P5174">
        <v>99</v>
      </c>
      <c r="Q5174">
        <v>3</v>
      </c>
      <c r="R5174">
        <v>20</v>
      </c>
      <c r="S5174">
        <v>20</v>
      </c>
      <c r="T5174">
        <v>0.68540095956134317</v>
      </c>
      <c r="U5174">
        <v>0.73230266701972291</v>
      </c>
      <c r="V5174">
        <v>6.5</v>
      </c>
      <c r="W5174">
        <v>57.05</v>
      </c>
      <c r="X5174">
        <v>178.42903575297939</v>
      </c>
      <c r="Y5174">
        <v>164.68999999999997</v>
      </c>
      <c r="Z5174">
        <v>164.68999999999997</v>
      </c>
      <c r="AA5174">
        <v>40.911085294819678</v>
      </c>
      <c r="AB5174">
        <v>4.2599882628946544</v>
      </c>
      <c r="AC5174">
        <v>-65.402808090759791</v>
      </c>
      <c r="AD5174">
        <v>0</v>
      </c>
      <c r="AE5174">
        <v>0</v>
      </c>
      <c r="AF5174">
        <v>0</v>
      </c>
      <c r="AG5174">
        <v>0</v>
      </c>
      <c r="AH5174">
        <v>2</v>
      </c>
      <c r="AI5174">
        <v>0</v>
      </c>
      <c r="AJ5174">
        <v>0</v>
      </c>
      <c r="AK5174">
        <v>0</v>
      </c>
      <c r="AL5174">
        <v>0</v>
      </c>
      <c r="AM5174">
        <v>0</v>
      </c>
    </row>
    <row r="5175" spans="1:39">
      <c r="A5175">
        <v>16</v>
      </c>
      <c r="B5175">
        <v>412</v>
      </c>
      <c r="C5175">
        <v>2023</v>
      </c>
      <c r="D5175">
        <v>4</v>
      </c>
      <c r="E5175">
        <v>99</v>
      </c>
      <c r="F5175">
        <v>171</v>
      </c>
      <c r="G5175">
        <v>99</v>
      </c>
      <c r="H5175">
        <v>99</v>
      </c>
      <c r="I5175">
        <v>99</v>
      </c>
      <c r="J5175">
        <v>470</v>
      </c>
      <c r="M5175">
        <v>99</v>
      </c>
      <c r="N5175">
        <v>99</v>
      </c>
      <c r="O5175">
        <v>99</v>
      </c>
      <c r="P5175">
        <v>99</v>
      </c>
      <c r="Q5175">
        <v>3</v>
      </c>
      <c r="R5175">
        <v>6</v>
      </c>
      <c r="S5175">
        <v>6</v>
      </c>
      <c r="T5175">
        <v>0.25</v>
      </c>
      <c r="U5175">
        <v>0.22236054897284369</v>
      </c>
      <c r="V5175">
        <v>9.3333333333333357</v>
      </c>
      <c r="W5175">
        <v>58.5</v>
      </c>
      <c r="X5175">
        <v>150.03611412062122</v>
      </c>
      <c r="Y5175">
        <v>138.48333333333338</v>
      </c>
      <c r="Z5175">
        <v>138.48333333333338</v>
      </c>
      <c r="AA5175">
        <v>10.769929846052229</v>
      </c>
      <c r="AB5175">
        <v>2.2912878474779204</v>
      </c>
      <c r="AC5175">
        <v>42.043182148091162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1</v>
      </c>
      <c r="AM5175">
        <v>0</v>
      </c>
    </row>
    <row r="5176" spans="1:39">
      <c r="A5176">
        <v>16</v>
      </c>
      <c r="B5176">
        <v>413</v>
      </c>
      <c r="C5176">
        <v>2023</v>
      </c>
      <c r="D5176">
        <v>5</v>
      </c>
      <c r="E5176">
        <v>99</v>
      </c>
      <c r="F5176">
        <v>171</v>
      </c>
      <c r="G5176">
        <v>99</v>
      </c>
      <c r="H5176">
        <v>99</v>
      </c>
      <c r="I5176">
        <v>99</v>
      </c>
      <c r="J5176">
        <v>470</v>
      </c>
      <c r="M5176">
        <v>99</v>
      </c>
      <c r="N5176">
        <v>99</v>
      </c>
      <c r="O5176">
        <v>99</v>
      </c>
      <c r="P5176">
        <v>99</v>
      </c>
      <c r="Q5176">
        <v>3</v>
      </c>
      <c r="R5176">
        <v>18</v>
      </c>
      <c r="S5176">
        <v>18</v>
      </c>
      <c r="T5176">
        <v>0.67771084337349397</v>
      </c>
      <c r="U5176">
        <v>0.61514240711789847</v>
      </c>
      <c r="V5176">
        <v>2.7777777777777781</v>
      </c>
      <c r="W5176">
        <v>60.388888888888879</v>
      </c>
      <c r="X5176">
        <v>151.40845070422534</v>
      </c>
      <c r="Y5176">
        <v>139.75</v>
      </c>
      <c r="Z5176">
        <v>139.75</v>
      </c>
      <c r="AA5176">
        <v>15.200630469380762</v>
      </c>
      <c r="AB5176">
        <v>4.5232595042966599</v>
      </c>
      <c r="AC5176">
        <v>-51.078076170354223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</row>
    <row r="5177" spans="1:39">
      <c r="A5177">
        <v>16</v>
      </c>
      <c r="B5177">
        <v>414</v>
      </c>
      <c r="C5177">
        <v>2023</v>
      </c>
      <c r="D5177">
        <v>6</v>
      </c>
      <c r="E5177">
        <v>99</v>
      </c>
      <c r="F5177">
        <v>171</v>
      </c>
      <c r="G5177">
        <v>99</v>
      </c>
      <c r="H5177">
        <v>99</v>
      </c>
      <c r="I5177">
        <v>99</v>
      </c>
      <c r="J5177">
        <v>470</v>
      </c>
      <c r="M5177">
        <v>99</v>
      </c>
      <c r="N5177">
        <v>99</v>
      </c>
      <c r="O5177">
        <v>99</v>
      </c>
      <c r="P5177">
        <v>99</v>
      </c>
      <c r="Q5177">
        <v>4</v>
      </c>
      <c r="R5177">
        <v>8</v>
      </c>
      <c r="S5177">
        <v>8</v>
      </c>
      <c r="T5177">
        <v>0.51813471502590691</v>
      </c>
      <c r="U5177">
        <v>0.44418358073311137</v>
      </c>
      <c r="V5177">
        <v>10.5</v>
      </c>
      <c r="W5177">
        <v>58.375</v>
      </c>
      <c r="X5177">
        <v>142.97128927410617</v>
      </c>
      <c r="Y5177">
        <v>131.96250000000003</v>
      </c>
      <c r="Z5177">
        <v>131.96250000000003</v>
      </c>
      <c r="AA5177">
        <v>5.3509198975492653</v>
      </c>
      <c r="AB5177">
        <v>2.4968730444297718</v>
      </c>
      <c r="AC5177">
        <v>-43.21251648166843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</row>
    <row r="5178" spans="1:39">
      <c r="A5178">
        <v>16</v>
      </c>
      <c r="B5178">
        <v>415</v>
      </c>
      <c r="C5178">
        <v>2023</v>
      </c>
      <c r="D5178">
        <v>7</v>
      </c>
      <c r="E5178">
        <v>99</v>
      </c>
      <c r="F5178">
        <v>171</v>
      </c>
      <c r="G5178">
        <v>99</v>
      </c>
      <c r="H5178">
        <v>99</v>
      </c>
      <c r="I5178">
        <v>99</v>
      </c>
      <c r="J5178">
        <v>470</v>
      </c>
      <c r="M5178">
        <v>99</v>
      </c>
      <c r="N5178">
        <v>99</v>
      </c>
      <c r="O5178">
        <v>99</v>
      </c>
      <c r="P5178">
        <v>99</v>
      </c>
      <c r="R5178">
        <v>0</v>
      </c>
    </row>
    <row r="5179" spans="1:39">
      <c r="A5179">
        <v>16</v>
      </c>
      <c r="B5179">
        <v>416</v>
      </c>
      <c r="C5179">
        <v>2023</v>
      </c>
      <c r="D5179">
        <v>8</v>
      </c>
      <c r="E5179">
        <v>99</v>
      </c>
      <c r="F5179">
        <v>171</v>
      </c>
      <c r="G5179">
        <v>99</v>
      </c>
      <c r="H5179">
        <v>99</v>
      </c>
      <c r="I5179">
        <v>99</v>
      </c>
      <c r="J5179">
        <v>470</v>
      </c>
      <c r="M5179">
        <v>99</v>
      </c>
      <c r="N5179">
        <v>99</v>
      </c>
      <c r="O5179">
        <v>99</v>
      </c>
      <c r="P5179">
        <v>99</v>
      </c>
      <c r="R5179">
        <v>0</v>
      </c>
    </row>
    <row r="5180" spans="1:39">
      <c r="A5180">
        <v>16</v>
      </c>
      <c r="B5180">
        <v>417</v>
      </c>
      <c r="C5180">
        <v>2023</v>
      </c>
      <c r="D5180">
        <v>9</v>
      </c>
      <c r="E5180">
        <v>99</v>
      </c>
      <c r="F5180">
        <v>171</v>
      </c>
      <c r="G5180">
        <v>99</v>
      </c>
      <c r="H5180">
        <v>99</v>
      </c>
      <c r="I5180">
        <v>99</v>
      </c>
      <c r="J5180">
        <v>470</v>
      </c>
      <c r="M5180">
        <v>99</v>
      </c>
      <c r="N5180">
        <v>99</v>
      </c>
      <c r="O5180">
        <v>99</v>
      </c>
      <c r="P5180">
        <v>99</v>
      </c>
      <c r="R5180">
        <v>0</v>
      </c>
    </row>
    <row r="5181" spans="1:39">
      <c r="A5181">
        <v>16</v>
      </c>
      <c r="B5181">
        <v>418</v>
      </c>
      <c r="C5181">
        <v>2023</v>
      </c>
      <c r="D5181">
        <v>10</v>
      </c>
      <c r="E5181">
        <v>99</v>
      </c>
      <c r="F5181">
        <v>171</v>
      </c>
      <c r="G5181">
        <v>99</v>
      </c>
      <c r="H5181">
        <v>99</v>
      </c>
      <c r="I5181">
        <v>99</v>
      </c>
      <c r="J5181">
        <v>470</v>
      </c>
      <c r="M5181">
        <v>99</v>
      </c>
      <c r="N5181">
        <v>99</v>
      </c>
      <c r="O5181">
        <v>99</v>
      </c>
      <c r="P5181">
        <v>99</v>
      </c>
      <c r="R5181">
        <v>0</v>
      </c>
    </row>
    <row r="5182" spans="1:39">
      <c r="A5182">
        <v>16</v>
      </c>
      <c r="B5182">
        <v>419</v>
      </c>
      <c r="C5182">
        <v>2023</v>
      </c>
      <c r="D5182">
        <v>11</v>
      </c>
      <c r="E5182">
        <v>99</v>
      </c>
      <c r="F5182">
        <v>171</v>
      </c>
      <c r="G5182">
        <v>99</v>
      </c>
      <c r="H5182">
        <v>99</v>
      </c>
      <c r="I5182">
        <v>99</v>
      </c>
      <c r="J5182">
        <v>470</v>
      </c>
      <c r="M5182">
        <v>99</v>
      </c>
      <c r="N5182">
        <v>99</v>
      </c>
      <c r="O5182">
        <v>99</v>
      </c>
      <c r="P5182">
        <v>99</v>
      </c>
      <c r="R5182">
        <v>0</v>
      </c>
    </row>
    <row r="5183" spans="1:39">
      <c r="A5183">
        <v>16</v>
      </c>
      <c r="B5183">
        <v>420</v>
      </c>
      <c r="C5183">
        <v>2023</v>
      </c>
      <c r="D5183">
        <v>12</v>
      </c>
      <c r="E5183">
        <v>99</v>
      </c>
      <c r="F5183">
        <v>171</v>
      </c>
      <c r="G5183">
        <v>99</v>
      </c>
      <c r="H5183">
        <v>99</v>
      </c>
      <c r="I5183">
        <v>99</v>
      </c>
      <c r="J5183">
        <v>470</v>
      </c>
      <c r="M5183">
        <v>99</v>
      </c>
      <c r="N5183">
        <v>99</v>
      </c>
      <c r="O5183">
        <v>99</v>
      </c>
      <c r="P5183">
        <v>99</v>
      </c>
      <c r="R5183">
        <v>0</v>
      </c>
    </row>
    <row r="5184" spans="1:39">
      <c r="A5184">
        <v>16</v>
      </c>
      <c r="B5184">
        <v>421</v>
      </c>
      <c r="C5184">
        <v>2023</v>
      </c>
      <c r="D5184">
        <v>1</v>
      </c>
      <c r="E5184">
        <v>99</v>
      </c>
      <c r="F5184">
        <v>171</v>
      </c>
      <c r="G5184">
        <v>99</v>
      </c>
      <c r="H5184">
        <v>99</v>
      </c>
      <c r="I5184">
        <v>99</v>
      </c>
      <c r="J5184">
        <v>643</v>
      </c>
      <c r="M5184">
        <v>99</v>
      </c>
      <c r="N5184">
        <v>99</v>
      </c>
      <c r="O5184">
        <v>99</v>
      </c>
      <c r="P5184">
        <v>99</v>
      </c>
      <c r="Q5184">
        <v>25</v>
      </c>
      <c r="R5184">
        <v>203</v>
      </c>
      <c r="S5184">
        <v>203</v>
      </c>
      <c r="T5184">
        <v>8.2352941176470615</v>
      </c>
      <c r="U5184">
        <v>8.0071085516093206</v>
      </c>
      <c r="V5184">
        <v>6.5418719211822642</v>
      </c>
      <c r="W5184">
        <v>59.295566502463053</v>
      </c>
      <c r="X5184">
        <v>165.15325373994631</v>
      </c>
      <c r="Y5184">
        <v>152.43645320197049</v>
      </c>
      <c r="Z5184">
        <v>152.43645320197049</v>
      </c>
      <c r="AA5184">
        <v>28.752225893383823</v>
      </c>
      <c r="AB5184">
        <v>3.8122604971059562</v>
      </c>
      <c r="AC5184">
        <v>-30.648414161008201</v>
      </c>
      <c r="AD5184">
        <v>19</v>
      </c>
      <c r="AE5184">
        <v>0</v>
      </c>
      <c r="AF5184">
        <v>0</v>
      </c>
      <c r="AG5184">
        <v>1</v>
      </c>
      <c r="AH5184">
        <v>7</v>
      </c>
      <c r="AI5184">
        <v>1</v>
      </c>
      <c r="AJ5184">
        <v>1</v>
      </c>
      <c r="AK5184">
        <v>4</v>
      </c>
      <c r="AL5184">
        <v>5</v>
      </c>
      <c r="AM5184">
        <v>0</v>
      </c>
    </row>
    <row r="5185" spans="1:39">
      <c r="A5185">
        <v>16</v>
      </c>
      <c r="B5185">
        <v>422</v>
      </c>
      <c r="C5185">
        <v>2023</v>
      </c>
      <c r="D5185">
        <v>2</v>
      </c>
      <c r="E5185">
        <v>99</v>
      </c>
      <c r="F5185">
        <v>171</v>
      </c>
      <c r="G5185">
        <v>99</v>
      </c>
      <c r="H5185">
        <v>99</v>
      </c>
      <c r="I5185">
        <v>99</v>
      </c>
      <c r="J5185">
        <v>643</v>
      </c>
      <c r="M5185">
        <v>99</v>
      </c>
      <c r="N5185">
        <v>99</v>
      </c>
      <c r="O5185">
        <v>99</v>
      </c>
      <c r="P5185">
        <v>99</v>
      </c>
      <c r="Q5185">
        <v>21</v>
      </c>
      <c r="R5185">
        <v>159</v>
      </c>
      <c r="S5185">
        <v>159</v>
      </c>
      <c r="T5185">
        <v>6.0989643268124274</v>
      </c>
      <c r="U5185">
        <v>5.885286109538451</v>
      </c>
      <c r="V5185">
        <v>5.5974842767295607</v>
      </c>
      <c r="W5185">
        <v>60.037735849056624</v>
      </c>
      <c r="X5185">
        <v>160.36441191902256</v>
      </c>
      <c r="Y5185">
        <v>148.01635220125786</v>
      </c>
      <c r="Z5185">
        <v>148.01635220125786</v>
      </c>
      <c r="AA5185">
        <v>31.794734491902059</v>
      </c>
      <c r="AB5185">
        <v>4.0436094350910805</v>
      </c>
      <c r="AC5185">
        <v>-46.196744277059565</v>
      </c>
      <c r="AD5185">
        <v>3</v>
      </c>
      <c r="AE5185">
        <v>0</v>
      </c>
      <c r="AF5185">
        <v>0</v>
      </c>
      <c r="AG5185">
        <v>0</v>
      </c>
      <c r="AH5185">
        <v>3</v>
      </c>
      <c r="AI5185">
        <v>1</v>
      </c>
      <c r="AJ5185">
        <v>0</v>
      </c>
      <c r="AK5185">
        <v>0</v>
      </c>
      <c r="AL5185">
        <v>5</v>
      </c>
      <c r="AM5185">
        <v>0</v>
      </c>
    </row>
    <row r="5186" spans="1:39">
      <c r="A5186">
        <v>16</v>
      </c>
      <c r="B5186">
        <v>423</v>
      </c>
      <c r="C5186">
        <v>2023</v>
      </c>
      <c r="D5186">
        <v>3</v>
      </c>
      <c r="E5186">
        <v>99</v>
      </c>
      <c r="F5186">
        <v>171</v>
      </c>
      <c r="G5186">
        <v>99</v>
      </c>
      <c r="H5186">
        <v>99</v>
      </c>
      <c r="I5186">
        <v>99</v>
      </c>
      <c r="J5186">
        <v>643</v>
      </c>
      <c r="M5186">
        <v>99</v>
      </c>
      <c r="N5186">
        <v>99</v>
      </c>
      <c r="O5186">
        <v>99</v>
      </c>
      <c r="P5186">
        <v>99</v>
      </c>
      <c r="Q5186">
        <v>23</v>
      </c>
      <c r="R5186">
        <v>237</v>
      </c>
      <c r="S5186">
        <v>237</v>
      </c>
      <c r="T5186">
        <v>8.1220013708019181</v>
      </c>
      <c r="U5186">
        <v>7.5493339398430415</v>
      </c>
      <c r="V5186">
        <v>5.7510548523206753</v>
      </c>
      <c r="W5186">
        <v>59.409282700421954</v>
      </c>
      <c r="X5186">
        <v>155.22626182280317</v>
      </c>
      <c r="Y5186">
        <v>143.27383966244724</v>
      </c>
      <c r="Z5186">
        <v>143.27383966244724</v>
      </c>
      <c r="AA5186">
        <v>29.372127047292679</v>
      </c>
      <c r="AB5186">
        <v>4.00595525992905</v>
      </c>
      <c r="AC5186">
        <v>-35.453920020873973</v>
      </c>
      <c r="AD5186">
        <v>9</v>
      </c>
      <c r="AE5186">
        <v>0</v>
      </c>
      <c r="AF5186">
        <v>0</v>
      </c>
      <c r="AG5186">
        <v>0</v>
      </c>
      <c r="AH5186">
        <v>14</v>
      </c>
      <c r="AI5186">
        <v>2</v>
      </c>
      <c r="AJ5186">
        <v>1</v>
      </c>
      <c r="AK5186">
        <v>0</v>
      </c>
      <c r="AL5186">
        <v>6</v>
      </c>
      <c r="AM5186">
        <v>1</v>
      </c>
    </row>
    <row r="5187" spans="1:39">
      <c r="A5187">
        <v>16</v>
      </c>
      <c r="B5187">
        <v>424</v>
      </c>
      <c r="C5187">
        <v>2023</v>
      </c>
      <c r="D5187">
        <v>4</v>
      </c>
      <c r="E5187">
        <v>99</v>
      </c>
      <c r="F5187">
        <v>171</v>
      </c>
      <c r="G5187">
        <v>99</v>
      </c>
      <c r="H5187">
        <v>99</v>
      </c>
      <c r="I5187">
        <v>99</v>
      </c>
      <c r="J5187">
        <v>643</v>
      </c>
      <c r="M5187">
        <v>99</v>
      </c>
      <c r="N5187">
        <v>99</v>
      </c>
      <c r="O5187">
        <v>99</v>
      </c>
      <c r="P5187">
        <v>99</v>
      </c>
      <c r="Q5187">
        <v>18</v>
      </c>
      <c r="R5187">
        <v>142</v>
      </c>
      <c r="S5187">
        <v>142</v>
      </c>
      <c r="T5187">
        <v>5.916666666666667</v>
      </c>
      <c r="U5187">
        <v>5.543572391217551</v>
      </c>
      <c r="V5187">
        <v>5.1901408450704221</v>
      </c>
      <c r="W5187">
        <v>60.190140845070417</v>
      </c>
      <c r="X5187">
        <v>158.04861672745025</v>
      </c>
      <c r="Y5187">
        <v>145.8788732394367</v>
      </c>
      <c r="Z5187">
        <v>145.8788732394367</v>
      </c>
      <c r="AA5187">
        <v>30.534614002006101</v>
      </c>
      <c r="AB5187">
        <v>3.4923116735527802</v>
      </c>
      <c r="AC5187">
        <v>-37.725472454926397</v>
      </c>
      <c r="AD5187">
        <v>11</v>
      </c>
      <c r="AE5187">
        <v>0</v>
      </c>
      <c r="AF5187">
        <v>0</v>
      </c>
      <c r="AG5187">
        <v>0</v>
      </c>
      <c r="AH5187">
        <v>12</v>
      </c>
      <c r="AI5187">
        <v>1</v>
      </c>
      <c r="AJ5187">
        <v>1</v>
      </c>
      <c r="AK5187">
        <v>2</v>
      </c>
      <c r="AL5187">
        <v>5</v>
      </c>
      <c r="AM5187">
        <v>1</v>
      </c>
    </row>
    <row r="5188" spans="1:39">
      <c r="A5188">
        <v>16</v>
      </c>
      <c r="B5188">
        <v>425</v>
      </c>
      <c r="C5188">
        <v>2023</v>
      </c>
      <c r="D5188">
        <v>5</v>
      </c>
      <c r="E5188">
        <v>99</v>
      </c>
      <c r="F5188">
        <v>171</v>
      </c>
      <c r="G5188">
        <v>99</v>
      </c>
      <c r="H5188">
        <v>99</v>
      </c>
      <c r="I5188">
        <v>99</v>
      </c>
      <c r="J5188">
        <v>643</v>
      </c>
      <c r="M5188">
        <v>99</v>
      </c>
      <c r="N5188">
        <v>99</v>
      </c>
      <c r="O5188">
        <v>99</v>
      </c>
      <c r="P5188">
        <v>99</v>
      </c>
      <c r="Q5188">
        <v>24</v>
      </c>
      <c r="R5188">
        <v>200</v>
      </c>
      <c r="S5188">
        <v>200</v>
      </c>
      <c r="T5188">
        <v>7.5301204819277103</v>
      </c>
      <c r="U5188">
        <v>7.1296606727268799</v>
      </c>
      <c r="V5188">
        <v>6.12</v>
      </c>
      <c r="W5188">
        <v>59.424999999999997</v>
      </c>
      <c r="X5188">
        <v>157.93770314192847</v>
      </c>
      <c r="Y5188">
        <v>145.77649999999997</v>
      </c>
      <c r="Z5188">
        <v>145.77649999999997</v>
      </c>
      <c r="AA5188">
        <v>28.839476377875059</v>
      </c>
      <c r="AB5188">
        <v>3.9489713850572006</v>
      </c>
      <c r="AC5188">
        <v>-37.738538316436163</v>
      </c>
      <c r="AD5188">
        <v>8</v>
      </c>
      <c r="AE5188">
        <v>0</v>
      </c>
      <c r="AF5188">
        <v>0</v>
      </c>
      <c r="AG5188">
        <v>1</v>
      </c>
      <c r="AH5188">
        <v>16</v>
      </c>
      <c r="AI5188">
        <v>3</v>
      </c>
      <c r="AJ5188">
        <v>0</v>
      </c>
      <c r="AK5188">
        <v>1</v>
      </c>
      <c r="AL5188">
        <v>3</v>
      </c>
      <c r="AM5188">
        <v>0</v>
      </c>
    </row>
    <row r="5189" spans="1:39">
      <c r="A5189">
        <v>16</v>
      </c>
      <c r="B5189">
        <v>426</v>
      </c>
      <c r="C5189">
        <v>2023</v>
      </c>
      <c r="D5189">
        <v>6</v>
      </c>
      <c r="E5189">
        <v>99</v>
      </c>
      <c r="F5189">
        <v>171</v>
      </c>
      <c r="G5189">
        <v>99</v>
      </c>
      <c r="H5189">
        <v>99</v>
      </c>
      <c r="I5189">
        <v>99</v>
      </c>
      <c r="J5189">
        <v>643</v>
      </c>
      <c r="M5189">
        <v>99</v>
      </c>
      <c r="N5189">
        <v>99</v>
      </c>
      <c r="O5189">
        <v>99</v>
      </c>
      <c r="P5189">
        <v>99</v>
      </c>
      <c r="Q5189">
        <v>15</v>
      </c>
      <c r="R5189">
        <v>116</v>
      </c>
      <c r="S5189">
        <v>116</v>
      </c>
      <c r="T5189">
        <v>7.5129533678756477</v>
      </c>
      <c r="U5189">
        <v>7.425569692685718</v>
      </c>
      <c r="V5189">
        <v>5.525862068965516</v>
      </c>
      <c r="W5189">
        <v>59.706896551724142</v>
      </c>
      <c r="X5189">
        <v>164.83449770239471</v>
      </c>
      <c r="Y5189">
        <v>152.14224137931035</v>
      </c>
      <c r="Z5189">
        <v>152.14224137931035</v>
      </c>
      <c r="AA5189">
        <v>29.798241532421002</v>
      </c>
      <c r="AB5189">
        <v>4.0684175551548245</v>
      </c>
      <c r="AC5189">
        <v>-36.913955742282774</v>
      </c>
      <c r="AD5189">
        <v>5</v>
      </c>
      <c r="AE5189">
        <v>0</v>
      </c>
      <c r="AF5189">
        <v>0</v>
      </c>
      <c r="AG5189">
        <v>0</v>
      </c>
      <c r="AH5189">
        <v>9</v>
      </c>
      <c r="AI5189">
        <v>1</v>
      </c>
      <c r="AJ5189">
        <v>0</v>
      </c>
      <c r="AK5189">
        <v>0</v>
      </c>
      <c r="AL5189">
        <v>4</v>
      </c>
      <c r="AM5189">
        <v>0</v>
      </c>
    </row>
    <row r="5190" spans="1:39">
      <c r="A5190">
        <v>16</v>
      </c>
      <c r="B5190">
        <v>427</v>
      </c>
      <c r="C5190">
        <v>2023</v>
      </c>
      <c r="D5190">
        <v>7</v>
      </c>
      <c r="E5190">
        <v>99</v>
      </c>
      <c r="F5190">
        <v>171</v>
      </c>
      <c r="G5190">
        <v>99</v>
      </c>
      <c r="H5190">
        <v>99</v>
      </c>
      <c r="I5190">
        <v>99</v>
      </c>
      <c r="J5190">
        <v>643</v>
      </c>
      <c r="M5190">
        <v>99</v>
      </c>
      <c r="N5190">
        <v>99</v>
      </c>
      <c r="O5190">
        <v>99</v>
      </c>
      <c r="P5190">
        <v>99</v>
      </c>
      <c r="R5190">
        <v>0</v>
      </c>
    </row>
    <row r="5191" spans="1:39">
      <c r="A5191">
        <v>16</v>
      </c>
      <c r="B5191">
        <v>428</v>
      </c>
      <c r="C5191">
        <v>2023</v>
      </c>
      <c r="D5191">
        <v>8</v>
      </c>
      <c r="E5191">
        <v>99</v>
      </c>
      <c r="F5191">
        <v>171</v>
      </c>
      <c r="G5191">
        <v>99</v>
      </c>
      <c r="H5191">
        <v>99</v>
      </c>
      <c r="I5191">
        <v>99</v>
      </c>
      <c r="J5191">
        <v>643</v>
      </c>
      <c r="M5191">
        <v>99</v>
      </c>
      <c r="N5191">
        <v>99</v>
      </c>
      <c r="O5191">
        <v>99</v>
      </c>
      <c r="P5191">
        <v>99</v>
      </c>
      <c r="R5191">
        <v>0</v>
      </c>
    </row>
    <row r="5192" spans="1:39">
      <c r="A5192">
        <v>16</v>
      </c>
      <c r="B5192">
        <v>429</v>
      </c>
      <c r="C5192">
        <v>2023</v>
      </c>
      <c r="D5192">
        <v>9</v>
      </c>
      <c r="E5192">
        <v>99</v>
      </c>
      <c r="F5192">
        <v>171</v>
      </c>
      <c r="G5192">
        <v>99</v>
      </c>
      <c r="H5192">
        <v>99</v>
      </c>
      <c r="I5192">
        <v>99</v>
      </c>
      <c r="J5192">
        <v>643</v>
      </c>
      <c r="M5192">
        <v>99</v>
      </c>
      <c r="N5192">
        <v>99</v>
      </c>
      <c r="O5192">
        <v>99</v>
      </c>
      <c r="P5192">
        <v>99</v>
      </c>
      <c r="R5192">
        <v>0</v>
      </c>
    </row>
    <row r="5193" spans="1:39">
      <c r="A5193">
        <v>16</v>
      </c>
      <c r="B5193">
        <v>430</v>
      </c>
      <c r="C5193">
        <v>2023</v>
      </c>
      <c r="D5193">
        <v>10</v>
      </c>
      <c r="E5193">
        <v>99</v>
      </c>
      <c r="F5193">
        <v>171</v>
      </c>
      <c r="G5193">
        <v>99</v>
      </c>
      <c r="H5193">
        <v>99</v>
      </c>
      <c r="I5193">
        <v>99</v>
      </c>
      <c r="J5193">
        <v>643</v>
      </c>
      <c r="M5193">
        <v>99</v>
      </c>
      <c r="N5193">
        <v>99</v>
      </c>
      <c r="O5193">
        <v>99</v>
      </c>
      <c r="P5193">
        <v>99</v>
      </c>
      <c r="R5193">
        <v>0</v>
      </c>
    </row>
    <row r="5194" spans="1:39">
      <c r="A5194">
        <v>16</v>
      </c>
      <c r="B5194">
        <v>431</v>
      </c>
      <c r="C5194">
        <v>2023</v>
      </c>
      <c r="D5194">
        <v>11</v>
      </c>
      <c r="E5194">
        <v>99</v>
      </c>
      <c r="F5194">
        <v>171</v>
      </c>
      <c r="G5194">
        <v>99</v>
      </c>
      <c r="H5194">
        <v>99</v>
      </c>
      <c r="I5194">
        <v>99</v>
      </c>
      <c r="J5194">
        <v>643</v>
      </c>
      <c r="M5194">
        <v>99</v>
      </c>
      <c r="N5194">
        <v>99</v>
      </c>
      <c r="O5194">
        <v>99</v>
      </c>
      <c r="P5194">
        <v>99</v>
      </c>
      <c r="R5194">
        <v>0</v>
      </c>
    </row>
    <row r="5195" spans="1:39">
      <c r="A5195">
        <v>16</v>
      </c>
      <c r="B5195">
        <v>432</v>
      </c>
      <c r="C5195">
        <v>2023</v>
      </c>
      <c r="D5195">
        <v>12</v>
      </c>
      <c r="E5195">
        <v>99</v>
      </c>
      <c r="F5195">
        <v>171</v>
      </c>
      <c r="G5195">
        <v>99</v>
      </c>
      <c r="H5195">
        <v>99</v>
      </c>
      <c r="I5195">
        <v>99</v>
      </c>
      <c r="J5195">
        <v>643</v>
      </c>
      <c r="M5195">
        <v>99</v>
      </c>
      <c r="N5195">
        <v>99</v>
      </c>
      <c r="O5195">
        <v>99</v>
      </c>
      <c r="P5195">
        <v>99</v>
      </c>
      <c r="R5195"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367"/>
  <sheetViews>
    <sheetView zoomScale="96" zoomScaleNormal="96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V16" sqref="V16"/>
    </sheetView>
  </sheetViews>
  <sheetFormatPr baseColWidth="10" defaultRowHeight="15"/>
  <cols>
    <col min="1" max="1" width="3.54296875" customWidth="1"/>
    <col min="2" max="2" width="6.36328125" customWidth="1"/>
    <col min="3" max="3" width="3.36328125" customWidth="1"/>
    <col min="4" max="4" width="7.1796875" customWidth="1"/>
    <col min="5" max="5" width="7.08984375" customWidth="1"/>
    <col min="6" max="6" width="6.1796875" customWidth="1"/>
    <col min="7" max="7" width="5.453125" customWidth="1"/>
    <col min="8" max="8" width="7.36328125" customWidth="1"/>
    <col min="9" max="9" width="7" customWidth="1"/>
    <col min="10" max="10" width="5.36328125" customWidth="1"/>
    <col min="11" max="11" width="6.36328125" customWidth="1"/>
    <col min="12" max="12" width="7.1796875" customWidth="1"/>
    <col min="13" max="13" width="6.36328125" style="9" customWidth="1"/>
    <col min="14" max="14" width="6.08984375" style="9" customWidth="1"/>
    <col min="15" max="15" width="5.90625" customWidth="1"/>
    <col min="16" max="16" width="10.453125" customWidth="1"/>
    <col min="17" max="17" width="6.6328125" customWidth="1"/>
    <col min="18" max="18" width="6.453125" style="9" customWidth="1"/>
    <col min="19" max="19" width="7.08984375" customWidth="1"/>
    <col min="20" max="20" width="6.90625" style="9" customWidth="1"/>
    <col min="21" max="22" width="6.1796875" style="96" customWidth="1"/>
    <col min="23" max="23" width="7.453125" customWidth="1"/>
    <col min="24" max="24" width="7.36328125" style="96" customWidth="1"/>
    <col min="25" max="25" width="7" style="96" customWidth="1"/>
    <col min="26" max="26" width="6.81640625" style="96" customWidth="1"/>
    <col min="27" max="27" width="6.90625" customWidth="1"/>
    <col min="28" max="28" width="11.54296875" style="9"/>
    <col min="29" max="29" width="7.453125" style="96" customWidth="1"/>
    <col min="30" max="30" width="7.453125" customWidth="1"/>
    <col min="31" max="35" width="15.90625" customWidth="1"/>
  </cols>
  <sheetData>
    <row r="1" spans="1:43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64"/>
      <c r="N1" s="64"/>
      <c r="O1" s="39"/>
      <c r="P1" s="39"/>
      <c r="Q1" s="39"/>
      <c r="R1" s="39"/>
      <c r="S1" s="39"/>
      <c r="T1" s="39"/>
      <c r="U1" s="4"/>
      <c r="V1" s="52"/>
      <c r="W1" s="52"/>
      <c r="X1" s="1"/>
      <c r="Y1" s="5"/>
      <c r="Z1"/>
      <c r="AB1" s="2"/>
      <c r="AC1" s="5"/>
      <c r="AD1" s="5"/>
    </row>
    <row r="2" spans="1:43" s="126" customFormat="1" ht="31.8">
      <c r="A2" s="144"/>
      <c r="B2" s="144"/>
      <c r="C2" s="205" t="s">
        <v>464</v>
      </c>
      <c r="D2" s="144"/>
      <c r="E2" s="144"/>
      <c r="F2" s="144"/>
      <c r="G2" s="144"/>
      <c r="H2" s="144"/>
      <c r="I2" s="144"/>
      <c r="J2" s="144"/>
      <c r="K2" s="204" t="s">
        <v>502</v>
      </c>
      <c r="L2" s="145"/>
      <c r="M2" s="145"/>
      <c r="N2" s="206" t="str">
        <f>+År!B2</f>
        <v>Skålda purke</v>
      </c>
      <c r="O2" s="151"/>
      <c r="P2" s="144"/>
      <c r="Q2" s="144"/>
      <c r="R2" s="144"/>
      <c r="S2" s="144"/>
      <c r="T2" s="145"/>
      <c r="U2" s="4"/>
      <c r="V2" s="4"/>
      <c r="W2" s="52"/>
      <c r="X2" s="4"/>
      <c r="Y2" s="52"/>
      <c r="Z2" s="52"/>
      <c r="AA2" s="1"/>
      <c r="AB2" s="5"/>
      <c r="AC2"/>
      <c r="AD2"/>
      <c r="AE2" s="2"/>
      <c r="AF2" s="5"/>
      <c r="AG2" s="5"/>
      <c r="AH2"/>
      <c r="AI2"/>
    </row>
    <row r="3" spans="1:43" ht="15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64"/>
      <c r="N3" s="64"/>
      <c r="O3" s="39"/>
      <c r="P3" s="39"/>
      <c r="Q3" s="39"/>
      <c r="R3" s="39"/>
      <c r="S3" s="39"/>
      <c r="T3" s="39"/>
      <c r="U3" s="4"/>
      <c r="V3" s="52"/>
      <c r="W3" s="52"/>
      <c r="X3" s="1"/>
      <c r="Y3" s="5"/>
      <c r="Z3"/>
      <c r="AB3" s="2"/>
      <c r="AC3" s="5"/>
      <c r="AD3" s="5"/>
    </row>
    <row r="4" spans="1:43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64"/>
      <c r="N4" s="64"/>
      <c r="O4" s="39"/>
      <c r="P4" s="39"/>
      <c r="Q4" s="39"/>
      <c r="R4" s="39"/>
      <c r="S4" s="39"/>
      <c r="T4" s="39"/>
      <c r="U4" s="4"/>
      <c r="V4" s="52"/>
      <c r="W4" s="52"/>
      <c r="X4" s="1"/>
      <c r="Y4" s="5"/>
      <c r="Z4"/>
      <c r="AB4" s="2"/>
      <c r="AC4" s="5"/>
      <c r="AD4" s="5"/>
    </row>
    <row r="5" spans="1:43" s="137" customFormat="1" ht="19.8">
      <c r="A5" s="157"/>
      <c r="B5" s="157"/>
      <c r="C5" s="157"/>
      <c r="D5" s="157"/>
      <c r="E5" s="142" t="s">
        <v>8</v>
      </c>
      <c r="F5" s="136">
        <f>+År!R2</f>
        <v>24</v>
      </c>
      <c r="G5" s="157"/>
      <c r="H5" s="142" t="s">
        <v>453</v>
      </c>
      <c r="I5" s="159"/>
      <c r="J5" s="159"/>
      <c r="K5" s="159"/>
      <c r="L5" s="159"/>
      <c r="M5" s="319">
        <f>SUM(F11:F12)</f>
        <v>14477</v>
      </c>
      <c r="N5" s="320"/>
      <c r="O5" s="142"/>
      <c r="P5" s="157"/>
      <c r="Q5" s="157"/>
      <c r="R5" s="157"/>
      <c r="S5" s="39"/>
      <c r="T5" s="39"/>
      <c r="U5" s="4"/>
      <c r="V5" s="52"/>
      <c r="W5" s="52"/>
      <c r="X5" s="1"/>
      <c r="Y5" s="5"/>
      <c r="Z5"/>
      <c r="AA5"/>
      <c r="AB5" s="2"/>
      <c r="AC5"/>
      <c r="AD5"/>
      <c r="AE5" s="136"/>
      <c r="AF5" s="160"/>
      <c r="AG5" s="160"/>
      <c r="AH5" s="161"/>
      <c r="AI5" s="162"/>
      <c r="AL5" s="136"/>
      <c r="AM5" s="162"/>
      <c r="AN5" s="162"/>
    </row>
    <row r="6" spans="1:43" s="137" customFormat="1" ht="19.8">
      <c r="A6" s="157"/>
      <c r="B6" s="157"/>
      <c r="C6" s="157"/>
      <c r="D6" s="157"/>
      <c r="E6" s="157"/>
      <c r="F6" s="157"/>
      <c r="G6" s="157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57"/>
      <c r="T6" s="157"/>
      <c r="U6" s="4"/>
      <c r="V6" s="52"/>
      <c r="W6" s="52"/>
      <c r="X6" s="1"/>
      <c r="Y6" s="5"/>
      <c r="Z6"/>
      <c r="AA6"/>
      <c r="AB6" s="2"/>
      <c r="AC6" s="2"/>
      <c r="AD6" s="5"/>
      <c r="AE6" s="5"/>
      <c r="AF6"/>
      <c r="AG6"/>
      <c r="AH6" s="136"/>
      <c r="AI6" s="160"/>
      <c r="AJ6" s="160"/>
      <c r="AK6" s="161"/>
      <c r="AL6" s="162"/>
      <c r="AO6" s="136"/>
      <c r="AP6" s="162"/>
      <c r="AQ6" s="162"/>
    </row>
    <row r="7" spans="1:43" ht="21">
      <c r="A7" s="39"/>
      <c r="B7" s="39"/>
      <c r="C7" s="39"/>
      <c r="D7" s="57"/>
      <c r="E7" s="39"/>
      <c r="F7" s="39"/>
      <c r="G7" s="39"/>
      <c r="H7" s="39"/>
      <c r="I7" s="100"/>
      <c r="J7" s="100"/>
      <c r="K7" s="100"/>
      <c r="L7" s="39"/>
      <c r="M7" s="64"/>
      <c r="N7" s="64"/>
      <c r="O7" s="39"/>
      <c r="P7" s="64"/>
      <c r="Q7" s="148" t="s">
        <v>3</v>
      </c>
      <c r="R7" s="39"/>
      <c r="S7" s="100"/>
      <c r="T7" s="39"/>
      <c r="U7" s="4"/>
      <c r="V7" s="52"/>
      <c r="W7" s="52"/>
      <c r="X7" s="1"/>
      <c r="Y7" s="5"/>
      <c r="Z7"/>
      <c r="AB7" s="2"/>
      <c r="AC7"/>
    </row>
    <row r="8" spans="1:43" ht="15.6">
      <c r="A8" s="39"/>
      <c r="B8" s="39"/>
      <c r="C8" s="39"/>
      <c r="D8" s="39"/>
      <c r="E8" s="45" t="s">
        <v>3</v>
      </c>
      <c r="F8" s="39"/>
      <c r="G8" s="39"/>
      <c r="H8" s="72" t="s">
        <v>3</v>
      </c>
      <c r="I8" s="100"/>
      <c r="J8" s="100"/>
      <c r="K8" s="100"/>
      <c r="L8" s="39"/>
      <c r="M8" s="72" t="s">
        <v>18</v>
      </c>
      <c r="N8" s="72" t="s">
        <v>476</v>
      </c>
      <c r="O8" s="34" t="s">
        <v>2</v>
      </c>
      <c r="P8" s="72" t="s">
        <v>52</v>
      </c>
      <c r="Q8" s="95" t="s">
        <v>11</v>
      </c>
      <c r="R8" s="39"/>
      <c r="S8" s="95" t="s">
        <v>18</v>
      </c>
      <c r="T8" s="39"/>
      <c r="U8" s="4"/>
      <c r="V8" s="52"/>
      <c r="W8" s="52"/>
      <c r="X8" s="1"/>
      <c r="Y8" s="5"/>
      <c r="Z8"/>
      <c r="AB8" s="2"/>
      <c r="AC8"/>
    </row>
    <row r="9" spans="1:43" ht="15.6">
      <c r="A9" s="39"/>
      <c r="B9" s="39"/>
      <c r="C9" s="45" t="s">
        <v>543</v>
      </c>
      <c r="D9" s="39"/>
      <c r="E9" s="34" t="s">
        <v>526</v>
      </c>
      <c r="F9" s="72" t="s">
        <v>3</v>
      </c>
      <c r="G9" s="72"/>
      <c r="H9" s="72" t="s">
        <v>482</v>
      </c>
      <c r="I9" s="95" t="s">
        <v>3</v>
      </c>
      <c r="J9" s="95"/>
      <c r="K9" s="95" t="s">
        <v>1</v>
      </c>
      <c r="L9" s="34" t="s">
        <v>18</v>
      </c>
      <c r="M9" s="72" t="s">
        <v>480</v>
      </c>
      <c r="N9" s="72" t="s">
        <v>480</v>
      </c>
      <c r="O9" s="34" t="s">
        <v>476</v>
      </c>
      <c r="P9" s="72" t="s">
        <v>85</v>
      </c>
      <c r="Q9" s="95" t="s">
        <v>533</v>
      </c>
      <c r="R9" s="34" t="s">
        <v>18</v>
      </c>
      <c r="S9" s="95" t="s">
        <v>480</v>
      </c>
      <c r="T9" s="39"/>
      <c r="U9" s="4"/>
      <c r="V9" s="52"/>
      <c r="W9" s="52"/>
      <c r="X9" s="1"/>
      <c r="Y9" s="5"/>
      <c r="Z9"/>
      <c r="AB9" s="2"/>
      <c r="AC9"/>
    </row>
    <row r="10" spans="1:43" ht="15.6">
      <c r="A10" s="39"/>
      <c r="B10" s="45" t="s">
        <v>63</v>
      </c>
      <c r="C10" s="45" t="s">
        <v>544</v>
      </c>
      <c r="D10" s="42"/>
      <c r="E10" s="34" t="s">
        <v>505</v>
      </c>
      <c r="F10" s="72" t="s">
        <v>11</v>
      </c>
      <c r="G10" s="115" t="s">
        <v>532</v>
      </c>
      <c r="H10" s="72" t="s">
        <v>475</v>
      </c>
      <c r="I10" s="95" t="s">
        <v>444</v>
      </c>
      <c r="J10" s="130" t="s">
        <v>532</v>
      </c>
      <c r="K10" s="95" t="s">
        <v>444</v>
      </c>
      <c r="L10" s="34" t="s">
        <v>475</v>
      </c>
      <c r="M10" s="72" t="s">
        <v>477</v>
      </c>
      <c r="N10" s="72" t="s">
        <v>477</v>
      </c>
      <c r="O10" s="34" t="s">
        <v>478</v>
      </c>
      <c r="P10" s="72" t="s">
        <v>484</v>
      </c>
      <c r="Q10" s="95" t="s">
        <v>540</v>
      </c>
      <c r="R10" s="34" t="s">
        <v>30</v>
      </c>
      <c r="S10" s="95" t="s">
        <v>483</v>
      </c>
      <c r="T10" s="39"/>
      <c r="U10" s="4"/>
      <c r="V10" s="52"/>
      <c r="W10" s="52"/>
      <c r="X10" s="1"/>
      <c r="Y10" s="5"/>
      <c r="Z10"/>
      <c r="AB10" s="2"/>
      <c r="AC10"/>
    </row>
    <row r="11" spans="1:43" ht="16.5" customHeight="1">
      <c r="A11" s="39"/>
      <c r="B11" s="92">
        <f>+'Ark1'!C2033</f>
        <v>2023</v>
      </c>
      <c r="C11" s="92">
        <f>+'Ark1'!H2033</f>
        <v>1</v>
      </c>
      <c r="D11" s="92" t="s">
        <v>53</v>
      </c>
      <c r="E11" s="92">
        <f>+'Ark1'!Q2033</f>
        <v>454</v>
      </c>
      <c r="F11" s="93">
        <f>+'Ark1'!R2033</f>
        <v>12120</v>
      </c>
      <c r="G11" s="93">
        <f>+G45</f>
        <v>-293</v>
      </c>
      <c r="H11" s="93">
        <f>+'Ark1'!S2033</f>
        <v>12109</v>
      </c>
      <c r="I11" s="113">
        <f>+'Ark1'!T2033</f>
        <v>83.070596298834815</v>
      </c>
      <c r="J11" s="113">
        <f>+J45</f>
        <v>-0.97138068153078905</v>
      </c>
      <c r="K11" s="113">
        <f>+'Ark1'!U2033</f>
        <v>83.201311887088721</v>
      </c>
      <c r="L11" s="94">
        <f>+'Ark1'!W2033</f>
        <v>59.185399289784471</v>
      </c>
      <c r="M11" s="93">
        <f>+'Ark1'!Z2033</f>
        <v>155.03888017177238</v>
      </c>
      <c r="N11" s="93">
        <f>+'Ark1'!AA2033</f>
        <v>31.048454608692424</v>
      </c>
      <c r="O11" s="94">
        <f>+'Ark1'!AB2033</f>
        <v>4.7074526599229136</v>
      </c>
      <c r="P11" s="93">
        <f>+'Ark1'!AC2033</f>
        <v>-39.790061513393844</v>
      </c>
      <c r="Q11" s="113">
        <f>+F11/E11</f>
        <v>26.696035242290748</v>
      </c>
      <c r="R11" s="94">
        <f>+'Ark1'!V2033</f>
        <v>5.7783828382838287</v>
      </c>
      <c r="S11" s="113">
        <f>+'Ark1'!Y2033</f>
        <v>154.898168316831</v>
      </c>
      <c r="T11" s="39"/>
      <c r="U11" s="4"/>
      <c r="V11" s="52"/>
      <c r="W11" s="52"/>
      <c r="X11" s="1"/>
      <c r="Y11" s="5"/>
      <c r="Z11"/>
      <c r="AB11" s="2"/>
      <c r="AC11" s="5"/>
      <c r="AD11" s="5"/>
    </row>
    <row r="12" spans="1:43" ht="16.5" customHeight="1">
      <c r="A12" s="39"/>
      <c r="B12" s="92">
        <f>+'Ark1'!C2061</f>
        <v>2022</v>
      </c>
      <c r="C12" s="92">
        <f>+'Ark1'!H2061</f>
        <v>2</v>
      </c>
      <c r="D12" s="92" t="s">
        <v>10</v>
      </c>
      <c r="E12" s="92">
        <f>+'Ark1'!Q2061</f>
        <v>164</v>
      </c>
      <c r="F12" s="93">
        <f>+'Ark1'!R2061</f>
        <v>2357</v>
      </c>
      <c r="G12" s="93">
        <f>+G74</f>
        <v>-282</v>
      </c>
      <c r="H12" s="93">
        <f>+'Ark1'!S2061</f>
        <v>2347</v>
      </c>
      <c r="I12" s="113">
        <f>+'Ark1'!T2061</f>
        <v>15.958023019634396</v>
      </c>
      <c r="J12" s="113">
        <f>+J74</f>
        <v>-1.9992442639801844</v>
      </c>
      <c r="K12" s="113">
        <f>+'Ark1'!U2061</f>
        <v>15.65211881511784</v>
      </c>
      <c r="L12" s="94">
        <f>+'Ark1'!W2061</f>
        <v>58.470813804857237</v>
      </c>
      <c r="M12" s="93">
        <f>+'Ark1'!Z2061</f>
        <v>151.58274392841895</v>
      </c>
      <c r="N12" s="93">
        <f>+'Ark1'!AA2061</f>
        <v>30.29705712933977</v>
      </c>
      <c r="O12" s="94">
        <f>+'Ark1'!AB2061</f>
        <v>4.8713640585636719</v>
      </c>
      <c r="P12" s="93">
        <f>+'Ark1'!AC2061</f>
        <v>-47.622158984261745</v>
      </c>
      <c r="Q12" s="113">
        <f>+F12/E12</f>
        <v>14.371951219512194</v>
      </c>
      <c r="R12" s="94">
        <f>+'Ark1'!V2061</f>
        <v>6.5697921086126412</v>
      </c>
      <c r="S12" s="113">
        <f>+'Ark1'!Y2061</f>
        <v>150.93962664403867</v>
      </c>
      <c r="T12" s="39"/>
      <c r="U12" s="4"/>
      <c r="V12" s="52"/>
      <c r="W12" s="52"/>
      <c r="X12" s="1"/>
      <c r="Y12" s="5"/>
      <c r="Z12"/>
      <c r="AB12" s="2"/>
      <c r="AC12" s="5"/>
      <c r="AD12" s="5"/>
    </row>
    <row r="13" spans="1:43" ht="21">
      <c r="A13" s="39"/>
      <c r="B13" s="39"/>
      <c r="C13" s="39"/>
      <c r="D13" s="57"/>
      <c r="E13" s="39"/>
      <c r="F13" s="39"/>
      <c r="G13" s="39"/>
      <c r="H13" s="39"/>
      <c r="I13" s="100"/>
      <c r="J13" s="100"/>
      <c r="K13" s="100"/>
      <c r="L13" s="39"/>
      <c r="M13" s="64"/>
      <c r="N13" s="64"/>
      <c r="O13" s="39"/>
      <c r="P13" s="64"/>
      <c r="Q13" s="148"/>
      <c r="R13" s="39"/>
      <c r="S13" s="100"/>
      <c r="T13" s="39"/>
      <c r="U13" s="4"/>
      <c r="V13" s="52"/>
      <c r="W13" s="52"/>
      <c r="X13" s="1"/>
      <c r="Y13" s="5"/>
      <c r="Z13"/>
      <c r="AB13" s="2"/>
      <c r="AC13"/>
    </row>
    <row r="14" spans="1:43" ht="21">
      <c r="A14" s="39"/>
      <c r="B14" s="39"/>
      <c r="C14" s="39"/>
      <c r="D14" s="57"/>
      <c r="E14" s="39"/>
      <c r="F14" s="39"/>
      <c r="G14" s="39"/>
      <c r="H14" s="39"/>
      <c r="I14" s="100"/>
      <c r="J14" s="100"/>
      <c r="K14" s="100"/>
      <c r="L14" s="39"/>
      <c r="M14" s="64"/>
      <c r="N14" s="64"/>
      <c r="O14" s="39"/>
      <c r="P14" s="64"/>
      <c r="Q14" s="148" t="s">
        <v>3</v>
      </c>
      <c r="R14" s="39"/>
      <c r="S14" s="100"/>
      <c r="T14" s="39"/>
      <c r="U14" s="4"/>
      <c r="V14" s="52"/>
      <c r="W14" s="52"/>
      <c r="X14" s="1"/>
      <c r="Y14" s="5"/>
      <c r="Z14"/>
      <c r="AB14" s="2"/>
      <c r="AC14"/>
    </row>
    <row r="15" spans="1:43" ht="15.6">
      <c r="A15" s="39"/>
      <c r="B15" s="39"/>
      <c r="C15" s="39"/>
      <c r="D15" s="39"/>
      <c r="E15" s="45" t="s">
        <v>3</v>
      </c>
      <c r="F15" s="39"/>
      <c r="G15" s="39"/>
      <c r="H15" s="72" t="s">
        <v>3</v>
      </c>
      <c r="I15" s="100"/>
      <c r="J15" s="100"/>
      <c r="K15" s="100"/>
      <c r="L15" s="39"/>
      <c r="M15" s="72" t="s">
        <v>18</v>
      </c>
      <c r="N15" s="72" t="s">
        <v>476</v>
      </c>
      <c r="O15" s="34" t="s">
        <v>2</v>
      </c>
      <c r="P15" s="72" t="s">
        <v>52</v>
      </c>
      <c r="Q15" s="95" t="s">
        <v>11</v>
      </c>
      <c r="R15" s="39"/>
      <c r="S15" s="95" t="s">
        <v>18</v>
      </c>
      <c r="T15" s="39"/>
      <c r="U15" s="4"/>
      <c r="V15" s="4"/>
      <c r="W15" s="4"/>
      <c r="X15" s="4"/>
      <c r="Y15" s="4"/>
      <c r="Z15"/>
      <c r="AB15"/>
      <c r="AC15"/>
    </row>
    <row r="16" spans="1:43" ht="15.6">
      <c r="A16" s="39"/>
      <c r="B16" s="39"/>
      <c r="C16" s="45" t="s">
        <v>543</v>
      </c>
      <c r="D16" s="39"/>
      <c r="E16" s="34" t="s">
        <v>526</v>
      </c>
      <c r="F16" s="72" t="s">
        <v>3</v>
      </c>
      <c r="G16" s="72"/>
      <c r="H16" s="72" t="s">
        <v>482</v>
      </c>
      <c r="I16" s="95" t="s">
        <v>3</v>
      </c>
      <c r="J16" s="95"/>
      <c r="K16" s="95" t="s">
        <v>1</v>
      </c>
      <c r="L16" s="34" t="s">
        <v>18</v>
      </c>
      <c r="M16" s="72" t="s">
        <v>480</v>
      </c>
      <c r="N16" s="72" t="s">
        <v>480</v>
      </c>
      <c r="O16" s="34" t="s">
        <v>476</v>
      </c>
      <c r="P16" s="72" t="s">
        <v>85</v>
      </c>
      <c r="Q16" s="95" t="s">
        <v>533</v>
      </c>
      <c r="R16" s="34" t="s">
        <v>18</v>
      </c>
      <c r="S16" s="95" t="s">
        <v>480</v>
      </c>
      <c r="T16" s="39"/>
      <c r="U16" s="4"/>
      <c r="V16" s="52"/>
      <c r="W16" s="52"/>
      <c r="X16" s="1"/>
      <c r="Y16" s="5"/>
      <c r="Z16"/>
      <c r="AB16"/>
      <c r="AC16"/>
    </row>
    <row r="17" spans="1:31" ht="15.6">
      <c r="A17" s="39"/>
      <c r="B17" s="45" t="s">
        <v>63</v>
      </c>
      <c r="C17" s="45" t="s">
        <v>544</v>
      </c>
      <c r="D17" s="42"/>
      <c r="E17" s="34" t="s">
        <v>505</v>
      </c>
      <c r="F17" s="72" t="s">
        <v>11</v>
      </c>
      <c r="G17" s="115" t="s">
        <v>532</v>
      </c>
      <c r="H17" s="72" t="s">
        <v>475</v>
      </c>
      <c r="I17" s="95" t="s">
        <v>444</v>
      </c>
      <c r="J17" s="95"/>
      <c r="K17" s="95" t="s">
        <v>444</v>
      </c>
      <c r="L17" s="34" t="s">
        <v>475</v>
      </c>
      <c r="M17" s="72" t="s">
        <v>477</v>
      </c>
      <c r="N17" s="72" t="s">
        <v>477</v>
      </c>
      <c r="O17" s="34" t="s">
        <v>478</v>
      </c>
      <c r="P17" s="72" t="s">
        <v>484</v>
      </c>
      <c r="Q17" s="95" t="s">
        <v>540</v>
      </c>
      <c r="R17" s="34" t="s">
        <v>30</v>
      </c>
      <c r="S17" s="95" t="s">
        <v>483</v>
      </c>
      <c r="T17" s="39"/>
      <c r="U17" s="4"/>
      <c r="V17" s="52"/>
      <c r="W17" s="52"/>
      <c r="X17" s="1"/>
      <c r="Y17" s="5"/>
      <c r="Z17"/>
      <c r="AB17"/>
      <c r="AC17"/>
    </row>
    <row r="18" spans="1:31" ht="15.6">
      <c r="A18" s="39"/>
      <c r="B18" s="47">
        <f>+'Ark1'!C2006</f>
        <v>1996</v>
      </c>
      <c r="C18" s="47">
        <f>+'Ark1'!H2006</f>
        <v>1</v>
      </c>
      <c r="D18" s="48" t="s">
        <v>53</v>
      </c>
      <c r="E18" s="47">
        <f>+'Ark1'!Q2006</f>
        <v>2558</v>
      </c>
      <c r="F18" s="65">
        <f>+'Ark1'!R2006</f>
        <v>11666.25</v>
      </c>
      <c r="G18" s="76"/>
      <c r="H18" s="65">
        <f>+'Ark1'!S2006</f>
        <v>11220.25</v>
      </c>
      <c r="I18" s="101">
        <f>+'Ark1'!T2006</f>
        <v>80.42500387777261</v>
      </c>
      <c r="J18" s="101"/>
      <c r="K18" s="101">
        <f>+'Ark1'!U2006</f>
        <v>85.174528444420773</v>
      </c>
      <c r="L18" s="49">
        <f>+'Ark1'!W2006</f>
        <v>55.296985361288755</v>
      </c>
      <c r="M18" s="65">
        <f>+'Ark1'!Z2006</f>
        <v>141.93886054232269</v>
      </c>
      <c r="N18" s="65">
        <f>+'Ark1'!AA2006</f>
        <v>28.911233494537779</v>
      </c>
      <c r="O18" s="49">
        <f>+'Ark1'!AB2006</f>
        <v>3.5234616011644806</v>
      </c>
      <c r="P18" s="65">
        <f>+'Ark1'!AC2006</f>
        <v>-82.135641697286701</v>
      </c>
      <c r="Q18" s="101">
        <f t="shared" ref="Q18:Q59" si="0">+F18/E18</f>
        <v>4.5606919468334635</v>
      </c>
      <c r="R18" s="49">
        <f>+'Ark1'!V2006</f>
        <v>16.330268938176363</v>
      </c>
      <c r="S18" s="101">
        <f>+'Ark1'!Y2006</f>
        <v>136.51254687667384</v>
      </c>
      <c r="T18" s="39"/>
      <c r="U18" s="4"/>
      <c r="V18" s="52"/>
      <c r="W18" s="52"/>
      <c r="X18" s="1"/>
      <c r="Y18" s="5"/>
      <c r="Z18"/>
      <c r="AB18"/>
      <c r="AC18" s="2"/>
    </row>
    <row r="19" spans="1:31" ht="15.6">
      <c r="A19" s="39"/>
      <c r="B19" s="47">
        <f>+'Ark1'!C2007</f>
        <v>1997</v>
      </c>
      <c r="C19" s="47">
        <f>+'Ark1'!H2007</f>
        <v>1</v>
      </c>
      <c r="D19" s="48" t="s">
        <v>53</v>
      </c>
      <c r="E19" s="47">
        <f>+'Ark1'!Q2007</f>
        <v>2535</v>
      </c>
      <c r="F19" s="65">
        <f>+'Ark1'!R2007</f>
        <v>13906</v>
      </c>
      <c r="G19" s="76">
        <f t="shared" ref="G19:G37" si="1">+F19-F18</f>
        <v>2239.75</v>
      </c>
      <c r="H19" s="65">
        <f>+'Ark1'!S2007</f>
        <v>13530.75</v>
      </c>
      <c r="I19" s="101">
        <f>+'Ark1'!T2007</f>
        <v>82.196477124955678</v>
      </c>
      <c r="J19" s="101"/>
      <c r="K19" s="101">
        <f>+'Ark1'!U2007</f>
        <v>88.129829991499378</v>
      </c>
      <c r="L19" s="49">
        <f>+'Ark1'!W2007</f>
        <v>55.636457698205938</v>
      </c>
      <c r="M19" s="65">
        <f>+'Ark1'!Z2007</f>
        <v>144.73743879681479</v>
      </c>
      <c r="N19" s="65">
        <f>+'Ark1'!AA2007</f>
        <v>30.121907763177482</v>
      </c>
      <c r="O19" s="49">
        <f>+'Ark1'!AB2007</f>
        <v>5.1141836636043827</v>
      </c>
      <c r="P19" s="65">
        <f>+'Ark1'!AC2007</f>
        <v>-44.337666587278129</v>
      </c>
      <c r="Q19" s="101">
        <f t="shared" si="0"/>
        <v>5.4856015779092706</v>
      </c>
      <c r="R19" s="49">
        <f>+'Ark1'!V2007</f>
        <v>16.266072199050765</v>
      </c>
      <c r="S19" s="101">
        <f>+'Ark1'!Y2007</f>
        <v>140.83173450309229</v>
      </c>
      <c r="T19" s="39"/>
      <c r="U19" s="4"/>
      <c r="V19" s="52"/>
      <c r="W19" s="52"/>
      <c r="X19" s="1"/>
      <c r="Y19" s="5"/>
      <c r="Z19"/>
      <c r="AA19" s="2"/>
      <c r="AB19" s="2"/>
      <c r="AC19" s="4"/>
      <c r="AD19" s="4"/>
      <c r="AE19" s="4"/>
    </row>
    <row r="20" spans="1:31" ht="15.6">
      <c r="A20" s="39"/>
      <c r="B20" s="47">
        <f>+'Ark1'!C2008</f>
        <v>1998</v>
      </c>
      <c r="C20" s="47">
        <f>+'Ark1'!H2008</f>
        <v>1</v>
      </c>
      <c r="D20" s="48" t="s">
        <v>53</v>
      </c>
      <c r="E20" s="47">
        <f>+'Ark1'!Q2008</f>
        <v>2389</v>
      </c>
      <c r="F20" s="65">
        <f>+'Ark1'!R2008</f>
        <v>13528.25</v>
      </c>
      <c r="G20" s="76">
        <f t="shared" si="1"/>
        <v>-377.75</v>
      </c>
      <c r="H20" s="65">
        <f>+'Ark1'!S2008</f>
        <v>13170.25</v>
      </c>
      <c r="I20" s="101">
        <f>+'Ark1'!T2008</f>
        <v>81.876503608660769</v>
      </c>
      <c r="J20" s="101"/>
      <c r="K20" s="101">
        <f>+'Ark1'!U2008</f>
        <v>89.099694618449732</v>
      </c>
      <c r="L20" s="49">
        <f>+'Ark1'!W2008</f>
        <v>55.332890415899456</v>
      </c>
      <c r="M20" s="65">
        <f>+'Ark1'!Z2008</f>
        <v>147.0051973197167</v>
      </c>
      <c r="N20" s="65">
        <f>+'Ark1'!AA2008</f>
        <v>30.468539082136662</v>
      </c>
      <c r="O20" s="49">
        <f>+'Ark1'!AB2008</f>
        <v>4.8982931614340783</v>
      </c>
      <c r="P20" s="65">
        <f>+'Ark1'!AC2008</f>
        <v>-49.804334973130466</v>
      </c>
      <c r="Q20" s="101">
        <f t="shared" si="0"/>
        <v>5.6627249895353708</v>
      </c>
      <c r="R20" s="49">
        <f>+'Ark1'!V2008</f>
        <v>15.40517066139375</v>
      </c>
      <c r="S20" s="101">
        <f>+'Ark1'!Y2008</f>
        <v>143.11497791658184</v>
      </c>
      <c r="T20" s="39"/>
      <c r="U20" s="4"/>
      <c r="V20" s="52"/>
      <c r="W20" s="52"/>
      <c r="X20" s="11"/>
      <c r="Y20" s="5"/>
      <c r="Z20"/>
      <c r="AA20" s="2"/>
      <c r="AB20" s="2"/>
      <c r="AC20" s="9"/>
      <c r="AD20" s="9"/>
      <c r="AE20" s="9"/>
    </row>
    <row r="21" spans="1:31" ht="15.6">
      <c r="A21" s="39"/>
      <c r="B21" s="47">
        <f>+'Ark1'!C2009</f>
        <v>1999</v>
      </c>
      <c r="C21" s="47">
        <f>+'Ark1'!H2009</f>
        <v>1</v>
      </c>
      <c r="D21" s="48" t="s">
        <v>53</v>
      </c>
      <c r="E21" s="47">
        <f>+'Ark1'!Q2009</f>
        <v>2316</v>
      </c>
      <c r="F21" s="65">
        <f>+'Ark1'!R2009</f>
        <v>14763</v>
      </c>
      <c r="G21" s="76">
        <f t="shared" si="1"/>
        <v>1234.75</v>
      </c>
      <c r="H21" s="65">
        <f>+'Ark1'!S2009</f>
        <v>14459</v>
      </c>
      <c r="I21" s="101">
        <f>+'Ark1'!T2009</f>
        <v>80.197737427512109</v>
      </c>
      <c r="J21" s="101"/>
      <c r="K21" s="101">
        <f>+'Ark1'!U2009</f>
        <v>85.687878356932998</v>
      </c>
      <c r="L21" s="49">
        <f>+'Ark1'!W2009</f>
        <v>55.464554948474991</v>
      </c>
      <c r="M21" s="65">
        <f>+'Ark1'!Z2009</f>
        <v>146.68551075454749</v>
      </c>
      <c r="N21" s="65">
        <f>+'Ark1'!AA2009</f>
        <v>30.423137213328474</v>
      </c>
      <c r="O21" s="49">
        <f>+'Ark1'!AB2009</f>
        <v>5.1107244741521241</v>
      </c>
      <c r="P21" s="65">
        <f>+'Ark1'!AC2009</f>
        <v>-47.77269311411645</v>
      </c>
      <c r="Q21" s="101">
        <f t="shared" si="0"/>
        <v>6.3743523316062181</v>
      </c>
      <c r="R21" s="49">
        <f>+'Ark1'!V2009</f>
        <v>15.271625008467121</v>
      </c>
      <c r="S21" s="101">
        <f>+'Ark1'!Y2009</f>
        <v>143.66495969653872</v>
      </c>
      <c r="T21" s="39"/>
      <c r="U21" s="4"/>
      <c r="V21" s="52"/>
      <c r="W21" s="52"/>
      <c r="X21" s="11"/>
      <c r="Y21" s="5"/>
      <c r="Z21"/>
      <c r="AA21" s="1"/>
      <c r="AB21" s="1"/>
      <c r="AC21" s="9"/>
      <c r="AD21" s="9"/>
      <c r="AE21" s="9"/>
    </row>
    <row r="22" spans="1:31" ht="15.6">
      <c r="A22" s="39"/>
      <c r="B22" s="47">
        <f>+'Ark1'!C2010</f>
        <v>2000</v>
      </c>
      <c r="C22" s="47">
        <f>+'Ark1'!H2010</f>
        <v>1</v>
      </c>
      <c r="D22" s="48" t="s">
        <v>53</v>
      </c>
      <c r="E22" s="47">
        <f>+'Ark1'!Q2010</f>
        <v>1990</v>
      </c>
      <c r="F22" s="65">
        <f>+'Ark1'!R2010</f>
        <v>13230.25</v>
      </c>
      <c r="G22" s="76">
        <f t="shared" si="1"/>
        <v>-1532.75</v>
      </c>
      <c r="H22" s="65">
        <f>+'Ark1'!S2010</f>
        <v>13077.25</v>
      </c>
      <c r="I22" s="101">
        <f>+'Ark1'!T2010</f>
        <v>79.3882480010801</v>
      </c>
      <c r="J22" s="101"/>
      <c r="K22" s="101">
        <f>+'Ark1'!U2010</f>
        <v>81.129344692649354</v>
      </c>
      <c r="L22" s="49">
        <f>+'Ark1'!W2010</f>
        <v>55.618803647555879</v>
      </c>
      <c r="M22" s="65">
        <f>+'Ark1'!Z2010</f>
        <v>146.42558641916236</v>
      </c>
      <c r="N22" s="65">
        <f>+'Ark1'!AA2010</f>
        <v>30.515091128468619</v>
      </c>
      <c r="O22" s="49">
        <f>+'Ark1'!AB2010</f>
        <v>5.1224374098771293</v>
      </c>
      <c r="P22" s="65">
        <f>+'Ark1'!AC2010</f>
        <v>-53.60968500932389</v>
      </c>
      <c r="Q22" s="101">
        <f t="shared" si="0"/>
        <v>6.6483668341708544</v>
      </c>
      <c r="R22" s="49">
        <f>+'Ark1'!V2010</f>
        <v>13.101642070255663</v>
      </c>
      <c r="S22" s="101">
        <f>+'Ark1'!Y2010</f>
        <v>144.73226129513739</v>
      </c>
      <c r="T22" s="39"/>
      <c r="U22" s="4"/>
      <c r="V22" s="52"/>
      <c r="W22" s="52"/>
      <c r="X22" s="11"/>
      <c r="Y22" s="5"/>
      <c r="Z22"/>
      <c r="AA22" s="1"/>
      <c r="AB22" s="1"/>
      <c r="AC22" s="9"/>
      <c r="AD22" s="9"/>
      <c r="AE22" s="9"/>
    </row>
    <row r="23" spans="1:31" ht="15.6">
      <c r="A23" s="39"/>
      <c r="B23" s="47">
        <f>+'Ark1'!C2011</f>
        <v>2001</v>
      </c>
      <c r="C23" s="47">
        <f>+'Ark1'!H2011</f>
        <v>1</v>
      </c>
      <c r="D23" s="48" t="s">
        <v>53</v>
      </c>
      <c r="E23" s="47">
        <f>+'Ark1'!Q2011</f>
        <v>1494</v>
      </c>
      <c r="F23" s="65">
        <f>+'Ark1'!R2011</f>
        <v>10601</v>
      </c>
      <c r="G23" s="76">
        <f t="shared" si="1"/>
        <v>-2629.25</v>
      </c>
      <c r="H23" s="65">
        <f>+'Ark1'!S2011</f>
        <v>10456</v>
      </c>
      <c r="I23" s="101">
        <f>+'Ark1'!T2011</f>
        <v>79.162155098383309</v>
      </c>
      <c r="J23" s="101"/>
      <c r="K23" s="101">
        <f>+'Ark1'!U2011</f>
        <v>80.214129562346741</v>
      </c>
      <c r="L23" s="49">
        <f>+'Ark1'!W2011</f>
        <v>56.29227237949501</v>
      </c>
      <c r="M23" s="65">
        <f>+'Ark1'!Z2011</f>
        <v>142.91976855394023</v>
      </c>
      <c r="N23" s="65">
        <f>+'Ark1'!AA2011</f>
        <v>30.784007022397645</v>
      </c>
      <c r="O23" s="49">
        <f>+'Ark1'!AB2011</f>
        <v>4.7518451255480336</v>
      </c>
      <c r="P23" s="65">
        <f>+'Ark1'!AC2011</f>
        <v>-52.28477481478069</v>
      </c>
      <c r="Q23" s="101">
        <f t="shared" si="0"/>
        <v>7.095716198125837</v>
      </c>
      <c r="R23" s="49">
        <f>+'Ark1'!V2011</f>
        <v>13.523535515517404</v>
      </c>
      <c r="S23" s="101">
        <f>+'Ark1'!Y2011</f>
        <v>140.96491840392403</v>
      </c>
      <c r="T23" s="39"/>
      <c r="U23" s="4"/>
      <c r="V23" s="52"/>
      <c r="W23" s="52"/>
      <c r="X23" s="11"/>
      <c r="Y23" s="5"/>
      <c r="Z23"/>
      <c r="AA23" s="1"/>
      <c r="AB23" s="1"/>
      <c r="AC23" s="9"/>
      <c r="AD23" s="9"/>
      <c r="AE23" s="9"/>
    </row>
    <row r="24" spans="1:31" ht="15.6">
      <c r="A24" s="39"/>
      <c r="B24" s="47">
        <f>+'Ark1'!C2012</f>
        <v>2002</v>
      </c>
      <c r="C24" s="47">
        <f>+'Ark1'!H2012</f>
        <v>1</v>
      </c>
      <c r="D24" s="48" t="s">
        <v>53</v>
      </c>
      <c r="E24" s="47">
        <f>+'Ark1'!Q2012</f>
        <v>1356</v>
      </c>
      <c r="F24" s="65">
        <f>+'Ark1'!R2012</f>
        <v>10835</v>
      </c>
      <c r="G24" s="76">
        <f t="shared" si="1"/>
        <v>234</v>
      </c>
      <c r="H24" s="65">
        <f>+'Ark1'!S2012</f>
        <v>10679</v>
      </c>
      <c r="I24" s="101">
        <f>+'Ark1'!T2012</f>
        <v>79.319180087847712</v>
      </c>
      <c r="J24" s="101"/>
      <c r="K24" s="101">
        <f>+'Ark1'!U2012</f>
        <v>80.594005548970316</v>
      </c>
      <c r="L24" s="49">
        <f>+'Ark1'!W2012</f>
        <v>55.636201891562891</v>
      </c>
      <c r="M24" s="65">
        <f>+'Ark1'!Z2012</f>
        <v>144.84695196179439</v>
      </c>
      <c r="N24" s="65">
        <f>+'Ark1'!AA2012</f>
        <v>30.51129947823134</v>
      </c>
      <c r="O24" s="49">
        <f>+'Ark1'!AB2012</f>
        <v>4.5991042535766882</v>
      </c>
      <c r="P24" s="65">
        <f>+'Ark1'!AC2012</f>
        <v>-47.054997014790949</v>
      </c>
      <c r="Q24" s="101">
        <f t="shared" si="0"/>
        <v>7.9904129793510323</v>
      </c>
      <c r="R24" s="49">
        <f>+'Ark1'!V2012</f>
        <v>13.143424088601751</v>
      </c>
      <c r="S24" s="101">
        <f>+'Ark1'!Y2012</f>
        <v>142.76147669589321</v>
      </c>
      <c r="T24" s="39"/>
      <c r="U24" s="4"/>
      <c r="V24" s="52"/>
      <c r="W24" s="52"/>
      <c r="X24" s="5"/>
      <c r="Y24" s="5"/>
      <c r="Z24"/>
      <c r="AA24" s="1"/>
      <c r="AB24" s="1"/>
      <c r="AC24" s="9"/>
      <c r="AD24" s="9"/>
      <c r="AE24" s="9"/>
    </row>
    <row r="25" spans="1:31" ht="15.6">
      <c r="A25" s="39"/>
      <c r="B25" s="47">
        <f>+'Ark1'!C2013</f>
        <v>2003</v>
      </c>
      <c r="C25" s="47">
        <f>+'Ark1'!H2013</f>
        <v>1</v>
      </c>
      <c r="D25" s="48" t="s">
        <v>53</v>
      </c>
      <c r="E25" s="47">
        <f>+'Ark1'!Q2013</f>
        <v>1286</v>
      </c>
      <c r="F25" s="65">
        <f>+'Ark1'!R2013</f>
        <v>11690</v>
      </c>
      <c r="G25" s="76">
        <f t="shared" si="1"/>
        <v>855</v>
      </c>
      <c r="H25" s="65">
        <f>+'Ark1'!S2013</f>
        <v>11547</v>
      </c>
      <c r="I25" s="101">
        <f>+'Ark1'!T2013</f>
        <v>78.688745288099071</v>
      </c>
      <c r="J25" s="101"/>
      <c r="K25" s="101">
        <f>+'Ark1'!U2013</f>
        <v>79.968695926617059</v>
      </c>
      <c r="L25" s="49">
        <f>+'Ark1'!W2013</f>
        <v>55.733523859011001</v>
      </c>
      <c r="M25" s="65">
        <f>+'Ark1'!Z2013</f>
        <v>147.19519355676772</v>
      </c>
      <c r="N25" s="65">
        <f>+'Ark1'!AA2013</f>
        <v>31.738033476657961</v>
      </c>
      <c r="O25" s="49">
        <f>+'Ark1'!AB2013</f>
        <v>4.6298612898996367</v>
      </c>
      <c r="P25" s="65">
        <f>+'Ark1'!AC2013</f>
        <v>-47.166269416197011</v>
      </c>
      <c r="Q25" s="101">
        <f t="shared" si="0"/>
        <v>9.0902021772939339</v>
      </c>
      <c r="R25" s="49">
        <f>+'Ark1'!V2013</f>
        <v>13.275705731394352</v>
      </c>
      <c r="S25" s="101">
        <f>+'Ark1'!Y2013</f>
        <v>145.39460222412282</v>
      </c>
      <c r="T25" s="39"/>
      <c r="U25" s="4"/>
      <c r="V25" s="52"/>
      <c r="W25" s="52"/>
      <c r="X25" s="5"/>
      <c r="Y25" s="5"/>
      <c r="Z25"/>
      <c r="AA25" s="1"/>
      <c r="AB25" s="1"/>
      <c r="AC25" s="9"/>
      <c r="AD25" s="9"/>
      <c r="AE25" s="9"/>
    </row>
    <row r="26" spans="1:31" ht="15.6">
      <c r="A26" s="39"/>
      <c r="B26" s="47">
        <f>+'Ark1'!C2014</f>
        <v>2004</v>
      </c>
      <c r="C26" s="47">
        <f>+'Ark1'!H2014</f>
        <v>1</v>
      </c>
      <c r="D26" s="48" t="s">
        <v>53</v>
      </c>
      <c r="E26" s="47">
        <f>+'Ark1'!Q2014</f>
        <v>1272</v>
      </c>
      <c r="F26" s="65">
        <f>+'Ark1'!R2014</f>
        <v>11768</v>
      </c>
      <c r="G26" s="76">
        <f t="shared" si="1"/>
        <v>78</v>
      </c>
      <c r="H26" s="65">
        <f>+'Ark1'!S2014</f>
        <v>11627</v>
      </c>
      <c r="I26" s="101">
        <f>+'Ark1'!T2014</f>
        <v>72.276133153175294</v>
      </c>
      <c r="J26" s="101"/>
      <c r="K26" s="101">
        <f>+'Ark1'!U2014</f>
        <v>74.440639041017732</v>
      </c>
      <c r="L26" s="49">
        <f>+'Ark1'!W2014</f>
        <v>56.208222241334816</v>
      </c>
      <c r="M26" s="65">
        <f>+'Ark1'!Z2014</f>
        <v>149.12473552937104</v>
      </c>
      <c r="N26" s="65">
        <f>+'Ark1'!AA2014</f>
        <v>31.799017001237505</v>
      </c>
      <c r="O26" s="49">
        <f>+'Ark1'!AB2014</f>
        <v>4.606385996178803</v>
      </c>
      <c r="P26" s="65">
        <f>+'Ark1'!AC2014</f>
        <v>-53.093116465999842</v>
      </c>
      <c r="Q26" s="101">
        <f t="shared" si="0"/>
        <v>9.2515723270440251</v>
      </c>
      <c r="R26" s="49">
        <f>+'Ark1'!V2014</f>
        <v>13.702073419442559</v>
      </c>
      <c r="S26" s="101">
        <f>+'Ark1'!Y2014</f>
        <v>147.33797586675706</v>
      </c>
      <c r="T26" s="39"/>
      <c r="U26" s="4"/>
      <c r="V26" s="52"/>
      <c r="W26" s="52"/>
      <c r="X26" s="5"/>
      <c r="Y26" s="5"/>
      <c r="Z26"/>
      <c r="AA26" s="1"/>
      <c r="AB26" s="1"/>
      <c r="AC26" s="9"/>
      <c r="AD26" s="9"/>
      <c r="AE26" s="9"/>
    </row>
    <row r="27" spans="1:31" ht="15.6">
      <c r="A27" s="39"/>
      <c r="B27" s="47">
        <f>+'Ark1'!C2015</f>
        <v>2005</v>
      </c>
      <c r="C27" s="47">
        <f>+'Ark1'!H2015</f>
        <v>1</v>
      </c>
      <c r="D27" s="48" t="s">
        <v>53</v>
      </c>
      <c r="E27" s="47">
        <f>+'Ark1'!Q2015</f>
        <v>1217</v>
      </c>
      <c r="F27" s="65">
        <f>+'Ark1'!R2015</f>
        <v>13906</v>
      </c>
      <c r="G27" s="76">
        <f t="shared" si="1"/>
        <v>2138</v>
      </c>
      <c r="H27" s="65">
        <f>+'Ark1'!S2015</f>
        <v>13577</v>
      </c>
      <c r="I27" s="101">
        <f>+'Ark1'!T2015</f>
        <v>75.690239355549807</v>
      </c>
      <c r="J27" s="101"/>
      <c r="K27" s="101">
        <f>+'Ark1'!U2015</f>
        <v>77.101974076781062</v>
      </c>
      <c r="L27" s="49">
        <f>+'Ark1'!W2015</f>
        <v>56.731825882006333</v>
      </c>
      <c r="M27" s="65">
        <f>+'Ark1'!Z2015</f>
        <v>148.89357737349914</v>
      </c>
      <c r="N27" s="65">
        <f>+'Ark1'!AA2015</f>
        <v>32.038601689656119</v>
      </c>
      <c r="O27" s="49">
        <f>+'Ark1'!AB2015</f>
        <v>4.6522636793606988</v>
      </c>
      <c r="P27" s="65">
        <f>+'Ark1'!AC2015</f>
        <v>-49.980650431990867</v>
      </c>
      <c r="Q27" s="101">
        <f t="shared" si="0"/>
        <v>11.42645850451931</v>
      </c>
      <c r="R27" s="49">
        <f>+'Ark1'!V2015</f>
        <v>15.513447432762838</v>
      </c>
      <c r="S27" s="101">
        <f>+'Ark1'!Y2015</f>
        <v>145.37092621889818</v>
      </c>
      <c r="T27" s="39"/>
      <c r="U27" s="4"/>
      <c r="V27" s="52"/>
      <c r="W27" s="52"/>
      <c r="X27" s="5"/>
      <c r="Y27" s="5"/>
      <c r="Z27"/>
      <c r="AA27" s="1"/>
      <c r="AB27" s="1"/>
      <c r="AC27" s="9"/>
      <c r="AD27" s="9"/>
      <c r="AE27" s="9"/>
    </row>
    <row r="28" spans="1:31" ht="15.6">
      <c r="A28" s="39"/>
      <c r="B28" s="47">
        <f>+'Ark1'!C2016</f>
        <v>2006</v>
      </c>
      <c r="C28" s="47">
        <f>+'Ark1'!H2016</f>
        <v>1</v>
      </c>
      <c r="D28" s="48" t="s">
        <v>53</v>
      </c>
      <c r="E28" s="47">
        <f>+'Ark1'!Q2016</f>
        <v>1104</v>
      </c>
      <c r="F28" s="65">
        <f>+'Ark1'!R2016</f>
        <v>15385</v>
      </c>
      <c r="G28" s="76">
        <f t="shared" si="1"/>
        <v>1479</v>
      </c>
      <c r="H28" s="65">
        <f>+'Ark1'!S2016</f>
        <v>15319</v>
      </c>
      <c r="I28" s="101">
        <f>+'Ark1'!T2016</f>
        <v>79.067735635728255</v>
      </c>
      <c r="J28" s="101"/>
      <c r="K28" s="101">
        <f>+'Ark1'!U2016</f>
        <v>81.119280211714482</v>
      </c>
      <c r="L28" s="49">
        <f>+'Ark1'!W2016</f>
        <v>56.912004700045699</v>
      </c>
      <c r="M28" s="65">
        <f>+'Ark1'!Z2016</f>
        <v>149.18176121156762</v>
      </c>
      <c r="N28" s="65">
        <f>+'Ark1'!AA2016</f>
        <v>32.072364999324442</v>
      </c>
      <c r="O28" s="49">
        <f>+'Ark1'!AB2016</f>
        <v>4.6200743117794998</v>
      </c>
      <c r="P28" s="65">
        <f>+'Ark1'!AC2016</f>
        <v>-49.221940449425219</v>
      </c>
      <c r="Q28" s="101">
        <f t="shared" si="0"/>
        <v>13.935688405797102</v>
      </c>
      <c r="R28" s="49">
        <f>+'Ark1'!V2016</f>
        <v>15.822359441013978</v>
      </c>
      <c r="S28" s="101">
        <f>+'Ark1'!Y2016</f>
        <v>148.54178745531388</v>
      </c>
      <c r="T28" s="39"/>
      <c r="U28" s="4"/>
      <c r="V28" s="52"/>
      <c r="W28" s="52"/>
      <c r="X28" s="5"/>
      <c r="Y28" s="5"/>
      <c r="Z28"/>
      <c r="AA28" s="1"/>
      <c r="AB28" s="1"/>
      <c r="AC28" s="9"/>
      <c r="AD28" s="9"/>
      <c r="AE28" s="9"/>
    </row>
    <row r="29" spans="1:31" ht="15.6">
      <c r="A29" s="39"/>
      <c r="B29" s="47">
        <f>+'Ark1'!C2017</f>
        <v>2007</v>
      </c>
      <c r="C29" s="47">
        <f>+'Ark1'!H2017</f>
        <v>1</v>
      </c>
      <c r="D29" s="48" t="s">
        <v>53</v>
      </c>
      <c r="E29" s="47">
        <f>+'Ark1'!Q2017</f>
        <v>995</v>
      </c>
      <c r="F29" s="65">
        <f>+'Ark1'!R2017</f>
        <v>16345</v>
      </c>
      <c r="G29" s="76">
        <f t="shared" si="1"/>
        <v>960</v>
      </c>
      <c r="H29" s="65">
        <f>+'Ark1'!S2017</f>
        <v>16294</v>
      </c>
      <c r="I29" s="101">
        <f>+'Ark1'!T2017</f>
        <v>79.973578628045786</v>
      </c>
      <c r="J29" s="101"/>
      <c r="K29" s="101">
        <f>+'Ark1'!U2017</f>
        <v>81.29791707786768</v>
      </c>
      <c r="L29" s="49">
        <f>+'Ark1'!W2017</f>
        <v>56.662391064195425</v>
      </c>
      <c r="M29" s="65">
        <f>+'Ark1'!Z2017</f>
        <v>151.54639744691363</v>
      </c>
      <c r="N29" s="65">
        <f>+'Ark1'!AA2017</f>
        <v>32.091162286751441</v>
      </c>
      <c r="O29" s="49">
        <f>+'Ark1'!AB2017</f>
        <v>4.7384637532532041</v>
      </c>
      <c r="P29" s="65">
        <f>+'Ark1'!AC2017</f>
        <v>-50.255137070347317</v>
      </c>
      <c r="Q29" s="101">
        <f t="shared" si="0"/>
        <v>16.427135678391959</v>
      </c>
      <c r="R29" s="49">
        <f>+'Ark1'!V2017</f>
        <v>15.262710308962989</v>
      </c>
      <c r="S29" s="101">
        <f>+'Ark1'!Y2017</f>
        <v>151.0735393086577</v>
      </c>
      <c r="T29" s="39"/>
      <c r="U29" s="4"/>
      <c r="V29" s="52"/>
      <c r="W29" s="52"/>
      <c r="X29" s="5"/>
      <c r="Y29" s="5"/>
      <c r="Z29"/>
      <c r="AA29" s="1"/>
      <c r="AB29" s="1"/>
      <c r="AC29" s="9"/>
      <c r="AD29" s="9"/>
      <c r="AE29" s="9"/>
    </row>
    <row r="30" spans="1:31" ht="16.5" customHeight="1">
      <c r="A30" s="39"/>
      <c r="B30" s="47">
        <f>+'Ark1'!C2018</f>
        <v>2008</v>
      </c>
      <c r="C30" s="47">
        <f>+'Ark1'!H2018</f>
        <v>1</v>
      </c>
      <c r="D30" s="48" t="s">
        <v>53</v>
      </c>
      <c r="E30" s="47">
        <f>+'Ark1'!Q2018</f>
        <v>1011</v>
      </c>
      <c r="F30" s="65">
        <f>+'Ark1'!R2018</f>
        <v>16014</v>
      </c>
      <c r="G30" s="76">
        <f t="shared" si="1"/>
        <v>-331</v>
      </c>
      <c r="H30" s="65">
        <f>+'Ark1'!S2018</f>
        <v>15974</v>
      </c>
      <c r="I30" s="101">
        <f>+'Ark1'!T2018</f>
        <v>80.427904173572401</v>
      </c>
      <c r="J30" s="101"/>
      <c r="K30" s="101">
        <f>+'Ark1'!U2018</f>
        <v>82.189212203605933</v>
      </c>
      <c r="L30" s="49">
        <f>+'Ark1'!W2018</f>
        <v>56.93595843245275</v>
      </c>
      <c r="M30" s="65">
        <f>+'Ark1'!Z2018</f>
        <v>150.35560911481238</v>
      </c>
      <c r="N30" s="65">
        <f>+'Ark1'!AA2018</f>
        <v>33.030440574318938</v>
      </c>
      <c r="O30" s="49">
        <f>+'Ark1'!AB2018</f>
        <v>4.5626386618444226</v>
      </c>
      <c r="P30" s="65">
        <f>+'Ark1'!AC2018</f>
        <v>-47.456728638659563</v>
      </c>
      <c r="Q30" s="101">
        <f t="shared" si="0"/>
        <v>15.839762611275964</v>
      </c>
      <c r="R30" s="49">
        <f>+'Ark1'!V2018</f>
        <v>15.196265767453477</v>
      </c>
      <c r="S30" s="101">
        <f>+'Ark1'!Y2018</f>
        <v>149.98004870738183</v>
      </c>
      <c r="T30" s="39"/>
      <c r="U30" s="4"/>
      <c r="V30" s="52"/>
      <c r="W30" s="52"/>
      <c r="X30" s="5"/>
      <c r="Y30" s="5"/>
      <c r="Z30"/>
      <c r="AA30" s="11"/>
      <c r="AB30" s="11"/>
      <c r="AC30" s="9"/>
      <c r="AD30" s="9"/>
      <c r="AE30" s="9"/>
    </row>
    <row r="31" spans="1:31" ht="16.5" customHeight="1">
      <c r="A31" s="39"/>
      <c r="B31" s="47">
        <f>+'Ark1'!C2019</f>
        <v>2009</v>
      </c>
      <c r="C31" s="47">
        <f>+'Ark1'!H2019</f>
        <v>1</v>
      </c>
      <c r="D31" s="48" t="s">
        <v>53</v>
      </c>
      <c r="E31" s="47">
        <f>+'Ark1'!Q2019</f>
        <v>908</v>
      </c>
      <c r="F31" s="65">
        <f>+'Ark1'!R2019</f>
        <v>15915</v>
      </c>
      <c r="G31" s="76">
        <f t="shared" si="1"/>
        <v>-99</v>
      </c>
      <c r="H31" s="65">
        <f>+'Ark1'!S2019</f>
        <v>15869</v>
      </c>
      <c r="I31" s="101">
        <f>+'Ark1'!T2019</f>
        <v>78.233298923462627</v>
      </c>
      <c r="J31" s="101"/>
      <c r="K31" s="101">
        <f>+'Ark1'!U2019</f>
        <v>80.046810746216607</v>
      </c>
      <c r="L31" s="49">
        <f>+'Ark1'!W2019</f>
        <v>56.692671245825203</v>
      </c>
      <c r="M31" s="65">
        <f>+'Ark1'!Z2019</f>
        <v>148.52479677358397</v>
      </c>
      <c r="N31" s="65">
        <f>+'Ark1'!AA2019</f>
        <v>32.744582662968263</v>
      </c>
      <c r="O31" s="49">
        <f>+'Ark1'!AB2019</f>
        <v>4.8862681530914962</v>
      </c>
      <c r="P31" s="65">
        <f>+'Ark1'!AC2019</f>
        <v>-43.852236953070005</v>
      </c>
      <c r="Q31" s="101">
        <f t="shared" si="0"/>
        <v>17.527533039647576</v>
      </c>
      <c r="R31" s="49">
        <f>+'Ark1'!V2019</f>
        <v>15.318755890669184</v>
      </c>
      <c r="S31" s="101">
        <f>+'Ark1'!Y2019</f>
        <v>148.09550738297222</v>
      </c>
      <c r="T31" s="39"/>
      <c r="U31" s="4"/>
      <c r="V31" s="52"/>
      <c r="W31" s="52"/>
      <c r="X31" s="5"/>
      <c r="Y31" s="5"/>
      <c r="Z31"/>
      <c r="AA31" s="11"/>
      <c r="AB31" s="11"/>
      <c r="AC31" s="9"/>
      <c r="AD31" s="9"/>
      <c r="AE31" s="9"/>
    </row>
    <row r="32" spans="1:31" ht="15.6">
      <c r="A32" s="39"/>
      <c r="B32" s="47">
        <f>+'Ark1'!C2020</f>
        <v>2010</v>
      </c>
      <c r="C32" s="47">
        <f>+'Ark1'!H2020</f>
        <v>1</v>
      </c>
      <c r="D32" s="48" t="s">
        <v>53</v>
      </c>
      <c r="E32" s="47">
        <f>+'Ark1'!Q2020</f>
        <v>899</v>
      </c>
      <c r="F32" s="65">
        <f>+'Ark1'!R2020</f>
        <v>15251</v>
      </c>
      <c r="G32" s="76">
        <f t="shared" si="1"/>
        <v>-664</v>
      </c>
      <c r="H32" s="65">
        <f>+'Ark1'!S2020</f>
        <v>15185</v>
      </c>
      <c r="I32" s="101">
        <f>+'Ark1'!T2020</f>
        <v>76.465279518676383</v>
      </c>
      <c r="J32" s="101"/>
      <c r="K32" s="101">
        <f>+'Ark1'!U2020</f>
        <v>78.393885536275022</v>
      </c>
      <c r="L32" s="49">
        <f>+'Ark1'!W2020</f>
        <v>58.642476127757647</v>
      </c>
      <c r="M32" s="65">
        <f>+'Ark1'!Z2020</f>
        <v>148.67866315442797</v>
      </c>
      <c r="N32" s="65">
        <f>+'Ark1'!AA2020</f>
        <v>32.144770222768599</v>
      </c>
      <c r="O32" s="49">
        <f>+'Ark1'!AB2020</f>
        <v>4.6776639679871392</v>
      </c>
      <c r="P32" s="65">
        <f>+'Ark1'!AC2020</f>
        <v>-46.033286008922758</v>
      </c>
      <c r="Q32" s="101">
        <f t="shared" si="0"/>
        <v>16.964404894327028</v>
      </c>
      <c r="R32" s="49">
        <f>+'Ark1'!V2020</f>
        <v>14.475444233165035</v>
      </c>
      <c r="S32" s="101">
        <f>+'Ark1'!Y2020</f>
        <v>148.03524359058349</v>
      </c>
      <c r="T32" s="39"/>
      <c r="U32" s="4"/>
      <c r="V32" s="51"/>
      <c r="W32" s="51"/>
      <c r="X32" s="5"/>
      <c r="Y32" s="5"/>
      <c r="Z32"/>
      <c r="AA32" s="11"/>
      <c r="AB32" s="11"/>
      <c r="AC32" s="9"/>
      <c r="AD32" s="9"/>
      <c r="AE32" s="9"/>
    </row>
    <row r="33" spans="1:31" ht="17.25" customHeight="1">
      <c r="A33" s="39"/>
      <c r="B33" s="47">
        <f>+'Ark1'!C2021</f>
        <v>2011</v>
      </c>
      <c r="C33" s="47">
        <f>+'Ark1'!H2021</f>
        <v>1</v>
      </c>
      <c r="D33" s="48" t="s">
        <v>53</v>
      </c>
      <c r="E33" s="47">
        <f>+'Ark1'!Q2021</f>
        <v>837</v>
      </c>
      <c r="F33" s="65">
        <f>+'Ark1'!R2021</f>
        <v>15833</v>
      </c>
      <c r="G33" s="76">
        <f t="shared" si="1"/>
        <v>582</v>
      </c>
      <c r="H33" s="65">
        <f>+'Ark1'!S2021</f>
        <v>15800</v>
      </c>
      <c r="I33" s="101">
        <f>+'Ark1'!T2021</f>
        <v>81.386861313868607</v>
      </c>
      <c r="J33" s="101"/>
      <c r="K33" s="101">
        <f>+'Ark1'!U2021</f>
        <v>83.298381131717477</v>
      </c>
      <c r="L33" s="49">
        <f>+'Ark1'!W2021</f>
        <v>59.023291139240513</v>
      </c>
      <c r="M33" s="65">
        <f>+'Ark1'!Z2021</f>
        <v>146.56480379746799</v>
      </c>
      <c r="N33" s="65">
        <f>+'Ark1'!AA2021</f>
        <v>32.599754063871281</v>
      </c>
      <c r="O33" s="49">
        <f>+'Ark1'!AB2021</f>
        <v>4.4765311280671876</v>
      </c>
      <c r="P33" s="65">
        <f>+'Ark1'!AC2021</f>
        <v>-42.198458234482153</v>
      </c>
      <c r="Q33" s="101">
        <f t="shared" si="0"/>
        <v>18.916367980884111</v>
      </c>
      <c r="R33" s="49">
        <f>+'Ark1'!V2021</f>
        <v>16.518663550811588</v>
      </c>
      <c r="S33" s="101">
        <f>+'Ark1'!Y2021</f>
        <v>146.25932545948305</v>
      </c>
      <c r="T33" s="39"/>
      <c r="U33"/>
      <c r="V33"/>
      <c r="X33"/>
      <c r="Y33"/>
      <c r="Z33"/>
      <c r="AA33" s="11"/>
      <c r="AB33" s="11"/>
      <c r="AC33" s="9"/>
      <c r="AD33" s="9"/>
      <c r="AE33" s="9"/>
    </row>
    <row r="34" spans="1:31" ht="17.25" customHeight="1">
      <c r="A34" s="39"/>
      <c r="B34" s="47">
        <f>+'Ark1'!C2022</f>
        <v>2012</v>
      </c>
      <c r="C34" s="47">
        <f>+'Ark1'!H2022</f>
        <v>1</v>
      </c>
      <c r="D34" s="48" t="s">
        <v>53</v>
      </c>
      <c r="E34" s="47">
        <f>+'Ark1'!Q2022</f>
        <v>762</v>
      </c>
      <c r="F34" s="65">
        <f>+'Ark1'!R2022</f>
        <v>16713.5</v>
      </c>
      <c r="G34" s="76">
        <f t="shared" si="1"/>
        <v>880.5</v>
      </c>
      <c r="H34" s="65">
        <f>+'Ark1'!S2022</f>
        <v>16690.5</v>
      </c>
      <c r="I34" s="101">
        <f>+'Ark1'!T2022</f>
        <v>82.926889776476699</v>
      </c>
      <c r="J34" s="101"/>
      <c r="K34" s="101">
        <f>+'Ark1'!U2022</f>
        <v>84.511253225903957</v>
      </c>
      <c r="L34" s="49">
        <f>+'Ark1'!W2022</f>
        <v>59.200802851921765</v>
      </c>
      <c r="M34" s="65">
        <f>+'Ark1'!Z2022</f>
        <v>146.82787813426725</v>
      </c>
      <c r="N34" s="65">
        <f>+'Ark1'!AA2022</f>
        <v>32.985486756411042</v>
      </c>
      <c r="O34" s="49">
        <f>+'Ark1'!AB2022</f>
        <v>4.5312591353986633</v>
      </c>
      <c r="P34" s="65">
        <f>+'Ark1'!AC2022</f>
        <v>-42.191391453660515</v>
      </c>
      <c r="Q34" s="101">
        <f t="shared" si="0"/>
        <v>21.933727034120736</v>
      </c>
      <c r="R34" s="49">
        <f>+'Ark1'!V2022</f>
        <v>16.385377090376043</v>
      </c>
      <c r="S34" s="101">
        <f>+'Ark1'!Y2022</f>
        <v>146.62582343614363</v>
      </c>
      <c r="T34" s="39"/>
      <c r="U34" s="2"/>
      <c r="V34" s="51"/>
      <c r="W34" s="51"/>
      <c r="X34"/>
      <c r="Y34" s="5"/>
      <c r="Z34"/>
      <c r="AA34" s="11"/>
      <c r="AB34" s="11"/>
      <c r="AC34" s="9"/>
      <c r="AD34" s="9"/>
      <c r="AE34" s="9"/>
    </row>
    <row r="35" spans="1:31" ht="15.6">
      <c r="A35" s="39"/>
      <c r="B35" s="47">
        <f>+'Ark1'!C2023</f>
        <v>2013</v>
      </c>
      <c r="C35" s="47">
        <f>+'Ark1'!H2023</f>
        <v>1</v>
      </c>
      <c r="D35" s="48" t="s">
        <v>53</v>
      </c>
      <c r="E35" s="47">
        <f>+'Ark1'!Q2023</f>
        <v>646</v>
      </c>
      <c r="F35" s="65">
        <f>+'Ark1'!R2023</f>
        <v>15634</v>
      </c>
      <c r="G35" s="76">
        <f t="shared" si="1"/>
        <v>-1079.5</v>
      </c>
      <c r="H35" s="65">
        <f>+'Ark1'!S2023</f>
        <v>15604</v>
      </c>
      <c r="I35" s="101">
        <f>+'Ark1'!T2023</f>
        <v>80.182582829008112</v>
      </c>
      <c r="J35" s="101"/>
      <c r="K35" s="101">
        <f>+'Ark1'!U2023</f>
        <v>82.174051055507022</v>
      </c>
      <c r="L35" s="49">
        <f>+'Ark1'!W2023</f>
        <v>59.306459882081519</v>
      </c>
      <c r="M35" s="65">
        <f>+'Ark1'!Z2023</f>
        <v>146.9601076647017</v>
      </c>
      <c r="N35" s="65">
        <f>+'Ark1'!AA2023</f>
        <v>33.105785932033385</v>
      </c>
      <c r="O35" s="49">
        <f>+'Ark1'!AB2023</f>
        <v>4.475405667190322</v>
      </c>
      <c r="P35" s="65">
        <f>+'Ark1'!AC2023</f>
        <v>-44.158697906762882</v>
      </c>
      <c r="Q35" s="101">
        <f t="shared" si="0"/>
        <v>24.201238390092879</v>
      </c>
      <c r="R35" s="49">
        <f>+'Ark1'!V2023</f>
        <v>16.512408852500965</v>
      </c>
      <c r="S35" s="101">
        <f>+'Ark1'!Y2023</f>
        <v>146.67810669054651</v>
      </c>
      <c r="T35" s="39"/>
      <c r="U35" s="2"/>
      <c r="V35" s="51"/>
      <c r="W35" s="51"/>
      <c r="X35"/>
      <c r="Y35" s="5"/>
      <c r="Z35"/>
      <c r="AA35" s="11"/>
      <c r="AB35" s="11"/>
      <c r="AC35" s="9"/>
      <c r="AD35" s="9"/>
      <c r="AE35" s="9"/>
    </row>
    <row r="36" spans="1:31" ht="15.6">
      <c r="A36" s="39"/>
      <c r="B36" s="47">
        <f>+'Ark1'!C2024</f>
        <v>2014</v>
      </c>
      <c r="C36" s="47">
        <f>+'Ark1'!H2024</f>
        <v>1</v>
      </c>
      <c r="D36" s="48" t="s">
        <v>53</v>
      </c>
      <c r="E36" s="47">
        <f>+'Ark1'!Q2024</f>
        <v>718</v>
      </c>
      <c r="F36" s="65">
        <f>+'Ark1'!R2024</f>
        <v>18481</v>
      </c>
      <c r="G36" s="76">
        <f t="shared" si="1"/>
        <v>2847</v>
      </c>
      <c r="H36" s="65">
        <f>+'Ark1'!S2024</f>
        <v>18464</v>
      </c>
      <c r="I36" s="101">
        <f>+'Ark1'!T2024</f>
        <v>92.939401558964036</v>
      </c>
      <c r="J36" s="101"/>
      <c r="K36" s="101">
        <f>+'Ark1'!U2024</f>
        <v>93.983553458108972</v>
      </c>
      <c r="L36" s="49">
        <f>+'Ark1'!W2024</f>
        <v>59.429809358752152</v>
      </c>
      <c r="M36" s="65">
        <f>+'Ark1'!Z2024</f>
        <v>144.94507149046649</v>
      </c>
      <c r="N36" s="65">
        <f>+'Ark1'!AA2024</f>
        <v>32.032475964839257</v>
      </c>
      <c r="O36" s="49">
        <f>+'Ark1'!AB2024</f>
        <v>4.4007138185415711</v>
      </c>
      <c r="P36" s="65">
        <f>+'Ark1'!AC2024</f>
        <v>-41.978781913258643</v>
      </c>
      <c r="Q36" s="101">
        <f t="shared" si="0"/>
        <v>25.739554317548748</v>
      </c>
      <c r="R36" s="49">
        <f>+'Ark1'!V2024</f>
        <v>16.195119311725563</v>
      </c>
      <c r="S36" s="101">
        <f>+'Ark1'!Y2024</f>
        <v>144.81174178886278</v>
      </c>
      <c r="T36" s="39"/>
      <c r="U36" s="2"/>
      <c r="V36" s="51"/>
      <c r="W36" s="51"/>
      <c r="X36"/>
      <c r="Y36"/>
      <c r="Z36"/>
      <c r="AA36" s="11"/>
      <c r="AB36" s="11"/>
      <c r="AC36" s="9"/>
      <c r="AD36" s="9"/>
      <c r="AE36" s="9"/>
    </row>
    <row r="37" spans="1:31" ht="15.6">
      <c r="A37" s="39"/>
      <c r="B37" s="47">
        <f>+'Ark1'!C2025</f>
        <v>2015</v>
      </c>
      <c r="C37" s="47">
        <f>+'Ark1'!H2025</f>
        <v>1</v>
      </c>
      <c r="D37" s="48" t="s">
        <v>53</v>
      </c>
      <c r="E37" s="47">
        <f>+'Ark1'!Q2025</f>
        <v>813</v>
      </c>
      <c r="F37" s="65">
        <f>+'Ark1'!R2025</f>
        <v>17960</v>
      </c>
      <c r="G37" s="76">
        <f t="shared" si="1"/>
        <v>-521</v>
      </c>
      <c r="H37" s="65">
        <f>+'Ark1'!S2025</f>
        <v>17960</v>
      </c>
      <c r="I37" s="101">
        <f>+'Ark1'!T2025</f>
        <v>88.481623805301012</v>
      </c>
      <c r="J37" s="101"/>
      <c r="K37" s="101">
        <f>+'Ark1'!U2025</f>
        <v>89.915477450701275</v>
      </c>
      <c r="L37" s="49">
        <f>+'Ark1'!W2025</f>
        <v>59.458463251670381</v>
      </c>
      <c r="M37" s="65">
        <f>+'Ark1'!Z2025</f>
        <v>142.36264476614627</v>
      </c>
      <c r="N37" s="65">
        <f>+'Ark1'!AA2025</f>
        <v>31.614945762514004</v>
      </c>
      <c r="O37" s="49">
        <f>+'Ark1'!AB2025</f>
        <v>4.3400105045502864</v>
      </c>
      <c r="P37" s="65">
        <f>+'Ark1'!AC2025</f>
        <v>-34.070234721635508</v>
      </c>
      <c r="Q37" s="101">
        <f t="shared" si="0"/>
        <v>22.091020910209103</v>
      </c>
      <c r="R37" s="49">
        <f>+'Ark1'!V2025</f>
        <v>15.223385300668154</v>
      </c>
      <c r="S37" s="101">
        <f>+'Ark1'!Y2025</f>
        <v>142.36264476614627</v>
      </c>
      <c r="T37" s="39"/>
      <c r="U37" s="2"/>
      <c r="V37" s="51"/>
      <c r="W37" s="51"/>
      <c r="X37"/>
      <c r="Y37"/>
      <c r="Z37"/>
      <c r="AA37" s="11"/>
      <c r="AB37" s="11"/>
      <c r="AC37" s="9"/>
      <c r="AD37" s="9"/>
      <c r="AE37" s="9"/>
    </row>
    <row r="38" spans="1:31" ht="15.6">
      <c r="A38" s="39"/>
      <c r="B38" s="47">
        <f>+'Ark1'!C2026</f>
        <v>2016</v>
      </c>
      <c r="C38" s="47">
        <f>+'Ark1'!H2026</f>
        <v>1</v>
      </c>
      <c r="D38" s="48" t="s">
        <v>53</v>
      </c>
      <c r="E38" s="47">
        <f>+'Ark1'!Q2026</f>
        <v>551</v>
      </c>
      <c r="F38" s="65">
        <f>+'Ark1'!R2026</f>
        <v>14326</v>
      </c>
      <c r="G38" s="76">
        <f>+F38-F37</f>
        <v>-3634</v>
      </c>
      <c r="H38" s="65">
        <f>+'Ark1'!S2026</f>
        <v>14324</v>
      </c>
      <c r="I38" s="101">
        <f>+'Ark1'!T2026</f>
        <v>95.672498998263677</v>
      </c>
      <c r="J38" s="101"/>
      <c r="K38" s="101">
        <f>+'Ark1'!U2026</f>
        <v>96.272617292607677</v>
      </c>
      <c r="L38" s="49">
        <f>+'Ark1'!W2026</f>
        <v>59.195476123987731</v>
      </c>
      <c r="M38" s="65">
        <f>+'Ark1'!Z2026</f>
        <v>150.97920273666588</v>
      </c>
      <c r="N38" s="65">
        <f>+'Ark1'!AA2026</f>
        <v>29.747628290208649</v>
      </c>
      <c r="O38" s="49">
        <f>+'Ark1'!AB2026</f>
        <v>4.6380035568503564</v>
      </c>
      <c r="P38" s="65">
        <f>+'Ark1'!AC2026</f>
        <v>-44.753146020444781</v>
      </c>
      <c r="Q38" s="101">
        <f>+F38/E38</f>
        <v>26</v>
      </c>
      <c r="R38" s="49">
        <f>+'Ark1'!V2026</f>
        <v>15.053888035739217</v>
      </c>
      <c r="S38" s="101">
        <f>+'Ark1'!Y2026</f>
        <v>150.95812508725413</v>
      </c>
      <c r="T38" s="39"/>
      <c r="U38" s="2"/>
      <c r="V38" s="51"/>
      <c r="W38" s="51"/>
      <c r="X38"/>
      <c r="Y38"/>
      <c r="Z38"/>
      <c r="AA38" s="11"/>
      <c r="AB38" s="11"/>
      <c r="AC38" s="9"/>
      <c r="AD38" s="9"/>
      <c r="AE38" s="9"/>
    </row>
    <row r="39" spans="1:31" ht="15.6">
      <c r="A39" s="39"/>
      <c r="B39" s="47">
        <f>+'Ark1'!C2027</f>
        <v>2017</v>
      </c>
      <c r="C39" s="47">
        <f>+'Ark1'!H2027</f>
        <v>1</v>
      </c>
      <c r="D39" s="48" t="s">
        <v>53</v>
      </c>
      <c r="E39" s="47">
        <f>+'Ark1'!Q2027</f>
        <v>553</v>
      </c>
      <c r="F39" s="65">
        <f>+'Ark1'!R2027</f>
        <v>13678</v>
      </c>
      <c r="G39" s="76">
        <f>+F39-F38</f>
        <v>-648</v>
      </c>
      <c r="H39" s="65">
        <f>+'Ark1'!S2027</f>
        <v>13678</v>
      </c>
      <c r="I39" s="101">
        <f>+'Ark1'!T2027</f>
        <v>96.120871398453943</v>
      </c>
      <c r="J39" s="101"/>
      <c r="K39" s="101">
        <f>+'Ark1'!U2027</f>
        <v>96.366795243962173</v>
      </c>
      <c r="L39" s="49">
        <f>+'Ark1'!W2027</f>
        <v>58.828922357069743</v>
      </c>
      <c r="M39" s="65">
        <f>+'Ark1'!Z2027</f>
        <v>152.58384266705659</v>
      </c>
      <c r="N39" s="65">
        <f>+'Ark1'!AA2027</f>
        <v>29.787538070049902</v>
      </c>
      <c r="O39" s="49">
        <f>+'Ark1'!AB2027</f>
        <v>4.8496753148150749</v>
      </c>
      <c r="P39" s="65">
        <f>+'Ark1'!AC2027</f>
        <v>-47.425573613267119</v>
      </c>
      <c r="Q39" s="101">
        <f>+F39/E39</f>
        <v>24.734177215189874</v>
      </c>
      <c r="R39" s="49">
        <f>+'Ark1'!V2027</f>
        <v>14.862187454306181</v>
      </c>
      <c r="S39" s="101">
        <f>+'Ark1'!Y2027</f>
        <v>152.58384266705659</v>
      </c>
      <c r="T39" s="39"/>
      <c r="U39" s="2"/>
      <c r="V39" s="51"/>
      <c r="W39" s="51"/>
      <c r="X39"/>
      <c r="Y39"/>
      <c r="Z39"/>
      <c r="AA39" s="11"/>
      <c r="AB39" s="11"/>
      <c r="AC39" s="9"/>
      <c r="AD39" s="9"/>
      <c r="AE39" s="9"/>
    </row>
    <row r="40" spans="1:31" ht="15.6">
      <c r="A40" s="39"/>
      <c r="B40" s="47">
        <f>+'Ark1'!C2028</f>
        <v>2018</v>
      </c>
      <c r="C40" s="47">
        <f>+'Ark1'!H2028</f>
        <v>1</v>
      </c>
      <c r="D40" s="48" t="s">
        <v>53</v>
      </c>
      <c r="E40" s="47">
        <f>+'Ark1'!Q2028</f>
        <v>517</v>
      </c>
      <c r="F40" s="65">
        <f>+'Ark1'!R2028</f>
        <v>14788</v>
      </c>
      <c r="G40" s="76">
        <f>+F40-F39</f>
        <v>1110</v>
      </c>
      <c r="H40" s="65">
        <f>+'Ark1'!S2028</f>
        <v>14788</v>
      </c>
      <c r="I40" s="101">
        <f>+'Ark1'!T2028</f>
        <v>95.363384278067969</v>
      </c>
      <c r="J40" s="101"/>
      <c r="K40" s="101">
        <f>+'Ark1'!U2028</f>
        <v>95.693329436382498</v>
      </c>
      <c r="L40" s="49">
        <f>+'Ark1'!W2028</f>
        <v>58.697119285907505</v>
      </c>
      <c r="M40" s="65">
        <f>+'Ark1'!Z2028</f>
        <v>153.80956180687011</v>
      </c>
      <c r="N40" s="65">
        <f>+'Ark1'!AA2028</f>
        <v>31.277289440236473</v>
      </c>
      <c r="O40" s="49">
        <f>+'Ark1'!AB2028</f>
        <v>4.9101639883324388</v>
      </c>
      <c r="P40" s="65">
        <f>+'Ark1'!AC2028</f>
        <v>-49.27560995517856</v>
      </c>
      <c r="Q40" s="101">
        <f>+F40/E40</f>
        <v>28.603481624758221</v>
      </c>
      <c r="R40" s="49">
        <f>+'Ark1'!V2028</f>
        <v>14.82404652420882</v>
      </c>
      <c r="S40" s="101">
        <f>+'Ark1'!Y2028</f>
        <v>153.80956180687011</v>
      </c>
      <c r="T40" s="39"/>
      <c r="U40" s="2"/>
      <c r="V40" s="51"/>
      <c r="W40" s="51"/>
      <c r="X40"/>
      <c r="Y40"/>
      <c r="Z40"/>
      <c r="AA40" s="11"/>
      <c r="AB40" s="11"/>
      <c r="AC40" s="9"/>
      <c r="AD40" s="9"/>
      <c r="AE40" s="9"/>
    </row>
    <row r="41" spans="1:31" ht="15.6">
      <c r="A41" s="39"/>
      <c r="B41" s="47">
        <f>+'Ark1'!C2029</f>
        <v>2019</v>
      </c>
      <c r="C41" s="47">
        <f>+'Ark1'!H2029</f>
        <v>1</v>
      </c>
      <c r="D41" s="48" t="s">
        <v>53</v>
      </c>
      <c r="E41" s="47">
        <f>+'Ark1'!Q2029</f>
        <v>510</v>
      </c>
      <c r="F41" s="65">
        <f>+'Ark1'!R2029</f>
        <v>13529</v>
      </c>
      <c r="G41" s="76">
        <f t="shared" ref="G41:G42" si="2">+F41-F40</f>
        <v>-1259</v>
      </c>
      <c r="H41" s="65">
        <f>+'Ark1'!S2029</f>
        <v>13495</v>
      </c>
      <c r="I41" s="101">
        <f>+'Ark1'!T2029</f>
        <v>93.808071002634819</v>
      </c>
      <c r="J41" s="101"/>
      <c r="K41" s="101">
        <f>+'Ark1'!U2029</f>
        <v>94.460230238668245</v>
      </c>
      <c r="L41" s="49">
        <f>+'Ark1'!W2029</f>
        <v>59.153241941459775</v>
      </c>
      <c r="M41" s="65">
        <f>+'Ark1'!Z2029</f>
        <v>153.53465728047365</v>
      </c>
      <c r="N41" s="65">
        <f>+'Ark1'!AA2029</f>
        <v>30.659047193848394</v>
      </c>
      <c r="O41" s="49">
        <f>+'Ark1'!AB2029</f>
        <v>4.6524332251034703</v>
      </c>
      <c r="P41" s="65">
        <f>+'Ark1'!AC2029</f>
        <v>-46.116485460498637</v>
      </c>
      <c r="Q41" s="101">
        <f t="shared" ref="Q41:Q42" si="3">+F41/E41</f>
        <v>26.527450980392157</v>
      </c>
      <c r="R41" s="49">
        <f>+'Ark1'!V2029</f>
        <v>15.057949589770121</v>
      </c>
      <c r="S41" s="101">
        <f>+'Ark1'!Y2029</f>
        <v>153.14880626801622</v>
      </c>
      <c r="T41" s="39"/>
      <c r="U41" s="2"/>
      <c r="V41" s="51"/>
      <c r="W41" s="51"/>
      <c r="X41"/>
      <c r="Y41"/>
      <c r="Z41"/>
      <c r="AA41" s="11"/>
      <c r="AB41" s="11"/>
      <c r="AC41" s="9"/>
      <c r="AD41" s="9"/>
      <c r="AE41" s="9"/>
    </row>
    <row r="42" spans="1:31" ht="15.6">
      <c r="A42" s="39"/>
      <c r="B42" s="47">
        <f>+'Ark1'!C2030</f>
        <v>2020</v>
      </c>
      <c r="C42" s="47">
        <f>+'Ark1'!H2030</f>
        <v>1</v>
      </c>
      <c r="D42" s="48" t="s">
        <v>53</v>
      </c>
      <c r="E42" s="47">
        <f>+'Ark1'!Q2030</f>
        <v>435</v>
      </c>
      <c r="F42" s="65">
        <f>+'Ark1'!R2030</f>
        <v>11253</v>
      </c>
      <c r="G42" s="76">
        <f t="shared" si="2"/>
        <v>-2276</v>
      </c>
      <c r="H42" s="65">
        <f>+'Ark1'!S2030</f>
        <v>11253</v>
      </c>
      <c r="I42" s="101">
        <f>+'Ark1'!T2030</f>
        <v>80.058338076266367</v>
      </c>
      <c r="J42" s="101"/>
      <c r="K42" s="101">
        <f>+'Ark1'!U2030</f>
        <v>80.438065979073258</v>
      </c>
      <c r="L42" s="49">
        <f>+'Ark1'!W2030</f>
        <v>59.391984359726287</v>
      </c>
      <c r="M42" s="65">
        <f>+'Ark1'!Z2030</f>
        <v>152.57794721407649</v>
      </c>
      <c r="N42" s="65">
        <f>+'Ark1'!AA2030</f>
        <v>30.505468689939882</v>
      </c>
      <c r="O42" s="49">
        <f>+'Ark1'!AB2030</f>
        <v>4.5202228042102508</v>
      </c>
      <c r="P42" s="65">
        <f>+'Ark1'!AC2030</f>
        <v>-43.637962457456211</v>
      </c>
      <c r="Q42" s="101">
        <f t="shared" si="3"/>
        <v>25.868965517241378</v>
      </c>
      <c r="R42" s="49">
        <f>+'Ark1'!V2030</f>
        <v>15.189549453479072</v>
      </c>
      <c r="S42" s="101">
        <f>+'Ark1'!Y2030</f>
        <v>152.57794721407649</v>
      </c>
      <c r="T42" s="39"/>
      <c r="U42" s="2"/>
      <c r="V42" s="51"/>
      <c r="W42" s="51"/>
      <c r="X42"/>
      <c r="Y42"/>
      <c r="Z42"/>
      <c r="AA42" s="11"/>
      <c r="AB42" s="11"/>
      <c r="AC42" s="9"/>
      <c r="AD42" s="9"/>
      <c r="AE42" s="9"/>
    </row>
    <row r="43" spans="1:31" ht="15.6">
      <c r="A43" s="39"/>
      <c r="B43" s="47">
        <f>+'Ark1'!C2031</f>
        <v>2021</v>
      </c>
      <c r="C43" s="47">
        <f>+'Ark1'!H2031</f>
        <v>1</v>
      </c>
      <c r="D43" s="48" t="s">
        <v>53</v>
      </c>
      <c r="E43" s="47">
        <f>+'Ark1'!Q2031</f>
        <v>454</v>
      </c>
      <c r="F43" s="65">
        <f>+'Ark1'!R2031</f>
        <v>12057</v>
      </c>
      <c r="G43" s="76">
        <f t="shared" ref="G43" si="4">+F43-F42</f>
        <v>804</v>
      </c>
      <c r="H43" s="65">
        <f>+'Ark1'!S2031</f>
        <v>12057</v>
      </c>
      <c r="I43" s="101">
        <f>+'Ark1'!T2031</f>
        <v>82.042732716385402</v>
      </c>
      <c r="J43" s="101"/>
      <c r="K43" s="101">
        <f>+'Ark1'!U2031</f>
        <v>82.402009327476975</v>
      </c>
      <c r="L43" s="49">
        <f>+'Ark1'!W2031</f>
        <v>59.39504022559511</v>
      </c>
      <c r="M43" s="65">
        <f>+'Ark1'!Z2031</f>
        <v>153.83882557850214</v>
      </c>
      <c r="N43" s="65">
        <f>+'Ark1'!AA2031</f>
        <v>29.86479390772012</v>
      </c>
      <c r="O43" s="49">
        <f>+'Ark1'!AB2031</f>
        <v>4.2740901191921656</v>
      </c>
      <c r="P43" s="65">
        <f>+'Ark1'!AC2031</f>
        <v>-40.300050997916379</v>
      </c>
      <c r="Q43" s="101">
        <f t="shared" ref="Q43" si="5">+F43/E43</f>
        <v>26.557268722466961</v>
      </c>
      <c r="R43" s="49">
        <f>+'Ark1'!V2031</f>
        <v>15.204528489674049</v>
      </c>
      <c r="S43" s="101">
        <f>+'Ark1'!Y2031</f>
        <v>153.83882557850214</v>
      </c>
      <c r="T43" s="39"/>
      <c r="U43" s="2"/>
      <c r="V43" s="51"/>
      <c r="W43" s="51"/>
      <c r="X43"/>
      <c r="Y43"/>
      <c r="Z43"/>
      <c r="AA43" s="11"/>
      <c r="AB43" s="11"/>
      <c r="AC43" s="9"/>
      <c r="AD43" s="9"/>
      <c r="AE43" s="9"/>
    </row>
    <row r="44" spans="1:31" ht="15.6">
      <c r="A44" s="39"/>
      <c r="B44" s="47">
        <f>+'Ark1'!C2032</f>
        <v>2022</v>
      </c>
      <c r="C44" s="47">
        <f>+'Ark1'!H2032</f>
        <v>1</v>
      </c>
      <c r="D44" s="48" t="s">
        <v>53</v>
      </c>
      <c r="E44" s="47">
        <f>+'Ark1'!Q2032</f>
        <v>494</v>
      </c>
      <c r="F44" s="65">
        <f>+'Ark1'!R2032</f>
        <v>12413</v>
      </c>
      <c r="G44" s="76">
        <f t="shared" ref="G44:G45" si="6">+F44-F43</f>
        <v>356</v>
      </c>
      <c r="H44" s="65">
        <f>+'Ark1'!S2032</f>
        <v>12383</v>
      </c>
      <c r="I44" s="101">
        <f>+'Ark1'!T2032</f>
        <v>84.041976980365604</v>
      </c>
      <c r="J44" s="101"/>
      <c r="K44" s="101">
        <f>+'Ark1'!U2032</f>
        <v>84.347881184882141</v>
      </c>
      <c r="L44" s="49">
        <f>+'Ark1'!W2032</f>
        <v>59.176451586852949</v>
      </c>
      <c r="M44" s="65">
        <f>+'Ark1'!Z2032</f>
        <v>154.82390696923204</v>
      </c>
      <c r="N44" s="65">
        <f>+'Ark1'!AA2032</f>
        <v>30.450485501088313</v>
      </c>
      <c r="O44" s="49">
        <f>+'Ark1'!AB2032</f>
        <v>4.5176750807873756</v>
      </c>
      <c r="P44" s="65">
        <f>+'Ark1'!AC2032</f>
        <v>-42.515655735903351</v>
      </c>
      <c r="Q44" s="101">
        <f t="shared" ref="Q44:Q45" si="7">+F44/E44</f>
        <v>25.127530364372468</v>
      </c>
      <c r="R44" s="49">
        <f>+'Ark1'!V2032</f>
        <v>5.7289937968259084</v>
      </c>
      <c r="S44" s="101">
        <f>+'Ark1'!Y2032</f>
        <v>154.4497252880046</v>
      </c>
      <c r="T44" s="39"/>
      <c r="U44" s="2"/>
      <c r="V44" s="51"/>
      <c r="W44" s="51"/>
      <c r="X44"/>
      <c r="Y44"/>
      <c r="Z44"/>
      <c r="AA44" s="11"/>
      <c r="AB44" s="11"/>
      <c r="AC44" s="9"/>
      <c r="AD44" s="9"/>
      <c r="AE44" s="9"/>
    </row>
    <row r="45" spans="1:31" ht="15.6">
      <c r="A45" s="39"/>
      <c r="B45" s="92">
        <f>+'Ark1'!C2033</f>
        <v>2023</v>
      </c>
      <c r="C45" s="92">
        <f>+'Ark1'!H2033</f>
        <v>1</v>
      </c>
      <c r="D45" s="92" t="s">
        <v>53</v>
      </c>
      <c r="E45" s="92">
        <f>+'Ark1'!Q2033</f>
        <v>454</v>
      </c>
      <c r="F45" s="93">
        <f>+'Ark1'!R2033</f>
        <v>12120</v>
      </c>
      <c r="G45" s="93">
        <f t="shared" si="6"/>
        <v>-293</v>
      </c>
      <c r="H45" s="93">
        <f>+'Ark1'!S2033</f>
        <v>12109</v>
      </c>
      <c r="I45" s="113">
        <f>+'Ark1'!T2033</f>
        <v>83.070596298834815</v>
      </c>
      <c r="J45" s="113">
        <f>+I45-I44</f>
        <v>-0.97138068153078905</v>
      </c>
      <c r="K45" s="113">
        <f>+'Ark1'!U2033</f>
        <v>83.201311887088721</v>
      </c>
      <c r="L45" s="94">
        <f>+'Ark1'!W2033</f>
        <v>59.185399289784471</v>
      </c>
      <c r="M45" s="93">
        <f>+'Ark1'!Z2033</f>
        <v>155.03888017177238</v>
      </c>
      <c r="N45" s="93">
        <f>+'Ark1'!AA2033</f>
        <v>31.048454608692424</v>
      </c>
      <c r="O45" s="94">
        <f>+'Ark1'!AB2033</f>
        <v>4.7074526599229136</v>
      </c>
      <c r="P45" s="93">
        <f>+'Ark1'!AC2033</f>
        <v>-39.790061513393844</v>
      </c>
      <c r="Q45" s="113">
        <f t="shared" si="7"/>
        <v>26.696035242290748</v>
      </c>
      <c r="R45" s="94">
        <f>+'Ark1'!V2033</f>
        <v>5.7783828382838287</v>
      </c>
      <c r="S45" s="113">
        <f>+'Ark1'!Y2033</f>
        <v>154.898168316831</v>
      </c>
      <c r="T45" s="39"/>
      <c r="U45" s="2"/>
      <c r="V45" s="4"/>
      <c r="W45" s="4"/>
      <c r="X45" s="4"/>
      <c r="Y45" s="4"/>
      <c r="Z45"/>
      <c r="AB45"/>
      <c r="AC45"/>
    </row>
    <row r="46" spans="1:31" ht="15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2"/>
      <c r="V46" s="4"/>
      <c r="W46" s="4"/>
      <c r="X46" s="4"/>
      <c r="Y46" s="4"/>
      <c r="Z46"/>
      <c r="AB46"/>
      <c r="AC46"/>
    </row>
    <row r="47" spans="1:31" ht="15.6">
      <c r="A47" s="39"/>
      <c r="B47">
        <f>+'Ark1'!C2034</f>
        <v>2024</v>
      </c>
      <c r="C47">
        <f>+'Ark1'!H2034</f>
        <v>1</v>
      </c>
      <c r="D47" s="3" t="s">
        <v>10</v>
      </c>
      <c r="E47">
        <f>+'Ark1'!Q2034</f>
        <v>415</v>
      </c>
      <c r="F47" s="9">
        <f>+'Ark1'!R2034</f>
        <v>11674</v>
      </c>
      <c r="G47" s="18" t="e">
        <f>+F47-#REF!</f>
        <v>#REF!</v>
      </c>
      <c r="H47" s="9">
        <f>+'Ark1'!S2034</f>
        <v>11659</v>
      </c>
      <c r="I47" s="96">
        <f>+'Ark1'!T2034</f>
        <v>82.776714174289154</v>
      </c>
      <c r="J47" s="96"/>
      <c r="K47" s="96">
        <f>+'Ark1'!U2034</f>
        <v>83.531912747516756</v>
      </c>
      <c r="L47" s="1">
        <f>+'Ark1'!W2034</f>
        <v>59.200446007376279</v>
      </c>
      <c r="M47" s="9">
        <f>+'Ark1'!Z2034</f>
        <v>154.84591302856177</v>
      </c>
      <c r="N47" s="9">
        <f>+'Ark1'!AA2034</f>
        <v>30.891093339650538</v>
      </c>
      <c r="O47" s="1">
        <f>+'Ark1'!AB2034</f>
        <v>4.5787704876289679</v>
      </c>
      <c r="P47" s="9">
        <f>+'Ark1'!AC2034</f>
        <v>-40.06643481247675</v>
      </c>
      <c r="Q47" s="96">
        <f t="shared" si="0"/>
        <v>28.130120481927712</v>
      </c>
      <c r="R47" s="1">
        <f>+'Ark1'!V2034</f>
        <v>5.6426246359431209</v>
      </c>
      <c r="S47" s="96">
        <f>+'Ark1'!Y2034</f>
        <v>154.64695048826459</v>
      </c>
      <c r="T47" s="39"/>
      <c r="U47" s="2"/>
      <c r="V47" s="14"/>
      <c r="W47" s="14"/>
      <c r="X47" s="11"/>
      <c r="Y47" s="18"/>
      <c r="Z47"/>
      <c r="AB47"/>
      <c r="AC47"/>
    </row>
    <row r="48" spans="1:31" ht="15.6">
      <c r="A48" s="39"/>
      <c r="B48">
        <f>+'Ark1'!C2035</f>
        <v>1996</v>
      </c>
      <c r="C48">
        <f>+'Ark1'!H2035</f>
        <v>2</v>
      </c>
      <c r="D48" s="3" t="s">
        <v>10</v>
      </c>
      <c r="E48">
        <f>+'Ark1'!Q2035</f>
        <v>645</v>
      </c>
      <c r="F48" s="9">
        <f>+'Ark1'!R2035</f>
        <v>2839.5</v>
      </c>
      <c r="G48" s="18">
        <f t="shared" ref="G48:G59" si="8">+F48-F47</f>
        <v>-8834.5</v>
      </c>
      <c r="H48" s="9">
        <f>+'Ark1'!S2035</f>
        <v>1903</v>
      </c>
      <c r="I48" s="96">
        <f>+'Ark1'!T2035</f>
        <v>19.574996122227393</v>
      </c>
      <c r="J48" s="96"/>
      <c r="K48" s="96">
        <f>+'Ark1'!U2035</f>
        <v>14.825471555579238</v>
      </c>
      <c r="L48" s="1">
        <f>+'Ark1'!W2035</f>
        <v>54.258013662637936</v>
      </c>
      <c r="M48" s="9">
        <f>+'Ark1'!Z2035</f>
        <v>145.66789280084075</v>
      </c>
      <c r="N48" s="9">
        <f>+'Ark1'!AA2035</f>
        <v>30.690841125336696</v>
      </c>
      <c r="O48" s="1">
        <f>+'Ark1'!AB2035</f>
        <v>4.4968790071401328</v>
      </c>
      <c r="P48" s="9">
        <f>+'Ark1'!AC2035</f>
        <v>-60.72669893785131</v>
      </c>
      <c r="Q48" s="96">
        <f t="shared" si="0"/>
        <v>4.402325581395349</v>
      </c>
      <c r="R48" s="1">
        <f>+'Ark1'!V2035</f>
        <v>14.900862827962673</v>
      </c>
      <c r="S48" s="96">
        <f>+'Ark1'!Y2035</f>
        <v>97.62493396724777</v>
      </c>
      <c r="T48" s="39"/>
      <c r="U48" s="2"/>
      <c r="V48" s="14"/>
      <c r="W48" s="14"/>
      <c r="X48" s="11"/>
      <c r="Y48" s="18"/>
      <c r="Z48"/>
      <c r="AB48"/>
      <c r="AC48"/>
    </row>
    <row r="49" spans="1:29" ht="15.6">
      <c r="A49" s="39"/>
      <c r="B49">
        <f>+'Ark1'!C2036</f>
        <v>1997</v>
      </c>
      <c r="C49">
        <f>+'Ark1'!H2036</f>
        <v>2</v>
      </c>
      <c r="D49" s="3" t="s">
        <v>10</v>
      </c>
      <c r="E49">
        <f>+'Ark1'!Q2036</f>
        <v>629</v>
      </c>
      <c r="F49" s="9">
        <f>+'Ark1'!R2036</f>
        <v>3012</v>
      </c>
      <c r="G49" s="18">
        <f t="shared" si="8"/>
        <v>172.5</v>
      </c>
      <c r="H49" s="9">
        <f>+'Ark1'!S2036</f>
        <v>1841</v>
      </c>
      <c r="I49" s="96">
        <f>+'Ark1'!T2036</f>
        <v>17.80352287504434</v>
      </c>
      <c r="J49" s="96"/>
      <c r="K49" s="96">
        <f>+'Ark1'!U2036</f>
        <v>11.870170008500628</v>
      </c>
      <c r="L49" s="1">
        <f>+'Ark1'!W2036</f>
        <v>55.297664312873437</v>
      </c>
      <c r="M49" s="9">
        <f>+'Ark1'!Z2036</f>
        <v>143.27914177077656</v>
      </c>
      <c r="N49" s="9">
        <f>+'Ark1'!AA2036</f>
        <v>29.987896517727052</v>
      </c>
      <c r="O49" s="1">
        <f>+'Ark1'!AB2036</f>
        <v>5.0648633568697283</v>
      </c>
      <c r="P49" s="9">
        <f>+'Ark1'!AC2036</f>
        <v>-51.330234988565664</v>
      </c>
      <c r="Q49" s="96">
        <f t="shared" si="0"/>
        <v>4.7885532591414943</v>
      </c>
      <c r="R49" s="1">
        <f>+'Ark1'!V2036</f>
        <v>15.177290836653388</v>
      </c>
      <c r="S49" s="96">
        <f>+'Ark1'!Y2036</f>
        <v>87.575332005311978</v>
      </c>
      <c r="T49" s="39"/>
      <c r="U49" s="2"/>
      <c r="V49" s="14"/>
      <c r="W49" s="14"/>
      <c r="X49" s="11"/>
      <c r="Y49" s="18"/>
      <c r="Z49"/>
      <c r="AB49"/>
      <c r="AC49"/>
    </row>
    <row r="50" spans="1:29" ht="15.6">
      <c r="A50" s="39"/>
      <c r="B50">
        <f>+'Ark1'!C2037</f>
        <v>1998</v>
      </c>
      <c r="C50">
        <f>+'Ark1'!H2037</f>
        <v>2</v>
      </c>
      <c r="D50" s="3" t="s">
        <v>10</v>
      </c>
      <c r="E50">
        <f>+'Ark1'!Q2037</f>
        <v>578</v>
      </c>
      <c r="F50" s="9">
        <f>+'Ark1'!R2037</f>
        <v>2994.5</v>
      </c>
      <c r="G50" s="18">
        <f t="shared" si="8"/>
        <v>-17.5</v>
      </c>
      <c r="H50" s="9">
        <f>+'Ark1'!S2037</f>
        <v>1627.25</v>
      </c>
      <c r="I50" s="96">
        <f>+'Ark1'!T2037</f>
        <v>18.123496391339213</v>
      </c>
      <c r="J50" s="96"/>
      <c r="K50" s="96">
        <f>+'Ark1'!U2037</f>
        <v>10.900305381550226</v>
      </c>
      <c r="L50" s="1">
        <f>+'Ark1'!W2037</f>
        <v>55.677369795667538</v>
      </c>
      <c r="M50" s="9">
        <f>+'Ark1'!Z2037</f>
        <v>145.55759717314481</v>
      </c>
      <c r="N50" s="9">
        <f>+'Ark1'!AA2037</f>
        <v>28.970302259213259</v>
      </c>
      <c r="O50" s="1">
        <f>+'Ark1'!AB2037</f>
        <v>5.0060619253097851</v>
      </c>
      <c r="P50" s="9">
        <f>+'Ark1'!AC2037</f>
        <v>-48.120866644389046</v>
      </c>
      <c r="Q50" s="96">
        <f t="shared" si="0"/>
        <v>5.1807958477508649</v>
      </c>
      <c r="R50" s="1">
        <f>+'Ark1'!V2037</f>
        <v>15.46301552846886</v>
      </c>
      <c r="S50" s="96">
        <f>+'Ark1'!Y2037</f>
        <v>79.097879445650378</v>
      </c>
      <c r="T50" s="39"/>
      <c r="U50" s="2"/>
      <c r="V50" s="14"/>
      <c r="W50" s="14"/>
      <c r="X50" s="11"/>
      <c r="Y50" s="18"/>
      <c r="Z50"/>
      <c r="AB50"/>
      <c r="AC50"/>
    </row>
    <row r="51" spans="1:29" ht="15.6">
      <c r="A51" s="39"/>
      <c r="B51">
        <f>+'Ark1'!C2038</f>
        <v>1999</v>
      </c>
      <c r="C51">
        <f>+'Ark1'!H2038</f>
        <v>2</v>
      </c>
      <c r="D51" s="3" t="s">
        <v>10</v>
      </c>
      <c r="E51">
        <f>+'Ark1'!Q2038</f>
        <v>564</v>
      </c>
      <c r="F51" s="9">
        <f>+'Ark1'!R2038</f>
        <v>3645.25</v>
      </c>
      <c r="G51" s="18">
        <f t="shared" si="8"/>
        <v>650.75</v>
      </c>
      <c r="H51" s="9">
        <f>+'Ark1'!S2038</f>
        <v>2460.25</v>
      </c>
      <c r="I51" s="96">
        <f>+'Ark1'!T2038</f>
        <v>19.802262572487887</v>
      </c>
      <c r="J51" s="96"/>
      <c r="K51" s="96">
        <f>+'Ark1'!U2038</f>
        <v>14.312121643066989</v>
      </c>
      <c r="L51" s="1">
        <f>+'Ark1'!W2038</f>
        <v>55.207397622192879</v>
      </c>
      <c r="M51" s="9">
        <f>+'Ark1'!Z2038</f>
        <v>143.98951326084745</v>
      </c>
      <c r="N51" s="9">
        <f>+'Ark1'!AA2038</f>
        <v>31.481990617958346</v>
      </c>
      <c r="O51" s="1">
        <f>+'Ark1'!AB2038</f>
        <v>5.2648742307768606</v>
      </c>
      <c r="P51" s="9">
        <f>+'Ark1'!AC2038</f>
        <v>-46.49004832758532</v>
      </c>
      <c r="Q51" s="96">
        <f t="shared" si="0"/>
        <v>6.4632092198581557</v>
      </c>
      <c r="R51" s="1">
        <f>+'Ark1'!V2038</f>
        <v>14.478842329058361</v>
      </c>
      <c r="S51" s="96">
        <f>+'Ark1'!Y2038</f>
        <v>97.181318153761751</v>
      </c>
      <c r="T51" s="39"/>
      <c r="U51" s="2"/>
      <c r="V51" s="14"/>
      <c r="W51" s="14"/>
      <c r="X51" s="5"/>
      <c r="Y51" s="18"/>
      <c r="Z51"/>
      <c r="AB51"/>
      <c r="AC51"/>
    </row>
    <row r="52" spans="1:29" ht="15.6">
      <c r="A52" s="39"/>
      <c r="B52">
        <f>+'Ark1'!C2039</f>
        <v>2000</v>
      </c>
      <c r="C52">
        <f>+'Ark1'!H2039</f>
        <v>2</v>
      </c>
      <c r="D52" s="3" t="s">
        <v>10</v>
      </c>
      <c r="E52">
        <f>+'Ark1'!Q2039</f>
        <v>442</v>
      </c>
      <c r="F52" s="9">
        <f>+'Ark1'!R2039</f>
        <v>3435</v>
      </c>
      <c r="G52" s="18">
        <f t="shared" si="8"/>
        <v>-210.25</v>
      </c>
      <c r="H52" s="9">
        <f>+'Ark1'!S2039</f>
        <v>3278</v>
      </c>
      <c r="I52" s="96">
        <f>+'Ark1'!T2039</f>
        <v>20.611751998919903</v>
      </c>
      <c r="J52" s="96"/>
      <c r="K52" s="96">
        <f>+'Ark1'!U2039</f>
        <v>18.870655307350681</v>
      </c>
      <c r="L52" s="1">
        <f>+'Ark1'!W2039</f>
        <v>55.399328859060397</v>
      </c>
      <c r="M52" s="9">
        <f>+'Ark1'!Z2039</f>
        <v>135.87309334960329</v>
      </c>
      <c r="N52" s="9">
        <f>+'Ark1'!AA2039</f>
        <v>30.003882435546579</v>
      </c>
      <c r="O52" s="1">
        <f>+'Ark1'!AB2039</f>
        <v>5.0458628304108801</v>
      </c>
      <c r="P52" s="9">
        <f>+'Ark1'!AC2039</f>
        <v>-47.451368556830069</v>
      </c>
      <c r="Q52" s="96">
        <f t="shared" si="0"/>
        <v>7.7714932126696832</v>
      </c>
      <c r="R52" s="1">
        <f>+'Ark1'!V2039</f>
        <v>14.524890829694325</v>
      </c>
      <c r="S52" s="96">
        <f>+'Ark1'!Y2039</f>
        <v>129.66288209606978</v>
      </c>
      <c r="T52" s="39"/>
      <c r="U52" s="2"/>
      <c r="V52" s="14"/>
      <c r="W52" s="14"/>
      <c r="X52" s="5"/>
      <c r="Y52" s="18"/>
      <c r="Z52"/>
      <c r="AB52"/>
      <c r="AC52"/>
    </row>
    <row r="53" spans="1:29" ht="15.6">
      <c r="A53" s="39"/>
      <c r="B53">
        <f>+'Ark1'!C2040</f>
        <v>2001</v>
      </c>
      <c r="C53">
        <f>+'Ark1'!H2040</f>
        <v>2</v>
      </c>
      <c r="D53" s="3" t="s">
        <v>10</v>
      </c>
      <c r="E53">
        <f>+'Ark1'!Q2040</f>
        <v>318</v>
      </c>
      <c r="F53" s="9">
        <f>+'Ark1'!R2040</f>
        <v>2790.5</v>
      </c>
      <c r="G53" s="18">
        <f t="shared" si="8"/>
        <v>-644.5</v>
      </c>
      <c r="H53" s="9">
        <f>+'Ark1'!S2040</f>
        <v>2738.5</v>
      </c>
      <c r="I53" s="96">
        <f>+'Ark1'!T2040</f>
        <v>20.837844901616702</v>
      </c>
      <c r="J53" s="96"/>
      <c r="K53" s="96">
        <f>+'Ark1'!U2040</f>
        <v>19.785870437653255</v>
      </c>
      <c r="L53" s="1">
        <f>+'Ark1'!W2040</f>
        <v>56.066824904144589</v>
      </c>
      <c r="M53" s="9">
        <f>+'Ark1'!Z2040</f>
        <v>134.60135110461931</v>
      </c>
      <c r="N53" s="9">
        <f>+'Ark1'!AA2040</f>
        <v>29.958872758597543</v>
      </c>
      <c r="O53" s="1">
        <f>+'Ark1'!AB2040</f>
        <v>4.5582578314250561</v>
      </c>
      <c r="P53" s="9">
        <f>+'Ark1'!AC2040</f>
        <v>-43.046854733869473</v>
      </c>
      <c r="Q53" s="96">
        <f t="shared" si="0"/>
        <v>8.7751572327044034</v>
      </c>
      <c r="R53" s="1">
        <f>+'Ark1'!V2040</f>
        <v>15.214119333452784</v>
      </c>
      <c r="S53" s="96">
        <f>+'Ark1'!Y2040</f>
        <v>132.09310159469629</v>
      </c>
      <c r="T53" s="39"/>
      <c r="U53" s="2"/>
      <c r="V53" s="14"/>
      <c r="W53" s="14"/>
      <c r="X53" s="5"/>
      <c r="Y53" s="18"/>
      <c r="Z53"/>
      <c r="AB53"/>
      <c r="AC53"/>
    </row>
    <row r="54" spans="1:29" ht="15.6">
      <c r="A54" s="39"/>
      <c r="B54">
        <f>+'Ark1'!C2041</f>
        <v>2002</v>
      </c>
      <c r="C54">
        <f>+'Ark1'!H2041</f>
        <v>2</v>
      </c>
      <c r="D54" s="3" t="s">
        <v>10</v>
      </c>
      <c r="E54">
        <f>+'Ark1'!Q2041</f>
        <v>359</v>
      </c>
      <c r="F54" s="9">
        <f>+'Ark1'!R2041</f>
        <v>2825</v>
      </c>
      <c r="G54" s="18">
        <f t="shared" si="8"/>
        <v>34.5</v>
      </c>
      <c r="H54" s="9">
        <f>+'Ark1'!S2041</f>
        <v>2790</v>
      </c>
      <c r="I54" s="96">
        <f>+'Ark1'!T2041</f>
        <v>20.680819912152273</v>
      </c>
      <c r="J54" s="96"/>
      <c r="K54" s="96">
        <f>+'Ark1'!U2041</f>
        <v>19.405994451029688</v>
      </c>
      <c r="L54" s="1">
        <f>+'Ark1'!W2041</f>
        <v>56.521863799283139</v>
      </c>
      <c r="M54" s="9">
        <f>+'Ark1'!Z2041</f>
        <v>133.49620071684618</v>
      </c>
      <c r="N54" s="9">
        <f>+'Ark1'!AA2041</f>
        <v>28.969962566166323</v>
      </c>
      <c r="O54" s="1">
        <f>+'Ark1'!AB2041</f>
        <v>4.3123630852815689</v>
      </c>
      <c r="P54" s="9">
        <f>+'Ark1'!AC2041</f>
        <v>-49.089695748314867</v>
      </c>
      <c r="Q54" s="96">
        <f t="shared" si="0"/>
        <v>7.8690807799442899</v>
      </c>
      <c r="R54" s="1">
        <f>+'Ark1'!V2041</f>
        <v>15.069380530973451</v>
      </c>
      <c r="S54" s="96">
        <f>+'Ark1'!Y2041</f>
        <v>131.84226548672595</v>
      </c>
      <c r="T54" s="39"/>
      <c r="U54" s="2"/>
      <c r="V54" s="14"/>
      <c r="W54" s="14"/>
      <c r="X54" s="5"/>
      <c r="Y54" s="18"/>
      <c r="Z54"/>
      <c r="AB54"/>
      <c r="AC54"/>
    </row>
    <row r="55" spans="1:29" ht="15.6">
      <c r="A55" s="39"/>
      <c r="B55">
        <f>+'Ark1'!C2042</f>
        <v>2003</v>
      </c>
      <c r="C55">
        <f>+'Ark1'!H2042</f>
        <v>2</v>
      </c>
      <c r="D55" s="3" t="s">
        <v>10</v>
      </c>
      <c r="E55">
        <f>+'Ark1'!Q2042</f>
        <v>362</v>
      </c>
      <c r="F55" s="9">
        <f>+'Ark1'!R2042</f>
        <v>3166</v>
      </c>
      <c r="G55" s="18">
        <f t="shared" si="8"/>
        <v>341</v>
      </c>
      <c r="H55" s="9">
        <f>+'Ark1'!S2042</f>
        <v>3141</v>
      </c>
      <c r="I55" s="96">
        <f>+'Ark1'!T2042</f>
        <v>21.311254711900911</v>
      </c>
      <c r="J55" s="96"/>
      <c r="K55" s="96">
        <f>+'Ark1'!U2042</f>
        <v>20.031304073382938</v>
      </c>
      <c r="L55" s="1">
        <f>+'Ark1'!W2042</f>
        <v>56.439032155364522</v>
      </c>
      <c r="M55" s="9">
        <f>+'Ark1'!Z2042</f>
        <v>135.54517669531981</v>
      </c>
      <c r="N55" s="9">
        <f>+'Ark1'!AA2042</f>
        <v>28.323818164198848</v>
      </c>
      <c r="O55" s="1">
        <f>+'Ark1'!AB2042</f>
        <v>4.5593323886191115</v>
      </c>
      <c r="P55" s="9">
        <f>+'Ark1'!AC2042</f>
        <v>-44.244644230278595</v>
      </c>
      <c r="Q55" s="96">
        <f t="shared" si="0"/>
        <v>8.7458563535911598</v>
      </c>
      <c r="R55" s="1">
        <f>+'Ark1'!V2042</f>
        <v>15.023373341756153</v>
      </c>
      <c r="S55" s="96">
        <f>+'Ark1'!Y2042</f>
        <v>134.47485786481343</v>
      </c>
      <c r="T55" s="39"/>
      <c r="U55" s="2"/>
      <c r="V55" s="14"/>
      <c r="W55" s="14"/>
      <c r="X55" s="5"/>
      <c r="Y55" s="18"/>
      <c r="Z55"/>
      <c r="AB55"/>
      <c r="AC55"/>
    </row>
    <row r="56" spans="1:29" ht="15.6">
      <c r="A56" s="39"/>
      <c r="B56">
        <f>+'Ark1'!C2043</f>
        <v>2004</v>
      </c>
      <c r="C56">
        <f>+'Ark1'!H2043</f>
        <v>2</v>
      </c>
      <c r="D56" s="3" t="s">
        <v>10</v>
      </c>
      <c r="E56">
        <f>+'Ark1'!Q2043</f>
        <v>378</v>
      </c>
      <c r="F56" s="9">
        <f>+'Ark1'!R2043</f>
        <v>4514</v>
      </c>
      <c r="G56" s="18">
        <f t="shared" si="8"/>
        <v>1348</v>
      </c>
      <c r="H56" s="9">
        <f>+'Ark1'!S2043</f>
        <v>4497</v>
      </c>
      <c r="I56" s="96">
        <f>+'Ark1'!T2043</f>
        <v>27.723866846824713</v>
      </c>
      <c r="J56" s="96"/>
      <c r="K56" s="96">
        <f>+'Ark1'!U2043</f>
        <v>25.559360958982271</v>
      </c>
      <c r="L56" s="1">
        <f>+'Ark1'!W2043</f>
        <v>56.564598621303091</v>
      </c>
      <c r="M56" s="9">
        <f>+'Ark1'!Z2043</f>
        <v>132.38365577051343</v>
      </c>
      <c r="N56" s="9">
        <f>+'Ark1'!AA2043</f>
        <v>27.009405574386939</v>
      </c>
      <c r="O56" s="1">
        <f>+'Ark1'!AB2043</f>
        <v>4.2011223999934559</v>
      </c>
      <c r="P56" s="9">
        <f>+'Ark1'!AC2043</f>
        <v>-40.506216883168072</v>
      </c>
      <c r="Q56" s="96">
        <f t="shared" si="0"/>
        <v>11.941798941798941</v>
      </c>
      <c r="R56" s="1">
        <f>+'Ark1'!V2043</f>
        <v>14.706247230837402</v>
      </c>
      <c r="S56" s="96">
        <f>+'Ark1'!Y2043</f>
        <v>131.88509082853324</v>
      </c>
      <c r="T56" s="39"/>
      <c r="U56" s="2"/>
      <c r="V56" s="14"/>
      <c r="W56" s="14"/>
      <c r="X56" s="5"/>
      <c r="Y56" s="18"/>
      <c r="Z56"/>
      <c r="AB56"/>
      <c r="AC56"/>
    </row>
    <row r="57" spans="1:29" ht="15.6">
      <c r="A57" s="39"/>
      <c r="B57" s="3">
        <f>+'Ark1'!C2044</f>
        <v>2005</v>
      </c>
      <c r="C57" s="3">
        <f>+'Ark1'!H2044</f>
        <v>2</v>
      </c>
      <c r="D57" s="3" t="s">
        <v>10</v>
      </c>
      <c r="E57" s="3">
        <f>+'Ark1'!Q2044</f>
        <v>375</v>
      </c>
      <c r="F57" s="14">
        <f>+'Ark1'!R2044</f>
        <v>4466.25</v>
      </c>
      <c r="G57" s="18">
        <f t="shared" si="8"/>
        <v>-47.75</v>
      </c>
      <c r="H57" s="14">
        <f>+'Ark1'!S2044</f>
        <v>4444</v>
      </c>
      <c r="I57" s="52">
        <f>+'Ark1'!T2044</f>
        <v>24.309760644450193</v>
      </c>
      <c r="J57" s="52"/>
      <c r="K57" s="52">
        <f>+'Ark1'!U2044</f>
        <v>22.898025923218938</v>
      </c>
      <c r="L57" s="11">
        <f>+'Ark1'!W2044</f>
        <v>57.123312331233123</v>
      </c>
      <c r="M57" s="14">
        <f>+'Ark1'!Z2044</f>
        <v>135.09468946894671</v>
      </c>
      <c r="N57" s="14">
        <f>+'Ark1'!AA2044</f>
        <v>28.40830779888816</v>
      </c>
      <c r="O57" s="11">
        <f>+'Ark1'!AB2044</f>
        <v>4.2226625104815927</v>
      </c>
      <c r="P57" s="14">
        <f>+'Ark1'!AC2044</f>
        <v>-45.04481157445219</v>
      </c>
      <c r="Q57" s="52">
        <f t="shared" si="0"/>
        <v>11.91</v>
      </c>
      <c r="R57" s="11">
        <f>+'Ark1'!V2044</f>
        <v>15.268066050937588</v>
      </c>
      <c r="S57" s="52">
        <f>+'Ark1'!Y2044</f>
        <v>134.4216736635878</v>
      </c>
      <c r="T57" s="39"/>
      <c r="U57" s="2"/>
      <c r="V57" s="14"/>
      <c r="W57" s="14"/>
      <c r="X57" s="5"/>
      <c r="Y57" s="18"/>
      <c r="Z57"/>
      <c r="AB57"/>
      <c r="AC57"/>
    </row>
    <row r="58" spans="1:29" ht="15.6">
      <c r="A58" s="39"/>
      <c r="B58" s="3">
        <f>+'Ark1'!C2045</f>
        <v>2006</v>
      </c>
      <c r="C58" s="3">
        <f>+'Ark1'!H2045</f>
        <v>2</v>
      </c>
      <c r="D58" s="3" t="s">
        <v>10</v>
      </c>
      <c r="E58" s="3">
        <f>+'Ark1'!Q2045</f>
        <v>370</v>
      </c>
      <c r="F58" s="14">
        <f>+'Ark1'!R2045</f>
        <v>4073</v>
      </c>
      <c r="G58" s="18">
        <f t="shared" si="8"/>
        <v>-393.25</v>
      </c>
      <c r="H58" s="14">
        <f>+'Ark1'!S2045</f>
        <v>3966</v>
      </c>
      <c r="I58" s="52">
        <f>+'Ark1'!T2045</f>
        <v>20.932264364271763</v>
      </c>
      <c r="J58" s="52"/>
      <c r="K58" s="52">
        <f>+'Ark1'!U2045</f>
        <v>18.880719788285536</v>
      </c>
      <c r="L58" s="11">
        <f>+'Ark1'!W2045</f>
        <v>57.058749369641951</v>
      </c>
      <c r="M58" s="14">
        <f>+'Ark1'!Z2045</f>
        <v>134.11825516893623</v>
      </c>
      <c r="N58" s="14">
        <f>+'Ark1'!AA2045</f>
        <v>28.000244660363204</v>
      </c>
      <c r="O58" s="11">
        <f>+'Ark1'!AB2045</f>
        <v>4.0370607694579812</v>
      </c>
      <c r="P58" s="14">
        <f>+'Ark1'!AC2045</f>
        <v>-41.025688036499851</v>
      </c>
      <c r="Q58" s="52">
        <f t="shared" si="0"/>
        <v>11.008108108108107</v>
      </c>
      <c r="R58" s="11">
        <f>+'Ark1'!V2045</f>
        <v>15.158114411981348</v>
      </c>
      <c r="S58" s="52">
        <f>+'Ark1'!Y2045</f>
        <v>130.59489319911643</v>
      </c>
      <c r="T58" s="39"/>
      <c r="U58" s="2"/>
      <c r="V58" s="14"/>
      <c r="W58" s="14"/>
      <c r="X58" s="5"/>
      <c r="Y58" s="18"/>
      <c r="Z58"/>
      <c r="AB58"/>
      <c r="AC58"/>
    </row>
    <row r="59" spans="1:29" ht="15.6">
      <c r="A59" s="39"/>
      <c r="B59" s="3">
        <f>+'Ark1'!C2046</f>
        <v>2007</v>
      </c>
      <c r="C59" s="3">
        <f>+'Ark1'!H2046</f>
        <v>2</v>
      </c>
      <c r="D59" s="3" t="s">
        <v>10</v>
      </c>
      <c r="E59" s="3">
        <f>+'Ark1'!Q2046</f>
        <v>329</v>
      </c>
      <c r="F59" s="14">
        <f>+'Ark1'!R2046</f>
        <v>4093</v>
      </c>
      <c r="G59" s="18">
        <f t="shared" si="8"/>
        <v>20</v>
      </c>
      <c r="H59" s="14">
        <f>+'Ark1'!S2046</f>
        <v>4070</v>
      </c>
      <c r="I59" s="52">
        <f>+'Ark1'!T2046</f>
        <v>20.0264213719542</v>
      </c>
      <c r="J59" s="52"/>
      <c r="K59" s="52">
        <f>+'Ark1'!U2046</f>
        <v>18.702082922132337</v>
      </c>
      <c r="L59" s="11">
        <f>+'Ark1'!W2046</f>
        <v>57.144717444717422</v>
      </c>
      <c r="M59" s="14">
        <f>+'Ark1'!Z2046</f>
        <v>139.56916461916421</v>
      </c>
      <c r="N59" s="14">
        <f>+'Ark1'!AA2046</f>
        <v>30.60112425934944</v>
      </c>
      <c r="O59" s="11">
        <f>+'Ark1'!AB2046</f>
        <v>4.246049223816363</v>
      </c>
      <c r="P59" s="14">
        <f>+'Ark1'!AC2046</f>
        <v>-41.764473600719676</v>
      </c>
      <c r="Q59" s="52">
        <f t="shared" si="0"/>
        <v>12.440729483282675</v>
      </c>
      <c r="R59" s="11">
        <f>+'Ark1'!V2046</f>
        <v>15.25555827021744</v>
      </c>
      <c r="S59" s="52">
        <f>+'Ark1'!Y2046</f>
        <v>138.78487661861669</v>
      </c>
      <c r="T59" s="39"/>
      <c r="U59" s="2"/>
      <c r="V59" s="14"/>
      <c r="W59" s="14"/>
      <c r="X59" s="5"/>
      <c r="Y59" s="18"/>
      <c r="Z59"/>
      <c r="AB59"/>
      <c r="AC59"/>
    </row>
    <row r="60" spans="1:29" ht="15.6">
      <c r="A60" s="39"/>
      <c r="B60" s="3">
        <f>+'Ark1'!C2047</f>
        <v>2008</v>
      </c>
      <c r="C60" s="3">
        <f>+'Ark1'!H2047</f>
        <v>2</v>
      </c>
      <c r="D60" s="3" t="s">
        <v>10</v>
      </c>
      <c r="E60" s="3">
        <f>+'Ark1'!Q2047</f>
        <v>377</v>
      </c>
      <c r="F60" s="14">
        <f>+'Ark1'!R2047</f>
        <v>3897</v>
      </c>
      <c r="G60" s="18">
        <f>+F60-F59</f>
        <v>-196</v>
      </c>
      <c r="H60" s="14">
        <f>+'Ark1'!S2047</f>
        <v>3876</v>
      </c>
      <c r="I60" s="52">
        <f>+'Ark1'!T2047</f>
        <v>19.572095826427606</v>
      </c>
      <c r="J60" s="52"/>
      <c r="K60" s="52">
        <f>+'Ark1'!U2047</f>
        <v>17.810787796394099</v>
      </c>
      <c r="L60" s="11">
        <f>+'Ark1'!W2047</f>
        <v>57.171310629514963</v>
      </c>
      <c r="M60" s="14">
        <f>+'Ark1'!Z2047</f>
        <v>134.28201754386004</v>
      </c>
      <c r="N60" s="14">
        <f>+'Ark1'!AA2047</f>
        <v>28.9844019500866</v>
      </c>
      <c r="O60" s="11">
        <f>+'Ark1'!AB2047</f>
        <v>4.0061952070058355</v>
      </c>
      <c r="P60" s="14">
        <f>+'Ark1'!AC2047</f>
        <v>-39.194635767653722</v>
      </c>
      <c r="Q60" s="52">
        <f>+F60/E60</f>
        <v>10.336870026525199</v>
      </c>
      <c r="R60" s="11">
        <f>+'Ark1'!V2047</f>
        <v>15.376443418013857</v>
      </c>
      <c r="S60" s="52">
        <f>+'Ark1'!Y2047</f>
        <v>133.55840390043656</v>
      </c>
      <c r="T60" s="39"/>
      <c r="U60" s="2"/>
      <c r="V60" s="14"/>
      <c r="W60" s="14"/>
      <c r="X60" s="5"/>
      <c r="Y60" s="18"/>
      <c r="Z60"/>
      <c r="AB60"/>
      <c r="AC60"/>
    </row>
    <row r="61" spans="1:29" ht="15.6">
      <c r="A61" s="39"/>
      <c r="B61" s="3">
        <f>+'Ark1'!C2048</f>
        <v>2009</v>
      </c>
      <c r="C61" s="3">
        <f>+'Ark1'!H2048</f>
        <v>2</v>
      </c>
      <c r="D61" s="3" t="s">
        <v>10</v>
      </c>
      <c r="E61" s="3">
        <f>+'Ark1'!Q2048</f>
        <v>395</v>
      </c>
      <c r="F61" s="14">
        <f>+'Ark1'!R2048</f>
        <v>4428</v>
      </c>
      <c r="G61" s="18">
        <f>+F61-F60</f>
        <v>531</v>
      </c>
      <c r="H61" s="14">
        <f>+'Ark1'!S2048</f>
        <v>4402</v>
      </c>
      <c r="I61" s="52">
        <f>+'Ark1'!T2048</f>
        <v>21.76670107653738</v>
      </c>
      <c r="J61" s="52"/>
      <c r="K61" s="52">
        <f>+'Ark1'!U2048</f>
        <v>19.953189253783407</v>
      </c>
      <c r="L61" s="11">
        <f>+'Ark1'!W2048</f>
        <v>57.228532485233991</v>
      </c>
      <c r="M61" s="14">
        <f>+'Ark1'!Z2048</f>
        <v>133.46481144934131</v>
      </c>
      <c r="N61" s="14">
        <f>+'Ark1'!AA2048</f>
        <v>27.520820664268431</v>
      </c>
      <c r="O61" s="11">
        <f>+'Ark1'!AB2048</f>
        <v>3.990962539284459</v>
      </c>
      <c r="P61" s="14">
        <f>+'Ark1'!AC2048</f>
        <v>-40.025998263740114</v>
      </c>
      <c r="Q61" s="52">
        <f>+F61/E61</f>
        <v>11.21012658227848</v>
      </c>
      <c r="R61" s="11">
        <f>+'Ark1'!V2048</f>
        <v>15.773261065943997</v>
      </c>
      <c r="S61" s="52">
        <f>+'Ark1'!Y2048</f>
        <v>132.68114272809404</v>
      </c>
      <c r="T61" s="39"/>
      <c r="U61" s="2"/>
      <c r="V61" s="14"/>
      <c r="W61" s="14"/>
      <c r="X61" s="5"/>
      <c r="Y61" s="18"/>
      <c r="Z61"/>
      <c r="AB61"/>
      <c r="AC61"/>
    </row>
    <row r="62" spans="1:29" ht="15.6">
      <c r="A62" s="39"/>
      <c r="B62" s="3">
        <f>+'Ark1'!C2049</f>
        <v>2010</v>
      </c>
      <c r="C62" s="3">
        <f>+'Ark1'!H2049</f>
        <v>2</v>
      </c>
      <c r="D62" s="3" t="s">
        <v>10</v>
      </c>
      <c r="E62" s="3">
        <f>+'Ark1'!Q2049</f>
        <v>404</v>
      </c>
      <c r="F62" s="14">
        <f>+'Ark1'!R2049</f>
        <v>4694</v>
      </c>
      <c r="G62" s="18">
        <f>+F62-F61</f>
        <v>266</v>
      </c>
      <c r="H62" s="14">
        <f>+'Ark1'!S2049</f>
        <v>4684</v>
      </c>
      <c r="I62" s="52">
        <f>+'Ark1'!T2049</f>
        <v>23.534720481323632</v>
      </c>
      <c r="J62" s="52"/>
      <c r="K62" s="52">
        <f>+'Ark1'!U2049</f>
        <v>21.606114463724939</v>
      </c>
      <c r="L62" s="11">
        <f>+'Ark1'!W2049</f>
        <v>57.332194705380005</v>
      </c>
      <c r="M62" s="14">
        <f>+'Ark1'!Z2049</f>
        <v>132.84372331340748</v>
      </c>
      <c r="N62" s="14">
        <f>+'Ark1'!AA2049</f>
        <v>28.71788729515362</v>
      </c>
      <c r="O62" s="11">
        <f>+'Ark1'!AB2049</f>
        <v>4.2731537640294928</v>
      </c>
      <c r="P62" s="14">
        <f>+'Ark1'!AC2049</f>
        <v>-44.549524120268323</v>
      </c>
      <c r="Q62" s="52">
        <f>+F62/E62</f>
        <v>11.618811881188119</v>
      </c>
      <c r="R62" s="11">
        <f>+'Ark1'!V2049</f>
        <v>15.433958244567529</v>
      </c>
      <c r="S62" s="52">
        <f>+'Ark1'!Y2049</f>
        <v>132.56071580741389</v>
      </c>
      <c r="T62" s="39"/>
      <c r="U62" s="2"/>
      <c r="V62" s="14"/>
      <c r="W62" s="14"/>
      <c r="X62" s="5"/>
      <c r="Y62" s="18"/>
      <c r="Z62"/>
      <c r="AB62"/>
      <c r="AC62"/>
    </row>
    <row r="63" spans="1:29" ht="15.6">
      <c r="A63" s="39"/>
      <c r="B63" s="3">
        <f>+'Ark1'!C2050</f>
        <v>2011</v>
      </c>
      <c r="C63" s="3">
        <f>+'Ark1'!H2050</f>
        <v>2</v>
      </c>
      <c r="D63" s="3" t="s">
        <v>10</v>
      </c>
      <c r="E63" s="3">
        <f>+'Ark1'!Q2050</f>
        <v>366</v>
      </c>
      <c r="F63" s="14">
        <f>+'Ark1'!R2050</f>
        <v>3621</v>
      </c>
      <c r="G63" s="18">
        <f t="shared" ref="G63:G65" si="9">+F63-F62</f>
        <v>-1073</v>
      </c>
      <c r="H63" s="14">
        <f>+'Ark1'!S2050</f>
        <v>3602</v>
      </c>
      <c r="I63" s="52">
        <f>+'Ark1'!T2050</f>
        <v>18.613138686131379</v>
      </c>
      <c r="J63" s="52"/>
      <c r="K63" s="52">
        <f>+'Ark1'!U2050</f>
        <v>16.701618868282516</v>
      </c>
      <c r="L63" s="11">
        <f>+'Ark1'!W2050</f>
        <v>57.874236535258198</v>
      </c>
      <c r="M63" s="14">
        <f>+'Ark1'!Z2050</f>
        <v>128.9036091060523</v>
      </c>
      <c r="N63" s="14">
        <f>+'Ark1'!AA2050</f>
        <v>26.88079828122375</v>
      </c>
      <c r="O63" s="11">
        <f>+'Ark1'!AB2050</f>
        <v>3.9388732069728127</v>
      </c>
      <c r="P63" s="14">
        <f>+'Ark1'!AC2050</f>
        <v>-32.061953222090679</v>
      </c>
      <c r="Q63" s="52">
        <f t="shared" ref="Q63:Q65" si="10">+F63/E63</f>
        <v>9.8934426229508201</v>
      </c>
      <c r="R63" s="11">
        <f>+'Ark1'!V2050</f>
        <v>15.16763325048329</v>
      </c>
      <c r="S63" s="52">
        <f>+'Ark1'!Y2050</f>
        <v>128.22723004694851</v>
      </c>
      <c r="T63" s="39"/>
      <c r="U63" s="2"/>
      <c r="V63" s="14"/>
      <c r="W63" s="14"/>
      <c r="X63" s="5"/>
      <c r="Y63" s="18"/>
      <c r="Z63"/>
      <c r="AB63"/>
      <c r="AC63"/>
    </row>
    <row r="64" spans="1:29" ht="15.6">
      <c r="A64" s="39"/>
      <c r="B64" s="3">
        <f>+'Ark1'!C2051</f>
        <v>2012</v>
      </c>
      <c r="C64" s="3">
        <f>+'Ark1'!H2051</f>
        <v>2</v>
      </c>
      <c r="D64" s="3" t="s">
        <v>10</v>
      </c>
      <c r="E64" s="3">
        <f>+'Ark1'!Q2051</f>
        <v>312</v>
      </c>
      <c r="F64" s="14">
        <f>+'Ark1'!R2051</f>
        <v>3441</v>
      </c>
      <c r="G64" s="18">
        <f t="shared" si="9"/>
        <v>-180</v>
      </c>
      <c r="H64" s="14">
        <f>+'Ark1'!S2051</f>
        <v>3433</v>
      </c>
      <c r="I64" s="52">
        <f>+'Ark1'!T2051</f>
        <v>17.07311022352328</v>
      </c>
      <c r="J64" s="52"/>
      <c r="K64" s="52">
        <f>+'Ark1'!U2051</f>
        <v>15.488746774096036</v>
      </c>
      <c r="L64" s="11">
        <f>+'Ark1'!W2051</f>
        <v>59.013399359161085</v>
      </c>
      <c r="M64" s="14">
        <f>+'Ark1'!Z2051</f>
        <v>130.82953684823795</v>
      </c>
      <c r="N64" s="14">
        <f>+'Ark1'!AA2051</f>
        <v>27.261357972373791</v>
      </c>
      <c r="O64" s="11">
        <f>+'Ark1'!AB2051</f>
        <v>3.7126382759565248</v>
      </c>
      <c r="P64" s="14">
        <f>+'Ark1'!AC2051</f>
        <v>-31.340839661595403</v>
      </c>
      <c r="Q64" s="52">
        <f t="shared" si="10"/>
        <v>11.028846153846153</v>
      </c>
      <c r="R64" s="11">
        <f>+'Ark1'!V2051</f>
        <v>15.861086893344964</v>
      </c>
      <c r="S64" s="52">
        <f>+'Ark1'!Y2051</f>
        <v>130.52537053182243</v>
      </c>
      <c r="T64" s="39"/>
      <c r="U64" s="2"/>
      <c r="V64" s="14"/>
      <c r="W64" s="14"/>
      <c r="X64" s="5"/>
      <c r="Y64" s="18"/>
      <c r="Z64"/>
      <c r="AB64"/>
      <c r="AC64"/>
    </row>
    <row r="65" spans="1:36" ht="15.6">
      <c r="A65" s="39"/>
      <c r="B65" s="3">
        <f>+'Ark1'!C2052</f>
        <v>2013</v>
      </c>
      <c r="C65" s="3">
        <f>+'Ark1'!H2052</f>
        <v>2</v>
      </c>
      <c r="D65" s="3" t="s">
        <v>10</v>
      </c>
      <c r="E65" s="3">
        <f>+'Ark1'!Q2052</f>
        <v>282</v>
      </c>
      <c r="F65" s="14">
        <f>+'Ark1'!R2052</f>
        <v>3864</v>
      </c>
      <c r="G65" s="18">
        <f t="shared" si="9"/>
        <v>423</v>
      </c>
      <c r="H65" s="14">
        <f>+'Ark1'!S2052</f>
        <v>3832</v>
      </c>
      <c r="I65" s="52">
        <f>+'Ark1'!T2052</f>
        <v>19.817417170991895</v>
      </c>
      <c r="J65" s="52"/>
      <c r="K65" s="52">
        <f>+'Ark1'!U2052</f>
        <v>17.825948944492939</v>
      </c>
      <c r="L65" s="11">
        <f>+'Ark1'!W2052</f>
        <v>58.899008350730689</v>
      </c>
      <c r="M65" s="14">
        <f>+'Ark1'!Z2052</f>
        <v>129.81589248434227</v>
      </c>
      <c r="N65" s="14">
        <f>+'Ark1'!AA2052</f>
        <v>26.290478890844497</v>
      </c>
      <c r="O65" s="11">
        <f>+'Ark1'!AB2052</f>
        <v>3.769795221277767</v>
      </c>
      <c r="P65" s="14">
        <f>+'Ark1'!AC2052</f>
        <v>-36.721245293373954</v>
      </c>
      <c r="Q65" s="52">
        <f t="shared" si="10"/>
        <v>13.702127659574469</v>
      </c>
      <c r="R65" s="11">
        <f>+'Ark1'!V2052</f>
        <v>15.916925465838515</v>
      </c>
      <c r="S65" s="52">
        <f>+'Ark1'!Y2052</f>
        <v>128.74081262939944</v>
      </c>
      <c r="T65" s="39"/>
      <c r="U65" s="2"/>
      <c r="V65" s="14"/>
      <c r="W65" s="14"/>
      <c r="X65" s="5"/>
      <c r="Y65" s="18"/>
      <c r="Z65"/>
      <c r="AB65"/>
      <c r="AC65"/>
    </row>
    <row r="66" spans="1:36" ht="15.6">
      <c r="A66" s="39"/>
      <c r="B66" s="3">
        <f>+'Ark1'!C2053</f>
        <v>2014</v>
      </c>
      <c r="C66" s="3">
        <f>+'Ark1'!H2053</f>
        <v>2</v>
      </c>
      <c r="D66" s="3" t="s">
        <v>10</v>
      </c>
      <c r="E66" s="3">
        <f>+'Ark1'!Q2053</f>
        <v>266</v>
      </c>
      <c r="F66" s="14">
        <f>+'Ark1'!R2053</f>
        <v>1404</v>
      </c>
      <c r="G66" s="18">
        <f t="shared" ref="G66:G68" si="11">+F66-F65</f>
        <v>-2460</v>
      </c>
      <c r="H66" s="14">
        <f>+'Ark1'!S2053</f>
        <v>1382</v>
      </c>
      <c r="I66" s="52">
        <f>+'Ark1'!T2053</f>
        <v>7.0605984410359568</v>
      </c>
      <c r="J66" s="52"/>
      <c r="K66" s="52">
        <f>+'Ark1'!U2053</f>
        <v>6.016446541891014</v>
      </c>
      <c r="L66" s="11">
        <f>+'Ark1'!W2053</f>
        <v>59.291606367583206</v>
      </c>
      <c r="M66" s="14">
        <f>+'Ark1'!Z2053</f>
        <v>123.96794500723584</v>
      </c>
      <c r="N66" s="14">
        <f>+'Ark1'!AA2053</f>
        <v>18.246804727196288</v>
      </c>
      <c r="O66" s="11">
        <f>+'Ark1'!AB2053</f>
        <v>4.3843461373390324</v>
      </c>
      <c r="P66" s="14">
        <f>+'Ark1'!AC2053</f>
        <v>-49.608421487914207</v>
      </c>
      <c r="Q66" s="52">
        <f t="shared" ref="Q66:Q68" si="12">+F66/E66</f>
        <v>5.2781954887218046</v>
      </c>
      <c r="R66" s="11">
        <f>+'Ark1'!V2053</f>
        <v>16.081196581196579</v>
      </c>
      <c r="S66" s="52">
        <f>+'Ark1'!Y2053</f>
        <v>122.02542735042736</v>
      </c>
      <c r="T66" s="39"/>
      <c r="U66" s="2"/>
      <c r="V66" s="14"/>
      <c r="W66" s="14"/>
      <c r="X66" s="5"/>
      <c r="Y66" s="18"/>
      <c r="Z66"/>
      <c r="AB66"/>
      <c r="AC66"/>
    </row>
    <row r="67" spans="1:36" ht="15.6">
      <c r="A67" s="39"/>
      <c r="B67" s="3">
        <f>+'Ark1'!C2054</f>
        <v>2015</v>
      </c>
      <c r="C67" s="3">
        <f>+'Ark1'!H2054</f>
        <v>2</v>
      </c>
      <c r="D67" s="3" t="s">
        <v>10</v>
      </c>
      <c r="E67" s="3">
        <f>+'Ark1'!Q2054</f>
        <v>286</v>
      </c>
      <c r="F67" s="14">
        <f>+'Ark1'!R2054</f>
        <v>2338</v>
      </c>
      <c r="G67" s="18">
        <f t="shared" si="11"/>
        <v>934</v>
      </c>
      <c r="H67" s="14">
        <f>+'Ark1'!S2054</f>
        <v>2333</v>
      </c>
      <c r="I67" s="52">
        <f>+'Ark1'!T2054</f>
        <v>11.518376194698984</v>
      </c>
      <c r="J67" s="52"/>
      <c r="K67" s="52">
        <f>+'Ark1'!U2054</f>
        <v>10.084522549298693</v>
      </c>
      <c r="L67" s="11">
        <f>+'Ark1'!W2054</f>
        <v>59.55079297042434</v>
      </c>
      <c r="M67" s="14">
        <f>+'Ark1'!Z2054</f>
        <v>122.91603086155138</v>
      </c>
      <c r="N67" s="14">
        <f>+'Ark1'!AA2054</f>
        <v>19.101050799364295</v>
      </c>
      <c r="O67" s="11">
        <f>+'Ark1'!AB2054</f>
        <v>3.925868521607915</v>
      </c>
      <c r="P67" s="14">
        <f>+'Ark1'!AC2054</f>
        <v>-41.839293634323241</v>
      </c>
      <c r="Q67" s="52">
        <f t="shared" si="12"/>
        <v>8.174825174825175</v>
      </c>
      <c r="R67" s="11">
        <f>+'Ark1'!V2054</f>
        <v>15.354576561163388</v>
      </c>
      <c r="S67" s="52">
        <f>+'Ark1'!Y2054</f>
        <v>122.6531650983744</v>
      </c>
      <c r="T67" s="39"/>
      <c r="U67" s="2"/>
      <c r="V67" s="14"/>
      <c r="W67" s="14"/>
      <c r="X67" s="5"/>
      <c r="Y67" s="18"/>
      <c r="Z67"/>
      <c r="AB67"/>
      <c r="AC67"/>
    </row>
    <row r="68" spans="1:36" ht="15.6">
      <c r="A68" s="39"/>
      <c r="B68" s="3">
        <f>+'Ark1'!C2055</f>
        <v>2016</v>
      </c>
      <c r="C68" s="3">
        <f>+'Ark1'!H2055</f>
        <v>2</v>
      </c>
      <c r="D68" s="3" t="s">
        <v>10</v>
      </c>
      <c r="E68" s="3">
        <f>+'Ark1'!Q2055</f>
        <v>124</v>
      </c>
      <c r="F68" s="14">
        <f>+'Ark1'!R2055</f>
        <v>648</v>
      </c>
      <c r="G68" s="18">
        <f t="shared" si="11"/>
        <v>-1690</v>
      </c>
      <c r="H68" s="14">
        <f>+'Ark1'!S2055</f>
        <v>634</v>
      </c>
      <c r="I68" s="52">
        <f>+'Ark1'!T2055</f>
        <v>4.3275010017363433</v>
      </c>
      <c r="J68" s="52"/>
      <c r="K68" s="52">
        <f>+'Ark1'!U2055</f>
        <v>3.7273827073922927</v>
      </c>
      <c r="L68" s="11">
        <f>+'Ark1'!W2055</f>
        <v>58.246056782334385</v>
      </c>
      <c r="M68" s="14">
        <f>+'Ark1'!Z2055</f>
        <v>132.06671924290239</v>
      </c>
      <c r="N68" s="14">
        <f>+'Ark1'!AA2055</f>
        <v>19.802922854717664</v>
      </c>
      <c r="O68" s="11">
        <f>+'Ark1'!AB2055</f>
        <v>4.2243128241044072</v>
      </c>
      <c r="P68" s="14">
        <f>+'Ark1'!AC2055</f>
        <v>-32.014022867039301</v>
      </c>
      <c r="Q68" s="52">
        <f t="shared" si="12"/>
        <v>5.225806451612903</v>
      </c>
      <c r="R68" s="11">
        <f>+'Ark1'!V2055</f>
        <v>14.583333333333337</v>
      </c>
      <c r="S68" s="52">
        <f>+'Ark1'!Y2055</f>
        <v>129.21342592592612</v>
      </c>
      <c r="T68" s="39"/>
      <c r="U68" s="31"/>
      <c r="V68" s="14"/>
      <c r="W68" s="14"/>
      <c r="X68" s="5"/>
      <c r="Y68" s="18"/>
      <c r="Z68"/>
      <c r="AB68"/>
      <c r="AC68"/>
    </row>
    <row r="69" spans="1:36" ht="15.6">
      <c r="A69" s="39"/>
      <c r="B69" s="3">
        <f>+'Ark1'!C2056</f>
        <v>2017</v>
      </c>
      <c r="C69" s="3">
        <f>+'Ark1'!H2056</f>
        <v>2</v>
      </c>
      <c r="D69" s="3" t="s">
        <v>10</v>
      </c>
      <c r="E69" s="3">
        <f>+'Ark1'!Q2056</f>
        <v>128</v>
      </c>
      <c r="F69" s="14">
        <f>+'Ark1'!R2056</f>
        <v>552</v>
      </c>
      <c r="G69" s="18">
        <f t="shared" ref="G69:G70" si="13">+F69-F68</f>
        <v>-96</v>
      </c>
      <c r="H69" s="14">
        <f>+'Ark1'!S2056</f>
        <v>552</v>
      </c>
      <c r="I69" s="52">
        <f>+'Ark1'!T2056</f>
        <v>3.8791286015460305</v>
      </c>
      <c r="J69" s="52"/>
      <c r="K69" s="52">
        <f>+'Ark1'!U2056</f>
        <v>3.6332047560378222</v>
      </c>
      <c r="L69" s="11">
        <f>+'Ark1'!W2056</f>
        <v>57.778985507246382</v>
      </c>
      <c r="M69" s="14">
        <f>+'Ark1'!Z2056</f>
        <v>142.54583333333341</v>
      </c>
      <c r="N69" s="14">
        <f>+'Ark1'!AA2056</f>
        <v>19.836907960200737</v>
      </c>
      <c r="O69" s="11">
        <f>+'Ark1'!AB2056</f>
        <v>4.3810850502109222</v>
      </c>
      <c r="P69" s="14">
        <f>+'Ark1'!AC2056</f>
        <v>-35.630026201973124</v>
      </c>
      <c r="Q69" s="52">
        <f t="shared" ref="Q69:Q70" si="14">+F69/E69</f>
        <v>4.3125</v>
      </c>
      <c r="R69" s="11">
        <f>+'Ark1'!V2056</f>
        <v>14.342391304347824</v>
      </c>
      <c r="S69" s="52">
        <f>+'Ark1'!Y2056</f>
        <v>142.54583333333341</v>
      </c>
      <c r="T69" s="39"/>
      <c r="U69" s="31"/>
      <c r="V69" s="14"/>
      <c r="W69" s="14"/>
      <c r="X69" s="5"/>
      <c r="Y69" s="18"/>
      <c r="Z69"/>
      <c r="AB69"/>
      <c r="AC69"/>
    </row>
    <row r="70" spans="1:36" ht="15.6">
      <c r="A70" s="39"/>
      <c r="B70" s="3">
        <f>+'Ark1'!C2057</f>
        <v>2018</v>
      </c>
      <c r="C70" s="3">
        <f>+'Ark1'!H2057</f>
        <v>2</v>
      </c>
      <c r="D70" s="3" t="s">
        <v>10</v>
      </c>
      <c r="E70" s="3">
        <f>+'Ark1'!Q2057</f>
        <v>128</v>
      </c>
      <c r="F70" s="14">
        <f>+'Ark1'!R2057</f>
        <v>719</v>
      </c>
      <c r="G70" s="18">
        <f t="shared" si="13"/>
        <v>167</v>
      </c>
      <c r="H70" s="14">
        <f>+'Ark1'!S2057</f>
        <v>718</v>
      </c>
      <c r="I70" s="52">
        <f>+'Ark1'!T2057</f>
        <v>4.6366157219320314</v>
      </c>
      <c r="J70" s="52"/>
      <c r="K70" s="52">
        <f>+'Ark1'!U2057</f>
        <v>4.3066705636174865</v>
      </c>
      <c r="L70" s="11">
        <f>+'Ark1'!W2057</f>
        <v>58.593314763231191</v>
      </c>
      <c r="M70" s="14">
        <f>+'Ark1'!Z2057</f>
        <v>142.57005571030652</v>
      </c>
      <c r="N70" s="14">
        <f>+'Ark1'!AA2057</f>
        <v>22.181561711050684</v>
      </c>
      <c r="O70" s="11">
        <f>+'Ark1'!AB2057</f>
        <v>4.6670849924881628</v>
      </c>
      <c r="P70" s="14">
        <f>+'Ark1'!AC2057</f>
        <v>-27.223234688361806</v>
      </c>
      <c r="Q70" s="52">
        <f t="shared" si="14"/>
        <v>5.6171875</v>
      </c>
      <c r="R70" s="11">
        <f>+'Ark1'!V2057</f>
        <v>14.755215577190544</v>
      </c>
      <c r="S70" s="52">
        <f>+'Ark1'!Y2057</f>
        <v>142.37176634214197</v>
      </c>
      <c r="T70" s="39"/>
      <c r="U70" s="31"/>
      <c r="V70" s="14"/>
      <c r="W70" s="14"/>
      <c r="X70" s="5"/>
      <c r="Y70" s="18"/>
      <c r="Z70"/>
      <c r="AB70"/>
      <c r="AC70"/>
    </row>
    <row r="71" spans="1:36" ht="15.6">
      <c r="A71" s="39"/>
      <c r="B71" s="3">
        <f>+'Ark1'!C2058</f>
        <v>2019</v>
      </c>
      <c r="C71" s="3">
        <f>+'Ark1'!H2058</f>
        <v>2</v>
      </c>
      <c r="D71" s="3" t="s">
        <v>10</v>
      </c>
      <c r="E71" s="3">
        <f>+'Ark1'!Q2058</f>
        <v>153</v>
      </c>
      <c r="F71" s="14">
        <f>+'Ark1'!R2058</f>
        <v>893</v>
      </c>
      <c r="G71" s="18">
        <f t="shared" ref="G71:G74" si="15">+F71-F70</f>
        <v>174</v>
      </c>
      <c r="H71" s="14">
        <f>+'Ark1'!S2058</f>
        <v>893</v>
      </c>
      <c r="I71" s="52">
        <f>+'Ark1'!T2058</f>
        <v>6.1919289973651388</v>
      </c>
      <c r="J71" s="52"/>
      <c r="K71" s="52">
        <f>+'Ark1'!U2058</f>
        <v>5.5397697613317591</v>
      </c>
      <c r="L71" s="11">
        <f>+'Ark1'!W2058</f>
        <v>60.038073908174702</v>
      </c>
      <c r="M71" s="14">
        <f>+'Ark1'!Z2058</f>
        <v>136.07256438969765</v>
      </c>
      <c r="N71" s="14">
        <f>+'Ark1'!AA2058</f>
        <v>23.503158821974065</v>
      </c>
      <c r="O71" s="11">
        <f>+'Ark1'!AB2058</f>
        <v>4.6737581348589208</v>
      </c>
      <c r="P71" s="14">
        <f>+'Ark1'!AC2058</f>
        <v>-33.022974385718676</v>
      </c>
      <c r="Q71" s="52">
        <f t="shared" ref="Q71:Q74" si="16">+F71/E71</f>
        <v>5.8366013071895422</v>
      </c>
      <c r="R71" s="11">
        <f>+'Ark1'!V2058</f>
        <v>15.387458006718925</v>
      </c>
      <c r="S71" s="52">
        <f>+'Ark1'!Y2058</f>
        <v>136.07256438969765</v>
      </c>
      <c r="T71" s="39"/>
      <c r="U71" s="31"/>
      <c r="V71" s="14"/>
      <c r="W71" s="14"/>
      <c r="X71" s="5"/>
      <c r="Y71" s="18"/>
      <c r="Z71"/>
      <c r="AB71"/>
      <c r="AC71"/>
    </row>
    <row r="72" spans="1:36" ht="15.6">
      <c r="A72" s="39"/>
      <c r="B72" s="3">
        <f>+'Ark1'!C2059</f>
        <v>2020</v>
      </c>
      <c r="C72" s="3">
        <f>+'Ark1'!H2059</f>
        <v>2</v>
      </c>
      <c r="D72" s="3" t="s">
        <v>10</v>
      </c>
      <c r="E72" s="3">
        <f>+'Ark1'!Q2059</f>
        <v>166</v>
      </c>
      <c r="F72" s="14">
        <f>+'Ark1'!R2059</f>
        <v>2803</v>
      </c>
      <c r="G72" s="18">
        <f t="shared" si="15"/>
        <v>1910</v>
      </c>
      <c r="H72" s="14">
        <f>+'Ark1'!S2059</f>
        <v>2803</v>
      </c>
      <c r="I72" s="52">
        <f>+'Ark1'!T2059</f>
        <v>19.941661923733637</v>
      </c>
      <c r="J72" s="52"/>
      <c r="K72" s="52">
        <f>+'Ark1'!U2059</f>
        <v>19.561934020926735</v>
      </c>
      <c r="L72" s="11">
        <f>+'Ark1'!W2059</f>
        <v>58.961826614341774</v>
      </c>
      <c r="M72" s="14">
        <f>+'Ark1'!Z2059</f>
        <v>148.966000713521</v>
      </c>
      <c r="N72" s="14">
        <f>+'Ark1'!AA2059</f>
        <v>30.456229623718677</v>
      </c>
      <c r="O72" s="11">
        <f>+'Ark1'!AB2059</f>
        <v>4.7315714749009521</v>
      </c>
      <c r="P72" s="14">
        <f>+'Ark1'!AC2059</f>
        <v>-47.145416765182624</v>
      </c>
      <c r="Q72" s="52">
        <f t="shared" si="16"/>
        <v>16.8855421686747</v>
      </c>
      <c r="R72" s="11">
        <f>+'Ark1'!V2059</f>
        <v>15.00285408490903</v>
      </c>
      <c r="S72" s="52">
        <f>+'Ark1'!Y2059</f>
        <v>148.966000713521</v>
      </c>
      <c r="T72" s="39"/>
      <c r="U72" s="31"/>
      <c r="V72" s="14"/>
      <c r="W72" s="14"/>
      <c r="X72" s="5"/>
      <c r="Y72" s="18"/>
      <c r="Z72"/>
      <c r="AB72"/>
      <c r="AC72"/>
    </row>
    <row r="73" spans="1:36" ht="15.6">
      <c r="A73" s="39"/>
      <c r="B73" s="3">
        <f>+'Ark1'!C2060</f>
        <v>2021</v>
      </c>
      <c r="C73" s="3">
        <f>+'Ark1'!H2060</f>
        <v>2</v>
      </c>
      <c r="D73" s="3" t="s">
        <v>10</v>
      </c>
      <c r="E73" s="3">
        <f>+'Ark1'!Q2060</f>
        <v>182</v>
      </c>
      <c r="F73" s="14">
        <f>+'Ark1'!R2060</f>
        <v>2639</v>
      </c>
      <c r="G73" s="18">
        <f t="shared" si="15"/>
        <v>-164</v>
      </c>
      <c r="H73" s="14">
        <f>+'Ark1'!S2060</f>
        <v>2639</v>
      </c>
      <c r="I73" s="52">
        <f>+'Ark1'!T2060</f>
        <v>17.957267283614581</v>
      </c>
      <c r="J73" s="52"/>
      <c r="K73" s="52">
        <f>+'Ark1'!U2060</f>
        <v>17.597990672523025</v>
      </c>
      <c r="L73" s="11">
        <f>+'Ark1'!W2060</f>
        <v>58.336870026525197</v>
      </c>
      <c r="M73" s="14">
        <f>+'Ark1'!Z2060</f>
        <v>150.10359984842739</v>
      </c>
      <c r="N73" s="14">
        <f>+'Ark1'!AA2060</f>
        <v>30.062065996448553</v>
      </c>
      <c r="O73" s="11">
        <f>+'Ark1'!AB2060</f>
        <v>4.878886410410832</v>
      </c>
      <c r="P73" s="14">
        <f>+'Ark1'!AC2060</f>
        <v>-54.386863907053041</v>
      </c>
      <c r="Q73" s="52">
        <f t="shared" si="16"/>
        <v>14.5</v>
      </c>
      <c r="R73" s="11">
        <f>+'Ark1'!V2060</f>
        <v>14.653656688139449</v>
      </c>
      <c r="S73" s="52">
        <f>+'Ark1'!Y2060</f>
        <v>150.10359984842739</v>
      </c>
      <c r="T73" s="39"/>
      <c r="U73" s="31"/>
      <c r="V73" s="14"/>
      <c r="W73" s="14"/>
      <c r="X73" s="5"/>
      <c r="Y73" s="18"/>
      <c r="Z73"/>
      <c r="AB73"/>
      <c r="AC73"/>
    </row>
    <row r="74" spans="1:36" ht="15.6">
      <c r="A74" s="39"/>
      <c r="B74" s="92">
        <f>+'Ark1'!C2061</f>
        <v>2022</v>
      </c>
      <c r="C74" s="92">
        <f>+'Ark1'!H2061</f>
        <v>2</v>
      </c>
      <c r="D74" s="92" t="s">
        <v>10</v>
      </c>
      <c r="E74" s="92">
        <f>+'Ark1'!Q2061</f>
        <v>164</v>
      </c>
      <c r="F74" s="93">
        <f>+'Ark1'!R2061</f>
        <v>2357</v>
      </c>
      <c r="G74" s="93">
        <f t="shared" si="15"/>
        <v>-282</v>
      </c>
      <c r="H74" s="93">
        <f>+'Ark1'!S2061</f>
        <v>2347</v>
      </c>
      <c r="I74" s="113">
        <f>+'Ark1'!T2061</f>
        <v>15.958023019634396</v>
      </c>
      <c r="J74" s="113">
        <f>+I74-I73</f>
        <v>-1.9992442639801844</v>
      </c>
      <c r="K74" s="113">
        <f>+'Ark1'!U2061</f>
        <v>15.65211881511784</v>
      </c>
      <c r="L74" s="94">
        <f>+'Ark1'!W2061</f>
        <v>58.470813804857237</v>
      </c>
      <c r="M74" s="93">
        <f>+'Ark1'!Z2061</f>
        <v>151.58274392841895</v>
      </c>
      <c r="N74" s="93">
        <f>+'Ark1'!AA2061</f>
        <v>30.29705712933977</v>
      </c>
      <c r="O74" s="94">
        <f>+'Ark1'!AB2061</f>
        <v>4.8713640585636719</v>
      </c>
      <c r="P74" s="93">
        <f>+'Ark1'!AC2061</f>
        <v>-47.622158984261745</v>
      </c>
      <c r="Q74" s="113">
        <f t="shared" si="16"/>
        <v>14.371951219512194</v>
      </c>
      <c r="R74" s="94">
        <f>+'Ark1'!V2061</f>
        <v>6.5697921086126412</v>
      </c>
      <c r="S74" s="113">
        <f>+'Ark1'!Y2061</f>
        <v>150.93962664403867</v>
      </c>
      <c r="T74" s="39"/>
      <c r="U74" s="31"/>
      <c r="V74" s="14"/>
      <c r="W74" s="14"/>
      <c r="X74" s="5"/>
      <c r="Y74" s="18"/>
      <c r="Z74"/>
      <c r="AB74"/>
      <c r="AC74"/>
    </row>
    <row r="75" spans="1:36" ht="15.6">
      <c r="A75" s="39"/>
      <c r="B75" s="39"/>
      <c r="C75" s="39"/>
      <c r="D75" s="39"/>
      <c r="E75" s="39"/>
      <c r="F75" s="64"/>
      <c r="G75" s="64"/>
      <c r="H75" s="64"/>
      <c r="I75" s="100"/>
      <c r="J75" s="100"/>
      <c r="K75" s="100"/>
      <c r="L75" s="39"/>
      <c r="M75" s="64"/>
      <c r="N75" s="64"/>
      <c r="O75" s="39"/>
      <c r="P75" s="64"/>
      <c r="Q75" s="100"/>
      <c r="R75" s="39"/>
      <c r="S75" s="100"/>
      <c r="T75" s="39"/>
      <c r="U75" s="4"/>
      <c r="V75" s="14"/>
      <c r="W75" s="14"/>
      <c r="X75" s="5"/>
      <c r="Y75" s="18"/>
      <c r="Z75"/>
      <c r="AB75"/>
      <c r="AC75"/>
    </row>
    <row r="76" spans="1:36" ht="15.6">
      <c r="A76" s="39"/>
      <c r="B76" s="39"/>
      <c r="C76" s="39"/>
      <c r="D76" s="39"/>
      <c r="E76" s="39"/>
      <c r="F76" s="64"/>
      <c r="G76" s="64"/>
      <c r="H76" s="64"/>
      <c r="I76" s="100"/>
      <c r="J76" s="100"/>
      <c r="K76" s="100"/>
      <c r="L76" s="39"/>
      <c r="M76" s="64"/>
      <c r="N76" s="64"/>
      <c r="O76" s="39"/>
      <c r="P76" s="64"/>
      <c r="Q76" s="100"/>
      <c r="R76" s="39"/>
      <c r="S76" s="100"/>
      <c r="T76" s="39"/>
      <c r="U76" s="4"/>
      <c r="V76" s="18"/>
      <c r="W76" s="18"/>
      <c r="X76" s="5"/>
      <c r="Y76" s="18"/>
      <c r="Z76"/>
      <c r="AB76"/>
      <c r="AF76" s="11"/>
      <c r="AG76" s="11"/>
    </row>
    <row r="77" spans="1:36" ht="15.6">
      <c r="AF77" s="5"/>
      <c r="AG77" s="18"/>
      <c r="AH77" s="18"/>
      <c r="AJ77" s="18"/>
    </row>
    <row r="78" spans="1:36">
      <c r="AF78" s="11"/>
      <c r="AG78" s="11"/>
    </row>
    <row r="79" spans="1:36">
      <c r="AF79" s="11"/>
      <c r="AG79" s="11"/>
    </row>
    <row r="80" spans="1:36" ht="15.6">
      <c r="AF80" s="2"/>
      <c r="AG80" s="5"/>
      <c r="AH80" s="5"/>
    </row>
    <row r="81" spans="32:36">
      <c r="AF81" s="4"/>
      <c r="AG81" s="4"/>
      <c r="AH81" s="4"/>
      <c r="AI81" s="4"/>
      <c r="AJ81" s="4"/>
    </row>
    <row r="82" spans="32:36" ht="15.6">
      <c r="AF82" s="4"/>
      <c r="AG82" s="11"/>
      <c r="AH82" s="11"/>
      <c r="AI82" s="1"/>
      <c r="AJ82" s="5"/>
    </row>
    <row r="83" spans="32:36" ht="15.6">
      <c r="AF83" s="4"/>
      <c r="AG83" s="11"/>
      <c r="AH83" s="11"/>
      <c r="AI83" s="1"/>
      <c r="AJ83" s="5"/>
    </row>
    <row r="84" spans="32:36" ht="15.6">
      <c r="AF84" s="4"/>
      <c r="AG84" s="11"/>
      <c r="AH84" s="11"/>
      <c r="AI84" s="1"/>
      <c r="AJ84" s="5"/>
    </row>
    <row r="85" spans="32:36" ht="15.6">
      <c r="AF85" s="4"/>
      <c r="AG85" s="11"/>
      <c r="AH85" s="11"/>
      <c r="AI85" s="1"/>
      <c r="AJ85" s="5"/>
    </row>
    <row r="86" spans="32:36" ht="15.6">
      <c r="AF86" s="4"/>
      <c r="AG86" s="11"/>
      <c r="AH86" s="11"/>
      <c r="AI86" s="11"/>
      <c r="AJ86" s="5"/>
    </row>
    <row r="87" spans="32:36" ht="15.6">
      <c r="AF87" s="4"/>
      <c r="AG87" s="11"/>
      <c r="AH87" s="11"/>
      <c r="AI87" s="11"/>
      <c r="AJ87" s="5"/>
    </row>
    <row r="88" spans="32:36" ht="15.6">
      <c r="AF88" s="4"/>
      <c r="AG88" s="11"/>
      <c r="AH88" s="11"/>
      <c r="AI88" s="11"/>
      <c r="AJ88" s="5"/>
    </row>
    <row r="89" spans="32:36" ht="15.6">
      <c r="AF89" s="4"/>
      <c r="AG89" s="11"/>
      <c r="AH89" s="11"/>
      <c r="AI89" s="11"/>
      <c r="AJ89" s="5"/>
    </row>
    <row r="90" spans="32:36" ht="15.6">
      <c r="AF90" s="4"/>
      <c r="AG90" s="11"/>
      <c r="AH90" s="11"/>
      <c r="AI90" s="5"/>
      <c r="AJ90" s="5"/>
    </row>
    <row r="91" spans="32:36" ht="15.6">
      <c r="AF91" s="4"/>
      <c r="AG91" s="11"/>
      <c r="AH91" s="11"/>
      <c r="AI91" s="5"/>
      <c r="AJ91" s="5"/>
    </row>
    <row r="92" spans="32:36" ht="15.6">
      <c r="AF92" s="4"/>
      <c r="AG92" s="11"/>
      <c r="AH92" s="11"/>
      <c r="AI92" s="5"/>
      <c r="AJ92" s="5"/>
    </row>
    <row r="93" spans="32:36" ht="15.6">
      <c r="AF93" s="4"/>
      <c r="AG93" s="11"/>
      <c r="AH93" s="11"/>
      <c r="AI93" s="5"/>
      <c r="AJ93" s="5"/>
    </row>
    <row r="94" spans="32:36" ht="15.6">
      <c r="AF94" s="4"/>
      <c r="AG94" s="11"/>
      <c r="AH94" s="11"/>
      <c r="AI94" s="5"/>
      <c r="AJ94" s="5"/>
    </row>
    <row r="95" spans="32:36" ht="15.6">
      <c r="AF95" s="4"/>
      <c r="AG95" s="11"/>
      <c r="AH95" s="11"/>
      <c r="AI95" s="5"/>
      <c r="AJ95" s="5"/>
    </row>
    <row r="96" spans="32:36" ht="15.6">
      <c r="AF96" s="4"/>
      <c r="AG96" s="11"/>
      <c r="AH96" s="11"/>
      <c r="AI96" s="5"/>
      <c r="AJ96" s="5"/>
    </row>
    <row r="97" spans="32:36" ht="15.6">
      <c r="AF97" s="4"/>
      <c r="AG97" s="11"/>
      <c r="AH97" s="11"/>
      <c r="AI97" s="5"/>
      <c r="AJ97" s="5"/>
    </row>
    <row r="98" spans="32:36" ht="15.6">
      <c r="AF98" s="4"/>
      <c r="AG98" s="5"/>
      <c r="AH98" s="5"/>
      <c r="AI98" s="5"/>
      <c r="AJ98" s="5"/>
    </row>
    <row r="99" spans="32:36">
      <c r="AF99" s="11"/>
      <c r="AG99" s="11"/>
    </row>
    <row r="100" spans="32:36" ht="15.6">
      <c r="AF100" s="5"/>
      <c r="AG100" s="5"/>
      <c r="AH100" s="5"/>
      <c r="AJ100" s="5"/>
    </row>
    <row r="101" spans="32:36">
      <c r="AF101" s="11"/>
      <c r="AG101" s="11"/>
    </row>
    <row r="102" spans="32:36">
      <c r="AF102" s="11"/>
      <c r="AG102" s="11"/>
    </row>
    <row r="103" spans="32:36" ht="15.6">
      <c r="AF103" s="2"/>
      <c r="AG103" s="5"/>
      <c r="AH103" s="5"/>
      <c r="AJ103" s="2"/>
    </row>
    <row r="104" spans="32:36">
      <c r="AF104" s="4"/>
      <c r="AG104" s="4"/>
      <c r="AH104" s="4"/>
      <c r="AI104" s="4"/>
      <c r="AJ104" s="4"/>
    </row>
    <row r="105" spans="32:36" ht="15.6">
      <c r="AF105" s="4"/>
      <c r="AG105" s="11"/>
      <c r="AH105" s="11"/>
      <c r="AI105" s="1"/>
      <c r="AJ105" s="5"/>
    </row>
    <row r="106" spans="32:36" ht="15.6">
      <c r="AF106" s="4"/>
      <c r="AG106" s="11"/>
      <c r="AH106" s="11"/>
      <c r="AI106" s="1"/>
      <c r="AJ106" s="5"/>
    </row>
    <row r="107" spans="32:36" ht="15.6">
      <c r="AF107" s="4"/>
      <c r="AG107" s="11"/>
      <c r="AH107" s="11"/>
      <c r="AI107" s="1"/>
      <c r="AJ107" s="5"/>
    </row>
    <row r="108" spans="32:36" ht="15.6">
      <c r="AF108" s="4"/>
      <c r="AG108" s="11"/>
      <c r="AH108" s="11"/>
      <c r="AI108" s="1"/>
      <c r="AJ108" s="5"/>
    </row>
    <row r="109" spans="32:36" ht="15.6">
      <c r="AF109" s="4"/>
      <c r="AG109" s="11"/>
      <c r="AH109" s="11"/>
      <c r="AI109" s="11"/>
      <c r="AJ109" s="5"/>
    </row>
    <row r="110" spans="32:36" ht="15.6">
      <c r="AF110" s="4"/>
      <c r="AG110" s="11"/>
      <c r="AH110" s="11"/>
      <c r="AI110" s="11"/>
      <c r="AJ110" s="5"/>
    </row>
    <row r="111" spans="32:36" ht="15.6">
      <c r="AF111" s="4"/>
      <c r="AG111" s="11"/>
      <c r="AH111" s="11"/>
      <c r="AI111" s="11"/>
      <c r="AJ111" s="5"/>
    </row>
    <row r="112" spans="32:36" ht="15.6">
      <c r="AF112" s="4"/>
      <c r="AG112" s="11"/>
      <c r="AH112" s="11"/>
      <c r="AI112" s="11"/>
      <c r="AJ112" s="5"/>
    </row>
    <row r="113" spans="32:36" ht="15.6">
      <c r="AF113" s="4"/>
      <c r="AG113" s="11"/>
      <c r="AH113" s="11"/>
      <c r="AI113" s="5"/>
      <c r="AJ113" s="5"/>
    </row>
    <row r="114" spans="32:36" ht="15.6">
      <c r="AF114" s="4"/>
      <c r="AG114" s="11"/>
      <c r="AH114" s="11"/>
      <c r="AI114" s="5"/>
      <c r="AJ114" s="5"/>
    </row>
    <row r="115" spans="32:36" ht="15.6">
      <c r="AF115" s="4"/>
      <c r="AG115" s="11"/>
      <c r="AH115" s="11"/>
      <c r="AI115" s="5"/>
      <c r="AJ115" s="5"/>
    </row>
    <row r="116" spans="32:36" ht="15.6">
      <c r="AF116" s="4"/>
      <c r="AG116" s="11"/>
      <c r="AH116" s="11"/>
      <c r="AI116" s="5"/>
      <c r="AJ116" s="5"/>
    </row>
    <row r="117" spans="32:36" ht="15.6">
      <c r="AF117" s="4"/>
      <c r="AG117" s="11"/>
      <c r="AH117" s="11"/>
      <c r="AI117" s="5"/>
      <c r="AJ117" s="5"/>
    </row>
    <row r="118" spans="32:36" ht="15.6">
      <c r="AF118" s="4"/>
      <c r="AG118" s="11"/>
      <c r="AH118" s="11"/>
      <c r="AI118" s="5"/>
      <c r="AJ118" s="5"/>
    </row>
    <row r="119" spans="32:36" ht="15.6">
      <c r="AF119" s="4"/>
      <c r="AG119" s="11"/>
      <c r="AH119" s="11"/>
      <c r="AI119" s="5"/>
      <c r="AJ119" s="5"/>
    </row>
    <row r="120" spans="32:36" ht="15.6">
      <c r="AF120" s="4"/>
      <c r="AG120" s="11"/>
      <c r="AH120" s="11"/>
      <c r="AI120" s="5"/>
      <c r="AJ120" s="5"/>
    </row>
    <row r="121" spans="32:36" ht="15.6">
      <c r="AF121" s="4"/>
      <c r="AG121" s="5"/>
      <c r="AH121" s="5"/>
      <c r="AI121" s="5"/>
      <c r="AJ121" s="5"/>
    </row>
    <row r="122" spans="32:36">
      <c r="AF122" s="11"/>
      <c r="AG122" s="11"/>
    </row>
    <row r="123" spans="32:36" ht="15.6">
      <c r="AF123" s="5"/>
      <c r="AG123" s="5"/>
      <c r="AH123" s="5"/>
      <c r="AJ123" s="5"/>
    </row>
    <row r="124" spans="32:36">
      <c r="AF124" s="11"/>
      <c r="AG124" s="11"/>
    </row>
    <row r="125" spans="32:36">
      <c r="AF125" s="11"/>
      <c r="AG125" s="11"/>
    </row>
    <row r="126" spans="32:36">
      <c r="AF126" s="11"/>
      <c r="AG126" s="11"/>
    </row>
    <row r="127" spans="32:36">
      <c r="AF127" s="11"/>
      <c r="AG127" s="11"/>
    </row>
    <row r="128" spans="32:36">
      <c r="AF128" s="11"/>
      <c r="AG128" s="11"/>
    </row>
    <row r="129" spans="32:33">
      <c r="AF129" s="11"/>
      <c r="AG129" s="11"/>
    </row>
    <row r="130" spans="32:33">
      <c r="AF130" s="11"/>
      <c r="AG130" s="11"/>
    </row>
    <row r="131" spans="32:33">
      <c r="AF131" s="11"/>
      <c r="AG131" s="11"/>
    </row>
    <row r="132" spans="32:33">
      <c r="AF132" s="11"/>
      <c r="AG132" s="11"/>
    </row>
    <row r="133" spans="32:33">
      <c r="AF133" s="11"/>
      <c r="AG133" s="11"/>
    </row>
    <row r="134" spans="32:33">
      <c r="AF134" s="11"/>
      <c r="AG134" s="11"/>
    </row>
    <row r="135" spans="32:33">
      <c r="AF135" s="11"/>
      <c r="AG135" s="11"/>
    </row>
    <row r="136" spans="32:33">
      <c r="AF136" s="11"/>
      <c r="AG136" s="11"/>
    </row>
    <row r="137" spans="32:33">
      <c r="AF137" s="11"/>
      <c r="AG137" s="11"/>
    </row>
    <row r="138" spans="32:33">
      <c r="AF138" s="11"/>
      <c r="AG138" s="11"/>
    </row>
    <row r="139" spans="32:33">
      <c r="AF139" s="11"/>
      <c r="AG139" s="11"/>
    </row>
    <row r="140" spans="32:33">
      <c r="AF140" s="11"/>
      <c r="AG140" s="11"/>
    </row>
    <row r="141" spans="32:33">
      <c r="AF141" s="11"/>
      <c r="AG141" s="11"/>
    </row>
    <row r="142" spans="32:33">
      <c r="AF142" s="11"/>
      <c r="AG142" s="11"/>
    </row>
    <row r="143" spans="32:33">
      <c r="AF143" s="11"/>
      <c r="AG143" s="11"/>
    </row>
    <row r="144" spans="32:33">
      <c r="AF144" s="11"/>
      <c r="AG144" s="11"/>
    </row>
    <row r="145" spans="32:33">
      <c r="AF145" s="11"/>
      <c r="AG145" s="11"/>
    </row>
    <row r="146" spans="32:33">
      <c r="AF146" s="11"/>
      <c r="AG146" s="11"/>
    </row>
    <row r="147" spans="32:33">
      <c r="AF147" s="11"/>
      <c r="AG147" s="11"/>
    </row>
    <row r="148" spans="32:33">
      <c r="AF148" s="11"/>
      <c r="AG148" s="11"/>
    </row>
    <row r="149" spans="32:33">
      <c r="AF149" s="11"/>
      <c r="AG149" s="11"/>
    </row>
    <row r="150" spans="32:33">
      <c r="AF150" s="11"/>
      <c r="AG150" s="11"/>
    </row>
    <row r="151" spans="32:33">
      <c r="AF151" s="11"/>
      <c r="AG151" s="11"/>
    </row>
    <row r="152" spans="32:33">
      <c r="AF152" s="11"/>
      <c r="AG152" s="11"/>
    </row>
    <row r="153" spans="32:33">
      <c r="AF153" s="11"/>
      <c r="AG153" s="11"/>
    </row>
    <row r="154" spans="32:33">
      <c r="AF154" s="11"/>
      <c r="AG154" s="11"/>
    </row>
    <row r="155" spans="32:33">
      <c r="AF155" s="11"/>
      <c r="AG155" s="11"/>
    </row>
    <row r="156" spans="32:33">
      <c r="AF156" s="11"/>
      <c r="AG156" s="11"/>
    </row>
    <row r="157" spans="32:33">
      <c r="AF157" s="11"/>
      <c r="AG157" s="11"/>
    </row>
    <row r="158" spans="32:33">
      <c r="AF158" s="11"/>
      <c r="AG158" s="11"/>
    </row>
    <row r="159" spans="32:33">
      <c r="AF159" s="11"/>
      <c r="AG159" s="11"/>
    </row>
    <row r="160" spans="32:33">
      <c r="AF160" s="11"/>
      <c r="AG160" s="11"/>
    </row>
    <row r="161" spans="32:33">
      <c r="AF161" s="11"/>
      <c r="AG161" s="11"/>
    </row>
    <row r="162" spans="32:33">
      <c r="AF162" s="11"/>
      <c r="AG162" s="11"/>
    </row>
    <row r="163" spans="32:33">
      <c r="AF163" s="11"/>
      <c r="AG163" s="11"/>
    </row>
    <row r="164" spans="32:33">
      <c r="AF164" s="11"/>
      <c r="AG164" s="11"/>
    </row>
    <row r="165" spans="32:33">
      <c r="AF165" s="11"/>
      <c r="AG165" s="11"/>
    </row>
    <row r="166" spans="32:33">
      <c r="AF166" s="11"/>
      <c r="AG166" s="11"/>
    </row>
    <row r="167" spans="32:33">
      <c r="AF167" s="11"/>
      <c r="AG167" s="11"/>
    </row>
    <row r="168" spans="32:33">
      <c r="AF168" s="11"/>
      <c r="AG168" s="11"/>
    </row>
    <row r="169" spans="32:33">
      <c r="AF169" s="11"/>
      <c r="AG169" s="11"/>
    </row>
    <row r="170" spans="32:33">
      <c r="AF170" s="11"/>
      <c r="AG170" s="11"/>
    </row>
    <row r="171" spans="32:33">
      <c r="AF171" s="11"/>
      <c r="AG171" s="11"/>
    </row>
    <row r="172" spans="32:33">
      <c r="AF172" s="11"/>
      <c r="AG172" s="11"/>
    </row>
    <row r="173" spans="32:33">
      <c r="AF173" s="11"/>
      <c r="AG173" s="11"/>
    </row>
    <row r="174" spans="32:33">
      <c r="AF174" s="11"/>
      <c r="AG174" s="11"/>
    </row>
    <row r="175" spans="32:33">
      <c r="AF175" s="11"/>
      <c r="AG175" s="11"/>
    </row>
    <row r="176" spans="32:33">
      <c r="AF176" s="11"/>
      <c r="AG176" s="11"/>
    </row>
    <row r="177" spans="32:33">
      <c r="AF177" s="11"/>
      <c r="AG177" s="11"/>
    </row>
    <row r="178" spans="32:33">
      <c r="AF178" s="11"/>
      <c r="AG178" s="11"/>
    </row>
    <row r="201" spans="8:31">
      <c r="H201" s="12"/>
      <c r="I201" s="12"/>
      <c r="J201" s="12"/>
      <c r="K201" s="12"/>
      <c r="L201" s="12"/>
      <c r="S201" s="12"/>
    </row>
    <row r="202" spans="8:31">
      <c r="H202" s="12"/>
      <c r="I202" s="12"/>
      <c r="J202" s="12"/>
      <c r="K202" s="12"/>
      <c r="L202" s="12"/>
      <c r="S202" s="12"/>
    </row>
    <row r="203" spans="8:31">
      <c r="H203" s="12"/>
      <c r="I203" s="12"/>
      <c r="J203" s="12"/>
      <c r="K203" s="12"/>
      <c r="L203" s="12"/>
      <c r="M203" s="66"/>
      <c r="S203" s="12"/>
      <c r="AC203" s="152"/>
      <c r="AD203" s="12"/>
      <c r="AE203" s="12"/>
    </row>
    <row r="204" spans="8:31">
      <c r="H204" s="12"/>
      <c r="I204" s="12"/>
      <c r="J204" s="12"/>
      <c r="K204" s="12"/>
      <c r="L204" s="12"/>
      <c r="M204" s="66"/>
      <c r="N204" s="66"/>
      <c r="O204" s="12"/>
      <c r="P204" s="12"/>
      <c r="Q204" s="12"/>
      <c r="R204" s="66"/>
      <c r="S204" s="12"/>
      <c r="T204" s="66"/>
      <c r="U204" s="152"/>
      <c r="V204" s="152"/>
      <c r="W204" s="12"/>
      <c r="X204" s="152"/>
      <c r="Y204" s="152"/>
      <c r="Z204" s="152"/>
      <c r="AA204" s="12"/>
      <c r="AB204" s="66"/>
      <c r="AC204" s="152"/>
      <c r="AD204" s="12"/>
      <c r="AE204" s="12"/>
    </row>
    <row r="205" spans="8:31">
      <c r="H205" s="12"/>
      <c r="I205" s="12"/>
      <c r="J205" s="12"/>
      <c r="K205" s="12"/>
      <c r="L205" s="12"/>
      <c r="M205" s="66"/>
      <c r="N205" s="66"/>
      <c r="O205" s="12"/>
      <c r="P205" s="12"/>
      <c r="Q205" s="12"/>
      <c r="R205" s="66"/>
      <c r="S205" s="12"/>
      <c r="T205" s="66"/>
      <c r="U205" s="152"/>
      <c r="V205" s="152"/>
      <c r="W205" s="12"/>
      <c r="X205" s="152"/>
      <c r="Y205" s="152"/>
      <c r="Z205" s="152"/>
      <c r="AA205" s="12"/>
      <c r="AB205" s="66"/>
      <c r="AC205" s="152"/>
      <c r="AD205" s="12"/>
      <c r="AE205" s="12"/>
    </row>
    <row r="206" spans="8:31">
      <c r="H206" s="12"/>
      <c r="I206" s="12"/>
      <c r="J206" s="12"/>
      <c r="K206" s="12"/>
      <c r="L206" s="12"/>
      <c r="M206" s="66"/>
      <c r="N206" s="66"/>
      <c r="O206" s="12"/>
      <c r="P206" s="12"/>
      <c r="Q206" s="12"/>
      <c r="R206" s="66"/>
      <c r="S206" s="12"/>
      <c r="T206" s="66"/>
      <c r="U206" s="152"/>
      <c r="V206" s="152"/>
      <c r="W206" s="12"/>
      <c r="X206" s="152"/>
      <c r="Y206" s="152"/>
      <c r="Z206" s="152"/>
      <c r="AA206" s="12"/>
      <c r="AB206" s="66"/>
      <c r="AC206" s="152"/>
      <c r="AD206" s="12"/>
      <c r="AE206" s="12"/>
    </row>
    <row r="207" spans="8:31">
      <c r="H207" s="12"/>
      <c r="I207" s="12"/>
      <c r="J207" s="12"/>
      <c r="K207" s="12"/>
      <c r="L207" s="12"/>
      <c r="M207" s="66"/>
      <c r="N207" s="66"/>
      <c r="O207" s="12"/>
      <c r="P207" s="12"/>
      <c r="Q207" s="12"/>
      <c r="R207" s="66"/>
      <c r="S207" s="12"/>
      <c r="T207" s="66"/>
      <c r="U207" s="152"/>
      <c r="V207" s="152"/>
      <c r="W207" s="12"/>
      <c r="X207" s="152"/>
      <c r="Y207" s="152"/>
      <c r="Z207" s="152"/>
      <c r="AA207" s="12"/>
      <c r="AB207" s="66"/>
      <c r="AC207" s="152"/>
      <c r="AD207" s="12"/>
      <c r="AE207" s="12"/>
    </row>
    <row r="208" spans="8:31">
      <c r="H208" s="12"/>
      <c r="I208" s="12"/>
      <c r="J208" s="12"/>
      <c r="K208" s="12"/>
      <c r="L208" s="12"/>
      <c r="M208" s="66"/>
      <c r="N208" s="66"/>
      <c r="O208" s="12"/>
      <c r="P208" s="12"/>
      <c r="Q208" s="12"/>
      <c r="R208" s="66"/>
      <c r="S208" s="12"/>
      <c r="T208" s="66"/>
      <c r="U208" s="152"/>
      <c r="V208" s="152"/>
      <c r="W208" s="12"/>
      <c r="X208" s="152"/>
      <c r="Y208" s="152"/>
      <c r="Z208" s="152"/>
      <c r="AA208" s="12"/>
      <c r="AB208" s="66"/>
      <c r="AC208" s="152"/>
      <c r="AD208" s="12"/>
      <c r="AE208" s="12"/>
    </row>
    <row r="209" spans="8:31">
      <c r="H209" s="12"/>
      <c r="I209" s="12"/>
      <c r="J209" s="12"/>
      <c r="K209" s="12"/>
      <c r="L209" s="12"/>
      <c r="M209" s="66"/>
      <c r="N209" s="66"/>
      <c r="O209" s="12"/>
      <c r="P209" s="12"/>
      <c r="Q209" s="12"/>
      <c r="R209" s="66"/>
      <c r="S209" s="12"/>
      <c r="T209" s="66"/>
      <c r="U209" s="152"/>
      <c r="V209" s="152"/>
      <c r="W209" s="12"/>
      <c r="X209" s="152"/>
      <c r="Y209" s="152"/>
      <c r="Z209" s="152"/>
      <c r="AA209" s="12"/>
      <c r="AB209" s="66"/>
      <c r="AC209" s="152"/>
      <c r="AD209" s="12"/>
      <c r="AE209" s="12"/>
    </row>
    <row r="210" spans="8:31">
      <c r="H210" s="12"/>
      <c r="I210" s="12"/>
      <c r="J210" s="12"/>
      <c r="K210" s="12"/>
      <c r="L210" s="12"/>
      <c r="M210" s="66"/>
      <c r="N210" s="66"/>
      <c r="O210" s="12"/>
      <c r="P210" s="12"/>
      <c r="Q210" s="12"/>
      <c r="R210" s="66"/>
      <c r="S210" s="12"/>
      <c r="T210" s="66"/>
      <c r="U210" s="152"/>
      <c r="V210" s="152"/>
      <c r="W210" s="12"/>
      <c r="X210" s="152"/>
      <c r="Y210" s="152"/>
      <c r="Z210" s="152"/>
      <c r="AA210" s="12"/>
      <c r="AB210" s="66"/>
      <c r="AC210" s="152"/>
      <c r="AD210" s="12"/>
      <c r="AE210" s="12"/>
    </row>
    <row r="211" spans="8:31">
      <c r="H211" s="12"/>
      <c r="I211" s="12"/>
      <c r="J211" s="12"/>
      <c r="K211" s="12"/>
      <c r="L211" s="12"/>
      <c r="M211" s="66"/>
      <c r="N211" s="66"/>
      <c r="O211" s="12"/>
      <c r="P211" s="12"/>
      <c r="Q211" s="12"/>
      <c r="R211" s="66"/>
      <c r="S211" s="12"/>
      <c r="T211" s="66"/>
      <c r="U211" s="152"/>
      <c r="V211" s="152"/>
      <c r="W211" s="12"/>
      <c r="X211" s="152"/>
      <c r="Y211" s="152"/>
      <c r="Z211" s="152"/>
      <c r="AA211" s="12"/>
      <c r="AB211" s="66"/>
      <c r="AC211" s="152"/>
      <c r="AD211" s="12"/>
      <c r="AE211" s="12"/>
    </row>
    <row r="212" spans="8:31">
      <c r="H212" s="12"/>
      <c r="I212" s="12"/>
      <c r="J212" s="12"/>
      <c r="K212" s="12"/>
      <c r="L212" s="12"/>
      <c r="M212" s="66"/>
      <c r="N212" s="66"/>
      <c r="O212" s="12"/>
      <c r="P212" s="12"/>
      <c r="Q212" s="12"/>
      <c r="R212" s="66"/>
      <c r="S212" s="12"/>
      <c r="T212" s="66"/>
      <c r="U212" s="152"/>
      <c r="V212" s="152"/>
      <c r="W212" s="12"/>
      <c r="X212" s="152"/>
      <c r="Y212" s="152"/>
      <c r="Z212" s="152"/>
      <c r="AA212" s="12"/>
      <c r="AB212" s="66"/>
      <c r="AC212" s="152"/>
      <c r="AD212" s="12"/>
      <c r="AE212" s="12"/>
    </row>
    <row r="213" spans="8:31">
      <c r="H213" s="12"/>
      <c r="I213" s="12"/>
      <c r="J213" s="12"/>
      <c r="K213" s="12"/>
      <c r="L213" s="12"/>
      <c r="M213" s="66"/>
      <c r="N213" s="66"/>
      <c r="O213" s="12"/>
      <c r="P213" s="12"/>
      <c r="Q213" s="12"/>
      <c r="R213" s="66"/>
      <c r="S213" s="12"/>
      <c r="T213" s="66"/>
      <c r="U213" s="152"/>
      <c r="V213" s="152"/>
      <c r="W213" s="12"/>
      <c r="X213" s="152"/>
      <c r="Y213" s="152"/>
      <c r="Z213" s="152"/>
      <c r="AA213" s="12"/>
      <c r="AB213" s="66"/>
      <c r="AC213" s="152"/>
      <c r="AD213" s="12"/>
      <c r="AE213" s="12"/>
    </row>
    <row r="214" spans="8:31">
      <c r="H214" s="12"/>
      <c r="I214" s="12"/>
      <c r="J214" s="12"/>
      <c r="K214" s="12"/>
      <c r="L214" s="12"/>
      <c r="M214" s="66"/>
      <c r="N214" s="66"/>
      <c r="O214" s="12"/>
      <c r="P214" s="12"/>
      <c r="Q214" s="12"/>
      <c r="R214" s="66"/>
      <c r="S214" s="12"/>
      <c r="T214" s="66"/>
      <c r="U214" s="152"/>
      <c r="V214" s="152"/>
      <c r="W214" s="12"/>
      <c r="X214" s="152"/>
      <c r="Y214" s="152"/>
      <c r="Z214" s="152"/>
      <c r="AA214" s="12"/>
      <c r="AB214" s="66"/>
      <c r="AC214" s="152"/>
      <c r="AD214" s="12"/>
      <c r="AE214" s="12"/>
    </row>
    <row r="215" spans="8:31">
      <c r="H215" s="12"/>
      <c r="I215" s="12"/>
      <c r="J215" s="12"/>
      <c r="K215" s="12"/>
      <c r="L215" s="12"/>
      <c r="M215" s="66"/>
      <c r="N215" s="66"/>
      <c r="O215" s="12"/>
      <c r="P215" s="12"/>
      <c r="Q215" s="12"/>
      <c r="R215" s="66"/>
      <c r="S215" s="12"/>
      <c r="T215" s="66"/>
      <c r="U215" s="152"/>
      <c r="V215" s="152"/>
      <c r="W215" s="12"/>
      <c r="X215" s="152"/>
      <c r="Y215" s="152"/>
      <c r="Z215" s="152"/>
      <c r="AA215" s="12"/>
      <c r="AB215" s="66"/>
      <c r="AC215" s="152"/>
      <c r="AD215" s="12"/>
      <c r="AE215" s="12"/>
    </row>
    <row r="216" spans="8:31">
      <c r="H216" s="12"/>
      <c r="I216" s="12"/>
      <c r="J216" s="12"/>
      <c r="K216" s="12"/>
      <c r="L216" s="12"/>
      <c r="M216" s="66"/>
      <c r="N216" s="66"/>
      <c r="O216" s="12"/>
      <c r="P216" s="12"/>
      <c r="Q216" s="12"/>
      <c r="R216" s="66"/>
      <c r="S216" s="12"/>
      <c r="T216" s="66"/>
      <c r="U216" s="152"/>
      <c r="V216" s="152"/>
      <c r="W216" s="12"/>
      <c r="X216" s="152"/>
      <c r="Y216" s="152"/>
      <c r="Z216" s="152"/>
      <c r="AA216" s="12"/>
      <c r="AB216" s="66"/>
      <c r="AC216" s="152"/>
      <c r="AD216" s="12"/>
      <c r="AE216" s="12"/>
    </row>
    <row r="217" spans="8:31">
      <c r="H217" s="12"/>
      <c r="I217" s="12"/>
      <c r="J217" s="12"/>
      <c r="K217" s="12"/>
      <c r="L217" s="12"/>
      <c r="M217" s="66"/>
      <c r="N217" s="66"/>
      <c r="O217" s="12"/>
      <c r="P217" s="12"/>
      <c r="Q217" s="12"/>
      <c r="R217" s="66"/>
      <c r="S217" s="12"/>
      <c r="T217" s="66"/>
      <c r="U217" s="152"/>
      <c r="V217" s="152"/>
      <c r="W217" s="12"/>
      <c r="X217" s="152"/>
      <c r="Y217" s="152"/>
      <c r="Z217" s="152"/>
      <c r="AA217" s="12"/>
      <c r="AB217" s="66"/>
      <c r="AC217" s="152"/>
      <c r="AD217" s="12"/>
      <c r="AE217" s="12"/>
    </row>
    <row r="218" spans="8:31">
      <c r="H218" s="12"/>
      <c r="I218" s="12"/>
      <c r="J218" s="12"/>
      <c r="K218" s="12"/>
      <c r="L218" s="12"/>
      <c r="M218" s="66"/>
      <c r="N218" s="66"/>
      <c r="O218" s="12"/>
      <c r="P218" s="12"/>
      <c r="Q218" s="12"/>
      <c r="R218" s="66"/>
      <c r="S218" s="12"/>
      <c r="T218" s="66"/>
      <c r="U218" s="152"/>
      <c r="V218" s="152"/>
      <c r="W218" s="12"/>
      <c r="X218" s="152"/>
      <c r="Y218" s="152"/>
      <c r="Z218" s="152"/>
      <c r="AA218" s="12"/>
      <c r="AB218" s="66"/>
      <c r="AC218" s="152"/>
      <c r="AD218" s="12"/>
      <c r="AE218" s="12"/>
    </row>
    <row r="219" spans="8:31">
      <c r="H219" s="12"/>
      <c r="I219" s="12"/>
      <c r="J219" s="12"/>
      <c r="K219" s="12"/>
      <c r="L219" s="12"/>
      <c r="M219" s="66"/>
      <c r="N219" s="66"/>
      <c r="O219" s="12"/>
      <c r="P219" s="12"/>
      <c r="Q219" s="12"/>
      <c r="R219" s="66"/>
      <c r="S219" s="12"/>
      <c r="T219" s="66"/>
      <c r="U219" s="152"/>
      <c r="V219" s="152"/>
      <c r="W219" s="12"/>
      <c r="X219" s="152"/>
      <c r="Y219" s="152"/>
      <c r="Z219" s="152"/>
      <c r="AA219" s="12"/>
      <c r="AB219" s="66"/>
      <c r="AC219" s="152"/>
      <c r="AD219" s="12"/>
      <c r="AE219" s="12"/>
    </row>
    <row r="220" spans="8:31">
      <c r="H220" s="12"/>
      <c r="I220" s="12"/>
      <c r="J220" s="12"/>
      <c r="K220" s="12"/>
      <c r="L220" s="12"/>
      <c r="M220" s="66"/>
      <c r="N220" s="66"/>
      <c r="O220" s="12"/>
      <c r="P220" s="12"/>
      <c r="Q220" s="12"/>
      <c r="R220" s="66"/>
      <c r="S220" s="12"/>
      <c r="T220" s="66"/>
      <c r="U220" s="152"/>
      <c r="V220" s="152"/>
      <c r="W220" s="12"/>
      <c r="X220" s="152"/>
      <c r="Y220" s="152"/>
      <c r="Z220" s="152"/>
      <c r="AA220" s="12"/>
      <c r="AB220" s="66"/>
      <c r="AC220" s="152"/>
      <c r="AD220" s="12"/>
      <c r="AE220" s="12"/>
    </row>
    <row r="221" spans="8:31">
      <c r="H221" s="12"/>
      <c r="I221" s="12"/>
      <c r="J221" s="12"/>
      <c r="K221" s="12"/>
      <c r="L221" s="12"/>
      <c r="M221" s="66"/>
      <c r="N221" s="66"/>
      <c r="O221" s="12"/>
      <c r="P221" s="12"/>
      <c r="Q221" s="12"/>
      <c r="R221" s="66"/>
      <c r="S221" s="12"/>
      <c r="T221" s="66"/>
      <c r="U221" s="152"/>
      <c r="V221" s="152"/>
      <c r="W221" s="12"/>
      <c r="X221" s="152"/>
      <c r="Y221" s="152"/>
      <c r="Z221" s="152"/>
      <c r="AA221" s="12"/>
      <c r="AB221" s="66"/>
      <c r="AC221" s="152"/>
      <c r="AD221" s="12"/>
      <c r="AE221" s="12"/>
    </row>
    <row r="222" spans="8:31">
      <c r="H222" s="12"/>
      <c r="I222" s="12"/>
      <c r="J222" s="12"/>
      <c r="K222" s="12"/>
      <c r="L222" s="12"/>
      <c r="M222" s="66"/>
      <c r="N222" s="66"/>
      <c r="O222" s="12"/>
      <c r="P222" s="12"/>
      <c r="Q222" s="12"/>
      <c r="R222" s="66"/>
      <c r="S222" s="12"/>
      <c r="T222" s="66"/>
      <c r="U222" s="152"/>
      <c r="V222" s="152"/>
      <c r="W222" s="12"/>
      <c r="X222" s="152"/>
      <c r="Y222" s="152"/>
      <c r="Z222" s="152"/>
      <c r="AA222" s="12"/>
      <c r="AB222" s="66"/>
      <c r="AC222" s="152"/>
      <c r="AD222" s="12"/>
      <c r="AE222" s="12"/>
    </row>
    <row r="223" spans="8:31">
      <c r="H223" s="12"/>
      <c r="I223" s="12"/>
      <c r="J223" s="12"/>
      <c r="K223" s="12"/>
      <c r="L223" s="12"/>
      <c r="M223" s="66"/>
      <c r="N223" s="66"/>
      <c r="O223" s="12"/>
      <c r="P223" s="12"/>
      <c r="Q223" s="12"/>
      <c r="R223" s="66"/>
      <c r="S223" s="12"/>
      <c r="T223" s="66"/>
      <c r="U223" s="152"/>
      <c r="V223" s="152"/>
      <c r="W223" s="12"/>
      <c r="X223" s="152"/>
      <c r="Y223" s="152"/>
      <c r="Z223" s="152"/>
      <c r="AA223" s="12"/>
      <c r="AB223" s="66"/>
      <c r="AC223" s="152"/>
      <c r="AD223" s="12"/>
      <c r="AE223" s="12"/>
    </row>
    <row r="224" spans="8:31">
      <c r="H224" s="12"/>
      <c r="I224" s="12"/>
      <c r="J224" s="12"/>
      <c r="K224" s="12"/>
      <c r="L224" s="12"/>
      <c r="M224" s="66"/>
      <c r="N224" s="66"/>
      <c r="O224" s="12"/>
      <c r="P224" s="12"/>
      <c r="Q224" s="12"/>
      <c r="R224" s="66"/>
      <c r="S224" s="12"/>
      <c r="T224" s="66"/>
      <c r="U224" s="152"/>
      <c r="V224" s="152"/>
      <c r="W224" s="12"/>
      <c r="X224" s="152"/>
      <c r="Y224" s="152"/>
      <c r="Z224" s="152"/>
      <c r="AA224" s="12"/>
      <c r="AB224" s="66"/>
      <c r="AC224" s="152"/>
      <c r="AD224" s="12"/>
      <c r="AE224" s="12"/>
    </row>
    <row r="225" spans="8:31">
      <c r="H225" s="12"/>
      <c r="I225" s="12"/>
      <c r="J225" s="12"/>
      <c r="K225" s="12"/>
      <c r="L225" s="12"/>
      <c r="M225" s="66"/>
      <c r="N225" s="66"/>
      <c r="O225" s="12"/>
      <c r="P225" s="12"/>
      <c r="Q225" s="12"/>
      <c r="R225" s="66"/>
      <c r="S225" s="12"/>
      <c r="T225" s="66"/>
      <c r="U225" s="152"/>
      <c r="V225" s="152"/>
      <c r="W225" s="12"/>
      <c r="X225" s="152"/>
      <c r="Y225" s="152"/>
      <c r="Z225" s="152"/>
      <c r="AA225" s="12"/>
      <c r="AB225" s="66"/>
      <c r="AC225" s="152"/>
      <c r="AD225" s="12"/>
      <c r="AE225" s="12"/>
    </row>
    <row r="226" spans="8:31">
      <c r="H226" s="12"/>
      <c r="I226" s="12"/>
      <c r="J226" s="12"/>
      <c r="K226" s="12"/>
      <c r="L226" s="12"/>
      <c r="M226" s="66"/>
      <c r="N226" s="66"/>
      <c r="O226" s="12"/>
      <c r="P226" s="12"/>
      <c r="Q226" s="12"/>
      <c r="R226" s="66"/>
      <c r="S226" s="12"/>
      <c r="T226" s="66"/>
      <c r="U226" s="152"/>
      <c r="V226" s="152"/>
      <c r="W226" s="12"/>
      <c r="X226" s="152"/>
      <c r="Y226" s="152"/>
      <c r="Z226" s="152"/>
      <c r="AA226" s="12"/>
      <c r="AB226" s="66"/>
      <c r="AC226" s="152"/>
      <c r="AD226" s="12"/>
      <c r="AE226" s="12"/>
    </row>
    <row r="227" spans="8:31">
      <c r="H227" s="12"/>
      <c r="I227" s="12"/>
      <c r="J227" s="12"/>
      <c r="K227" s="12"/>
      <c r="L227" s="12"/>
      <c r="M227" s="66"/>
      <c r="N227" s="66"/>
      <c r="O227" s="12"/>
      <c r="P227" s="12"/>
      <c r="Q227" s="12"/>
      <c r="R227" s="66"/>
      <c r="S227" s="12"/>
      <c r="T227" s="66"/>
      <c r="U227" s="152"/>
      <c r="V227" s="152"/>
      <c r="W227" s="12"/>
      <c r="X227" s="152"/>
      <c r="Y227" s="152"/>
      <c r="Z227" s="152"/>
      <c r="AA227" s="12"/>
      <c r="AB227" s="66"/>
      <c r="AC227" s="152"/>
      <c r="AD227" s="12"/>
      <c r="AE227" s="12"/>
    </row>
    <row r="228" spans="8:31">
      <c r="H228" s="12"/>
      <c r="I228" s="12"/>
      <c r="J228" s="12"/>
      <c r="K228" s="12"/>
      <c r="L228" s="12"/>
      <c r="M228" s="66"/>
      <c r="N228" s="66"/>
      <c r="O228" s="12"/>
      <c r="P228" s="12"/>
      <c r="Q228" s="12"/>
      <c r="R228" s="66"/>
      <c r="S228" s="12"/>
      <c r="T228" s="66"/>
      <c r="U228" s="152"/>
      <c r="V228" s="152"/>
      <c r="W228" s="12"/>
      <c r="X228" s="152"/>
      <c r="Y228" s="152"/>
      <c r="Z228" s="152"/>
      <c r="AA228" s="12"/>
      <c r="AB228" s="66"/>
      <c r="AC228" s="152"/>
      <c r="AD228" s="12"/>
      <c r="AE228" s="12"/>
    </row>
    <row r="229" spans="8:31">
      <c r="H229" s="12"/>
      <c r="I229" s="12"/>
      <c r="J229" s="12"/>
      <c r="K229" s="12"/>
      <c r="L229" s="12"/>
      <c r="M229" s="66"/>
      <c r="N229" s="66"/>
      <c r="O229" s="12"/>
      <c r="P229" s="12"/>
      <c r="Q229" s="12"/>
      <c r="R229" s="66"/>
      <c r="S229" s="12"/>
      <c r="T229" s="66"/>
      <c r="U229" s="152"/>
      <c r="V229" s="152"/>
      <c r="W229" s="12"/>
      <c r="X229" s="152"/>
      <c r="Y229" s="152"/>
      <c r="Z229" s="152"/>
      <c r="AA229" s="12"/>
      <c r="AB229" s="66"/>
      <c r="AC229" s="152"/>
      <c r="AD229" s="12"/>
      <c r="AE229" s="12"/>
    </row>
    <row r="230" spans="8:31">
      <c r="H230" s="12"/>
      <c r="I230" s="12"/>
      <c r="J230" s="12"/>
      <c r="K230" s="12"/>
      <c r="L230" s="12"/>
      <c r="M230" s="66"/>
      <c r="N230" s="66"/>
      <c r="O230" s="12"/>
      <c r="P230" s="12"/>
      <c r="Q230" s="12"/>
      <c r="R230" s="66"/>
      <c r="S230" s="12"/>
      <c r="T230" s="66"/>
      <c r="U230" s="152"/>
      <c r="V230" s="152"/>
      <c r="W230" s="12"/>
      <c r="X230" s="152"/>
      <c r="Y230" s="152"/>
      <c r="Z230" s="152"/>
      <c r="AA230" s="12"/>
      <c r="AB230" s="66"/>
      <c r="AC230" s="152"/>
      <c r="AD230" s="12"/>
      <c r="AE230" s="12"/>
    </row>
    <row r="231" spans="8:31">
      <c r="H231" s="12"/>
      <c r="I231" s="12"/>
      <c r="J231" s="12"/>
      <c r="K231" s="12"/>
      <c r="L231" s="12"/>
      <c r="M231" s="66"/>
      <c r="N231" s="66"/>
      <c r="O231" s="12"/>
      <c r="P231" s="12"/>
      <c r="Q231" s="12"/>
      <c r="R231" s="66"/>
      <c r="S231" s="12"/>
      <c r="T231" s="66"/>
      <c r="U231" s="152"/>
      <c r="V231" s="152"/>
      <c r="W231" s="12"/>
      <c r="X231" s="152"/>
      <c r="Y231" s="152"/>
      <c r="Z231" s="152"/>
      <c r="AA231" s="12"/>
      <c r="AB231" s="66"/>
      <c r="AC231" s="152"/>
      <c r="AD231" s="12"/>
      <c r="AE231" s="12"/>
    </row>
    <row r="232" spans="8:31">
      <c r="H232" s="12"/>
      <c r="I232" s="12"/>
      <c r="J232" s="12"/>
      <c r="K232" s="12"/>
      <c r="L232" s="12"/>
      <c r="M232" s="66"/>
      <c r="N232" s="66"/>
      <c r="O232" s="12"/>
      <c r="P232" s="12"/>
      <c r="Q232" s="12"/>
      <c r="R232" s="66"/>
      <c r="S232" s="12"/>
      <c r="T232" s="66"/>
      <c r="U232" s="152"/>
      <c r="V232" s="152"/>
      <c r="W232" s="12"/>
      <c r="X232" s="152"/>
      <c r="Y232" s="152"/>
      <c r="Z232" s="152"/>
      <c r="AA232" s="12"/>
      <c r="AB232" s="66"/>
      <c r="AC232" s="152"/>
      <c r="AD232" s="12"/>
      <c r="AE232" s="12"/>
    </row>
    <row r="233" spans="8:31">
      <c r="H233" s="12"/>
      <c r="I233" s="12"/>
      <c r="J233" s="12"/>
      <c r="K233" s="12"/>
      <c r="L233" s="12"/>
      <c r="M233" s="66"/>
      <c r="N233" s="66"/>
      <c r="O233" s="12"/>
      <c r="P233" s="12"/>
      <c r="Q233" s="12"/>
      <c r="R233" s="66"/>
      <c r="S233" s="12"/>
      <c r="T233" s="66"/>
      <c r="U233" s="152"/>
      <c r="V233" s="152"/>
      <c r="W233" s="12"/>
      <c r="X233" s="152"/>
      <c r="Y233" s="152"/>
      <c r="Z233" s="152"/>
      <c r="AA233" s="12"/>
      <c r="AB233" s="66"/>
      <c r="AC233" s="152"/>
      <c r="AD233" s="12"/>
      <c r="AE233" s="12"/>
    </row>
    <row r="234" spans="8:31">
      <c r="H234" s="12"/>
      <c r="I234" s="12"/>
      <c r="J234" s="12"/>
      <c r="K234" s="12"/>
      <c r="L234" s="12"/>
      <c r="M234" s="66"/>
      <c r="N234" s="66"/>
      <c r="O234" s="12"/>
      <c r="P234" s="12"/>
      <c r="Q234" s="12"/>
      <c r="R234" s="66"/>
      <c r="S234" s="12"/>
      <c r="T234" s="66"/>
      <c r="U234" s="152"/>
      <c r="V234" s="152"/>
      <c r="W234" s="12"/>
      <c r="X234" s="152"/>
      <c r="Y234" s="152"/>
      <c r="Z234" s="152"/>
      <c r="AA234" s="12"/>
      <c r="AB234" s="66"/>
      <c r="AC234" s="152"/>
      <c r="AD234" s="12"/>
      <c r="AE234" s="12"/>
    </row>
    <row r="235" spans="8:31">
      <c r="H235" s="12"/>
      <c r="I235" s="12"/>
      <c r="J235" s="12"/>
      <c r="K235" s="12"/>
      <c r="L235" s="12"/>
      <c r="M235" s="66"/>
      <c r="N235" s="66"/>
      <c r="O235" s="12"/>
      <c r="P235" s="12"/>
      <c r="Q235" s="12"/>
      <c r="R235" s="66"/>
      <c r="S235" s="12"/>
      <c r="T235" s="66"/>
      <c r="U235" s="152"/>
      <c r="V235" s="152"/>
      <c r="W235" s="12"/>
      <c r="X235" s="152"/>
      <c r="Y235" s="152"/>
      <c r="Z235" s="152"/>
      <c r="AA235" s="12"/>
      <c r="AB235" s="66"/>
      <c r="AC235" s="152"/>
      <c r="AD235" s="12"/>
      <c r="AE235" s="12"/>
    </row>
    <row r="236" spans="8:31">
      <c r="H236" s="12"/>
      <c r="I236" s="12"/>
      <c r="J236" s="12"/>
      <c r="K236" s="12"/>
      <c r="L236" s="12"/>
      <c r="M236" s="66"/>
      <c r="N236" s="66"/>
      <c r="O236" s="12"/>
      <c r="P236" s="12"/>
      <c r="Q236" s="12"/>
      <c r="R236" s="66"/>
      <c r="S236" s="12"/>
      <c r="T236" s="66"/>
      <c r="U236" s="152"/>
      <c r="V236" s="152"/>
      <c r="W236" s="12"/>
      <c r="X236" s="152"/>
      <c r="Y236" s="152"/>
      <c r="Z236" s="152"/>
      <c r="AA236" s="12"/>
      <c r="AB236" s="66"/>
      <c r="AC236" s="152"/>
      <c r="AD236" s="12"/>
      <c r="AE236" s="12"/>
    </row>
    <row r="237" spans="8:31">
      <c r="H237" s="12"/>
      <c r="I237" s="12"/>
      <c r="J237" s="12"/>
      <c r="K237" s="12"/>
      <c r="L237" s="12"/>
      <c r="M237" s="66"/>
      <c r="N237" s="66"/>
      <c r="O237" s="12"/>
      <c r="P237" s="12"/>
      <c r="Q237" s="12"/>
      <c r="R237" s="66"/>
      <c r="S237" s="12"/>
      <c r="T237" s="66"/>
      <c r="U237" s="152"/>
      <c r="V237" s="152"/>
      <c r="W237" s="12"/>
      <c r="X237" s="152"/>
      <c r="Y237" s="152"/>
      <c r="Z237" s="152"/>
      <c r="AA237" s="12"/>
      <c r="AB237" s="66"/>
      <c r="AC237" s="152"/>
      <c r="AD237" s="12"/>
      <c r="AE237" s="12"/>
    </row>
    <row r="238" spans="8:31">
      <c r="H238" s="12"/>
      <c r="I238" s="12"/>
      <c r="J238" s="12"/>
      <c r="K238" s="12"/>
      <c r="L238" s="12"/>
      <c r="M238" s="66"/>
      <c r="N238" s="66"/>
      <c r="O238" s="12"/>
      <c r="P238" s="12"/>
      <c r="Q238" s="12"/>
      <c r="R238" s="66"/>
      <c r="S238" s="12"/>
      <c r="T238" s="66"/>
      <c r="U238" s="152"/>
      <c r="V238" s="152"/>
      <c r="W238" s="12"/>
      <c r="X238" s="152"/>
      <c r="Y238" s="152"/>
      <c r="Z238" s="152"/>
      <c r="AA238" s="12"/>
      <c r="AB238" s="66"/>
      <c r="AC238" s="152"/>
      <c r="AD238" s="12"/>
      <c r="AE238" s="12"/>
    </row>
    <row r="239" spans="8:31">
      <c r="H239" s="12"/>
      <c r="I239" s="12"/>
      <c r="J239" s="12"/>
      <c r="K239" s="12"/>
      <c r="L239" s="12"/>
      <c r="M239" s="66"/>
      <c r="N239" s="66"/>
      <c r="O239" s="12"/>
      <c r="P239" s="12"/>
      <c r="Q239" s="12"/>
      <c r="R239" s="66"/>
      <c r="S239" s="12"/>
      <c r="T239" s="66"/>
      <c r="U239" s="152"/>
      <c r="V239" s="152"/>
      <c r="W239" s="12"/>
      <c r="X239" s="152"/>
      <c r="Y239" s="152"/>
      <c r="Z239" s="152"/>
      <c r="AA239" s="12"/>
      <c r="AB239" s="66"/>
      <c r="AC239" s="152"/>
      <c r="AD239" s="12"/>
      <c r="AE239" s="12"/>
    </row>
    <row r="240" spans="8:31">
      <c r="H240" s="12"/>
      <c r="I240" s="12"/>
      <c r="J240" s="12"/>
      <c r="K240" s="12"/>
      <c r="L240" s="12"/>
      <c r="M240" s="66"/>
      <c r="N240" s="66"/>
      <c r="O240" s="12"/>
      <c r="P240" s="12"/>
      <c r="Q240" s="12"/>
      <c r="R240" s="66"/>
      <c r="S240" s="12"/>
      <c r="T240" s="66"/>
      <c r="U240" s="152"/>
      <c r="V240" s="152"/>
      <c r="W240" s="12"/>
      <c r="X240" s="152"/>
      <c r="Y240" s="152"/>
      <c r="Z240" s="152"/>
      <c r="AA240" s="12"/>
      <c r="AB240" s="66"/>
      <c r="AC240" s="152"/>
      <c r="AD240" s="12"/>
      <c r="AE240" s="12"/>
    </row>
    <row r="241" spans="8:31">
      <c r="H241" s="12"/>
      <c r="I241" s="12"/>
      <c r="J241" s="12"/>
      <c r="K241" s="12"/>
      <c r="L241" s="12"/>
      <c r="M241" s="66"/>
      <c r="N241" s="66"/>
      <c r="O241" s="12"/>
      <c r="P241" s="12"/>
      <c r="Q241" s="12"/>
      <c r="R241" s="66"/>
      <c r="S241" s="12"/>
      <c r="T241" s="66"/>
      <c r="U241" s="152"/>
      <c r="V241" s="152"/>
      <c r="W241" s="12"/>
      <c r="X241" s="152"/>
      <c r="Y241" s="152"/>
      <c r="Z241" s="152"/>
      <c r="AA241" s="12"/>
      <c r="AB241" s="66"/>
      <c r="AC241" s="152"/>
      <c r="AD241" s="12"/>
      <c r="AE241" s="12"/>
    </row>
    <row r="242" spans="8:31">
      <c r="H242" s="12"/>
      <c r="I242" s="12"/>
      <c r="J242" s="12"/>
      <c r="K242" s="12"/>
      <c r="L242" s="12"/>
      <c r="M242" s="66"/>
      <c r="N242" s="66"/>
      <c r="O242" s="12"/>
      <c r="P242" s="12"/>
      <c r="Q242" s="12"/>
      <c r="R242" s="66"/>
      <c r="S242" s="12"/>
      <c r="T242" s="66"/>
      <c r="U242" s="152"/>
      <c r="V242" s="152"/>
      <c r="W242" s="12"/>
      <c r="X242" s="152"/>
      <c r="Y242" s="152"/>
      <c r="Z242" s="152"/>
      <c r="AA242" s="12"/>
      <c r="AB242" s="66"/>
      <c r="AC242" s="152"/>
      <c r="AD242" s="12"/>
      <c r="AE242" s="12"/>
    </row>
    <row r="243" spans="8:31">
      <c r="H243" s="12"/>
      <c r="I243" s="12"/>
      <c r="J243" s="12"/>
      <c r="K243" s="12"/>
      <c r="L243" s="12"/>
      <c r="M243" s="66"/>
      <c r="N243" s="66"/>
      <c r="O243" s="12"/>
      <c r="P243" s="12"/>
      <c r="Q243" s="12"/>
      <c r="R243" s="66"/>
      <c r="S243" s="12"/>
      <c r="T243" s="66"/>
      <c r="U243" s="152"/>
      <c r="V243" s="152"/>
      <c r="W243" s="12"/>
      <c r="X243" s="152"/>
      <c r="Y243" s="152"/>
      <c r="Z243" s="152"/>
      <c r="AA243" s="12"/>
      <c r="AB243" s="66"/>
      <c r="AC243" s="152"/>
      <c r="AD243" s="12"/>
      <c r="AE243" s="12"/>
    </row>
    <row r="244" spans="8:31">
      <c r="H244" s="12"/>
      <c r="I244" s="12"/>
      <c r="J244" s="12"/>
      <c r="K244" s="12"/>
      <c r="L244" s="12"/>
      <c r="M244" s="66"/>
      <c r="N244" s="66"/>
      <c r="O244" s="12"/>
      <c r="P244" s="12"/>
      <c r="Q244" s="12"/>
      <c r="R244" s="66"/>
      <c r="S244" s="12"/>
      <c r="T244" s="66"/>
      <c r="U244" s="152"/>
      <c r="V244" s="152"/>
      <c r="W244" s="12"/>
      <c r="X244" s="152"/>
      <c r="Y244" s="152"/>
      <c r="Z244" s="152"/>
      <c r="AA244" s="12"/>
      <c r="AB244" s="66"/>
      <c r="AC244" s="152"/>
      <c r="AD244" s="12"/>
      <c r="AE244" s="12"/>
    </row>
    <row r="245" spans="8:31">
      <c r="H245" s="12"/>
      <c r="I245" s="12"/>
      <c r="J245" s="12"/>
      <c r="K245" s="12"/>
      <c r="L245" s="12"/>
      <c r="M245" s="66"/>
      <c r="N245" s="66"/>
      <c r="O245" s="12"/>
      <c r="P245" s="12"/>
      <c r="Q245" s="12"/>
      <c r="R245" s="66"/>
      <c r="S245" s="12"/>
      <c r="T245" s="66"/>
      <c r="U245" s="152"/>
      <c r="V245" s="152"/>
      <c r="W245" s="12"/>
      <c r="X245" s="152"/>
      <c r="Y245" s="152"/>
      <c r="Z245" s="152"/>
      <c r="AA245" s="12"/>
      <c r="AB245" s="66"/>
      <c r="AC245" s="152"/>
      <c r="AD245" s="12"/>
      <c r="AE245" s="12"/>
    </row>
    <row r="246" spans="8:31">
      <c r="H246" s="12"/>
      <c r="I246" s="12"/>
      <c r="J246" s="12"/>
      <c r="K246" s="12"/>
      <c r="L246" s="12"/>
      <c r="M246" s="66"/>
      <c r="N246" s="66"/>
      <c r="O246" s="12"/>
      <c r="P246" s="12"/>
      <c r="Q246" s="12"/>
      <c r="R246" s="66"/>
      <c r="S246" s="12"/>
      <c r="T246" s="66"/>
      <c r="U246" s="152"/>
      <c r="V246" s="152"/>
      <c r="W246" s="12"/>
      <c r="X246" s="152"/>
      <c r="Y246" s="152"/>
      <c r="Z246" s="152"/>
      <c r="AA246" s="12"/>
      <c r="AB246" s="66"/>
      <c r="AC246" s="152"/>
      <c r="AD246" s="12"/>
      <c r="AE246" s="12"/>
    </row>
    <row r="247" spans="8:31">
      <c r="H247" s="12"/>
      <c r="I247" s="12"/>
      <c r="J247" s="12"/>
      <c r="K247" s="12"/>
      <c r="L247" s="12"/>
      <c r="M247" s="66"/>
      <c r="N247" s="66"/>
      <c r="O247" s="12"/>
      <c r="P247" s="12"/>
      <c r="Q247" s="12"/>
      <c r="R247" s="66"/>
      <c r="S247" s="12"/>
      <c r="T247" s="66"/>
      <c r="U247" s="152"/>
      <c r="V247" s="152"/>
      <c r="W247" s="12"/>
      <c r="X247" s="152"/>
      <c r="Y247" s="152"/>
      <c r="Z247" s="152"/>
      <c r="AA247" s="12"/>
      <c r="AB247" s="66"/>
      <c r="AC247" s="152"/>
      <c r="AD247" s="12"/>
      <c r="AE247" s="12"/>
    </row>
    <row r="248" spans="8:31">
      <c r="H248" s="12"/>
      <c r="I248" s="12"/>
      <c r="J248" s="12"/>
      <c r="K248" s="12"/>
      <c r="L248" s="12"/>
      <c r="M248" s="66"/>
      <c r="N248" s="66"/>
      <c r="O248" s="12"/>
      <c r="P248" s="12"/>
      <c r="Q248" s="12"/>
      <c r="R248" s="66"/>
      <c r="S248" s="12"/>
      <c r="T248" s="66"/>
      <c r="U248" s="152"/>
      <c r="V248" s="152"/>
      <c r="W248" s="12"/>
      <c r="X248" s="152"/>
      <c r="Y248" s="152"/>
      <c r="Z248" s="152"/>
      <c r="AA248" s="12"/>
      <c r="AB248" s="66"/>
      <c r="AC248" s="152"/>
      <c r="AD248" s="12"/>
      <c r="AE248" s="12"/>
    </row>
    <row r="249" spans="8:31">
      <c r="H249" s="12"/>
      <c r="I249" s="12"/>
      <c r="J249" s="12"/>
      <c r="K249" s="12"/>
      <c r="L249" s="12"/>
      <c r="M249" s="66"/>
      <c r="N249" s="66"/>
      <c r="O249" s="12"/>
      <c r="P249" s="12"/>
      <c r="Q249" s="12"/>
      <c r="R249" s="66"/>
      <c r="S249" s="12"/>
      <c r="T249" s="66"/>
      <c r="U249" s="152"/>
      <c r="V249" s="152"/>
      <c r="W249" s="12"/>
      <c r="X249" s="152"/>
      <c r="Y249" s="152"/>
      <c r="Z249" s="152"/>
      <c r="AA249" s="12"/>
      <c r="AB249" s="66"/>
      <c r="AC249" s="152"/>
      <c r="AD249" s="12"/>
      <c r="AE249" s="12"/>
    </row>
    <row r="250" spans="8:31">
      <c r="H250" s="12"/>
      <c r="I250" s="12"/>
      <c r="J250" s="12"/>
      <c r="K250" s="12"/>
      <c r="L250" s="12"/>
      <c r="M250" s="66"/>
      <c r="N250" s="66"/>
      <c r="O250" s="12"/>
      <c r="P250" s="12"/>
      <c r="Q250" s="12"/>
      <c r="R250" s="66"/>
      <c r="S250" s="12"/>
      <c r="T250" s="66"/>
      <c r="U250" s="152"/>
      <c r="V250" s="152"/>
      <c r="W250" s="12"/>
      <c r="X250" s="152"/>
      <c r="Y250" s="152"/>
      <c r="Z250" s="152"/>
      <c r="AA250" s="12"/>
      <c r="AB250" s="66"/>
      <c r="AC250" s="152"/>
      <c r="AD250" s="12"/>
      <c r="AE250" s="12"/>
    </row>
    <row r="251" spans="8:31">
      <c r="H251" s="12"/>
      <c r="I251" s="12"/>
      <c r="J251" s="12"/>
      <c r="K251" s="12"/>
      <c r="L251" s="12"/>
      <c r="M251" s="66"/>
      <c r="N251" s="66"/>
      <c r="O251" s="12"/>
      <c r="P251" s="12"/>
      <c r="Q251" s="12"/>
      <c r="R251" s="66"/>
      <c r="S251" s="12"/>
      <c r="T251" s="66"/>
      <c r="U251" s="152"/>
      <c r="V251" s="152"/>
      <c r="W251" s="12"/>
      <c r="X251" s="152"/>
      <c r="Y251" s="152"/>
      <c r="Z251" s="152"/>
      <c r="AA251" s="12"/>
      <c r="AB251" s="66"/>
      <c r="AC251" s="152"/>
      <c r="AD251" s="12"/>
      <c r="AE251" s="12"/>
    </row>
    <row r="252" spans="8:31">
      <c r="H252" s="12"/>
      <c r="I252" s="12"/>
      <c r="J252" s="12"/>
      <c r="K252" s="12"/>
      <c r="L252" s="12"/>
      <c r="M252" s="66"/>
      <c r="N252" s="66"/>
      <c r="O252" s="12"/>
      <c r="P252" s="12"/>
      <c r="Q252" s="12"/>
      <c r="R252" s="66"/>
      <c r="S252" s="12"/>
      <c r="T252" s="66"/>
      <c r="U252" s="152"/>
      <c r="V252" s="152"/>
      <c r="W252" s="12"/>
      <c r="X252" s="152"/>
      <c r="Y252" s="152"/>
      <c r="Z252" s="152"/>
      <c r="AA252" s="12"/>
      <c r="AB252" s="66"/>
      <c r="AC252" s="152"/>
      <c r="AD252" s="12"/>
      <c r="AE252" s="12"/>
    </row>
    <row r="253" spans="8:31">
      <c r="H253" s="12"/>
      <c r="I253" s="12"/>
      <c r="J253" s="12"/>
      <c r="K253" s="12"/>
      <c r="L253" s="12"/>
      <c r="M253" s="66"/>
      <c r="N253" s="66"/>
      <c r="O253" s="12"/>
      <c r="P253" s="12"/>
      <c r="Q253" s="12"/>
      <c r="R253" s="66"/>
      <c r="S253" s="12"/>
      <c r="T253" s="66"/>
      <c r="U253" s="152"/>
      <c r="V253" s="152"/>
      <c r="W253" s="12"/>
      <c r="X253" s="152"/>
      <c r="Y253" s="152"/>
      <c r="Z253" s="152"/>
      <c r="AA253" s="12"/>
      <c r="AB253" s="66"/>
      <c r="AC253" s="152"/>
      <c r="AD253" s="12"/>
      <c r="AE253" s="12"/>
    </row>
    <row r="254" spans="8:31">
      <c r="H254" s="12"/>
      <c r="I254" s="12"/>
      <c r="J254" s="12"/>
      <c r="K254" s="12"/>
      <c r="L254" s="12"/>
      <c r="M254" s="66"/>
      <c r="N254" s="66"/>
      <c r="O254" s="12"/>
      <c r="P254" s="12"/>
      <c r="Q254" s="12"/>
      <c r="R254" s="66"/>
      <c r="S254" s="12"/>
      <c r="T254" s="66"/>
      <c r="U254" s="152"/>
      <c r="V254" s="152"/>
      <c r="W254" s="12"/>
      <c r="X254" s="152"/>
      <c r="Y254" s="152"/>
      <c r="Z254" s="152"/>
      <c r="AA254" s="12"/>
      <c r="AB254" s="66"/>
      <c r="AC254" s="152"/>
      <c r="AD254" s="12"/>
      <c r="AE254" s="12"/>
    </row>
    <row r="255" spans="8:31">
      <c r="H255" s="12"/>
      <c r="I255" s="12"/>
      <c r="J255" s="12"/>
      <c r="K255" s="12"/>
      <c r="L255" s="12"/>
      <c r="M255" s="66"/>
      <c r="N255" s="66"/>
      <c r="O255" s="12"/>
      <c r="P255" s="12"/>
      <c r="Q255" s="12"/>
      <c r="R255" s="66"/>
      <c r="S255" s="12"/>
      <c r="T255" s="66"/>
      <c r="U255" s="152"/>
      <c r="V255" s="152"/>
      <c r="W255" s="12"/>
      <c r="X255" s="152"/>
      <c r="Y255" s="152"/>
      <c r="Z255" s="152"/>
      <c r="AA255" s="12"/>
      <c r="AB255" s="66"/>
      <c r="AC255" s="152"/>
      <c r="AD255" s="12"/>
      <c r="AE255" s="12"/>
    </row>
    <row r="256" spans="8:31">
      <c r="H256" s="12"/>
      <c r="I256" s="12"/>
      <c r="J256" s="12"/>
      <c r="K256" s="12"/>
      <c r="L256" s="12"/>
      <c r="M256" s="66"/>
      <c r="N256" s="66"/>
      <c r="O256" s="12"/>
      <c r="P256" s="12"/>
      <c r="Q256" s="12"/>
      <c r="R256" s="66"/>
      <c r="S256" s="12"/>
      <c r="T256" s="66"/>
      <c r="U256" s="152"/>
      <c r="V256" s="152"/>
      <c r="W256" s="12"/>
      <c r="X256" s="152"/>
      <c r="Y256" s="152"/>
      <c r="Z256" s="152"/>
      <c r="AA256" s="12"/>
      <c r="AB256" s="66"/>
      <c r="AC256" s="152"/>
      <c r="AD256" s="12"/>
      <c r="AE256" s="12"/>
    </row>
    <row r="257" spans="8:31">
      <c r="H257" s="12"/>
      <c r="I257" s="12"/>
      <c r="J257" s="12"/>
      <c r="K257" s="12"/>
      <c r="L257" s="12"/>
      <c r="M257" s="66"/>
      <c r="N257" s="66"/>
      <c r="O257" s="12"/>
      <c r="P257" s="12"/>
      <c r="Q257" s="12"/>
      <c r="R257" s="66"/>
      <c r="S257" s="12"/>
      <c r="T257" s="66"/>
      <c r="U257" s="152"/>
      <c r="V257" s="152"/>
      <c r="W257" s="12"/>
      <c r="X257" s="152"/>
      <c r="Y257" s="152"/>
      <c r="Z257" s="152"/>
      <c r="AA257" s="12"/>
      <c r="AB257" s="66"/>
      <c r="AC257" s="152"/>
      <c r="AD257" s="12"/>
      <c r="AE257" s="12"/>
    </row>
    <row r="258" spans="8:31">
      <c r="H258" s="12"/>
      <c r="I258" s="12"/>
      <c r="J258" s="12"/>
      <c r="K258" s="12"/>
      <c r="L258" s="12"/>
      <c r="M258" s="66"/>
      <c r="N258" s="66"/>
      <c r="O258" s="12"/>
      <c r="P258" s="12"/>
      <c r="Q258" s="12"/>
      <c r="R258" s="66"/>
      <c r="S258" s="12"/>
      <c r="T258" s="66"/>
      <c r="U258" s="152"/>
      <c r="V258" s="152"/>
      <c r="W258" s="12"/>
      <c r="X258" s="152"/>
      <c r="Y258" s="152"/>
      <c r="Z258" s="152"/>
      <c r="AA258" s="12"/>
      <c r="AB258" s="66"/>
      <c r="AC258" s="152"/>
      <c r="AD258" s="12"/>
      <c r="AE258" s="12"/>
    </row>
    <row r="259" spans="8:31">
      <c r="H259" s="12"/>
      <c r="I259" s="12"/>
      <c r="J259" s="12"/>
      <c r="K259" s="12"/>
      <c r="L259" s="12"/>
      <c r="M259" s="66"/>
      <c r="N259" s="66"/>
      <c r="O259" s="12"/>
      <c r="P259" s="12"/>
      <c r="Q259" s="12"/>
      <c r="R259" s="66"/>
      <c r="S259" s="12"/>
      <c r="T259" s="66"/>
      <c r="U259" s="152"/>
      <c r="V259" s="152"/>
      <c r="W259" s="12"/>
      <c r="X259" s="152"/>
      <c r="Y259" s="152"/>
      <c r="Z259" s="152"/>
      <c r="AA259" s="12"/>
      <c r="AB259" s="66"/>
      <c r="AC259" s="152"/>
      <c r="AD259" s="12"/>
      <c r="AE259" s="12"/>
    </row>
    <row r="260" spans="8:31">
      <c r="H260" s="12"/>
      <c r="I260" s="12"/>
      <c r="J260" s="12"/>
      <c r="K260" s="12"/>
      <c r="L260" s="12"/>
      <c r="M260" s="66"/>
      <c r="N260" s="66"/>
      <c r="O260" s="12"/>
      <c r="P260" s="12"/>
      <c r="Q260" s="12"/>
      <c r="R260" s="66"/>
      <c r="S260" s="12"/>
      <c r="T260" s="66"/>
      <c r="U260" s="152"/>
      <c r="V260" s="152"/>
      <c r="W260" s="12"/>
      <c r="X260" s="152"/>
      <c r="Y260" s="152"/>
      <c r="Z260" s="152"/>
      <c r="AA260" s="12"/>
      <c r="AB260" s="66"/>
      <c r="AC260" s="152"/>
      <c r="AD260" s="12"/>
      <c r="AE260" s="12"/>
    </row>
    <row r="261" spans="8:31">
      <c r="H261" s="12"/>
      <c r="I261" s="12"/>
      <c r="J261" s="12"/>
      <c r="K261" s="12"/>
      <c r="L261" s="12"/>
      <c r="M261" s="66"/>
      <c r="N261" s="66"/>
      <c r="O261" s="12"/>
      <c r="P261" s="12"/>
      <c r="Q261" s="12"/>
      <c r="R261" s="66"/>
      <c r="S261" s="12"/>
      <c r="T261" s="66"/>
      <c r="U261" s="152"/>
      <c r="V261" s="152"/>
      <c r="W261" s="12"/>
      <c r="X261" s="152"/>
      <c r="Y261" s="152"/>
      <c r="Z261" s="152"/>
      <c r="AA261" s="12"/>
      <c r="AB261" s="66"/>
      <c r="AC261" s="152"/>
      <c r="AD261" s="12"/>
      <c r="AE261" s="12"/>
    </row>
    <row r="262" spans="8:31">
      <c r="H262" s="12"/>
      <c r="I262" s="12"/>
      <c r="J262" s="12"/>
      <c r="K262" s="12"/>
      <c r="L262" s="12"/>
      <c r="M262" s="66"/>
      <c r="N262" s="66"/>
      <c r="O262" s="12"/>
      <c r="P262" s="12"/>
      <c r="Q262" s="12"/>
      <c r="R262" s="66"/>
      <c r="S262" s="12"/>
      <c r="T262" s="66"/>
      <c r="U262" s="152"/>
      <c r="V262" s="152"/>
      <c r="W262" s="12"/>
      <c r="X262" s="152"/>
      <c r="Y262" s="152"/>
      <c r="Z262" s="152"/>
      <c r="AA262" s="12"/>
      <c r="AB262" s="66"/>
      <c r="AC262" s="152"/>
      <c r="AD262" s="12"/>
      <c r="AE262" s="12"/>
    </row>
    <row r="263" spans="8:31">
      <c r="H263" s="12"/>
      <c r="I263" s="12"/>
      <c r="J263" s="12"/>
      <c r="K263" s="12"/>
      <c r="L263" s="12"/>
      <c r="M263" s="66"/>
      <c r="N263" s="66"/>
      <c r="O263" s="12"/>
      <c r="P263" s="12"/>
      <c r="Q263" s="12"/>
      <c r="R263" s="66"/>
      <c r="S263" s="12"/>
      <c r="T263" s="66"/>
      <c r="U263" s="152"/>
      <c r="V263" s="152"/>
      <c r="W263" s="12"/>
      <c r="X263" s="152"/>
      <c r="Y263" s="152"/>
      <c r="Z263" s="152"/>
      <c r="AA263" s="12"/>
      <c r="AB263" s="66"/>
      <c r="AC263" s="152"/>
      <c r="AD263" s="12"/>
      <c r="AE263" s="12"/>
    </row>
    <row r="264" spans="8:31">
      <c r="H264" s="12"/>
      <c r="I264" s="12"/>
      <c r="J264" s="12"/>
      <c r="K264" s="12"/>
      <c r="L264" s="12"/>
      <c r="M264" s="66"/>
      <c r="N264" s="66"/>
      <c r="O264" s="12"/>
      <c r="P264" s="12"/>
      <c r="Q264" s="12"/>
      <c r="R264" s="66"/>
      <c r="S264" s="12"/>
      <c r="T264" s="66"/>
      <c r="U264" s="152"/>
      <c r="V264" s="152"/>
      <c r="W264" s="12"/>
      <c r="X264" s="152"/>
      <c r="Y264" s="152"/>
      <c r="Z264" s="152"/>
      <c r="AA264" s="12"/>
      <c r="AB264" s="66"/>
      <c r="AC264" s="152"/>
      <c r="AD264" s="12"/>
      <c r="AE264" s="12"/>
    </row>
    <row r="265" spans="8:31">
      <c r="H265" s="12"/>
      <c r="I265" s="12"/>
      <c r="J265" s="12"/>
      <c r="K265" s="12"/>
      <c r="L265" s="12"/>
      <c r="M265" s="66"/>
      <c r="N265" s="66"/>
      <c r="O265" s="12"/>
      <c r="P265" s="12"/>
      <c r="Q265" s="12"/>
      <c r="R265" s="66"/>
      <c r="S265" s="12"/>
      <c r="T265" s="66"/>
      <c r="U265" s="152"/>
      <c r="V265" s="152"/>
      <c r="W265" s="12"/>
      <c r="X265" s="152"/>
      <c r="Y265" s="152"/>
      <c r="Z265" s="152"/>
      <c r="AA265" s="12"/>
      <c r="AB265" s="66"/>
      <c r="AC265" s="152"/>
      <c r="AD265" s="12"/>
      <c r="AE265" s="12"/>
    </row>
    <row r="266" spans="8:31">
      <c r="H266" s="12"/>
      <c r="I266" s="12"/>
      <c r="J266" s="12"/>
      <c r="K266" s="12"/>
      <c r="L266" s="12"/>
      <c r="M266" s="66"/>
      <c r="N266" s="66"/>
      <c r="O266" s="12"/>
      <c r="P266" s="12"/>
      <c r="Q266" s="12"/>
      <c r="R266" s="66"/>
      <c r="S266" s="12"/>
      <c r="T266" s="66"/>
      <c r="U266" s="152"/>
      <c r="V266" s="152"/>
      <c r="W266" s="12"/>
      <c r="X266" s="152"/>
      <c r="Y266" s="152"/>
      <c r="Z266" s="152"/>
      <c r="AA266" s="12"/>
      <c r="AB266" s="66"/>
      <c r="AC266" s="152"/>
      <c r="AD266" s="12"/>
      <c r="AE266" s="12"/>
    </row>
    <row r="267" spans="8:31">
      <c r="H267" s="12"/>
      <c r="I267" s="12"/>
      <c r="J267" s="12"/>
      <c r="K267" s="12"/>
      <c r="L267" s="12"/>
      <c r="M267" s="66"/>
      <c r="N267" s="66"/>
      <c r="O267" s="12"/>
      <c r="P267" s="12"/>
      <c r="Q267" s="12"/>
      <c r="R267" s="66"/>
      <c r="S267" s="12"/>
      <c r="T267" s="66"/>
      <c r="U267" s="152"/>
      <c r="V267" s="152"/>
      <c r="W267" s="12"/>
      <c r="X267" s="152"/>
      <c r="Y267" s="152"/>
      <c r="Z267" s="152"/>
      <c r="AA267" s="12"/>
      <c r="AB267" s="66"/>
      <c r="AC267" s="152"/>
      <c r="AD267" s="12"/>
      <c r="AE267" s="12"/>
    </row>
    <row r="268" spans="8:31">
      <c r="H268" s="12"/>
      <c r="I268" s="12"/>
      <c r="J268" s="12"/>
      <c r="K268" s="12"/>
      <c r="L268" s="12"/>
      <c r="M268" s="66"/>
      <c r="N268" s="66"/>
      <c r="O268" s="12"/>
      <c r="P268" s="12"/>
      <c r="Q268" s="12"/>
      <c r="R268" s="66"/>
      <c r="S268" s="12"/>
      <c r="T268" s="66"/>
      <c r="U268" s="152"/>
      <c r="V268" s="152"/>
      <c r="W268" s="12"/>
      <c r="X268" s="152"/>
      <c r="Y268" s="152"/>
      <c r="Z268" s="152"/>
      <c r="AA268" s="12"/>
      <c r="AB268" s="66"/>
      <c r="AC268" s="152"/>
      <c r="AD268" s="12"/>
      <c r="AE268" s="12"/>
    </row>
    <row r="269" spans="8:31">
      <c r="H269" s="12"/>
      <c r="I269" s="12"/>
      <c r="J269" s="12"/>
      <c r="K269" s="12"/>
      <c r="L269" s="12"/>
      <c r="M269" s="66"/>
      <c r="N269" s="66"/>
      <c r="O269" s="12"/>
      <c r="P269" s="12"/>
      <c r="Q269" s="12"/>
      <c r="R269" s="66"/>
      <c r="S269" s="12"/>
      <c r="T269" s="66"/>
      <c r="U269" s="152"/>
      <c r="V269" s="152"/>
      <c r="W269" s="12"/>
      <c r="X269" s="152"/>
      <c r="Y269" s="152"/>
      <c r="Z269" s="152"/>
      <c r="AA269" s="12"/>
      <c r="AB269" s="66"/>
      <c r="AC269" s="152"/>
      <c r="AD269" s="12"/>
      <c r="AE269" s="12"/>
    </row>
    <row r="270" spans="8:31">
      <c r="H270" s="12"/>
      <c r="I270" s="12"/>
      <c r="J270" s="12"/>
      <c r="K270" s="12"/>
      <c r="L270" s="12"/>
      <c r="M270" s="66"/>
      <c r="N270" s="66"/>
      <c r="O270" s="12"/>
      <c r="P270" s="12"/>
      <c r="Q270" s="12"/>
      <c r="R270" s="66"/>
      <c r="S270" s="12"/>
      <c r="T270" s="66"/>
      <c r="U270" s="152"/>
      <c r="V270" s="152"/>
      <c r="W270" s="12"/>
      <c r="X270" s="152"/>
      <c r="Y270" s="152"/>
      <c r="Z270" s="152"/>
      <c r="AA270" s="12"/>
      <c r="AB270" s="66"/>
      <c r="AC270" s="152"/>
      <c r="AD270" s="12"/>
      <c r="AE270" s="12"/>
    </row>
    <row r="271" spans="8:31">
      <c r="H271" s="12"/>
      <c r="I271" s="12"/>
      <c r="J271" s="12"/>
      <c r="K271" s="12"/>
      <c r="L271" s="12"/>
      <c r="M271" s="66"/>
      <c r="N271" s="66"/>
      <c r="O271" s="12"/>
      <c r="P271" s="12"/>
      <c r="Q271" s="12"/>
      <c r="R271" s="66"/>
      <c r="S271" s="12"/>
      <c r="T271" s="66"/>
      <c r="U271" s="152"/>
      <c r="V271" s="152"/>
      <c r="W271" s="12"/>
      <c r="X271" s="152"/>
      <c r="Y271" s="152"/>
      <c r="Z271" s="152"/>
      <c r="AA271" s="12"/>
      <c r="AB271" s="66"/>
      <c r="AC271" s="152"/>
      <c r="AD271" s="12"/>
      <c r="AE271" s="12"/>
    </row>
    <row r="272" spans="8:31">
      <c r="H272" s="12"/>
      <c r="I272" s="12"/>
      <c r="J272" s="12"/>
      <c r="K272" s="12"/>
      <c r="L272" s="12"/>
      <c r="M272" s="66"/>
      <c r="N272" s="66"/>
      <c r="O272" s="12"/>
      <c r="P272" s="12"/>
      <c r="Q272" s="12"/>
      <c r="R272" s="66"/>
      <c r="S272" s="12"/>
      <c r="T272" s="66"/>
      <c r="U272" s="152"/>
      <c r="V272" s="152"/>
      <c r="W272" s="12"/>
      <c r="X272" s="152"/>
      <c r="Y272" s="152"/>
      <c r="Z272" s="152"/>
      <c r="AA272" s="12"/>
      <c r="AB272" s="66"/>
      <c r="AC272" s="152"/>
      <c r="AD272" s="12"/>
      <c r="AE272" s="12"/>
    </row>
    <row r="273" spans="8:31">
      <c r="H273" s="12"/>
      <c r="I273" s="12"/>
      <c r="J273" s="12"/>
      <c r="K273" s="12"/>
      <c r="L273" s="12"/>
      <c r="M273" s="66"/>
      <c r="N273" s="66"/>
      <c r="O273" s="12"/>
      <c r="P273" s="12"/>
      <c r="Q273" s="12"/>
      <c r="R273" s="66"/>
      <c r="S273" s="12"/>
      <c r="T273" s="66"/>
      <c r="U273" s="152"/>
      <c r="V273" s="152"/>
      <c r="W273" s="12"/>
      <c r="X273" s="152"/>
      <c r="Y273" s="152"/>
      <c r="Z273" s="152"/>
      <c r="AA273" s="12"/>
      <c r="AB273" s="66"/>
      <c r="AC273" s="152"/>
      <c r="AD273" s="12"/>
      <c r="AE273" s="12"/>
    </row>
    <row r="274" spans="8:31">
      <c r="H274" s="12"/>
      <c r="I274" s="12"/>
      <c r="J274" s="12"/>
      <c r="K274" s="12"/>
      <c r="L274" s="12"/>
      <c r="M274" s="66"/>
      <c r="N274" s="66"/>
      <c r="O274" s="12"/>
      <c r="P274" s="12"/>
      <c r="Q274" s="12"/>
      <c r="R274" s="66"/>
      <c r="S274" s="12"/>
      <c r="T274" s="66"/>
      <c r="U274" s="152"/>
      <c r="V274" s="152"/>
      <c r="W274" s="12"/>
      <c r="X274" s="152"/>
      <c r="Y274" s="152"/>
      <c r="Z274" s="152"/>
      <c r="AA274" s="12"/>
      <c r="AB274" s="66"/>
      <c r="AC274" s="152"/>
      <c r="AD274" s="12"/>
      <c r="AE274" s="12"/>
    </row>
    <row r="275" spans="8:31">
      <c r="H275" s="12"/>
      <c r="I275" s="12"/>
      <c r="J275" s="12"/>
      <c r="K275" s="12"/>
      <c r="L275" s="12"/>
      <c r="M275" s="66"/>
      <c r="N275" s="66"/>
      <c r="O275" s="12"/>
      <c r="P275" s="12"/>
      <c r="Q275" s="12"/>
      <c r="R275" s="66"/>
      <c r="S275" s="12"/>
      <c r="T275" s="66"/>
      <c r="U275" s="152"/>
      <c r="V275" s="152"/>
      <c r="W275" s="12"/>
      <c r="X275" s="152"/>
      <c r="Y275" s="152"/>
      <c r="Z275" s="152"/>
      <c r="AA275" s="12"/>
      <c r="AB275" s="66"/>
      <c r="AC275" s="152"/>
      <c r="AD275" s="12"/>
      <c r="AE275" s="12"/>
    </row>
    <row r="276" spans="8:31">
      <c r="H276" s="12"/>
      <c r="I276" s="12"/>
      <c r="J276" s="12"/>
      <c r="K276" s="12"/>
      <c r="L276" s="12"/>
      <c r="M276" s="66"/>
      <c r="N276" s="66"/>
      <c r="O276" s="12"/>
      <c r="P276" s="12"/>
      <c r="Q276" s="12"/>
      <c r="R276" s="66"/>
      <c r="S276" s="12"/>
      <c r="T276" s="66"/>
      <c r="U276" s="152"/>
      <c r="V276" s="152"/>
      <c r="W276" s="12"/>
      <c r="X276" s="152"/>
      <c r="Y276" s="152"/>
      <c r="Z276" s="152"/>
      <c r="AA276" s="12"/>
      <c r="AB276" s="66"/>
      <c r="AC276" s="152"/>
      <c r="AD276" s="12"/>
      <c r="AE276" s="12"/>
    </row>
    <row r="277" spans="8:31">
      <c r="H277" s="12"/>
      <c r="I277" s="12"/>
      <c r="J277" s="12"/>
      <c r="K277" s="12"/>
      <c r="L277" s="12"/>
      <c r="M277" s="66"/>
      <c r="N277" s="66"/>
      <c r="O277" s="12"/>
      <c r="P277" s="12"/>
      <c r="Q277" s="12"/>
      <c r="R277" s="66"/>
      <c r="S277" s="12"/>
      <c r="T277" s="66"/>
      <c r="U277" s="152"/>
      <c r="V277" s="152"/>
      <c r="W277" s="12"/>
      <c r="X277" s="152"/>
      <c r="Y277" s="152"/>
      <c r="Z277" s="152"/>
      <c r="AA277" s="12"/>
      <c r="AB277" s="66"/>
      <c r="AC277" s="152"/>
      <c r="AD277" s="12"/>
      <c r="AE277" s="12"/>
    </row>
    <row r="278" spans="8:31">
      <c r="H278" s="12"/>
      <c r="I278" s="12"/>
      <c r="J278" s="12"/>
      <c r="K278" s="12"/>
      <c r="L278" s="12"/>
      <c r="M278" s="66"/>
      <c r="N278" s="66"/>
      <c r="O278" s="12"/>
      <c r="P278" s="12"/>
      <c r="Q278" s="12"/>
      <c r="R278" s="66"/>
      <c r="S278" s="12"/>
      <c r="T278" s="66"/>
      <c r="U278" s="152"/>
      <c r="V278" s="152"/>
      <c r="W278" s="12"/>
      <c r="X278" s="152"/>
      <c r="Y278" s="152"/>
      <c r="Z278" s="152"/>
      <c r="AA278" s="12"/>
      <c r="AB278" s="66"/>
      <c r="AC278" s="152"/>
      <c r="AD278" s="12"/>
      <c r="AE278" s="12"/>
    </row>
    <row r="279" spans="8:31">
      <c r="H279" s="12"/>
      <c r="I279" s="12"/>
      <c r="J279" s="12"/>
      <c r="K279" s="12"/>
      <c r="L279" s="12"/>
      <c r="M279" s="66"/>
      <c r="N279" s="66"/>
      <c r="O279" s="12"/>
      <c r="P279" s="12"/>
      <c r="Q279" s="12"/>
      <c r="R279" s="66"/>
      <c r="S279" s="12"/>
      <c r="T279" s="66"/>
      <c r="U279" s="152"/>
      <c r="V279" s="152"/>
      <c r="W279" s="12"/>
      <c r="X279" s="152"/>
      <c r="Y279" s="152"/>
      <c r="Z279" s="152"/>
      <c r="AA279" s="12"/>
      <c r="AB279" s="66"/>
      <c r="AC279" s="152"/>
      <c r="AD279" s="12"/>
      <c r="AE279" s="12"/>
    </row>
    <row r="280" spans="8:31">
      <c r="H280" s="12"/>
      <c r="I280" s="12"/>
      <c r="J280" s="12"/>
      <c r="K280" s="12"/>
      <c r="L280" s="12"/>
      <c r="M280" s="66"/>
      <c r="N280" s="66"/>
      <c r="O280" s="12"/>
      <c r="P280" s="12"/>
      <c r="Q280" s="12"/>
      <c r="R280" s="66"/>
      <c r="S280" s="12"/>
      <c r="T280" s="66"/>
      <c r="U280" s="152"/>
      <c r="V280" s="152"/>
      <c r="W280" s="12"/>
      <c r="X280" s="152"/>
      <c r="Y280" s="152"/>
      <c r="Z280" s="152"/>
      <c r="AA280" s="12"/>
      <c r="AB280" s="66"/>
      <c r="AC280" s="152"/>
      <c r="AD280" s="12"/>
      <c r="AE280" s="12"/>
    </row>
    <row r="281" spans="8:31">
      <c r="H281" s="12"/>
      <c r="I281" s="12"/>
      <c r="J281" s="12"/>
      <c r="K281" s="12"/>
      <c r="L281" s="12"/>
      <c r="M281" s="66"/>
      <c r="N281" s="66"/>
      <c r="O281" s="12"/>
      <c r="P281" s="12"/>
      <c r="Q281" s="12"/>
      <c r="R281" s="66"/>
      <c r="S281" s="12"/>
      <c r="T281" s="66"/>
      <c r="U281" s="152"/>
      <c r="V281" s="152"/>
      <c r="W281" s="12"/>
      <c r="X281" s="152"/>
      <c r="Y281" s="152"/>
      <c r="Z281" s="152"/>
      <c r="AA281" s="12"/>
      <c r="AB281" s="66"/>
      <c r="AC281" s="152"/>
      <c r="AD281" s="12"/>
      <c r="AE281" s="12"/>
    </row>
    <row r="282" spans="8:31">
      <c r="H282" s="12"/>
      <c r="I282" s="12"/>
      <c r="J282" s="12"/>
      <c r="K282" s="12"/>
      <c r="L282" s="12"/>
      <c r="M282" s="66"/>
      <c r="N282" s="66"/>
      <c r="O282" s="12"/>
      <c r="P282" s="12"/>
      <c r="Q282" s="12"/>
      <c r="R282" s="66"/>
      <c r="S282" s="12"/>
      <c r="T282" s="66"/>
      <c r="U282" s="152"/>
      <c r="V282" s="152"/>
      <c r="W282" s="12"/>
      <c r="X282" s="152"/>
      <c r="Y282" s="152"/>
      <c r="Z282" s="152"/>
      <c r="AA282" s="12"/>
      <c r="AB282" s="66"/>
      <c r="AC282" s="152"/>
      <c r="AD282" s="12"/>
      <c r="AE282" s="12"/>
    </row>
    <row r="283" spans="8:31">
      <c r="H283" s="12"/>
      <c r="I283" s="12"/>
      <c r="J283" s="12"/>
      <c r="K283" s="12"/>
      <c r="L283" s="12"/>
      <c r="M283" s="66"/>
      <c r="N283" s="66"/>
      <c r="O283" s="12"/>
      <c r="P283" s="12"/>
      <c r="Q283" s="12"/>
      <c r="R283" s="66"/>
      <c r="S283" s="12"/>
      <c r="T283" s="66"/>
      <c r="U283" s="152"/>
      <c r="V283" s="152"/>
      <c r="W283" s="12"/>
      <c r="X283" s="152"/>
      <c r="Y283" s="152"/>
      <c r="Z283" s="152"/>
      <c r="AA283" s="12"/>
      <c r="AB283" s="66"/>
      <c r="AC283" s="152"/>
      <c r="AD283" s="12"/>
      <c r="AE283" s="12"/>
    </row>
    <row r="284" spans="8:31">
      <c r="H284" s="12"/>
      <c r="I284" s="12"/>
      <c r="J284" s="12"/>
      <c r="K284" s="12"/>
      <c r="L284" s="12"/>
      <c r="M284" s="66"/>
      <c r="N284" s="66"/>
      <c r="O284" s="12"/>
      <c r="P284" s="12"/>
      <c r="Q284" s="12"/>
      <c r="R284" s="66"/>
      <c r="S284" s="12"/>
      <c r="T284" s="66"/>
      <c r="U284" s="152"/>
      <c r="V284" s="152"/>
      <c r="W284" s="12"/>
      <c r="X284" s="152"/>
      <c r="Y284" s="152"/>
      <c r="Z284" s="152"/>
      <c r="AA284" s="12"/>
      <c r="AB284" s="66"/>
      <c r="AC284" s="152"/>
      <c r="AD284" s="12"/>
      <c r="AE284" s="12"/>
    </row>
    <row r="285" spans="8:31">
      <c r="H285" s="12"/>
      <c r="I285" s="12"/>
      <c r="J285" s="12"/>
      <c r="K285" s="12"/>
      <c r="L285" s="12"/>
      <c r="M285" s="66"/>
      <c r="N285" s="66"/>
      <c r="O285" s="12"/>
      <c r="P285" s="12"/>
      <c r="Q285" s="12"/>
      <c r="R285" s="66"/>
      <c r="S285" s="12"/>
      <c r="T285" s="66"/>
      <c r="U285" s="152"/>
      <c r="V285" s="152"/>
      <c r="W285" s="12"/>
      <c r="X285" s="152"/>
      <c r="Y285" s="152"/>
      <c r="Z285" s="152"/>
      <c r="AA285" s="12"/>
      <c r="AB285" s="66"/>
      <c r="AC285" s="152"/>
      <c r="AD285" s="12"/>
      <c r="AE285" s="12"/>
    </row>
    <row r="286" spans="8:31">
      <c r="H286" s="12"/>
      <c r="I286" s="12"/>
      <c r="J286" s="12"/>
      <c r="K286" s="12"/>
      <c r="L286" s="12"/>
      <c r="M286" s="66"/>
      <c r="N286" s="66"/>
      <c r="O286" s="12"/>
      <c r="P286" s="12"/>
      <c r="Q286" s="12"/>
      <c r="R286" s="66"/>
      <c r="S286" s="12"/>
      <c r="T286" s="66"/>
      <c r="U286" s="152"/>
      <c r="V286" s="152"/>
      <c r="W286" s="12"/>
      <c r="X286" s="152"/>
      <c r="Y286" s="152"/>
      <c r="Z286" s="152"/>
      <c r="AA286" s="12"/>
      <c r="AB286" s="66"/>
      <c r="AC286" s="152"/>
      <c r="AD286" s="12"/>
      <c r="AE286" s="12"/>
    </row>
    <row r="287" spans="8:31">
      <c r="H287" s="12"/>
      <c r="I287" s="12"/>
      <c r="J287" s="12"/>
      <c r="K287" s="12"/>
      <c r="L287" s="12"/>
      <c r="M287" s="66"/>
      <c r="N287" s="66"/>
      <c r="O287" s="12"/>
      <c r="P287" s="12"/>
      <c r="Q287" s="12"/>
      <c r="R287" s="66"/>
      <c r="S287" s="12"/>
      <c r="T287" s="66"/>
      <c r="U287" s="152"/>
      <c r="V287" s="152"/>
      <c r="W287" s="12"/>
      <c r="X287" s="152"/>
      <c r="Y287" s="152"/>
      <c r="Z287" s="152"/>
      <c r="AA287" s="12"/>
      <c r="AB287" s="66"/>
      <c r="AC287" s="152"/>
      <c r="AD287" s="12"/>
      <c r="AE287" s="12"/>
    </row>
    <row r="288" spans="8:31">
      <c r="H288" s="12"/>
      <c r="I288" s="12"/>
      <c r="J288" s="12"/>
      <c r="K288" s="12"/>
      <c r="L288" s="12"/>
      <c r="M288" s="66"/>
      <c r="N288" s="66"/>
      <c r="O288" s="12"/>
      <c r="P288" s="12"/>
      <c r="Q288" s="12"/>
      <c r="R288" s="66"/>
      <c r="S288" s="12"/>
      <c r="T288" s="66"/>
      <c r="U288" s="152"/>
      <c r="V288" s="152"/>
      <c r="W288" s="12"/>
      <c r="X288" s="152"/>
      <c r="Y288" s="152"/>
      <c r="Z288" s="152"/>
      <c r="AA288" s="12"/>
      <c r="AB288" s="66"/>
      <c r="AC288" s="152"/>
      <c r="AD288" s="12"/>
      <c r="AE288" s="12"/>
    </row>
    <row r="289" spans="8:31">
      <c r="H289" s="12"/>
      <c r="I289" s="12"/>
      <c r="J289" s="12"/>
      <c r="K289" s="12"/>
      <c r="L289" s="12"/>
      <c r="M289" s="66"/>
      <c r="N289" s="66"/>
      <c r="O289" s="12"/>
      <c r="P289" s="12"/>
      <c r="Q289" s="12"/>
      <c r="R289" s="66"/>
      <c r="S289" s="12"/>
      <c r="T289" s="66"/>
      <c r="U289" s="152"/>
      <c r="V289" s="152"/>
      <c r="W289" s="12"/>
      <c r="X289" s="152"/>
      <c r="Y289" s="152"/>
      <c r="Z289" s="152"/>
      <c r="AA289" s="12"/>
      <c r="AB289" s="66"/>
      <c r="AC289" s="152"/>
      <c r="AD289" s="12"/>
      <c r="AE289" s="12"/>
    </row>
    <row r="290" spans="8:31">
      <c r="H290" s="12"/>
      <c r="I290" s="12"/>
      <c r="J290" s="12"/>
      <c r="K290" s="12"/>
      <c r="L290" s="12"/>
      <c r="M290" s="66"/>
      <c r="N290" s="66"/>
      <c r="O290" s="12"/>
      <c r="P290" s="12"/>
      <c r="Q290" s="12"/>
      <c r="R290" s="66"/>
      <c r="S290" s="12"/>
      <c r="T290" s="66"/>
      <c r="U290" s="152"/>
      <c r="V290" s="152"/>
      <c r="W290" s="12"/>
      <c r="X290" s="152"/>
      <c r="Y290" s="152"/>
      <c r="Z290" s="152"/>
      <c r="AA290" s="12"/>
      <c r="AB290" s="66"/>
      <c r="AC290" s="152"/>
      <c r="AD290" s="12"/>
      <c r="AE290" s="12"/>
    </row>
    <row r="291" spans="8:31">
      <c r="H291" s="12"/>
      <c r="I291" s="12"/>
      <c r="J291" s="12"/>
      <c r="K291" s="12"/>
      <c r="L291" s="12"/>
      <c r="M291" s="66"/>
      <c r="N291" s="66"/>
      <c r="O291" s="12"/>
      <c r="P291" s="12"/>
      <c r="Q291" s="12"/>
      <c r="R291" s="66"/>
      <c r="S291" s="12"/>
      <c r="T291" s="66"/>
      <c r="U291" s="152"/>
      <c r="V291" s="152"/>
      <c r="W291" s="12"/>
      <c r="X291" s="152"/>
      <c r="Y291" s="152"/>
      <c r="Z291" s="152"/>
      <c r="AA291" s="12"/>
      <c r="AB291" s="66"/>
      <c r="AC291" s="152"/>
      <c r="AD291" s="12"/>
      <c r="AE291" s="12"/>
    </row>
    <row r="292" spans="8:31">
      <c r="H292" s="12"/>
      <c r="I292" s="12"/>
      <c r="J292" s="12"/>
      <c r="K292" s="12"/>
      <c r="L292" s="12"/>
      <c r="M292" s="66"/>
      <c r="N292" s="66"/>
      <c r="O292" s="12"/>
      <c r="P292" s="12"/>
      <c r="Q292" s="12"/>
      <c r="R292" s="66"/>
      <c r="S292" s="12"/>
      <c r="T292" s="66"/>
      <c r="U292" s="152"/>
      <c r="V292" s="152"/>
      <c r="W292" s="12"/>
      <c r="X292" s="152"/>
      <c r="Y292" s="152"/>
      <c r="Z292" s="152"/>
      <c r="AA292" s="12"/>
      <c r="AB292" s="66"/>
      <c r="AC292" s="152"/>
      <c r="AD292" s="12"/>
      <c r="AE292" s="12"/>
    </row>
    <row r="293" spans="8:31">
      <c r="H293" s="12"/>
      <c r="I293" s="12"/>
      <c r="J293" s="12"/>
      <c r="K293" s="12"/>
      <c r="L293" s="12"/>
      <c r="M293" s="66"/>
      <c r="N293" s="66"/>
      <c r="O293" s="12"/>
      <c r="P293" s="12"/>
      <c r="Q293" s="12"/>
      <c r="R293" s="66"/>
      <c r="S293" s="12"/>
      <c r="T293" s="66"/>
      <c r="U293" s="152"/>
      <c r="V293" s="152"/>
      <c r="W293" s="12"/>
      <c r="X293" s="152"/>
      <c r="Y293" s="152"/>
      <c r="Z293" s="152"/>
      <c r="AA293" s="12"/>
      <c r="AB293" s="66"/>
      <c r="AC293" s="152"/>
      <c r="AD293" s="12"/>
      <c r="AE293" s="12"/>
    </row>
    <row r="294" spans="8:31">
      <c r="H294" s="12"/>
      <c r="I294" s="12"/>
      <c r="J294" s="12"/>
      <c r="K294" s="12"/>
      <c r="L294" s="12"/>
      <c r="M294" s="66"/>
      <c r="N294" s="66"/>
      <c r="O294" s="12"/>
      <c r="P294" s="12"/>
      <c r="Q294" s="12"/>
      <c r="R294" s="66"/>
      <c r="S294" s="12"/>
      <c r="T294" s="66"/>
      <c r="U294" s="152"/>
      <c r="V294" s="152"/>
      <c r="W294" s="12"/>
      <c r="X294" s="152"/>
      <c r="Y294" s="152"/>
      <c r="Z294" s="152"/>
      <c r="AA294" s="12"/>
      <c r="AB294" s="66"/>
      <c r="AC294" s="152"/>
      <c r="AD294" s="12"/>
      <c r="AE294" s="12"/>
    </row>
    <row r="295" spans="8:31">
      <c r="H295" s="12"/>
      <c r="I295" s="12"/>
      <c r="J295" s="12"/>
      <c r="K295" s="12"/>
      <c r="L295" s="12"/>
      <c r="M295" s="66"/>
      <c r="N295" s="66"/>
      <c r="O295" s="12"/>
      <c r="P295" s="12"/>
      <c r="Q295" s="12"/>
      <c r="R295" s="66"/>
      <c r="S295" s="12"/>
      <c r="T295" s="66"/>
      <c r="U295" s="152"/>
      <c r="V295" s="152"/>
      <c r="W295" s="12"/>
      <c r="X295" s="152"/>
      <c r="Y295" s="152"/>
      <c r="Z295" s="152"/>
      <c r="AA295" s="12"/>
      <c r="AB295" s="66"/>
      <c r="AC295" s="152"/>
      <c r="AD295" s="12"/>
      <c r="AE295" s="12"/>
    </row>
    <row r="296" spans="8:31">
      <c r="H296" s="12"/>
      <c r="I296" s="12"/>
      <c r="J296" s="12"/>
      <c r="K296" s="12"/>
      <c r="L296" s="12"/>
      <c r="M296" s="66"/>
      <c r="N296" s="66"/>
      <c r="O296" s="12"/>
      <c r="P296" s="12"/>
      <c r="Q296" s="12"/>
      <c r="R296" s="66"/>
      <c r="S296" s="12"/>
      <c r="T296" s="66"/>
      <c r="U296" s="152"/>
      <c r="V296" s="152"/>
      <c r="W296" s="12"/>
      <c r="X296" s="152"/>
      <c r="Y296" s="152"/>
      <c r="Z296" s="152"/>
      <c r="AA296" s="12"/>
      <c r="AB296" s="66"/>
      <c r="AC296" s="152"/>
      <c r="AD296" s="12"/>
      <c r="AE296" s="12"/>
    </row>
    <row r="297" spans="8:31">
      <c r="H297" s="12"/>
      <c r="I297" s="12"/>
      <c r="J297" s="12"/>
      <c r="K297" s="12"/>
      <c r="L297" s="12"/>
      <c r="M297" s="66"/>
      <c r="N297" s="66"/>
      <c r="O297" s="12"/>
      <c r="P297" s="12"/>
      <c r="Q297" s="12"/>
      <c r="R297" s="66"/>
      <c r="S297" s="12"/>
      <c r="T297" s="66"/>
      <c r="U297" s="152"/>
      <c r="V297" s="152"/>
      <c r="W297" s="12"/>
      <c r="X297" s="152"/>
      <c r="Y297" s="152"/>
      <c r="Z297" s="152"/>
      <c r="AA297" s="12"/>
      <c r="AB297" s="66"/>
      <c r="AC297" s="152"/>
      <c r="AD297" s="12"/>
      <c r="AE297" s="12"/>
    </row>
    <row r="298" spans="8:31">
      <c r="H298" s="12"/>
      <c r="I298" s="12"/>
      <c r="J298" s="12"/>
      <c r="K298" s="12"/>
      <c r="L298" s="12"/>
      <c r="M298" s="66"/>
      <c r="N298" s="66"/>
      <c r="O298" s="12"/>
      <c r="P298" s="12"/>
      <c r="Q298" s="12"/>
      <c r="R298" s="66"/>
      <c r="S298" s="12"/>
      <c r="T298" s="66"/>
      <c r="U298" s="152"/>
      <c r="V298" s="152"/>
      <c r="W298" s="12"/>
      <c r="X298" s="152"/>
      <c r="Y298" s="152"/>
      <c r="Z298" s="152"/>
      <c r="AA298" s="12"/>
      <c r="AB298" s="66"/>
      <c r="AC298" s="152"/>
      <c r="AD298" s="12"/>
      <c r="AE298" s="12"/>
    </row>
    <row r="299" spans="8:31">
      <c r="H299" s="12"/>
      <c r="I299" s="12"/>
      <c r="J299" s="12"/>
      <c r="K299" s="12"/>
      <c r="L299" s="12"/>
      <c r="M299" s="66"/>
      <c r="N299" s="66"/>
      <c r="O299" s="12"/>
      <c r="P299" s="12"/>
      <c r="Q299" s="12"/>
      <c r="R299" s="66"/>
      <c r="S299" s="12"/>
      <c r="T299" s="66"/>
      <c r="U299" s="152"/>
      <c r="V299" s="152"/>
      <c r="W299" s="12"/>
      <c r="X299" s="152"/>
      <c r="Y299" s="152"/>
      <c r="Z299" s="152"/>
      <c r="AA299" s="12"/>
      <c r="AB299" s="66"/>
      <c r="AC299" s="152"/>
      <c r="AD299" s="12"/>
      <c r="AE299" s="12"/>
    </row>
    <row r="300" spans="8:31">
      <c r="H300" s="12"/>
      <c r="I300" s="12"/>
      <c r="J300" s="12"/>
      <c r="K300" s="12"/>
      <c r="L300" s="12"/>
      <c r="M300" s="66"/>
      <c r="N300" s="66"/>
      <c r="O300" s="12"/>
      <c r="P300" s="12"/>
      <c r="Q300" s="12"/>
      <c r="R300" s="66"/>
      <c r="S300" s="12"/>
      <c r="T300" s="66"/>
      <c r="U300" s="152"/>
      <c r="V300" s="152"/>
      <c r="W300" s="12"/>
      <c r="X300" s="152"/>
      <c r="Y300" s="152"/>
      <c r="Z300" s="152"/>
      <c r="AA300" s="12"/>
      <c r="AB300" s="66"/>
      <c r="AC300" s="152"/>
      <c r="AD300" s="12"/>
      <c r="AE300" s="12"/>
    </row>
    <row r="301" spans="8:31">
      <c r="H301" s="12"/>
      <c r="I301" s="12"/>
      <c r="J301" s="12"/>
      <c r="K301" s="12"/>
      <c r="L301" s="12"/>
      <c r="M301" s="66"/>
      <c r="N301" s="66"/>
      <c r="O301" s="12"/>
      <c r="P301" s="12"/>
      <c r="Q301" s="12"/>
      <c r="R301" s="66"/>
      <c r="S301" s="12"/>
      <c r="T301" s="66"/>
      <c r="U301" s="152"/>
      <c r="V301" s="152"/>
      <c r="W301" s="12"/>
      <c r="X301" s="152"/>
      <c r="Y301" s="152"/>
      <c r="Z301" s="152"/>
      <c r="AA301" s="12"/>
      <c r="AB301" s="66"/>
      <c r="AC301" s="152"/>
      <c r="AD301" s="12"/>
      <c r="AE301" s="12"/>
    </row>
    <row r="302" spans="8:31">
      <c r="H302" s="12"/>
      <c r="I302" s="12"/>
      <c r="J302" s="12"/>
      <c r="K302" s="12"/>
      <c r="L302" s="12"/>
      <c r="M302" s="66"/>
      <c r="N302" s="66"/>
      <c r="O302" s="12"/>
      <c r="P302" s="12"/>
      <c r="Q302" s="12"/>
      <c r="R302" s="66"/>
      <c r="S302" s="12"/>
      <c r="T302" s="66"/>
      <c r="U302" s="152"/>
      <c r="V302" s="152"/>
      <c r="W302" s="12"/>
      <c r="X302" s="152"/>
      <c r="Y302" s="152"/>
      <c r="Z302" s="152"/>
      <c r="AA302" s="12"/>
      <c r="AB302" s="66"/>
      <c r="AC302" s="152"/>
      <c r="AD302" s="12"/>
      <c r="AE302" s="12"/>
    </row>
    <row r="303" spans="8:31">
      <c r="H303" s="12"/>
      <c r="I303" s="12"/>
      <c r="J303" s="12"/>
      <c r="K303" s="12"/>
      <c r="L303" s="12"/>
      <c r="M303" s="66"/>
      <c r="N303" s="66"/>
      <c r="O303" s="12"/>
      <c r="P303" s="12"/>
      <c r="Q303" s="12"/>
      <c r="R303" s="66"/>
      <c r="S303" s="12"/>
      <c r="T303" s="66"/>
      <c r="U303" s="152"/>
      <c r="V303" s="152"/>
      <c r="W303" s="12"/>
      <c r="X303" s="152"/>
      <c r="Y303" s="152"/>
      <c r="Z303" s="152"/>
      <c r="AA303" s="12"/>
      <c r="AB303" s="66"/>
      <c r="AC303" s="152"/>
      <c r="AD303" s="12"/>
      <c r="AE303" s="12"/>
    </row>
    <row r="304" spans="8:31">
      <c r="H304" s="12"/>
      <c r="I304" s="12"/>
      <c r="J304" s="12"/>
      <c r="K304" s="12"/>
      <c r="L304" s="12"/>
      <c r="M304" s="66"/>
      <c r="N304" s="66"/>
      <c r="O304" s="12"/>
      <c r="P304" s="12"/>
      <c r="Q304" s="12"/>
      <c r="R304" s="66"/>
      <c r="S304" s="12"/>
      <c r="T304" s="66"/>
      <c r="U304" s="152"/>
      <c r="V304" s="152"/>
      <c r="W304" s="12"/>
      <c r="X304" s="152"/>
      <c r="Y304" s="152"/>
      <c r="Z304" s="152"/>
      <c r="AA304" s="12"/>
      <c r="AB304" s="66"/>
      <c r="AC304" s="152"/>
      <c r="AD304" s="12"/>
      <c r="AE304" s="12"/>
    </row>
    <row r="305" spans="1:31">
      <c r="H305" s="12"/>
      <c r="I305" s="12"/>
      <c r="J305" s="12"/>
      <c r="K305" s="12"/>
      <c r="L305" s="12"/>
      <c r="M305" s="66"/>
      <c r="N305" s="66"/>
      <c r="O305" s="12"/>
      <c r="P305" s="12"/>
      <c r="Q305" s="12"/>
      <c r="R305" s="66"/>
      <c r="S305" s="12"/>
      <c r="T305" s="66"/>
      <c r="U305" s="152"/>
      <c r="V305" s="152"/>
      <c r="W305" s="12"/>
      <c r="X305" s="152"/>
      <c r="Y305" s="152"/>
      <c r="Z305" s="152"/>
      <c r="AA305" s="12"/>
      <c r="AB305" s="66"/>
      <c r="AC305" s="152"/>
      <c r="AD305" s="12"/>
      <c r="AE305" s="12"/>
    </row>
    <row r="306" spans="1:31">
      <c r="H306" s="12"/>
      <c r="I306" s="12"/>
      <c r="J306" s="12"/>
      <c r="K306" s="12"/>
      <c r="L306" s="12"/>
      <c r="M306" s="66"/>
      <c r="N306" s="66"/>
      <c r="O306" s="12"/>
      <c r="P306" s="12"/>
      <c r="Q306" s="12"/>
      <c r="R306" s="66"/>
      <c r="S306" s="12"/>
      <c r="T306" s="66"/>
      <c r="U306" s="152"/>
      <c r="V306" s="152"/>
      <c r="W306" s="12"/>
      <c r="X306" s="152"/>
      <c r="Y306" s="152"/>
      <c r="Z306" s="152"/>
      <c r="AA306" s="12"/>
      <c r="AB306" s="66"/>
      <c r="AC306" s="152"/>
      <c r="AD306" s="12"/>
      <c r="AE306" s="12"/>
    </row>
    <row r="307" spans="1:31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66"/>
      <c r="N307" s="66"/>
      <c r="O307" s="12"/>
      <c r="P307" s="12"/>
      <c r="Q307" s="12"/>
      <c r="R307" s="66"/>
      <c r="S307" s="30"/>
      <c r="T307" s="66"/>
      <c r="U307" s="152"/>
      <c r="V307" s="152"/>
      <c r="W307" s="12"/>
      <c r="X307" s="152"/>
      <c r="Y307" s="152"/>
      <c r="Z307" s="152"/>
      <c r="AA307" s="12"/>
      <c r="AB307" s="66"/>
      <c r="AC307" s="152"/>
      <c r="AD307" s="12"/>
      <c r="AE307" s="12"/>
    </row>
    <row r="308" spans="1:3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66"/>
      <c r="N308" s="66"/>
      <c r="O308" s="12"/>
      <c r="P308" s="12"/>
      <c r="Q308" s="12"/>
      <c r="R308" s="66"/>
      <c r="S308" s="32"/>
      <c r="T308" s="66"/>
      <c r="U308" s="152"/>
      <c r="V308" s="152"/>
      <c r="W308" s="12"/>
      <c r="X308" s="152"/>
      <c r="Y308" s="152"/>
      <c r="Z308" s="152"/>
      <c r="AA308" s="12"/>
      <c r="AB308" s="66"/>
      <c r="AC308" s="152"/>
      <c r="AD308" s="12"/>
      <c r="AE308" s="12"/>
    </row>
    <row r="309" spans="1:3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67"/>
      <c r="N309" s="66"/>
      <c r="O309" s="12"/>
      <c r="P309" s="12"/>
      <c r="Q309" s="12"/>
      <c r="R309" s="66"/>
      <c r="S309" s="32"/>
      <c r="T309" s="66"/>
      <c r="U309" s="152"/>
      <c r="V309" s="152"/>
      <c r="W309" s="12"/>
      <c r="X309" s="152"/>
      <c r="Y309" s="152"/>
      <c r="Z309" s="152"/>
      <c r="AA309" s="12"/>
      <c r="AB309" s="66"/>
      <c r="AD309" s="30"/>
    </row>
    <row r="310" spans="1:3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68"/>
      <c r="N310" s="67"/>
      <c r="O310" s="30"/>
      <c r="P310" s="30"/>
      <c r="Q310" s="30"/>
      <c r="R310" s="67"/>
      <c r="S310" s="32"/>
      <c r="T310" s="67"/>
      <c r="W310" s="30"/>
      <c r="X310" s="153"/>
      <c r="AD310" s="32"/>
    </row>
    <row r="311" spans="1:3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68"/>
      <c r="N311" s="68"/>
      <c r="O311" s="32"/>
      <c r="P311" s="32"/>
      <c r="Q311" s="32"/>
      <c r="R311" s="68"/>
      <c r="S311" s="32"/>
      <c r="T311" s="68"/>
      <c r="W311" s="32"/>
      <c r="X311" s="154"/>
      <c r="AD311" s="32"/>
    </row>
    <row r="312" spans="1:3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68"/>
      <c r="N312" s="68"/>
      <c r="O312" s="32"/>
      <c r="P312" s="32"/>
      <c r="Q312" s="32"/>
      <c r="R312" s="68"/>
      <c r="S312" s="32"/>
      <c r="T312" s="68"/>
      <c r="W312" s="32"/>
      <c r="X312" s="154"/>
      <c r="AD312" s="32"/>
    </row>
    <row r="313" spans="1:3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68"/>
      <c r="N313" s="68"/>
      <c r="O313" s="32"/>
      <c r="P313" s="32"/>
      <c r="Q313" s="32"/>
      <c r="R313" s="68"/>
      <c r="S313" s="32"/>
      <c r="T313" s="68"/>
      <c r="W313" s="32"/>
      <c r="X313" s="154"/>
      <c r="AD313" s="32"/>
    </row>
    <row r="314" spans="1:3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68"/>
      <c r="N314" s="68"/>
      <c r="O314" s="32"/>
      <c r="P314" s="32"/>
      <c r="Q314" s="32"/>
      <c r="R314" s="68"/>
      <c r="S314" s="32"/>
      <c r="T314" s="68"/>
      <c r="W314" s="32"/>
      <c r="X314" s="154"/>
      <c r="AD314" s="32"/>
    </row>
    <row r="315" spans="1:3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68"/>
      <c r="N315" s="68"/>
      <c r="O315" s="32"/>
      <c r="P315" s="32"/>
      <c r="Q315" s="32"/>
      <c r="R315" s="68"/>
      <c r="S315" s="32"/>
      <c r="T315" s="68"/>
      <c r="W315" s="32"/>
      <c r="X315" s="154"/>
      <c r="AD315" s="32"/>
    </row>
    <row r="316" spans="1:3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68"/>
      <c r="N316" s="68"/>
      <c r="O316" s="32"/>
      <c r="P316" s="32"/>
      <c r="Q316" s="32"/>
      <c r="R316" s="68"/>
      <c r="S316" s="32"/>
      <c r="T316" s="68"/>
      <c r="W316" s="32"/>
      <c r="X316" s="154"/>
      <c r="AD316" s="32"/>
    </row>
    <row r="317" spans="1:3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68"/>
      <c r="N317" s="68"/>
      <c r="O317" s="32"/>
      <c r="P317" s="32"/>
      <c r="Q317" s="32"/>
      <c r="R317" s="68"/>
      <c r="S317" s="32"/>
      <c r="T317" s="68"/>
      <c r="W317" s="32"/>
      <c r="X317" s="154"/>
      <c r="AD317" s="32"/>
    </row>
    <row r="318" spans="1:3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68"/>
      <c r="N318" s="68"/>
      <c r="O318" s="32"/>
      <c r="P318" s="32"/>
      <c r="Q318" s="32"/>
      <c r="R318" s="68"/>
      <c r="S318" s="32"/>
      <c r="T318" s="68"/>
      <c r="W318" s="32"/>
      <c r="X318" s="154"/>
      <c r="AD318" s="32"/>
    </row>
    <row r="319" spans="1:3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68"/>
      <c r="N319" s="68"/>
      <c r="O319" s="32"/>
      <c r="P319" s="32"/>
      <c r="Q319" s="32"/>
      <c r="R319" s="68"/>
      <c r="S319" s="32"/>
      <c r="T319" s="68"/>
      <c r="W319" s="32"/>
      <c r="X319" s="154"/>
      <c r="AD319" s="32"/>
    </row>
    <row r="320" spans="1:3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68"/>
      <c r="N320" s="68"/>
      <c r="O320" s="32"/>
      <c r="P320" s="32"/>
      <c r="Q320" s="32"/>
      <c r="R320" s="68"/>
      <c r="S320" s="32"/>
      <c r="T320" s="68"/>
      <c r="W320" s="32"/>
      <c r="X320" s="154"/>
      <c r="AD320" s="32"/>
    </row>
    <row r="321" spans="1:30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68"/>
      <c r="N321" s="68"/>
      <c r="O321" s="32"/>
      <c r="P321" s="32"/>
      <c r="Q321" s="32"/>
      <c r="R321" s="68"/>
      <c r="S321" s="32"/>
      <c r="T321" s="68"/>
      <c r="W321" s="32"/>
      <c r="X321" s="154"/>
      <c r="AD321" s="32"/>
    </row>
    <row r="322" spans="1:30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68"/>
      <c r="N322" s="68"/>
      <c r="O322" s="32"/>
      <c r="P322" s="32"/>
      <c r="Q322" s="32"/>
      <c r="R322" s="68"/>
      <c r="S322" s="32"/>
      <c r="T322" s="68"/>
      <c r="W322" s="32"/>
      <c r="X322" s="154"/>
      <c r="AD322" s="32"/>
    </row>
    <row r="323" spans="1:30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68"/>
      <c r="N323" s="68"/>
      <c r="O323" s="32"/>
      <c r="P323" s="32"/>
      <c r="Q323" s="32"/>
      <c r="R323" s="68"/>
      <c r="S323" s="32"/>
      <c r="T323" s="68"/>
      <c r="W323" s="32"/>
      <c r="X323" s="154"/>
      <c r="AD323" s="32"/>
    </row>
    <row r="324" spans="1:30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68"/>
      <c r="N324" s="68"/>
      <c r="O324" s="32"/>
      <c r="P324" s="32"/>
      <c r="Q324" s="32"/>
      <c r="R324" s="68"/>
      <c r="S324" s="32"/>
      <c r="T324" s="68"/>
      <c r="W324" s="32"/>
      <c r="X324" s="154"/>
      <c r="AD324" s="32"/>
    </row>
    <row r="325" spans="1:30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68"/>
      <c r="N325" s="68"/>
      <c r="O325" s="32"/>
      <c r="P325" s="32"/>
      <c r="Q325" s="32"/>
      <c r="R325" s="68"/>
      <c r="S325" s="32"/>
      <c r="T325" s="68"/>
      <c r="W325" s="32"/>
      <c r="X325" s="154"/>
      <c r="AD325" s="32"/>
    </row>
    <row r="326" spans="1:30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68"/>
      <c r="N326" s="68"/>
      <c r="O326" s="32"/>
      <c r="P326" s="32"/>
      <c r="Q326" s="32"/>
      <c r="R326" s="68"/>
      <c r="S326" s="32"/>
      <c r="T326" s="68"/>
      <c r="W326" s="32"/>
      <c r="X326" s="154"/>
      <c r="AD326" s="32"/>
    </row>
    <row r="327" spans="1:30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68"/>
      <c r="N327" s="68"/>
      <c r="O327" s="32"/>
      <c r="P327" s="32"/>
      <c r="Q327" s="32"/>
      <c r="R327" s="68"/>
      <c r="S327" s="32"/>
      <c r="T327" s="68"/>
      <c r="W327" s="32"/>
      <c r="X327" s="154"/>
      <c r="AD327" s="32"/>
    </row>
    <row r="328" spans="1:30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68"/>
      <c r="N328" s="68"/>
      <c r="O328" s="32"/>
      <c r="P328" s="32"/>
      <c r="Q328" s="32"/>
      <c r="R328" s="68"/>
      <c r="S328" s="32"/>
      <c r="T328" s="68"/>
      <c r="W328" s="32"/>
      <c r="X328" s="154"/>
      <c r="AD328" s="32"/>
    </row>
    <row r="329" spans="1:30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68"/>
      <c r="N329" s="68"/>
      <c r="O329" s="32"/>
      <c r="P329" s="32"/>
      <c r="Q329" s="32"/>
      <c r="R329" s="68"/>
      <c r="S329" s="32"/>
      <c r="T329" s="68"/>
      <c r="W329" s="32"/>
      <c r="X329" s="154"/>
      <c r="AD329" s="32"/>
    </row>
    <row r="330" spans="1: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68"/>
      <c r="N330" s="68"/>
      <c r="O330" s="32"/>
      <c r="P330" s="32"/>
      <c r="Q330" s="32"/>
      <c r="R330" s="68"/>
      <c r="S330" s="32"/>
      <c r="T330" s="68"/>
      <c r="W330" s="32"/>
      <c r="X330" s="154"/>
      <c r="AD330" s="32"/>
    </row>
    <row r="331" spans="1:30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68"/>
      <c r="N331" s="68"/>
      <c r="O331" s="32"/>
      <c r="P331" s="32"/>
      <c r="Q331" s="32"/>
      <c r="R331" s="68"/>
      <c r="S331" s="32"/>
      <c r="T331" s="68"/>
      <c r="W331" s="32"/>
      <c r="X331" s="154"/>
      <c r="AD331" s="32"/>
    </row>
    <row r="332" spans="1:30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68"/>
      <c r="N332" s="68"/>
      <c r="O332" s="32"/>
      <c r="P332" s="32"/>
      <c r="Q332" s="32"/>
      <c r="R332" s="68"/>
      <c r="S332" s="32"/>
      <c r="T332" s="68"/>
      <c r="W332" s="32"/>
      <c r="X332" s="154"/>
      <c r="AD332" s="32"/>
    </row>
    <row r="333" spans="1:30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68"/>
      <c r="N333" s="68"/>
      <c r="O333" s="32"/>
      <c r="P333" s="32"/>
      <c r="Q333" s="32"/>
      <c r="R333" s="68"/>
      <c r="S333" s="32"/>
      <c r="T333" s="68"/>
      <c r="W333" s="32"/>
      <c r="X333" s="154"/>
      <c r="AD333" s="32"/>
    </row>
    <row r="334" spans="1:30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68"/>
      <c r="N334" s="68"/>
      <c r="O334" s="32"/>
      <c r="P334" s="32"/>
      <c r="Q334" s="32"/>
      <c r="R334" s="68"/>
      <c r="S334" s="32"/>
      <c r="T334" s="68"/>
      <c r="W334" s="32"/>
      <c r="X334" s="154"/>
      <c r="AD334" s="32"/>
    </row>
    <row r="335" spans="1:30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68"/>
      <c r="N335" s="68"/>
      <c r="O335" s="32"/>
      <c r="P335" s="32"/>
      <c r="Q335" s="32"/>
      <c r="R335" s="68"/>
      <c r="S335" s="32"/>
      <c r="T335" s="68"/>
      <c r="W335" s="32"/>
      <c r="X335" s="154"/>
      <c r="AD335" s="32"/>
    </row>
    <row r="336" spans="1:30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68"/>
      <c r="N336" s="68"/>
      <c r="O336" s="32"/>
      <c r="P336" s="32"/>
      <c r="Q336" s="32"/>
      <c r="R336" s="68"/>
      <c r="S336" s="32"/>
      <c r="T336" s="68"/>
      <c r="W336" s="32"/>
      <c r="X336" s="154"/>
      <c r="AD336" s="32"/>
    </row>
    <row r="337" spans="1:30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68"/>
      <c r="N337" s="68"/>
      <c r="O337" s="32"/>
      <c r="P337" s="32"/>
      <c r="Q337" s="32"/>
      <c r="R337" s="68"/>
      <c r="S337" s="32"/>
      <c r="T337" s="68"/>
      <c r="W337" s="32"/>
      <c r="X337" s="154"/>
      <c r="AD337" s="32"/>
    </row>
    <row r="338" spans="1:30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68"/>
      <c r="N338" s="68"/>
      <c r="O338" s="32"/>
      <c r="P338" s="32"/>
      <c r="Q338" s="32"/>
      <c r="R338" s="68"/>
      <c r="S338" s="32"/>
      <c r="T338" s="68"/>
      <c r="W338" s="32"/>
      <c r="X338" s="154"/>
      <c r="AD338" s="32"/>
    </row>
    <row r="339" spans="1:30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68"/>
      <c r="N339" s="68"/>
      <c r="O339" s="32"/>
      <c r="P339" s="32"/>
      <c r="Q339" s="32"/>
      <c r="R339" s="68"/>
      <c r="S339" s="32"/>
      <c r="T339" s="68"/>
      <c r="W339" s="32"/>
      <c r="X339" s="154"/>
      <c r="AD339" s="32"/>
    </row>
    <row r="340" spans="1:30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68"/>
      <c r="N340" s="68"/>
      <c r="O340" s="32"/>
      <c r="P340" s="32"/>
      <c r="Q340" s="32"/>
      <c r="R340" s="68"/>
      <c r="S340" s="32"/>
      <c r="T340" s="68"/>
      <c r="W340" s="32"/>
      <c r="X340" s="154"/>
      <c r="AD340" s="32"/>
    </row>
    <row r="341" spans="1:30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68"/>
      <c r="N341" s="68"/>
      <c r="O341" s="32"/>
      <c r="P341" s="32"/>
      <c r="Q341" s="32"/>
      <c r="R341" s="68"/>
      <c r="S341" s="32"/>
      <c r="T341" s="68"/>
      <c r="W341" s="32"/>
      <c r="X341" s="154"/>
      <c r="AD341" s="32"/>
    </row>
    <row r="342" spans="1:30">
      <c r="M342" s="68"/>
      <c r="N342" s="68"/>
      <c r="O342" s="32"/>
      <c r="P342" s="32"/>
      <c r="Q342" s="32"/>
      <c r="R342" s="68"/>
      <c r="T342" s="68"/>
      <c r="W342" s="32"/>
      <c r="X342" s="154"/>
      <c r="AD342" s="32"/>
    </row>
    <row r="343" spans="1:30">
      <c r="M343" s="68"/>
      <c r="N343" s="68"/>
      <c r="O343" s="32"/>
      <c r="P343" s="32"/>
      <c r="Q343" s="32"/>
      <c r="R343" s="68"/>
      <c r="T343" s="68"/>
      <c r="W343" s="32"/>
      <c r="X343" s="154"/>
      <c r="AD343" s="32"/>
    </row>
    <row r="344" spans="1:30">
      <c r="M344" s="68"/>
      <c r="N344" s="68"/>
      <c r="O344" s="32"/>
      <c r="P344" s="32"/>
      <c r="Q344" s="32"/>
      <c r="R344" s="68"/>
      <c r="T344" s="68"/>
      <c r="W344" s="32"/>
      <c r="X344" s="154"/>
    </row>
    <row r="345" spans="1:30">
      <c r="M345" s="68"/>
      <c r="N345" s="68"/>
      <c r="O345" s="32"/>
      <c r="P345" s="32"/>
      <c r="Q345" s="32"/>
      <c r="R345" s="68"/>
    </row>
    <row r="346" spans="1:30">
      <c r="M346" s="68"/>
      <c r="N346" s="68"/>
      <c r="O346" s="32"/>
      <c r="P346" s="32"/>
      <c r="Q346" s="32"/>
      <c r="R346" s="68"/>
    </row>
    <row r="347" spans="1:30">
      <c r="M347" s="68"/>
      <c r="N347" s="68"/>
      <c r="O347" s="32"/>
      <c r="P347" s="32"/>
      <c r="Q347" s="32"/>
      <c r="R347" s="68"/>
    </row>
    <row r="348" spans="1:30">
      <c r="M348" s="68"/>
      <c r="N348" s="68"/>
      <c r="O348" s="32"/>
      <c r="P348" s="32"/>
      <c r="Q348" s="32"/>
      <c r="R348" s="68"/>
    </row>
    <row r="349" spans="1:30">
      <c r="M349" s="68"/>
      <c r="N349" s="68"/>
      <c r="O349" s="32"/>
      <c r="P349" s="32"/>
      <c r="Q349" s="32"/>
      <c r="R349" s="68"/>
    </row>
    <row r="350" spans="1:30">
      <c r="M350" s="68"/>
      <c r="N350" s="68"/>
      <c r="O350" s="32"/>
      <c r="P350" s="32"/>
      <c r="Q350" s="32"/>
      <c r="R350" s="68"/>
    </row>
    <row r="351" spans="1:30">
      <c r="M351" s="68"/>
      <c r="N351" s="68"/>
      <c r="O351" s="32"/>
      <c r="P351" s="32"/>
      <c r="Q351" s="32"/>
      <c r="R351" s="68"/>
    </row>
    <row r="352" spans="1:30">
      <c r="M352" s="68"/>
      <c r="N352" s="68"/>
      <c r="O352" s="32"/>
      <c r="P352" s="32"/>
      <c r="Q352" s="32"/>
      <c r="R352" s="68"/>
    </row>
    <row r="353" spans="13:18">
      <c r="M353" s="68"/>
      <c r="N353" s="68"/>
      <c r="O353" s="32"/>
      <c r="P353" s="32"/>
      <c r="Q353" s="32"/>
      <c r="R353" s="68"/>
    </row>
    <row r="354" spans="13:18">
      <c r="M354" s="68"/>
      <c r="N354" s="68"/>
      <c r="O354" s="32"/>
      <c r="P354" s="32"/>
      <c r="Q354" s="32"/>
      <c r="R354" s="68"/>
    </row>
    <row r="355" spans="13:18">
      <c r="M355" s="68"/>
      <c r="N355" s="68"/>
      <c r="O355" s="32"/>
      <c r="P355" s="32"/>
      <c r="Q355" s="32"/>
      <c r="R355" s="68"/>
    </row>
    <row r="356" spans="13:18">
      <c r="M356" s="68"/>
      <c r="N356" s="68"/>
      <c r="O356" s="32"/>
      <c r="P356" s="32"/>
      <c r="Q356" s="32"/>
      <c r="R356" s="68"/>
    </row>
    <row r="357" spans="13:18">
      <c r="M357" s="68"/>
      <c r="N357" s="68"/>
      <c r="O357" s="32"/>
      <c r="P357" s="32"/>
      <c r="Q357" s="32"/>
      <c r="R357" s="68"/>
    </row>
    <row r="358" spans="13:18">
      <c r="M358" s="68"/>
      <c r="N358" s="68"/>
      <c r="O358" s="32"/>
      <c r="P358" s="32"/>
      <c r="Q358" s="32"/>
      <c r="R358" s="68"/>
    </row>
    <row r="359" spans="13:18">
      <c r="M359" s="68"/>
      <c r="N359" s="68"/>
      <c r="O359" s="32"/>
      <c r="P359" s="32"/>
      <c r="Q359" s="32"/>
      <c r="R359" s="68"/>
    </row>
    <row r="360" spans="13:18">
      <c r="M360" s="68"/>
      <c r="N360" s="68"/>
      <c r="O360" s="32"/>
      <c r="P360" s="32"/>
      <c r="Q360" s="32"/>
      <c r="R360" s="68"/>
    </row>
    <row r="361" spans="13:18">
      <c r="M361" s="68"/>
      <c r="N361" s="68"/>
      <c r="O361" s="32"/>
      <c r="P361" s="32"/>
      <c r="Q361" s="32"/>
      <c r="R361" s="68"/>
    </row>
    <row r="362" spans="13:18">
      <c r="M362" s="68"/>
      <c r="N362" s="68"/>
      <c r="O362" s="32"/>
      <c r="P362" s="32"/>
      <c r="Q362" s="32"/>
      <c r="R362" s="68"/>
    </row>
    <row r="363" spans="13:18">
      <c r="M363" s="68"/>
      <c r="N363" s="68"/>
      <c r="O363" s="32"/>
      <c r="P363" s="32"/>
      <c r="Q363" s="32"/>
      <c r="R363" s="68"/>
    </row>
    <row r="364" spans="13:18">
      <c r="M364" s="68"/>
      <c r="N364" s="68"/>
      <c r="O364" s="32"/>
      <c r="P364" s="32"/>
      <c r="Q364" s="32"/>
      <c r="R364" s="68"/>
    </row>
    <row r="365" spans="13:18">
      <c r="M365" s="68"/>
      <c r="N365" s="68"/>
      <c r="O365" s="32"/>
      <c r="P365" s="32"/>
      <c r="Q365" s="32"/>
      <c r="R365" s="68"/>
    </row>
    <row r="366" spans="13:18">
      <c r="M366" s="68"/>
      <c r="N366" s="68"/>
      <c r="O366" s="32"/>
      <c r="P366" s="32"/>
      <c r="Q366" s="32"/>
      <c r="R366" s="68"/>
    </row>
    <row r="367" spans="13:18">
      <c r="N367" s="68"/>
      <c r="O367" s="32"/>
      <c r="P367" s="32"/>
      <c r="Q367" s="32"/>
      <c r="R367" s="68"/>
    </row>
  </sheetData>
  <mergeCells count="1">
    <mergeCell ref="M5:N5"/>
  </mergeCells>
  <phoneticPr fontId="11" type="noConversion"/>
  <conditionalFormatting sqref="V34:W44 AG123:AH123">
    <cfRule type="cellIs" dxfId="114" priority="17" stopIfTrue="1" operator="lessThan">
      <formula>0</formula>
    </cfRule>
  </conditionalFormatting>
  <conditionalFormatting sqref="AG100:AH100">
    <cfRule type="cellIs" dxfId="113" priority="18" stopIfTrue="1" operator="greaterThan">
      <formula>0</formula>
    </cfRule>
  </conditionalFormatting>
  <conditionalFormatting sqref="AG77:AH77">
    <cfRule type="cellIs" dxfId="112" priority="19" stopIfTrue="1" operator="greaterThan">
      <formula>0</formula>
    </cfRule>
    <cfRule type="cellIs" dxfId="111" priority="20" stopIfTrue="1" operator="lessThan">
      <formula>0</formula>
    </cfRule>
  </conditionalFormatting>
  <conditionalFormatting sqref="AG100:AH100">
    <cfRule type="cellIs" dxfId="110" priority="11" operator="lessThan">
      <formula>0</formula>
    </cfRule>
  </conditionalFormatting>
  <conditionalFormatting sqref="G19:G45 G47:G74">
    <cfRule type="cellIs" dxfId="109" priority="9" operator="lessThan">
      <formula>0</formula>
    </cfRule>
    <cfRule type="cellIs" dxfId="108" priority="10" operator="greaterThan">
      <formula>0</formula>
    </cfRule>
  </conditionalFormatting>
  <conditionalFormatting sqref="G11:G12">
    <cfRule type="cellIs" dxfId="107" priority="3" operator="lessThan">
      <formula>0</formula>
    </cfRule>
    <cfRule type="cellIs" dxfId="106" priority="4" operator="greaterThan">
      <formula>0</formula>
    </cfRule>
  </conditionalFormatting>
  <conditionalFormatting sqref="J11:J12">
    <cfRule type="cellIs" dxfId="105" priority="1" operator="lessThan">
      <formula>0</formula>
    </cfRule>
    <cfRule type="cellIs" dxfId="10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E8B4B-D340-4971-89CC-4E395E9EEBE4}">
  <dimension ref="A1:AP417"/>
  <sheetViews>
    <sheetView topLeftCell="A101" zoomScale="92" zoomScaleNormal="92" workbookViewId="0">
      <selection activeCell="A101" sqref="A101"/>
    </sheetView>
  </sheetViews>
  <sheetFormatPr baseColWidth="10" defaultRowHeight="15"/>
  <cols>
    <col min="1" max="1" width="3.54296875" customWidth="1"/>
    <col min="2" max="2" width="6.36328125" customWidth="1"/>
    <col min="3" max="3" width="3.36328125" customWidth="1"/>
    <col min="4" max="4" width="7.1796875" customWidth="1"/>
    <col min="5" max="5" width="7.08984375" customWidth="1"/>
    <col min="6" max="6" width="6.1796875" customWidth="1"/>
    <col min="7" max="7" width="5.453125" customWidth="1"/>
    <col min="8" max="8" width="7.36328125" customWidth="1"/>
    <col min="9" max="9" width="7" customWidth="1"/>
    <col min="10" max="10" width="6.36328125" customWidth="1"/>
    <col min="11" max="11" width="7.1796875" customWidth="1"/>
    <col min="12" max="12" width="6.36328125" style="9" customWidth="1"/>
    <col min="13" max="13" width="6.08984375" style="9" customWidth="1"/>
    <col min="14" max="14" width="5.90625" customWidth="1"/>
    <col min="15" max="15" width="10.453125" customWidth="1"/>
    <col min="16" max="16" width="6.6328125" customWidth="1"/>
    <col min="17" max="17" width="6.453125" style="9" customWidth="1"/>
    <col min="18" max="18" width="7.08984375" customWidth="1"/>
    <col min="19" max="19" width="6.90625" style="9" customWidth="1"/>
    <col min="20" max="21" width="6.1796875" style="96" customWidth="1"/>
    <col min="22" max="22" width="7.453125" customWidth="1"/>
    <col min="23" max="23" width="7.36328125" style="96" customWidth="1"/>
    <col min="24" max="24" width="7" style="96" customWidth="1"/>
    <col min="25" max="25" width="6.81640625" style="96" customWidth="1"/>
    <col min="26" max="26" width="6.90625" customWidth="1"/>
    <col min="27" max="27" width="10.90625" style="9"/>
    <col min="28" max="28" width="7.453125" style="96" customWidth="1"/>
    <col min="29" max="29" width="7.453125" customWidth="1"/>
    <col min="30" max="34" width="15.90625" customWidth="1"/>
  </cols>
  <sheetData>
    <row r="1" spans="1:42" ht="15.6">
      <c r="T1" s="4"/>
      <c r="U1" s="52"/>
      <c r="V1" s="52"/>
      <c r="W1" s="1"/>
      <c r="X1" s="5"/>
      <c r="Y1"/>
      <c r="AA1" s="2"/>
      <c r="AB1" s="5"/>
      <c r="AC1" s="5"/>
    </row>
    <row r="2" spans="1:42" s="126" customFormat="1" ht="19.2" customHeight="1">
      <c r="A2"/>
      <c r="B2"/>
      <c r="C2"/>
      <c r="D2"/>
      <c r="E2"/>
      <c r="F2"/>
      <c r="G2"/>
      <c r="H2"/>
      <c r="I2"/>
      <c r="J2"/>
      <c r="K2"/>
      <c r="L2" s="9"/>
      <c r="M2" s="9"/>
      <c r="N2"/>
      <c r="O2"/>
      <c r="P2"/>
      <c r="Q2" s="9"/>
      <c r="R2"/>
      <c r="S2" s="9"/>
      <c r="T2" s="4"/>
      <c r="U2" s="52"/>
      <c r="V2" s="4"/>
      <c r="W2" s="52"/>
      <c r="X2" s="52"/>
      <c r="Y2" s="1"/>
      <c r="Z2" s="5"/>
      <c r="AA2"/>
      <c r="AB2"/>
      <c r="AC2" s="2"/>
      <c r="AD2" s="5"/>
      <c r="AE2" s="5"/>
      <c r="AF2"/>
      <c r="AG2"/>
    </row>
    <row r="3" spans="1:42" ht="15.6">
      <c r="T3" s="4"/>
      <c r="U3" s="52"/>
      <c r="V3" s="52"/>
      <c r="W3" s="1"/>
      <c r="X3" s="5"/>
      <c r="Y3"/>
      <c r="AA3" s="2"/>
      <c r="AB3" s="5"/>
      <c r="AC3" s="5"/>
    </row>
    <row r="4" spans="1:42" ht="15.6">
      <c r="T4" s="4"/>
      <c r="U4" s="52"/>
      <c r="V4" s="52"/>
      <c r="W4" s="1"/>
      <c r="X4" s="5"/>
      <c r="Y4"/>
      <c r="AA4" s="2"/>
      <c r="AB4" s="5"/>
      <c r="AC4" s="5"/>
    </row>
    <row r="5" spans="1:42" s="137" customFormat="1" ht="19.8">
      <c r="B5"/>
      <c r="C5"/>
      <c r="D5"/>
      <c r="E5"/>
      <c r="F5"/>
      <c r="G5"/>
      <c r="H5"/>
      <c r="I5"/>
      <c r="J5"/>
      <c r="K5"/>
      <c r="L5" s="9"/>
      <c r="M5" s="9"/>
      <c r="N5"/>
      <c r="O5"/>
      <c r="P5"/>
      <c r="Q5" s="9"/>
      <c r="R5"/>
      <c r="S5" s="9"/>
      <c r="T5" s="4"/>
      <c r="U5" s="52"/>
      <c r="V5" s="52"/>
      <c r="W5" s="1"/>
      <c r="X5" s="5"/>
      <c r="Y5"/>
      <c r="Z5"/>
      <c r="AA5" s="2"/>
      <c r="AB5"/>
      <c r="AC5"/>
      <c r="AD5" s="136"/>
      <c r="AE5" s="160"/>
      <c r="AF5" s="160"/>
      <c r="AG5" s="161"/>
      <c r="AH5" s="162"/>
      <c r="AK5" s="136"/>
      <c r="AL5" s="162"/>
      <c r="AM5" s="162"/>
    </row>
    <row r="6" spans="1:42" s="137" customFormat="1" ht="19.8">
      <c r="A6"/>
      <c r="B6"/>
      <c r="C6"/>
      <c r="D6"/>
      <c r="E6"/>
      <c r="F6"/>
      <c r="G6"/>
      <c r="H6"/>
      <c r="I6"/>
      <c r="J6"/>
      <c r="K6"/>
      <c r="L6" s="9"/>
      <c r="M6" s="9"/>
      <c r="N6"/>
      <c r="O6"/>
      <c r="P6"/>
      <c r="Q6" s="9"/>
      <c r="R6"/>
      <c r="S6" s="9"/>
      <c r="T6" s="4"/>
      <c r="U6" s="52"/>
      <c r="V6" s="52"/>
      <c r="W6" s="1"/>
      <c r="X6" s="5"/>
      <c r="Y6"/>
      <c r="Z6"/>
      <c r="AA6" s="2"/>
      <c r="AB6" s="2"/>
      <c r="AC6" s="5"/>
      <c r="AD6" s="5"/>
      <c r="AE6"/>
      <c r="AF6"/>
      <c r="AG6" s="136"/>
      <c r="AH6" s="160"/>
      <c r="AI6" s="160"/>
      <c r="AJ6" s="161"/>
      <c r="AK6" s="162"/>
      <c r="AN6" s="136"/>
      <c r="AO6" s="162"/>
      <c r="AP6" s="162"/>
    </row>
    <row r="7" spans="1:42" ht="15.6">
      <c r="T7" s="4"/>
      <c r="U7" s="52"/>
      <c r="V7" s="52"/>
      <c r="W7" s="1"/>
      <c r="X7" s="5"/>
      <c r="Y7"/>
      <c r="AA7" s="2"/>
      <c r="AB7"/>
    </row>
    <row r="8" spans="1:42" ht="15.6">
      <c r="T8" s="4"/>
      <c r="U8" s="52"/>
      <c r="V8" s="52"/>
      <c r="W8" s="1"/>
      <c r="X8" s="5"/>
      <c r="Y8"/>
      <c r="AA8" s="2"/>
      <c r="AB8"/>
    </row>
    <row r="9" spans="1:42" ht="15.6">
      <c r="T9" s="4"/>
      <c r="U9" s="52"/>
      <c r="V9" s="52"/>
      <c r="W9" s="1"/>
      <c r="X9" s="5"/>
      <c r="Y9"/>
      <c r="AA9" s="2"/>
      <c r="AB9"/>
    </row>
    <row r="10" spans="1:42" ht="15.6">
      <c r="T10" s="4"/>
      <c r="U10" s="52"/>
      <c r="V10" s="52"/>
      <c r="W10" s="1"/>
      <c r="X10" s="5"/>
      <c r="Y10"/>
      <c r="AA10" s="2"/>
      <c r="AB10"/>
    </row>
    <row r="11" spans="1:42" ht="16.5" customHeight="1">
      <c r="T11" s="4"/>
      <c r="U11" s="52"/>
      <c r="V11" s="52"/>
      <c r="W11" s="1"/>
      <c r="X11" s="5"/>
      <c r="Y11"/>
      <c r="AA11" s="2"/>
      <c r="AB11" s="5"/>
      <c r="AC11" s="5"/>
    </row>
    <row r="12" spans="1:42" ht="16.5" customHeight="1">
      <c r="T12" s="4"/>
      <c r="U12" s="52"/>
      <c r="V12" s="52"/>
      <c r="W12" s="1"/>
      <c r="X12" s="5"/>
      <c r="Y12"/>
      <c r="AA12" s="2"/>
      <c r="AB12" s="5"/>
      <c r="AC12" s="5"/>
    </row>
    <row r="13" spans="1:42" ht="15.6">
      <c r="T13" s="4"/>
      <c r="U13" s="52"/>
      <c r="V13" s="52"/>
      <c r="W13" s="1"/>
      <c r="X13" s="5"/>
      <c r="Y13"/>
      <c r="AA13" s="2"/>
      <c r="AB13"/>
    </row>
    <row r="14" spans="1:42" ht="15.6">
      <c r="T14" s="4"/>
      <c r="U14" s="52"/>
      <c r="V14" s="52"/>
      <c r="W14" s="1"/>
      <c r="X14" s="5"/>
      <c r="Y14"/>
      <c r="AA14" s="2"/>
      <c r="AB14"/>
    </row>
    <row r="15" spans="1:42">
      <c r="T15" s="4"/>
      <c r="U15" s="4"/>
      <c r="V15" s="4"/>
      <c r="W15" s="4"/>
      <c r="X15" s="4"/>
      <c r="Y15"/>
      <c r="AA15"/>
      <c r="AB15"/>
    </row>
    <row r="16" spans="1:42" ht="15.6">
      <c r="T16" s="4"/>
      <c r="U16" s="52"/>
      <c r="V16" s="52"/>
      <c r="W16" s="1"/>
      <c r="X16" s="5"/>
      <c r="Y16"/>
      <c r="AA16"/>
      <c r="AB16"/>
    </row>
    <row r="17" spans="20:30" ht="15.6">
      <c r="T17" s="4"/>
      <c r="U17" s="52"/>
      <c r="V17" s="52"/>
      <c r="W17" s="1"/>
      <c r="X17" s="5"/>
      <c r="Y17"/>
      <c r="AA17"/>
      <c r="AB17"/>
    </row>
    <row r="18" spans="20:30" ht="15.6">
      <c r="T18" s="4"/>
      <c r="U18" s="52"/>
      <c r="V18" s="52"/>
      <c r="W18" s="1"/>
      <c r="X18" s="5"/>
      <c r="Y18"/>
      <c r="AA18"/>
      <c r="AB18" s="2"/>
    </row>
    <row r="19" spans="20:30" ht="15.6">
      <c r="T19" s="4"/>
      <c r="U19" s="52"/>
      <c r="V19" s="52"/>
      <c r="W19" s="1"/>
      <c r="X19" s="5"/>
      <c r="Y19"/>
      <c r="Z19" s="2"/>
      <c r="AA19" s="2"/>
      <c r="AB19" s="4"/>
      <c r="AC19" s="4"/>
      <c r="AD19" s="4"/>
    </row>
    <row r="20" spans="20:30" ht="15.6">
      <c r="T20" s="4"/>
      <c r="U20" s="52"/>
      <c r="V20" s="52"/>
      <c r="W20" s="11"/>
      <c r="X20" s="5"/>
      <c r="Y20"/>
      <c r="Z20" s="2"/>
      <c r="AA20" s="2"/>
      <c r="AB20" s="9"/>
      <c r="AC20" s="9"/>
      <c r="AD20" s="9"/>
    </row>
    <row r="21" spans="20:30" ht="15.6">
      <c r="T21" s="4"/>
      <c r="U21" s="52"/>
      <c r="V21" s="51"/>
      <c r="W21" s="11"/>
      <c r="X21" s="5"/>
      <c r="Y21"/>
      <c r="Z21" s="1"/>
      <c r="AA21" s="1"/>
      <c r="AB21" s="9"/>
      <c r="AC21" s="9"/>
      <c r="AD21" s="9"/>
    </row>
    <row r="22" spans="20:30" ht="15.6">
      <c r="T22" s="4"/>
      <c r="U22" s="52"/>
      <c r="V22" s="52"/>
      <c r="W22" s="11"/>
      <c r="X22" s="5"/>
      <c r="Y22"/>
      <c r="Z22" s="1"/>
      <c r="AA22" s="1"/>
      <c r="AB22" s="9"/>
      <c r="AC22" s="9"/>
      <c r="AD22" s="9"/>
    </row>
    <row r="23" spans="20:30" ht="15.6">
      <c r="T23" s="4"/>
      <c r="U23" s="52"/>
      <c r="V23" s="52"/>
      <c r="W23" s="11"/>
      <c r="X23" s="5"/>
      <c r="Y23"/>
      <c r="Z23" s="1"/>
      <c r="AA23" s="1"/>
      <c r="AB23" s="9"/>
      <c r="AC23" s="9"/>
      <c r="AD23" s="9"/>
    </row>
    <row r="24" spans="20:30" ht="15.6">
      <c r="T24" s="4"/>
      <c r="U24" s="52"/>
      <c r="V24" s="52"/>
      <c r="W24" s="5"/>
      <c r="X24" s="5"/>
      <c r="Y24"/>
      <c r="Z24" s="1"/>
      <c r="AA24" s="1"/>
      <c r="AB24" s="9"/>
      <c r="AC24" s="9"/>
      <c r="AD24" s="9"/>
    </row>
    <row r="25" spans="20:30" ht="15.6">
      <c r="T25" s="4"/>
      <c r="U25" s="52"/>
      <c r="V25" s="52"/>
      <c r="W25" s="5"/>
      <c r="X25" s="5"/>
      <c r="Y25"/>
      <c r="Z25" s="1"/>
      <c r="AA25" s="1"/>
      <c r="AB25" s="9"/>
      <c r="AC25" s="9"/>
      <c r="AD25" s="9"/>
    </row>
    <row r="26" spans="20:30" ht="15.6">
      <c r="T26" s="4"/>
      <c r="U26" s="52"/>
      <c r="V26" s="52"/>
      <c r="W26" s="5"/>
      <c r="X26" s="5"/>
      <c r="Y26"/>
      <c r="Z26" s="1"/>
      <c r="AA26" s="1"/>
      <c r="AB26" s="9"/>
      <c r="AC26" s="9"/>
      <c r="AD26" s="9"/>
    </row>
    <row r="27" spans="20:30" ht="15.6">
      <c r="T27" s="4"/>
      <c r="U27" s="52"/>
      <c r="V27" s="52"/>
      <c r="W27" s="5"/>
      <c r="X27" s="5"/>
      <c r="Y27"/>
      <c r="Z27" s="1"/>
      <c r="AA27" s="1"/>
      <c r="AB27" s="9"/>
      <c r="AC27" s="9"/>
      <c r="AD27" s="9"/>
    </row>
    <row r="28" spans="20:30" ht="15.6">
      <c r="T28" s="4"/>
      <c r="U28" s="52"/>
      <c r="V28" s="52"/>
      <c r="W28" s="5"/>
      <c r="X28" s="5"/>
      <c r="Y28"/>
      <c r="Z28" s="1"/>
      <c r="AA28" s="1"/>
      <c r="AB28" s="9"/>
      <c r="AC28" s="9"/>
      <c r="AD28" s="9"/>
    </row>
    <row r="29" spans="20:30" ht="15.6">
      <c r="T29" s="4"/>
      <c r="U29" s="52"/>
      <c r="V29" s="52"/>
      <c r="W29" s="5"/>
      <c r="X29" s="5"/>
      <c r="Y29"/>
      <c r="Z29" s="1"/>
      <c r="AA29" s="1"/>
      <c r="AB29" s="9"/>
      <c r="AC29" s="9"/>
      <c r="AD29" s="9"/>
    </row>
    <row r="30" spans="20:30" ht="16.5" customHeight="1">
      <c r="T30" s="4"/>
      <c r="U30" s="52"/>
      <c r="V30" s="52"/>
      <c r="W30" s="5"/>
      <c r="X30" s="5"/>
      <c r="Y30"/>
      <c r="Z30" s="11"/>
      <c r="AA30" s="11"/>
      <c r="AB30" s="9"/>
      <c r="AC30" s="9"/>
      <c r="AD30" s="9"/>
    </row>
    <row r="31" spans="20:30" ht="16.5" customHeight="1">
      <c r="T31" s="4"/>
      <c r="U31" s="52"/>
      <c r="V31" s="52"/>
      <c r="W31" s="5"/>
      <c r="X31" s="5"/>
      <c r="Y31"/>
      <c r="Z31" s="11"/>
      <c r="AA31" s="11"/>
      <c r="AB31" s="9"/>
      <c r="AC31" s="9"/>
      <c r="AD31" s="9"/>
    </row>
    <row r="32" spans="20:30" ht="15.6">
      <c r="T32" s="4"/>
      <c r="U32" s="52"/>
      <c r="V32" s="51"/>
      <c r="W32" s="5"/>
      <c r="X32" s="5"/>
      <c r="Y32"/>
      <c r="Z32" s="11"/>
      <c r="AA32" s="11"/>
      <c r="AB32" s="9"/>
      <c r="AC32" s="9"/>
      <c r="AD32" s="9"/>
    </row>
    <row r="33" spans="20:30" ht="17.25" customHeight="1">
      <c r="T33" s="4"/>
      <c r="U33" s="52"/>
      <c r="W33"/>
      <c r="X33"/>
      <c r="Y33"/>
      <c r="Z33" s="11"/>
      <c r="AA33" s="11"/>
      <c r="AB33" s="9"/>
      <c r="AC33" s="9"/>
      <c r="AD33" s="9"/>
    </row>
    <row r="34" spans="20:30" ht="17.25" customHeight="1">
      <c r="T34" s="4"/>
      <c r="U34" s="52"/>
      <c r="V34" s="51"/>
      <c r="W34"/>
      <c r="X34" s="5"/>
      <c r="Y34"/>
      <c r="Z34" s="11"/>
      <c r="AA34" s="11"/>
      <c r="AB34" s="9"/>
      <c r="AC34" s="9"/>
      <c r="AD34" s="9"/>
    </row>
    <row r="35" spans="20:30" ht="15.6">
      <c r="T35" s="4"/>
      <c r="U35" s="52"/>
      <c r="V35" s="51"/>
      <c r="W35"/>
      <c r="X35" s="5"/>
      <c r="Y35"/>
      <c r="Z35" s="11"/>
      <c r="AA35" s="11"/>
      <c r="AB35" s="9"/>
      <c r="AC35" s="9"/>
      <c r="AD35" s="9"/>
    </row>
    <row r="36" spans="20:30" ht="15.6">
      <c r="T36" s="4"/>
      <c r="U36" s="52"/>
      <c r="V36" s="51"/>
      <c r="W36"/>
      <c r="X36"/>
      <c r="Y36"/>
      <c r="Z36" s="11"/>
      <c r="AA36" s="11"/>
      <c r="AB36" s="9"/>
      <c r="AC36" s="9"/>
      <c r="AD36" s="9"/>
    </row>
    <row r="37" spans="20:30" ht="15.6">
      <c r="T37" s="4"/>
      <c r="U37" s="52"/>
      <c r="V37" s="51"/>
      <c r="W37"/>
      <c r="X37"/>
      <c r="Y37"/>
      <c r="Z37" s="11"/>
      <c r="AA37" s="11"/>
      <c r="AB37" s="9"/>
      <c r="AC37" s="9"/>
      <c r="AD37" s="9"/>
    </row>
    <row r="38" spans="20:30" ht="15.6">
      <c r="T38" s="4"/>
      <c r="U38" s="52"/>
      <c r="V38" s="51"/>
      <c r="W38"/>
      <c r="X38"/>
      <c r="Y38"/>
      <c r="Z38" s="11"/>
      <c r="AA38" s="11"/>
      <c r="AB38" s="9"/>
      <c r="AC38" s="9"/>
      <c r="AD38" s="9"/>
    </row>
    <row r="39" spans="20:30" ht="15.6">
      <c r="T39" s="4"/>
      <c r="U39" s="52"/>
      <c r="V39" s="51"/>
      <c r="W39"/>
      <c r="X39"/>
      <c r="Y39"/>
      <c r="Z39" s="11"/>
      <c r="AA39" s="11"/>
      <c r="AB39" s="9"/>
      <c r="AC39" s="9"/>
      <c r="AD39" s="9"/>
    </row>
    <row r="40" spans="20:30" ht="15.6">
      <c r="T40" s="4"/>
      <c r="U40" s="52"/>
      <c r="V40" s="51"/>
      <c r="W40"/>
      <c r="X40"/>
      <c r="Y40"/>
      <c r="Z40" s="11"/>
      <c r="AA40" s="11"/>
      <c r="AB40" s="9"/>
      <c r="AC40" s="9"/>
      <c r="AD40" s="9"/>
    </row>
    <row r="41" spans="20:30" ht="21">
      <c r="T41" s="4"/>
      <c r="U41" s="52"/>
      <c r="V41" s="5"/>
      <c r="W41"/>
      <c r="X41"/>
      <c r="Y41"/>
      <c r="Z41" s="50"/>
      <c r="AA41" s="50"/>
      <c r="AB41"/>
    </row>
    <row r="42" spans="20:30">
      <c r="T42" s="4"/>
      <c r="U42" s="52"/>
      <c r="V42" s="4"/>
      <c r="W42" s="4"/>
      <c r="X42" s="4"/>
      <c r="Y42"/>
      <c r="AA42"/>
      <c r="AB42"/>
    </row>
    <row r="43" spans="20:30" ht="15.6">
      <c r="T43" s="4"/>
      <c r="U43" s="52"/>
      <c r="V43" s="14"/>
      <c r="W43" s="1"/>
      <c r="X43" s="18"/>
      <c r="Y43"/>
      <c r="Z43" s="1"/>
      <c r="AA43" s="5"/>
      <c r="AB43"/>
    </row>
    <row r="44" spans="20:30" ht="15.6">
      <c r="T44" s="4"/>
      <c r="U44" s="52"/>
      <c r="V44" s="14"/>
      <c r="W44" s="1"/>
      <c r="X44" s="18"/>
      <c r="Y44"/>
      <c r="AA44"/>
      <c r="AB44"/>
    </row>
    <row r="45" spans="20:30" ht="15.6">
      <c r="T45" s="4"/>
      <c r="U45" s="52"/>
      <c r="V45" s="14"/>
      <c r="W45" s="1"/>
      <c r="X45" s="18"/>
      <c r="Y45"/>
      <c r="AA45"/>
      <c r="AB45"/>
    </row>
    <row r="46" spans="20:30" ht="15.6">
      <c r="T46" s="4"/>
      <c r="U46" s="52"/>
      <c r="V46" s="14"/>
      <c r="W46" s="1"/>
      <c r="X46" s="18"/>
      <c r="Y46"/>
      <c r="AA46"/>
      <c r="AB46"/>
    </row>
    <row r="47" spans="20:30" ht="15.6">
      <c r="T47" s="4"/>
      <c r="U47" s="52"/>
      <c r="V47" s="14"/>
      <c r="W47" s="11"/>
      <c r="X47" s="18"/>
      <c r="Y47"/>
      <c r="AA47"/>
      <c r="AB47"/>
    </row>
    <row r="48" spans="20:30" ht="15.6">
      <c r="T48" s="4"/>
      <c r="U48" s="52"/>
      <c r="V48" s="14"/>
      <c r="W48" s="11"/>
      <c r="X48" s="18"/>
      <c r="Y48"/>
      <c r="AA48"/>
      <c r="AB48"/>
    </row>
    <row r="49" spans="20:28" ht="15.6">
      <c r="T49" s="4"/>
      <c r="U49" s="52"/>
      <c r="V49" s="14"/>
      <c r="W49" s="11"/>
      <c r="X49" s="18"/>
      <c r="Y49"/>
      <c r="AA49"/>
      <c r="AB49"/>
    </row>
    <row r="50" spans="20:28" ht="15.6">
      <c r="T50" s="4"/>
      <c r="U50" s="52"/>
      <c r="V50" s="14"/>
      <c r="W50" s="11"/>
      <c r="X50" s="18"/>
      <c r="Y50"/>
      <c r="AA50"/>
      <c r="AB50"/>
    </row>
    <row r="51" spans="20:28" ht="15.6">
      <c r="T51" s="4"/>
      <c r="U51" s="52"/>
      <c r="V51" s="14"/>
      <c r="W51" s="5"/>
      <c r="X51" s="18"/>
      <c r="Y51"/>
      <c r="AA51"/>
      <c r="AB51"/>
    </row>
    <row r="52" spans="20:28" ht="15.6">
      <c r="T52" s="4"/>
      <c r="U52" s="52"/>
      <c r="V52" s="14"/>
      <c r="W52" s="5"/>
      <c r="X52" s="18"/>
      <c r="Y52"/>
      <c r="AA52"/>
      <c r="AB52"/>
    </row>
    <row r="53" spans="20:28" ht="15.6">
      <c r="T53" s="4"/>
      <c r="U53" s="52"/>
      <c r="V53" s="14"/>
      <c r="W53" s="5"/>
      <c r="X53" s="18"/>
      <c r="Y53"/>
      <c r="AA53"/>
      <c r="AB53"/>
    </row>
    <row r="54" spans="20:28" ht="15.6">
      <c r="T54" s="4"/>
      <c r="U54" s="52"/>
      <c r="V54" s="14"/>
      <c r="W54" s="5"/>
      <c r="X54" s="18"/>
      <c r="Y54"/>
      <c r="AA54"/>
      <c r="AB54"/>
    </row>
    <row r="55" spans="20:28" ht="15.6">
      <c r="T55" s="4"/>
      <c r="U55" s="52"/>
      <c r="V55" s="14"/>
      <c r="W55" s="5"/>
      <c r="X55" s="18"/>
      <c r="Y55"/>
      <c r="AA55"/>
      <c r="AB55"/>
    </row>
    <row r="56" spans="20:28" ht="15.6">
      <c r="T56" s="4"/>
      <c r="U56" s="52"/>
      <c r="V56" s="14"/>
      <c r="W56" s="5"/>
      <c r="X56" s="18"/>
      <c r="Y56"/>
      <c r="AA56"/>
      <c r="AB56"/>
    </row>
    <row r="57" spans="20:28" ht="15.6">
      <c r="T57" s="4"/>
      <c r="U57" s="52"/>
      <c r="V57" s="14"/>
      <c r="W57" s="5"/>
      <c r="X57" s="18"/>
      <c r="Y57"/>
      <c r="AA57"/>
      <c r="AB57"/>
    </row>
    <row r="58" spans="20:28" ht="15.6">
      <c r="T58" s="4"/>
      <c r="U58" s="52"/>
      <c r="V58" s="14"/>
      <c r="W58" s="5"/>
      <c r="X58" s="18"/>
      <c r="Y58"/>
      <c r="AA58"/>
      <c r="AB58"/>
    </row>
    <row r="59" spans="20:28" ht="15.6">
      <c r="T59" s="4"/>
      <c r="U59" s="52"/>
      <c r="V59" s="14"/>
      <c r="W59" s="5"/>
      <c r="X59" s="18"/>
      <c r="Y59"/>
      <c r="AA59"/>
      <c r="AB59"/>
    </row>
    <row r="60" spans="20:28" ht="15.6">
      <c r="U60" s="52"/>
      <c r="V60" s="14"/>
      <c r="W60" s="5"/>
      <c r="X60" s="18"/>
      <c r="Y60"/>
      <c r="AA60"/>
      <c r="AB60"/>
    </row>
    <row r="61" spans="20:28" ht="15.6">
      <c r="U61" s="52"/>
      <c r="V61" s="14"/>
      <c r="W61" s="5"/>
      <c r="X61" s="18"/>
      <c r="Y61"/>
      <c r="AA61"/>
      <c r="AB61"/>
    </row>
    <row r="62" spans="20:28" ht="15.6">
      <c r="U62" s="52"/>
      <c r="V62" s="14"/>
      <c r="W62" s="5"/>
      <c r="X62" s="18"/>
      <c r="Y62"/>
      <c r="AA62"/>
      <c r="AB62"/>
    </row>
    <row r="63" spans="20:28" ht="15.6">
      <c r="U63" s="51"/>
      <c r="V63" s="14"/>
      <c r="W63" s="5"/>
      <c r="X63" s="18"/>
      <c r="Y63"/>
      <c r="AA63"/>
      <c r="AB63"/>
    </row>
    <row r="64" spans="20:28" ht="15.6">
      <c r="U64"/>
      <c r="V64" s="14"/>
      <c r="W64" s="5"/>
      <c r="X64" s="18"/>
      <c r="Y64"/>
      <c r="AA64"/>
      <c r="AB64"/>
    </row>
    <row r="65" spans="21:35" ht="15.6">
      <c r="U65" s="51"/>
      <c r="V65" s="14"/>
      <c r="W65" s="5"/>
      <c r="X65" s="18"/>
      <c r="Y65"/>
      <c r="AA65"/>
      <c r="AB65"/>
    </row>
    <row r="66" spans="21:35" ht="15.6">
      <c r="U66" s="51"/>
      <c r="V66" s="18"/>
      <c r="W66" s="5"/>
      <c r="X66" s="18"/>
      <c r="Y66"/>
      <c r="AA66"/>
      <c r="AE66" s="11"/>
      <c r="AF66" s="11"/>
    </row>
    <row r="67" spans="21:35" ht="15.6">
      <c r="U67" s="51"/>
      <c r="AE67" s="5"/>
      <c r="AF67" s="18"/>
      <c r="AG67" s="18"/>
      <c r="AI67" s="18"/>
    </row>
    <row r="68" spans="21:35" ht="15.6">
      <c r="U68" s="51"/>
      <c r="AE68" s="11"/>
      <c r="AF68" s="11"/>
    </row>
    <row r="69" spans="21:35" ht="15.6">
      <c r="U69" s="51"/>
      <c r="AE69" s="11"/>
      <c r="AF69" s="11"/>
    </row>
    <row r="70" spans="21:35" ht="15.6">
      <c r="U70" s="51"/>
      <c r="AE70" s="2"/>
      <c r="AF70" s="5"/>
      <c r="AG70" s="5"/>
    </row>
    <row r="71" spans="21:35" ht="15.6">
      <c r="U71" s="51"/>
      <c r="AE71" s="4"/>
      <c r="AF71" s="4"/>
      <c r="AG71" s="4"/>
      <c r="AH71" s="4"/>
      <c r="AI71" s="4"/>
    </row>
    <row r="72" spans="21:35" ht="15.6">
      <c r="U72" s="5"/>
      <c r="AE72" s="4"/>
      <c r="AF72" s="11"/>
      <c r="AG72" s="11"/>
      <c r="AH72" s="1"/>
      <c r="AI72" s="5"/>
    </row>
    <row r="73" spans="21:35" ht="15.6">
      <c r="U73" s="4"/>
      <c r="AE73" s="4"/>
      <c r="AF73" s="11"/>
      <c r="AG73" s="11"/>
      <c r="AH73" s="1"/>
      <c r="AI73" s="5"/>
    </row>
    <row r="74" spans="21:35" ht="15.6">
      <c r="U74" s="14"/>
      <c r="AE74" s="4"/>
      <c r="AF74" s="11"/>
      <c r="AG74" s="11"/>
      <c r="AH74" s="1"/>
      <c r="AI74" s="5"/>
    </row>
    <row r="75" spans="21:35" ht="15.6">
      <c r="U75" s="14"/>
      <c r="AE75" s="4"/>
      <c r="AF75" s="11"/>
      <c r="AG75" s="11"/>
      <c r="AH75" s="1"/>
      <c r="AI75" s="5"/>
    </row>
    <row r="76" spans="21:35" ht="15.6">
      <c r="U76" s="14"/>
      <c r="AE76" s="4"/>
      <c r="AF76" s="11"/>
      <c r="AG76" s="11"/>
      <c r="AH76" s="11"/>
      <c r="AI76" s="5"/>
    </row>
    <row r="77" spans="21:35" ht="15.6">
      <c r="U77" s="14"/>
      <c r="AE77" s="4"/>
      <c r="AF77" s="11"/>
      <c r="AG77" s="11"/>
      <c r="AH77" s="11"/>
      <c r="AI77" s="5"/>
    </row>
    <row r="78" spans="21:35" ht="15.6">
      <c r="U78" s="14"/>
      <c r="AE78" s="4"/>
      <c r="AF78" s="11"/>
      <c r="AG78" s="11"/>
      <c r="AH78" s="11"/>
      <c r="AI78" s="5"/>
    </row>
    <row r="79" spans="21:35" ht="15.6">
      <c r="U79" s="14"/>
      <c r="AE79" s="4"/>
      <c r="AF79" s="11"/>
      <c r="AG79" s="11"/>
      <c r="AH79" s="11"/>
      <c r="AI79" s="5"/>
    </row>
    <row r="80" spans="21:35" ht="15.6">
      <c r="U80" s="14"/>
      <c r="AE80" s="4"/>
      <c r="AF80" s="11"/>
      <c r="AG80" s="11"/>
      <c r="AH80" s="5"/>
      <c r="AI80" s="5"/>
    </row>
    <row r="81" spans="21:35" ht="15.6">
      <c r="U81" s="14"/>
      <c r="AE81" s="4"/>
      <c r="AF81" s="11"/>
      <c r="AG81" s="11"/>
      <c r="AH81" s="5"/>
      <c r="AI81" s="5"/>
    </row>
    <row r="82" spans="21:35" ht="15.6">
      <c r="U82" s="14"/>
      <c r="AE82" s="4"/>
      <c r="AF82" s="11"/>
      <c r="AG82" s="11"/>
      <c r="AH82" s="5"/>
      <c r="AI82" s="5"/>
    </row>
    <row r="83" spans="21:35" ht="15.6">
      <c r="U83" s="14"/>
      <c r="AE83" s="4"/>
      <c r="AF83" s="11"/>
      <c r="AG83" s="11"/>
      <c r="AH83" s="5"/>
      <c r="AI83" s="5"/>
    </row>
    <row r="84" spans="21:35" ht="15.6">
      <c r="U84" s="14"/>
      <c r="AE84" s="4"/>
      <c r="AF84" s="11"/>
      <c r="AG84" s="11"/>
      <c r="AH84" s="5"/>
      <c r="AI84" s="5"/>
    </row>
    <row r="85" spans="21:35" ht="15.6">
      <c r="U85" s="14"/>
      <c r="AE85" s="4"/>
      <c r="AF85" s="11"/>
      <c r="AG85" s="11"/>
      <c r="AH85" s="5"/>
      <c r="AI85" s="5"/>
    </row>
    <row r="86" spans="21:35" ht="15.6">
      <c r="U86" s="14"/>
      <c r="AE86" s="4"/>
      <c r="AF86" s="11"/>
      <c r="AG86" s="11"/>
      <c r="AH86" s="5"/>
      <c r="AI86" s="5"/>
    </row>
    <row r="87" spans="21:35" ht="15.6">
      <c r="U87" s="14"/>
      <c r="AE87" s="4"/>
      <c r="AF87" s="11"/>
      <c r="AG87" s="11"/>
      <c r="AH87" s="5"/>
      <c r="AI87" s="5"/>
    </row>
    <row r="88" spans="21:35" ht="15.6">
      <c r="U88" s="14"/>
      <c r="AE88" s="4"/>
      <c r="AF88" s="5"/>
      <c r="AG88" s="5"/>
      <c r="AH88" s="5"/>
      <c r="AI88" s="5"/>
    </row>
    <row r="89" spans="21:35">
      <c r="U89" s="14"/>
      <c r="AE89" s="11"/>
      <c r="AF89" s="11"/>
    </row>
    <row r="90" spans="21:35" ht="15.6">
      <c r="U90" s="14"/>
      <c r="AE90" s="5"/>
      <c r="AF90" s="5"/>
      <c r="AG90" s="5"/>
      <c r="AI90" s="5"/>
    </row>
    <row r="91" spans="21:35">
      <c r="U91" s="14"/>
      <c r="AE91" s="11"/>
      <c r="AF91" s="11"/>
    </row>
    <row r="92" spans="21:35">
      <c r="U92" s="14"/>
      <c r="AE92" s="11"/>
      <c r="AF92" s="11"/>
    </row>
    <row r="93" spans="21:35" ht="15.6">
      <c r="U93" s="14"/>
      <c r="AE93" s="2"/>
      <c r="AF93" s="5"/>
      <c r="AG93" s="5"/>
      <c r="AI93" s="2"/>
    </row>
    <row r="94" spans="21:35">
      <c r="U94" s="14"/>
      <c r="AE94" s="4"/>
      <c r="AF94" s="4"/>
      <c r="AG94" s="4"/>
      <c r="AH94" s="4"/>
      <c r="AI94" s="4"/>
    </row>
    <row r="95" spans="21:35" ht="15.6">
      <c r="U95" s="14"/>
      <c r="AE95" s="4"/>
      <c r="AF95" s="11"/>
      <c r="AG95" s="11"/>
      <c r="AH95" s="1"/>
      <c r="AI95" s="5"/>
    </row>
    <row r="96" spans="21:35" ht="15.6">
      <c r="U96" s="14"/>
      <c r="AE96" s="4"/>
      <c r="AF96" s="11"/>
      <c r="AG96" s="11"/>
      <c r="AH96" s="1"/>
      <c r="AI96" s="5"/>
    </row>
    <row r="97" spans="21:35" ht="15.6">
      <c r="U97" s="18"/>
      <c r="AE97" s="4"/>
      <c r="AF97" s="11"/>
      <c r="AG97" s="11"/>
      <c r="AH97" s="1"/>
      <c r="AI97" s="5"/>
    </row>
    <row r="98" spans="21:35" ht="15.6">
      <c r="AE98" s="4"/>
      <c r="AF98" s="11"/>
      <c r="AG98" s="11"/>
      <c r="AH98" s="1"/>
      <c r="AI98" s="5"/>
    </row>
    <row r="99" spans="21:35" ht="15.6">
      <c r="AE99" s="4"/>
      <c r="AF99" s="11"/>
      <c r="AG99" s="11"/>
      <c r="AH99" s="11"/>
      <c r="AI99" s="5"/>
    </row>
    <row r="100" spans="21:35" ht="15.6">
      <c r="AE100" s="4"/>
      <c r="AF100" s="11"/>
      <c r="AG100" s="11"/>
      <c r="AH100" s="11"/>
      <c r="AI100" s="5"/>
    </row>
    <row r="101" spans="21:35" ht="15.6">
      <c r="AE101" s="4"/>
      <c r="AF101" s="11"/>
      <c r="AG101" s="11"/>
      <c r="AH101" s="11"/>
      <c r="AI101" s="5"/>
    </row>
    <row r="102" spans="21:35" ht="15.6">
      <c r="AE102" s="4"/>
      <c r="AF102" s="11"/>
      <c r="AG102" s="11"/>
      <c r="AH102" s="11"/>
      <c r="AI102" s="5"/>
    </row>
    <row r="103" spans="21:35" ht="15.6">
      <c r="AE103" s="4"/>
      <c r="AF103" s="11"/>
      <c r="AG103" s="11"/>
      <c r="AH103" s="5"/>
      <c r="AI103" s="5"/>
    </row>
    <row r="104" spans="21:35" ht="15.6">
      <c r="AE104" s="4"/>
      <c r="AF104" s="11"/>
      <c r="AG104" s="11"/>
      <c r="AH104" s="5"/>
      <c r="AI104" s="5"/>
    </row>
    <row r="105" spans="21:35" ht="15.6">
      <c r="AE105" s="4"/>
      <c r="AF105" s="11"/>
      <c r="AG105" s="11"/>
      <c r="AH105" s="5"/>
      <c r="AI105" s="5"/>
    </row>
    <row r="106" spans="21:35" ht="15.6">
      <c r="AE106" s="4"/>
      <c r="AF106" s="11"/>
      <c r="AG106" s="11"/>
      <c r="AH106" s="5"/>
      <c r="AI106" s="5"/>
    </row>
    <row r="107" spans="21:35" ht="15.6">
      <c r="AE107" s="4"/>
      <c r="AF107" s="11"/>
      <c r="AG107" s="11"/>
      <c r="AH107" s="5"/>
      <c r="AI107" s="5"/>
    </row>
    <row r="108" spans="21:35" ht="15.6">
      <c r="AE108" s="4"/>
      <c r="AF108" s="11"/>
      <c r="AG108" s="11"/>
      <c r="AH108" s="5"/>
      <c r="AI108" s="5"/>
    </row>
    <row r="109" spans="21:35" ht="15.6">
      <c r="AE109" s="4"/>
      <c r="AF109" s="11"/>
      <c r="AG109" s="11"/>
      <c r="AH109" s="5"/>
      <c r="AI109" s="5"/>
    </row>
    <row r="110" spans="21:35" ht="15.6">
      <c r="AE110" s="4"/>
      <c r="AF110" s="11"/>
      <c r="AG110" s="11"/>
      <c r="AH110" s="5"/>
      <c r="AI110" s="5"/>
    </row>
    <row r="111" spans="21:35" ht="15.6">
      <c r="AE111" s="4"/>
      <c r="AF111" s="5"/>
      <c r="AG111" s="5"/>
      <c r="AH111" s="5"/>
      <c r="AI111" s="5"/>
    </row>
    <row r="112" spans="21:35">
      <c r="AE112" s="11"/>
      <c r="AF112" s="11"/>
    </row>
    <row r="113" spans="31:35" ht="15.6">
      <c r="AE113" s="5"/>
      <c r="AF113" s="5"/>
      <c r="AG113" s="5"/>
      <c r="AI113" s="5"/>
    </row>
    <row r="114" spans="31:35">
      <c r="AE114" s="11"/>
      <c r="AF114" s="11"/>
    </row>
    <row r="115" spans="31:35">
      <c r="AE115" s="11"/>
      <c r="AF115" s="11"/>
    </row>
    <row r="116" spans="31:35">
      <c r="AE116" s="11"/>
      <c r="AF116" s="11"/>
    </row>
    <row r="117" spans="31:35">
      <c r="AE117" s="11"/>
      <c r="AF117" s="11"/>
    </row>
    <row r="118" spans="31:35">
      <c r="AE118" s="11"/>
      <c r="AF118" s="11"/>
    </row>
    <row r="119" spans="31:35">
      <c r="AE119" s="11"/>
      <c r="AF119" s="11"/>
    </row>
    <row r="120" spans="31:35">
      <c r="AE120" s="11"/>
      <c r="AF120" s="11"/>
    </row>
    <row r="121" spans="31:35">
      <c r="AE121" s="11"/>
      <c r="AF121" s="11"/>
    </row>
    <row r="122" spans="31:35">
      <c r="AE122" s="11"/>
      <c r="AF122" s="11"/>
    </row>
    <row r="123" spans="31:35">
      <c r="AE123" s="11"/>
      <c r="AF123" s="11"/>
    </row>
    <row r="124" spans="31:35">
      <c r="AE124" s="11"/>
      <c r="AF124" s="11"/>
    </row>
    <row r="125" spans="31:35">
      <c r="AE125" s="11"/>
      <c r="AF125" s="11"/>
    </row>
    <row r="126" spans="31:35">
      <c r="AE126" s="11"/>
      <c r="AF126" s="11"/>
    </row>
    <row r="127" spans="31:35">
      <c r="AE127" s="11"/>
      <c r="AF127" s="11"/>
    </row>
    <row r="128" spans="31:35">
      <c r="AE128" s="11"/>
      <c r="AF128" s="11"/>
    </row>
    <row r="129" spans="31:32">
      <c r="AE129" s="11"/>
      <c r="AF129" s="11"/>
    </row>
    <row r="130" spans="31:32">
      <c r="AE130" s="11"/>
      <c r="AF130" s="11"/>
    </row>
    <row r="131" spans="31:32">
      <c r="AE131" s="11"/>
      <c r="AF131" s="11"/>
    </row>
    <row r="132" spans="31:32">
      <c r="AE132" s="11"/>
      <c r="AF132" s="11"/>
    </row>
    <row r="133" spans="31:32">
      <c r="AE133" s="11"/>
      <c r="AF133" s="11"/>
    </row>
    <row r="134" spans="31:32">
      <c r="AE134" s="11"/>
      <c r="AF134" s="11"/>
    </row>
    <row r="135" spans="31:32">
      <c r="AE135" s="11"/>
      <c r="AF135" s="11"/>
    </row>
    <row r="136" spans="31:32">
      <c r="AE136" s="11"/>
      <c r="AF136" s="11"/>
    </row>
    <row r="137" spans="31:32">
      <c r="AE137" s="11"/>
      <c r="AF137" s="11"/>
    </row>
    <row r="138" spans="31:32">
      <c r="AE138" s="11"/>
      <c r="AF138" s="11"/>
    </row>
    <row r="139" spans="31:32">
      <c r="AE139" s="11"/>
      <c r="AF139" s="11"/>
    </row>
    <row r="140" spans="31:32">
      <c r="AE140" s="11"/>
      <c r="AF140" s="11"/>
    </row>
    <row r="141" spans="31:32">
      <c r="AE141" s="11"/>
      <c r="AF141" s="11"/>
    </row>
    <row r="142" spans="31:32">
      <c r="AE142" s="11"/>
      <c r="AF142" s="11"/>
    </row>
    <row r="143" spans="31:32">
      <c r="AE143" s="11"/>
      <c r="AF143" s="11"/>
    </row>
    <row r="144" spans="31:32">
      <c r="AE144" s="11"/>
      <c r="AF144" s="11"/>
    </row>
    <row r="145" spans="2:32">
      <c r="B145" s="3" t="s">
        <v>2</v>
      </c>
      <c r="AE145" s="11"/>
      <c r="AF145" s="11"/>
    </row>
    <row r="146" spans="2:32">
      <c r="AE146" s="11"/>
      <c r="AF146" s="11"/>
    </row>
    <row r="147" spans="2:32">
      <c r="AE147" s="11"/>
      <c r="AF147" s="11"/>
    </row>
    <row r="148" spans="2:32">
      <c r="AE148" s="11"/>
      <c r="AF148" s="11"/>
    </row>
    <row r="149" spans="2:32">
      <c r="AE149" s="11"/>
      <c r="AF149" s="11"/>
    </row>
    <row r="150" spans="2:32">
      <c r="AE150" s="11"/>
      <c r="AF150" s="11"/>
    </row>
    <row r="151" spans="2:32">
      <c r="AE151" s="11"/>
      <c r="AF151" s="11"/>
    </row>
    <row r="152" spans="2:32">
      <c r="AE152" s="11"/>
      <c r="AF152" s="11"/>
    </row>
    <row r="153" spans="2:32">
      <c r="AE153" s="11"/>
      <c r="AF153" s="11"/>
    </row>
    <row r="154" spans="2:32">
      <c r="AE154" s="11"/>
      <c r="AF154" s="11"/>
    </row>
    <row r="155" spans="2:32">
      <c r="AE155" s="11"/>
      <c r="AF155" s="11"/>
    </row>
    <row r="156" spans="2:32">
      <c r="AE156" s="11"/>
      <c r="AF156" s="11"/>
    </row>
    <row r="157" spans="2:32">
      <c r="AE157" s="11"/>
      <c r="AF157" s="11"/>
    </row>
    <row r="158" spans="2:32">
      <c r="AE158" s="11"/>
      <c r="AF158" s="11"/>
    </row>
    <row r="159" spans="2:32">
      <c r="AE159" s="11"/>
      <c r="AF159" s="11"/>
    </row>
    <row r="160" spans="2:32">
      <c r="AE160" s="11"/>
      <c r="AF160" s="11"/>
    </row>
    <row r="161" spans="31:32">
      <c r="AE161" s="11"/>
      <c r="AF161" s="11"/>
    </row>
    <row r="162" spans="31:32">
      <c r="AE162" s="11"/>
      <c r="AF162" s="11"/>
    </row>
    <row r="163" spans="31:32">
      <c r="AE163" s="11"/>
      <c r="AF163" s="11"/>
    </row>
    <row r="164" spans="31:32">
      <c r="AE164" s="11"/>
      <c r="AF164" s="11"/>
    </row>
    <row r="165" spans="31:32">
      <c r="AE165" s="11"/>
      <c r="AF165" s="11"/>
    </row>
    <row r="166" spans="31:32">
      <c r="AE166" s="11"/>
      <c r="AF166" s="11"/>
    </row>
    <row r="167" spans="31:32">
      <c r="AE167" s="11"/>
      <c r="AF167" s="11"/>
    </row>
    <row r="168" spans="31:32">
      <c r="AE168" s="11"/>
      <c r="AF168" s="11"/>
    </row>
    <row r="193" spans="22:30">
      <c r="AB193" s="152"/>
      <c r="AC193" s="12"/>
      <c r="AD193" s="12"/>
    </row>
    <row r="194" spans="22:30">
      <c r="V194" s="12"/>
      <c r="W194" s="152"/>
      <c r="X194" s="152"/>
      <c r="Y194" s="152"/>
      <c r="Z194" s="12"/>
      <c r="AA194" s="66"/>
      <c r="AB194" s="152"/>
      <c r="AC194" s="12"/>
      <c r="AD194" s="12"/>
    </row>
    <row r="195" spans="22:30">
      <c r="V195" s="12"/>
      <c r="W195" s="152"/>
      <c r="X195" s="152"/>
      <c r="Y195" s="152"/>
      <c r="Z195" s="12"/>
      <c r="AA195" s="66"/>
      <c r="AB195" s="152"/>
      <c r="AC195" s="12"/>
      <c r="AD195" s="12"/>
    </row>
    <row r="196" spans="22:30">
      <c r="V196" s="12"/>
      <c r="W196" s="152"/>
      <c r="X196" s="152"/>
      <c r="Y196" s="152"/>
      <c r="Z196" s="12"/>
      <c r="AA196" s="66"/>
      <c r="AB196" s="152"/>
      <c r="AC196" s="12"/>
      <c r="AD196" s="12"/>
    </row>
    <row r="197" spans="22:30">
      <c r="V197" s="12"/>
      <c r="W197" s="152"/>
      <c r="X197" s="152"/>
      <c r="Y197" s="152"/>
      <c r="Z197" s="12"/>
      <c r="AA197" s="66"/>
      <c r="AB197" s="152"/>
      <c r="AC197" s="12"/>
      <c r="AD197" s="12"/>
    </row>
    <row r="198" spans="22:30">
      <c r="V198" s="12"/>
      <c r="W198" s="152"/>
      <c r="X198" s="152"/>
      <c r="Y198" s="152"/>
      <c r="Z198" s="12"/>
      <c r="AA198" s="66"/>
      <c r="AB198" s="152"/>
      <c r="AC198" s="12"/>
      <c r="AD198" s="12"/>
    </row>
    <row r="199" spans="22:30">
      <c r="V199" s="12"/>
      <c r="W199" s="152"/>
      <c r="X199" s="152"/>
      <c r="Y199" s="152"/>
      <c r="Z199" s="12"/>
      <c r="AA199" s="66"/>
      <c r="AB199" s="152"/>
      <c r="AC199" s="12"/>
      <c r="AD199" s="12"/>
    </row>
    <row r="200" spans="22:30">
      <c r="V200" s="12"/>
      <c r="W200" s="152"/>
      <c r="X200" s="152"/>
      <c r="Y200" s="152"/>
      <c r="Z200" s="12"/>
      <c r="AA200" s="66"/>
      <c r="AB200" s="152"/>
      <c r="AC200" s="12"/>
      <c r="AD200" s="12"/>
    </row>
    <row r="201" spans="22:30">
      <c r="V201" s="12"/>
      <c r="W201" s="152"/>
      <c r="X201" s="152"/>
      <c r="Y201" s="152"/>
      <c r="Z201" s="12"/>
      <c r="AA201" s="66"/>
      <c r="AB201" s="152"/>
      <c r="AC201" s="12"/>
      <c r="AD201" s="12"/>
    </row>
    <row r="202" spans="22:30">
      <c r="V202" s="12"/>
      <c r="W202" s="152"/>
      <c r="X202" s="152"/>
      <c r="Y202" s="152"/>
      <c r="Z202" s="12"/>
      <c r="AA202" s="66"/>
      <c r="AB202" s="152"/>
      <c r="AC202" s="12"/>
      <c r="AD202" s="12"/>
    </row>
    <row r="203" spans="22:30">
      <c r="V203" s="12"/>
      <c r="W203" s="152"/>
      <c r="X203" s="152"/>
      <c r="Y203" s="152"/>
      <c r="Z203" s="12"/>
      <c r="AA203" s="66"/>
      <c r="AB203" s="152"/>
      <c r="AC203" s="12"/>
      <c r="AD203" s="12"/>
    </row>
    <row r="204" spans="22:30">
      <c r="V204" s="12"/>
      <c r="W204" s="152"/>
      <c r="X204" s="152"/>
      <c r="Y204" s="152"/>
      <c r="Z204" s="12"/>
      <c r="AA204" s="66"/>
      <c r="AB204" s="152"/>
      <c r="AC204" s="12"/>
      <c r="AD204" s="12"/>
    </row>
    <row r="205" spans="22:30">
      <c r="V205" s="12"/>
      <c r="W205" s="152"/>
      <c r="X205" s="152"/>
      <c r="Y205" s="152"/>
      <c r="Z205" s="12"/>
      <c r="AA205" s="66"/>
      <c r="AB205" s="152"/>
      <c r="AC205" s="12"/>
      <c r="AD205" s="12"/>
    </row>
    <row r="206" spans="22:30">
      <c r="V206" s="12"/>
      <c r="W206" s="152"/>
      <c r="X206" s="152"/>
      <c r="Y206" s="152"/>
      <c r="Z206" s="12"/>
      <c r="AA206" s="66"/>
      <c r="AB206" s="152"/>
      <c r="AC206" s="12"/>
      <c r="AD206" s="12"/>
    </row>
    <row r="207" spans="22:30">
      <c r="V207" s="12"/>
      <c r="W207" s="152"/>
      <c r="X207" s="152"/>
      <c r="Y207" s="152"/>
      <c r="Z207" s="12"/>
      <c r="AA207" s="66"/>
      <c r="AB207" s="152"/>
      <c r="AC207" s="12"/>
      <c r="AD207" s="12"/>
    </row>
    <row r="208" spans="22:30">
      <c r="V208" s="12"/>
      <c r="W208" s="152"/>
      <c r="X208" s="152"/>
      <c r="Y208" s="152"/>
      <c r="Z208" s="12"/>
      <c r="AA208" s="66"/>
      <c r="AB208" s="152"/>
      <c r="AC208" s="12"/>
      <c r="AD208" s="12"/>
    </row>
    <row r="209" spans="22:30">
      <c r="V209" s="12"/>
      <c r="W209" s="152"/>
      <c r="X209" s="152"/>
      <c r="Y209" s="152"/>
      <c r="Z209" s="12"/>
      <c r="AA209" s="66"/>
      <c r="AB209" s="152"/>
      <c r="AC209" s="12"/>
      <c r="AD209" s="12"/>
    </row>
    <row r="210" spans="22:30">
      <c r="V210" s="12"/>
      <c r="W210" s="152"/>
      <c r="X210" s="152"/>
      <c r="Y210" s="152"/>
      <c r="Z210" s="12"/>
      <c r="AA210" s="66"/>
      <c r="AB210" s="152"/>
      <c r="AC210" s="12"/>
      <c r="AD210" s="12"/>
    </row>
    <row r="211" spans="22:30">
      <c r="V211" s="12"/>
      <c r="W211" s="152"/>
      <c r="X211" s="152"/>
      <c r="Y211" s="152"/>
      <c r="Z211" s="12"/>
      <c r="AA211" s="66"/>
      <c r="AB211" s="152"/>
      <c r="AC211" s="12"/>
      <c r="AD211" s="12"/>
    </row>
    <row r="212" spans="22:30">
      <c r="V212" s="12"/>
      <c r="W212" s="152"/>
      <c r="X212" s="152"/>
      <c r="Y212" s="152"/>
      <c r="Z212" s="12"/>
      <c r="AA212" s="66"/>
      <c r="AB212" s="152"/>
      <c r="AC212" s="12"/>
      <c r="AD212" s="12"/>
    </row>
    <row r="213" spans="22:30">
      <c r="V213" s="12"/>
      <c r="W213" s="152"/>
      <c r="X213" s="152"/>
      <c r="Y213" s="152"/>
      <c r="Z213" s="12"/>
      <c r="AA213" s="66"/>
      <c r="AB213" s="152"/>
      <c r="AC213" s="12"/>
      <c r="AD213" s="12"/>
    </row>
    <row r="214" spans="22:30">
      <c r="V214" s="12"/>
      <c r="W214" s="152"/>
      <c r="X214" s="152"/>
      <c r="Y214" s="152"/>
      <c r="Z214" s="12"/>
      <c r="AA214" s="66"/>
      <c r="AB214" s="152"/>
      <c r="AC214" s="12"/>
      <c r="AD214" s="12"/>
    </row>
    <row r="215" spans="22:30">
      <c r="V215" s="12"/>
      <c r="W215" s="152"/>
      <c r="X215" s="152"/>
      <c r="Y215" s="152"/>
      <c r="Z215" s="12"/>
      <c r="AA215" s="66"/>
      <c r="AB215" s="152"/>
      <c r="AC215" s="12"/>
      <c r="AD215" s="12"/>
    </row>
    <row r="216" spans="22:30">
      <c r="V216" s="12"/>
      <c r="W216" s="152"/>
      <c r="X216" s="152"/>
      <c r="Y216" s="152"/>
      <c r="Z216" s="12"/>
      <c r="AA216" s="66"/>
      <c r="AB216" s="152"/>
      <c r="AC216" s="12"/>
      <c r="AD216" s="12"/>
    </row>
    <row r="217" spans="22:30">
      <c r="V217" s="12"/>
      <c r="W217" s="152"/>
      <c r="X217" s="152"/>
      <c r="Y217" s="152"/>
      <c r="Z217" s="12"/>
      <c r="AA217" s="66"/>
      <c r="AB217" s="152"/>
      <c r="AC217" s="12"/>
      <c r="AD217" s="12"/>
    </row>
    <row r="218" spans="22:30">
      <c r="V218" s="12"/>
      <c r="W218" s="152"/>
      <c r="X218" s="152"/>
      <c r="Y218" s="152"/>
      <c r="Z218" s="12"/>
      <c r="AA218" s="66"/>
      <c r="AB218" s="152"/>
      <c r="AC218" s="12"/>
      <c r="AD218" s="12"/>
    </row>
    <row r="219" spans="22:30">
      <c r="V219" s="12"/>
      <c r="W219" s="152"/>
      <c r="X219" s="152"/>
      <c r="Y219" s="152"/>
      <c r="Z219" s="12"/>
      <c r="AA219" s="66"/>
      <c r="AB219" s="152"/>
      <c r="AC219" s="12"/>
      <c r="AD219" s="12"/>
    </row>
    <row r="220" spans="22:30">
      <c r="V220" s="12"/>
      <c r="W220" s="152"/>
      <c r="X220" s="152"/>
      <c r="Y220" s="152"/>
      <c r="Z220" s="12"/>
      <c r="AA220" s="66"/>
      <c r="AB220" s="152"/>
      <c r="AC220" s="12"/>
      <c r="AD220" s="12"/>
    </row>
    <row r="221" spans="22:30">
      <c r="V221" s="12"/>
      <c r="W221" s="152"/>
      <c r="X221" s="152"/>
      <c r="Y221" s="152"/>
      <c r="Z221" s="12"/>
      <c r="AA221" s="66"/>
      <c r="AB221" s="152"/>
      <c r="AC221" s="12"/>
      <c r="AD221" s="12"/>
    </row>
    <row r="222" spans="22:30">
      <c r="V222" s="12"/>
      <c r="W222" s="152"/>
      <c r="X222" s="152"/>
      <c r="Y222" s="152"/>
      <c r="Z222" s="12"/>
      <c r="AA222" s="66"/>
      <c r="AB222" s="152"/>
      <c r="AC222" s="12"/>
      <c r="AD222" s="12"/>
    </row>
    <row r="223" spans="22:30">
      <c r="V223" s="12"/>
      <c r="W223" s="152"/>
      <c r="X223" s="152"/>
      <c r="Y223" s="152"/>
      <c r="Z223" s="12"/>
      <c r="AA223" s="66"/>
      <c r="AB223" s="152"/>
      <c r="AC223" s="12"/>
      <c r="AD223" s="12"/>
    </row>
    <row r="224" spans="22:30">
      <c r="V224" s="12"/>
      <c r="W224" s="152"/>
      <c r="X224" s="152"/>
      <c r="Y224" s="152"/>
      <c r="Z224" s="12"/>
      <c r="AA224" s="66"/>
      <c r="AB224" s="152"/>
      <c r="AC224" s="12"/>
      <c r="AD224" s="12"/>
    </row>
    <row r="225" spans="20:30">
      <c r="T225" s="152"/>
      <c r="U225" s="152"/>
      <c r="V225" s="12"/>
      <c r="W225" s="152"/>
      <c r="X225" s="152"/>
      <c r="Y225" s="152"/>
      <c r="Z225" s="12"/>
      <c r="AA225" s="66"/>
      <c r="AB225" s="152"/>
      <c r="AC225" s="12"/>
      <c r="AD225" s="12"/>
    </row>
    <row r="226" spans="20:30">
      <c r="T226" s="152"/>
      <c r="U226" s="152"/>
      <c r="V226" s="12"/>
      <c r="W226" s="152"/>
      <c r="X226" s="152"/>
      <c r="Y226" s="152"/>
      <c r="Z226" s="12"/>
      <c r="AA226" s="66"/>
      <c r="AB226" s="152"/>
      <c r="AC226" s="12"/>
      <c r="AD226" s="12"/>
    </row>
    <row r="227" spans="20:30">
      <c r="T227" s="152"/>
      <c r="U227" s="152"/>
      <c r="V227" s="12"/>
      <c r="W227" s="152"/>
      <c r="X227" s="152"/>
      <c r="Y227" s="152"/>
      <c r="Z227" s="12"/>
      <c r="AA227" s="66"/>
      <c r="AB227" s="152"/>
      <c r="AC227" s="12"/>
      <c r="AD227" s="12"/>
    </row>
    <row r="228" spans="20:30">
      <c r="T228" s="152"/>
      <c r="U228" s="152"/>
      <c r="V228" s="12"/>
      <c r="W228" s="152"/>
      <c r="X228" s="152"/>
      <c r="Y228" s="152"/>
      <c r="Z228" s="12"/>
      <c r="AA228" s="66"/>
      <c r="AB228" s="152"/>
      <c r="AC228" s="12"/>
      <c r="AD228" s="12"/>
    </row>
    <row r="229" spans="20:30">
      <c r="T229" s="152"/>
      <c r="U229" s="152"/>
      <c r="V229" s="12"/>
      <c r="W229" s="152"/>
      <c r="X229" s="152"/>
      <c r="Y229" s="152"/>
      <c r="Z229" s="12"/>
      <c r="AA229" s="66"/>
      <c r="AB229" s="152"/>
      <c r="AC229" s="12"/>
      <c r="AD229" s="12"/>
    </row>
    <row r="230" spans="20:30">
      <c r="T230" s="152"/>
      <c r="U230" s="152"/>
      <c r="V230" s="12"/>
      <c r="W230" s="152"/>
      <c r="X230" s="152"/>
      <c r="Y230" s="152"/>
      <c r="Z230" s="12"/>
      <c r="AA230" s="66"/>
      <c r="AB230" s="152"/>
      <c r="AC230" s="12"/>
      <c r="AD230" s="12"/>
    </row>
    <row r="231" spans="20:30">
      <c r="T231" s="152"/>
      <c r="U231" s="152"/>
      <c r="V231" s="12"/>
      <c r="W231" s="152"/>
      <c r="X231" s="152"/>
      <c r="Y231" s="152"/>
      <c r="Z231" s="12"/>
      <c r="AA231" s="66"/>
      <c r="AB231" s="152"/>
      <c r="AC231" s="12"/>
      <c r="AD231" s="12"/>
    </row>
    <row r="232" spans="20:30">
      <c r="T232" s="152"/>
      <c r="U232" s="152"/>
      <c r="V232" s="12"/>
      <c r="W232" s="152"/>
      <c r="X232" s="152"/>
      <c r="Y232" s="152"/>
      <c r="Z232" s="12"/>
      <c r="AA232" s="66"/>
      <c r="AB232" s="152"/>
      <c r="AC232" s="12"/>
      <c r="AD232" s="12"/>
    </row>
    <row r="233" spans="20:30">
      <c r="T233" s="152"/>
      <c r="U233" s="152"/>
      <c r="V233" s="12"/>
      <c r="W233" s="152"/>
      <c r="X233" s="152"/>
      <c r="Y233" s="152"/>
      <c r="Z233" s="12"/>
      <c r="AA233" s="66"/>
      <c r="AB233" s="152"/>
      <c r="AC233" s="12"/>
      <c r="AD233" s="12"/>
    </row>
    <row r="234" spans="20:30">
      <c r="T234" s="152"/>
      <c r="U234" s="152"/>
      <c r="V234" s="12"/>
      <c r="W234" s="152"/>
      <c r="X234" s="152"/>
      <c r="Y234" s="152"/>
      <c r="Z234" s="12"/>
      <c r="AA234" s="66"/>
      <c r="AB234" s="152"/>
      <c r="AC234" s="12"/>
      <c r="AD234" s="12"/>
    </row>
    <row r="235" spans="20:30">
      <c r="T235" s="152"/>
      <c r="U235" s="152"/>
      <c r="V235" s="12"/>
      <c r="W235" s="152"/>
      <c r="X235" s="152"/>
      <c r="Y235" s="152"/>
      <c r="Z235" s="12"/>
      <c r="AA235" s="66"/>
      <c r="AB235" s="152"/>
      <c r="AC235" s="12"/>
      <c r="AD235" s="12"/>
    </row>
    <row r="236" spans="20:30">
      <c r="T236" s="152"/>
      <c r="U236" s="152"/>
      <c r="V236" s="12"/>
      <c r="W236" s="152"/>
      <c r="X236" s="152"/>
      <c r="Y236" s="152"/>
      <c r="Z236" s="12"/>
      <c r="AA236" s="66"/>
      <c r="AB236" s="152"/>
      <c r="AC236" s="12"/>
      <c r="AD236" s="12"/>
    </row>
    <row r="237" spans="20:30">
      <c r="T237" s="152"/>
      <c r="U237" s="152"/>
      <c r="V237" s="12"/>
      <c r="W237" s="152"/>
      <c r="X237" s="152"/>
      <c r="Y237" s="152"/>
      <c r="Z237" s="12"/>
      <c r="AA237" s="66"/>
      <c r="AB237" s="152"/>
      <c r="AC237" s="12"/>
      <c r="AD237" s="12"/>
    </row>
    <row r="238" spans="20:30">
      <c r="T238" s="152"/>
      <c r="U238" s="152"/>
      <c r="V238" s="12"/>
      <c r="W238" s="152"/>
      <c r="X238" s="152"/>
      <c r="Y238" s="152"/>
      <c r="Z238" s="12"/>
      <c r="AA238" s="66"/>
      <c r="AB238" s="152"/>
      <c r="AC238" s="12"/>
      <c r="AD238" s="12"/>
    </row>
    <row r="239" spans="20:30">
      <c r="T239" s="152"/>
      <c r="U239" s="152"/>
      <c r="V239" s="12"/>
      <c r="W239" s="152"/>
      <c r="X239" s="152"/>
      <c r="Y239" s="152"/>
      <c r="Z239" s="12"/>
      <c r="AA239" s="66"/>
      <c r="AB239" s="152"/>
      <c r="AC239" s="12"/>
      <c r="AD239" s="12"/>
    </row>
    <row r="240" spans="20:30">
      <c r="T240" s="152"/>
      <c r="U240" s="152"/>
      <c r="V240" s="12"/>
      <c r="W240" s="152"/>
      <c r="X240" s="152"/>
      <c r="Y240" s="152"/>
      <c r="Z240" s="12"/>
      <c r="AA240" s="66"/>
      <c r="AB240" s="152"/>
      <c r="AC240" s="12"/>
      <c r="AD240" s="12"/>
    </row>
    <row r="241" spans="8:30">
      <c r="T241" s="152"/>
      <c r="U241" s="152"/>
      <c r="V241" s="12"/>
      <c r="W241" s="152"/>
      <c r="X241" s="152"/>
      <c r="Y241" s="152"/>
      <c r="Z241" s="12"/>
      <c r="AA241" s="66"/>
      <c r="AB241" s="152"/>
      <c r="AC241" s="12"/>
      <c r="AD241" s="12"/>
    </row>
    <row r="242" spans="8:30">
      <c r="T242" s="152"/>
      <c r="U242" s="152"/>
      <c r="V242" s="12"/>
      <c r="W242" s="152"/>
      <c r="X242" s="152"/>
      <c r="Y242" s="152"/>
      <c r="Z242" s="12"/>
      <c r="AA242" s="66"/>
      <c r="AB242" s="152"/>
      <c r="AC242" s="12"/>
      <c r="AD242" s="12"/>
    </row>
    <row r="243" spans="8:30">
      <c r="T243" s="152"/>
      <c r="U243" s="152"/>
      <c r="V243" s="12"/>
      <c r="W243" s="152"/>
      <c r="X243" s="152"/>
      <c r="Y243" s="152"/>
      <c r="Z243" s="12"/>
      <c r="AA243" s="66"/>
      <c r="AB243" s="152"/>
      <c r="AC243" s="12"/>
      <c r="AD243" s="12"/>
    </row>
    <row r="244" spans="8:30">
      <c r="T244" s="152"/>
      <c r="U244" s="152"/>
      <c r="V244" s="12"/>
      <c r="W244" s="152"/>
      <c r="X244" s="152"/>
      <c r="Y244" s="152"/>
      <c r="Z244" s="12"/>
      <c r="AA244" s="66"/>
      <c r="AB244" s="152"/>
      <c r="AC244" s="12"/>
      <c r="AD244" s="12"/>
    </row>
    <row r="245" spans="8:30">
      <c r="T245" s="152"/>
      <c r="U245" s="152"/>
      <c r="V245" s="12"/>
      <c r="W245" s="152"/>
      <c r="X245" s="152"/>
      <c r="Y245" s="152"/>
      <c r="Z245" s="12"/>
      <c r="AA245" s="66"/>
      <c r="AB245" s="152"/>
      <c r="AC245" s="12"/>
      <c r="AD245" s="12"/>
    </row>
    <row r="246" spans="8:30">
      <c r="T246" s="152"/>
      <c r="U246" s="152"/>
      <c r="V246" s="12"/>
      <c r="W246" s="152"/>
      <c r="X246" s="152"/>
      <c r="Y246" s="152"/>
      <c r="Z246" s="12"/>
      <c r="AA246" s="66"/>
      <c r="AB246" s="152"/>
      <c r="AC246" s="12"/>
      <c r="AD246" s="12"/>
    </row>
    <row r="247" spans="8:30">
      <c r="T247" s="152"/>
      <c r="U247" s="152"/>
      <c r="V247" s="12"/>
      <c r="W247" s="152"/>
      <c r="X247" s="152"/>
      <c r="Y247" s="152"/>
      <c r="Z247" s="12"/>
      <c r="AA247" s="66"/>
      <c r="AB247" s="152"/>
      <c r="AC247" s="12"/>
      <c r="AD247" s="12"/>
    </row>
    <row r="248" spans="8:30">
      <c r="T248" s="152"/>
      <c r="U248" s="152"/>
      <c r="V248" s="12"/>
      <c r="W248" s="152"/>
      <c r="X248" s="152"/>
      <c r="Y248" s="152"/>
      <c r="Z248" s="12"/>
      <c r="AA248" s="66"/>
      <c r="AB248" s="152"/>
      <c r="AC248" s="12"/>
      <c r="AD248" s="12"/>
    </row>
    <row r="249" spans="8:30">
      <c r="T249" s="152"/>
      <c r="U249" s="152"/>
      <c r="V249" s="12"/>
      <c r="W249" s="152"/>
      <c r="X249" s="152"/>
      <c r="Y249" s="152"/>
      <c r="Z249" s="12"/>
      <c r="AA249" s="66"/>
      <c r="AB249" s="152"/>
      <c r="AC249" s="12"/>
      <c r="AD249" s="12"/>
    </row>
    <row r="250" spans="8:30">
      <c r="T250" s="152"/>
      <c r="U250" s="152"/>
      <c r="V250" s="12"/>
      <c r="W250" s="152"/>
      <c r="X250" s="152"/>
      <c r="Y250" s="152"/>
      <c r="Z250" s="12"/>
      <c r="AA250" s="66"/>
      <c r="AB250" s="152"/>
      <c r="AC250" s="12"/>
      <c r="AD250" s="12"/>
    </row>
    <row r="251" spans="8:30">
      <c r="H251" s="12"/>
      <c r="I251" s="12"/>
      <c r="J251" s="12"/>
      <c r="K251" s="12"/>
      <c r="R251" s="12"/>
      <c r="T251" s="152"/>
      <c r="U251" s="152"/>
      <c r="V251" s="12"/>
      <c r="W251" s="152"/>
      <c r="X251" s="152"/>
      <c r="Y251" s="152"/>
      <c r="Z251" s="12"/>
      <c r="AA251" s="66"/>
      <c r="AB251" s="152"/>
      <c r="AC251" s="12"/>
      <c r="AD251" s="12"/>
    </row>
    <row r="252" spans="8:30">
      <c r="H252" s="12"/>
      <c r="I252" s="12"/>
      <c r="J252" s="12"/>
      <c r="K252" s="12"/>
      <c r="R252" s="12"/>
      <c r="T252" s="152"/>
      <c r="U252" s="152"/>
      <c r="V252" s="12"/>
      <c r="W252" s="152"/>
      <c r="X252" s="152"/>
      <c r="Y252" s="152"/>
      <c r="Z252" s="12"/>
      <c r="AA252" s="66"/>
      <c r="AB252" s="152"/>
      <c r="AC252" s="12"/>
      <c r="AD252" s="12"/>
    </row>
    <row r="253" spans="8:30">
      <c r="H253" s="12"/>
      <c r="I253" s="12"/>
      <c r="J253" s="12"/>
      <c r="K253" s="12"/>
      <c r="L253" s="66"/>
      <c r="R253" s="12"/>
      <c r="T253" s="152"/>
      <c r="U253" s="152"/>
      <c r="V253" s="12"/>
      <c r="W253" s="152"/>
      <c r="X253" s="152"/>
      <c r="Y253" s="152"/>
      <c r="Z253" s="12"/>
      <c r="AA253" s="66"/>
      <c r="AB253" s="152"/>
      <c r="AC253" s="12"/>
      <c r="AD253" s="12"/>
    </row>
    <row r="254" spans="8:30">
      <c r="H254" s="12"/>
      <c r="I254" s="12"/>
      <c r="J254" s="12"/>
      <c r="K254" s="12"/>
      <c r="L254" s="66"/>
      <c r="M254" s="66"/>
      <c r="N254" s="12"/>
      <c r="O254" s="12"/>
      <c r="P254" s="12"/>
      <c r="Q254" s="66"/>
      <c r="R254" s="12"/>
      <c r="S254" s="66"/>
      <c r="T254" s="152"/>
      <c r="U254" s="152"/>
      <c r="V254" s="12"/>
      <c r="W254" s="152"/>
      <c r="X254" s="152"/>
      <c r="Y254" s="152"/>
      <c r="Z254" s="12"/>
      <c r="AA254" s="66"/>
      <c r="AB254" s="152"/>
      <c r="AC254" s="12"/>
      <c r="AD254" s="12"/>
    </row>
    <row r="255" spans="8:30">
      <c r="H255" s="12"/>
      <c r="I255" s="12"/>
      <c r="J255" s="12"/>
      <c r="K255" s="12"/>
      <c r="L255" s="66"/>
      <c r="M255" s="66"/>
      <c r="N255" s="12"/>
      <c r="O255" s="12"/>
      <c r="P255" s="12"/>
      <c r="Q255" s="66"/>
      <c r="R255" s="12"/>
      <c r="S255" s="66"/>
      <c r="T255" s="152"/>
      <c r="U255" s="152"/>
      <c r="V255" s="12"/>
      <c r="W255" s="152"/>
      <c r="X255" s="152"/>
      <c r="Y255" s="152"/>
      <c r="Z255" s="12"/>
      <c r="AA255" s="66"/>
      <c r="AB255" s="152"/>
      <c r="AC255" s="12"/>
      <c r="AD255" s="12"/>
    </row>
    <row r="256" spans="8:30">
      <c r="H256" s="12"/>
      <c r="I256" s="12"/>
      <c r="J256" s="12"/>
      <c r="K256" s="12"/>
      <c r="L256" s="66"/>
      <c r="M256" s="66"/>
      <c r="N256" s="12"/>
      <c r="O256" s="12"/>
      <c r="P256" s="12"/>
      <c r="Q256" s="66"/>
      <c r="R256" s="12"/>
      <c r="S256" s="66"/>
      <c r="T256" s="152"/>
      <c r="U256" s="152"/>
      <c r="V256" s="12"/>
      <c r="W256" s="152"/>
      <c r="X256" s="152"/>
      <c r="Y256" s="152"/>
      <c r="Z256" s="12"/>
      <c r="AA256" s="66"/>
      <c r="AB256" s="152"/>
      <c r="AC256" s="12"/>
      <c r="AD256" s="12"/>
    </row>
    <row r="257" spans="8:30">
      <c r="H257" s="12"/>
      <c r="I257" s="12"/>
      <c r="J257" s="12"/>
      <c r="K257" s="12"/>
      <c r="L257" s="66"/>
      <c r="M257" s="66"/>
      <c r="N257" s="12"/>
      <c r="O257" s="12"/>
      <c r="P257" s="12"/>
      <c r="Q257" s="66"/>
      <c r="R257" s="12"/>
      <c r="S257" s="66"/>
      <c r="T257" s="152"/>
      <c r="U257" s="152"/>
      <c r="V257" s="12"/>
      <c r="W257" s="152"/>
      <c r="X257" s="152"/>
      <c r="Y257" s="152"/>
      <c r="Z257" s="12"/>
      <c r="AA257" s="66"/>
      <c r="AB257" s="152"/>
      <c r="AC257" s="12"/>
      <c r="AD257" s="12"/>
    </row>
    <row r="258" spans="8:30">
      <c r="H258" s="12"/>
      <c r="I258" s="12"/>
      <c r="J258" s="12"/>
      <c r="K258" s="12"/>
      <c r="L258" s="66"/>
      <c r="M258" s="66"/>
      <c r="N258" s="12"/>
      <c r="O258" s="12"/>
      <c r="P258" s="12"/>
      <c r="Q258" s="66"/>
      <c r="R258" s="12"/>
      <c r="S258" s="66"/>
      <c r="T258" s="152"/>
      <c r="U258" s="152"/>
      <c r="V258" s="12"/>
      <c r="W258" s="152"/>
      <c r="X258" s="152"/>
      <c r="Y258" s="152"/>
      <c r="Z258" s="12"/>
      <c r="AA258" s="66"/>
      <c r="AB258" s="152"/>
      <c r="AC258" s="12"/>
      <c r="AD258" s="12"/>
    </row>
    <row r="259" spans="8:30">
      <c r="H259" s="12"/>
      <c r="I259" s="12"/>
      <c r="J259" s="12"/>
      <c r="K259" s="12"/>
      <c r="L259" s="66"/>
      <c r="M259" s="66"/>
      <c r="N259" s="12"/>
      <c r="O259" s="12"/>
      <c r="P259" s="12"/>
      <c r="Q259" s="66"/>
      <c r="R259" s="12"/>
      <c r="S259" s="66"/>
      <c r="T259" s="152"/>
      <c r="U259" s="152"/>
      <c r="V259" s="12"/>
      <c r="W259" s="152"/>
      <c r="X259" s="152"/>
      <c r="Y259" s="152"/>
      <c r="Z259" s="12"/>
      <c r="AA259" s="66"/>
      <c r="AB259" s="152"/>
      <c r="AC259" s="12"/>
      <c r="AD259" s="12"/>
    </row>
    <row r="260" spans="8:30">
      <c r="H260" s="12"/>
      <c r="I260" s="12"/>
      <c r="J260" s="12"/>
      <c r="K260" s="12"/>
      <c r="L260" s="66"/>
      <c r="M260" s="66"/>
      <c r="N260" s="12"/>
      <c r="O260" s="12"/>
      <c r="P260" s="12"/>
      <c r="Q260" s="66"/>
      <c r="R260" s="12"/>
      <c r="S260" s="66"/>
      <c r="T260" s="152"/>
      <c r="U260" s="152"/>
      <c r="V260" s="12"/>
      <c r="W260" s="152"/>
      <c r="X260" s="152"/>
      <c r="Y260" s="152"/>
      <c r="Z260" s="12"/>
      <c r="AA260" s="66"/>
      <c r="AB260" s="152"/>
      <c r="AC260" s="12"/>
      <c r="AD260" s="12"/>
    </row>
    <row r="261" spans="8:30">
      <c r="H261" s="12"/>
      <c r="I261" s="12"/>
      <c r="J261" s="12"/>
      <c r="K261" s="12"/>
      <c r="L261" s="66"/>
      <c r="M261" s="66"/>
      <c r="N261" s="12"/>
      <c r="O261" s="12"/>
      <c r="P261" s="12"/>
      <c r="Q261" s="66"/>
      <c r="R261" s="12"/>
      <c r="S261" s="66"/>
      <c r="T261" s="152"/>
      <c r="U261" s="152"/>
      <c r="V261" s="12"/>
      <c r="W261" s="152"/>
      <c r="X261" s="152"/>
      <c r="Y261" s="152"/>
      <c r="Z261" s="12"/>
      <c r="AA261" s="66"/>
      <c r="AB261" s="152"/>
      <c r="AC261" s="12"/>
      <c r="AD261" s="12"/>
    </row>
    <row r="262" spans="8:30">
      <c r="H262" s="12"/>
      <c r="I262" s="12"/>
      <c r="J262" s="12"/>
      <c r="K262" s="12"/>
      <c r="L262" s="66"/>
      <c r="M262" s="66"/>
      <c r="N262" s="12"/>
      <c r="O262" s="12"/>
      <c r="P262" s="12"/>
      <c r="Q262" s="66"/>
      <c r="R262" s="12"/>
      <c r="S262" s="66"/>
      <c r="T262" s="152"/>
      <c r="U262" s="152"/>
      <c r="V262" s="12"/>
      <c r="W262" s="152"/>
      <c r="X262" s="152"/>
      <c r="Y262" s="152"/>
      <c r="Z262" s="12"/>
      <c r="AA262" s="66"/>
      <c r="AB262" s="152"/>
      <c r="AC262" s="12"/>
      <c r="AD262" s="12"/>
    </row>
    <row r="263" spans="8:30">
      <c r="H263" s="12"/>
      <c r="I263" s="12"/>
      <c r="J263" s="12"/>
      <c r="K263" s="12"/>
      <c r="L263" s="66"/>
      <c r="M263" s="66"/>
      <c r="N263" s="12"/>
      <c r="O263" s="12"/>
      <c r="P263" s="12"/>
      <c r="Q263" s="66"/>
      <c r="R263" s="12"/>
      <c r="S263" s="66"/>
      <c r="T263" s="152"/>
      <c r="U263" s="152"/>
      <c r="V263" s="12"/>
      <c r="W263" s="152"/>
      <c r="X263" s="152"/>
      <c r="Y263" s="152"/>
      <c r="Z263" s="12"/>
      <c r="AA263" s="66"/>
      <c r="AB263" s="152"/>
      <c r="AC263" s="12"/>
      <c r="AD263" s="12"/>
    </row>
    <row r="264" spans="8:30">
      <c r="H264" s="12"/>
      <c r="I264" s="12"/>
      <c r="J264" s="12"/>
      <c r="K264" s="12"/>
      <c r="L264" s="66"/>
      <c r="M264" s="66"/>
      <c r="N264" s="12"/>
      <c r="O264" s="12"/>
      <c r="P264" s="12"/>
      <c r="Q264" s="66"/>
      <c r="R264" s="12"/>
      <c r="S264" s="66"/>
      <c r="T264" s="152"/>
      <c r="U264" s="152"/>
      <c r="V264" s="12"/>
      <c r="W264" s="152"/>
      <c r="X264" s="152"/>
      <c r="Y264" s="152"/>
      <c r="Z264" s="12"/>
      <c r="AA264" s="66"/>
      <c r="AB264" s="152"/>
      <c r="AC264" s="12"/>
      <c r="AD264" s="12"/>
    </row>
    <row r="265" spans="8:30">
      <c r="H265" s="12"/>
      <c r="I265" s="12"/>
      <c r="J265" s="12"/>
      <c r="K265" s="12"/>
      <c r="L265" s="66"/>
      <c r="M265" s="66"/>
      <c r="N265" s="12"/>
      <c r="O265" s="12"/>
      <c r="P265" s="12"/>
      <c r="Q265" s="66"/>
      <c r="R265" s="12"/>
      <c r="S265" s="66"/>
      <c r="T265" s="152"/>
      <c r="U265" s="152"/>
      <c r="V265" s="12"/>
      <c r="W265" s="152"/>
      <c r="X265" s="152"/>
      <c r="Y265" s="152"/>
      <c r="Z265" s="12"/>
      <c r="AA265" s="66"/>
      <c r="AB265" s="152"/>
      <c r="AC265" s="12"/>
      <c r="AD265" s="12"/>
    </row>
    <row r="266" spans="8:30">
      <c r="H266" s="12"/>
      <c r="I266" s="12"/>
      <c r="J266" s="12"/>
      <c r="K266" s="12"/>
      <c r="L266" s="66"/>
      <c r="M266" s="66"/>
      <c r="N266" s="12"/>
      <c r="O266" s="12"/>
      <c r="P266" s="12"/>
      <c r="Q266" s="66"/>
      <c r="R266" s="12"/>
      <c r="S266" s="66"/>
      <c r="T266" s="152"/>
      <c r="U266" s="152"/>
      <c r="V266" s="12"/>
      <c r="W266" s="152"/>
      <c r="X266" s="152"/>
      <c r="Y266" s="152"/>
      <c r="Z266" s="12"/>
      <c r="AA266" s="66"/>
      <c r="AB266" s="152"/>
      <c r="AC266" s="12"/>
      <c r="AD266" s="12"/>
    </row>
    <row r="267" spans="8:30">
      <c r="H267" s="12"/>
      <c r="I267" s="12"/>
      <c r="J267" s="12"/>
      <c r="K267" s="12"/>
      <c r="L267" s="66"/>
      <c r="M267" s="66"/>
      <c r="N267" s="12"/>
      <c r="O267" s="12"/>
      <c r="P267" s="12"/>
      <c r="Q267" s="66"/>
      <c r="R267" s="12"/>
      <c r="S267" s="66"/>
      <c r="T267" s="152"/>
      <c r="U267" s="152"/>
      <c r="V267" s="12"/>
      <c r="W267" s="152"/>
      <c r="X267" s="152"/>
      <c r="Y267" s="152"/>
      <c r="Z267" s="12"/>
      <c r="AA267" s="66"/>
      <c r="AB267" s="152"/>
      <c r="AC267" s="12"/>
      <c r="AD267" s="12"/>
    </row>
    <row r="268" spans="8:30">
      <c r="H268" s="12"/>
      <c r="I268" s="12"/>
      <c r="J268" s="12"/>
      <c r="K268" s="12"/>
      <c r="L268" s="66"/>
      <c r="M268" s="66"/>
      <c r="N268" s="12"/>
      <c r="O268" s="12"/>
      <c r="P268" s="12"/>
      <c r="Q268" s="66"/>
      <c r="R268" s="12"/>
      <c r="S268" s="66"/>
      <c r="T268" s="152"/>
      <c r="U268" s="152"/>
      <c r="V268" s="12"/>
      <c r="W268" s="152"/>
      <c r="X268" s="152"/>
      <c r="Y268" s="152"/>
      <c r="Z268" s="12"/>
      <c r="AA268" s="66"/>
      <c r="AB268" s="152"/>
      <c r="AC268" s="12"/>
      <c r="AD268" s="12"/>
    </row>
    <row r="269" spans="8:30">
      <c r="H269" s="12"/>
      <c r="I269" s="12"/>
      <c r="J269" s="12"/>
      <c r="K269" s="12"/>
      <c r="L269" s="66"/>
      <c r="M269" s="66"/>
      <c r="N269" s="12"/>
      <c r="O269" s="12"/>
      <c r="P269" s="12"/>
      <c r="Q269" s="66"/>
      <c r="R269" s="12"/>
      <c r="S269" s="66"/>
      <c r="T269" s="152"/>
      <c r="U269" s="152"/>
      <c r="V269" s="12"/>
      <c r="W269" s="152"/>
      <c r="X269" s="152"/>
      <c r="Y269" s="152"/>
      <c r="Z269" s="12"/>
      <c r="AA269" s="66"/>
      <c r="AB269" s="152"/>
      <c r="AC269" s="12"/>
      <c r="AD269" s="12"/>
    </row>
    <row r="270" spans="8:30">
      <c r="H270" s="12"/>
      <c r="I270" s="12"/>
      <c r="J270" s="12"/>
      <c r="K270" s="12"/>
      <c r="L270" s="66"/>
      <c r="M270" s="66"/>
      <c r="N270" s="12"/>
      <c r="O270" s="12"/>
      <c r="P270" s="12"/>
      <c r="Q270" s="66"/>
      <c r="R270" s="12"/>
      <c r="S270" s="66"/>
      <c r="T270" s="152"/>
      <c r="U270" s="152"/>
      <c r="V270" s="12"/>
      <c r="W270" s="152"/>
      <c r="X270" s="152"/>
      <c r="Y270" s="152"/>
      <c r="Z270" s="12"/>
      <c r="AA270" s="66"/>
      <c r="AB270" s="152"/>
      <c r="AC270" s="12"/>
      <c r="AD270" s="12"/>
    </row>
    <row r="271" spans="8:30">
      <c r="H271" s="12"/>
      <c r="I271" s="12"/>
      <c r="J271" s="12"/>
      <c r="K271" s="12"/>
      <c r="L271" s="66"/>
      <c r="M271" s="66"/>
      <c r="N271" s="12"/>
      <c r="O271" s="12"/>
      <c r="P271" s="12"/>
      <c r="Q271" s="66"/>
      <c r="R271" s="12"/>
      <c r="S271" s="66"/>
      <c r="T271" s="152"/>
      <c r="U271" s="152"/>
      <c r="V271" s="12"/>
      <c r="W271" s="152"/>
      <c r="X271" s="152"/>
      <c r="Y271" s="152"/>
      <c r="Z271" s="12"/>
      <c r="AA271" s="66"/>
      <c r="AB271" s="152"/>
      <c r="AC271" s="12"/>
      <c r="AD271" s="12"/>
    </row>
    <row r="272" spans="8:30">
      <c r="H272" s="12"/>
      <c r="I272" s="12"/>
      <c r="J272" s="12"/>
      <c r="K272" s="12"/>
      <c r="L272" s="66"/>
      <c r="M272" s="66"/>
      <c r="N272" s="12"/>
      <c r="O272" s="12"/>
      <c r="P272" s="12"/>
      <c r="Q272" s="66"/>
      <c r="R272" s="12"/>
      <c r="S272" s="66"/>
      <c r="T272" s="152"/>
      <c r="U272" s="152"/>
      <c r="V272" s="12"/>
      <c r="W272" s="152"/>
      <c r="X272" s="152"/>
      <c r="Y272" s="152"/>
      <c r="Z272" s="12"/>
      <c r="AA272" s="66"/>
      <c r="AB272" s="152"/>
      <c r="AC272" s="12"/>
      <c r="AD272" s="12"/>
    </row>
    <row r="273" spans="8:30">
      <c r="H273" s="12"/>
      <c r="I273" s="12"/>
      <c r="J273" s="12"/>
      <c r="K273" s="12"/>
      <c r="L273" s="66"/>
      <c r="M273" s="66"/>
      <c r="N273" s="12"/>
      <c r="O273" s="12"/>
      <c r="P273" s="12"/>
      <c r="Q273" s="66"/>
      <c r="R273" s="12"/>
      <c r="S273" s="66"/>
      <c r="T273" s="152"/>
      <c r="U273" s="152"/>
      <c r="V273" s="12"/>
      <c r="W273" s="152"/>
      <c r="X273" s="152"/>
      <c r="Y273" s="152"/>
      <c r="Z273" s="12"/>
      <c r="AA273" s="66"/>
      <c r="AB273" s="152"/>
      <c r="AC273" s="12"/>
      <c r="AD273" s="12"/>
    </row>
    <row r="274" spans="8:30">
      <c r="H274" s="12"/>
      <c r="I274" s="12"/>
      <c r="J274" s="12"/>
      <c r="K274" s="12"/>
      <c r="L274" s="66"/>
      <c r="M274" s="66"/>
      <c r="N274" s="12"/>
      <c r="O274" s="12"/>
      <c r="P274" s="12"/>
      <c r="Q274" s="66"/>
      <c r="R274" s="12"/>
      <c r="S274" s="66"/>
      <c r="T274" s="152"/>
      <c r="U274" s="152"/>
      <c r="V274" s="12"/>
      <c r="W274" s="152"/>
      <c r="X274" s="152"/>
      <c r="Y274" s="152"/>
      <c r="Z274" s="12"/>
      <c r="AA274" s="66"/>
      <c r="AB274" s="152"/>
      <c r="AC274" s="12"/>
      <c r="AD274" s="12"/>
    </row>
    <row r="275" spans="8:30">
      <c r="H275" s="12"/>
      <c r="I275" s="12"/>
      <c r="J275" s="12"/>
      <c r="K275" s="12"/>
      <c r="L275" s="66"/>
      <c r="M275" s="66"/>
      <c r="N275" s="12"/>
      <c r="O275" s="12"/>
      <c r="P275" s="12"/>
      <c r="Q275" s="66"/>
      <c r="R275" s="12"/>
      <c r="S275" s="66"/>
      <c r="T275" s="152"/>
      <c r="U275" s="152"/>
      <c r="V275" s="12"/>
      <c r="W275" s="152"/>
      <c r="X275" s="152"/>
      <c r="Y275" s="152"/>
      <c r="Z275" s="12"/>
      <c r="AA275" s="66"/>
      <c r="AB275" s="152"/>
      <c r="AC275" s="12"/>
      <c r="AD275" s="12"/>
    </row>
    <row r="276" spans="8:30">
      <c r="H276" s="12"/>
      <c r="I276" s="12"/>
      <c r="J276" s="12"/>
      <c r="K276" s="12"/>
      <c r="L276" s="66"/>
      <c r="M276" s="66"/>
      <c r="N276" s="12"/>
      <c r="O276" s="12"/>
      <c r="P276" s="12"/>
      <c r="Q276" s="66"/>
      <c r="R276" s="12"/>
      <c r="S276" s="66"/>
      <c r="T276" s="152"/>
      <c r="U276" s="152"/>
      <c r="V276" s="12"/>
      <c r="W276" s="152"/>
      <c r="X276" s="152"/>
      <c r="Y276" s="152"/>
      <c r="Z276" s="12"/>
      <c r="AA276" s="66"/>
      <c r="AB276" s="152"/>
      <c r="AC276" s="12"/>
      <c r="AD276" s="12"/>
    </row>
    <row r="277" spans="8:30">
      <c r="H277" s="12"/>
      <c r="I277" s="12"/>
      <c r="J277" s="12"/>
      <c r="K277" s="12"/>
      <c r="L277" s="66"/>
      <c r="M277" s="66"/>
      <c r="N277" s="12"/>
      <c r="O277" s="12"/>
      <c r="P277" s="12"/>
      <c r="Q277" s="66"/>
      <c r="R277" s="12"/>
      <c r="S277" s="66"/>
      <c r="T277" s="152"/>
      <c r="U277" s="152"/>
      <c r="V277" s="12"/>
      <c r="W277" s="152"/>
      <c r="X277" s="152"/>
      <c r="Y277" s="152"/>
      <c r="Z277" s="12"/>
      <c r="AA277" s="66"/>
      <c r="AB277" s="152"/>
      <c r="AC277" s="12"/>
      <c r="AD277" s="12"/>
    </row>
    <row r="278" spans="8:30">
      <c r="H278" s="12"/>
      <c r="I278" s="12"/>
      <c r="J278" s="12"/>
      <c r="K278" s="12"/>
      <c r="L278" s="66"/>
      <c r="M278" s="66"/>
      <c r="N278" s="12"/>
      <c r="O278" s="12"/>
      <c r="P278" s="12"/>
      <c r="Q278" s="66"/>
      <c r="R278" s="12"/>
      <c r="S278" s="66"/>
      <c r="T278" s="152"/>
      <c r="U278" s="152"/>
      <c r="V278" s="12"/>
      <c r="W278" s="152"/>
      <c r="X278" s="152"/>
      <c r="Y278" s="152"/>
      <c r="Z278" s="12"/>
      <c r="AA278" s="66"/>
      <c r="AB278" s="152"/>
      <c r="AC278" s="12"/>
      <c r="AD278" s="12"/>
    </row>
    <row r="279" spans="8:30">
      <c r="H279" s="12"/>
      <c r="I279" s="12"/>
      <c r="J279" s="12"/>
      <c r="K279" s="12"/>
      <c r="L279" s="66"/>
      <c r="M279" s="66"/>
      <c r="N279" s="12"/>
      <c r="O279" s="12"/>
      <c r="P279" s="12"/>
      <c r="Q279" s="66"/>
      <c r="R279" s="12"/>
      <c r="S279" s="66"/>
      <c r="T279" s="152"/>
      <c r="U279" s="152"/>
      <c r="V279" s="12"/>
      <c r="W279" s="152"/>
      <c r="X279" s="152"/>
      <c r="Y279" s="152"/>
      <c r="Z279" s="12"/>
      <c r="AA279" s="66"/>
      <c r="AB279" s="152"/>
      <c r="AC279" s="12"/>
      <c r="AD279" s="12"/>
    </row>
    <row r="280" spans="8:30">
      <c r="H280" s="12"/>
      <c r="I280" s="12"/>
      <c r="J280" s="12"/>
      <c r="K280" s="12"/>
      <c r="L280" s="66"/>
      <c r="M280" s="66"/>
      <c r="N280" s="12"/>
      <c r="O280" s="12"/>
      <c r="P280" s="12"/>
      <c r="Q280" s="66"/>
      <c r="R280" s="12"/>
      <c r="S280" s="66"/>
      <c r="T280" s="152"/>
      <c r="U280" s="152"/>
      <c r="V280" s="12"/>
      <c r="W280" s="152"/>
      <c r="X280" s="152"/>
      <c r="Y280" s="152"/>
      <c r="Z280" s="12"/>
      <c r="AA280" s="66"/>
      <c r="AB280" s="152"/>
      <c r="AC280" s="12"/>
      <c r="AD280" s="12"/>
    </row>
    <row r="281" spans="8:30">
      <c r="H281" s="12"/>
      <c r="I281" s="12"/>
      <c r="J281" s="12"/>
      <c r="K281" s="12"/>
      <c r="L281" s="66"/>
      <c r="M281" s="66"/>
      <c r="N281" s="12"/>
      <c r="O281" s="12"/>
      <c r="P281" s="12"/>
      <c r="Q281" s="66"/>
      <c r="R281" s="12"/>
      <c r="S281" s="66"/>
      <c r="T281" s="152"/>
      <c r="U281" s="152"/>
      <c r="V281" s="12"/>
      <c r="W281" s="152"/>
      <c r="X281" s="152"/>
      <c r="Y281" s="152"/>
      <c r="Z281" s="12"/>
      <c r="AA281" s="66"/>
      <c r="AB281" s="152"/>
      <c r="AC281" s="12"/>
      <c r="AD281" s="12"/>
    </row>
    <row r="282" spans="8:30">
      <c r="H282" s="12"/>
      <c r="I282" s="12"/>
      <c r="J282" s="12"/>
      <c r="K282" s="12"/>
      <c r="L282" s="66"/>
      <c r="M282" s="66"/>
      <c r="N282" s="12"/>
      <c r="O282" s="12"/>
      <c r="P282" s="12"/>
      <c r="Q282" s="66"/>
      <c r="R282" s="12"/>
      <c r="S282" s="66"/>
      <c r="T282" s="152"/>
      <c r="U282" s="152"/>
      <c r="V282" s="12"/>
      <c r="W282" s="152"/>
      <c r="X282" s="152"/>
      <c r="Y282" s="152"/>
      <c r="Z282" s="12"/>
      <c r="AA282" s="66"/>
      <c r="AB282" s="152"/>
      <c r="AC282" s="12"/>
      <c r="AD282" s="12"/>
    </row>
    <row r="283" spans="8:30">
      <c r="H283" s="12"/>
      <c r="I283" s="12"/>
      <c r="J283" s="12"/>
      <c r="K283" s="12"/>
      <c r="L283" s="66"/>
      <c r="M283" s="66"/>
      <c r="N283" s="12"/>
      <c r="O283" s="12"/>
      <c r="P283" s="12"/>
      <c r="Q283" s="66"/>
      <c r="R283" s="12"/>
      <c r="S283" s="66"/>
      <c r="T283" s="152"/>
      <c r="U283" s="152"/>
      <c r="V283" s="12"/>
      <c r="W283" s="152"/>
      <c r="X283" s="152"/>
      <c r="Y283" s="152"/>
      <c r="Z283" s="12"/>
      <c r="AA283" s="66"/>
      <c r="AB283" s="152"/>
      <c r="AC283" s="12"/>
      <c r="AD283" s="12"/>
    </row>
    <row r="284" spans="8:30">
      <c r="H284" s="12"/>
      <c r="I284" s="12"/>
      <c r="J284" s="12"/>
      <c r="K284" s="12"/>
      <c r="L284" s="66"/>
      <c r="M284" s="66"/>
      <c r="N284" s="12"/>
      <c r="O284" s="12"/>
      <c r="P284" s="12"/>
      <c r="Q284" s="66"/>
      <c r="R284" s="12"/>
      <c r="S284" s="66"/>
      <c r="T284" s="152"/>
      <c r="U284" s="152"/>
      <c r="V284" s="12"/>
      <c r="W284" s="152"/>
      <c r="X284" s="152"/>
      <c r="Y284" s="152"/>
      <c r="Z284" s="12"/>
      <c r="AA284" s="66"/>
      <c r="AB284" s="152"/>
      <c r="AC284" s="12"/>
      <c r="AD284" s="12"/>
    </row>
    <row r="285" spans="8:30">
      <c r="H285" s="12"/>
      <c r="I285" s="12"/>
      <c r="J285" s="12"/>
      <c r="K285" s="12"/>
      <c r="L285" s="66"/>
      <c r="M285" s="66"/>
      <c r="N285" s="12"/>
      <c r="O285" s="12"/>
      <c r="P285" s="12"/>
      <c r="Q285" s="66"/>
      <c r="R285" s="12"/>
      <c r="S285" s="66"/>
      <c r="T285" s="152"/>
      <c r="U285" s="152"/>
      <c r="V285" s="12"/>
      <c r="W285" s="152"/>
      <c r="X285" s="152"/>
      <c r="Y285" s="152"/>
      <c r="Z285" s="12"/>
      <c r="AA285" s="66"/>
      <c r="AB285" s="152"/>
      <c r="AC285" s="12"/>
      <c r="AD285" s="12"/>
    </row>
    <row r="286" spans="8:30">
      <c r="H286" s="12"/>
      <c r="I286" s="12"/>
      <c r="J286" s="12"/>
      <c r="K286" s="12"/>
      <c r="L286" s="66"/>
      <c r="M286" s="66"/>
      <c r="N286" s="12"/>
      <c r="O286" s="12"/>
      <c r="P286" s="12"/>
      <c r="Q286" s="66"/>
      <c r="R286" s="12"/>
      <c r="S286" s="66"/>
      <c r="T286" s="152"/>
      <c r="U286" s="152"/>
      <c r="V286" s="12"/>
      <c r="W286" s="152"/>
      <c r="X286" s="152"/>
      <c r="Y286" s="152"/>
      <c r="Z286" s="12"/>
      <c r="AA286" s="66"/>
      <c r="AB286" s="152"/>
      <c r="AC286" s="12"/>
      <c r="AD286" s="12"/>
    </row>
    <row r="287" spans="8:30">
      <c r="H287" s="12"/>
      <c r="I287" s="12"/>
      <c r="J287" s="12"/>
      <c r="K287" s="12"/>
      <c r="L287" s="66"/>
      <c r="M287" s="66"/>
      <c r="N287" s="12"/>
      <c r="O287" s="12"/>
      <c r="P287" s="12"/>
      <c r="Q287" s="66"/>
      <c r="R287" s="12"/>
      <c r="S287" s="66"/>
      <c r="T287" s="152"/>
      <c r="U287" s="152"/>
      <c r="V287" s="12"/>
      <c r="W287" s="152"/>
      <c r="X287" s="152"/>
      <c r="Y287" s="152"/>
      <c r="Z287" s="12"/>
      <c r="AA287" s="66"/>
      <c r="AB287" s="152"/>
      <c r="AC287" s="12"/>
      <c r="AD287" s="12"/>
    </row>
    <row r="288" spans="8:30">
      <c r="H288" s="12"/>
      <c r="I288" s="12"/>
      <c r="J288" s="12"/>
      <c r="K288" s="12"/>
      <c r="L288" s="66"/>
      <c r="M288" s="66"/>
      <c r="N288" s="12"/>
      <c r="O288" s="12"/>
      <c r="P288" s="12"/>
      <c r="Q288" s="66"/>
      <c r="R288" s="12"/>
      <c r="S288" s="66"/>
      <c r="T288" s="152"/>
      <c r="U288" s="152"/>
      <c r="V288" s="12"/>
      <c r="W288" s="152"/>
      <c r="X288" s="152"/>
      <c r="Y288" s="152"/>
      <c r="Z288" s="12"/>
      <c r="AA288" s="66"/>
      <c r="AB288" s="152"/>
      <c r="AC288" s="12"/>
      <c r="AD288" s="12"/>
    </row>
    <row r="289" spans="8:30">
      <c r="H289" s="12"/>
      <c r="I289" s="12"/>
      <c r="J289" s="12"/>
      <c r="K289" s="12"/>
      <c r="L289" s="66"/>
      <c r="M289" s="66"/>
      <c r="N289" s="12"/>
      <c r="O289" s="12"/>
      <c r="P289" s="12"/>
      <c r="Q289" s="66"/>
      <c r="R289" s="12"/>
      <c r="S289" s="66"/>
      <c r="T289" s="152"/>
      <c r="U289" s="152"/>
      <c r="V289" s="12"/>
      <c r="W289" s="152"/>
      <c r="X289" s="152"/>
      <c r="Y289" s="152"/>
      <c r="Z289" s="12"/>
      <c r="AA289" s="66"/>
      <c r="AB289" s="152"/>
      <c r="AC289" s="12"/>
      <c r="AD289" s="12"/>
    </row>
    <row r="290" spans="8:30">
      <c r="H290" s="12"/>
      <c r="I290" s="12"/>
      <c r="J290" s="12"/>
      <c r="K290" s="12"/>
      <c r="L290" s="66"/>
      <c r="M290" s="66"/>
      <c r="N290" s="12"/>
      <c r="O290" s="12"/>
      <c r="P290" s="12"/>
      <c r="Q290" s="66"/>
      <c r="R290" s="12"/>
      <c r="S290" s="66"/>
      <c r="T290" s="152"/>
      <c r="U290" s="152"/>
      <c r="V290" s="12"/>
      <c r="W290" s="152"/>
      <c r="X290" s="152"/>
      <c r="Y290" s="152"/>
      <c r="Z290" s="12"/>
      <c r="AA290" s="66"/>
      <c r="AB290" s="152"/>
      <c r="AC290" s="12"/>
      <c r="AD290" s="12"/>
    </row>
    <row r="291" spans="8:30">
      <c r="H291" s="12"/>
      <c r="I291" s="12"/>
      <c r="J291" s="12"/>
      <c r="K291" s="12"/>
      <c r="L291" s="66"/>
      <c r="M291" s="66"/>
      <c r="N291" s="12"/>
      <c r="O291" s="12"/>
      <c r="P291" s="12"/>
      <c r="Q291" s="66"/>
      <c r="R291" s="12"/>
      <c r="S291" s="66"/>
      <c r="T291" s="152"/>
      <c r="U291" s="152"/>
      <c r="V291" s="12"/>
      <c r="W291" s="152"/>
      <c r="X291" s="152"/>
      <c r="Y291" s="152"/>
      <c r="Z291" s="12"/>
      <c r="AA291" s="66"/>
      <c r="AB291" s="152"/>
      <c r="AC291" s="12"/>
      <c r="AD291" s="12"/>
    </row>
    <row r="292" spans="8:30">
      <c r="H292" s="12"/>
      <c r="I292" s="12"/>
      <c r="J292" s="12"/>
      <c r="K292" s="12"/>
      <c r="L292" s="66"/>
      <c r="M292" s="66"/>
      <c r="N292" s="12"/>
      <c r="O292" s="12"/>
      <c r="P292" s="12"/>
      <c r="Q292" s="66"/>
      <c r="R292" s="12"/>
      <c r="S292" s="66"/>
      <c r="T292" s="152"/>
      <c r="U292" s="152"/>
      <c r="V292" s="12"/>
      <c r="W292" s="152"/>
      <c r="X292" s="152"/>
      <c r="Y292" s="152"/>
      <c r="Z292" s="12"/>
      <c r="AA292" s="66"/>
      <c r="AB292" s="152"/>
      <c r="AC292" s="12"/>
      <c r="AD292" s="12"/>
    </row>
    <row r="293" spans="8:30">
      <c r="H293" s="12"/>
      <c r="I293" s="12"/>
      <c r="J293" s="12"/>
      <c r="K293" s="12"/>
      <c r="L293" s="66"/>
      <c r="M293" s="66"/>
      <c r="N293" s="12"/>
      <c r="O293" s="12"/>
      <c r="P293" s="12"/>
      <c r="Q293" s="66"/>
      <c r="R293" s="12"/>
      <c r="S293" s="66"/>
      <c r="T293" s="152"/>
      <c r="U293" s="152"/>
      <c r="V293" s="12"/>
      <c r="W293" s="152"/>
      <c r="X293" s="152"/>
      <c r="Y293" s="152"/>
      <c r="Z293" s="12"/>
      <c r="AA293" s="66"/>
      <c r="AB293" s="152"/>
      <c r="AC293" s="12"/>
      <c r="AD293" s="12"/>
    </row>
    <row r="294" spans="8:30">
      <c r="H294" s="12"/>
      <c r="I294" s="12"/>
      <c r="J294" s="12"/>
      <c r="K294" s="12"/>
      <c r="L294" s="66"/>
      <c r="M294" s="66"/>
      <c r="N294" s="12"/>
      <c r="O294" s="12"/>
      <c r="P294" s="12"/>
      <c r="Q294" s="66"/>
      <c r="R294" s="12"/>
      <c r="S294" s="66"/>
      <c r="T294" s="152"/>
      <c r="U294" s="152"/>
      <c r="V294" s="12"/>
      <c r="W294" s="152"/>
      <c r="X294" s="152"/>
      <c r="Y294" s="152"/>
      <c r="Z294" s="12"/>
      <c r="AA294" s="66"/>
      <c r="AB294" s="152"/>
      <c r="AC294" s="12"/>
      <c r="AD294" s="12"/>
    </row>
    <row r="295" spans="8:30">
      <c r="H295" s="12"/>
      <c r="I295" s="12"/>
      <c r="J295" s="12"/>
      <c r="K295" s="12"/>
      <c r="L295" s="66"/>
      <c r="M295" s="66"/>
      <c r="N295" s="12"/>
      <c r="O295" s="12"/>
      <c r="P295" s="12"/>
      <c r="Q295" s="66"/>
      <c r="R295" s="12"/>
      <c r="S295" s="66"/>
      <c r="T295" s="152"/>
      <c r="U295" s="152"/>
      <c r="V295" s="12"/>
      <c r="W295" s="152"/>
      <c r="X295" s="152"/>
      <c r="Y295" s="152"/>
      <c r="Z295" s="12"/>
      <c r="AA295" s="66"/>
      <c r="AB295" s="152"/>
      <c r="AC295" s="12"/>
      <c r="AD295" s="12"/>
    </row>
    <row r="296" spans="8:30">
      <c r="H296" s="12"/>
      <c r="I296" s="12"/>
      <c r="J296" s="12"/>
      <c r="K296" s="12"/>
      <c r="L296" s="66"/>
      <c r="M296" s="66"/>
      <c r="N296" s="12"/>
      <c r="O296" s="12"/>
      <c r="P296" s="12"/>
      <c r="Q296" s="66"/>
      <c r="R296" s="12"/>
      <c r="S296" s="66"/>
      <c r="T296" s="152"/>
      <c r="U296" s="152"/>
      <c r="V296" s="12"/>
      <c r="W296" s="152"/>
      <c r="X296" s="152"/>
      <c r="Y296" s="152"/>
      <c r="Z296" s="12"/>
      <c r="AA296" s="66"/>
      <c r="AB296" s="152"/>
      <c r="AC296" s="12"/>
      <c r="AD296" s="12"/>
    </row>
    <row r="297" spans="8:30">
      <c r="H297" s="12"/>
      <c r="I297" s="12"/>
      <c r="J297" s="12"/>
      <c r="K297" s="12"/>
      <c r="L297" s="66"/>
      <c r="M297" s="66"/>
      <c r="N297" s="12"/>
      <c r="O297" s="12"/>
      <c r="P297" s="12"/>
      <c r="Q297" s="66"/>
      <c r="R297" s="12"/>
      <c r="S297" s="66"/>
      <c r="T297" s="152"/>
      <c r="U297" s="152"/>
      <c r="V297" s="12"/>
      <c r="W297" s="152"/>
      <c r="X297" s="152"/>
      <c r="Y297" s="152"/>
      <c r="Z297" s="12"/>
      <c r="AA297" s="66"/>
      <c r="AB297" s="152"/>
      <c r="AC297" s="12"/>
      <c r="AD297" s="12"/>
    </row>
    <row r="298" spans="8:30">
      <c r="H298" s="12"/>
      <c r="I298" s="12"/>
      <c r="J298" s="12"/>
      <c r="K298" s="12"/>
      <c r="L298" s="66"/>
      <c r="M298" s="66"/>
      <c r="N298" s="12"/>
      <c r="O298" s="12"/>
      <c r="P298" s="12"/>
      <c r="Q298" s="66"/>
      <c r="R298" s="12"/>
      <c r="S298" s="66"/>
      <c r="T298" s="152"/>
      <c r="U298" s="152"/>
      <c r="V298" s="12"/>
      <c r="W298" s="152"/>
      <c r="X298" s="152"/>
      <c r="Y298" s="152"/>
      <c r="Z298" s="12"/>
      <c r="AA298" s="66"/>
      <c r="AB298" s="152"/>
      <c r="AC298" s="12"/>
      <c r="AD298" s="12"/>
    </row>
    <row r="299" spans="8:30">
      <c r="H299" s="12"/>
      <c r="I299" s="12"/>
      <c r="J299" s="12"/>
      <c r="K299" s="12"/>
      <c r="L299" s="66"/>
      <c r="M299" s="66"/>
      <c r="N299" s="12"/>
      <c r="O299" s="12"/>
      <c r="P299" s="12"/>
      <c r="Q299" s="66"/>
      <c r="R299" s="12"/>
      <c r="S299" s="66"/>
      <c r="T299" s="152"/>
      <c r="U299" s="152"/>
      <c r="V299" s="12"/>
      <c r="W299" s="152"/>
      <c r="X299" s="152"/>
      <c r="Y299" s="152"/>
      <c r="Z299" s="12"/>
      <c r="AA299" s="66"/>
      <c r="AC299" s="30"/>
    </row>
    <row r="300" spans="8:30">
      <c r="H300" s="12"/>
      <c r="I300" s="12"/>
      <c r="J300" s="12"/>
      <c r="K300" s="12"/>
      <c r="L300" s="66"/>
      <c r="M300" s="66"/>
      <c r="N300" s="12"/>
      <c r="O300" s="12"/>
      <c r="P300" s="12"/>
      <c r="Q300" s="66"/>
      <c r="R300" s="12"/>
      <c r="S300" s="66"/>
      <c r="T300" s="152"/>
      <c r="U300" s="152"/>
      <c r="V300" s="30"/>
      <c r="W300" s="153"/>
      <c r="AC300" s="32"/>
    </row>
    <row r="301" spans="8:30">
      <c r="H301" s="12"/>
      <c r="I301" s="12"/>
      <c r="J301" s="12"/>
      <c r="K301" s="12"/>
      <c r="L301" s="66"/>
      <c r="M301" s="66"/>
      <c r="N301" s="12"/>
      <c r="O301" s="12"/>
      <c r="P301" s="12"/>
      <c r="Q301" s="66"/>
      <c r="R301" s="12"/>
      <c r="S301" s="66"/>
      <c r="T301" s="152"/>
      <c r="U301" s="152"/>
      <c r="V301" s="32"/>
      <c r="W301" s="154"/>
      <c r="AC301" s="32"/>
    </row>
    <row r="302" spans="8:30">
      <c r="H302" s="12"/>
      <c r="I302" s="12"/>
      <c r="J302" s="12"/>
      <c r="K302" s="12"/>
      <c r="L302" s="66"/>
      <c r="M302" s="66"/>
      <c r="N302" s="12"/>
      <c r="O302" s="12"/>
      <c r="P302" s="12"/>
      <c r="Q302" s="66"/>
      <c r="R302" s="12"/>
      <c r="S302" s="66"/>
      <c r="T302" s="152"/>
      <c r="U302" s="152"/>
      <c r="V302" s="32"/>
      <c r="W302" s="154"/>
      <c r="AC302" s="32"/>
    </row>
    <row r="303" spans="8:30">
      <c r="H303" s="12"/>
      <c r="I303" s="12"/>
      <c r="J303" s="12"/>
      <c r="K303" s="12"/>
      <c r="L303" s="66"/>
      <c r="M303" s="66"/>
      <c r="N303" s="12"/>
      <c r="O303" s="12"/>
      <c r="P303" s="12"/>
      <c r="Q303" s="66"/>
      <c r="R303" s="12"/>
      <c r="S303" s="66"/>
      <c r="T303" s="152"/>
      <c r="U303" s="152"/>
      <c r="V303" s="32"/>
      <c r="W303" s="154"/>
      <c r="AC303" s="32"/>
    </row>
    <row r="304" spans="8:30">
      <c r="H304" s="12"/>
      <c r="I304" s="12"/>
      <c r="J304" s="12"/>
      <c r="K304" s="12"/>
      <c r="L304" s="66"/>
      <c r="M304" s="66"/>
      <c r="N304" s="12"/>
      <c r="O304" s="12"/>
      <c r="P304" s="12"/>
      <c r="Q304" s="66"/>
      <c r="R304" s="12"/>
      <c r="S304" s="66"/>
      <c r="T304" s="152"/>
      <c r="U304" s="152"/>
      <c r="V304" s="32"/>
      <c r="W304" s="154"/>
      <c r="AC304" s="32"/>
    </row>
    <row r="305" spans="8:29">
      <c r="H305" s="12"/>
      <c r="I305" s="12"/>
      <c r="J305" s="12"/>
      <c r="K305" s="12"/>
      <c r="L305" s="66"/>
      <c r="M305" s="66"/>
      <c r="N305" s="12"/>
      <c r="O305" s="12"/>
      <c r="P305" s="12"/>
      <c r="Q305" s="66"/>
      <c r="R305" s="12"/>
      <c r="S305" s="66"/>
      <c r="T305" s="152"/>
      <c r="U305" s="152"/>
      <c r="V305" s="32"/>
      <c r="W305" s="154"/>
      <c r="AC305" s="32"/>
    </row>
    <row r="306" spans="8:29">
      <c r="H306" s="12"/>
      <c r="I306" s="12"/>
      <c r="J306" s="12"/>
      <c r="K306" s="12"/>
      <c r="L306" s="66"/>
      <c r="M306" s="66"/>
      <c r="N306" s="12"/>
      <c r="O306" s="12"/>
      <c r="P306" s="12"/>
      <c r="Q306" s="66"/>
      <c r="R306" s="12"/>
      <c r="S306" s="66"/>
      <c r="T306" s="152"/>
      <c r="U306" s="152"/>
      <c r="V306" s="32"/>
      <c r="W306" s="154"/>
      <c r="AC306" s="32"/>
    </row>
    <row r="307" spans="8:29">
      <c r="H307" s="12"/>
      <c r="I307" s="12"/>
      <c r="J307" s="12"/>
      <c r="K307" s="12"/>
      <c r="L307" s="66"/>
      <c r="M307" s="66"/>
      <c r="N307" s="12"/>
      <c r="O307" s="12"/>
      <c r="P307" s="12"/>
      <c r="Q307" s="66"/>
      <c r="R307" s="12"/>
      <c r="S307" s="66"/>
      <c r="T307" s="152"/>
      <c r="U307" s="152"/>
      <c r="V307" s="32"/>
      <c r="W307" s="154"/>
      <c r="AC307" s="32"/>
    </row>
    <row r="308" spans="8:29">
      <c r="H308" s="12"/>
      <c r="I308" s="12"/>
      <c r="J308" s="12"/>
      <c r="K308" s="12"/>
      <c r="L308" s="66"/>
      <c r="M308" s="66"/>
      <c r="N308" s="12"/>
      <c r="O308" s="12"/>
      <c r="P308" s="12"/>
      <c r="Q308" s="66"/>
      <c r="R308" s="12"/>
      <c r="S308" s="66"/>
      <c r="T308" s="152"/>
      <c r="U308" s="152"/>
      <c r="V308" s="32"/>
      <c r="W308" s="154"/>
      <c r="AC308" s="32"/>
    </row>
    <row r="309" spans="8:29">
      <c r="H309" s="12"/>
      <c r="I309" s="12"/>
      <c r="J309" s="12"/>
      <c r="K309" s="12"/>
      <c r="L309" s="66"/>
      <c r="M309" s="66"/>
      <c r="N309" s="12"/>
      <c r="O309" s="12"/>
      <c r="P309" s="12"/>
      <c r="Q309" s="66"/>
      <c r="R309" s="12"/>
      <c r="S309" s="66"/>
      <c r="T309" s="152"/>
      <c r="U309" s="152"/>
      <c r="V309" s="32"/>
      <c r="W309" s="154"/>
      <c r="AC309" s="32"/>
    </row>
    <row r="310" spans="8:29">
      <c r="H310" s="12"/>
      <c r="I310" s="12"/>
      <c r="J310" s="12"/>
      <c r="K310" s="12"/>
      <c r="L310" s="66"/>
      <c r="M310" s="66"/>
      <c r="N310" s="12"/>
      <c r="O310" s="12"/>
      <c r="P310" s="12"/>
      <c r="Q310" s="66"/>
      <c r="R310" s="12"/>
      <c r="S310" s="66"/>
      <c r="T310" s="152"/>
      <c r="U310" s="152"/>
      <c r="V310" s="32"/>
      <c r="W310" s="154"/>
      <c r="AC310" s="32"/>
    </row>
    <row r="311" spans="8:29">
      <c r="H311" s="12"/>
      <c r="I311" s="12"/>
      <c r="J311" s="12"/>
      <c r="K311" s="12"/>
      <c r="L311" s="66"/>
      <c r="M311" s="66"/>
      <c r="N311" s="12"/>
      <c r="O311" s="12"/>
      <c r="P311" s="12"/>
      <c r="Q311" s="66"/>
      <c r="R311" s="12"/>
      <c r="S311" s="66"/>
      <c r="T311" s="152"/>
      <c r="U311" s="152"/>
      <c r="V311" s="32"/>
      <c r="W311" s="154"/>
      <c r="AC311" s="32"/>
    </row>
    <row r="312" spans="8:29">
      <c r="H312" s="12"/>
      <c r="I312" s="12"/>
      <c r="J312" s="12"/>
      <c r="K312" s="12"/>
      <c r="L312" s="66"/>
      <c r="M312" s="66"/>
      <c r="N312" s="12"/>
      <c r="O312" s="12"/>
      <c r="P312" s="12"/>
      <c r="Q312" s="66"/>
      <c r="R312" s="12"/>
      <c r="S312" s="66"/>
      <c r="T312" s="152"/>
      <c r="U312" s="152"/>
      <c r="V312" s="32"/>
      <c r="W312" s="154"/>
      <c r="AC312" s="32"/>
    </row>
    <row r="313" spans="8:29">
      <c r="H313" s="12"/>
      <c r="I313" s="12"/>
      <c r="J313" s="12"/>
      <c r="K313" s="12"/>
      <c r="L313" s="66"/>
      <c r="M313" s="66"/>
      <c r="N313" s="12"/>
      <c r="O313" s="12"/>
      <c r="P313" s="12"/>
      <c r="Q313" s="66"/>
      <c r="R313" s="12"/>
      <c r="S313" s="66"/>
      <c r="T313" s="152"/>
      <c r="U313" s="152"/>
      <c r="V313" s="32"/>
      <c r="W313" s="154"/>
      <c r="AC313" s="32"/>
    </row>
    <row r="314" spans="8:29">
      <c r="H314" s="12"/>
      <c r="I314" s="12"/>
      <c r="J314" s="12"/>
      <c r="K314" s="12"/>
      <c r="L314" s="66"/>
      <c r="M314" s="66"/>
      <c r="N314" s="12"/>
      <c r="O314" s="12"/>
      <c r="P314" s="12"/>
      <c r="Q314" s="66"/>
      <c r="R314" s="12"/>
      <c r="S314" s="66"/>
      <c r="T314" s="152"/>
      <c r="U314" s="152"/>
      <c r="V314" s="32"/>
      <c r="W314" s="154"/>
      <c r="AC314" s="32"/>
    </row>
    <row r="315" spans="8:29">
      <c r="H315" s="12"/>
      <c r="I315" s="12"/>
      <c r="J315" s="12"/>
      <c r="K315" s="12"/>
      <c r="L315" s="66"/>
      <c r="M315" s="66"/>
      <c r="N315" s="12"/>
      <c r="O315" s="12"/>
      <c r="P315" s="12"/>
      <c r="Q315" s="66"/>
      <c r="R315" s="12"/>
      <c r="S315" s="66"/>
      <c r="T315" s="152"/>
      <c r="U315" s="152"/>
      <c r="V315" s="32"/>
      <c r="W315" s="154"/>
      <c r="AC315" s="32"/>
    </row>
    <row r="316" spans="8:29">
      <c r="H316" s="12"/>
      <c r="I316" s="12"/>
      <c r="J316" s="12"/>
      <c r="K316" s="12"/>
      <c r="L316" s="66"/>
      <c r="M316" s="66"/>
      <c r="N316" s="12"/>
      <c r="O316" s="12"/>
      <c r="P316" s="12"/>
      <c r="Q316" s="66"/>
      <c r="R316" s="12"/>
      <c r="S316" s="66"/>
      <c r="T316" s="152"/>
      <c r="U316" s="152"/>
      <c r="V316" s="32"/>
      <c r="W316" s="154"/>
      <c r="AC316" s="32"/>
    </row>
    <row r="317" spans="8:29">
      <c r="H317" s="12"/>
      <c r="I317" s="12"/>
      <c r="J317" s="12"/>
      <c r="K317" s="12"/>
      <c r="L317" s="66"/>
      <c r="M317" s="66"/>
      <c r="N317" s="12"/>
      <c r="O317" s="12"/>
      <c r="P317" s="12"/>
      <c r="Q317" s="66"/>
      <c r="R317" s="12"/>
      <c r="S317" s="66"/>
      <c r="T317" s="152"/>
      <c r="U317" s="152"/>
      <c r="V317" s="32"/>
      <c r="W317" s="154"/>
      <c r="AC317" s="32"/>
    </row>
    <row r="318" spans="8:29">
      <c r="H318" s="12"/>
      <c r="I318" s="12"/>
      <c r="J318" s="12"/>
      <c r="K318" s="12"/>
      <c r="L318" s="66"/>
      <c r="M318" s="66"/>
      <c r="N318" s="12"/>
      <c r="O318" s="12"/>
      <c r="P318" s="12"/>
      <c r="Q318" s="66"/>
      <c r="R318" s="12"/>
      <c r="S318" s="66"/>
      <c r="T318" s="152"/>
      <c r="U318" s="152"/>
      <c r="V318" s="32"/>
      <c r="W318" s="154"/>
      <c r="AC318" s="32"/>
    </row>
    <row r="319" spans="8:29">
      <c r="H319" s="12"/>
      <c r="I319" s="12"/>
      <c r="J319" s="12"/>
      <c r="K319" s="12"/>
      <c r="L319" s="66"/>
      <c r="M319" s="66"/>
      <c r="N319" s="12"/>
      <c r="O319" s="12"/>
      <c r="P319" s="12"/>
      <c r="Q319" s="66"/>
      <c r="R319" s="12"/>
      <c r="S319" s="66"/>
      <c r="T319" s="152"/>
      <c r="U319" s="152"/>
      <c r="V319" s="32"/>
      <c r="W319" s="154"/>
      <c r="AC319" s="32"/>
    </row>
    <row r="320" spans="8:29">
      <c r="H320" s="12"/>
      <c r="I320" s="12"/>
      <c r="J320" s="12"/>
      <c r="K320" s="12"/>
      <c r="L320" s="66"/>
      <c r="M320" s="66"/>
      <c r="N320" s="12"/>
      <c r="O320" s="12"/>
      <c r="P320" s="12"/>
      <c r="Q320" s="66"/>
      <c r="R320" s="12"/>
      <c r="S320" s="66"/>
      <c r="T320" s="152"/>
      <c r="U320" s="152"/>
      <c r="V320" s="32"/>
      <c r="W320" s="154"/>
      <c r="AC320" s="32"/>
    </row>
    <row r="321" spans="8:29">
      <c r="H321" s="12"/>
      <c r="I321" s="12"/>
      <c r="J321" s="12"/>
      <c r="K321" s="12"/>
      <c r="L321" s="66"/>
      <c r="M321" s="66"/>
      <c r="N321" s="12"/>
      <c r="O321" s="12"/>
      <c r="P321" s="12"/>
      <c r="Q321" s="66"/>
      <c r="R321" s="12"/>
      <c r="S321" s="66"/>
      <c r="T321" s="152"/>
      <c r="U321" s="152"/>
      <c r="V321" s="32"/>
      <c r="W321" s="154"/>
      <c r="AC321" s="32"/>
    </row>
    <row r="322" spans="8:29">
      <c r="H322" s="12"/>
      <c r="I322" s="12"/>
      <c r="J322" s="12"/>
      <c r="K322" s="12"/>
      <c r="L322" s="66"/>
      <c r="M322" s="66"/>
      <c r="N322" s="12"/>
      <c r="O322" s="12"/>
      <c r="P322" s="12"/>
      <c r="Q322" s="66"/>
      <c r="R322" s="12"/>
      <c r="S322" s="66"/>
      <c r="T322" s="152"/>
      <c r="U322" s="152"/>
      <c r="V322" s="32"/>
      <c r="W322" s="154"/>
      <c r="AC322" s="32"/>
    </row>
    <row r="323" spans="8:29">
      <c r="H323" s="12"/>
      <c r="I323" s="12"/>
      <c r="J323" s="12"/>
      <c r="K323" s="12"/>
      <c r="L323" s="66"/>
      <c r="M323" s="66"/>
      <c r="N323" s="12"/>
      <c r="O323" s="12"/>
      <c r="P323" s="12"/>
      <c r="Q323" s="66"/>
      <c r="R323" s="12"/>
      <c r="S323" s="66"/>
      <c r="T323" s="152"/>
      <c r="U323" s="152"/>
      <c r="V323" s="32"/>
      <c r="W323" s="154"/>
      <c r="AC323" s="32"/>
    </row>
    <row r="324" spans="8:29">
      <c r="H324" s="12"/>
      <c r="I324" s="12"/>
      <c r="J324" s="12"/>
      <c r="K324" s="12"/>
      <c r="L324" s="66"/>
      <c r="M324" s="66"/>
      <c r="N324" s="12"/>
      <c r="O324" s="12"/>
      <c r="P324" s="12"/>
      <c r="Q324" s="66"/>
      <c r="R324" s="12"/>
      <c r="S324" s="66"/>
      <c r="T324" s="152"/>
      <c r="U324" s="152"/>
      <c r="V324" s="32"/>
      <c r="W324" s="154"/>
      <c r="AC324" s="32"/>
    </row>
    <row r="325" spans="8:29">
      <c r="H325" s="12"/>
      <c r="I325" s="12"/>
      <c r="J325" s="12"/>
      <c r="K325" s="12"/>
      <c r="L325" s="66"/>
      <c r="M325" s="66"/>
      <c r="N325" s="12"/>
      <c r="O325" s="12"/>
      <c r="P325" s="12"/>
      <c r="Q325" s="66"/>
      <c r="R325" s="12"/>
      <c r="S325" s="66"/>
      <c r="T325" s="152"/>
      <c r="U325" s="152"/>
      <c r="V325" s="32"/>
      <c r="W325" s="154"/>
      <c r="AC325" s="32"/>
    </row>
    <row r="326" spans="8:29">
      <c r="H326" s="12"/>
      <c r="I326" s="12"/>
      <c r="J326" s="12"/>
      <c r="K326" s="12"/>
      <c r="L326" s="66"/>
      <c r="M326" s="66"/>
      <c r="N326" s="12"/>
      <c r="O326" s="12"/>
      <c r="P326" s="12"/>
      <c r="Q326" s="66"/>
      <c r="R326" s="12"/>
      <c r="S326" s="66"/>
      <c r="T326" s="152"/>
      <c r="U326" s="152"/>
      <c r="V326" s="32"/>
      <c r="W326" s="154"/>
      <c r="AC326" s="32"/>
    </row>
    <row r="327" spans="8:29">
      <c r="H327" s="12"/>
      <c r="I327" s="12"/>
      <c r="J327" s="12"/>
      <c r="K327" s="12"/>
      <c r="L327" s="66"/>
      <c r="M327" s="66"/>
      <c r="N327" s="12"/>
      <c r="O327" s="12"/>
      <c r="P327" s="12"/>
      <c r="Q327" s="66"/>
      <c r="R327" s="12"/>
      <c r="S327" s="66"/>
      <c r="T327" s="152"/>
      <c r="U327" s="152"/>
      <c r="V327" s="32"/>
      <c r="W327" s="154"/>
      <c r="AC327" s="32"/>
    </row>
    <row r="328" spans="8:29">
      <c r="H328" s="12"/>
      <c r="I328" s="12"/>
      <c r="J328" s="12"/>
      <c r="K328" s="12"/>
      <c r="L328" s="66"/>
      <c r="M328" s="66"/>
      <c r="N328" s="12"/>
      <c r="O328" s="12"/>
      <c r="P328" s="12"/>
      <c r="Q328" s="66"/>
      <c r="R328" s="12"/>
      <c r="S328" s="66"/>
      <c r="T328" s="152"/>
      <c r="U328" s="152"/>
      <c r="V328" s="32"/>
      <c r="W328" s="154"/>
      <c r="AC328" s="32"/>
    </row>
    <row r="329" spans="8:29">
      <c r="H329" s="12"/>
      <c r="I329" s="12"/>
      <c r="J329" s="12"/>
      <c r="K329" s="12"/>
      <c r="L329" s="66"/>
      <c r="M329" s="66"/>
      <c r="N329" s="12"/>
      <c r="O329" s="12"/>
      <c r="P329" s="12"/>
      <c r="Q329" s="66"/>
      <c r="R329" s="12"/>
      <c r="S329" s="66"/>
      <c r="T329" s="152"/>
      <c r="U329" s="152"/>
      <c r="V329" s="32"/>
      <c r="W329" s="154"/>
      <c r="AC329" s="32"/>
    </row>
    <row r="330" spans="8:29">
      <c r="H330" s="12"/>
      <c r="I330" s="12"/>
      <c r="J330" s="12"/>
      <c r="K330" s="12"/>
      <c r="L330" s="66"/>
      <c r="M330" s="66"/>
      <c r="N330" s="12"/>
      <c r="O330" s="12"/>
      <c r="P330" s="12"/>
      <c r="Q330" s="66"/>
      <c r="R330" s="12"/>
      <c r="S330" s="66"/>
      <c r="T330" s="152"/>
      <c r="U330" s="152"/>
      <c r="V330" s="32"/>
      <c r="W330" s="154"/>
      <c r="AC330" s="32"/>
    </row>
    <row r="331" spans="8:29">
      <c r="H331" s="12"/>
      <c r="I331" s="12"/>
      <c r="J331" s="12"/>
      <c r="K331" s="12"/>
      <c r="L331" s="66"/>
      <c r="M331" s="66"/>
      <c r="N331" s="12"/>
      <c r="O331" s="12"/>
      <c r="P331" s="12"/>
      <c r="Q331" s="66"/>
      <c r="R331" s="12"/>
      <c r="S331" s="66"/>
      <c r="V331" s="32"/>
      <c r="W331" s="154"/>
      <c r="AC331" s="32"/>
    </row>
    <row r="332" spans="8:29">
      <c r="H332" s="12"/>
      <c r="I332" s="12"/>
      <c r="J332" s="12"/>
      <c r="K332" s="12"/>
      <c r="L332" s="66"/>
      <c r="M332" s="66"/>
      <c r="N332" s="12"/>
      <c r="O332" s="12"/>
      <c r="P332" s="12"/>
      <c r="Q332" s="66"/>
      <c r="R332" s="12"/>
      <c r="S332" s="66"/>
      <c r="V332" s="32"/>
      <c r="W332" s="154"/>
      <c r="AC332" s="32"/>
    </row>
    <row r="333" spans="8:29">
      <c r="H333" s="12"/>
      <c r="I333" s="12"/>
      <c r="J333" s="12"/>
      <c r="K333" s="12"/>
      <c r="L333" s="66"/>
      <c r="M333" s="66"/>
      <c r="N333" s="12"/>
      <c r="O333" s="12"/>
      <c r="P333" s="12"/>
      <c r="Q333" s="66"/>
      <c r="R333" s="12"/>
      <c r="S333" s="66"/>
      <c r="V333" s="32"/>
      <c r="W333" s="154"/>
      <c r="AC333" s="32"/>
    </row>
    <row r="334" spans="8:29">
      <c r="H334" s="12"/>
      <c r="I334" s="12"/>
      <c r="J334" s="12"/>
      <c r="K334" s="12"/>
      <c r="L334" s="66"/>
      <c r="M334" s="66"/>
      <c r="N334" s="12"/>
      <c r="O334" s="12"/>
      <c r="P334" s="12"/>
      <c r="Q334" s="66"/>
      <c r="R334" s="12"/>
      <c r="S334" s="66"/>
      <c r="V334" s="32"/>
      <c r="W334" s="154"/>
    </row>
    <row r="335" spans="8:29">
      <c r="H335" s="12"/>
      <c r="I335" s="12"/>
      <c r="J335" s="12"/>
      <c r="K335" s="12"/>
      <c r="L335" s="66"/>
      <c r="M335" s="66"/>
      <c r="N335" s="12"/>
      <c r="O335" s="12"/>
      <c r="P335" s="12"/>
      <c r="Q335" s="66"/>
      <c r="R335" s="12"/>
      <c r="S335" s="66"/>
    </row>
    <row r="336" spans="8:29">
      <c r="H336" s="12"/>
      <c r="I336" s="12"/>
      <c r="J336" s="12"/>
      <c r="K336" s="12"/>
      <c r="L336" s="66"/>
      <c r="M336" s="66"/>
      <c r="N336" s="12"/>
      <c r="O336" s="12"/>
      <c r="P336" s="12"/>
      <c r="Q336" s="66"/>
      <c r="R336" s="12"/>
      <c r="S336" s="66"/>
    </row>
    <row r="337" spans="8:19">
      <c r="H337" s="12"/>
      <c r="I337" s="12"/>
      <c r="J337" s="12"/>
      <c r="K337" s="12"/>
      <c r="L337" s="66"/>
      <c r="M337" s="66"/>
      <c r="N337" s="12"/>
      <c r="O337" s="12"/>
      <c r="P337" s="12"/>
      <c r="Q337" s="66"/>
      <c r="R337" s="12"/>
      <c r="S337" s="66"/>
    </row>
    <row r="338" spans="8:19">
      <c r="H338" s="12"/>
      <c r="I338" s="12"/>
      <c r="J338" s="12"/>
      <c r="K338" s="12"/>
      <c r="L338" s="66"/>
      <c r="M338" s="66"/>
      <c r="N338" s="12"/>
      <c r="O338" s="12"/>
      <c r="P338" s="12"/>
      <c r="Q338" s="66"/>
      <c r="R338" s="12"/>
      <c r="S338" s="66"/>
    </row>
    <row r="339" spans="8:19">
      <c r="H339" s="12"/>
      <c r="I339" s="12"/>
      <c r="J339" s="12"/>
      <c r="K339" s="12"/>
      <c r="L339" s="66"/>
      <c r="M339" s="66"/>
      <c r="N339" s="12"/>
      <c r="O339" s="12"/>
      <c r="P339" s="12"/>
      <c r="Q339" s="66"/>
      <c r="R339" s="12"/>
      <c r="S339" s="66"/>
    </row>
    <row r="340" spans="8:19">
      <c r="H340" s="12"/>
      <c r="I340" s="12"/>
      <c r="J340" s="12"/>
      <c r="K340" s="12"/>
      <c r="L340" s="66"/>
      <c r="M340" s="66"/>
      <c r="N340" s="12"/>
      <c r="O340" s="12"/>
      <c r="P340" s="12"/>
      <c r="Q340" s="66"/>
      <c r="R340" s="12"/>
      <c r="S340" s="66"/>
    </row>
    <row r="341" spans="8:19">
      <c r="H341" s="12"/>
      <c r="I341" s="12"/>
      <c r="J341" s="12"/>
      <c r="K341" s="12"/>
      <c r="L341" s="66"/>
      <c r="M341" s="66"/>
      <c r="N341" s="12"/>
      <c r="O341" s="12"/>
      <c r="P341" s="12"/>
      <c r="Q341" s="66"/>
      <c r="R341" s="12"/>
      <c r="S341" s="66"/>
    </row>
    <row r="342" spans="8:19">
      <c r="H342" s="12"/>
      <c r="I342" s="12"/>
      <c r="J342" s="12"/>
      <c r="K342" s="12"/>
      <c r="L342" s="66"/>
      <c r="M342" s="66"/>
      <c r="N342" s="12"/>
      <c r="O342" s="12"/>
      <c r="P342" s="12"/>
      <c r="Q342" s="66"/>
      <c r="R342" s="12"/>
      <c r="S342" s="66"/>
    </row>
    <row r="343" spans="8:19">
      <c r="H343" s="12"/>
      <c r="I343" s="12"/>
      <c r="J343" s="12"/>
      <c r="K343" s="12"/>
      <c r="L343" s="66"/>
      <c r="M343" s="66"/>
      <c r="N343" s="12"/>
      <c r="O343" s="12"/>
      <c r="P343" s="12"/>
      <c r="Q343" s="66"/>
      <c r="R343" s="12"/>
      <c r="S343" s="66"/>
    </row>
    <row r="344" spans="8:19">
      <c r="H344" s="12"/>
      <c r="I344" s="12"/>
      <c r="J344" s="12"/>
      <c r="K344" s="12"/>
      <c r="L344" s="66"/>
      <c r="M344" s="66"/>
      <c r="N344" s="12"/>
      <c r="O344" s="12"/>
      <c r="P344" s="12"/>
      <c r="Q344" s="66"/>
      <c r="R344" s="12"/>
      <c r="S344" s="66"/>
    </row>
    <row r="345" spans="8:19">
      <c r="H345" s="12"/>
      <c r="I345" s="12"/>
      <c r="J345" s="12"/>
      <c r="K345" s="12"/>
      <c r="L345" s="66"/>
      <c r="M345" s="66"/>
      <c r="N345" s="12"/>
      <c r="O345" s="12"/>
      <c r="P345" s="12"/>
      <c r="Q345" s="66"/>
      <c r="R345" s="12"/>
      <c r="S345" s="66"/>
    </row>
    <row r="346" spans="8:19">
      <c r="H346" s="12"/>
      <c r="I346" s="12"/>
      <c r="J346" s="12"/>
      <c r="K346" s="12"/>
      <c r="L346" s="66"/>
      <c r="M346" s="66"/>
      <c r="N346" s="12"/>
      <c r="O346" s="12"/>
      <c r="P346" s="12"/>
      <c r="Q346" s="66"/>
      <c r="R346" s="12"/>
      <c r="S346" s="66"/>
    </row>
    <row r="347" spans="8:19">
      <c r="H347" s="12"/>
      <c r="I347" s="12"/>
      <c r="J347" s="12"/>
      <c r="K347" s="12"/>
      <c r="L347" s="66"/>
      <c r="M347" s="66"/>
      <c r="N347" s="12"/>
      <c r="O347" s="12"/>
      <c r="P347" s="12"/>
      <c r="Q347" s="66"/>
      <c r="R347" s="12"/>
      <c r="S347" s="66"/>
    </row>
    <row r="348" spans="8:19">
      <c r="H348" s="12"/>
      <c r="I348" s="12"/>
      <c r="J348" s="12"/>
      <c r="K348" s="12"/>
      <c r="L348" s="66"/>
      <c r="M348" s="66"/>
      <c r="N348" s="12"/>
      <c r="O348" s="12"/>
      <c r="P348" s="12"/>
      <c r="Q348" s="66"/>
      <c r="R348" s="12"/>
      <c r="S348" s="66"/>
    </row>
    <row r="349" spans="8:19">
      <c r="H349" s="12"/>
      <c r="I349" s="12"/>
      <c r="J349" s="12"/>
      <c r="K349" s="12"/>
      <c r="L349" s="66"/>
      <c r="M349" s="66"/>
      <c r="N349" s="12"/>
      <c r="O349" s="12"/>
      <c r="P349" s="12"/>
      <c r="Q349" s="66"/>
      <c r="R349" s="12"/>
      <c r="S349" s="66"/>
    </row>
    <row r="350" spans="8:19">
      <c r="H350" s="12"/>
      <c r="I350" s="12"/>
      <c r="J350" s="12"/>
      <c r="K350" s="12"/>
      <c r="L350" s="66"/>
      <c r="M350" s="66"/>
      <c r="N350" s="12"/>
      <c r="O350" s="12"/>
      <c r="P350" s="12"/>
      <c r="Q350" s="66"/>
      <c r="R350" s="12"/>
      <c r="S350" s="66"/>
    </row>
    <row r="351" spans="8:19">
      <c r="H351" s="12"/>
      <c r="I351" s="12"/>
      <c r="J351" s="12"/>
      <c r="K351" s="12"/>
      <c r="L351" s="66"/>
      <c r="M351" s="66"/>
      <c r="N351" s="12"/>
      <c r="O351" s="12"/>
      <c r="P351" s="12"/>
      <c r="Q351" s="66"/>
      <c r="R351" s="12"/>
      <c r="S351" s="66"/>
    </row>
    <row r="352" spans="8:19">
      <c r="H352" s="12"/>
      <c r="I352" s="12"/>
      <c r="J352" s="12"/>
      <c r="K352" s="12"/>
      <c r="L352" s="66"/>
      <c r="M352" s="66"/>
      <c r="N352" s="12"/>
      <c r="O352" s="12"/>
      <c r="P352" s="12"/>
      <c r="Q352" s="66"/>
      <c r="R352" s="12"/>
      <c r="S352" s="66"/>
    </row>
    <row r="353" spans="1:19">
      <c r="H353" s="12"/>
      <c r="I353" s="12"/>
      <c r="J353" s="12"/>
      <c r="K353" s="12"/>
      <c r="L353" s="66"/>
      <c r="M353" s="66"/>
      <c r="N353" s="12"/>
      <c r="O353" s="12"/>
      <c r="P353" s="12"/>
      <c r="Q353" s="66"/>
      <c r="R353" s="12"/>
      <c r="S353" s="66"/>
    </row>
    <row r="354" spans="1:19">
      <c r="H354" s="12"/>
      <c r="I354" s="12"/>
      <c r="J354" s="12"/>
      <c r="K354" s="12"/>
      <c r="L354" s="66"/>
      <c r="M354" s="66"/>
      <c r="N354" s="12"/>
      <c r="O354" s="12"/>
      <c r="P354" s="12"/>
      <c r="Q354" s="66"/>
      <c r="R354" s="12"/>
      <c r="S354" s="66"/>
    </row>
    <row r="355" spans="1:19">
      <c r="H355" s="12"/>
      <c r="I355" s="12"/>
      <c r="J355" s="12"/>
      <c r="K355" s="12"/>
      <c r="L355" s="66"/>
      <c r="M355" s="66"/>
      <c r="N355" s="12"/>
      <c r="O355" s="12"/>
      <c r="P355" s="12"/>
      <c r="Q355" s="66"/>
      <c r="R355" s="12"/>
      <c r="S355" s="66"/>
    </row>
    <row r="356" spans="1:19">
      <c r="H356" s="12"/>
      <c r="I356" s="12"/>
      <c r="J356" s="12"/>
      <c r="K356" s="12"/>
      <c r="L356" s="66"/>
      <c r="M356" s="66"/>
      <c r="N356" s="12"/>
      <c r="O356" s="12"/>
      <c r="P356" s="12"/>
      <c r="Q356" s="66"/>
      <c r="R356" s="12"/>
      <c r="S356" s="66"/>
    </row>
    <row r="357" spans="1:19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66"/>
      <c r="M357" s="66"/>
      <c r="N357" s="12"/>
      <c r="O357" s="12"/>
      <c r="P357" s="12"/>
      <c r="Q357" s="66"/>
      <c r="R357" s="30"/>
      <c r="S357" s="66"/>
    </row>
    <row r="358" spans="1:19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66"/>
      <c r="M358" s="66"/>
      <c r="N358" s="12"/>
      <c r="O358" s="12"/>
      <c r="P358" s="12"/>
      <c r="Q358" s="66"/>
      <c r="R358" s="32"/>
      <c r="S358" s="66"/>
    </row>
    <row r="359" spans="1:1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67"/>
      <c r="M359" s="66"/>
      <c r="N359" s="12"/>
      <c r="O359" s="12"/>
      <c r="P359" s="12"/>
      <c r="Q359" s="66"/>
      <c r="R359" s="32"/>
      <c r="S359" s="66"/>
    </row>
    <row r="360" spans="1:19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68"/>
      <c r="M360" s="67"/>
      <c r="N360" s="30"/>
      <c r="O360" s="30"/>
      <c r="P360" s="30"/>
      <c r="Q360" s="67"/>
      <c r="R360" s="32"/>
      <c r="S360" s="67"/>
    </row>
    <row r="361" spans="1:19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68"/>
      <c r="M361" s="68"/>
      <c r="N361" s="32"/>
      <c r="O361" s="32"/>
      <c r="P361" s="32"/>
      <c r="Q361" s="68"/>
      <c r="R361" s="32"/>
      <c r="S361" s="68"/>
    </row>
    <row r="362" spans="1:19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68"/>
      <c r="M362" s="68"/>
      <c r="N362" s="32"/>
      <c r="O362" s="32"/>
      <c r="P362" s="32"/>
      <c r="Q362" s="68"/>
      <c r="R362" s="32"/>
      <c r="S362" s="68"/>
    </row>
    <row r="363" spans="1:19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68"/>
      <c r="M363" s="68"/>
      <c r="N363" s="32"/>
      <c r="O363" s="32"/>
      <c r="P363" s="32"/>
      <c r="Q363" s="68"/>
      <c r="R363" s="32"/>
      <c r="S363" s="68"/>
    </row>
    <row r="364" spans="1:19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68"/>
      <c r="M364" s="68"/>
      <c r="N364" s="32"/>
      <c r="O364" s="32"/>
      <c r="P364" s="32"/>
      <c r="Q364" s="68"/>
      <c r="R364" s="32"/>
      <c r="S364" s="68"/>
    </row>
    <row r="365" spans="1:19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68"/>
      <c r="M365" s="68"/>
      <c r="N365" s="32"/>
      <c r="O365" s="32"/>
      <c r="P365" s="32"/>
      <c r="Q365" s="68"/>
      <c r="R365" s="32"/>
      <c r="S365" s="68"/>
    </row>
    <row r="366" spans="1:19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68"/>
      <c r="M366" s="68"/>
      <c r="N366" s="32"/>
      <c r="O366" s="32"/>
      <c r="P366" s="32"/>
      <c r="Q366" s="68"/>
      <c r="R366" s="32"/>
      <c r="S366" s="68"/>
    </row>
    <row r="367" spans="1:19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68"/>
      <c r="M367" s="68"/>
      <c r="N367" s="32"/>
      <c r="O367" s="32"/>
      <c r="P367" s="32"/>
      <c r="Q367" s="68"/>
      <c r="R367" s="32"/>
      <c r="S367" s="68"/>
    </row>
    <row r="368" spans="1:19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68"/>
      <c r="M368" s="68"/>
      <c r="N368" s="32"/>
      <c r="O368" s="32"/>
      <c r="P368" s="32"/>
      <c r="Q368" s="68"/>
      <c r="R368" s="32"/>
      <c r="S368" s="68"/>
    </row>
    <row r="369" spans="1:1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68"/>
      <c r="M369" s="68"/>
      <c r="N369" s="32"/>
      <c r="O369" s="32"/>
      <c r="P369" s="32"/>
      <c r="Q369" s="68"/>
      <c r="R369" s="32"/>
      <c r="S369" s="68"/>
    </row>
    <row r="370" spans="1:19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68"/>
      <c r="M370" s="68"/>
      <c r="N370" s="32"/>
      <c r="O370" s="32"/>
      <c r="P370" s="32"/>
      <c r="Q370" s="68"/>
      <c r="R370" s="32"/>
      <c r="S370" s="68"/>
    </row>
    <row r="371" spans="1:19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68"/>
      <c r="M371" s="68"/>
      <c r="N371" s="32"/>
      <c r="O371" s="32"/>
      <c r="P371" s="32"/>
      <c r="Q371" s="68"/>
      <c r="R371" s="32"/>
      <c r="S371" s="68"/>
    </row>
    <row r="372" spans="1:19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68"/>
      <c r="M372" s="68"/>
      <c r="N372" s="32"/>
      <c r="O372" s="32"/>
      <c r="P372" s="32"/>
      <c r="Q372" s="68"/>
      <c r="R372" s="32"/>
      <c r="S372" s="68"/>
    </row>
    <row r="373" spans="1:19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68"/>
      <c r="M373" s="68"/>
      <c r="N373" s="32"/>
      <c r="O373" s="32"/>
      <c r="P373" s="32"/>
      <c r="Q373" s="68"/>
      <c r="R373" s="32"/>
      <c r="S373" s="68"/>
    </row>
    <row r="374" spans="1:19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68"/>
      <c r="M374" s="68"/>
      <c r="N374" s="32"/>
      <c r="O374" s="32"/>
      <c r="P374" s="32"/>
      <c r="Q374" s="68"/>
      <c r="R374" s="32"/>
      <c r="S374" s="68"/>
    </row>
    <row r="375" spans="1:19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68"/>
      <c r="M375" s="68"/>
      <c r="N375" s="32"/>
      <c r="O375" s="32"/>
      <c r="P375" s="32"/>
      <c r="Q375" s="68"/>
      <c r="R375" s="32"/>
      <c r="S375" s="68"/>
    </row>
    <row r="376" spans="1:19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68"/>
      <c r="M376" s="68"/>
      <c r="N376" s="32"/>
      <c r="O376" s="32"/>
      <c r="P376" s="32"/>
      <c r="Q376" s="68"/>
      <c r="R376" s="32"/>
      <c r="S376" s="68"/>
    </row>
    <row r="377" spans="1:19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68"/>
      <c r="M377" s="68"/>
      <c r="N377" s="32"/>
      <c r="O377" s="32"/>
      <c r="P377" s="32"/>
      <c r="Q377" s="68"/>
      <c r="R377" s="32"/>
      <c r="S377" s="68"/>
    </row>
    <row r="378" spans="1:19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68"/>
      <c r="M378" s="68"/>
      <c r="N378" s="32"/>
      <c r="O378" s="32"/>
      <c r="P378" s="32"/>
      <c r="Q378" s="68"/>
      <c r="R378" s="32"/>
      <c r="S378" s="68"/>
    </row>
    <row r="379" spans="1:1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68"/>
      <c r="M379" s="68"/>
      <c r="N379" s="32"/>
      <c r="O379" s="32"/>
      <c r="P379" s="32"/>
      <c r="Q379" s="68"/>
      <c r="R379" s="32"/>
      <c r="S379" s="68"/>
    </row>
    <row r="380" spans="1:19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68"/>
      <c r="M380" s="68"/>
      <c r="N380" s="32"/>
      <c r="O380" s="32"/>
      <c r="P380" s="32"/>
      <c r="Q380" s="68"/>
      <c r="R380" s="32"/>
      <c r="S380" s="68"/>
    </row>
    <row r="381" spans="1:19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68"/>
      <c r="M381" s="68"/>
      <c r="N381" s="32"/>
      <c r="O381" s="32"/>
      <c r="P381" s="32"/>
      <c r="Q381" s="68"/>
      <c r="R381" s="32"/>
      <c r="S381" s="68"/>
    </row>
    <row r="382" spans="1:19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68"/>
      <c r="M382" s="68"/>
      <c r="N382" s="32"/>
      <c r="O382" s="32"/>
      <c r="P382" s="32"/>
      <c r="Q382" s="68"/>
      <c r="R382" s="32"/>
      <c r="S382" s="68"/>
    </row>
    <row r="383" spans="1:19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68"/>
      <c r="M383" s="68"/>
      <c r="N383" s="32"/>
      <c r="O383" s="32"/>
      <c r="P383" s="32"/>
      <c r="Q383" s="68"/>
      <c r="R383" s="32"/>
      <c r="S383" s="68"/>
    </row>
    <row r="384" spans="1:19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68"/>
      <c r="M384" s="68"/>
      <c r="N384" s="32"/>
      <c r="O384" s="32"/>
      <c r="P384" s="32"/>
      <c r="Q384" s="68"/>
      <c r="R384" s="32"/>
      <c r="S384" s="68"/>
    </row>
    <row r="385" spans="1:19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68"/>
      <c r="M385" s="68"/>
      <c r="N385" s="32"/>
      <c r="O385" s="32"/>
      <c r="P385" s="32"/>
      <c r="Q385" s="68"/>
      <c r="R385" s="32"/>
      <c r="S385" s="68"/>
    </row>
    <row r="386" spans="1:19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68"/>
      <c r="M386" s="68"/>
      <c r="N386" s="32"/>
      <c r="O386" s="32"/>
      <c r="P386" s="32"/>
      <c r="Q386" s="68"/>
      <c r="R386" s="32"/>
      <c r="S386" s="68"/>
    </row>
    <row r="387" spans="1:19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68"/>
      <c r="M387" s="68"/>
      <c r="N387" s="32"/>
      <c r="O387" s="32"/>
      <c r="P387" s="32"/>
      <c r="Q387" s="68"/>
      <c r="R387" s="32"/>
      <c r="S387" s="68"/>
    </row>
    <row r="388" spans="1:19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68"/>
      <c r="M388" s="68"/>
      <c r="N388" s="32"/>
      <c r="O388" s="32"/>
      <c r="P388" s="32"/>
      <c r="Q388" s="68"/>
      <c r="R388" s="32"/>
      <c r="S388" s="68"/>
    </row>
    <row r="389" spans="1:1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68"/>
      <c r="M389" s="68"/>
      <c r="N389" s="32"/>
      <c r="O389" s="32"/>
      <c r="P389" s="32"/>
      <c r="Q389" s="68"/>
      <c r="R389" s="32"/>
      <c r="S389" s="68"/>
    </row>
    <row r="390" spans="1:19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68"/>
      <c r="M390" s="68"/>
      <c r="N390" s="32"/>
      <c r="O390" s="32"/>
      <c r="P390" s="32"/>
      <c r="Q390" s="68"/>
      <c r="R390" s="32"/>
      <c r="S390" s="68"/>
    </row>
    <row r="391" spans="1:19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68"/>
      <c r="M391" s="68"/>
      <c r="N391" s="32"/>
      <c r="O391" s="32"/>
      <c r="P391" s="32"/>
      <c r="Q391" s="68"/>
      <c r="R391" s="32"/>
      <c r="S391" s="68"/>
    </row>
    <row r="392" spans="1:19">
      <c r="L392" s="68"/>
      <c r="M392" s="68"/>
      <c r="N392" s="32"/>
      <c r="O392" s="32"/>
      <c r="P392" s="32"/>
      <c r="Q392" s="68"/>
      <c r="S392" s="68"/>
    </row>
    <row r="393" spans="1:19">
      <c r="L393" s="68"/>
      <c r="M393" s="68"/>
      <c r="N393" s="32"/>
      <c r="O393" s="32"/>
      <c r="P393" s="32"/>
      <c r="Q393" s="68"/>
      <c r="S393" s="68"/>
    </row>
    <row r="394" spans="1:19">
      <c r="L394" s="68"/>
      <c r="M394" s="68"/>
      <c r="N394" s="32"/>
      <c r="O394" s="32"/>
      <c r="P394" s="32"/>
      <c r="Q394" s="68"/>
      <c r="S394" s="68"/>
    </row>
    <row r="395" spans="1:19">
      <c r="L395" s="68"/>
      <c r="M395" s="68"/>
      <c r="N395" s="32"/>
      <c r="O395" s="32"/>
      <c r="P395" s="32"/>
      <c r="Q395" s="68"/>
    </row>
    <row r="396" spans="1:19">
      <c r="L396" s="68"/>
      <c r="M396" s="68"/>
      <c r="N396" s="32"/>
      <c r="O396" s="32"/>
      <c r="P396" s="32"/>
      <c r="Q396" s="68"/>
    </row>
    <row r="397" spans="1:19">
      <c r="L397" s="68"/>
      <c r="M397" s="68"/>
      <c r="N397" s="32"/>
      <c r="O397" s="32"/>
      <c r="P397" s="32"/>
      <c r="Q397" s="68"/>
    </row>
    <row r="398" spans="1:19">
      <c r="L398" s="68"/>
      <c r="M398" s="68"/>
      <c r="N398" s="32"/>
      <c r="O398" s="32"/>
      <c r="P398" s="32"/>
      <c r="Q398" s="68"/>
    </row>
    <row r="399" spans="1:19">
      <c r="L399" s="68"/>
      <c r="M399" s="68"/>
      <c r="N399" s="32"/>
      <c r="O399" s="32"/>
      <c r="P399" s="32"/>
      <c r="Q399" s="68"/>
    </row>
    <row r="400" spans="1:19">
      <c r="L400" s="68"/>
      <c r="M400" s="68"/>
      <c r="N400" s="32"/>
      <c r="O400" s="32"/>
      <c r="P400" s="32"/>
      <c r="Q400" s="68"/>
    </row>
    <row r="401" spans="12:17">
      <c r="L401" s="68"/>
      <c r="M401" s="68"/>
      <c r="N401" s="32"/>
      <c r="O401" s="32"/>
      <c r="P401" s="32"/>
      <c r="Q401" s="68"/>
    </row>
    <row r="402" spans="12:17">
      <c r="L402" s="68"/>
      <c r="M402" s="68"/>
      <c r="N402" s="32"/>
      <c r="O402" s="32"/>
      <c r="P402" s="32"/>
      <c r="Q402" s="68"/>
    </row>
    <row r="403" spans="12:17">
      <c r="L403" s="68"/>
      <c r="M403" s="68"/>
      <c r="N403" s="32"/>
      <c r="O403" s="32"/>
      <c r="P403" s="32"/>
      <c r="Q403" s="68"/>
    </row>
    <row r="404" spans="12:17">
      <c r="L404" s="68"/>
      <c r="M404" s="68"/>
      <c r="N404" s="32"/>
      <c r="O404" s="32"/>
      <c r="P404" s="32"/>
      <c r="Q404" s="68"/>
    </row>
    <row r="405" spans="12:17">
      <c r="L405" s="68"/>
      <c r="M405" s="68"/>
      <c r="N405" s="32"/>
      <c r="O405" s="32"/>
      <c r="P405" s="32"/>
      <c r="Q405" s="68"/>
    </row>
    <row r="406" spans="12:17">
      <c r="L406" s="68"/>
      <c r="M406" s="68"/>
      <c r="N406" s="32"/>
      <c r="O406" s="32"/>
      <c r="P406" s="32"/>
      <c r="Q406" s="68"/>
    </row>
    <row r="407" spans="12:17">
      <c r="L407" s="68"/>
      <c r="M407" s="68"/>
      <c r="N407" s="32"/>
      <c r="O407" s="32"/>
      <c r="P407" s="32"/>
      <c r="Q407" s="68"/>
    </row>
    <row r="408" spans="12:17">
      <c r="L408" s="68"/>
      <c r="M408" s="68"/>
      <c r="N408" s="32"/>
      <c r="O408" s="32"/>
      <c r="P408" s="32"/>
      <c r="Q408" s="68"/>
    </row>
    <row r="409" spans="12:17">
      <c r="L409" s="68"/>
      <c r="M409" s="68"/>
      <c r="N409" s="32"/>
      <c r="O409" s="32"/>
      <c r="P409" s="32"/>
      <c r="Q409" s="68"/>
    </row>
    <row r="410" spans="12:17">
      <c r="L410" s="68"/>
      <c r="M410" s="68"/>
      <c r="N410" s="32"/>
      <c r="O410" s="32"/>
      <c r="P410" s="32"/>
      <c r="Q410" s="68"/>
    </row>
    <row r="411" spans="12:17">
      <c r="L411" s="68"/>
      <c r="M411" s="68"/>
      <c r="N411" s="32"/>
      <c r="O411" s="32"/>
      <c r="P411" s="32"/>
      <c r="Q411" s="68"/>
    </row>
    <row r="412" spans="12:17">
      <c r="L412" s="68"/>
      <c r="M412" s="68"/>
      <c r="N412" s="32"/>
      <c r="O412" s="32"/>
      <c r="P412" s="32"/>
      <c r="Q412" s="68"/>
    </row>
    <row r="413" spans="12:17">
      <c r="L413" s="68"/>
      <c r="M413" s="68"/>
      <c r="N413" s="32"/>
      <c r="O413" s="32"/>
      <c r="P413" s="32"/>
      <c r="Q413" s="68"/>
    </row>
    <row r="414" spans="12:17">
      <c r="L414" s="68"/>
      <c r="M414" s="68"/>
      <c r="N414" s="32"/>
      <c r="O414" s="32"/>
      <c r="P414" s="32"/>
      <c r="Q414" s="68"/>
    </row>
    <row r="415" spans="12:17">
      <c r="L415" s="68"/>
      <c r="M415" s="68"/>
      <c r="N415" s="32"/>
      <c r="O415" s="32"/>
      <c r="P415" s="32"/>
      <c r="Q415" s="68"/>
    </row>
    <row r="416" spans="12:17">
      <c r="L416" s="68"/>
      <c r="M416" s="68"/>
      <c r="N416" s="32"/>
      <c r="O416" s="32"/>
      <c r="P416" s="32"/>
      <c r="Q416" s="68"/>
    </row>
    <row r="417" spans="13:17">
      <c r="M417" s="68"/>
      <c r="N417" s="32"/>
      <c r="O417" s="32"/>
      <c r="P417" s="32"/>
      <c r="Q417" s="68"/>
    </row>
  </sheetData>
  <conditionalFormatting sqref="AF113:AG113 V34:V40 U65:U71">
    <cfRule type="cellIs" dxfId="103" priority="6" stopIfTrue="1" operator="lessThan">
      <formula>0</formula>
    </cfRule>
  </conditionalFormatting>
  <conditionalFormatting sqref="AF90:AG90">
    <cfRule type="cellIs" dxfId="102" priority="7" stopIfTrue="1" operator="greaterThan">
      <formula>0</formula>
    </cfRule>
  </conditionalFormatting>
  <conditionalFormatting sqref="AF67:AG67">
    <cfRule type="cellIs" dxfId="101" priority="8" stopIfTrue="1" operator="greaterThan">
      <formula>0</formula>
    </cfRule>
    <cfRule type="cellIs" dxfId="100" priority="9" stopIfTrue="1" operator="lessThan">
      <formula>0</formula>
    </cfRule>
  </conditionalFormatting>
  <conditionalFormatting sqref="AF90:AG90">
    <cfRule type="cellIs" dxfId="99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O346"/>
  <sheetViews>
    <sheetView zoomScale="89" zoomScaleNormal="89" workbookViewId="0">
      <pane xSplit="10" ySplit="10" topLeftCell="K11" activePane="bottomRight" state="frozen"/>
      <selection pane="topRight" activeCell="K1" sqref="K1"/>
      <selection pane="bottomLeft" activeCell="A11" sqref="A11"/>
      <selection pane="bottomRight" activeCell="Z13" sqref="Z13"/>
    </sheetView>
  </sheetViews>
  <sheetFormatPr baseColWidth="10" defaultRowHeight="15"/>
  <cols>
    <col min="1" max="1" width="2.54296875" customWidth="1"/>
    <col min="2" max="2" width="6.6328125" customWidth="1"/>
    <col min="3" max="3" width="2.90625" customWidth="1"/>
    <col min="4" max="4" width="6.1796875" customWidth="1"/>
    <col min="5" max="5" width="3.36328125" customWidth="1"/>
    <col min="6" max="6" width="9.81640625" customWidth="1"/>
    <col min="7" max="7" width="8.1796875" customWidth="1"/>
    <col min="8" max="8" width="5.81640625" customWidth="1"/>
    <col min="9" max="9" width="8.36328125" customWidth="1"/>
    <col min="10" max="10" width="5.6328125" customWidth="1"/>
    <col min="11" max="11" width="8.81640625" customWidth="1"/>
    <col min="12" max="12" width="6.6328125" customWidth="1"/>
    <col min="13" max="13" width="6.90625" customWidth="1"/>
    <col min="14" max="14" width="7.453125" customWidth="1"/>
    <col min="15" max="15" width="6" customWidth="1"/>
    <col min="16" max="16" width="7.36328125" style="9" customWidth="1"/>
    <col min="17" max="17" width="4.08984375" style="9" customWidth="1"/>
    <col min="18" max="18" width="6.90625" style="9" customWidth="1"/>
    <col min="19" max="19" width="6.81640625" customWidth="1"/>
    <col min="20" max="20" width="10.6328125" style="9" customWidth="1"/>
    <col min="21" max="21" width="6.1796875" customWidth="1"/>
    <col min="22" max="22" width="6.453125" customWidth="1"/>
    <col min="23" max="23" width="8.36328125" customWidth="1"/>
    <col min="24" max="24" width="6.90625" style="9" customWidth="1"/>
    <col min="25" max="25" width="6.54296875" style="9" customWidth="1"/>
    <col min="26" max="26" width="6" style="96" customWidth="1"/>
    <col min="27" max="27" width="7.90625" style="96" customWidth="1"/>
    <col min="28" max="28" width="8.453125" style="96" customWidth="1"/>
    <col min="29" max="29" width="6.6328125" customWidth="1"/>
    <col min="30" max="30" width="10.36328125" customWidth="1"/>
    <col min="31" max="31" width="7" style="9" customWidth="1"/>
    <col min="32" max="32" width="9.08984375" customWidth="1"/>
    <col min="33" max="33" width="8.90625" customWidth="1"/>
    <col min="34" max="38" width="20.1796875" customWidth="1"/>
  </cols>
  <sheetData>
    <row r="1" spans="1:41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64"/>
      <c r="Q1" s="64"/>
      <c r="R1" s="64"/>
      <c r="S1" s="39"/>
      <c r="T1" s="64"/>
      <c r="U1" s="39"/>
      <c r="V1" s="39"/>
      <c r="W1" s="39"/>
      <c r="X1" s="39"/>
      <c r="Y1" s="5"/>
      <c r="Z1"/>
      <c r="AA1"/>
      <c r="AB1"/>
      <c r="AE1"/>
    </row>
    <row r="2" spans="1:41" s="126" customFormat="1" ht="31.8">
      <c r="A2" s="144"/>
      <c r="B2" s="144"/>
      <c r="C2" s="145" t="s">
        <v>452</v>
      </c>
      <c r="D2" s="145"/>
      <c r="E2" s="145"/>
      <c r="F2" s="145"/>
      <c r="G2" s="145" t="s">
        <v>455</v>
      </c>
      <c r="H2" s="144"/>
      <c r="I2" s="144"/>
      <c r="J2" s="144"/>
      <c r="K2" s="144"/>
      <c r="L2" s="145" t="s">
        <v>502</v>
      </c>
      <c r="M2" s="145"/>
      <c r="N2" s="145"/>
      <c r="O2" s="145" t="str">
        <f>+År!B2</f>
        <v>Skålda purke</v>
      </c>
      <c r="P2" s="144"/>
      <c r="Q2" s="151"/>
      <c r="R2" s="151"/>
      <c r="S2" s="144"/>
      <c r="T2" s="151"/>
      <c r="U2" s="144"/>
      <c r="V2" s="151"/>
      <c r="W2" s="144"/>
      <c r="X2" s="144"/>
      <c r="Y2" s="5"/>
      <c r="Z2" s="5"/>
      <c r="AA2"/>
      <c r="AB2"/>
      <c r="AC2"/>
      <c r="AD2"/>
      <c r="AE2"/>
      <c r="AF2"/>
      <c r="AG2"/>
      <c r="AH2"/>
      <c r="AI2"/>
      <c r="AJ2"/>
      <c r="AK2"/>
      <c r="AL2"/>
      <c r="AM2"/>
      <c r="AN2"/>
    </row>
    <row r="3" spans="1:41" ht="15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64"/>
      <c r="Q3" s="64"/>
      <c r="R3" s="64"/>
      <c r="S3" s="39"/>
      <c r="T3" s="64"/>
      <c r="U3" s="39"/>
      <c r="V3" s="39"/>
      <c r="W3" s="39"/>
      <c r="X3" s="39"/>
      <c r="Y3" s="5"/>
      <c r="Z3"/>
      <c r="AA3"/>
      <c r="AB3"/>
      <c r="AE3"/>
    </row>
    <row r="4" spans="1:41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64"/>
      <c r="Q4" s="64"/>
      <c r="R4" s="64"/>
      <c r="S4" s="39"/>
      <c r="T4" s="64"/>
      <c r="U4" s="39"/>
      <c r="V4" s="39"/>
      <c r="W4" s="39"/>
      <c r="X4" s="39"/>
      <c r="Y4" s="5"/>
      <c r="Z4"/>
      <c r="AA4"/>
      <c r="AB4"/>
      <c r="AE4"/>
    </row>
    <row r="5" spans="1:41" s="137" customFormat="1" ht="19.8">
      <c r="A5" s="157"/>
      <c r="B5" s="157"/>
      <c r="C5" s="157"/>
      <c r="D5" s="142" t="s">
        <v>8</v>
      </c>
      <c r="E5" s="142"/>
      <c r="F5" s="136">
        <v>32</v>
      </c>
      <c r="G5" s="157"/>
      <c r="H5" s="142"/>
      <c r="I5" s="142"/>
      <c r="J5" s="157"/>
      <c r="K5" s="157"/>
      <c r="L5" s="142" t="s">
        <v>453</v>
      </c>
      <c r="M5" s="142"/>
      <c r="N5" s="157"/>
      <c r="O5" s="157"/>
      <c r="P5" s="157"/>
      <c r="Q5" s="319">
        <f>SUM(I11:I18)</f>
        <v>14103</v>
      </c>
      <c r="R5" s="318"/>
      <c r="S5" s="64"/>
      <c r="T5" s="159"/>
      <c r="U5" s="157"/>
      <c r="V5" s="159"/>
      <c r="W5" s="157"/>
      <c r="X5" s="158"/>
      <c r="Y5" s="5"/>
      <c r="Z5"/>
      <c r="AA5"/>
      <c r="AB5" s="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1:41" ht="17.25" customHeight="1">
      <c r="A6" s="45"/>
      <c r="B6" s="45"/>
      <c r="C6" s="39"/>
      <c r="D6" s="57"/>
      <c r="E6" s="57"/>
      <c r="F6" s="42"/>
      <c r="G6" s="42"/>
      <c r="H6" s="57"/>
      <c r="I6" s="69"/>
      <c r="J6" s="39"/>
      <c r="K6" s="39"/>
      <c r="L6" s="39"/>
      <c r="M6" s="39"/>
      <c r="N6" s="39"/>
      <c r="O6" s="39"/>
      <c r="P6" s="82"/>
      <c r="Q6" s="64"/>
      <c r="R6" s="64"/>
      <c r="S6" s="39"/>
      <c r="T6" s="64"/>
      <c r="U6" s="39"/>
      <c r="V6" s="39"/>
      <c r="W6" s="45"/>
      <c r="X6" s="39"/>
      <c r="Y6" s="5"/>
      <c r="Z6"/>
      <c r="AA6"/>
      <c r="AB6"/>
      <c r="AE6"/>
    </row>
    <row r="7" spans="1:41" ht="17.25" customHeight="1">
      <c r="A7" s="39"/>
      <c r="B7" s="39"/>
      <c r="C7" s="39"/>
      <c r="D7" s="45"/>
      <c r="E7" s="45"/>
      <c r="F7" s="39"/>
      <c r="G7" s="39"/>
      <c r="H7" s="39"/>
      <c r="I7" s="39"/>
      <c r="J7" s="39"/>
      <c r="K7" s="39"/>
      <c r="L7" s="39"/>
      <c r="M7" s="39"/>
      <c r="N7" s="39"/>
      <c r="O7" s="39"/>
      <c r="P7" s="64"/>
      <c r="Q7" s="64"/>
      <c r="R7" s="64"/>
      <c r="S7" s="39"/>
      <c r="T7" s="64"/>
      <c r="U7" s="82" t="s">
        <v>3</v>
      </c>
      <c r="V7" s="39"/>
      <c r="W7" s="100"/>
      <c r="X7" s="39"/>
      <c r="Y7" s="5"/>
      <c r="Z7"/>
      <c r="AA7"/>
      <c r="AB7"/>
      <c r="AE7"/>
    </row>
    <row r="8" spans="1:41" ht="15.6">
      <c r="A8" s="39"/>
      <c r="B8" s="39"/>
      <c r="C8" s="39"/>
      <c r="D8" s="39"/>
      <c r="E8" s="39"/>
      <c r="F8" s="39"/>
      <c r="G8" s="34" t="s">
        <v>3</v>
      </c>
      <c r="H8" s="39"/>
      <c r="I8" s="39"/>
      <c r="J8" s="39"/>
      <c r="K8" s="72" t="s">
        <v>3</v>
      </c>
      <c r="L8" s="39"/>
      <c r="M8" s="39"/>
      <c r="N8" s="39"/>
      <c r="O8" s="39"/>
      <c r="P8" s="72" t="s">
        <v>18</v>
      </c>
      <c r="Q8" s="64"/>
      <c r="R8" s="72" t="s">
        <v>476</v>
      </c>
      <c r="S8" s="34" t="s">
        <v>2</v>
      </c>
      <c r="T8" s="72" t="s">
        <v>52</v>
      </c>
      <c r="U8" s="72" t="s">
        <v>11</v>
      </c>
      <c r="V8" s="39"/>
      <c r="W8" s="95" t="s">
        <v>18</v>
      </c>
      <c r="X8" s="39"/>
      <c r="Y8" s="5"/>
      <c r="Z8"/>
      <c r="AA8"/>
      <c r="AB8"/>
      <c r="AE8"/>
    </row>
    <row r="9" spans="1:41" ht="15.6">
      <c r="A9" s="39"/>
      <c r="B9" s="39"/>
      <c r="C9" s="39"/>
      <c r="D9" s="39"/>
      <c r="E9" s="39"/>
      <c r="F9" s="39"/>
      <c r="G9" s="34" t="s">
        <v>526</v>
      </c>
      <c r="H9" s="34"/>
      <c r="I9" s="72" t="s">
        <v>3</v>
      </c>
      <c r="J9" s="34"/>
      <c r="K9" s="72" t="s">
        <v>482</v>
      </c>
      <c r="L9" s="95" t="s">
        <v>3</v>
      </c>
      <c r="M9" s="95" t="s">
        <v>1</v>
      </c>
      <c r="N9" s="34" t="s">
        <v>18</v>
      </c>
      <c r="O9" s="34"/>
      <c r="P9" s="72" t="s">
        <v>480</v>
      </c>
      <c r="Q9" s="72"/>
      <c r="R9" s="72" t="s">
        <v>480</v>
      </c>
      <c r="S9" s="34" t="s">
        <v>476</v>
      </c>
      <c r="T9" s="72" t="s">
        <v>85</v>
      </c>
      <c r="U9" s="72" t="s">
        <v>533</v>
      </c>
      <c r="V9" s="34" t="s">
        <v>18</v>
      </c>
      <c r="W9" s="95" t="s">
        <v>480</v>
      </c>
      <c r="X9" s="39"/>
      <c r="Y9" s="4"/>
      <c r="Z9" s="4"/>
      <c r="AA9" s="4"/>
      <c r="AB9"/>
      <c r="AE9"/>
    </row>
    <row r="10" spans="1:41" ht="15.6">
      <c r="A10" s="39"/>
      <c r="B10" s="45" t="s">
        <v>63</v>
      </c>
      <c r="C10" s="45" t="s">
        <v>452</v>
      </c>
      <c r="D10" s="42"/>
      <c r="E10" s="45" t="s">
        <v>456</v>
      </c>
      <c r="F10" s="45"/>
      <c r="G10" s="34" t="s">
        <v>505</v>
      </c>
      <c r="H10" s="118" t="s">
        <v>532</v>
      </c>
      <c r="I10" s="72" t="s">
        <v>11</v>
      </c>
      <c r="J10" s="118" t="s">
        <v>532</v>
      </c>
      <c r="K10" s="72" t="s">
        <v>475</v>
      </c>
      <c r="L10" s="95" t="s">
        <v>444</v>
      </c>
      <c r="M10" s="95" t="s">
        <v>444</v>
      </c>
      <c r="N10" s="34" t="s">
        <v>475</v>
      </c>
      <c r="O10" s="118" t="s">
        <v>532</v>
      </c>
      <c r="P10" s="72" t="s">
        <v>477</v>
      </c>
      <c r="Q10" s="115" t="s">
        <v>532</v>
      </c>
      <c r="R10" s="72" t="s">
        <v>477</v>
      </c>
      <c r="S10" s="34" t="s">
        <v>478</v>
      </c>
      <c r="T10" s="72" t="s">
        <v>484</v>
      </c>
      <c r="U10" s="72" t="s">
        <v>540</v>
      </c>
      <c r="V10" s="34" t="s">
        <v>30</v>
      </c>
      <c r="W10" s="95" t="s">
        <v>483</v>
      </c>
      <c r="X10" s="39"/>
      <c r="Y10" s="52"/>
      <c r="Z10" s="1"/>
      <c r="AA10" s="5"/>
      <c r="AB10"/>
      <c r="AE10"/>
    </row>
    <row r="11" spans="1:41" ht="15.6">
      <c r="A11" s="39"/>
      <c r="B11" s="2">
        <f>+'Ark1'!C2064</f>
        <v>2024</v>
      </c>
      <c r="C11" s="2">
        <f>+'Ark1'!G2064</f>
        <v>1</v>
      </c>
      <c r="D11" s="2" t="s">
        <v>459</v>
      </c>
      <c r="E11" s="2">
        <v>1</v>
      </c>
      <c r="F11" s="2" t="s">
        <v>53</v>
      </c>
      <c r="G11" s="2">
        <f>+'Ark1'!Q2064</f>
        <v>182</v>
      </c>
      <c r="H11" s="2">
        <f>+G11-G20</f>
        <v>-6</v>
      </c>
      <c r="I11" s="18">
        <f>+'Ark1'!R2064</f>
        <v>5874</v>
      </c>
      <c r="J11" s="18">
        <f>+I11-I20</f>
        <v>254</v>
      </c>
      <c r="K11" s="18">
        <f>+'Ark1'!S2064</f>
        <v>5866</v>
      </c>
      <c r="L11" s="51">
        <f>+'Ark1'!T2064</f>
        <v>95.886385896180172</v>
      </c>
      <c r="M11" s="51">
        <f>+'Ark1'!U2064</f>
        <v>96.255384841760389</v>
      </c>
      <c r="N11" s="5">
        <f>+'Ark1'!W2064</f>
        <v>58.718888510057987</v>
      </c>
      <c r="O11" s="5">
        <f>+N11-N20</f>
        <v>0.21782051432997207</v>
      </c>
      <c r="P11" s="18">
        <f>+'Ark1'!Y2064</f>
        <v>159.47436159346196</v>
      </c>
      <c r="Q11" s="18">
        <f>+P11-P20</f>
        <v>-8.0015630737591437E-2</v>
      </c>
      <c r="R11" s="18">
        <f>+'Ark1'!AA2064</f>
        <v>31.685161075911161</v>
      </c>
      <c r="S11" s="5">
        <f>+'Ark1'!AB2064</f>
        <v>5.0120796317935188</v>
      </c>
      <c r="T11" s="18">
        <f>+'Ark1'!AC2064</f>
        <v>-40.324597317043434</v>
      </c>
      <c r="U11" s="18">
        <f>+I11/G11</f>
        <v>32.274725274725277</v>
      </c>
      <c r="V11" s="5">
        <f>+'Ark1'!V2064</f>
        <v>6.1132107592781741</v>
      </c>
      <c r="W11" s="51">
        <f>+'Ark1'!X2064</f>
        <v>172.97228803796293</v>
      </c>
      <c r="X11" s="39"/>
      <c r="Y11" s="52"/>
      <c r="Z11" s="1"/>
      <c r="AA11" s="5"/>
      <c r="AB11"/>
      <c r="AE11"/>
    </row>
    <row r="12" spans="1:41" ht="15.6">
      <c r="A12" s="39"/>
      <c r="B12" s="2">
        <f>+'Ark1'!C2065</f>
        <v>2024</v>
      </c>
      <c r="C12" s="2">
        <f>+'Ark1'!G2065</f>
        <v>1</v>
      </c>
      <c r="D12" s="2" t="s">
        <v>459</v>
      </c>
      <c r="E12" s="2">
        <v>2</v>
      </c>
      <c r="F12" s="2" t="s">
        <v>10</v>
      </c>
      <c r="G12" s="2">
        <f>+'Ark1'!Q2065</f>
        <v>43</v>
      </c>
      <c r="H12" s="2">
        <f t="shared" ref="H12:H18" si="0">+G12-G21</f>
        <v>-11</v>
      </c>
      <c r="I12" s="18">
        <f>+'Ark1'!R2065</f>
        <v>252</v>
      </c>
      <c r="J12" s="18">
        <f t="shared" ref="J12:J18" si="1">+I12-I21</f>
        <v>-36</v>
      </c>
      <c r="K12" s="18">
        <f>+'Ark1'!S2065</f>
        <v>251</v>
      </c>
      <c r="L12" s="51">
        <f>+'Ark1'!T2065</f>
        <v>4.1136141038197849</v>
      </c>
      <c r="M12" s="51">
        <f>+'Ark1'!U2065</f>
        <v>3.7446151582396623</v>
      </c>
      <c r="N12" s="5">
        <f>+'Ark1'!W2065</f>
        <v>56.167330677290813</v>
      </c>
      <c r="O12" s="5">
        <f t="shared" ref="O12:O18" si="2">+N12-N21</f>
        <v>-0.66253043382030086</v>
      </c>
      <c r="P12" s="18">
        <f>+'Ark1'!Y2065</f>
        <v>144.61269841269851</v>
      </c>
      <c r="Q12" s="18">
        <f t="shared" ref="Q12:Q18" si="3">+P12-P21</f>
        <v>-4.3629960317459222</v>
      </c>
      <c r="R12" s="18">
        <f>+'Ark1'!AA2065</f>
        <v>23.473563053147501</v>
      </c>
      <c r="S12" s="5">
        <f>+'Ark1'!AB2065</f>
        <v>4.7699975826473633</v>
      </c>
      <c r="T12" s="18">
        <f>+'Ark1'!AC2065</f>
        <v>-30.147942042804534</v>
      </c>
      <c r="U12" s="18">
        <f t="shared" ref="U12:U18" si="4">+I12/G12</f>
        <v>5.8604651162790695</v>
      </c>
      <c r="V12" s="5">
        <f>+'Ark1'!V2065</f>
        <v>9.0436507936507962</v>
      </c>
      <c r="W12" s="51">
        <f>+'Ark1'!X2065</f>
        <v>157.1772515434487</v>
      </c>
      <c r="X12" s="39"/>
      <c r="Y12" s="52"/>
      <c r="Z12" s="1"/>
      <c r="AA12" s="5"/>
      <c r="AB12"/>
      <c r="AC12" s="2"/>
      <c r="AE12"/>
    </row>
    <row r="13" spans="1:41" ht="15.6">
      <c r="A13" s="39"/>
      <c r="B13" s="2">
        <f>+'Ark1'!C2066</f>
        <v>2024</v>
      </c>
      <c r="C13" s="2">
        <f>+'Ark1'!G2066</f>
        <v>2</v>
      </c>
      <c r="D13" s="2" t="s">
        <v>68</v>
      </c>
      <c r="E13" s="2">
        <v>1</v>
      </c>
      <c r="F13" s="2" t="s">
        <v>53</v>
      </c>
      <c r="G13" s="2">
        <f>+'Ark1'!Q2066</f>
        <v>146</v>
      </c>
      <c r="H13" s="2">
        <f t="shared" si="0"/>
        <v>-5</v>
      </c>
      <c r="I13" s="18">
        <f>+'Ark1'!R2066</f>
        <v>4290</v>
      </c>
      <c r="J13" s="18">
        <f t="shared" si="1"/>
        <v>-624</v>
      </c>
      <c r="K13" s="18">
        <f>+'Ark1'!S2066</f>
        <v>4285</v>
      </c>
      <c r="L13" s="51">
        <f>+'Ark1'!T2066</f>
        <v>66.895368782161242</v>
      </c>
      <c r="M13" s="51">
        <f>+'Ark1'!U2066</f>
        <v>67.386818626397641</v>
      </c>
      <c r="N13" s="5">
        <f>+'Ark1'!W2066</f>
        <v>60.08611435239208</v>
      </c>
      <c r="O13" s="5">
        <f t="shared" si="2"/>
        <v>6.0034482791422761E-2</v>
      </c>
      <c r="P13" s="18">
        <f>+'Ark1'!Y2066</f>
        <v>150.36979020979021</v>
      </c>
      <c r="Q13" s="18">
        <f t="shared" si="3"/>
        <v>-2.0742472342472809</v>
      </c>
      <c r="R13" s="18">
        <f>+'Ark1'!AA2066</f>
        <v>29.419089191108345</v>
      </c>
      <c r="S13" s="5">
        <f>+'Ark1'!AB2066</f>
        <v>3.7974143326121199</v>
      </c>
      <c r="T13" s="18">
        <f>+'Ark1'!AC2066</f>
        <v>-40.860167681397137</v>
      </c>
      <c r="U13" s="18">
        <f t="shared" si="4"/>
        <v>29.383561643835616</v>
      </c>
      <c r="V13" s="5">
        <f>+'Ark1'!V2066</f>
        <v>4.6850815850815852</v>
      </c>
      <c r="W13" s="51">
        <f>+'Ark1'!X2066</f>
        <v>163.06326537312412</v>
      </c>
      <c r="X13" s="39"/>
      <c r="Y13" s="52"/>
      <c r="Z13" s="1"/>
      <c r="AA13" s="5"/>
      <c r="AB13"/>
      <c r="AC13" s="4"/>
      <c r="AD13" s="4"/>
      <c r="AE13" s="4"/>
    </row>
    <row r="14" spans="1:41" ht="15.6">
      <c r="A14" s="39"/>
      <c r="B14" s="2">
        <f>+'Ark1'!C2067</f>
        <v>2024</v>
      </c>
      <c r="C14" s="2">
        <f>+'Ark1'!G2067</f>
        <v>2</v>
      </c>
      <c r="D14" s="2" t="s">
        <v>68</v>
      </c>
      <c r="E14" s="2">
        <v>2</v>
      </c>
      <c r="F14" s="2" t="s">
        <v>10</v>
      </c>
      <c r="G14" s="2">
        <f>+'Ark1'!Q2067</f>
        <v>68</v>
      </c>
      <c r="H14" s="2">
        <f t="shared" si="0"/>
        <v>-4</v>
      </c>
      <c r="I14" s="18">
        <f>+'Ark1'!R2067</f>
        <v>2123</v>
      </c>
      <c r="J14" s="18">
        <f t="shared" si="1"/>
        <v>101</v>
      </c>
      <c r="K14" s="18">
        <f>+'Ark1'!S2067</f>
        <v>2109</v>
      </c>
      <c r="L14" s="51">
        <f>+'Ark1'!T2067</f>
        <v>33.104631217838772</v>
      </c>
      <c r="M14" s="51">
        <f>+'Ark1'!U2067</f>
        <v>32.613181373602366</v>
      </c>
      <c r="N14" s="5">
        <f>+'Ark1'!W2067</f>
        <v>58.646752015173057</v>
      </c>
      <c r="O14" s="5">
        <f t="shared" si="2"/>
        <v>-0.38600232725870853</v>
      </c>
      <c r="P14" s="18">
        <f>+'Ark1'!Y2067</f>
        <v>147.0571361281207</v>
      </c>
      <c r="Q14" s="18">
        <f t="shared" si="3"/>
        <v>-8.4409845444808695</v>
      </c>
      <c r="R14" s="18">
        <f>+'Ark1'!AA2067</f>
        <v>29.384330427357369</v>
      </c>
      <c r="S14" s="5">
        <f>+'Ark1'!AB2067</f>
        <v>4.3744717354336</v>
      </c>
      <c r="T14" s="18">
        <f>+'Ark1'!AC2067</f>
        <v>-42.669323538024514</v>
      </c>
      <c r="U14" s="18">
        <f t="shared" si="4"/>
        <v>31.220588235294116</v>
      </c>
      <c r="V14" s="5">
        <f>+'Ark1'!V2067</f>
        <v>6.7032501177578894</v>
      </c>
      <c r="W14" s="51">
        <f>+'Ark1'!X2067</f>
        <v>160.47881914480473</v>
      </c>
      <c r="X14" s="39"/>
      <c r="Y14" s="52"/>
      <c r="Z14" s="11"/>
      <c r="AA14" s="5"/>
      <c r="AB14"/>
      <c r="AC14" s="9"/>
      <c r="AD14" s="9"/>
    </row>
    <row r="15" spans="1:41" ht="15.6">
      <c r="A15" s="39"/>
      <c r="B15" s="2">
        <f>+'Ark1'!C2068</f>
        <v>2024</v>
      </c>
      <c r="C15" s="2">
        <f>+'Ark1'!G2068</f>
        <v>3</v>
      </c>
      <c r="D15" s="2" t="s">
        <v>587</v>
      </c>
      <c r="E15" s="2">
        <v>1</v>
      </c>
      <c r="F15" s="2" t="s">
        <v>53</v>
      </c>
      <c r="G15" s="2">
        <f>+'Ark1'!Q2068</f>
        <v>47</v>
      </c>
      <c r="H15" s="2">
        <f t="shared" si="0"/>
        <v>-29</v>
      </c>
      <c r="I15" s="18">
        <f>+'Ark1'!R2068</f>
        <v>239</v>
      </c>
      <c r="J15" s="18">
        <f t="shared" si="1"/>
        <v>-148</v>
      </c>
      <c r="K15" s="18">
        <f>+'Ark1'!S2068</f>
        <v>238</v>
      </c>
      <c r="L15" s="51">
        <f>+'Ark1'!T2068</f>
        <v>86.281588447653476</v>
      </c>
      <c r="M15" s="51">
        <f>+'Ark1'!U2068</f>
        <v>86.500711540819012</v>
      </c>
      <c r="N15" s="5">
        <f>+'Ark1'!W2068</f>
        <v>57.907563025210088</v>
      </c>
      <c r="O15" s="5">
        <f t="shared" si="2"/>
        <v>0.39587471352178483</v>
      </c>
      <c r="P15" s="18">
        <f>+'Ark1'!Y2068</f>
        <v>135.81046025104607</v>
      </c>
      <c r="Q15" s="18">
        <f t="shared" si="3"/>
        <v>-2.4799790254395759</v>
      </c>
      <c r="R15" s="18">
        <f>+'Ark1'!AA2068</f>
        <v>21.375453694724296</v>
      </c>
      <c r="S15" s="5">
        <f>+'Ark1'!AB2068</f>
        <v>4.1666777299008801</v>
      </c>
      <c r="T15" s="18">
        <f>+'Ark1'!AC2068</f>
        <v>-33.829254188950003</v>
      </c>
      <c r="U15" s="18">
        <f t="shared" si="4"/>
        <v>5.0851063829787231</v>
      </c>
      <c r="V15" s="5">
        <f>+'Ark1'!V2068</f>
        <v>7.4728033472803359</v>
      </c>
      <c r="W15" s="51">
        <f>+'Ark1'!X2068</f>
        <v>147.71325086016589</v>
      </c>
      <c r="X15" s="39"/>
      <c r="Y15" s="52"/>
      <c r="Z15" s="11"/>
      <c r="AA15" s="5"/>
      <c r="AB15"/>
      <c r="AC15" s="9"/>
      <c r="AD15" s="9"/>
    </row>
    <row r="16" spans="1:41" ht="15.6">
      <c r="A16" s="39"/>
      <c r="B16" s="2">
        <f>+'Ark1'!C2069</f>
        <v>2024</v>
      </c>
      <c r="C16" s="2">
        <f>+'Ark1'!G2069</f>
        <v>3</v>
      </c>
      <c r="D16" s="2" t="s">
        <v>587</v>
      </c>
      <c r="E16" s="2">
        <v>2</v>
      </c>
      <c r="F16" s="2" t="s">
        <v>10</v>
      </c>
      <c r="G16" s="2">
        <f>+'Ark1'!Q2069</f>
        <v>13</v>
      </c>
      <c r="H16" s="2">
        <f t="shared" si="0"/>
        <v>-6</v>
      </c>
      <c r="I16" s="18">
        <f>+'Ark1'!R2069</f>
        <v>38</v>
      </c>
      <c r="J16" s="18">
        <f t="shared" si="1"/>
        <v>-93</v>
      </c>
      <c r="K16" s="18">
        <f>+'Ark1'!S2069</f>
        <v>38</v>
      </c>
      <c r="L16" s="51">
        <f>+'Ark1'!T2069</f>
        <v>13.71841155234657</v>
      </c>
      <c r="M16" s="51">
        <f>+'Ark1'!U2069</f>
        <v>13.499288459181003</v>
      </c>
      <c r="N16" s="5">
        <f>+'Ark1'!W2069</f>
        <v>58.631578947368403</v>
      </c>
      <c r="O16" s="5">
        <f t="shared" si="2"/>
        <v>0.70909832721336841</v>
      </c>
      <c r="P16" s="18">
        <f>+'Ark1'!Y2069</f>
        <v>133.30263157894743</v>
      </c>
      <c r="Q16" s="18">
        <f t="shared" si="3"/>
        <v>-2.123322619525851</v>
      </c>
      <c r="R16" s="18">
        <f>+'Ark1'!AA2069</f>
        <v>11.077965014579975</v>
      </c>
      <c r="S16" s="5">
        <f>+'Ark1'!AB2069</f>
        <v>3.3671872740470796</v>
      </c>
      <c r="T16" s="18">
        <f>+'Ark1'!AC2069</f>
        <v>-8.0399549944918736</v>
      </c>
      <c r="U16" s="18">
        <f t="shared" si="4"/>
        <v>2.9230769230769229</v>
      </c>
      <c r="V16" s="5">
        <f>+'Ark1'!V2069</f>
        <v>8.1578947368421026</v>
      </c>
      <c r="W16" s="51">
        <f>+'Ark1'!X2069</f>
        <v>144.42321947881626</v>
      </c>
      <c r="X16" s="39"/>
      <c r="Y16" s="52"/>
      <c r="Z16" s="11"/>
      <c r="AA16" s="5"/>
      <c r="AB16"/>
      <c r="AC16" s="9"/>
      <c r="AD16" s="9"/>
    </row>
    <row r="17" spans="1:31" ht="15.6">
      <c r="A17" s="39"/>
      <c r="B17" s="2">
        <f>+'Ark1'!C2070</f>
        <v>2024</v>
      </c>
      <c r="C17" s="2">
        <f>+'Ark1'!G2070</f>
        <v>4</v>
      </c>
      <c r="D17" s="2" t="s">
        <v>69</v>
      </c>
      <c r="E17" s="2">
        <v>1</v>
      </c>
      <c r="F17" s="2" t="s">
        <v>53</v>
      </c>
      <c r="G17" s="2">
        <f>+'Ark1'!Q2070</f>
        <v>40</v>
      </c>
      <c r="H17" s="2">
        <f t="shared" si="0"/>
        <v>1</v>
      </c>
      <c r="I17" s="18">
        <f>+'Ark1'!R2070</f>
        <v>1271</v>
      </c>
      <c r="J17" s="18">
        <f t="shared" si="1"/>
        <v>72</v>
      </c>
      <c r="K17" s="18">
        <f>+'Ark1'!S2070</f>
        <v>1270</v>
      </c>
      <c r="L17" s="51">
        <f>+'Ark1'!T2070</f>
        <v>98.75679875679873</v>
      </c>
      <c r="M17" s="51">
        <f>+'Ark1'!U2070</f>
        <v>98.856826777149777</v>
      </c>
      <c r="N17" s="5">
        <f>+'Ark1'!W2070</f>
        <v>58.67874015748032</v>
      </c>
      <c r="O17" s="5">
        <f t="shared" si="2"/>
        <v>-0.80957369894706943</v>
      </c>
      <c r="P17" s="18">
        <f>+'Ark1'!Y2070</f>
        <v>150.31549960660917</v>
      </c>
      <c r="Q17" s="18">
        <f t="shared" si="3"/>
        <v>1.8235896816719332</v>
      </c>
      <c r="R17" s="18">
        <f>+'Ark1'!AA2070</f>
        <v>29.381194158050675</v>
      </c>
      <c r="S17" s="5">
        <f>+'Ark1'!AB2070</f>
        <v>4.4971492268661208</v>
      </c>
      <c r="T17" s="18">
        <f>+'Ark1'!AC2070</f>
        <v>-36.292902676448314</v>
      </c>
      <c r="U17" s="18">
        <f t="shared" si="4"/>
        <v>31.774999999999999</v>
      </c>
      <c r="V17" s="5">
        <f>+'Ark1'!V2070</f>
        <v>6.3556254917387882</v>
      </c>
      <c r="W17" s="51">
        <f>+'Ark1'!X2070</f>
        <v>162.96191480420379</v>
      </c>
      <c r="X17" s="39"/>
      <c r="Y17" s="52"/>
      <c r="Z17" s="11"/>
      <c r="AA17" s="5"/>
      <c r="AB17"/>
      <c r="AC17" s="9"/>
      <c r="AD17" s="9"/>
    </row>
    <row r="18" spans="1:31" ht="15.6">
      <c r="A18" s="39"/>
      <c r="B18" s="2">
        <f>+'Ark1'!C2071</f>
        <v>2024</v>
      </c>
      <c r="C18" s="2">
        <f>+'Ark1'!G2071</f>
        <v>4</v>
      </c>
      <c r="D18" s="2" t="s">
        <v>69</v>
      </c>
      <c r="E18" s="2">
        <v>2</v>
      </c>
      <c r="F18" s="2" t="s">
        <v>10</v>
      </c>
      <c r="G18" s="2">
        <f>+'Ark1'!Q2071</f>
        <v>4</v>
      </c>
      <c r="H18" s="2">
        <f t="shared" si="0"/>
        <v>-3</v>
      </c>
      <c r="I18" s="18">
        <f>+'Ark1'!R2071</f>
        <v>16</v>
      </c>
      <c r="J18" s="18">
        <f t="shared" si="1"/>
        <v>-13</v>
      </c>
      <c r="K18" s="18">
        <f>+'Ark1'!S2071</f>
        <v>16</v>
      </c>
      <c r="L18" s="51">
        <f>+'Ark1'!T2071</f>
        <v>1.2432012432012429</v>
      </c>
      <c r="M18" s="51">
        <f>+'Ark1'!U2071</f>
        <v>1.1431732228502169</v>
      </c>
      <c r="N18" s="5">
        <f>+'Ark1'!W2071</f>
        <v>59.6875</v>
      </c>
      <c r="O18" s="5">
        <f t="shared" si="2"/>
        <v>4.3771551724137794</v>
      </c>
      <c r="P18" s="18">
        <f>+'Ark1'!Y2071</f>
        <v>138.08124999999998</v>
      </c>
      <c r="Q18" s="18">
        <f t="shared" si="3"/>
        <v>0.67090517241376801</v>
      </c>
      <c r="R18" s="18">
        <f>+'Ark1'!AA2071</f>
        <v>20.511893463001101</v>
      </c>
      <c r="S18" s="5">
        <f>+'Ark1'!AB2071</f>
        <v>4.6059574194731763</v>
      </c>
      <c r="T18" s="18">
        <f>+'Ark1'!AC2071</f>
        <v>-25.561388402776647</v>
      </c>
      <c r="U18" s="18">
        <f t="shared" si="4"/>
        <v>4</v>
      </c>
      <c r="V18" s="5">
        <f>+'Ark1'!V2071</f>
        <v>3.625</v>
      </c>
      <c r="W18" s="51">
        <f>+'Ark1'!X2071</f>
        <v>149.60048754062828</v>
      </c>
      <c r="X18" s="39"/>
      <c r="Y18" s="52"/>
      <c r="Z18" s="5"/>
      <c r="AA18" s="5"/>
      <c r="AB18"/>
      <c r="AC18" s="9"/>
      <c r="AD18" s="9"/>
    </row>
    <row r="19" spans="1:31" ht="15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52"/>
      <c r="Z19" s="5"/>
      <c r="AA19" s="5"/>
      <c r="AB19"/>
      <c r="AC19" s="9"/>
      <c r="AD19" s="9"/>
    </row>
    <row r="20" spans="1:31" ht="15.6">
      <c r="A20" s="39"/>
      <c r="B20" s="47">
        <f>+'Ark1'!C2072</f>
        <v>2023</v>
      </c>
      <c r="C20" s="47">
        <f>+'Ark1'!G2072</f>
        <v>1</v>
      </c>
      <c r="D20" s="48" t="str">
        <f t="shared" ref="D20:D27" si="5">+D11</f>
        <v>Øst</v>
      </c>
      <c r="E20" s="48">
        <v>1</v>
      </c>
      <c r="F20" s="48" t="s">
        <v>53</v>
      </c>
      <c r="G20" s="47">
        <f>+'Ark1'!Q2072</f>
        <v>188</v>
      </c>
      <c r="H20" s="47"/>
      <c r="I20" s="65">
        <f>+'Ark1'!R2072</f>
        <v>5620</v>
      </c>
      <c r="J20" s="47"/>
      <c r="K20" s="65">
        <f>+'Ark1'!S2072</f>
        <v>5618</v>
      </c>
      <c r="L20" s="101">
        <f>+'Ark1'!T2072</f>
        <v>95.125253893026397</v>
      </c>
      <c r="M20" s="101">
        <f>+'Ark1'!U2072</f>
        <v>95.433698105343922</v>
      </c>
      <c r="N20" s="49">
        <f>+'Ark1'!W2072</f>
        <v>58.501067995728015</v>
      </c>
      <c r="O20" s="47"/>
      <c r="P20" s="65">
        <f>+'Ark1'!Y2072</f>
        <v>159.55437722419956</v>
      </c>
      <c r="Q20" s="65"/>
      <c r="R20" s="76">
        <f>+'Ark1'!AA2072</f>
        <v>32.131685530375002</v>
      </c>
      <c r="S20" s="49">
        <f>+'Ark1'!AB2072</f>
        <v>5.2877757154679754</v>
      </c>
      <c r="T20" s="65">
        <f>+'Ark1'!AC2072</f>
        <v>-40.426349542694197</v>
      </c>
      <c r="U20" s="65">
        <f>+I20/G20</f>
        <v>29.893617021276597</v>
      </c>
      <c r="V20" s="49">
        <f>+'Ark1'!V2072</f>
        <v>6.3076512455516012</v>
      </c>
      <c r="W20" s="101">
        <f>+'Ark1'!X2072</f>
        <v>172.93187540242801</v>
      </c>
      <c r="X20" s="39"/>
      <c r="Y20" s="52"/>
      <c r="Z20" s="5"/>
      <c r="AA20" s="5"/>
      <c r="AB20"/>
      <c r="AC20" s="9"/>
      <c r="AD20" s="9"/>
    </row>
    <row r="21" spans="1:31" ht="15.6">
      <c r="A21" s="39"/>
      <c r="B21" s="47">
        <f>+'Ark1'!C2073</f>
        <v>2023</v>
      </c>
      <c r="C21" s="47">
        <f>+'Ark1'!G2073</f>
        <v>1</v>
      </c>
      <c r="D21" s="48" t="str">
        <f t="shared" si="5"/>
        <v>Øst</v>
      </c>
      <c r="E21" s="48">
        <v>2</v>
      </c>
      <c r="F21" s="48" t="s">
        <v>10</v>
      </c>
      <c r="G21" s="47">
        <f>+'Ark1'!Q2073</f>
        <v>54</v>
      </c>
      <c r="H21" s="47"/>
      <c r="I21" s="65">
        <f>+'Ark1'!R2073</f>
        <v>288</v>
      </c>
      <c r="J21" s="47"/>
      <c r="K21" s="65">
        <f>+'Ark1'!S2073</f>
        <v>288</v>
      </c>
      <c r="L21" s="101">
        <f>+'Ark1'!T2073</f>
        <v>4.8747461069735953</v>
      </c>
      <c r="M21" s="101">
        <f>+'Ark1'!U2073</f>
        <v>4.5663018946560818</v>
      </c>
      <c r="N21" s="49">
        <f>+'Ark1'!W2073</f>
        <v>56.829861111111114</v>
      </c>
      <c r="O21" s="47"/>
      <c r="P21" s="65">
        <f>+'Ark1'!Y2073</f>
        <v>148.97569444444443</v>
      </c>
      <c r="Q21" s="65"/>
      <c r="R21" s="76">
        <f>+'Ark1'!AA2073</f>
        <v>28.793302525953489</v>
      </c>
      <c r="S21" s="49">
        <f>+'Ark1'!AB2073</f>
        <v>5.0527300082494806</v>
      </c>
      <c r="T21" s="65">
        <f>+'Ark1'!AC2073</f>
        <v>-35.075000145643799</v>
      </c>
      <c r="U21" s="65">
        <f t="shared" ref="U21:U84" si="6">+I21/G21</f>
        <v>5.333333333333333</v>
      </c>
      <c r="V21" s="49">
        <f>+'Ark1'!V2073</f>
        <v>8.0277777777777768</v>
      </c>
      <c r="W21" s="101">
        <f>+'Ark1'!X2073</f>
        <v>161.40378596364516</v>
      </c>
      <c r="X21" s="39"/>
      <c r="Y21" s="52"/>
      <c r="Z21" s="5"/>
      <c r="AA21" s="5"/>
      <c r="AB21"/>
      <c r="AC21" s="9"/>
      <c r="AD21" s="9"/>
    </row>
    <row r="22" spans="1:31" ht="15.6">
      <c r="A22" s="39"/>
      <c r="B22" s="47">
        <f>+'Ark1'!C2074</f>
        <v>2023</v>
      </c>
      <c r="C22" s="47">
        <f>+'Ark1'!G2074</f>
        <v>2</v>
      </c>
      <c r="D22" s="48" t="str">
        <f t="shared" si="5"/>
        <v>Vest</v>
      </c>
      <c r="E22" s="48">
        <v>1</v>
      </c>
      <c r="F22" s="48" t="s">
        <v>53</v>
      </c>
      <c r="G22" s="47">
        <f>+'Ark1'!Q2074</f>
        <v>151</v>
      </c>
      <c r="H22" s="47"/>
      <c r="I22" s="65">
        <f>+'Ark1'!R2074</f>
        <v>4914</v>
      </c>
      <c r="J22" s="47"/>
      <c r="K22" s="65">
        <f>+'Ark1'!S2074</f>
        <v>4908</v>
      </c>
      <c r="L22" s="101">
        <f>+'Ark1'!T2074</f>
        <v>70.847750865051907</v>
      </c>
      <c r="M22" s="101">
        <f>+'Ark1'!U2074</f>
        <v>70.436374358831614</v>
      </c>
      <c r="N22" s="49">
        <f>+'Ark1'!W2074</f>
        <v>60.026079869600657</v>
      </c>
      <c r="O22" s="47"/>
      <c r="P22" s="65">
        <f>+'Ark1'!Y2074</f>
        <v>152.44403744403749</v>
      </c>
      <c r="Q22" s="65"/>
      <c r="R22" s="76">
        <f>+'Ark1'!AA2074</f>
        <v>29.21044293485102</v>
      </c>
      <c r="S22" s="49">
        <f>+'Ark1'!AB2074</f>
        <v>3.9587487263709402</v>
      </c>
      <c r="T22" s="65">
        <f>+'Ark1'!AC2074</f>
        <v>-38.219617065045099</v>
      </c>
      <c r="U22" s="65">
        <f t="shared" si="6"/>
        <v>32.543046357615893</v>
      </c>
      <c r="V22" s="49">
        <f>+'Ark1'!V2074</f>
        <v>4.9477004477004476</v>
      </c>
      <c r="W22" s="101">
        <f>+'Ark1'!X2074</f>
        <v>165.35452028409819</v>
      </c>
      <c r="X22" s="39"/>
      <c r="Y22" s="52"/>
      <c r="Z22" s="5"/>
      <c r="AA22" s="5"/>
      <c r="AB22"/>
      <c r="AC22" s="9"/>
      <c r="AD22" s="9"/>
    </row>
    <row r="23" spans="1:31" ht="15.6">
      <c r="A23" s="39"/>
      <c r="B23" s="47">
        <f>+'Ark1'!C2075</f>
        <v>2023</v>
      </c>
      <c r="C23" s="47">
        <f>+'Ark1'!G2075</f>
        <v>2</v>
      </c>
      <c r="D23" s="48" t="str">
        <f t="shared" si="5"/>
        <v>Vest</v>
      </c>
      <c r="E23" s="48">
        <v>2</v>
      </c>
      <c r="F23" s="48" t="s">
        <v>10</v>
      </c>
      <c r="G23" s="47">
        <f>+'Ark1'!Q2075</f>
        <v>72</v>
      </c>
      <c r="H23" s="47"/>
      <c r="I23" s="65">
        <f>+'Ark1'!R2075</f>
        <v>2022</v>
      </c>
      <c r="J23" s="47"/>
      <c r="K23" s="65">
        <f>+'Ark1'!S2075</f>
        <v>2015</v>
      </c>
      <c r="L23" s="101">
        <f>+'Ark1'!T2075</f>
        <v>29.152249134948104</v>
      </c>
      <c r="M23" s="101">
        <f>+'Ark1'!U2075</f>
        <v>29.563625641168397</v>
      </c>
      <c r="N23" s="49">
        <f>+'Ark1'!W2075</f>
        <v>59.032754342431765</v>
      </c>
      <c r="O23" s="47"/>
      <c r="P23" s="65">
        <f>+'Ark1'!Y2075</f>
        <v>155.49812067260157</v>
      </c>
      <c r="Q23" s="65"/>
      <c r="R23" s="76">
        <f>+'Ark1'!AA2075</f>
        <v>32.14096357585705</v>
      </c>
      <c r="S23" s="49">
        <f>+'Ark1'!AB2075</f>
        <v>4.9828409394631086</v>
      </c>
      <c r="T23" s="65">
        <f>+'Ark1'!AC2075</f>
        <v>-56.863389403714677</v>
      </c>
      <c r="U23" s="65">
        <f t="shared" si="6"/>
        <v>28.083333333333332</v>
      </c>
      <c r="V23" s="49">
        <f>+'Ark1'!V2075</f>
        <v>5.6473788328387746</v>
      </c>
      <c r="W23" s="101">
        <f>+'Ark1'!X2075</f>
        <v>169.01719225035995</v>
      </c>
      <c r="X23" s="39"/>
      <c r="Y23" s="52"/>
      <c r="Z23" s="5"/>
      <c r="AA23" s="5"/>
      <c r="AB23"/>
      <c r="AC23" s="9"/>
      <c r="AD23" s="9"/>
    </row>
    <row r="24" spans="1:31" ht="15.6">
      <c r="A24" s="39"/>
      <c r="B24" s="47">
        <f>+'Ark1'!C2076</f>
        <v>2023</v>
      </c>
      <c r="C24" s="47">
        <f>+'Ark1'!G2076</f>
        <v>3</v>
      </c>
      <c r="D24" s="48" t="str">
        <f t="shared" si="5"/>
        <v>Midt</v>
      </c>
      <c r="E24" s="48">
        <v>1</v>
      </c>
      <c r="F24" s="48" t="s">
        <v>53</v>
      </c>
      <c r="G24" s="47">
        <f>+'Ark1'!Q2076</f>
        <v>76</v>
      </c>
      <c r="H24" s="47"/>
      <c r="I24" s="65">
        <f>+'Ark1'!R2076</f>
        <v>387</v>
      </c>
      <c r="J24" s="47"/>
      <c r="K24" s="65">
        <f>+'Ark1'!S2076</f>
        <v>385</v>
      </c>
      <c r="L24" s="101">
        <f>+'Ark1'!T2076</f>
        <v>74.710424710424704</v>
      </c>
      <c r="M24" s="101">
        <f>+'Ark1'!U2076</f>
        <v>75.103846240204774</v>
      </c>
      <c r="N24" s="49">
        <f>+'Ark1'!W2076</f>
        <v>57.511688311688303</v>
      </c>
      <c r="O24" s="47"/>
      <c r="P24" s="65">
        <f>+'Ark1'!Y2076</f>
        <v>138.29043927648564</v>
      </c>
      <c r="Q24" s="65"/>
      <c r="R24" s="76">
        <f>+'Ark1'!AA2076</f>
        <v>22.557047447371325</v>
      </c>
      <c r="S24" s="49">
        <f>+'Ark1'!AB2076</f>
        <v>4.134177285135257</v>
      </c>
      <c r="T24" s="65">
        <f>+'Ark1'!AC2076</f>
        <v>-37.572621006423155</v>
      </c>
      <c r="U24" s="65">
        <f t="shared" si="6"/>
        <v>5.0921052631578947</v>
      </c>
      <c r="V24" s="49">
        <f>+'Ark1'!V2076</f>
        <v>8.6589147286821735</v>
      </c>
      <c r="W24" s="101">
        <f>+'Ark1'!X2076</f>
        <v>150.47690236029587</v>
      </c>
      <c r="X24" s="39"/>
      <c r="Y24" s="52"/>
      <c r="Z24" s="5"/>
      <c r="AA24" s="5"/>
      <c r="AB24"/>
      <c r="AC24" s="9"/>
      <c r="AD24" s="9"/>
    </row>
    <row r="25" spans="1:31" ht="16.5" customHeight="1">
      <c r="A25" s="39"/>
      <c r="B25" s="47">
        <f>+'Ark1'!C2077</f>
        <v>2023</v>
      </c>
      <c r="C25" s="47">
        <f>+'Ark1'!G2077</f>
        <v>3</v>
      </c>
      <c r="D25" s="48" t="str">
        <f t="shared" si="5"/>
        <v>Midt</v>
      </c>
      <c r="E25" s="48">
        <v>2</v>
      </c>
      <c r="F25" s="48" t="s">
        <v>10</v>
      </c>
      <c r="G25" s="47">
        <f>+'Ark1'!Q2077</f>
        <v>19</v>
      </c>
      <c r="H25" s="47"/>
      <c r="I25" s="65">
        <f>+'Ark1'!R2077</f>
        <v>131</v>
      </c>
      <c r="J25" s="47"/>
      <c r="K25" s="65">
        <f>+'Ark1'!S2077</f>
        <v>129</v>
      </c>
      <c r="L25" s="101">
        <f>+'Ark1'!T2077</f>
        <v>25.289575289575289</v>
      </c>
      <c r="M25" s="101">
        <f>+'Ark1'!U2077</f>
        <v>24.896153759795244</v>
      </c>
      <c r="N25" s="49">
        <f>+'Ark1'!W2077</f>
        <v>57.922480620155035</v>
      </c>
      <c r="O25" s="47"/>
      <c r="P25" s="65">
        <f>+'Ark1'!Y2077</f>
        <v>135.42595419847328</v>
      </c>
      <c r="Q25" s="65"/>
      <c r="R25" s="76">
        <f>+'Ark1'!AA2077</f>
        <v>22.79442431167621</v>
      </c>
      <c r="S25" s="49">
        <f>+'Ark1'!AB2077</f>
        <v>4.3430643329349676</v>
      </c>
      <c r="T25" s="65">
        <f>+'Ark1'!AC2077</f>
        <v>-39.632481948577407</v>
      </c>
      <c r="U25" s="65">
        <f t="shared" si="6"/>
        <v>6.8947368421052628</v>
      </c>
      <c r="V25" s="49">
        <f>+'Ark1'!V2077</f>
        <v>8</v>
      </c>
      <c r="W25" s="101">
        <f>+'Ark1'!X2077</f>
        <v>149.53892468138247</v>
      </c>
      <c r="X25" s="39"/>
      <c r="Y25" s="52"/>
      <c r="Z25" s="5"/>
      <c r="AA25" s="5"/>
      <c r="AB25"/>
      <c r="AC25" s="9"/>
      <c r="AD25" s="9"/>
    </row>
    <row r="26" spans="1:31" ht="16.5" customHeight="1">
      <c r="A26" s="39"/>
      <c r="B26" s="47">
        <f>+'Ark1'!C2078</f>
        <v>2023</v>
      </c>
      <c r="C26" s="47">
        <f>+'Ark1'!G2078</f>
        <v>4</v>
      </c>
      <c r="D26" s="48" t="str">
        <f t="shared" si="5"/>
        <v>Nord</v>
      </c>
      <c r="E26" s="48">
        <v>1</v>
      </c>
      <c r="F26" s="48" t="s">
        <v>53</v>
      </c>
      <c r="G26" s="47">
        <f>+'Ark1'!Q2078</f>
        <v>39</v>
      </c>
      <c r="H26" s="47"/>
      <c r="I26" s="65">
        <f>+'Ark1'!R2078</f>
        <v>1199</v>
      </c>
      <c r="J26" s="47"/>
      <c r="K26" s="65">
        <f>+'Ark1'!S2078</f>
        <v>1198</v>
      </c>
      <c r="L26" s="101">
        <f>+'Ark1'!T2078</f>
        <v>97.638436482084671</v>
      </c>
      <c r="M26" s="101">
        <f>+'Ark1'!U2078</f>
        <v>97.810815666053415</v>
      </c>
      <c r="N26" s="49">
        <f>+'Ark1'!W2078</f>
        <v>59.488313856427389</v>
      </c>
      <c r="O26" s="47"/>
      <c r="P26" s="65">
        <f>+'Ark1'!Y2078</f>
        <v>148.49190992493723</v>
      </c>
      <c r="Q26" s="65"/>
      <c r="R26" s="76">
        <f>+'Ark1'!AA2078</f>
        <v>31.582592501814368</v>
      </c>
      <c r="S26" s="49">
        <f>+'Ark1'!AB2078</f>
        <v>4.133552639562172</v>
      </c>
      <c r="T26" s="65">
        <f>+'Ark1'!AC2078</f>
        <v>-43.747279816622651</v>
      </c>
      <c r="U26" s="65">
        <f t="shared" si="6"/>
        <v>30.743589743589745</v>
      </c>
      <c r="V26" s="49">
        <f>+'Ark1'!V2078</f>
        <v>5.7723102585487895</v>
      </c>
      <c r="W26" s="101">
        <f>+'Ark1'!X2078</f>
        <v>160.94072615587024</v>
      </c>
      <c r="X26" s="39"/>
      <c r="Y26" s="52"/>
      <c r="Z26" s="5"/>
      <c r="AA26" s="5"/>
      <c r="AB26"/>
      <c r="AC26" s="9"/>
      <c r="AD26" s="9"/>
    </row>
    <row r="27" spans="1:31" ht="15.6">
      <c r="A27" s="39"/>
      <c r="B27" s="47">
        <f>+'Ark1'!C2079</f>
        <v>2023</v>
      </c>
      <c r="C27" s="47">
        <f>+'Ark1'!G2079</f>
        <v>4</v>
      </c>
      <c r="D27" s="48" t="str">
        <f t="shared" si="5"/>
        <v>Nord</v>
      </c>
      <c r="E27" s="48">
        <v>2</v>
      </c>
      <c r="F27" s="48" t="s">
        <v>10</v>
      </c>
      <c r="G27" s="47">
        <f>+'Ark1'!Q2079</f>
        <v>7</v>
      </c>
      <c r="H27" s="47"/>
      <c r="I27" s="65">
        <f>+'Ark1'!R2079</f>
        <v>29</v>
      </c>
      <c r="J27" s="47"/>
      <c r="K27" s="65">
        <f>+'Ark1'!S2079</f>
        <v>29</v>
      </c>
      <c r="L27" s="101">
        <f>+'Ark1'!T2079</f>
        <v>2.3615635179153087</v>
      </c>
      <c r="M27" s="101">
        <f>+'Ark1'!U2079</f>
        <v>2.189184333946617</v>
      </c>
      <c r="N27" s="49">
        <f>+'Ark1'!W2079</f>
        <v>55.310344827586221</v>
      </c>
      <c r="O27" s="47"/>
      <c r="P27" s="65">
        <f>+'Ark1'!Y2079</f>
        <v>137.41034482758621</v>
      </c>
      <c r="Q27" s="65"/>
      <c r="R27" s="76">
        <f>+'Ark1'!AA2079</f>
        <v>14.113220625811062</v>
      </c>
      <c r="S27" s="49">
        <f>+'Ark1'!AB2079</f>
        <v>6.1144455765572197</v>
      </c>
      <c r="T27" s="65">
        <f>+'Ark1'!AC2079</f>
        <v>41.266331716535838</v>
      </c>
      <c r="U27" s="65">
        <f t="shared" si="6"/>
        <v>4.1428571428571432</v>
      </c>
      <c r="V27" s="49">
        <f>+'Ark1'!V2079</f>
        <v>10.517241379310349</v>
      </c>
      <c r="W27" s="101">
        <f>+'Ark1'!X2079</f>
        <v>148.87361303097103</v>
      </c>
      <c r="X27" s="39"/>
      <c r="Y27" s="51"/>
      <c r="Z27" s="5"/>
      <c r="AA27" s="5"/>
      <c r="AB27"/>
      <c r="AC27" s="9"/>
      <c r="AD27" s="9"/>
    </row>
    <row r="28" spans="1:31" ht="17.25" customHeight="1">
      <c r="A28" s="39"/>
      <c r="B28" s="62">
        <f>+'Ark1'!C2080</f>
        <v>2022</v>
      </c>
      <c r="C28" s="62">
        <f>+'Ark1'!G2080</f>
        <v>1</v>
      </c>
      <c r="D28" s="209" t="str">
        <f>+D20</f>
        <v>Øst</v>
      </c>
      <c r="E28" s="209">
        <v>1</v>
      </c>
      <c r="F28" s="209" t="s">
        <v>53</v>
      </c>
      <c r="G28" s="62">
        <f>+'Ark1'!Q2080</f>
        <v>204</v>
      </c>
      <c r="H28" s="62"/>
      <c r="I28" s="73">
        <f>+'Ark1'!R2080</f>
        <v>5617</v>
      </c>
      <c r="J28" s="62"/>
      <c r="K28" s="73">
        <f>+'Ark1'!S2080</f>
        <v>5600</v>
      </c>
      <c r="L28" s="210">
        <f>+'Ark1'!T2080</f>
        <v>94.65790360633639</v>
      </c>
      <c r="M28" s="210">
        <f>+'Ark1'!U2080</f>
        <v>94.976581938686877</v>
      </c>
      <c r="N28" s="63">
        <f>+'Ark1'!W2080</f>
        <v>59.116071428571438</v>
      </c>
      <c r="O28" s="62"/>
      <c r="P28" s="73">
        <f>+'Ark1'!Y2080</f>
        <v>157.65993056791865</v>
      </c>
      <c r="Q28" s="73"/>
      <c r="R28" s="211">
        <f>+'Ark1'!AA2080</f>
        <v>31.432059043447897</v>
      </c>
      <c r="S28" s="63">
        <f>+'Ark1'!AB2080</f>
        <v>4.7233189294375535</v>
      </c>
      <c r="T28" s="73">
        <f>+'Ark1'!AC2080</f>
        <v>-43.724181387761597</v>
      </c>
      <c r="U28" s="73">
        <f t="shared" si="6"/>
        <v>27.534313725490197</v>
      </c>
      <c r="V28" s="63">
        <f>+'Ark1'!V2080</f>
        <v>5.75663165390778</v>
      </c>
      <c r="W28" s="210">
        <f>+'Ark1'!X2080</f>
        <v>171.31979397784679</v>
      </c>
      <c r="X28" s="39"/>
      <c r="Y28"/>
      <c r="Z28"/>
      <c r="AA28"/>
      <c r="AB28"/>
      <c r="AC28" s="9"/>
      <c r="AD28" s="9"/>
    </row>
    <row r="29" spans="1:31" ht="15.6">
      <c r="A29" s="39"/>
      <c r="B29" s="62">
        <f>+'Ark1'!C2081</f>
        <v>2022</v>
      </c>
      <c r="C29" s="62">
        <f>+'Ark1'!G2081</f>
        <v>1</v>
      </c>
      <c r="D29" s="209" t="str">
        <f t="shared" ref="D29:D35" si="7">+D21</f>
        <v>Øst</v>
      </c>
      <c r="E29" s="209">
        <v>2</v>
      </c>
      <c r="F29" s="209" t="s">
        <v>10</v>
      </c>
      <c r="G29" s="62">
        <f>+'Ark1'!Q2081</f>
        <v>63</v>
      </c>
      <c r="H29" s="62"/>
      <c r="I29" s="73">
        <f>+'Ark1'!R2081</f>
        <v>317</v>
      </c>
      <c r="J29" s="62"/>
      <c r="K29" s="73">
        <f>+'Ark1'!S2081</f>
        <v>315</v>
      </c>
      <c r="L29" s="210">
        <f>+'Ark1'!T2081</f>
        <v>5.3420963936636339</v>
      </c>
      <c r="M29" s="210">
        <f>+'Ark1'!U2081</f>
        <v>5.0234180613131185</v>
      </c>
      <c r="N29" s="63">
        <f>+'Ark1'!W2081</f>
        <v>56.917460317460311</v>
      </c>
      <c r="O29" s="62"/>
      <c r="P29" s="73">
        <f>+'Ark1'!Y2081</f>
        <v>147.7574132492114</v>
      </c>
      <c r="Q29" s="73"/>
      <c r="R29" s="211">
        <f>+'Ark1'!AA2081</f>
        <v>24.741931105919797</v>
      </c>
      <c r="S29" s="63">
        <f>+'Ark1'!AB2081</f>
        <v>4.6529915170725804</v>
      </c>
      <c r="T29" s="73">
        <f>+'Ark1'!AC2081</f>
        <v>-31.494587194171661</v>
      </c>
      <c r="U29" s="73">
        <f t="shared" si="6"/>
        <v>5.0317460317460316</v>
      </c>
      <c r="V29" s="63">
        <f>+'Ark1'!V2081</f>
        <v>8.233438485804415</v>
      </c>
      <c r="W29" s="210">
        <f>+'Ark1'!X2081</f>
        <v>160.77254597714912</v>
      </c>
      <c r="X29" s="39"/>
      <c r="Y29" s="51"/>
      <c r="Z29"/>
      <c r="AA29" s="5"/>
      <c r="AB29"/>
      <c r="AC29" s="9"/>
      <c r="AD29" s="9"/>
    </row>
    <row r="30" spans="1:31" ht="15.6">
      <c r="A30" s="39"/>
      <c r="B30" s="62">
        <f>+'Ark1'!C2082</f>
        <v>2022</v>
      </c>
      <c r="C30" s="62">
        <f>+'Ark1'!G2082</f>
        <v>2</v>
      </c>
      <c r="D30" s="209" t="str">
        <f t="shared" si="7"/>
        <v>Vest</v>
      </c>
      <c r="E30" s="209">
        <v>1</v>
      </c>
      <c r="F30" s="209" t="s">
        <v>53</v>
      </c>
      <c r="G30" s="62">
        <f>+'Ark1'!Q2082</f>
        <v>160</v>
      </c>
      <c r="H30" s="62"/>
      <c r="I30" s="73">
        <f>+'Ark1'!R2082</f>
        <v>5006</v>
      </c>
      <c r="J30" s="62"/>
      <c r="K30" s="73">
        <f>+'Ark1'!S2082</f>
        <v>4996</v>
      </c>
      <c r="L30" s="210">
        <f>+'Ark1'!T2082</f>
        <v>72.984400058317561</v>
      </c>
      <c r="M30" s="210">
        <f>+'Ark1'!U2082</f>
        <v>73.100611957392886</v>
      </c>
      <c r="N30" s="63">
        <f>+'Ark1'!W2082</f>
        <v>59.250800640512402</v>
      </c>
      <c r="O30" s="62"/>
      <c r="P30" s="73">
        <f>+'Ark1'!Y2082</f>
        <v>154.24425089892139</v>
      </c>
      <c r="Q30" s="73"/>
      <c r="R30" s="211">
        <f>+'Ark1'!AA2082</f>
        <v>28.918834108268129</v>
      </c>
      <c r="S30" s="63">
        <f>+'Ark1'!AB2082</f>
        <v>4.3136800562849036</v>
      </c>
      <c r="T30" s="73">
        <f>+'Ark1'!AC2082</f>
        <v>-42.33130261458485</v>
      </c>
      <c r="U30" s="73">
        <f t="shared" si="6"/>
        <v>31.287500000000001</v>
      </c>
      <c r="V30" s="63">
        <f>+'Ark1'!V2082</f>
        <v>5.6120655213743511</v>
      </c>
      <c r="W30" s="210">
        <f>+'Ark1'!X2082</f>
        <v>167.41482268947851</v>
      </c>
      <c r="X30" s="39"/>
      <c r="Y30" s="51"/>
      <c r="Z30"/>
      <c r="AA30"/>
      <c r="AB30"/>
      <c r="AC30" s="9"/>
      <c r="AD30" s="9"/>
    </row>
    <row r="31" spans="1:31" ht="15.6">
      <c r="A31" s="39"/>
      <c r="B31" s="62">
        <f>+'Ark1'!C2083</f>
        <v>2022</v>
      </c>
      <c r="C31" s="62">
        <f>+'Ark1'!G2083</f>
        <v>2</v>
      </c>
      <c r="D31" s="209" t="str">
        <f t="shared" si="7"/>
        <v>Vest</v>
      </c>
      <c r="E31" s="209">
        <v>2</v>
      </c>
      <c r="F31" s="209" t="s">
        <v>10</v>
      </c>
      <c r="G31" s="62">
        <f>+'Ark1'!Q2083</f>
        <v>72</v>
      </c>
      <c r="H31" s="62"/>
      <c r="I31" s="73">
        <f>+'Ark1'!R2083</f>
        <v>1853</v>
      </c>
      <c r="J31" s="62"/>
      <c r="K31" s="73">
        <f>+'Ark1'!S2083</f>
        <v>1845</v>
      </c>
      <c r="L31" s="210">
        <f>+'Ark1'!T2083</f>
        <v>27.015599941682463</v>
      </c>
      <c r="M31" s="210">
        <f>+'Ark1'!U2083</f>
        <v>26.899388042607121</v>
      </c>
      <c r="N31" s="63">
        <f>+'Ark1'!W2083</f>
        <v>58.731707317073166</v>
      </c>
      <c r="O31" s="62"/>
      <c r="P31" s="73">
        <f>+'Ark1'!Y2083</f>
        <v>153.3365893146248</v>
      </c>
      <c r="Q31" s="73"/>
      <c r="R31" s="211">
        <f>+'Ark1'!AA2083</f>
        <v>31.347251761205079</v>
      </c>
      <c r="S31" s="63">
        <f>+'Ark1'!AB2083</f>
        <v>4.9382196808397776</v>
      </c>
      <c r="T31" s="73">
        <f>+'Ark1'!AC2083</f>
        <v>-52.561587781134762</v>
      </c>
      <c r="U31" s="73">
        <f t="shared" si="6"/>
        <v>25.736111111111111</v>
      </c>
      <c r="V31" s="63">
        <f>+'Ark1'!V2083</f>
        <v>6.1964382083108482</v>
      </c>
      <c r="W31" s="210">
        <f>+'Ark1'!X2083</f>
        <v>166.84197509353535</v>
      </c>
      <c r="X31" s="39"/>
      <c r="Y31" s="11"/>
      <c r="Z31"/>
      <c r="AA31"/>
      <c r="AB31"/>
      <c r="AC31" s="9"/>
      <c r="AD31" s="9"/>
    </row>
    <row r="32" spans="1:31" ht="15.6">
      <c r="A32" s="39"/>
      <c r="B32" s="62">
        <f>+'Ark1'!C2084</f>
        <v>2022</v>
      </c>
      <c r="C32" s="62">
        <f>+'Ark1'!G2084</f>
        <v>3</v>
      </c>
      <c r="D32" s="209" t="str">
        <f t="shared" si="7"/>
        <v>Midt</v>
      </c>
      <c r="E32" s="209">
        <v>1</v>
      </c>
      <c r="F32" s="209" t="s">
        <v>53</v>
      </c>
      <c r="G32" s="62">
        <f>+'Ark1'!Q2084</f>
        <v>90</v>
      </c>
      <c r="H32" s="62"/>
      <c r="I32" s="73">
        <f>+'Ark1'!R2084</f>
        <v>522</v>
      </c>
      <c r="J32" s="62"/>
      <c r="K32" s="73">
        <f>+'Ark1'!S2084</f>
        <v>520</v>
      </c>
      <c r="L32" s="210">
        <f>+'Ark1'!T2084</f>
        <v>74.678111587982812</v>
      </c>
      <c r="M32" s="210">
        <f>+'Ark1'!U2084</f>
        <v>75.327709835329088</v>
      </c>
      <c r="N32" s="63">
        <f>+'Ark1'!W2084</f>
        <v>58.230769230769241</v>
      </c>
      <c r="O32" s="62"/>
      <c r="P32" s="73">
        <f>+'Ark1'!Y2084</f>
        <v>137.18672413793115</v>
      </c>
      <c r="Q32" s="73"/>
      <c r="R32" s="211">
        <f>+'Ark1'!AA2084</f>
        <v>23.953138608804569</v>
      </c>
      <c r="S32" s="63">
        <f>+'Ark1'!AB2084</f>
        <v>4.1677119004565029</v>
      </c>
      <c r="T32" s="73">
        <f>+'Ark1'!AC2084</f>
        <v>-29.83211429592799</v>
      </c>
      <c r="U32" s="73">
        <f t="shared" si="6"/>
        <v>5.8</v>
      </c>
      <c r="V32" s="63">
        <f>+'Ark1'!V2084</f>
        <v>7.363984674329501</v>
      </c>
      <c r="W32" s="210">
        <f>+'Ark1'!X2084</f>
        <v>149.06449898921971</v>
      </c>
      <c r="X32" s="39"/>
      <c r="Y32" s="5"/>
      <c r="Z32"/>
      <c r="AA32"/>
      <c r="AB32"/>
      <c r="AE32"/>
    </row>
    <row r="33" spans="1:31" ht="15.6">
      <c r="A33" s="39"/>
      <c r="B33" s="62">
        <f>+'Ark1'!C2085</f>
        <v>2022</v>
      </c>
      <c r="C33" s="62">
        <f>+'Ark1'!G2085</f>
        <v>3</v>
      </c>
      <c r="D33" s="209" t="str">
        <f t="shared" si="7"/>
        <v>Midt</v>
      </c>
      <c r="E33" s="209">
        <v>2</v>
      </c>
      <c r="F33" s="209" t="s">
        <v>10</v>
      </c>
      <c r="G33" s="62">
        <f>+'Ark1'!Q2085</f>
        <v>25</v>
      </c>
      <c r="H33" s="62"/>
      <c r="I33" s="73">
        <f>+'Ark1'!R2085</f>
        <v>177</v>
      </c>
      <c r="J33" s="62"/>
      <c r="K33" s="73">
        <f>+'Ark1'!S2085</f>
        <v>177</v>
      </c>
      <c r="L33" s="210">
        <f>+'Ark1'!T2085</f>
        <v>25.321888412017167</v>
      </c>
      <c r="M33" s="210">
        <f>+'Ark1'!U2085</f>
        <v>24.672290164670905</v>
      </c>
      <c r="N33" s="63">
        <f>+'Ark1'!W2085</f>
        <v>58.576271186440678</v>
      </c>
      <c r="O33" s="62"/>
      <c r="P33" s="73">
        <f>+'Ark1'!Y2085</f>
        <v>132.51468926553679</v>
      </c>
      <c r="Q33" s="73"/>
      <c r="R33" s="211">
        <f>+'Ark1'!AA2085</f>
        <v>18.990839571100953</v>
      </c>
      <c r="S33" s="63">
        <f>+'Ark1'!AB2085</f>
        <v>4.0233922914597846</v>
      </c>
      <c r="T33" s="73">
        <f>+'Ark1'!AC2085</f>
        <v>-39.96258838733155</v>
      </c>
      <c r="U33" s="73">
        <f t="shared" si="6"/>
        <v>7.08</v>
      </c>
      <c r="V33" s="63">
        <f>+'Ark1'!V2085</f>
        <v>7.271186440677968</v>
      </c>
      <c r="W33" s="210">
        <f>+'Ark1'!X2085</f>
        <v>143.56954416634539</v>
      </c>
      <c r="X33" s="39"/>
      <c r="Y33" s="4"/>
      <c r="Z33" s="4"/>
      <c r="AA33" s="4"/>
      <c r="AB33"/>
      <c r="AE33"/>
    </row>
    <row r="34" spans="1:31" ht="15.6">
      <c r="A34" s="39"/>
      <c r="B34" s="62">
        <f>+'Ark1'!C2086</f>
        <v>2022</v>
      </c>
      <c r="C34" s="62">
        <f>+'Ark1'!G2086</f>
        <v>4</v>
      </c>
      <c r="D34" s="209" t="str">
        <f t="shared" si="7"/>
        <v>Nord</v>
      </c>
      <c r="E34" s="209">
        <v>1</v>
      </c>
      <c r="F34" s="209" t="s">
        <v>53</v>
      </c>
      <c r="G34" s="62">
        <f>+'Ark1'!Q2086</f>
        <v>40</v>
      </c>
      <c r="H34" s="62"/>
      <c r="I34" s="73">
        <f>+'Ark1'!R2086</f>
        <v>1268</v>
      </c>
      <c r="J34" s="62"/>
      <c r="K34" s="73">
        <f>+'Ark1'!S2086</f>
        <v>1267</v>
      </c>
      <c r="L34" s="210">
        <f>+'Ark1'!T2086</f>
        <v>99.217527386541477</v>
      </c>
      <c r="M34" s="210">
        <f>+'Ark1'!U2086</f>
        <v>99.292873520349204</v>
      </c>
      <c r="N34" s="63">
        <f>+'Ark1'!W2086</f>
        <v>59.538279400157847</v>
      </c>
      <c r="O34" s="62"/>
      <c r="P34" s="73">
        <f>+'Ark1'!Y2086</f>
        <v>148.14701892744503</v>
      </c>
      <c r="Q34" s="73"/>
      <c r="R34" s="211">
        <f>+'Ark1'!AA2086</f>
        <v>30.828070067377556</v>
      </c>
      <c r="S34" s="63">
        <f>+'Ark1'!AB2086</f>
        <v>4.4525821857468868</v>
      </c>
      <c r="T34" s="73">
        <f>+'Ark1'!AC2086</f>
        <v>-49.217838625699379</v>
      </c>
      <c r="U34" s="73">
        <f t="shared" si="6"/>
        <v>31.7</v>
      </c>
      <c r="V34" s="63">
        <f>+'Ark1'!V2086</f>
        <v>5.3951104100946381</v>
      </c>
      <c r="W34" s="210">
        <f>+'Ark1'!X2086</f>
        <v>160.61022041006055</v>
      </c>
      <c r="X34" s="39"/>
      <c r="Y34" s="14"/>
      <c r="Z34" s="1"/>
      <c r="AA34" s="18"/>
      <c r="AB34"/>
      <c r="AE34"/>
    </row>
    <row r="35" spans="1:31" ht="15.6">
      <c r="A35" s="39"/>
      <c r="B35" s="62">
        <f>+'Ark1'!C2087</f>
        <v>2022</v>
      </c>
      <c r="C35" s="62">
        <f>+'Ark1'!G2087</f>
        <v>4</v>
      </c>
      <c r="D35" s="209" t="str">
        <f t="shared" si="7"/>
        <v>Nord</v>
      </c>
      <c r="E35" s="209">
        <v>2</v>
      </c>
      <c r="F35" s="209" t="s">
        <v>10</v>
      </c>
      <c r="G35" s="62">
        <f>+'Ark1'!Q2087</f>
        <v>4</v>
      </c>
      <c r="H35" s="62"/>
      <c r="I35" s="73">
        <f>+'Ark1'!R2087</f>
        <v>10</v>
      </c>
      <c r="J35" s="62"/>
      <c r="K35" s="73">
        <f>+'Ark1'!S2087</f>
        <v>10</v>
      </c>
      <c r="L35" s="210">
        <f>+'Ark1'!T2087</f>
        <v>0.78247261345852892</v>
      </c>
      <c r="M35" s="210">
        <f>+'Ark1'!U2087</f>
        <v>0.70712647965079356</v>
      </c>
      <c r="N35" s="63">
        <f>+'Ark1'!W2087</f>
        <v>57.4</v>
      </c>
      <c r="O35" s="62"/>
      <c r="P35" s="73">
        <f>+'Ark1'!Y2087</f>
        <v>133.78000000000003</v>
      </c>
      <c r="Q35" s="73"/>
      <c r="R35" s="211">
        <f>+'Ark1'!AA2087</f>
        <v>19.333742524405171</v>
      </c>
      <c r="S35" s="63">
        <f>+'Ark1'!AB2087</f>
        <v>3.4409301068170728</v>
      </c>
      <c r="T35" s="73">
        <f>+'Ark1'!AC2087</f>
        <v>-63.902780489073677</v>
      </c>
      <c r="U35" s="73">
        <f t="shared" si="6"/>
        <v>2.5</v>
      </c>
      <c r="V35" s="63">
        <f>+'Ark1'!V2087</f>
        <v>10.6</v>
      </c>
      <c r="W35" s="210">
        <f>+'Ark1'!X2087</f>
        <v>144.94041170097503</v>
      </c>
      <c r="X35" s="39"/>
      <c r="Y35" s="14"/>
      <c r="Z35" s="1"/>
      <c r="AA35" s="18"/>
      <c r="AB35"/>
      <c r="AE35"/>
    </row>
    <row r="36" spans="1:31" ht="15.6">
      <c r="A36" s="39"/>
      <c r="B36" s="47">
        <f>+'Ark1'!C2088</f>
        <v>2021</v>
      </c>
      <c r="C36" s="47">
        <f>+'Ark1'!G2088</f>
        <v>1</v>
      </c>
      <c r="D36" s="48" t="str">
        <f>+D28</f>
        <v>Øst</v>
      </c>
      <c r="E36" s="48">
        <v>1</v>
      </c>
      <c r="F36" s="48" t="s">
        <v>53</v>
      </c>
      <c r="G36" s="47">
        <f>+'Ark1'!Q2088</f>
        <v>192</v>
      </c>
      <c r="H36" s="47"/>
      <c r="I36" s="65">
        <f>+'Ark1'!R2088</f>
        <v>6038</v>
      </c>
      <c r="J36" s="47"/>
      <c r="K36" s="65">
        <f>+'Ark1'!S2088</f>
        <v>6038</v>
      </c>
      <c r="L36" s="101">
        <f>+'Ark1'!T2088</f>
        <v>94.74344892515299</v>
      </c>
      <c r="M36" s="101">
        <f>+'Ark1'!U2088</f>
        <v>95.157760449876179</v>
      </c>
      <c r="N36" s="49">
        <f>+'Ark1'!W2088</f>
        <v>59.400132494203376</v>
      </c>
      <c r="O36" s="47"/>
      <c r="P36" s="65">
        <f>+'Ark1'!Y2088</f>
        <v>156.97229049354075</v>
      </c>
      <c r="Q36" s="65"/>
      <c r="R36" s="76">
        <f>+'Ark1'!AA2088</f>
        <v>30.861517914922509</v>
      </c>
      <c r="S36" s="49">
        <f>+'Ark1'!AB2088</f>
        <v>4.4278710141691677</v>
      </c>
      <c r="T36" s="65">
        <f>+'Ark1'!AC2088</f>
        <v>-39.859546546605408</v>
      </c>
      <c r="U36" s="65">
        <f t="shared" si="6"/>
        <v>31.447916666666668</v>
      </c>
      <c r="V36" s="49">
        <f>+'Ark1'!V2088</f>
        <v>15.179032792315338</v>
      </c>
      <c r="W36" s="101">
        <f>+'Ark1'!X2088</f>
        <v>170.06748699191883</v>
      </c>
      <c r="X36" s="39"/>
      <c r="Y36" s="14"/>
      <c r="Z36" s="1"/>
      <c r="AA36" s="18"/>
      <c r="AB36"/>
      <c r="AE36"/>
    </row>
    <row r="37" spans="1:31" ht="15.6">
      <c r="A37" s="39"/>
      <c r="B37" s="47">
        <f>+'Ark1'!C2089</f>
        <v>2021</v>
      </c>
      <c r="C37" s="47">
        <f>+'Ark1'!G2089</f>
        <v>1</v>
      </c>
      <c r="D37" s="48" t="str">
        <f t="shared" ref="D37:D43" si="8">+D29</f>
        <v>Øst</v>
      </c>
      <c r="E37" s="48">
        <v>2</v>
      </c>
      <c r="F37" s="48" t="s">
        <v>10</v>
      </c>
      <c r="G37" s="47">
        <f>+'Ark1'!Q2089</f>
        <v>64</v>
      </c>
      <c r="H37" s="47"/>
      <c r="I37" s="65">
        <f>+'Ark1'!R2089</f>
        <v>335</v>
      </c>
      <c r="J37" s="47"/>
      <c r="K37" s="65">
        <f>+'Ark1'!S2089</f>
        <v>335</v>
      </c>
      <c r="L37" s="101">
        <f>+'Ark1'!T2089</f>
        <v>5.2565510748470121</v>
      </c>
      <c r="M37" s="101">
        <f>+'Ark1'!U2089</f>
        <v>4.8422395501238489</v>
      </c>
      <c r="N37" s="49">
        <f>+'Ark1'!W2089</f>
        <v>57.217910447761192</v>
      </c>
      <c r="O37" s="47"/>
      <c r="P37" s="65">
        <f>+'Ark1'!Y2089</f>
        <v>143.97044776119398</v>
      </c>
      <c r="Q37" s="65"/>
      <c r="R37" s="76">
        <f>+'Ark1'!AA2089</f>
        <v>20.736274182304324</v>
      </c>
      <c r="S37" s="49">
        <f>+'Ark1'!AB2089</f>
        <v>4.7858911231584411</v>
      </c>
      <c r="T37" s="65">
        <f>+'Ark1'!AC2089</f>
        <v>-33.165401576197802</v>
      </c>
      <c r="U37" s="65">
        <f t="shared" si="6"/>
        <v>5.234375</v>
      </c>
      <c r="V37" s="49">
        <f>+'Ark1'!V2089</f>
        <v>13.973134328358205</v>
      </c>
      <c r="W37" s="101">
        <f>+'Ark1'!X2089</f>
        <v>155.9809834899178</v>
      </c>
      <c r="X37" s="39"/>
      <c r="Y37" s="14"/>
      <c r="Z37" s="1"/>
      <c r="AA37" s="18"/>
      <c r="AB37"/>
      <c r="AE37"/>
    </row>
    <row r="38" spans="1:31" ht="15.6">
      <c r="A38" s="39"/>
      <c r="B38" s="47">
        <f>+'Ark1'!C2090</f>
        <v>2021</v>
      </c>
      <c r="C38" s="47">
        <f>+'Ark1'!G2090</f>
        <v>2</v>
      </c>
      <c r="D38" s="48" t="str">
        <f t="shared" si="8"/>
        <v>Vest</v>
      </c>
      <c r="E38" s="48">
        <v>1</v>
      </c>
      <c r="F38" s="48" t="s">
        <v>53</v>
      </c>
      <c r="G38" s="47">
        <f>+'Ark1'!Q2090</f>
        <v>151</v>
      </c>
      <c r="H38" s="47"/>
      <c r="I38" s="65">
        <f>+'Ark1'!R2090</f>
        <v>4376</v>
      </c>
      <c r="J38" s="47"/>
      <c r="K38" s="65">
        <f>+'Ark1'!S2090</f>
        <v>4376</v>
      </c>
      <c r="L38" s="101">
        <f>+'Ark1'!T2090</f>
        <v>66.303030303030297</v>
      </c>
      <c r="M38" s="101">
        <f>+'Ark1'!U2090</f>
        <v>66.332185556946285</v>
      </c>
      <c r="N38" s="49">
        <f>+'Ark1'!W2090</f>
        <v>59.621115173674603</v>
      </c>
      <c r="O38" s="47"/>
      <c r="P38" s="65">
        <f>+'Ark1'!Y2090</f>
        <v>151.80016224862896</v>
      </c>
      <c r="Q38" s="65"/>
      <c r="R38" s="76">
        <f>+'Ark1'!AA2090</f>
        <v>28.059367084211871</v>
      </c>
      <c r="S38" s="49">
        <f>+'Ark1'!AB2090</f>
        <v>3.928049443550381</v>
      </c>
      <c r="T38" s="65">
        <f>+'Ark1'!AC2090</f>
        <v>-39.106368215740197</v>
      </c>
      <c r="U38" s="65">
        <f t="shared" si="6"/>
        <v>28.980132450331126</v>
      </c>
      <c r="V38" s="49">
        <f>+'Ark1'!V2090</f>
        <v>15.36494515539305</v>
      </c>
      <c r="W38" s="101">
        <f>+'Ark1'!X2090</f>
        <v>164.46388109277265</v>
      </c>
      <c r="X38" s="39"/>
      <c r="Y38" s="14"/>
      <c r="Z38" s="11"/>
      <c r="AA38" s="18"/>
      <c r="AB38"/>
      <c r="AE38"/>
    </row>
    <row r="39" spans="1:31" ht="15.6">
      <c r="A39" s="39"/>
      <c r="B39" s="47">
        <f>+'Ark1'!C2091</f>
        <v>2021</v>
      </c>
      <c r="C39" s="47">
        <f>+'Ark1'!G2091</f>
        <v>2</v>
      </c>
      <c r="D39" s="48" t="str">
        <f t="shared" si="8"/>
        <v>Vest</v>
      </c>
      <c r="E39" s="48">
        <v>2</v>
      </c>
      <c r="F39" s="48" t="s">
        <v>10</v>
      </c>
      <c r="G39" s="47">
        <f>+'Ark1'!Q2091</f>
        <v>91</v>
      </c>
      <c r="H39" s="47"/>
      <c r="I39" s="65">
        <f>+'Ark1'!R2091</f>
        <v>2224</v>
      </c>
      <c r="J39" s="47"/>
      <c r="K39" s="65">
        <f>+'Ark1'!S2091</f>
        <v>2224</v>
      </c>
      <c r="L39" s="101">
        <f>+'Ark1'!T2091</f>
        <v>33.696969696969695</v>
      </c>
      <c r="M39" s="101">
        <f>+'Ark1'!U2091</f>
        <v>33.667814443053743</v>
      </c>
      <c r="N39" s="49">
        <f>+'Ark1'!W2091</f>
        <v>58.5</v>
      </c>
      <c r="O39" s="47"/>
      <c r="P39" s="65">
        <f>+'Ark1'!Y2091</f>
        <v>151.60215827338121</v>
      </c>
      <c r="Q39" s="65"/>
      <c r="R39" s="76">
        <f>+'Ark1'!AA2091</f>
        <v>31.382962671827762</v>
      </c>
      <c r="S39" s="49">
        <f>+'Ark1'!AB2091</f>
        <v>4.918307452919028</v>
      </c>
      <c r="T39" s="65">
        <f>+'Ark1'!AC2091</f>
        <v>-58.606269337437872</v>
      </c>
      <c r="U39" s="65">
        <f t="shared" si="6"/>
        <v>24.439560439560438</v>
      </c>
      <c r="V39" s="49">
        <f>+'Ark1'!V2091</f>
        <v>14.755395683453235</v>
      </c>
      <c r="W39" s="101">
        <f>+'Ark1'!X2091</f>
        <v>164.24935890940523</v>
      </c>
      <c r="X39" s="39"/>
      <c r="Y39" s="14"/>
      <c r="Z39" s="11"/>
      <c r="AA39" s="18"/>
      <c r="AB39"/>
      <c r="AE39"/>
    </row>
    <row r="40" spans="1:31" ht="15.6">
      <c r="A40" s="39"/>
      <c r="B40" s="47">
        <f>+'Ark1'!C2092</f>
        <v>2021</v>
      </c>
      <c r="C40" s="47">
        <f>+'Ark1'!G2092</f>
        <v>3</v>
      </c>
      <c r="D40" s="48" t="str">
        <f t="shared" si="8"/>
        <v>Midt</v>
      </c>
      <c r="E40" s="48">
        <v>1</v>
      </c>
      <c r="F40" s="48" t="s">
        <v>53</v>
      </c>
      <c r="G40" s="47">
        <f>+'Ark1'!Q2092</f>
        <v>69</v>
      </c>
      <c r="H40" s="47"/>
      <c r="I40" s="65">
        <f>+'Ark1'!R2092</f>
        <v>306</v>
      </c>
      <c r="J40" s="47"/>
      <c r="K40" s="65">
        <f>+'Ark1'!S2092</f>
        <v>306</v>
      </c>
      <c r="L40" s="101">
        <f>+'Ark1'!T2092</f>
        <v>82.926829268292678</v>
      </c>
      <c r="M40" s="101">
        <f>+'Ark1'!U2092</f>
        <v>83.612480701856995</v>
      </c>
      <c r="N40" s="49">
        <f>+'Ark1'!W2092</f>
        <v>58.480392156862735</v>
      </c>
      <c r="O40" s="47"/>
      <c r="P40" s="65">
        <f>+'Ark1'!Y2092</f>
        <v>141.11264705882351</v>
      </c>
      <c r="Q40" s="65"/>
      <c r="R40" s="76">
        <f>+'Ark1'!AA2092</f>
        <v>23.342176598435596</v>
      </c>
      <c r="S40" s="49">
        <f>+'Ark1'!AB2092</f>
        <v>4.4985046000935851</v>
      </c>
      <c r="T40" s="65">
        <f>+'Ark1'!AC2092</f>
        <v>-41.242521444769487</v>
      </c>
      <c r="U40" s="65">
        <f t="shared" si="6"/>
        <v>4.4347826086956523</v>
      </c>
      <c r="V40" s="49">
        <f>+'Ark1'!V2092</f>
        <v>14.705882352941178</v>
      </c>
      <c r="W40" s="101">
        <f>+'Ark1'!X2092</f>
        <v>152.88477471161804</v>
      </c>
      <c r="X40" s="39"/>
      <c r="Y40" s="14"/>
      <c r="Z40" s="11"/>
      <c r="AA40" s="18"/>
      <c r="AB40"/>
      <c r="AE40"/>
    </row>
    <row r="41" spans="1:31" ht="15.6">
      <c r="A41" s="39"/>
      <c r="B41" s="47">
        <f>+'Ark1'!C2093</f>
        <v>2021</v>
      </c>
      <c r="C41" s="47">
        <f>+'Ark1'!G2093</f>
        <v>3</v>
      </c>
      <c r="D41" s="48" t="str">
        <f t="shared" si="8"/>
        <v>Midt</v>
      </c>
      <c r="E41" s="48">
        <v>2</v>
      </c>
      <c r="F41" s="48" t="s">
        <v>10</v>
      </c>
      <c r="G41" s="47">
        <f>+'Ark1'!Q2093</f>
        <v>23</v>
      </c>
      <c r="H41" s="47"/>
      <c r="I41" s="65">
        <f>+'Ark1'!R2093</f>
        <v>63</v>
      </c>
      <c r="J41" s="47"/>
      <c r="K41" s="65">
        <f>+'Ark1'!S2093</f>
        <v>63</v>
      </c>
      <c r="L41" s="101">
        <f>+'Ark1'!T2093</f>
        <v>17.073170731707322</v>
      </c>
      <c r="M41" s="101">
        <f>+'Ark1'!U2093</f>
        <v>16.387519298143019</v>
      </c>
      <c r="N41" s="49">
        <f>+'Ark1'!W2093</f>
        <v>58.603174603174608</v>
      </c>
      <c r="O41" s="47"/>
      <c r="P41" s="65">
        <f>+'Ark1'!Y2093</f>
        <v>134.33492063492065</v>
      </c>
      <c r="Q41" s="65"/>
      <c r="R41" s="76">
        <f>+'Ark1'!AA2093</f>
        <v>13.528854040914704</v>
      </c>
      <c r="S41" s="49">
        <f>+'Ark1'!AB2093</f>
        <v>3.4389906351372286</v>
      </c>
      <c r="T41" s="65">
        <f>+'Ark1'!AC2093</f>
        <v>-33.530846525818703</v>
      </c>
      <c r="U41" s="65">
        <f t="shared" si="6"/>
        <v>2.7391304347826089</v>
      </c>
      <c r="V41" s="49">
        <f>+'Ark1'!V2093</f>
        <v>14.714285714285712</v>
      </c>
      <c r="W41" s="101">
        <f>+'Ark1'!X2093</f>
        <v>145.54162582331597</v>
      </c>
      <c r="X41" s="39"/>
      <c r="Y41" s="14"/>
      <c r="Z41" s="11"/>
      <c r="AA41" s="18"/>
      <c r="AB41"/>
      <c r="AE41"/>
    </row>
    <row r="42" spans="1:31" ht="15.6">
      <c r="A42" s="39"/>
      <c r="B42" s="47">
        <f>+'Ark1'!C2094</f>
        <v>2021</v>
      </c>
      <c r="C42" s="47">
        <f>+'Ark1'!G2094</f>
        <v>4</v>
      </c>
      <c r="D42" s="48" t="str">
        <f t="shared" si="8"/>
        <v>Nord</v>
      </c>
      <c r="E42" s="48">
        <v>1</v>
      </c>
      <c r="F42" s="48" t="s">
        <v>53</v>
      </c>
      <c r="G42" s="47">
        <f>+'Ark1'!Q2094</f>
        <v>42</v>
      </c>
      <c r="H42" s="47"/>
      <c r="I42" s="65">
        <f>+'Ark1'!R2094</f>
        <v>1337</v>
      </c>
      <c r="J42" s="47"/>
      <c r="K42" s="65">
        <f>+'Ark1'!S2094</f>
        <v>1337</v>
      </c>
      <c r="L42" s="101">
        <f>+'Ark1'!T2094</f>
        <v>98.744460856720821</v>
      </c>
      <c r="M42" s="101">
        <f>+'Ark1'!U2094</f>
        <v>98.87686123588368</v>
      </c>
      <c r="N42" s="49">
        <f>+'Ark1'!W2094</f>
        <v>58.841436050860146</v>
      </c>
      <c r="O42" s="47"/>
      <c r="P42" s="65">
        <f>+'Ark1'!Y2094</f>
        <v>149.27303664921462</v>
      </c>
      <c r="Q42" s="65"/>
      <c r="R42" s="76">
        <f>+'Ark1'!AA2094</f>
        <v>30.404174870683807</v>
      </c>
      <c r="S42" s="49">
        <f>+'Ark1'!AB2094</f>
        <v>4.5164359068308286</v>
      </c>
      <c r="T42" s="65">
        <f>+'Ark1'!AC2094</f>
        <v>-51.469607845680258</v>
      </c>
      <c r="U42" s="65">
        <f t="shared" si="6"/>
        <v>31.833333333333332</v>
      </c>
      <c r="V42" s="49">
        <f>+'Ark1'!V2094</f>
        <v>14.90875093492895</v>
      </c>
      <c r="W42" s="101">
        <f>+'Ark1'!X2094</f>
        <v>161.72593353111029</v>
      </c>
      <c r="X42" s="39"/>
      <c r="Y42" s="14"/>
      <c r="Z42" s="5"/>
      <c r="AA42" s="18"/>
      <c r="AB42"/>
      <c r="AE42"/>
    </row>
    <row r="43" spans="1:31" ht="15.6">
      <c r="A43" s="39"/>
      <c r="B43" s="47">
        <f>+'Ark1'!C2095</f>
        <v>2021</v>
      </c>
      <c r="C43" s="47">
        <f>+'Ark1'!G2095</f>
        <v>4</v>
      </c>
      <c r="D43" s="48" t="str">
        <f t="shared" si="8"/>
        <v>Nord</v>
      </c>
      <c r="E43" s="48">
        <v>2</v>
      </c>
      <c r="F43" s="48" t="s">
        <v>10</v>
      </c>
      <c r="G43" s="47">
        <f>+'Ark1'!Q2095</f>
        <v>4</v>
      </c>
      <c r="H43" s="47"/>
      <c r="I43" s="65">
        <f>+'Ark1'!R2095</f>
        <v>17</v>
      </c>
      <c r="J43" s="47"/>
      <c r="K43" s="65">
        <f>+'Ark1'!S2095</f>
        <v>17</v>
      </c>
      <c r="L43" s="101">
        <f>+'Ark1'!T2095</f>
        <v>1.2555391432791727</v>
      </c>
      <c r="M43" s="101">
        <f>+'Ark1'!U2095</f>
        <v>1.123138764116336</v>
      </c>
      <c r="N43" s="49">
        <f>+'Ark1'!W2095</f>
        <v>58.058823529411761</v>
      </c>
      <c r="O43" s="47"/>
      <c r="P43" s="65">
        <f>+'Ark1'!Y2095</f>
        <v>133.35294117647061</v>
      </c>
      <c r="Q43" s="65"/>
      <c r="R43" s="76">
        <f>+'Ark1'!AA2095</f>
        <v>7.4060482156823602</v>
      </c>
      <c r="S43" s="49">
        <f>+'Ark1'!AB2095</f>
        <v>2.6227643305421022</v>
      </c>
      <c r="T43" s="65">
        <f>+'Ark1'!AC2095</f>
        <v>7.04001021647721</v>
      </c>
      <c r="U43" s="65">
        <f t="shared" si="6"/>
        <v>4.25</v>
      </c>
      <c r="V43" s="49">
        <f>+'Ark1'!V2095</f>
        <v>14.529411764705879</v>
      </c>
      <c r="W43" s="101">
        <f>+'Ark1'!X2095</f>
        <v>144.47772608501683</v>
      </c>
      <c r="X43" s="39"/>
      <c r="Y43" s="14"/>
      <c r="Z43" s="5"/>
      <c r="AA43" s="18"/>
      <c r="AB43"/>
      <c r="AE43"/>
    </row>
    <row r="44" spans="1:31" ht="15.6">
      <c r="A44" s="39"/>
      <c r="B44" s="47">
        <f>+'Ark1'!C2096</f>
        <v>2020</v>
      </c>
      <c r="C44" s="47">
        <f>+'Ark1'!G2096</f>
        <v>1</v>
      </c>
      <c r="D44" s="3" t="str">
        <f>+D36</f>
        <v>Øst</v>
      </c>
      <c r="E44" s="3">
        <v>1</v>
      </c>
      <c r="F44" s="3" t="s">
        <v>53</v>
      </c>
      <c r="G44" s="47">
        <f>+'Ark1'!Q2096</f>
        <v>193</v>
      </c>
      <c r="H44" s="47"/>
      <c r="I44" s="65">
        <f>+'Ark1'!R2096</f>
        <v>4854</v>
      </c>
      <c r="J44" s="47"/>
      <c r="K44" s="65">
        <f>+'Ark1'!S2096</f>
        <v>4854</v>
      </c>
      <c r="L44" s="101">
        <f>+'Ark1'!T2096</f>
        <v>95.120517342739547</v>
      </c>
      <c r="M44" s="101">
        <f>+'Ark1'!U2096</f>
        <v>95.734599275533313</v>
      </c>
      <c r="N44" s="49">
        <f>+'Ark1'!W2096</f>
        <v>59.538112896580145</v>
      </c>
      <c r="O44" s="47"/>
      <c r="P44" s="65">
        <f>+'Ark1'!Y2096</f>
        <v>155.7050618046969</v>
      </c>
      <c r="Q44" s="65"/>
      <c r="R44" s="76">
        <f>+'Ark1'!AA2096</f>
        <v>31.337205819090432</v>
      </c>
      <c r="S44" s="49">
        <f>+'Ark1'!AB2096</f>
        <v>4.8379263468859266</v>
      </c>
      <c r="T44" s="65">
        <f>+'Ark1'!AC2096</f>
        <v>-46.646325998374081</v>
      </c>
      <c r="U44" s="65">
        <f t="shared" si="6"/>
        <v>25.150259067357513</v>
      </c>
      <c r="V44" s="49">
        <f>+'Ark1'!V2096</f>
        <v>15.213226205191591</v>
      </c>
      <c r="W44" s="101">
        <f>+'Ark1'!X2096</f>
        <v>168.6945415002134</v>
      </c>
      <c r="X44" s="39"/>
      <c r="Y44" s="14"/>
      <c r="Z44" s="5"/>
      <c r="AA44" s="18"/>
      <c r="AB44"/>
      <c r="AE44"/>
    </row>
    <row r="45" spans="1:31" ht="15.6">
      <c r="A45" s="39"/>
      <c r="B45" s="47">
        <f>+'Ark1'!C2097</f>
        <v>2020</v>
      </c>
      <c r="C45" s="47">
        <f>+'Ark1'!G2097</f>
        <v>1</v>
      </c>
      <c r="D45" s="3" t="str">
        <f t="shared" ref="D45:D51" si="9">+D37</f>
        <v>Øst</v>
      </c>
      <c r="E45" s="3">
        <v>2</v>
      </c>
      <c r="F45" s="3" t="s">
        <v>10</v>
      </c>
      <c r="G45" s="47">
        <f>+'Ark1'!Q2097</f>
        <v>46</v>
      </c>
      <c r="H45" s="47"/>
      <c r="I45" s="65">
        <f>+'Ark1'!R2097</f>
        <v>249</v>
      </c>
      <c r="J45" s="47"/>
      <c r="K45" s="65">
        <f>+'Ark1'!S2097</f>
        <v>249</v>
      </c>
      <c r="L45" s="101">
        <f>+'Ark1'!T2097</f>
        <v>4.8794826572604357</v>
      </c>
      <c r="M45" s="101">
        <f>+'Ark1'!U2097</f>
        <v>4.2654007244666747</v>
      </c>
      <c r="N45" s="49">
        <f>+'Ark1'!W2097</f>
        <v>57.951807228915634</v>
      </c>
      <c r="O45" s="47"/>
      <c r="P45" s="65">
        <f>+'Ark1'!Y2097</f>
        <v>135.2365461847389</v>
      </c>
      <c r="Q45" s="65"/>
      <c r="R45" s="76">
        <f>+'Ark1'!AA2097</f>
        <v>18.412534737528986</v>
      </c>
      <c r="S45" s="49">
        <f>+'Ark1'!AB2097</f>
        <v>5.0703570712829693</v>
      </c>
      <c r="T45" s="65">
        <f>+'Ark1'!AC2097</f>
        <v>11.838243303910998</v>
      </c>
      <c r="U45" s="65">
        <f t="shared" si="6"/>
        <v>5.4130434782608692</v>
      </c>
      <c r="V45" s="49">
        <f>+'Ark1'!V2097</f>
        <v>14.662650602409638</v>
      </c>
      <c r="W45" s="101">
        <f>+'Ark1'!X2097</f>
        <v>146.51846823915389</v>
      </c>
      <c r="X45" s="39"/>
      <c r="Y45" s="14"/>
      <c r="Z45" s="5"/>
      <c r="AA45" s="18"/>
      <c r="AB45"/>
      <c r="AE45"/>
    </row>
    <row r="46" spans="1:31" ht="15.6">
      <c r="A46" s="39"/>
      <c r="B46" s="47">
        <f>+'Ark1'!C2098</f>
        <v>2020</v>
      </c>
      <c r="C46" s="47">
        <f>+'Ark1'!G2098</f>
        <v>2</v>
      </c>
      <c r="D46" s="3" t="str">
        <f t="shared" si="9"/>
        <v>Vest</v>
      </c>
      <c r="E46" s="3">
        <v>1</v>
      </c>
      <c r="F46" s="3" t="s">
        <v>53</v>
      </c>
      <c r="G46" s="47">
        <f>+'Ark1'!Q2098</f>
        <v>157</v>
      </c>
      <c r="H46" s="47"/>
      <c r="I46" s="65">
        <f>+'Ark1'!R2098</f>
        <v>4301</v>
      </c>
      <c r="J46" s="47"/>
      <c r="K46" s="65">
        <f>+'Ark1'!S2098</f>
        <v>4301</v>
      </c>
      <c r="L46" s="101">
        <f>+'Ark1'!T2098</f>
        <v>63.869913869913859</v>
      </c>
      <c r="M46" s="101">
        <f>+'Ark1'!U2098</f>
        <v>64.063450701424358</v>
      </c>
      <c r="N46" s="49">
        <f>+'Ark1'!W2098</f>
        <v>59.145315043013269</v>
      </c>
      <c r="O46" s="47"/>
      <c r="P46" s="65">
        <f>+'Ark1'!Y2098</f>
        <v>152.26258079516421</v>
      </c>
      <c r="Q46" s="65"/>
      <c r="R46" s="76">
        <f>+'Ark1'!AA2098</f>
        <v>29.598770054443637</v>
      </c>
      <c r="S46" s="49">
        <f>+'Ark1'!AB2098</f>
        <v>4.2836581945859926</v>
      </c>
      <c r="T46" s="65">
        <f>+'Ark1'!AC2098</f>
        <v>-41.509887704020677</v>
      </c>
      <c r="U46" s="65">
        <f t="shared" si="6"/>
        <v>27.394904458598727</v>
      </c>
      <c r="V46" s="49">
        <f>+'Ark1'!V2098</f>
        <v>15.109741920483613</v>
      </c>
      <c r="W46" s="101">
        <f>+'Ark1'!X2098</f>
        <v>164.9648762677831</v>
      </c>
      <c r="X46" s="39"/>
      <c r="Y46" s="14"/>
      <c r="Z46" s="5"/>
      <c r="AA46" s="18"/>
      <c r="AB46"/>
      <c r="AE46"/>
    </row>
    <row r="47" spans="1:31" ht="15.6">
      <c r="A47" s="39"/>
      <c r="B47" s="47">
        <f>+'Ark1'!C2099</f>
        <v>2020</v>
      </c>
      <c r="C47" s="47">
        <f>+'Ark1'!G2099</f>
        <v>2</v>
      </c>
      <c r="D47" s="3" t="str">
        <f t="shared" si="9"/>
        <v>Vest</v>
      </c>
      <c r="E47" s="3">
        <v>2</v>
      </c>
      <c r="F47" s="3" t="s">
        <v>10</v>
      </c>
      <c r="G47" s="47">
        <f>+'Ark1'!Q2099</f>
        <v>94</v>
      </c>
      <c r="H47" s="47"/>
      <c r="I47" s="65">
        <f>+'Ark1'!R2099</f>
        <v>2433</v>
      </c>
      <c r="J47" s="47"/>
      <c r="K47" s="65">
        <f>+'Ark1'!S2099</f>
        <v>2433</v>
      </c>
      <c r="L47" s="101">
        <f>+'Ark1'!T2099</f>
        <v>36.130086130086127</v>
      </c>
      <c r="M47" s="101">
        <f>+'Ark1'!U2099</f>
        <v>35.936549298575628</v>
      </c>
      <c r="N47" s="49">
        <f>+'Ark1'!W2099</f>
        <v>58.986847513358001</v>
      </c>
      <c r="O47" s="47"/>
      <c r="P47" s="65">
        <f>+'Ark1'!Y2099</f>
        <v>150.98943690916528</v>
      </c>
      <c r="Q47" s="65"/>
      <c r="R47" s="76">
        <f>+'Ark1'!AA2099</f>
        <v>31.149450937090975</v>
      </c>
      <c r="S47" s="49">
        <f>+'Ark1'!AB2099</f>
        <v>4.7047465394190624</v>
      </c>
      <c r="T47" s="65">
        <f>+'Ark1'!AC2099</f>
        <v>-54.243905119618162</v>
      </c>
      <c r="U47" s="65">
        <f t="shared" si="6"/>
        <v>25.882978723404257</v>
      </c>
      <c r="V47" s="49">
        <f>+'Ark1'!V2099</f>
        <v>14.998766954377317</v>
      </c>
      <c r="W47" s="101">
        <f>+'Ark1'!X2099</f>
        <v>163.58552211177212</v>
      </c>
      <c r="X47" s="39"/>
      <c r="Y47" s="14"/>
      <c r="Z47" s="5"/>
      <c r="AA47" s="18"/>
      <c r="AB47"/>
      <c r="AE47"/>
    </row>
    <row r="48" spans="1:31" ht="15.6">
      <c r="A48" s="39"/>
      <c r="B48" s="47">
        <f>+'Ark1'!C2100</f>
        <v>2020</v>
      </c>
      <c r="C48" s="47">
        <f>+'Ark1'!G2100</f>
        <v>3</v>
      </c>
      <c r="D48" s="3" t="str">
        <f t="shared" si="9"/>
        <v>Midt</v>
      </c>
      <c r="E48" s="3">
        <v>1</v>
      </c>
      <c r="F48" s="3" t="s">
        <v>53</v>
      </c>
      <c r="G48" s="47">
        <f>+'Ark1'!Q2100</f>
        <v>41</v>
      </c>
      <c r="H48" s="47"/>
      <c r="I48" s="65">
        <f>+'Ark1'!R2100</f>
        <v>698</v>
      </c>
      <c r="J48" s="47"/>
      <c r="K48" s="65">
        <f>+'Ark1'!S2100</f>
        <v>698</v>
      </c>
      <c r="L48" s="101">
        <f>+'Ark1'!T2100</f>
        <v>91.361256544502623</v>
      </c>
      <c r="M48" s="101">
        <f>+'Ark1'!U2100</f>
        <v>92.05786474156848</v>
      </c>
      <c r="N48" s="49">
        <f>+'Ark1'!W2100</f>
        <v>60.472779369627496</v>
      </c>
      <c r="O48" s="47"/>
      <c r="P48" s="65">
        <f>+'Ark1'!Y2100</f>
        <v>144.39852435530076</v>
      </c>
      <c r="Q48" s="65"/>
      <c r="R48" s="76">
        <f>+'Ark1'!AA2100</f>
        <v>24.846027770249862</v>
      </c>
      <c r="S48" s="49">
        <f>+'Ark1'!AB2100</f>
        <v>3.6031629705833113</v>
      </c>
      <c r="T48" s="65">
        <f>+'Ark1'!AC2100</f>
        <v>-21.905859438303512</v>
      </c>
      <c r="U48" s="65">
        <f t="shared" si="6"/>
        <v>17.024390243902438</v>
      </c>
      <c r="V48" s="49">
        <f>+'Ark1'!V2100</f>
        <v>15.792263610315183</v>
      </c>
      <c r="W48" s="101">
        <f>+'Ark1'!X2100</f>
        <v>156.44477178255789</v>
      </c>
      <c r="X48" s="39"/>
      <c r="Y48" s="14"/>
      <c r="Z48" s="5"/>
      <c r="AA48" s="18"/>
      <c r="AB48"/>
      <c r="AE48"/>
    </row>
    <row r="49" spans="1:31" ht="15.6">
      <c r="A49" s="39"/>
      <c r="B49" s="47">
        <f>+'Ark1'!C2101</f>
        <v>2020</v>
      </c>
      <c r="C49" s="47">
        <f>+'Ark1'!G2101</f>
        <v>3</v>
      </c>
      <c r="D49" s="3" t="str">
        <f t="shared" si="9"/>
        <v>Midt</v>
      </c>
      <c r="E49" s="3">
        <v>2</v>
      </c>
      <c r="F49" s="3" t="s">
        <v>10</v>
      </c>
      <c r="G49" s="47">
        <f>+'Ark1'!Q2101</f>
        <v>17</v>
      </c>
      <c r="H49" s="47"/>
      <c r="I49" s="65">
        <f>+'Ark1'!R2101</f>
        <v>66</v>
      </c>
      <c r="J49" s="47"/>
      <c r="K49" s="65">
        <f>+'Ark1'!S2101</f>
        <v>66</v>
      </c>
      <c r="L49" s="101">
        <f>+'Ark1'!T2101</f>
        <v>8.6387434554973819</v>
      </c>
      <c r="M49" s="101">
        <f>+'Ark1'!U2101</f>
        <v>7.9421352584315388</v>
      </c>
      <c r="N49" s="49">
        <f>+'Ark1'!W2101</f>
        <v>59.742424242424242</v>
      </c>
      <c r="O49" s="47"/>
      <c r="P49" s="65">
        <f>+'Ark1'!Y2101</f>
        <v>131.74999999999997</v>
      </c>
      <c r="Q49" s="65"/>
      <c r="R49" s="76">
        <f>+'Ark1'!AA2101</f>
        <v>20.690074109743595</v>
      </c>
      <c r="S49" s="49">
        <f>+'Ark1'!AB2101</f>
        <v>3.775160466429361</v>
      </c>
      <c r="T49" s="65">
        <f>+'Ark1'!AC2101</f>
        <v>-40.098727748039927</v>
      </c>
      <c r="U49" s="65">
        <f t="shared" si="6"/>
        <v>3.8823529411764706</v>
      </c>
      <c r="V49" s="49">
        <f>+'Ark1'!V2101</f>
        <v>15.409090909090908</v>
      </c>
      <c r="W49" s="101">
        <f>+'Ark1'!X2101</f>
        <v>142.74106175514623</v>
      </c>
      <c r="X49" s="39"/>
      <c r="Y49" s="14"/>
      <c r="Z49" s="5"/>
      <c r="AA49" s="18"/>
      <c r="AB49"/>
      <c r="AE49"/>
    </row>
    <row r="50" spans="1:31" ht="15.6">
      <c r="A50" s="39"/>
      <c r="B50" s="47">
        <f>+'Ark1'!C2102</f>
        <v>2020</v>
      </c>
      <c r="C50" s="47">
        <f>+'Ark1'!G2102</f>
        <v>4</v>
      </c>
      <c r="D50" s="3" t="str">
        <f t="shared" si="9"/>
        <v>Nord</v>
      </c>
      <c r="E50" s="3">
        <v>1</v>
      </c>
      <c r="F50" s="3" t="s">
        <v>53</v>
      </c>
      <c r="G50" s="47">
        <f>+'Ark1'!Q2102</f>
        <v>44</v>
      </c>
      <c r="H50" s="47"/>
      <c r="I50" s="65">
        <f>+'Ark1'!R2102</f>
        <v>1400</v>
      </c>
      <c r="J50" s="47"/>
      <c r="K50" s="65">
        <f>+'Ark1'!S2102</f>
        <v>1400</v>
      </c>
      <c r="L50" s="101">
        <f>+'Ark1'!T2102</f>
        <v>96.219931271477634</v>
      </c>
      <c r="M50" s="101">
        <f>+'Ark1'!U2102</f>
        <v>96.331814712437264</v>
      </c>
      <c r="N50" s="49">
        <f>+'Ark1'!W2102</f>
        <v>59.104285714285744</v>
      </c>
      <c r="O50" s="47"/>
      <c r="P50" s="65">
        <f>+'Ark1'!Y2102</f>
        <v>146.78267142857158</v>
      </c>
      <c r="Q50" s="65"/>
      <c r="R50" s="76">
        <f>+'Ark1'!AA2102</f>
        <v>31.220121188206409</v>
      </c>
      <c r="S50" s="49">
        <f>+'Ark1'!AB2102</f>
        <v>4.3943774372741808</v>
      </c>
      <c r="T50" s="65">
        <f>+'Ark1'!AC2102</f>
        <v>-48.169545631095112</v>
      </c>
      <c r="U50" s="65">
        <f t="shared" si="6"/>
        <v>31.818181818181817</v>
      </c>
      <c r="V50" s="49">
        <f>+'Ark1'!V2102</f>
        <v>15.05214285714286</v>
      </c>
      <c r="W50" s="101">
        <f>+'Ark1'!X2102</f>
        <v>159.02781303203795</v>
      </c>
      <c r="X50" s="39"/>
      <c r="Y50" s="18"/>
      <c r="Z50" s="5"/>
      <c r="AA50" s="18"/>
      <c r="AB50"/>
      <c r="AE50"/>
    </row>
    <row r="51" spans="1:31" ht="15.6">
      <c r="A51" s="39"/>
      <c r="B51" s="47">
        <f>+'Ark1'!C2103</f>
        <v>2020</v>
      </c>
      <c r="C51" s="47">
        <f>+'Ark1'!G2103</f>
        <v>4</v>
      </c>
      <c r="D51" s="3" t="str">
        <f t="shared" si="9"/>
        <v>Nord</v>
      </c>
      <c r="E51" s="3">
        <v>2</v>
      </c>
      <c r="F51" s="3" t="s">
        <v>10</v>
      </c>
      <c r="G51" s="47">
        <f>+'Ark1'!Q2103</f>
        <v>9</v>
      </c>
      <c r="H51" s="47"/>
      <c r="I51" s="65">
        <f>+'Ark1'!R2103</f>
        <v>55</v>
      </c>
      <c r="J51" s="47"/>
      <c r="K51" s="65">
        <f>+'Ark1'!S2103</f>
        <v>55</v>
      </c>
      <c r="L51" s="101">
        <f>+'Ark1'!T2103</f>
        <v>3.7800687285223376</v>
      </c>
      <c r="M51" s="101">
        <f>+'Ark1'!U2103</f>
        <v>3.6681852875627512</v>
      </c>
      <c r="N51" s="49">
        <f>+'Ark1'!W2103</f>
        <v>61.490909090909078</v>
      </c>
      <c r="O51" s="47"/>
      <c r="P51" s="65">
        <f>+'Ark1'!Y2103</f>
        <v>142.27272727272725</v>
      </c>
      <c r="Q51" s="65"/>
      <c r="R51" s="76">
        <f>+'Ark1'!AA2103</f>
        <v>29.451954431492535</v>
      </c>
      <c r="S51" s="49">
        <f>+'Ark1'!AB2103</f>
        <v>4.0670414856847676</v>
      </c>
      <c r="T51" s="65">
        <f>+'Ark1'!AC2103</f>
        <v>8.1000929834610407</v>
      </c>
      <c r="U51" s="65">
        <f t="shared" si="6"/>
        <v>6.1111111111111107</v>
      </c>
      <c r="V51" s="49">
        <f>+'Ark1'!V2103</f>
        <v>16.236363636363638</v>
      </c>
      <c r="W51" s="101">
        <f>+'Ark1'!X2103</f>
        <v>154.14163301487253</v>
      </c>
      <c r="X51" s="39"/>
      <c r="Y51"/>
      <c r="Z51"/>
      <c r="AA51"/>
      <c r="AB51"/>
      <c r="AE51"/>
    </row>
    <row r="52" spans="1:31" ht="15.6">
      <c r="A52" s="39"/>
      <c r="B52" s="47">
        <f>+'Ark1'!C2104</f>
        <v>2019</v>
      </c>
      <c r="C52" s="47">
        <f>+'Ark1'!G2104</f>
        <v>1</v>
      </c>
      <c r="D52" s="48" t="str">
        <f>+D44</f>
        <v>Øst</v>
      </c>
      <c r="E52" s="48">
        <v>1</v>
      </c>
      <c r="F52" s="48" t="s">
        <v>53</v>
      </c>
      <c r="G52" s="47">
        <f>+'Ark1'!Q2104</f>
        <v>227</v>
      </c>
      <c r="H52" s="47"/>
      <c r="I52" s="65">
        <f>+'Ark1'!R2104</f>
        <v>5651</v>
      </c>
      <c r="J52" s="47"/>
      <c r="K52" s="65">
        <f>+'Ark1'!S2104</f>
        <v>5651</v>
      </c>
      <c r="L52" s="101">
        <f>+'Ark1'!T2104</f>
        <v>95.488340655626885</v>
      </c>
      <c r="M52" s="101">
        <f>+'Ark1'!U2104</f>
        <v>96.011712844808628</v>
      </c>
      <c r="N52" s="49">
        <f>+'Ark1'!W2104</f>
        <v>59.359228455140688</v>
      </c>
      <c r="O52" s="47"/>
      <c r="P52" s="65">
        <f>+'Ark1'!Y2104</f>
        <v>155.72661475845049</v>
      </c>
      <c r="Q52" s="65"/>
      <c r="R52" s="76">
        <f>+'Ark1'!AA2104</f>
        <v>31.097808258599446</v>
      </c>
      <c r="S52" s="49">
        <f>+'Ark1'!AB2104</f>
        <v>4.9256508343141512</v>
      </c>
      <c r="T52" s="65">
        <f>+'Ark1'!AC2104</f>
        <v>-47.72881649380907</v>
      </c>
      <c r="U52" s="65">
        <f t="shared" si="6"/>
        <v>24.894273127753305</v>
      </c>
      <c r="V52" s="49">
        <f>+'Ark1'!V2104</f>
        <v>15.132365952928687</v>
      </c>
      <c r="W52" s="101">
        <f>+'Ark1'!X2104</f>
        <v>168.71789247936059</v>
      </c>
      <c r="X52" s="39"/>
      <c r="Y52" s="18"/>
      <c r="Z52"/>
      <c r="AA52" s="18"/>
      <c r="AB52"/>
      <c r="AE52"/>
    </row>
    <row r="53" spans="1:31" ht="15.6">
      <c r="A53" s="39"/>
      <c r="B53" s="47">
        <f>+'Ark1'!C2105</f>
        <v>2019</v>
      </c>
      <c r="C53" s="47">
        <f>+'Ark1'!G2105</f>
        <v>1</v>
      </c>
      <c r="D53" s="48" t="str">
        <f t="shared" ref="D53:D59" si="10">+D45</f>
        <v>Øst</v>
      </c>
      <c r="E53" s="48">
        <v>2</v>
      </c>
      <c r="F53" s="48" t="s">
        <v>10</v>
      </c>
      <c r="G53" s="47">
        <f>+'Ark1'!Q2105</f>
        <v>58</v>
      </c>
      <c r="H53" s="47"/>
      <c r="I53" s="65">
        <f>+'Ark1'!R2105</f>
        <v>267</v>
      </c>
      <c r="J53" s="47"/>
      <c r="K53" s="65">
        <f>+'Ark1'!S2105</f>
        <v>267</v>
      </c>
      <c r="L53" s="101">
        <f>+'Ark1'!T2105</f>
        <v>4.5116593443731006</v>
      </c>
      <c r="M53" s="101">
        <f>+'Ark1'!U2105</f>
        <v>3.9882871551913599</v>
      </c>
      <c r="N53" s="49">
        <f>+'Ark1'!W2105</f>
        <v>57.906367041198486</v>
      </c>
      <c r="O53" s="47"/>
      <c r="P53" s="65">
        <f>+'Ark1'!Y2105</f>
        <v>136.91123595505621</v>
      </c>
      <c r="Q53" s="65"/>
      <c r="R53" s="76">
        <f>+'Ark1'!AA2105</f>
        <v>16.544531473975589</v>
      </c>
      <c r="S53" s="49">
        <f>+'Ark1'!AB2105</f>
        <v>4.5701601673429799</v>
      </c>
      <c r="T53" s="65">
        <f>+'Ark1'!AC2105</f>
        <v>-34.382590773456606</v>
      </c>
      <c r="U53" s="65">
        <f t="shared" si="6"/>
        <v>4.6034482758620694</v>
      </c>
      <c r="V53" s="49">
        <f>+'Ark1'!V2105</f>
        <v>14.426966292134836</v>
      </c>
      <c r="W53" s="101">
        <f>+'Ark1'!X2105</f>
        <v>148.33286669020171</v>
      </c>
      <c r="X53" s="39"/>
      <c r="Y53"/>
      <c r="Z53"/>
      <c r="AA53"/>
      <c r="AB53"/>
      <c r="AE53"/>
    </row>
    <row r="54" spans="1:31" ht="15.6">
      <c r="A54" s="39"/>
      <c r="B54" s="47">
        <f>+'Ark1'!C2106</f>
        <v>2019</v>
      </c>
      <c r="C54" s="47">
        <f>+'Ark1'!G2106</f>
        <v>2</v>
      </c>
      <c r="D54" s="48" t="str">
        <f t="shared" si="10"/>
        <v>Vest</v>
      </c>
      <c r="E54" s="48">
        <v>1</v>
      </c>
      <c r="F54" s="48" t="s">
        <v>53</v>
      </c>
      <c r="G54" s="47">
        <f>+'Ark1'!Q2106</f>
        <v>181</v>
      </c>
      <c r="H54" s="47"/>
      <c r="I54" s="65">
        <f>+'Ark1'!R2106</f>
        <v>5698</v>
      </c>
      <c r="J54" s="47"/>
      <c r="K54" s="65">
        <f>+'Ark1'!S2106</f>
        <v>5664</v>
      </c>
      <c r="L54" s="101">
        <f>+'Ark1'!T2106</f>
        <v>93.732521796348095</v>
      </c>
      <c r="M54" s="101">
        <f>+'Ark1'!U2106</f>
        <v>94.36558269161641</v>
      </c>
      <c r="N54" s="49">
        <f>+'Ark1'!W2106</f>
        <v>58.901129943502823</v>
      </c>
      <c r="O54" s="47"/>
      <c r="P54" s="65">
        <f>+'Ark1'!Y2106</f>
        <v>153.24126009125979</v>
      </c>
      <c r="Q54" s="65"/>
      <c r="R54" s="76">
        <f>+'Ark1'!AA2106</f>
        <v>30.254724063333427</v>
      </c>
      <c r="S54" s="49">
        <f>+'Ark1'!AB2106</f>
        <v>4.4685544585712043</v>
      </c>
      <c r="T54" s="65">
        <f>+'Ark1'!AC2106</f>
        <v>-44.691841556551935</v>
      </c>
      <c r="U54" s="65">
        <f t="shared" si="6"/>
        <v>31.480662983425415</v>
      </c>
      <c r="V54" s="49">
        <f>+'Ark1'!V2106</f>
        <v>14.949280449280453</v>
      </c>
      <c r="W54" s="101">
        <f>+'Ark1'!X2106</f>
        <v>167.00599362571188</v>
      </c>
      <c r="X54" s="39"/>
      <c r="Y54"/>
      <c r="Z54"/>
      <c r="AA54"/>
      <c r="AB54"/>
      <c r="AE54"/>
    </row>
    <row r="55" spans="1:31" ht="15.6">
      <c r="A55" s="39"/>
      <c r="B55" s="47">
        <f>+'Ark1'!C2107</f>
        <v>2019</v>
      </c>
      <c r="C55" s="47">
        <f>+'Ark1'!G2107</f>
        <v>2</v>
      </c>
      <c r="D55" s="48" t="str">
        <f t="shared" si="10"/>
        <v>Vest</v>
      </c>
      <c r="E55" s="48">
        <v>2</v>
      </c>
      <c r="F55" s="48" t="s">
        <v>10</v>
      </c>
      <c r="G55" s="47">
        <f>+'Ark1'!Q2107</f>
        <v>72</v>
      </c>
      <c r="H55" s="47"/>
      <c r="I55" s="65">
        <f>+'Ark1'!R2107</f>
        <v>381</v>
      </c>
      <c r="J55" s="47"/>
      <c r="K55" s="65">
        <f>+'Ark1'!S2107</f>
        <v>381</v>
      </c>
      <c r="L55" s="101">
        <f>+'Ark1'!T2107</f>
        <v>6.2674782036519154</v>
      </c>
      <c r="M55" s="101">
        <f>+'Ark1'!U2107</f>
        <v>5.634417308383564</v>
      </c>
      <c r="N55" s="49">
        <f>+'Ark1'!W2107</f>
        <v>60.968503937007853</v>
      </c>
      <c r="O55" s="47"/>
      <c r="P55" s="65">
        <f>+'Ark1'!Y2107</f>
        <v>136.83858267716525</v>
      </c>
      <c r="Q55" s="65"/>
      <c r="R55" s="76">
        <f>+'Ark1'!AA2107</f>
        <v>25.796284643399421</v>
      </c>
      <c r="S55" s="49">
        <f>+'Ark1'!AB2107</f>
        <v>4.9213291333704676</v>
      </c>
      <c r="T55" s="65">
        <f>+'Ark1'!AC2107</f>
        <v>-41.568681580252225</v>
      </c>
      <c r="U55" s="65">
        <f t="shared" si="6"/>
        <v>5.291666666666667</v>
      </c>
      <c r="V55" s="49">
        <f>+'Ark1'!V2107</f>
        <v>15.653543307086611</v>
      </c>
      <c r="W55" s="101">
        <f>+'Ark1'!X2107</f>
        <v>148.25415241296346</v>
      </c>
      <c r="X55" s="39"/>
      <c r="Y55" s="5"/>
      <c r="Z55"/>
      <c r="AA55"/>
      <c r="AB55"/>
      <c r="AE55"/>
    </row>
    <row r="56" spans="1:31" ht="15.6">
      <c r="A56" s="39"/>
      <c r="B56" s="47">
        <f>+'Ark1'!C2108</f>
        <v>2019</v>
      </c>
      <c r="C56" s="47">
        <f>+'Ark1'!G2108</f>
        <v>3</v>
      </c>
      <c r="D56" s="48" t="str">
        <f t="shared" si="10"/>
        <v>Midt</v>
      </c>
      <c r="E56" s="48">
        <v>1</v>
      </c>
      <c r="F56" s="48" t="s">
        <v>53</v>
      </c>
      <c r="G56" s="47">
        <f>+'Ark1'!Q2108</f>
        <v>54</v>
      </c>
      <c r="H56" s="47"/>
      <c r="I56" s="65">
        <f>+'Ark1'!R2108</f>
        <v>338</v>
      </c>
      <c r="J56" s="47"/>
      <c r="K56" s="65">
        <f>+'Ark1'!S2108</f>
        <v>338</v>
      </c>
      <c r="L56" s="101">
        <f>+'Ark1'!T2108</f>
        <v>76.643990929705183</v>
      </c>
      <c r="M56" s="101">
        <f>+'Ark1'!U2108</f>
        <v>78.758190233076064</v>
      </c>
      <c r="N56" s="49">
        <f>+'Ark1'!W2108</f>
        <v>59.059171597633132</v>
      </c>
      <c r="O56" s="47"/>
      <c r="P56" s="65">
        <f>+'Ark1'!Y2108</f>
        <v>153.80798816568043</v>
      </c>
      <c r="Q56" s="65"/>
      <c r="R56" s="76">
        <f>+'Ark1'!AA2108</f>
        <v>25.649539970265941</v>
      </c>
      <c r="S56" s="49">
        <f>+'Ark1'!AB2108</f>
        <v>4.3010995456877072</v>
      </c>
      <c r="T56" s="65">
        <f>+'Ark1'!AC2108</f>
        <v>-21.386067950333512</v>
      </c>
      <c r="U56" s="65">
        <f t="shared" si="6"/>
        <v>6.2592592592592595</v>
      </c>
      <c r="V56" s="49">
        <f>+'Ark1'!V2108</f>
        <v>15.011834319526624</v>
      </c>
      <c r="W56" s="101">
        <f>+'Ark1'!X2108</f>
        <v>166.63920711341339</v>
      </c>
      <c r="X56" s="39"/>
      <c r="Y56" s="4"/>
      <c r="Z56" s="4"/>
      <c r="AA56" s="4"/>
      <c r="AB56"/>
      <c r="AE56"/>
    </row>
    <row r="57" spans="1:31" ht="15.6">
      <c r="A57" s="39"/>
      <c r="B57" s="47">
        <f>+'Ark1'!C2109</f>
        <v>2019</v>
      </c>
      <c r="C57" s="47">
        <f>+'Ark1'!G2109</f>
        <v>3</v>
      </c>
      <c r="D57" s="48" t="str">
        <f t="shared" si="10"/>
        <v>Midt</v>
      </c>
      <c r="E57" s="48">
        <v>2</v>
      </c>
      <c r="F57" s="48" t="s">
        <v>10</v>
      </c>
      <c r="G57" s="47">
        <f>+'Ark1'!Q2109</f>
        <v>17</v>
      </c>
      <c r="H57" s="47"/>
      <c r="I57" s="65">
        <f>+'Ark1'!R2109</f>
        <v>103</v>
      </c>
      <c r="J57" s="47"/>
      <c r="K57" s="65">
        <f>+'Ark1'!S2109</f>
        <v>103</v>
      </c>
      <c r="L57" s="101">
        <f>+'Ark1'!T2109</f>
        <v>23.356009070294796</v>
      </c>
      <c r="M57" s="101">
        <f>+'Ark1'!U2109</f>
        <v>21.241809766923964</v>
      </c>
      <c r="N57" s="49">
        <f>+'Ark1'!W2109</f>
        <v>58.844660194174757</v>
      </c>
      <c r="O57" s="47"/>
      <c r="P57" s="65">
        <f>+'Ark1'!Y2109</f>
        <v>136.1300970873786</v>
      </c>
      <c r="Q57" s="65"/>
      <c r="R57" s="76">
        <f>+'Ark1'!AA2109</f>
        <v>17.249611420705254</v>
      </c>
      <c r="S57" s="49">
        <f>+'Ark1'!AB2109</f>
        <v>4.118999976555199</v>
      </c>
      <c r="T57" s="65">
        <f>+'Ark1'!AC2109</f>
        <v>-38.717061342374073</v>
      </c>
      <c r="U57" s="65">
        <f t="shared" si="6"/>
        <v>6.0588235294117645</v>
      </c>
      <c r="V57" s="49">
        <f>+'Ark1'!V2109</f>
        <v>14.932038834951461</v>
      </c>
      <c r="W57" s="101">
        <f>+'Ark1'!X2109</f>
        <v>147.48656239152621</v>
      </c>
      <c r="X57" s="39"/>
      <c r="Y57" s="11"/>
      <c r="Z57" s="1"/>
      <c r="AA57" s="5"/>
      <c r="AB57"/>
      <c r="AE57"/>
    </row>
    <row r="58" spans="1:31" ht="15.6">
      <c r="A58" s="39"/>
      <c r="B58" s="47">
        <f>+'Ark1'!C2110</f>
        <v>2019</v>
      </c>
      <c r="C58" s="47">
        <f>+'Ark1'!G2110</f>
        <v>4</v>
      </c>
      <c r="D58" s="48" t="str">
        <f t="shared" si="10"/>
        <v>Nord</v>
      </c>
      <c r="E58" s="48">
        <v>1</v>
      </c>
      <c r="F58" s="48" t="s">
        <v>53</v>
      </c>
      <c r="G58" s="47">
        <f>+'Ark1'!Q2110</f>
        <v>48</v>
      </c>
      <c r="H58" s="47"/>
      <c r="I58" s="65">
        <f>+'Ark1'!R2110</f>
        <v>1842</v>
      </c>
      <c r="J58" s="47"/>
      <c r="K58" s="65">
        <f>+'Ark1'!S2110</f>
        <v>1842</v>
      </c>
      <c r="L58" s="101">
        <f>+'Ark1'!T2110</f>
        <v>92.842741935483872</v>
      </c>
      <c r="M58" s="101">
        <f>+'Ark1'!U2110</f>
        <v>93.416785750177127</v>
      </c>
      <c r="N58" s="49">
        <f>+'Ark1'!W2110</f>
        <v>59.313789359391983</v>
      </c>
      <c r="O58" s="47"/>
      <c r="P58" s="65">
        <f>+'Ark1'!Y2110</f>
        <v>144.83349619978299</v>
      </c>
      <c r="Q58" s="65"/>
      <c r="R58" s="76">
        <f>+'Ark1'!AA2110</f>
        <v>29.877583781839604</v>
      </c>
      <c r="S58" s="49">
        <f>+'Ark1'!AB2110</f>
        <v>4.3586890610949265</v>
      </c>
      <c r="T58" s="65">
        <f>+'Ark1'!AC2110</f>
        <v>-51.458115932620942</v>
      </c>
      <c r="U58" s="65">
        <f t="shared" si="6"/>
        <v>38.375</v>
      </c>
      <c r="V58" s="49">
        <f>+'Ark1'!V2110</f>
        <v>15.1742671009772</v>
      </c>
      <c r="W58" s="101">
        <f>+'Ark1'!X2110</f>
        <v>156.91603055231056</v>
      </c>
      <c r="X58" s="39"/>
      <c r="Y58" s="11"/>
      <c r="Z58" s="1"/>
      <c r="AA58" s="5"/>
      <c r="AB58"/>
      <c r="AE58"/>
    </row>
    <row r="59" spans="1:31" ht="15.6">
      <c r="A59" s="39"/>
      <c r="B59" s="47">
        <f>+'Ark1'!C2111</f>
        <v>2019</v>
      </c>
      <c r="C59" s="47">
        <f>+'Ark1'!G2111</f>
        <v>4</v>
      </c>
      <c r="D59" s="48" t="str">
        <f t="shared" si="10"/>
        <v>Nord</v>
      </c>
      <c r="E59" s="48">
        <v>2</v>
      </c>
      <c r="F59" s="48" t="s">
        <v>10</v>
      </c>
      <c r="G59" s="47">
        <f>+'Ark1'!Q2111</f>
        <v>6</v>
      </c>
      <c r="H59" s="47"/>
      <c r="I59" s="65">
        <f>+'Ark1'!R2111</f>
        <v>142</v>
      </c>
      <c r="J59" s="47"/>
      <c r="K59" s="65">
        <f>+'Ark1'!S2111</f>
        <v>142</v>
      </c>
      <c r="L59" s="101">
        <f>+'Ark1'!T2111</f>
        <v>7.1572580645161281</v>
      </c>
      <c r="M59" s="101">
        <f>+'Ark1'!U2111</f>
        <v>6.5832142498229018</v>
      </c>
      <c r="N59" s="49">
        <f>+'Ark1'!W2111</f>
        <v>62.41549295774648</v>
      </c>
      <c r="O59" s="47"/>
      <c r="P59" s="65">
        <f>+'Ark1'!Y2111</f>
        <v>132.39859154929579</v>
      </c>
      <c r="Q59" s="65"/>
      <c r="R59" s="76">
        <f>+'Ark1'!AA2111</f>
        <v>30.684262117219539</v>
      </c>
      <c r="S59" s="49">
        <f>+'Ark1'!AB2111</f>
        <v>1.8047002706410904</v>
      </c>
      <c r="T59" s="65">
        <f>+'Ark1'!AC2111</f>
        <v>-13.475341031286362</v>
      </c>
      <c r="U59" s="65">
        <f t="shared" si="6"/>
        <v>23.666666666666668</v>
      </c>
      <c r="V59" s="49">
        <f>+'Ark1'!V2111</f>
        <v>16.80985915492958</v>
      </c>
      <c r="W59" s="101">
        <f>+'Ark1'!X2111</f>
        <v>143.44376115850028</v>
      </c>
      <c r="X59" s="39"/>
      <c r="Y59" s="11"/>
      <c r="Z59" s="1"/>
      <c r="AA59" s="5"/>
      <c r="AB59"/>
      <c r="AE59"/>
    </row>
    <row r="60" spans="1:31" ht="15.6">
      <c r="A60" s="39"/>
      <c r="B60" s="47">
        <f>+'Ark1'!C2112</f>
        <v>2018</v>
      </c>
      <c r="C60" s="47">
        <f>+'Ark1'!G2112</f>
        <v>1</v>
      </c>
      <c r="D60" s="3" t="str">
        <f>+D52</f>
        <v>Øst</v>
      </c>
      <c r="E60" s="3">
        <v>1</v>
      </c>
      <c r="F60" s="3" t="s">
        <v>53</v>
      </c>
      <c r="G60" s="47">
        <f>+'Ark1'!Q2112</f>
        <v>244</v>
      </c>
      <c r="H60" s="47"/>
      <c r="I60" s="65">
        <f>+'Ark1'!R2112</f>
        <v>6252</v>
      </c>
      <c r="J60" s="47"/>
      <c r="K60" s="65">
        <f>+'Ark1'!S2112</f>
        <v>6252</v>
      </c>
      <c r="L60" s="101">
        <f>+'Ark1'!T2112</f>
        <v>96.377370124865124</v>
      </c>
      <c r="M60" s="101">
        <f>+'Ark1'!U2112</f>
        <v>96.686314966529977</v>
      </c>
      <c r="N60" s="49">
        <f>+'Ark1'!W2112</f>
        <v>58.924504158669208</v>
      </c>
      <c r="O60" s="47"/>
      <c r="P60" s="65">
        <f>+'Ark1'!Y2112</f>
        <v>157.06260396673051</v>
      </c>
      <c r="Q60" s="65"/>
      <c r="R60" s="76">
        <f>+'Ark1'!AA2112</f>
        <v>31.001585869511821</v>
      </c>
      <c r="S60" s="49">
        <f>+'Ark1'!AB2112</f>
        <v>5.1476964697620922</v>
      </c>
      <c r="T60" s="65">
        <f>+'Ark1'!AC2112</f>
        <v>-53.419155394434597</v>
      </c>
      <c r="U60" s="65">
        <f t="shared" si="6"/>
        <v>25.622950819672131</v>
      </c>
      <c r="V60" s="49">
        <f>+'Ark1'!V2112</f>
        <v>14.908829174664103</v>
      </c>
      <c r="W60" s="101">
        <f>+'Ark1'!X2112</f>
        <v>170.16533474185331</v>
      </c>
      <c r="X60" s="39"/>
      <c r="Y60" s="11"/>
      <c r="Z60" s="1"/>
      <c r="AA60" s="5"/>
      <c r="AB60"/>
      <c r="AE60"/>
    </row>
    <row r="61" spans="1:31" ht="15.6">
      <c r="A61" s="39"/>
      <c r="B61" s="47">
        <f>+'Ark1'!C2113</f>
        <v>2018</v>
      </c>
      <c r="C61" s="47">
        <f>+'Ark1'!G2113</f>
        <v>1</v>
      </c>
      <c r="D61" s="3" t="str">
        <f t="shared" ref="D61:D67" si="11">+D53</f>
        <v>Øst</v>
      </c>
      <c r="E61" s="3">
        <v>2</v>
      </c>
      <c r="F61" s="3" t="s">
        <v>10</v>
      </c>
      <c r="G61" s="47">
        <f>+'Ark1'!Q2113</f>
        <v>49</v>
      </c>
      <c r="H61" s="47"/>
      <c r="I61" s="65">
        <f>+'Ark1'!R2113</f>
        <v>235</v>
      </c>
      <c r="J61" s="47"/>
      <c r="K61" s="65">
        <f>+'Ark1'!S2113</f>
        <v>235</v>
      </c>
      <c r="L61" s="101">
        <f>+'Ark1'!T2113</f>
        <v>3.6226298751348849</v>
      </c>
      <c r="M61" s="101">
        <f>+'Ark1'!U2113</f>
        <v>3.3136850334700534</v>
      </c>
      <c r="N61" s="49">
        <f>+'Ark1'!W2113</f>
        <v>58.314893617021291</v>
      </c>
      <c r="O61" s="47"/>
      <c r="P61" s="65">
        <f>+'Ark1'!Y2113</f>
        <v>143.20893617021278</v>
      </c>
      <c r="Q61" s="65"/>
      <c r="R61" s="76">
        <f>+'Ark1'!AA2113</f>
        <v>20.427569109400537</v>
      </c>
      <c r="S61" s="49">
        <f>+'Ark1'!AB2113</f>
        <v>4.8407392930807953</v>
      </c>
      <c r="T61" s="65">
        <f>+'Ark1'!AC2113</f>
        <v>-38.057544748615378</v>
      </c>
      <c r="U61" s="65">
        <f t="shared" si="6"/>
        <v>4.795918367346939</v>
      </c>
      <c r="V61" s="49">
        <f>+'Ark1'!V2113</f>
        <v>14.6</v>
      </c>
      <c r="W61" s="101">
        <f>+'Ark1'!X2113</f>
        <v>155.15594384638439</v>
      </c>
      <c r="X61" s="39"/>
      <c r="Y61" s="11"/>
      <c r="Z61" s="11"/>
      <c r="AA61" s="5"/>
      <c r="AB61"/>
      <c r="AE61"/>
    </row>
    <row r="62" spans="1:31" ht="15.6">
      <c r="A62" s="39"/>
      <c r="B62" s="47">
        <f>+'Ark1'!C2114</f>
        <v>2018</v>
      </c>
      <c r="C62" s="47">
        <f>+'Ark1'!G2114</f>
        <v>2</v>
      </c>
      <c r="D62" s="3" t="str">
        <f t="shared" si="11"/>
        <v>Vest</v>
      </c>
      <c r="E62" s="3">
        <v>1</v>
      </c>
      <c r="F62" s="3" t="s">
        <v>53</v>
      </c>
      <c r="G62" s="47">
        <f>+'Ark1'!Q2114</f>
        <v>192</v>
      </c>
      <c r="H62" s="47"/>
      <c r="I62" s="65">
        <f>+'Ark1'!R2114</f>
        <v>6262</v>
      </c>
      <c r="J62" s="47"/>
      <c r="K62" s="65">
        <f>+'Ark1'!S2114</f>
        <v>6262</v>
      </c>
      <c r="L62" s="101">
        <f>+'Ark1'!T2114</f>
        <v>95.89586523736601</v>
      </c>
      <c r="M62" s="101">
        <f>+'Ark1'!U2114</f>
        <v>96.167536270025991</v>
      </c>
      <c r="N62" s="49">
        <f>+'Ark1'!W2114</f>
        <v>58.505429575215594</v>
      </c>
      <c r="O62" s="47"/>
      <c r="P62" s="65">
        <f>+'Ark1'!Y2114</f>
        <v>153.35185244330896</v>
      </c>
      <c r="Q62" s="65"/>
      <c r="R62" s="76">
        <f>+'Ark1'!AA2114</f>
        <v>30.567173003014759</v>
      </c>
      <c r="S62" s="49">
        <f>+'Ark1'!AB2114</f>
        <v>4.6570558487405407</v>
      </c>
      <c r="T62" s="65">
        <f>+'Ark1'!AC2114</f>
        <v>-46.120758363377682</v>
      </c>
      <c r="U62" s="65">
        <f t="shared" si="6"/>
        <v>32.614583333333336</v>
      </c>
      <c r="V62" s="49">
        <f>+'Ark1'!V2114</f>
        <v>14.75838390290642</v>
      </c>
      <c r="W62" s="101">
        <f>+'Ark1'!X2114</f>
        <v>166.14501889849316</v>
      </c>
      <c r="X62" s="39"/>
      <c r="Y62" s="11"/>
      <c r="Z62" s="11"/>
      <c r="AA62" s="5"/>
      <c r="AB62"/>
      <c r="AE62"/>
    </row>
    <row r="63" spans="1:31" ht="15.6">
      <c r="A63" s="39"/>
      <c r="B63" s="47">
        <f>+'Ark1'!C2115</f>
        <v>2018</v>
      </c>
      <c r="C63" s="47">
        <f>+'Ark1'!G2115</f>
        <v>2</v>
      </c>
      <c r="D63" s="3" t="str">
        <f t="shared" si="11"/>
        <v>Vest</v>
      </c>
      <c r="E63" s="3">
        <v>2</v>
      </c>
      <c r="F63" s="3" t="s">
        <v>10</v>
      </c>
      <c r="G63" s="47">
        <f>+'Ark1'!Q2115</f>
        <v>60</v>
      </c>
      <c r="H63" s="47"/>
      <c r="I63" s="65">
        <f>+'Ark1'!R2115</f>
        <v>268</v>
      </c>
      <c r="J63" s="47"/>
      <c r="K63" s="65">
        <f>+'Ark1'!S2115</f>
        <v>268</v>
      </c>
      <c r="L63" s="101">
        <f>+'Ark1'!T2115</f>
        <v>4.1041347626339988</v>
      </c>
      <c r="M63" s="101">
        <f>+'Ark1'!U2115</f>
        <v>3.8324637299740112</v>
      </c>
      <c r="N63" s="49">
        <f>+'Ark1'!W2115</f>
        <v>56.951492537313449</v>
      </c>
      <c r="O63" s="47"/>
      <c r="P63" s="65">
        <f>+'Ark1'!Y2115</f>
        <v>142.79626865671645</v>
      </c>
      <c r="Q63" s="65"/>
      <c r="R63" s="76">
        <f>+'Ark1'!AA2115</f>
        <v>16.137977396045375</v>
      </c>
      <c r="S63" s="49">
        <f>+'Ark1'!AB2115</f>
        <v>4.5129868170800087</v>
      </c>
      <c r="T63" s="65">
        <f>+'Ark1'!AC2115</f>
        <v>-32.477015555262994</v>
      </c>
      <c r="U63" s="65">
        <f t="shared" si="6"/>
        <v>4.4666666666666668</v>
      </c>
      <c r="V63" s="49">
        <f>+'Ark1'!V2115</f>
        <v>13.921641791044772</v>
      </c>
      <c r="W63" s="101">
        <f>+'Ark1'!X2115</f>
        <v>154.7088501156191</v>
      </c>
      <c r="X63" s="39"/>
      <c r="Y63" s="11"/>
      <c r="Z63" s="11"/>
      <c r="AA63" s="5"/>
      <c r="AB63"/>
      <c r="AE63"/>
    </row>
    <row r="64" spans="1:31" ht="15.6">
      <c r="A64" s="39"/>
      <c r="B64" s="47">
        <f>+'Ark1'!C2116</f>
        <v>2018</v>
      </c>
      <c r="C64" s="47">
        <f>+'Ark1'!G2116</f>
        <v>3</v>
      </c>
      <c r="D64" s="3" t="str">
        <f t="shared" si="11"/>
        <v>Midt</v>
      </c>
      <c r="E64" s="3">
        <v>1</v>
      </c>
      <c r="F64" s="3" t="s">
        <v>53</v>
      </c>
      <c r="G64" s="47">
        <f>+'Ark1'!Q2116</f>
        <v>35</v>
      </c>
      <c r="H64" s="47"/>
      <c r="I64" s="65">
        <f>+'Ark1'!R2116</f>
        <v>330</v>
      </c>
      <c r="J64" s="47"/>
      <c r="K64" s="65">
        <f>+'Ark1'!S2116</f>
        <v>330</v>
      </c>
      <c r="L64" s="101">
        <f>+'Ark1'!T2116</f>
        <v>86.161879895561341</v>
      </c>
      <c r="M64" s="101">
        <f>+'Ark1'!U2116</f>
        <v>87.331457370410234</v>
      </c>
      <c r="N64" s="49">
        <f>+'Ark1'!W2116</f>
        <v>59.33333333333335</v>
      </c>
      <c r="O64" s="47"/>
      <c r="P64" s="65">
        <f>+'Ark1'!Y2116</f>
        <v>150.75606060606069</v>
      </c>
      <c r="Q64" s="65"/>
      <c r="R64" s="76">
        <f>+'Ark1'!AA2116</f>
        <v>28.382449382778951</v>
      </c>
      <c r="S64" s="49">
        <f>+'Ark1'!AB2116</f>
        <v>5.0480519294900317</v>
      </c>
      <c r="T64" s="65">
        <f>+'Ark1'!AC2116</f>
        <v>-47.691284405176575</v>
      </c>
      <c r="U64" s="65">
        <f t="shared" si="6"/>
        <v>9.4285714285714288</v>
      </c>
      <c r="V64" s="49">
        <f>+'Ark1'!V2116</f>
        <v>15.118181818181821</v>
      </c>
      <c r="W64" s="101">
        <f>+'Ark1'!X2116</f>
        <v>163.33267671295835</v>
      </c>
      <c r="X64" s="39"/>
      <c r="Y64" s="11"/>
      <c r="Z64" s="11"/>
      <c r="AA64" s="5"/>
      <c r="AB64"/>
      <c r="AE64"/>
    </row>
    <row r="65" spans="1:31" ht="15.6">
      <c r="A65" s="39"/>
      <c r="B65" s="47">
        <f>+'Ark1'!C2117</f>
        <v>2018</v>
      </c>
      <c r="C65" s="47">
        <f>+'Ark1'!G2117</f>
        <v>3</v>
      </c>
      <c r="D65" s="3" t="str">
        <f t="shared" si="11"/>
        <v>Midt</v>
      </c>
      <c r="E65" s="3">
        <v>2</v>
      </c>
      <c r="F65" s="3" t="s">
        <v>10</v>
      </c>
      <c r="G65" s="47">
        <f>+'Ark1'!Q2117</f>
        <v>14</v>
      </c>
      <c r="H65" s="47"/>
      <c r="I65" s="65">
        <f>+'Ark1'!R2117</f>
        <v>53</v>
      </c>
      <c r="J65" s="47"/>
      <c r="K65" s="65">
        <f>+'Ark1'!S2117</f>
        <v>52</v>
      </c>
      <c r="L65" s="101">
        <f>+'Ark1'!T2117</f>
        <v>13.838120104438644</v>
      </c>
      <c r="M65" s="101">
        <f>+'Ark1'!U2117</f>
        <v>12.668542629589769</v>
      </c>
      <c r="N65" s="49">
        <f>+'Ark1'!W2117</f>
        <v>56.942307692307693</v>
      </c>
      <c r="O65" s="47"/>
      <c r="P65" s="65">
        <f>+'Ark1'!Y2117</f>
        <v>136.16603773584902</v>
      </c>
      <c r="Q65" s="65"/>
      <c r="R65" s="76">
        <f>+'Ark1'!AA2117</f>
        <v>17.316103938857118</v>
      </c>
      <c r="S65" s="49">
        <f>+'Ark1'!AB2117</f>
        <v>4.2309003476186424</v>
      </c>
      <c r="T65" s="65">
        <f>+'Ark1'!AC2117</f>
        <v>-45.089213602748714</v>
      </c>
      <c r="U65" s="65">
        <f t="shared" si="6"/>
        <v>3.7857142857142856</v>
      </c>
      <c r="V65" s="49">
        <f>+'Ark1'!V2117</f>
        <v>14</v>
      </c>
      <c r="W65" s="101">
        <f>+'Ark1'!X2117</f>
        <v>150.27494429567244</v>
      </c>
      <c r="X65" s="39"/>
      <c r="Y65" s="11"/>
      <c r="Z65" s="5"/>
      <c r="AA65" s="5"/>
      <c r="AB65"/>
      <c r="AE65"/>
    </row>
    <row r="66" spans="1:31" ht="15.6">
      <c r="A66" s="39"/>
      <c r="B66" s="47">
        <f>+'Ark1'!C2118</f>
        <v>2018</v>
      </c>
      <c r="C66" s="47">
        <f>+'Ark1'!G2118</f>
        <v>4</v>
      </c>
      <c r="D66" s="3" t="str">
        <f t="shared" si="11"/>
        <v>Nord</v>
      </c>
      <c r="E66" s="3">
        <v>1</v>
      </c>
      <c r="F66" s="3" t="s">
        <v>53</v>
      </c>
      <c r="G66" s="47">
        <f>+'Ark1'!Q2118</f>
        <v>46</v>
      </c>
      <c r="H66" s="47"/>
      <c r="I66" s="65">
        <f>+'Ark1'!R2118</f>
        <v>1944</v>
      </c>
      <c r="J66" s="47"/>
      <c r="K66" s="65">
        <f>+'Ark1'!S2118</f>
        <v>1944</v>
      </c>
      <c r="L66" s="101">
        <f>+'Ark1'!T2118</f>
        <v>92.263882297104871</v>
      </c>
      <c r="M66" s="101">
        <f>+'Ark1'!U2118</f>
        <v>92.404337164360015</v>
      </c>
      <c r="N66" s="49">
        <f>+'Ark1'!W2118</f>
        <v>58.47530864197531</v>
      </c>
      <c r="O66" s="47"/>
      <c r="P66" s="65">
        <f>+'Ark1'!Y2118</f>
        <v>145.34032921810723</v>
      </c>
      <c r="Q66" s="65"/>
      <c r="R66" s="76">
        <f>+'Ark1'!AA2118</f>
        <v>33.109712857230726</v>
      </c>
      <c r="S66" s="49">
        <f>+'Ark1'!AB2118</f>
        <v>4.8570519991911647</v>
      </c>
      <c r="T66" s="65">
        <f>+'Ark1'!AC2118</f>
        <v>-51.377847809705322</v>
      </c>
      <c r="U66" s="65">
        <f t="shared" si="6"/>
        <v>42.260869565217391</v>
      </c>
      <c r="V66" s="49">
        <f>+'Ark1'!V2118</f>
        <v>14.712962962962964</v>
      </c>
      <c r="W66" s="101">
        <f>+'Ark1'!X2118</f>
        <v>157.46514541506701</v>
      </c>
      <c r="X66" s="39"/>
      <c r="Y66" s="11"/>
      <c r="Z66" s="5"/>
      <c r="AA66" s="5"/>
      <c r="AB66"/>
      <c r="AE66"/>
    </row>
    <row r="67" spans="1:31" ht="15.6">
      <c r="A67" s="39"/>
      <c r="B67" s="47">
        <f>+'Ark1'!C2119</f>
        <v>2018</v>
      </c>
      <c r="C67" s="47">
        <f>+'Ark1'!G2119</f>
        <v>4</v>
      </c>
      <c r="D67" s="3" t="str">
        <f t="shared" si="11"/>
        <v>Nord</v>
      </c>
      <c r="E67" s="3">
        <v>2</v>
      </c>
      <c r="F67" s="3" t="s">
        <v>10</v>
      </c>
      <c r="G67" s="47">
        <f>+'Ark1'!Q2119</f>
        <v>5</v>
      </c>
      <c r="H67" s="47"/>
      <c r="I67" s="65">
        <f>+'Ark1'!R2119</f>
        <v>163</v>
      </c>
      <c r="J67" s="47"/>
      <c r="K67" s="65">
        <f>+'Ark1'!S2119</f>
        <v>163</v>
      </c>
      <c r="L67" s="101">
        <f>+'Ark1'!T2119</f>
        <v>7.736117702895112</v>
      </c>
      <c r="M67" s="101">
        <f>+'Ark1'!U2119</f>
        <v>7.5956628356399758</v>
      </c>
      <c r="N67" s="49">
        <f>+'Ark1'!W2119</f>
        <v>62.220858895705518</v>
      </c>
      <c r="O67" s="47"/>
      <c r="P67" s="65">
        <f>+'Ark1'!Y2119</f>
        <v>142.48466257668699</v>
      </c>
      <c r="Q67" s="65"/>
      <c r="R67" s="76">
        <f>+'Ark1'!AA2119</f>
        <v>32.196199872591727</v>
      </c>
      <c r="S67" s="49">
        <f>+'Ark1'!AB2119</f>
        <v>2.0959339540164219</v>
      </c>
      <c r="T67" s="65">
        <f>+'Ark1'!AC2119</f>
        <v>-31.524822549633143</v>
      </c>
      <c r="U67" s="65">
        <f t="shared" si="6"/>
        <v>32.6</v>
      </c>
      <c r="V67" s="49">
        <f>+'Ark1'!V2119</f>
        <v>16.595092024539873</v>
      </c>
      <c r="W67" s="101">
        <f>+'Ark1'!X2119</f>
        <v>154.37124872880511</v>
      </c>
      <c r="X67" s="39"/>
      <c r="Y67" s="11"/>
      <c r="Z67" s="5"/>
      <c r="AA67" s="5"/>
      <c r="AB67"/>
      <c r="AE67"/>
    </row>
    <row r="68" spans="1:31" ht="15.6">
      <c r="A68" s="39"/>
      <c r="B68" s="47">
        <f>+'Ark1'!C2120</f>
        <v>2017</v>
      </c>
      <c r="C68" s="47">
        <f>+'Ark1'!G2120</f>
        <v>1</v>
      </c>
      <c r="D68" s="48" t="s">
        <v>4</v>
      </c>
      <c r="E68" s="48">
        <v>1</v>
      </c>
      <c r="F68" s="48" t="s">
        <v>53</v>
      </c>
      <c r="G68" s="47">
        <f>+'Ark1'!Q2120</f>
        <v>256</v>
      </c>
      <c r="H68" s="47"/>
      <c r="I68" s="65">
        <f>+'Ark1'!R2120</f>
        <v>5916</v>
      </c>
      <c r="J68" s="47"/>
      <c r="K68" s="65">
        <f>+'Ark1'!S2120</f>
        <v>5916</v>
      </c>
      <c r="L68" s="101">
        <f>+'Ark1'!T2120</f>
        <v>96.967710211440775</v>
      </c>
      <c r="M68" s="101">
        <f>+'Ark1'!U2120</f>
        <v>97.198613618363652</v>
      </c>
      <c r="N68" s="49">
        <f>+'Ark1'!W2120</f>
        <v>58.844996619337394</v>
      </c>
      <c r="O68" s="47"/>
      <c r="P68" s="65">
        <f>+'Ark1'!Y2120</f>
        <v>155.44034820824859</v>
      </c>
      <c r="Q68" s="65"/>
      <c r="R68" s="76">
        <f>+'Ark1'!AA2120</f>
        <v>29.408100569768159</v>
      </c>
      <c r="S68" s="49">
        <f>+'Ark1'!AB2120</f>
        <v>5.1100277580744971</v>
      </c>
      <c r="T68" s="65">
        <f>+'Ark1'!AC2120</f>
        <v>-46.806688243301878</v>
      </c>
      <c r="U68" s="65">
        <f t="shared" si="6"/>
        <v>23.109375</v>
      </c>
      <c r="V68" s="49">
        <f>+'Ark1'!V2120</f>
        <v>14.844827586206897</v>
      </c>
      <c r="W68" s="101">
        <f>+'Ark1'!X2120</f>
        <v>168.40774453764772</v>
      </c>
      <c r="X68" s="39"/>
      <c r="Y68" s="11"/>
      <c r="Z68" s="5"/>
      <c r="AA68" s="5"/>
      <c r="AB68"/>
      <c r="AE68"/>
    </row>
    <row r="69" spans="1:31" ht="15.6">
      <c r="A69" s="39"/>
      <c r="B69" s="47">
        <f>+'Ark1'!C2121</f>
        <v>2017</v>
      </c>
      <c r="C69" s="47">
        <f>+'Ark1'!G2121</f>
        <v>1</v>
      </c>
      <c r="D69" s="48" t="s">
        <v>4</v>
      </c>
      <c r="E69" s="48">
        <v>2</v>
      </c>
      <c r="F69" s="48" t="s">
        <v>10</v>
      </c>
      <c r="G69" s="47">
        <f>+'Ark1'!Q2121</f>
        <v>47</v>
      </c>
      <c r="H69" s="47"/>
      <c r="I69" s="65">
        <f>+'Ark1'!R2121</f>
        <v>185</v>
      </c>
      <c r="J69" s="47"/>
      <c r="K69" s="65">
        <f>+'Ark1'!S2121</f>
        <v>185</v>
      </c>
      <c r="L69" s="101">
        <f>+'Ark1'!T2121</f>
        <v>3.0322897885592521</v>
      </c>
      <c r="M69" s="101">
        <f>+'Ark1'!U2121</f>
        <v>2.801386381636314</v>
      </c>
      <c r="N69" s="49">
        <f>+'Ark1'!W2121</f>
        <v>57.778378378378349</v>
      </c>
      <c r="O69" s="47"/>
      <c r="P69" s="65">
        <f>+'Ark1'!Y2121</f>
        <v>143.26270270270271</v>
      </c>
      <c r="Q69" s="65"/>
      <c r="R69" s="76">
        <f>+'Ark1'!AA2121</f>
        <v>22.790101294634841</v>
      </c>
      <c r="S69" s="49">
        <f>+'Ark1'!AB2121</f>
        <v>4.7940918106834625</v>
      </c>
      <c r="T69" s="65">
        <f>+'Ark1'!AC2121</f>
        <v>-29.125397306953076</v>
      </c>
      <c r="U69" s="65">
        <f t="shared" si="6"/>
        <v>3.9361702127659575</v>
      </c>
      <c r="V69" s="49">
        <f>+'Ark1'!V2121</f>
        <v>14.178378378378376</v>
      </c>
      <c r="W69" s="101">
        <f>+'Ark1'!X2121</f>
        <v>155.21419577757604</v>
      </c>
      <c r="X69" s="39"/>
      <c r="Y69" s="11"/>
      <c r="Z69" s="5"/>
      <c r="AA69" s="5"/>
      <c r="AB69"/>
      <c r="AE69"/>
    </row>
    <row r="70" spans="1:31" ht="15.6">
      <c r="A70" s="39"/>
      <c r="B70" s="47">
        <f>+'Ark1'!C2122</f>
        <v>2017</v>
      </c>
      <c r="C70" s="47">
        <f>+'Ark1'!G2122</f>
        <v>2</v>
      </c>
      <c r="D70" s="48" t="s">
        <v>5</v>
      </c>
      <c r="E70" s="48">
        <v>1</v>
      </c>
      <c r="F70" s="48" t="s">
        <v>53</v>
      </c>
      <c r="G70" s="47">
        <f>+'Ark1'!Q2122</f>
        <v>190</v>
      </c>
      <c r="H70" s="47"/>
      <c r="I70" s="65">
        <f>+'Ark1'!R2122</f>
        <v>5583</v>
      </c>
      <c r="J70" s="47"/>
      <c r="K70" s="65">
        <f>+'Ark1'!S2122</f>
        <v>5583</v>
      </c>
      <c r="L70" s="101">
        <f>+'Ark1'!T2122</f>
        <v>95.240532241555769</v>
      </c>
      <c r="M70" s="101">
        <f>+'Ark1'!U2122</f>
        <v>95.483273116665501</v>
      </c>
      <c r="N70" s="49">
        <f>+'Ark1'!W2122</f>
        <v>58.704459967759256</v>
      </c>
      <c r="O70" s="47"/>
      <c r="P70" s="65">
        <f>+'Ark1'!Y2122</f>
        <v>152.44563854558444</v>
      </c>
      <c r="Q70" s="65"/>
      <c r="R70" s="76">
        <f>+'Ark1'!AA2122</f>
        <v>29.886581446295693</v>
      </c>
      <c r="S70" s="49">
        <f>+'Ark1'!AB2122</f>
        <v>4.6176455814503088</v>
      </c>
      <c r="T70" s="65">
        <f>+'Ark1'!AC2122</f>
        <v>-46.965608046599918</v>
      </c>
      <c r="U70" s="65">
        <f t="shared" si="6"/>
        <v>29.38421052631579</v>
      </c>
      <c r="V70" s="49">
        <f>+'Ark1'!V2122</f>
        <v>14.825362708221387</v>
      </c>
      <c r="W70" s="101">
        <f>+'Ark1'!X2122</f>
        <v>165.16320535816348</v>
      </c>
      <c r="X70" s="39"/>
      <c r="Y70" s="11"/>
      <c r="Z70" s="5"/>
      <c r="AA70" s="5"/>
      <c r="AB70"/>
      <c r="AE70"/>
    </row>
    <row r="71" spans="1:31" ht="15.6">
      <c r="A71" s="39"/>
      <c r="B71" s="47">
        <f>+'Ark1'!C2123</f>
        <v>2017</v>
      </c>
      <c r="C71" s="47">
        <f>+'Ark1'!G2123</f>
        <v>2</v>
      </c>
      <c r="D71" s="48" t="s">
        <v>5</v>
      </c>
      <c r="E71" s="48">
        <v>2</v>
      </c>
      <c r="F71" s="48" t="s">
        <v>10</v>
      </c>
      <c r="G71" s="47">
        <f>+'Ark1'!Q2123</f>
        <v>58</v>
      </c>
      <c r="H71" s="47"/>
      <c r="I71" s="65">
        <f>+'Ark1'!R2123</f>
        <v>279</v>
      </c>
      <c r="J71" s="47"/>
      <c r="K71" s="65">
        <f>+'Ark1'!S2123</f>
        <v>279</v>
      </c>
      <c r="L71" s="101">
        <f>+'Ark1'!T2123</f>
        <v>4.7594677584442175</v>
      </c>
      <c r="M71" s="101">
        <f>+'Ark1'!U2123</f>
        <v>4.5167268833344947</v>
      </c>
      <c r="N71" s="49">
        <f>+'Ark1'!W2123</f>
        <v>57.537634408602152</v>
      </c>
      <c r="O71" s="47"/>
      <c r="P71" s="65">
        <f>+'Ark1'!Y2123</f>
        <v>144.30286738351251</v>
      </c>
      <c r="Q71" s="65"/>
      <c r="R71" s="76">
        <f>+'Ark1'!AA2123</f>
        <v>17.378367645696922</v>
      </c>
      <c r="S71" s="49">
        <f>+'Ark1'!AB2123</f>
        <v>4.0944734317793916</v>
      </c>
      <c r="T71" s="65">
        <f>+'Ark1'!AC2123</f>
        <v>-39.877105422815326</v>
      </c>
      <c r="U71" s="65">
        <f t="shared" si="6"/>
        <v>4.8103448275862073</v>
      </c>
      <c r="V71" s="49">
        <f>+'Ark1'!V2123</f>
        <v>14.268817204301076</v>
      </c>
      <c r="W71" s="101">
        <f>+'Ark1'!X2123</f>
        <v>156.34113476003523</v>
      </c>
      <c r="X71" s="39"/>
      <c r="Y71" s="11"/>
      <c r="Z71" s="5"/>
      <c r="AA71" s="5"/>
      <c r="AB71"/>
      <c r="AE71"/>
    </row>
    <row r="72" spans="1:31" ht="15.6">
      <c r="A72" s="39"/>
      <c r="B72" s="47">
        <f>+'Ark1'!C2124</f>
        <v>2017</v>
      </c>
      <c r="C72" s="47">
        <f>+'Ark1'!G2124</f>
        <v>3</v>
      </c>
      <c r="D72" s="48" t="s">
        <v>57</v>
      </c>
      <c r="E72" s="48">
        <v>1</v>
      </c>
      <c r="F72" s="48" t="s">
        <v>53</v>
      </c>
      <c r="G72" s="47">
        <f>+'Ark1'!Q2124</f>
        <v>54</v>
      </c>
      <c r="H72" s="47"/>
      <c r="I72" s="65">
        <f>+'Ark1'!R2124</f>
        <v>389</v>
      </c>
      <c r="J72" s="47"/>
      <c r="K72" s="65">
        <f>+'Ark1'!S2124</f>
        <v>389</v>
      </c>
      <c r="L72" s="101">
        <f>+'Ark1'!T2124</f>
        <v>87.219730941704015</v>
      </c>
      <c r="M72" s="101">
        <f>+'Ark1'!U2124</f>
        <v>87.395219124782358</v>
      </c>
      <c r="N72" s="49">
        <f>+'Ark1'!W2124</f>
        <v>59.956298200514155</v>
      </c>
      <c r="O72" s="47"/>
      <c r="P72" s="65">
        <f>+'Ark1'!Y2124</f>
        <v>140.25449871465301</v>
      </c>
      <c r="Q72" s="65"/>
      <c r="R72" s="76">
        <f>+'Ark1'!AA2124</f>
        <v>20.545652010156989</v>
      </c>
      <c r="S72" s="49">
        <f>+'Ark1'!AB2124</f>
        <v>4.0365480268136178</v>
      </c>
      <c r="T72" s="65">
        <f>+'Ark1'!AC2124</f>
        <v>-26.083314522028846</v>
      </c>
      <c r="U72" s="65">
        <f t="shared" si="6"/>
        <v>7.2037037037037033</v>
      </c>
      <c r="V72" s="49">
        <f>+'Ark1'!V2124</f>
        <v>15.434447300771204</v>
      </c>
      <c r="W72" s="101">
        <f>+'Ark1'!X2124</f>
        <v>151.95503652725137</v>
      </c>
      <c r="X72" s="39"/>
      <c r="Y72" s="11"/>
      <c r="Z72" s="5"/>
      <c r="AA72" s="5"/>
      <c r="AB72"/>
      <c r="AE72"/>
    </row>
    <row r="73" spans="1:31" ht="15.6">
      <c r="A73" s="39"/>
      <c r="B73" s="47">
        <f>+'Ark1'!C2125</f>
        <v>2017</v>
      </c>
      <c r="C73" s="47">
        <f>+'Ark1'!G2125</f>
        <v>3</v>
      </c>
      <c r="D73" s="48" t="s">
        <v>57</v>
      </c>
      <c r="E73" s="48">
        <v>2</v>
      </c>
      <c r="F73" s="48" t="s">
        <v>10</v>
      </c>
      <c r="G73" s="47">
        <f>+'Ark1'!Q2125</f>
        <v>18</v>
      </c>
      <c r="H73" s="47"/>
      <c r="I73" s="65">
        <f>+'Ark1'!R2125</f>
        <v>57</v>
      </c>
      <c r="J73" s="47"/>
      <c r="K73" s="65">
        <f>+'Ark1'!S2125</f>
        <v>57</v>
      </c>
      <c r="L73" s="101">
        <f>+'Ark1'!T2125</f>
        <v>12.780269058295961</v>
      </c>
      <c r="M73" s="101">
        <f>+'Ark1'!U2125</f>
        <v>12.604780875217648</v>
      </c>
      <c r="N73" s="49">
        <f>+'Ark1'!W2125</f>
        <v>57.543859649122808</v>
      </c>
      <c r="O73" s="47"/>
      <c r="P73" s="65">
        <f>+'Ark1'!Y2125</f>
        <v>138.05087719298248</v>
      </c>
      <c r="Q73" s="65"/>
      <c r="R73" s="76">
        <f>+'Ark1'!AA2125</f>
        <v>17.205508326532435</v>
      </c>
      <c r="S73" s="49">
        <f>+'Ark1'!AB2125</f>
        <v>4.401236570410938</v>
      </c>
      <c r="T73" s="65">
        <f>+'Ark1'!AC2125</f>
        <v>-39.801580438697577</v>
      </c>
      <c r="U73" s="65">
        <f t="shared" si="6"/>
        <v>3.1666666666666665</v>
      </c>
      <c r="V73" s="49">
        <f>+'Ark1'!V2125</f>
        <v>14.368421052631581</v>
      </c>
      <c r="W73" s="101">
        <f>+'Ark1'!X2125</f>
        <v>149.56758092414137</v>
      </c>
      <c r="X73" s="39"/>
      <c r="Y73" s="5"/>
      <c r="Z73" s="5"/>
      <c r="AA73" s="5"/>
      <c r="AB73"/>
      <c r="AE73"/>
    </row>
    <row r="74" spans="1:31" ht="15.6">
      <c r="A74" s="39"/>
      <c r="B74" s="47">
        <f>+'Ark1'!C2126</f>
        <v>2017</v>
      </c>
      <c r="C74" s="47">
        <f>+'Ark1'!G2126</f>
        <v>4</v>
      </c>
      <c r="D74" s="48" t="s">
        <v>7</v>
      </c>
      <c r="E74" s="48">
        <v>1</v>
      </c>
      <c r="F74" s="48" t="s">
        <v>53</v>
      </c>
      <c r="G74" s="47">
        <f>+'Ark1'!Q2126</f>
        <v>53</v>
      </c>
      <c r="H74" s="47"/>
      <c r="I74" s="65">
        <f>+'Ark1'!R2126</f>
        <v>1790</v>
      </c>
      <c r="J74" s="47"/>
      <c r="K74" s="65">
        <f>+'Ark1'!S2126</f>
        <v>1790</v>
      </c>
      <c r="L74" s="101">
        <f>+'Ark1'!T2126</f>
        <v>98.297638660076885</v>
      </c>
      <c r="M74" s="101">
        <f>+'Ark1'!U2126</f>
        <v>98.475696455842822</v>
      </c>
      <c r="N74" s="49">
        <f>+'Ark1'!W2126</f>
        <v>58.918994413407809</v>
      </c>
      <c r="O74" s="47"/>
      <c r="P74" s="65">
        <f>+'Ark1'!Y2126</f>
        <v>146.25346368715057</v>
      </c>
      <c r="Q74" s="65"/>
      <c r="R74" s="76">
        <f>+'Ark1'!AA2126</f>
        <v>30.72543096711161</v>
      </c>
      <c r="S74" s="49">
        <f>+'Ark1'!AB2126</f>
        <v>4.7997470947074916</v>
      </c>
      <c r="T74" s="65">
        <f>+'Ark1'!AC2126</f>
        <v>-54.787369962263163</v>
      </c>
      <c r="U74" s="65">
        <f t="shared" si="6"/>
        <v>33.773584905660378</v>
      </c>
      <c r="V74" s="49">
        <f>+'Ark1'!V2126</f>
        <v>14.910055865921787</v>
      </c>
      <c r="W74" s="101">
        <f>+'Ark1'!X2126</f>
        <v>158.45445686581877</v>
      </c>
      <c r="X74" s="39"/>
      <c r="Y74"/>
      <c r="Z74"/>
      <c r="AA74"/>
      <c r="AB74"/>
      <c r="AE74"/>
    </row>
    <row r="75" spans="1:31" ht="15.6">
      <c r="A75" s="39"/>
      <c r="B75" s="47">
        <f>+'Ark1'!C2127</f>
        <v>2017</v>
      </c>
      <c r="C75" s="47">
        <f>+'Ark1'!G2127</f>
        <v>4</v>
      </c>
      <c r="D75" s="48" t="s">
        <v>7</v>
      </c>
      <c r="E75" s="48">
        <v>2</v>
      </c>
      <c r="F75" s="48" t="s">
        <v>10</v>
      </c>
      <c r="G75" s="47">
        <f>+'Ark1'!Q2127</f>
        <v>5</v>
      </c>
      <c r="H75" s="47"/>
      <c r="I75" s="65">
        <f>+'Ark1'!R2127</f>
        <v>31</v>
      </c>
      <c r="J75" s="47"/>
      <c r="K75" s="65">
        <f>+'Ark1'!S2127</f>
        <v>31</v>
      </c>
      <c r="L75" s="101">
        <f>+'Ark1'!T2127</f>
        <v>1.7023613399231197</v>
      </c>
      <c r="M75" s="101">
        <f>+'Ark1'!U2127</f>
        <v>1.5243035441571462</v>
      </c>
      <c r="N75" s="49">
        <f>+'Ark1'!W2127</f>
        <v>60.387096774193552</v>
      </c>
      <c r="O75" s="47"/>
      <c r="P75" s="65">
        <f>+'Ark1'!Y2127</f>
        <v>130.71935483870971</v>
      </c>
      <c r="Q75" s="65"/>
      <c r="R75" s="76">
        <f>+'Ark1'!AA2127</f>
        <v>20.906079056562735</v>
      </c>
      <c r="S75" s="49">
        <f>+'Ark1'!AB2127</f>
        <v>3.2693830862760587</v>
      </c>
      <c r="T75" s="65">
        <f>+'Ark1'!AC2127</f>
        <v>-26.279935373953887</v>
      </c>
      <c r="U75" s="65">
        <f t="shared" si="6"/>
        <v>6.2</v>
      </c>
      <c r="V75" s="49">
        <f>+'Ark1'!V2127</f>
        <v>15.935483870967744</v>
      </c>
      <c r="W75" s="101">
        <f>+'Ark1'!X2127</f>
        <v>141.62443644497253</v>
      </c>
      <c r="X75" s="39"/>
      <c r="Y75" s="5"/>
      <c r="Z75"/>
      <c r="AA75" s="5"/>
      <c r="AB75"/>
      <c r="AE75"/>
    </row>
    <row r="76" spans="1:31" ht="15.6">
      <c r="A76" s="39"/>
      <c r="B76" s="47">
        <f>+'Ark1'!C2128</f>
        <v>2016</v>
      </c>
      <c r="C76" s="47">
        <f>+'Ark1'!G2128</f>
        <v>1</v>
      </c>
      <c r="D76" s="48" t="s">
        <v>4</v>
      </c>
      <c r="E76" s="48">
        <v>1</v>
      </c>
      <c r="F76" s="48" t="s">
        <v>53</v>
      </c>
      <c r="G76" s="47">
        <f>+'Ark1'!Q2128</f>
        <v>242</v>
      </c>
      <c r="H76" s="47"/>
      <c r="I76" s="65">
        <f>+'Ark1'!R2128</f>
        <v>6288</v>
      </c>
      <c r="J76" s="47"/>
      <c r="K76" s="65">
        <f>+'Ark1'!S2128</f>
        <v>6288</v>
      </c>
      <c r="L76" s="101">
        <f>+'Ark1'!T2128</f>
        <v>94.202247191011239</v>
      </c>
      <c r="M76" s="101">
        <f>+'Ark1'!U2128</f>
        <v>95.076996915846564</v>
      </c>
      <c r="N76" s="49">
        <f>+'Ark1'!W2128</f>
        <v>59.210241730279911</v>
      </c>
      <c r="O76" s="47"/>
      <c r="P76" s="65">
        <f>+'Ark1'!Y2128</f>
        <v>152.7308683206102</v>
      </c>
      <c r="Q76" s="65"/>
      <c r="R76" s="76">
        <f>+'Ark1'!AA2128</f>
        <v>30.152030118029241</v>
      </c>
      <c r="S76" s="49">
        <f>+'Ark1'!AB2128</f>
        <v>4.8572507582832865</v>
      </c>
      <c r="T76" s="65">
        <f>+'Ark1'!AC2128</f>
        <v>-43.986767880455361</v>
      </c>
      <c r="U76" s="65">
        <f t="shared" si="6"/>
        <v>25.983471074380166</v>
      </c>
      <c r="V76" s="49">
        <f>+'Ark1'!V2128</f>
        <v>15.041507633587788</v>
      </c>
      <c r="W76" s="101">
        <f>+'Ark1'!X2128</f>
        <v>165.47223003316452</v>
      </c>
      <c r="X76" s="39"/>
      <c r="Y76"/>
      <c r="Z76"/>
      <c r="AA76"/>
      <c r="AB76"/>
      <c r="AE76"/>
    </row>
    <row r="77" spans="1:31" ht="15.6">
      <c r="A77" s="39"/>
      <c r="B77" s="47">
        <f>+'Ark1'!C2129</f>
        <v>2016</v>
      </c>
      <c r="C77" s="47">
        <f>+'Ark1'!G2129</f>
        <v>1</v>
      </c>
      <c r="D77" s="48" t="s">
        <v>4</v>
      </c>
      <c r="E77" s="48">
        <v>2</v>
      </c>
      <c r="F77" s="48" t="s">
        <v>10</v>
      </c>
      <c r="G77" s="47">
        <f>+'Ark1'!Q2129</f>
        <v>52</v>
      </c>
      <c r="H77" s="47"/>
      <c r="I77" s="65">
        <f>+'Ark1'!R2129</f>
        <v>387</v>
      </c>
      <c r="J77" s="47"/>
      <c r="K77" s="65">
        <f>+'Ark1'!S2129</f>
        <v>387</v>
      </c>
      <c r="L77" s="101">
        <f>+'Ark1'!T2129</f>
        <v>5.797752808988764</v>
      </c>
      <c r="M77" s="101">
        <f>+'Ark1'!U2129</f>
        <v>4.9230030841534571</v>
      </c>
      <c r="N77" s="49">
        <f>+'Ark1'!W2129</f>
        <v>58.50387596899224</v>
      </c>
      <c r="O77" s="47"/>
      <c r="P77" s="65">
        <f>+'Ark1'!Y2129</f>
        <v>128.49405684754515</v>
      </c>
      <c r="Q77" s="65"/>
      <c r="R77" s="76">
        <f>+'Ark1'!AA2129</f>
        <v>20.790694122490713</v>
      </c>
      <c r="S77" s="49">
        <f>+'Ark1'!AB2129</f>
        <v>3.8835584610681058</v>
      </c>
      <c r="T77" s="65">
        <f>+'Ark1'!AC2129</f>
        <v>-26.623076949182888</v>
      </c>
      <c r="U77" s="65">
        <f t="shared" si="6"/>
        <v>7.4423076923076925</v>
      </c>
      <c r="V77" s="49">
        <f>+'Ark1'!V2129</f>
        <v>14.806201550387597</v>
      </c>
      <c r="W77" s="101">
        <f>+'Ark1'!X2129</f>
        <v>139.21349604284421</v>
      </c>
      <c r="X77" s="39"/>
      <c r="Y77"/>
      <c r="Z77"/>
      <c r="AA77"/>
      <c r="AB77"/>
      <c r="AE77"/>
    </row>
    <row r="78" spans="1:31" ht="15.6">
      <c r="A78" s="39"/>
      <c r="B78" s="47">
        <f>+'Ark1'!C2130</f>
        <v>2016</v>
      </c>
      <c r="C78" s="47">
        <f>+'Ark1'!G2130</f>
        <v>2</v>
      </c>
      <c r="D78" s="48" t="s">
        <v>5</v>
      </c>
      <c r="E78" s="48">
        <v>1</v>
      </c>
      <c r="F78" s="48" t="s">
        <v>53</v>
      </c>
      <c r="G78" s="47">
        <f>+'Ark1'!Q2130</f>
        <v>211</v>
      </c>
      <c r="H78" s="47"/>
      <c r="I78" s="65">
        <f>+'Ark1'!R2130</f>
        <v>5949</v>
      </c>
      <c r="J78" s="47"/>
      <c r="K78" s="65">
        <f>+'Ark1'!S2130</f>
        <v>5949</v>
      </c>
      <c r="L78" s="101">
        <f>+'Ark1'!T2130</f>
        <v>97.205882352941188</v>
      </c>
      <c r="M78" s="101">
        <f>+'Ark1'!U2130</f>
        <v>97.405610164854139</v>
      </c>
      <c r="N78" s="49">
        <f>+'Ark1'!W2130</f>
        <v>59.213481257354154</v>
      </c>
      <c r="O78" s="47"/>
      <c r="P78" s="65">
        <f>+'Ark1'!Y2130</f>
        <v>150.50574886535526</v>
      </c>
      <c r="Q78" s="65"/>
      <c r="R78" s="76">
        <f>+'Ark1'!AA2130</f>
        <v>29.253798570039944</v>
      </c>
      <c r="S78" s="49">
        <f>+'Ark1'!AB2130</f>
        <v>4.4502607538359955</v>
      </c>
      <c r="T78" s="65">
        <f>+'Ark1'!AC2130</f>
        <v>-42.068624836303599</v>
      </c>
      <c r="U78" s="65">
        <f t="shared" si="6"/>
        <v>28.194312796208532</v>
      </c>
      <c r="V78" s="49">
        <f>+'Ark1'!V2130</f>
        <v>15.105395864851229</v>
      </c>
      <c r="W78" s="101">
        <f>+'Ark1'!X2130</f>
        <v>163.06148306105703</v>
      </c>
      <c r="X78" s="39"/>
      <c r="Y78" s="5"/>
      <c r="Z78"/>
      <c r="AA78" s="2"/>
      <c r="AB78"/>
      <c r="AE78"/>
    </row>
    <row r="79" spans="1:31" ht="15.6">
      <c r="A79" s="39"/>
      <c r="B79" s="47">
        <f>+'Ark1'!C2131</f>
        <v>2016</v>
      </c>
      <c r="C79" s="47">
        <f>+'Ark1'!G2131</f>
        <v>2</v>
      </c>
      <c r="D79" s="48" t="s">
        <v>5</v>
      </c>
      <c r="E79" s="48">
        <v>2</v>
      </c>
      <c r="F79" s="48" t="s">
        <v>10</v>
      </c>
      <c r="G79" s="47">
        <f>+'Ark1'!Q2131</f>
        <v>52</v>
      </c>
      <c r="H79" s="47"/>
      <c r="I79" s="65">
        <f>+'Ark1'!R2131</f>
        <v>171</v>
      </c>
      <c r="J79" s="47"/>
      <c r="K79" s="65">
        <f>+'Ark1'!S2131</f>
        <v>171</v>
      </c>
      <c r="L79" s="101">
        <f>+'Ark1'!T2131</f>
        <v>2.7941176470588238</v>
      </c>
      <c r="M79" s="101">
        <f>+'Ark1'!U2131</f>
        <v>2.5943898351458592</v>
      </c>
      <c r="N79" s="49">
        <f>+'Ark1'!W2131</f>
        <v>57.643274853801159</v>
      </c>
      <c r="O79" s="47"/>
      <c r="P79" s="65">
        <f>+'Ark1'!Y2131</f>
        <v>139.46081871345018</v>
      </c>
      <c r="Q79" s="65"/>
      <c r="R79" s="76">
        <f>+'Ark1'!AA2131</f>
        <v>17.356689305775379</v>
      </c>
      <c r="S79" s="49">
        <f>+'Ark1'!AB2131</f>
        <v>4.9472301696359562</v>
      </c>
      <c r="T79" s="65">
        <f>+'Ark1'!AC2131</f>
        <v>-39.920662030218622</v>
      </c>
      <c r="U79" s="65">
        <f t="shared" si="6"/>
        <v>3.2884615384615383</v>
      </c>
      <c r="V79" s="49">
        <f>+'Ark1'!V2131</f>
        <v>14.333333333333337</v>
      </c>
      <c r="W79" s="101">
        <f>+'Ark1'!X2131</f>
        <v>151.09514486831011</v>
      </c>
      <c r="X79" s="39"/>
      <c r="Y79" s="4"/>
      <c r="Z79" s="4"/>
      <c r="AA79" s="4"/>
      <c r="AB79"/>
      <c r="AE79"/>
    </row>
    <row r="80" spans="1:31" ht="15.6">
      <c r="A80" s="39"/>
      <c r="B80" s="47">
        <f>+'Ark1'!C2132</f>
        <v>2016</v>
      </c>
      <c r="C80" s="47">
        <f>+'Ark1'!G2132</f>
        <v>3</v>
      </c>
      <c r="D80" s="48" t="s">
        <v>57</v>
      </c>
      <c r="E80" s="48">
        <v>1</v>
      </c>
      <c r="F80" s="48" t="s">
        <v>53</v>
      </c>
      <c r="G80" s="47">
        <f>+'Ark1'!Q2132</f>
        <v>47</v>
      </c>
      <c r="H80" s="47"/>
      <c r="I80" s="65">
        <f>+'Ark1'!R2132</f>
        <v>405</v>
      </c>
      <c r="J80" s="47"/>
      <c r="K80" s="65">
        <f>+'Ark1'!S2132</f>
        <v>404</v>
      </c>
      <c r="L80" s="101">
        <f>+'Ark1'!T2132</f>
        <v>85.623678646934451</v>
      </c>
      <c r="M80" s="101">
        <f>+'Ark1'!U2132</f>
        <v>88.946341779834981</v>
      </c>
      <c r="N80" s="49">
        <f>+'Ark1'!W2132</f>
        <v>59.725247524752461</v>
      </c>
      <c r="O80" s="47"/>
      <c r="P80" s="65">
        <f>+'Ark1'!Y2132</f>
        <v>142.20148148148152</v>
      </c>
      <c r="Q80" s="65"/>
      <c r="R80" s="76">
        <f>+'Ark1'!AA2132</f>
        <v>23.339451851828859</v>
      </c>
      <c r="S80" s="49">
        <f>+'Ark1'!AB2132</f>
        <v>4.9797864867464838</v>
      </c>
      <c r="T80" s="65">
        <f>+'Ark1'!AC2132</f>
        <v>-26.878797462193631</v>
      </c>
      <c r="U80" s="65">
        <f t="shared" si="6"/>
        <v>8.6170212765957448</v>
      </c>
      <c r="V80" s="49">
        <f>+'Ark1'!V2132</f>
        <v>15.160493827160501</v>
      </c>
      <c r="W80" s="101">
        <f>+'Ark1'!X2132</f>
        <v>154.26106496529036</v>
      </c>
      <c r="X80" s="39"/>
      <c r="Y80" s="11"/>
      <c r="Z80" s="1"/>
      <c r="AA80" s="5"/>
      <c r="AB80"/>
      <c r="AE80"/>
    </row>
    <row r="81" spans="1:31" ht="15.6">
      <c r="A81" s="39"/>
      <c r="B81" s="47">
        <f>+'Ark1'!C2133</f>
        <v>2016</v>
      </c>
      <c r="C81" s="47">
        <f>+'Ark1'!G2133</f>
        <v>3</v>
      </c>
      <c r="D81" s="48" t="s">
        <v>57</v>
      </c>
      <c r="E81" s="48">
        <v>2</v>
      </c>
      <c r="F81" s="48" t="s">
        <v>10</v>
      </c>
      <c r="G81" s="47">
        <f>+'Ark1'!Q2133</f>
        <v>16</v>
      </c>
      <c r="H81" s="47"/>
      <c r="I81" s="65">
        <f>+'Ark1'!R2133</f>
        <v>68</v>
      </c>
      <c r="J81" s="47"/>
      <c r="K81" s="65">
        <f>+'Ark1'!S2133</f>
        <v>54</v>
      </c>
      <c r="L81" s="101">
        <f>+'Ark1'!T2133</f>
        <v>14.376321353065538</v>
      </c>
      <c r="M81" s="101">
        <f>+'Ark1'!U2133</f>
        <v>11.053658220165039</v>
      </c>
      <c r="N81" s="49">
        <f>+'Ark1'!W2133</f>
        <v>59.203703703703702</v>
      </c>
      <c r="O81" s="47"/>
      <c r="P81" s="65">
        <f>+'Ark1'!Y2133</f>
        <v>105.25147058823532</v>
      </c>
      <c r="Q81" s="65"/>
      <c r="R81" s="76">
        <f>+'Ark1'!AA2133</f>
        <v>11.386906331504592</v>
      </c>
      <c r="S81" s="49">
        <f>+'Ark1'!AB2133</f>
        <v>3.6381702240103295</v>
      </c>
      <c r="T81" s="65">
        <f>+'Ark1'!AC2133</f>
        <v>-35.864873657153559</v>
      </c>
      <c r="U81" s="65">
        <f t="shared" si="6"/>
        <v>4.25</v>
      </c>
      <c r="V81" s="49">
        <f>+'Ark1'!V2133</f>
        <v>14.397058823529411</v>
      </c>
      <c r="W81" s="101">
        <f>+'Ark1'!X2133</f>
        <v>146.63023389204</v>
      </c>
      <c r="X81" s="39"/>
      <c r="Y81" s="11"/>
      <c r="Z81" s="1"/>
      <c r="AA81" s="5"/>
      <c r="AB81"/>
      <c r="AE81"/>
    </row>
    <row r="82" spans="1:31" ht="15.6">
      <c r="A82" s="39"/>
      <c r="B82" s="47">
        <f>+'Ark1'!C2134</f>
        <v>2016</v>
      </c>
      <c r="C82" s="47">
        <f>+'Ark1'!G2134</f>
        <v>4</v>
      </c>
      <c r="D82" s="48" t="s">
        <v>7</v>
      </c>
      <c r="E82" s="48">
        <v>1</v>
      </c>
      <c r="F82" s="48" t="s">
        <v>53</v>
      </c>
      <c r="G82" s="47">
        <f>+'Ark1'!Q2134</f>
        <v>51</v>
      </c>
      <c r="H82" s="47"/>
      <c r="I82" s="65">
        <f>+'Ark1'!R2134</f>
        <v>1684</v>
      </c>
      <c r="J82" s="47"/>
      <c r="K82" s="65">
        <f>+'Ark1'!S2134</f>
        <v>1683</v>
      </c>
      <c r="L82" s="101">
        <f>+'Ark1'!T2134</f>
        <v>98.710433763188774</v>
      </c>
      <c r="M82" s="101">
        <f>+'Ark1'!U2134</f>
        <v>98.811663627323227</v>
      </c>
      <c r="N82" s="49">
        <f>+'Ark1'!W2134</f>
        <v>58.949494949494934</v>
      </c>
      <c r="O82" s="47"/>
      <c r="P82" s="65">
        <f>+'Ark1'!Y2134</f>
        <v>148.04281472684099</v>
      </c>
      <c r="Q82" s="65"/>
      <c r="R82" s="76">
        <f>+'Ark1'!AA2134</f>
        <v>30.686471417115062</v>
      </c>
      <c r="S82" s="49">
        <f>+'Ark1'!AB2134</f>
        <v>4.3411219645724932</v>
      </c>
      <c r="T82" s="65">
        <f>+'Ark1'!AC2134</f>
        <v>-62.630958523524242</v>
      </c>
      <c r="U82" s="65">
        <f t="shared" si="6"/>
        <v>33.019607843137258</v>
      </c>
      <c r="V82" s="49">
        <f>+'Ark1'!V2134</f>
        <v>14.892517814726844</v>
      </c>
      <c r="W82" s="101">
        <f>+'Ark1'!X2134</f>
        <v>160.40562762653019</v>
      </c>
      <c r="X82" s="39"/>
      <c r="Y82" s="11"/>
      <c r="Z82" s="1"/>
      <c r="AA82" s="5"/>
      <c r="AB82"/>
      <c r="AE82"/>
    </row>
    <row r="83" spans="1:31" ht="15.6">
      <c r="A83" s="39"/>
      <c r="B83" s="47">
        <f>+'Ark1'!C2135</f>
        <v>2016</v>
      </c>
      <c r="C83" s="47">
        <f>+'Ark1'!G2135</f>
        <v>4</v>
      </c>
      <c r="D83" s="48" t="s">
        <v>7</v>
      </c>
      <c r="E83" s="48">
        <v>2</v>
      </c>
      <c r="F83" s="48" t="s">
        <v>10</v>
      </c>
      <c r="G83" s="47">
        <f>+'Ark1'!Q2135</f>
        <v>4</v>
      </c>
      <c r="H83" s="47"/>
      <c r="I83" s="65">
        <f>+'Ark1'!R2135</f>
        <v>22</v>
      </c>
      <c r="J83" s="47"/>
      <c r="K83" s="65">
        <f>+'Ark1'!S2135</f>
        <v>22</v>
      </c>
      <c r="L83" s="101">
        <f>+'Ark1'!T2135</f>
        <v>1.2895662368112544</v>
      </c>
      <c r="M83" s="101">
        <f>+'Ark1'!U2135</f>
        <v>1.188336372676744</v>
      </c>
      <c r="N83" s="49">
        <f>+'Ark1'!W2135</f>
        <v>56.045454545454554</v>
      </c>
      <c r="O83" s="47"/>
      <c r="P83" s="65">
        <f>+'Ark1'!Y2135</f>
        <v>136.28181818181815</v>
      </c>
      <c r="Q83" s="65"/>
      <c r="R83" s="76">
        <f>+'Ark1'!AA2135</f>
        <v>19.231830536512238</v>
      </c>
      <c r="S83" s="49">
        <f>+'Ark1'!AB2135</f>
        <v>3.8902824474144673</v>
      </c>
      <c r="T83" s="65">
        <f>+'Ark1'!AC2135</f>
        <v>-42.399178869716529</v>
      </c>
      <c r="U83" s="65">
        <f t="shared" si="6"/>
        <v>5.5</v>
      </c>
      <c r="V83" s="49">
        <f>+'Ark1'!V2135</f>
        <v>13.18181818181818</v>
      </c>
      <c r="W83" s="101">
        <f>+'Ark1'!X2135</f>
        <v>147.65094060868699</v>
      </c>
      <c r="X83" s="39"/>
      <c r="Y83" s="11"/>
      <c r="Z83" s="1"/>
      <c r="AA83" s="5"/>
      <c r="AB83"/>
      <c r="AE83"/>
    </row>
    <row r="84" spans="1:31" ht="15.6">
      <c r="A84" s="39"/>
      <c r="B84" s="47">
        <f>+'Ark1'!C2136</f>
        <v>2015</v>
      </c>
      <c r="C84" s="47">
        <f>+'Ark1'!G2136</f>
        <v>1</v>
      </c>
      <c r="D84" s="48" t="s">
        <v>4</v>
      </c>
      <c r="E84" s="48">
        <v>1</v>
      </c>
      <c r="F84" s="48" t="s">
        <v>53</v>
      </c>
      <c r="G84" s="47">
        <f>+'Ark1'!Q2136</f>
        <v>292</v>
      </c>
      <c r="H84" s="47"/>
      <c r="I84" s="65">
        <f>+'Ark1'!R2136</f>
        <v>8244</v>
      </c>
      <c r="J84" s="47"/>
      <c r="K84" s="65">
        <f>+'Ark1'!S2136</f>
        <v>8244</v>
      </c>
      <c r="L84" s="101">
        <f>+'Ark1'!T2136</f>
        <v>88.731030029060378</v>
      </c>
      <c r="M84" s="101">
        <f>+'Ark1'!U2136</f>
        <v>90.541369913434693</v>
      </c>
      <c r="N84" s="49">
        <f>+'Ark1'!W2136</f>
        <v>59.247937894226091</v>
      </c>
      <c r="O84" s="47"/>
      <c r="P84" s="65">
        <f>+'Ark1'!Y2136</f>
        <v>143.46283357593379</v>
      </c>
      <c r="Q84" s="65"/>
      <c r="R84" s="76">
        <f>+'Ark1'!AA2136</f>
        <v>31.986099548310669</v>
      </c>
      <c r="S84" s="49">
        <f>+'Ark1'!AB2136</f>
        <v>4.4437452969284932</v>
      </c>
      <c r="T84" s="65">
        <f>+'Ark1'!AC2136</f>
        <v>-28.325926341710399</v>
      </c>
      <c r="U84" s="65">
        <f t="shared" si="6"/>
        <v>28.232876712328768</v>
      </c>
      <c r="V84" s="49">
        <f>+'Ark1'!V2136</f>
        <v>15.108806404657935</v>
      </c>
      <c r="W84" s="101">
        <f>+'Ark1'!X2136</f>
        <v>155.43102229245255</v>
      </c>
      <c r="X84" s="39"/>
      <c r="Y84" s="11"/>
      <c r="Z84" s="11"/>
      <c r="AA84" s="5"/>
      <c r="AB84"/>
      <c r="AE84"/>
    </row>
    <row r="85" spans="1:31" ht="15.6">
      <c r="A85" s="39"/>
      <c r="B85" s="47">
        <f>+'Ark1'!C2137</f>
        <v>2015</v>
      </c>
      <c r="C85" s="47">
        <f>+'Ark1'!G2137</f>
        <v>1</v>
      </c>
      <c r="D85" s="48" t="s">
        <v>4</v>
      </c>
      <c r="E85" s="48">
        <v>2</v>
      </c>
      <c r="F85" s="48" t="s">
        <v>10</v>
      </c>
      <c r="G85" s="47">
        <f>+'Ark1'!Q2137</f>
        <v>133</v>
      </c>
      <c r="H85" s="47"/>
      <c r="I85" s="65">
        <f>+'Ark1'!R2137</f>
        <v>1047</v>
      </c>
      <c r="J85" s="47"/>
      <c r="K85" s="65">
        <f>+'Ark1'!S2137</f>
        <v>1047</v>
      </c>
      <c r="L85" s="101">
        <f>+'Ark1'!T2137</f>
        <v>11.268969970939622</v>
      </c>
      <c r="M85" s="101">
        <f>+'Ark1'!U2137</f>
        <v>9.4586300865653197</v>
      </c>
      <c r="N85" s="49">
        <f>+'Ark1'!W2137</f>
        <v>59.929321872015279</v>
      </c>
      <c r="O85" s="47"/>
      <c r="P85" s="65">
        <f>+'Ark1'!Y2137</f>
        <v>118.0081184336197</v>
      </c>
      <c r="Q85" s="65"/>
      <c r="R85" s="76">
        <f>+'Ark1'!AA2137</f>
        <v>12.089277140100265</v>
      </c>
      <c r="S85" s="49">
        <f>+'Ark1'!AB2137</f>
        <v>3.3349713957738647</v>
      </c>
      <c r="T85" s="65">
        <f>+'Ark1'!AC2137</f>
        <v>-27.36547461116254</v>
      </c>
      <c r="U85" s="65">
        <f t="shared" ref="U85:U148" si="12">+I85/G85</f>
        <v>7.8721804511278197</v>
      </c>
      <c r="V85" s="49">
        <f>+'Ark1'!V2137</f>
        <v>15.57879656160458</v>
      </c>
      <c r="W85" s="101">
        <f>+'Ark1'!X2137</f>
        <v>127.85278270164652</v>
      </c>
      <c r="X85" s="39"/>
      <c r="Y85" s="11"/>
      <c r="Z85" s="11"/>
      <c r="AA85" s="5"/>
      <c r="AB85"/>
      <c r="AE85"/>
    </row>
    <row r="86" spans="1:31" ht="15.6">
      <c r="A86" s="39"/>
      <c r="B86" s="47">
        <f>+'Ark1'!C2138</f>
        <v>2015</v>
      </c>
      <c r="C86" s="47">
        <f>+'Ark1'!G2138</f>
        <v>2</v>
      </c>
      <c r="D86" s="48" t="s">
        <v>5</v>
      </c>
      <c r="E86" s="48">
        <v>1</v>
      </c>
      <c r="F86" s="48" t="s">
        <v>53</v>
      </c>
      <c r="G86" s="47">
        <f>+'Ark1'!Q2138</f>
        <v>315</v>
      </c>
      <c r="H86" s="47"/>
      <c r="I86" s="65">
        <f>+'Ark1'!R2138</f>
        <v>6865</v>
      </c>
      <c r="J86" s="47"/>
      <c r="K86" s="65">
        <f>+'Ark1'!S2138</f>
        <v>6865</v>
      </c>
      <c r="L86" s="101">
        <f>+'Ark1'!T2138</f>
        <v>91.22923588039869</v>
      </c>
      <c r="M86" s="101">
        <f>+'Ark1'!U2138</f>
        <v>92.284239806030882</v>
      </c>
      <c r="N86" s="49">
        <f>+'Ark1'!W2138</f>
        <v>59.721340131099801</v>
      </c>
      <c r="O86" s="47"/>
      <c r="P86" s="65">
        <f>+'Ark1'!Y2138</f>
        <v>143.85720320466149</v>
      </c>
      <c r="Q86" s="65"/>
      <c r="R86" s="76">
        <f>+'Ark1'!AA2138</f>
        <v>31.517958964084301</v>
      </c>
      <c r="S86" s="49">
        <f>+'Ark1'!AB2138</f>
        <v>4.2107607385367372</v>
      </c>
      <c r="T86" s="65">
        <f>+'Ark1'!AC2138</f>
        <v>-40.309929395236743</v>
      </c>
      <c r="U86" s="65">
        <f t="shared" si="12"/>
        <v>21.793650793650794</v>
      </c>
      <c r="V86" s="49">
        <f>+'Ark1'!V2138</f>
        <v>15.363437727603788</v>
      </c>
      <c r="W86" s="101">
        <f>+'Ark1'!X2138</f>
        <v>155.85829166268849</v>
      </c>
      <c r="X86" s="39"/>
      <c r="Y86" s="11"/>
      <c r="Z86" s="11"/>
      <c r="AA86" s="5"/>
      <c r="AB86"/>
      <c r="AE86"/>
    </row>
    <row r="87" spans="1:31" ht="15.6">
      <c r="A87" s="39"/>
      <c r="B87" s="47">
        <f>+'Ark1'!C2139</f>
        <v>2015</v>
      </c>
      <c r="C87" s="47">
        <f>+'Ark1'!G2139</f>
        <v>2</v>
      </c>
      <c r="D87" s="48" t="s">
        <v>5</v>
      </c>
      <c r="E87" s="48">
        <v>2</v>
      </c>
      <c r="F87" s="48" t="s">
        <v>10</v>
      </c>
      <c r="G87" s="47">
        <f>+'Ark1'!Q2139</f>
        <v>105</v>
      </c>
      <c r="H87" s="47"/>
      <c r="I87" s="65">
        <f>+'Ark1'!R2139</f>
        <v>660</v>
      </c>
      <c r="J87" s="47"/>
      <c r="K87" s="65">
        <f>+'Ark1'!S2139</f>
        <v>660</v>
      </c>
      <c r="L87" s="101">
        <f>+'Ark1'!T2139</f>
        <v>8.7707641196013295</v>
      </c>
      <c r="M87" s="101">
        <f>+'Ark1'!U2139</f>
        <v>7.7157601939690865</v>
      </c>
      <c r="N87" s="49">
        <f>+'Ark1'!W2139</f>
        <v>58.778787878787888</v>
      </c>
      <c r="O87" s="47"/>
      <c r="P87" s="65">
        <f>+'Ark1'!Y2139</f>
        <v>125.10636363636377</v>
      </c>
      <c r="Q87" s="65"/>
      <c r="R87" s="76">
        <f>+'Ark1'!AA2139</f>
        <v>19.722690872740273</v>
      </c>
      <c r="S87" s="49">
        <f>+'Ark1'!AB2139</f>
        <v>4.648183586302765</v>
      </c>
      <c r="T87" s="65">
        <f>+'Ark1'!AC2139</f>
        <v>-56.081325490371881</v>
      </c>
      <c r="U87" s="65">
        <f t="shared" si="12"/>
        <v>6.2857142857142856</v>
      </c>
      <c r="V87" s="49">
        <f>+'Ark1'!V2139</f>
        <v>15.027272727272729</v>
      </c>
      <c r="W87" s="101">
        <f>+'Ark1'!X2139</f>
        <v>135.5431892051609</v>
      </c>
      <c r="X87" s="39"/>
      <c r="Y87" s="11"/>
      <c r="Z87" s="11"/>
      <c r="AA87" s="5"/>
      <c r="AB87"/>
      <c r="AE87"/>
    </row>
    <row r="88" spans="1:31" ht="15.6">
      <c r="A88" s="39"/>
      <c r="B88" s="47">
        <f>+'Ark1'!C2140</f>
        <v>2015</v>
      </c>
      <c r="C88" s="47">
        <f>+'Ark1'!G2140</f>
        <v>3</v>
      </c>
      <c r="D88" s="48" t="s">
        <v>57</v>
      </c>
      <c r="E88" s="48">
        <v>1</v>
      </c>
      <c r="F88" s="48" t="s">
        <v>53</v>
      </c>
      <c r="G88" s="47">
        <f>+'Ark1'!Q2140</f>
        <v>129</v>
      </c>
      <c r="H88" s="47"/>
      <c r="I88" s="65">
        <f>+'Ark1'!R2140</f>
        <v>946</v>
      </c>
      <c r="J88" s="47"/>
      <c r="K88" s="65">
        <f>+'Ark1'!S2140</f>
        <v>946</v>
      </c>
      <c r="L88" s="101">
        <f>+'Ark1'!T2140</f>
        <v>61.111111111111121</v>
      </c>
      <c r="M88" s="101">
        <f>+'Ark1'!U2140</f>
        <v>60.785819988843855</v>
      </c>
      <c r="N88" s="49">
        <f>+'Ark1'!W2140</f>
        <v>59.451374207188145</v>
      </c>
      <c r="O88" s="47"/>
      <c r="P88" s="65">
        <f>+'Ark1'!Y2140</f>
        <v>126.1366807610993</v>
      </c>
      <c r="Q88" s="65"/>
      <c r="R88" s="76">
        <f>+'Ark1'!AA2140</f>
        <v>24.916684366247392</v>
      </c>
      <c r="S88" s="49">
        <f>+'Ark1'!AB2140</f>
        <v>3.6605812933772577</v>
      </c>
      <c r="T88" s="65">
        <f>+'Ark1'!AC2140</f>
        <v>-20.419794047117161</v>
      </c>
      <c r="U88" s="65">
        <f t="shared" si="12"/>
        <v>7.333333333333333</v>
      </c>
      <c r="V88" s="49">
        <f>+'Ark1'!V2140</f>
        <v>15.258985200845665</v>
      </c>
      <c r="W88" s="101">
        <f>+'Ark1'!X2140</f>
        <v>136.65945911278371</v>
      </c>
      <c r="X88" s="39"/>
      <c r="Y88" s="11"/>
      <c r="Z88" s="5"/>
      <c r="AA88" s="5"/>
      <c r="AB88"/>
      <c r="AE88"/>
    </row>
    <row r="89" spans="1:31" ht="15.6">
      <c r="A89" s="39"/>
      <c r="B89" s="47">
        <f>+'Ark1'!C2141</f>
        <v>2015</v>
      </c>
      <c r="C89" s="47">
        <f>+'Ark1'!G2141</f>
        <v>3</v>
      </c>
      <c r="D89" s="48" t="s">
        <v>57</v>
      </c>
      <c r="E89" s="48">
        <v>2</v>
      </c>
      <c r="F89" s="48" t="s">
        <v>10</v>
      </c>
      <c r="G89" s="47">
        <f>+'Ark1'!Q2141</f>
        <v>42</v>
      </c>
      <c r="H89" s="47"/>
      <c r="I89" s="65">
        <f>+'Ark1'!R2141</f>
        <v>602</v>
      </c>
      <c r="J89" s="47"/>
      <c r="K89" s="65">
        <f>+'Ark1'!S2141</f>
        <v>597</v>
      </c>
      <c r="L89" s="101">
        <f>+'Ark1'!T2141</f>
        <v>38.888888888888886</v>
      </c>
      <c r="M89" s="101">
        <f>+'Ark1'!U2141</f>
        <v>39.214180011156145</v>
      </c>
      <c r="N89" s="49">
        <f>+'Ark1'!W2141</f>
        <v>59.777219430485744</v>
      </c>
      <c r="O89" s="47"/>
      <c r="P89" s="65">
        <f>+'Ark1'!Y2141</f>
        <v>127.87242524916944</v>
      </c>
      <c r="Q89" s="65"/>
      <c r="R89" s="76">
        <f>+'Ark1'!AA2141</f>
        <v>25.452183511494063</v>
      </c>
      <c r="S89" s="49">
        <f>+'Ark1'!AB2141</f>
        <v>3.9263253124757176</v>
      </c>
      <c r="T89" s="65">
        <f>+'Ark1'!AC2141</f>
        <v>-42.293982714284127</v>
      </c>
      <c r="U89" s="65">
        <f t="shared" si="12"/>
        <v>14.333333333333334</v>
      </c>
      <c r="V89" s="49">
        <f>+'Ark1'!V2141</f>
        <v>15.358803986710964</v>
      </c>
      <c r="W89" s="101">
        <f>+'Ark1'!X2141</f>
        <v>139.54010287125243</v>
      </c>
      <c r="X89" s="39"/>
      <c r="Y89" s="11"/>
      <c r="Z89" s="5"/>
      <c r="AA89" s="5"/>
      <c r="AB89"/>
      <c r="AE89"/>
    </row>
    <row r="90" spans="1:31" ht="15.6">
      <c r="A90" s="39"/>
      <c r="B90" s="47">
        <f>+'Ark1'!C2142</f>
        <v>2015</v>
      </c>
      <c r="C90" s="47">
        <f>+'Ark1'!G2142</f>
        <v>4</v>
      </c>
      <c r="D90" s="48" t="s">
        <v>7</v>
      </c>
      <c r="E90" s="48">
        <v>1</v>
      </c>
      <c r="F90" s="48" t="s">
        <v>53</v>
      </c>
      <c r="G90" s="47">
        <f>+'Ark1'!Q2142</f>
        <v>77</v>
      </c>
      <c r="H90" s="47"/>
      <c r="I90" s="65">
        <f>+'Ark1'!R2142</f>
        <v>1905</v>
      </c>
      <c r="J90" s="47"/>
      <c r="K90" s="65">
        <f>+'Ark1'!S2142</f>
        <v>1905</v>
      </c>
      <c r="L90" s="101">
        <f>+'Ark1'!T2142</f>
        <v>98.50051706308173</v>
      </c>
      <c r="M90" s="101">
        <f>+'Ark1'!U2142</f>
        <v>98.649142036114213</v>
      </c>
      <c r="N90" s="49">
        <f>+'Ark1'!W2142</f>
        <v>59.425721784776897</v>
      </c>
      <c r="O90" s="47"/>
      <c r="P90" s="65">
        <f>+'Ark1'!Y2142</f>
        <v>140.27322834645656</v>
      </c>
      <c r="Q90" s="65"/>
      <c r="R90" s="76">
        <f>+'Ark1'!AA2142</f>
        <v>30.968673992325247</v>
      </c>
      <c r="S90" s="49">
        <f>+'Ark1'!AB2142</f>
        <v>4.5970285754083315</v>
      </c>
      <c r="T90" s="65">
        <f>+'Ark1'!AC2142</f>
        <v>-45.654141520781089</v>
      </c>
      <c r="U90" s="65">
        <f t="shared" si="12"/>
        <v>24.740259740259742</v>
      </c>
      <c r="V90" s="49">
        <f>+'Ark1'!V2142</f>
        <v>15.196850393700783</v>
      </c>
      <c r="W90" s="101">
        <f>+'Ark1'!X2142</f>
        <v>151.97532865271558</v>
      </c>
      <c r="X90" s="39"/>
      <c r="Y90" s="11"/>
      <c r="Z90" s="5"/>
      <c r="AA90" s="5"/>
      <c r="AB90"/>
      <c r="AE90"/>
    </row>
    <row r="91" spans="1:31" ht="15.6">
      <c r="A91" s="39"/>
      <c r="B91" s="47">
        <f>+'Ark1'!C2143</f>
        <v>2015</v>
      </c>
      <c r="C91" s="47">
        <f>+'Ark1'!G2143</f>
        <v>4</v>
      </c>
      <c r="D91" s="48" t="s">
        <v>7</v>
      </c>
      <c r="E91" s="48">
        <v>2</v>
      </c>
      <c r="F91" s="48" t="s">
        <v>10</v>
      </c>
      <c r="G91" s="47">
        <f>+'Ark1'!Q2143</f>
        <v>6</v>
      </c>
      <c r="H91" s="47"/>
      <c r="I91" s="65">
        <f>+'Ark1'!R2143</f>
        <v>29</v>
      </c>
      <c r="J91" s="47"/>
      <c r="K91" s="65">
        <f>+'Ark1'!S2143</f>
        <v>29</v>
      </c>
      <c r="L91" s="101">
        <f>+'Ark1'!T2143</f>
        <v>1.4994829369183045</v>
      </c>
      <c r="M91" s="101">
        <f>+'Ark1'!U2143</f>
        <v>1.350857963885814</v>
      </c>
      <c r="N91" s="49">
        <f>+'Ark1'!W2143</f>
        <v>58.793103448275858</v>
      </c>
      <c r="O91" s="47"/>
      <c r="P91" s="65">
        <f>+'Ark1'!Y2143</f>
        <v>126.17931034482756</v>
      </c>
      <c r="Q91" s="65"/>
      <c r="R91" s="76">
        <f>+'Ark1'!AA2143</f>
        <v>12.202045597593727</v>
      </c>
      <c r="S91" s="49">
        <f>+'Ark1'!AB2143</f>
        <v>2.9870907348562197</v>
      </c>
      <c r="T91" s="65">
        <f>+'Ark1'!AC2143</f>
        <v>-15.347456768734816</v>
      </c>
      <c r="U91" s="65">
        <f t="shared" si="12"/>
        <v>4.833333333333333</v>
      </c>
      <c r="V91" s="49">
        <f>+'Ark1'!V2143</f>
        <v>14.62068965517242</v>
      </c>
      <c r="W91" s="101">
        <f>+'Ark1'!X2143</f>
        <v>136.70564501064743</v>
      </c>
      <c r="X91" s="39"/>
      <c r="Y91" s="11"/>
      <c r="Z91" s="5"/>
      <c r="AA91" s="5"/>
      <c r="AB91"/>
      <c r="AE91"/>
    </row>
    <row r="92" spans="1:31" ht="15.6">
      <c r="A92" s="39"/>
      <c r="B92" s="47">
        <f>+'Ark1'!C2144</f>
        <v>2014</v>
      </c>
      <c r="C92" s="47">
        <f>+'Ark1'!G2144</f>
        <v>1</v>
      </c>
      <c r="D92" s="48" t="s">
        <v>4</v>
      </c>
      <c r="E92" s="48">
        <v>1</v>
      </c>
      <c r="F92" s="48" t="s">
        <v>53</v>
      </c>
      <c r="G92" s="47">
        <f>+'Ark1'!Q2144</f>
        <v>292</v>
      </c>
      <c r="H92" s="47"/>
      <c r="I92" s="65">
        <f>+'Ark1'!R2144</f>
        <v>9209</v>
      </c>
      <c r="J92" s="47"/>
      <c r="K92" s="65">
        <f>+'Ark1'!S2144</f>
        <v>9205</v>
      </c>
      <c r="L92" s="101">
        <f>+'Ark1'!T2144</f>
        <v>94.364176657444389</v>
      </c>
      <c r="M92" s="101">
        <f>+'Ark1'!U2144</f>
        <v>95.369031969770077</v>
      </c>
      <c r="N92" s="49">
        <f>+'Ark1'!W2144</f>
        <v>59.252580119500273</v>
      </c>
      <c r="O92" s="47"/>
      <c r="P92" s="65">
        <f>+'Ark1'!Y2144</f>
        <v>145.21696166793348</v>
      </c>
      <c r="Q92" s="65"/>
      <c r="R92" s="76">
        <f>+'Ark1'!AA2144</f>
        <v>33.132361208598283</v>
      </c>
      <c r="S92" s="49">
        <f>+'Ark1'!AB2144</f>
        <v>4.4751683908265507</v>
      </c>
      <c r="T92" s="65">
        <f>+'Ark1'!AC2144</f>
        <v>-37.612140368680961</v>
      </c>
      <c r="U92" s="65">
        <f t="shared" si="12"/>
        <v>31.537671232876711</v>
      </c>
      <c r="V92" s="49">
        <f>+'Ark1'!V2144</f>
        <v>15.829514605277444</v>
      </c>
      <c r="W92" s="101">
        <f>+'Ark1'!X2144</f>
        <v>157.40903988714214</v>
      </c>
      <c r="X92" s="39"/>
      <c r="Y92" s="11"/>
      <c r="Z92" s="5"/>
      <c r="AA92" s="5"/>
      <c r="AB92"/>
      <c r="AE92"/>
    </row>
    <row r="93" spans="1:31" ht="15.6">
      <c r="A93" s="39"/>
      <c r="B93" s="47">
        <f>+'Ark1'!C2145</f>
        <v>2014</v>
      </c>
      <c r="C93" s="47">
        <f>+'Ark1'!G2145</f>
        <v>1</v>
      </c>
      <c r="D93" s="48" t="s">
        <v>4</v>
      </c>
      <c r="E93" s="48">
        <v>2</v>
      </c>
      <c r="F93" s="48" t="s">
        <v>10</v>
      </c>
      <c r="G93" s="47">
        <f>+'Ark1'!Q2145</f>
        <v>120</v>
      </c>
      <c r="H93" s="47"/>
      <c r="I93" s="65">
        <f>+'Ark1'!R2145</f>
        <v>550</v>
      </c>
      <c r="J93" s="47"/>
      <c r="K93" s="65">
        <f>+'Ark1'!S2145</f>
        <v>549</v>
      </c>
      <c r="L93" s="101">
        <f>+'Ark1'!T2145</f>
        <v>5.6358233425555904</v>
      </c>
      <c r="M93" s="101">
        <f>+'Ark1'!U2145</f>
        <v>4.6309680302299157</v>
      </c>
      <c r="N93" s="49">
        <f>+'Ark1'!W2145</f>
        <v>60.163934426229517</v>
      </c>
      <c r="O93" s="47"/>
      <c r="P93" s="65">
        <f>+'Ark1'!Y2145</f>
        <v>118.06781818181824</v>
      </c>
      <c r="Q93" s="65"/>
      <c r="R93" s="76">
        <f>+'Ark1'!AA2145</f>
        <v>14.708360945363941</v>
      </c>
      <c r="S93" s="49">
        <f>+'Ark1'!AB2145</f>
        <v>3.4533703348544473</v>
      </c>
      <c r="T93" s="65">
        <f>+'Ark1'!AC2145</f>
        <v>-26.918419361083743</v>
      </c>
      <c r="U93" s="65">
        <f t="shared" si="12"/>
        <v>4.583333333333333</v>
      </c>
      <c r="V93" s="49">
        <f>+'Ark1'!V2145</f>
        <v>16.512727272727268</v>
      </c>
      <c r="W93" s="101">
        <f>+'Ark1'!X2145</f>
        <v>128.11681276470009</v>
      </c>
      <c r="X93" s="39"/>
      <c r="Y93" s="11"/>
      <c r="Z93" s="5"/>
      <c r="AA93" s="5"/>
      <c r="AB93"/>
      <c r="AE93"/>
    </row>
    <row r="94" spans="1:31" ht="15.6">
      <c r="A94" s="39"/>
      <c r="B94" s="47">
        <f>+'Ark1'!C2146</f>
        <v>2014</v>
      </c>
      <c r="C94" s="47">
        <f>+'Ark1'!G2146</f>
        <v>2</v>
      </c>
      <c r="D94" s="48" t="s">
        <v>5</v>
      </c>
      <c r="E94" s="48">
        <v>1</v>
      </c>
      <c r="F94" s="48" t="s">
        <v>53</v>
      </c>
      <c r="G94" s="47">
        <f>+'Ark1'!Q2146</f>
        <v>263</v>
      </c>
      <c r="H94" s="47"/>
      <c r="I94" s="65">
        <f>+'Ark1'!R2146</f>
        <v>6848</v>
      </c>
      <c r="J94" s="47"/>
      <c r="K94" s="65">
        <f>+'Ark1'!S2146</f>
        <v>6840</v>
      </c>
      <c r="L94" s="101">
        <f>+'Ark1'!T2146</f>
        <v>91.185086551264973</v>
      </c>
      <c r="M94" s="101">
        <f>+'Ark1'!U2146</f>
        <v>92.113155742612236</v>
      </c>
      <c r="N94" s="49">
        <f>+'Ark1'!W2146</f>
        <v>59.625584795321643</v>
      </c>
      <c r="O94" s="47"/>
      <c r="P94" s="65">
        <f>+'Ark1'!Y2146</f>
        <v>145.36534754672971</v>
      </c>
      <c r="Q94" s="65"/>
      <c r="R94" s="76">
        <f>+'Ark1'!AA2146</f>
        <v>30.602377251342521</v>
      </c>
      <c r="S94" s="49">
        <f>+'Ark1'!AB2146</f>
        <v>4.274706697315386</v>
      </c>
      <c r="T94" s="65">
        <f>+'Ark1'!AC2146</f>
        <v>-46.661063081678357</v>
      </c>
      <c r="U94" s="65">
        <f t="shared" si="12"/>
        <v>26.038022813688212</v>
      </c>
      <c r="V94" s="49">
        <f>+'Ark1'!V2146</f>
        <v>16.402015186915897</v>
      </c>
      <c r="W94" s="101">
        <f>+'Ark1'!X2146</f>
        <v>157.632773184759</v>
      </c>
      <c r="X94" s="39"/>
      <c r="Y94" s="11"/>
      <c r="Z94" s="5"/>
      <c r="AA94" s="5"/>
      <c r="AB94"/>
      <c r="AE94"/>
    </row>
    <row r="95" spans="1:31" ht="15.6">
      <c r="A95" s="39"/>
      <c r="B95" s="47">
        <f>+'Ark1'!C2147</f>
        <v>2014</v>
      </c>
      <c r="C95" s="47">
        <f>+'Ark1'!G2147</f>
        <v>2</v>
      </c>
      <c r="D95" s="48" t="s">
        <v>5</v>
      </c>
      <c r="E95" s="48">
        <v>2</v>
      </c>
      <c r="F95" s="48" t="s">
        <v>10</v>
      </c>
      <c r="G95" s="47">
        <f>+'Ark1'!Q2147</f>
        <v>107</v>
      </c>
      <c r="H95" s="47"/>
      <c r="I95" s="65">
        <f>+'Ark1'!R2147</f>
        <v>662</v>
      </c>
      <c r="J95" s="47"/>
      <c r="K95" s="65">
        <f>+'Ark1'!S2147</f>
        <v>662</v>
      </c>
      <c r="L95" s="101">
        <f>+'Ark1'!T2147</f>
        <v>8.8149134487350231</v>
      </c>
      <c r="M95" s="101">
        <f>+'Ark1'!U2147</f>
        <v>7.8868442573877564</v>
      </c>
      <c r="N95" s="49">
        <f>+'Ark1'!W2147</f>
        <v>58.407854984894257</v>
      </c>
      <c r="O95" s="47"/>
      <c r="P95" s="65">
        <f>+'Ark1'!Y2147</f>
        <v>128.75030211480359</v>
      </c>
      <c r="Q95" s="65"/>
      <c r="R95" s="76">
        <f>+'Ark1'!AA2147</f>
        <v>19.412066626829027</v>
      </c>
      <c r="S95" s="49">
        <f>+'Ark1'!AB2147</f>
        <v>5.0316039189405277</v>
      </c>
      <c r="T95" s="65">
        <f>+'Ark1'!AC2147</f>
        <v>-57.597182047734258</v>
      </c>
      <c r="U95" s="65">
        <f t="shared" si="12"/>
        <v>6.1869158878504669</v>
      </c>
      <c r="V95" s="49">
        <f>+'Ark1'!V2147</f>
        <v>15.67069486404834</v>
      </c>
      <c r="W95" s="101">
        <f>+'Ark1'!X2147</f>
        <v>139.49111821755531</v>
      </c>
      <c r="X95" s="39"/>
      <c r="Y95" s="11"/>
      <c r="Z95" s="5"/>
      <c r="AA95" s="5"/>
      <c r="AB95"/>
      <c r="AE95"/>
    </row>
    <row r="96" spans="1:31" ht="15.6">
      <c r="A96" s="39"/>
      <c r="B96" s="47">
        <f>+'Ark1'!C2148</f>
        <v>2014</v>
      </c>
      <c r="C96" s="47">
        <f>+'Ark1'!G2148</f>
        <v>3</v>
      </c>
      <c r="D96" s="48" t="s">
        <v>57</v>
      </c>
      <c r="E96" s="48">
        <v>1</v>
      </c>
      <c r="F96" s="48" t="s">
        <v>53</v>
      </c>
      <c r="G96" s="47">
        <f>+'Ark1'!Q2148</f>
        <v>96</v>
      </c>
      <c r="H96" s="47"/>
      <c r="I96" s="65">
        <f>+'Ark1'!R2148</f>
        <v>596</v>
      </c>
      <c r="J96" s="47"/>
      <c r="K96" s="65">
        <f>+'Ark1'!S2148</f>
        <v>593</v>
      </c>
      <c r="L96" s="101">
        <f>+'Ark1'!T2148</f>
        <v>83.47338935574227</v>
      </c>
      <c r="M96" s="101">
        <f>+'Ark1'!U2148</f>
        <v>87.225939763812633</v>
      </c>
      <c r="N96" s="49">
        <f>+'Ark1'!W2148</f>
        <v>59.957841483979777</v>
      </c>
      <c r="O96" s="47"/>
      <c r="P96" s="65">
        <f>+'Ark1'!Y2148</f>
        <v>134.0043624161072</v>
      </c>
      <c r="Q96" s="65"/>
      <c r="R96" s="76">
        <f>+'Ark1'!AA2148</f>
        <v>28.263334809813596</v>
      </c>
      <c r="S96" s="49">
        <f>+'Ark1'!AB2148</f>
        <v>4.0440129246502305</v>
      </c>
      <c r="T96" s="65">
        <f>+'Ark1'!AC2148</f>
        <v>-22.126173205822329</v>
      </c>
      <c r="U96" s="65">
        <f t="shared" si="12"/>
        <v>6.208333333333333</v>
      </c>
      <c r="V96" s="49">
        <f>+'Ark1'!V2148</f>
        <v>15.942953020134228</v>
      </c>
      <c r="W96" s="101">
        <f>+'Ark1'!X2148</f>
        <v>145.90480414754913</v>
      </c>
      <c r="X96" s="39"/>
      <c r="Y96" s="5"/>
      <c r="Z96" s="5"/>
      <c r="AA96" s="5"/>
      <c r="AB96"/>
      <c r="AE96"/>
    </row>
    <row r="97" spans="1:31" ht="15.6">
      <c r="A97" s="39"/>
      <c r="B97" s="47">
        <f>+'Ark1'!C2149</f>
        <v>2014</v>
      </c>
      <c r="C97" s="47">
        <f>+'Ark1'!G2149</f>
        <v>3</v>
      </c>
      <c r="D97" s="48" t="s">
        <v>57</v>
      </c>
      <c r="E97" s="48">
        <v>2</v>
      </c>
      <c r="F97" s="48" t="s">
        <v>10</v>
      </c>
      <c r="G97" s="47">
        <f>+'Ark1'!Q2149</f>
        <v>31</v>
      </c>
      <c r="H97" s="47"/>
      <c r="I97" s="65">
        <f>+'Ark1'!R2149</f>
        <v>118</v>
      </c>
      <c r="J97" s="47"/>
      <c r="K97" s="65">
        <f>+'Ark1'!S2149</f>
        <v>98</v>
      </c>
      <c r="L97" s="101">
        <f>+'Ark1'!T2149</f>
        <v>16.526610644257701</v>
      </c>
      <c r="M97" s="101">
        <f>+'Ark1'!U2149</f>
        <v>12.774060236187376</v>
      </c>
      <c r="N97" s="49">
        <f>+'Ark1'!W2149</f>
        <v>60.234693877551024</v>
      </c>
      <c r="O97" s="47"/>
      <c r="P97" s="65">
        <f>+'Ark1'!Y2149</f>
        <v>99.121186440677945</v>
      </c>
      <c r="Q97" s="65"/>
      <c r="R97" s="76">
        <f>+'Ark1'!AA2149</f>
        <v>13.26867763277296</v>
      </c>
      <c r="S97" s="49">
        <f>+'Ark1'!AB2149</f>
        <v>3.5594112687013126</v>
      </c>
      <c r="T97" s="65">
        <f>+'Ark1'!AC2149</f>
        <v>-39.496278865480328</v>
      </c>
      <c r="U97" s="65">
        <f t="shared" si="12"/>
        <v>3.806451612903226</v>
      </c>
      <c r="V97" s="49">
        <f>+'Ark1'!V2149</f>
        <v>16.194915254237287</v>
      </c>
      <c r="W97" s="101">
        <f>+'Ark1'!X2149</f>
        <v>129.72345153056537</v>
      </c>
      <c r="X97" s="39"/>
      <c r="Y97"/>
      <c r="Z97"/>
      <c r="AA97"/>
      <c r="AB97"/>
      <c r="AE97"/>
    </row>
    <row r="98" spans="1:31" ht="15.6">
      <c r="A98" s="39"/>
      <c r="B98" s="47">
        <f>+'Ark1'!C2150</f>
        <v>2014</v>
      </c>
      <c r="C98" s="47">
        <f>+'Ark1'!G2150</f>
        <v>4</v>
      </c>
      <c r="D98" s="48" t="s">
        <v>7</v>
      </c>
      <c r="E98" s="48">
        <v>1</v>
      </c>
      <c r="F98" s="48" t="s">
        <v>53</v>
      </c>
      <c r="G98" s="47">
        <f>+'Ark1'!Q2150</f>
        <v>67</v>
      </c>
      <c r="H98" s="47"/>
      <c r="I98" s="65">
        <f>+'Ark1'!R2150</f>
        <v>1828</v>
      </c>
      <c r="J98" s="47"/>
      <c r="K98" s="65">
        <f>+'Ark1'!S2150</f>
        <v>1826</v>
      </c>
      <c r="L98" s="101">
        <f>+'Ark1'!T2150</f>
        <v>96.109358569926385</v>
      </c>
      <c r="M98" s="101">
        <f>+'Ark1'!U2150</f>
        <v>96.53691415740569</v>
      </c>
      <c r="N98" s="49">
        <f>+'Ark1'!W2150</f>
        <v>59.418400876232191</v>
      </c>
      <c r="O98" s="47"/>
      <c r="P98" s="65">
        <f>+'Ark1'!Y2150</f>
        <v>144.22007658643301</v>
      </c>
      <c r="Q98" s="65"/>
      <c r="R98" s="76">
        <f>+'Ark1'!AA2150</f>
        <v>32.213485823231352</v>
      </c>
      <c r="S98" s="49">
        <f>+'Ark1'!AB2150</f>
        <v>4.5514186449476179</v>
      </c>
      <c r="T98" s="65">
        <f>+'Ark1'!AC2150</f>
        <v>-53.712514641442688</v>
      </c>
      <c r="U98" s="65">
        <f t="shared" si="12"/>
        <v>27.28358208955224</v>
      </c>
      <c r="V98" s="49">
        <f>+'Ark1'!V2150</f>
        <v>17.344091903719903</v>
      </c>
      <c r="W98" s="101">
        <f>+'Ark1'!X2150</f>
        <v>156.42977542074502</v>
      </c>
      <c r="X98" s="39"/>
      <c r="Y98" s="5"/>
      <c r="Z98"/>
      <c r="AA98" s="5"/>
      <c r="AB98"/>
      <c r="AE98"/>
    </row>
    <row r="99" spans="1:31" ht="15.6">
      <c r="A99" s="39"/>
      <c r="B99" s="47">
        <f>+'Ark1'!C2151</f>
        <v>2014</v>
      </c>
      <c r="C99" s="47">
        <f>+'Ark1'!G2151</f>
        <v>4</v>
      </c>
      <c r="D99" s="48" t="s">
        <v>7</v>
      </c>
      <c r="E99" s="48">
        <v>2</v>
      </c>
      <c r="F99" s="48" t="s">
        <v>10</v>
      </c>
      <c r="G99" s="47">
        <f>+'Ark1'!Q2151</f>
        <v>8</v>
      </c>
      <c r="H99" s="47"/>
      <c r="I99" s="65">
        <f>+'Ark1'!R2151</f>
        <v>74</v>
      </c>
      <c r="J99" s="47"/>
      <c r="K99" s="65">
        <f>+'Ark1'!S2151</f>
        <v>73</v>
      </c>
      <c r="L99" s="101">
        <f>+'Ark1'!T2151</f>
        <v>3.8906414300736074</v>
      </c>
      <c r="M99" s="101">
        <f>+'Ark1'!U2151</f>
        <v>3.4630858425942721</v>
      </c>
      <c r="N99" s="49">
        <f>+'Ark1'!W2151</f>
        <v>59.479452054794521</v>
      </c>
      <c r="O99" s="47"/>
      <c r="P99" s="65">
        <f>+'Ark1'!Y2151</f>
        <v>127.80270270270272</v>
      </c>
      <c r="Q99" s="65"/>
      <c r="R99" s="76">
        <f>+'Ark1'!AA2151</f>
        <v>22.633845926452544</v>
      </c>
      <c r="S99" s="49">
        <f>+'Ark1'!AB2151</f>
        <v>3.6867388753981554</v>
      </c>
      <c r="T99" s="65">
        <f>+'Ark1'!AC2151</f>
        <v>-39.395444158756526</v>
      </c>
      <c r="U99" s="65">
        <f t="shared" si="12"/>
        <v>9.25</v>
      </c>
      <c r="V99" s="49">
        <f>+'Ark1'!V2151</f>
        <v>16.36486486486486</v>
      </c>
      <c r="W99" s="101">
        <f>+'Ark1'!X2151</f>
        <v>140.14962958624929</v>
      </c>
      <c r="X99" s="39"/>
      <c r="Y99"/>
      <c r="Z99"/>
      <c r="AA99"/>
      <c r="AB99"/>
      <c r="AE99"/>
    </row>
    <row r="100" spans="1:31" ht="15.6">
      <c r="A100" s="39"/>
      <c r="B100" s="47">
        <f>+'Ark1'!C2152</f>
        <v>2013</v>
      </c>
      <c r="C100" s="47">
        <f>+'Ark1'!G2152</f>
        <v>1</v>
      </c>
      <c r="D100" s="48" t="s">
        <v>4</v>
      </c>
      <c r="E100" s="48">
        <v>1</v>
      </c>
      <c r="F100" s="48" t="s">
        <v>53</v>
      </c>
      <c r="G100" s="47">
        <f>+'Ark1'!Q2152</f>
        <v>296</v>
      </c>
      <c r="H100" s="47"/>
      <c r="I100" s="65">
        <f>+'Ark1'!R2152</f>
        <v>8178</v>
      </c>
      <c r="J100" s="47"/>
      <c r="K100" s="65">
        <f>+'Ark1'!S2152</f>
        <v>8166</v>
      </c>
      <c r="L100" s="101">
        <f>+'Ark1'!T2152</f>
        <v>92.889595638346222</v>
      </c>
      <c r="M100" s="101">
        <f>+'Ark1'!U2152</f>
        <v>94.26625534814336</v>
      </c>
      <c r="N100" s="49">
        <f>+'Ark1'!W2152</f>
        <v>59.161278471711981</v>
      </c>
      <c r="O100" s="47"/>
      <c r="P100" s="65">
        <f>+'Ark1'!Y2152</f>
        <v>147.36539496209389</v>
      </c>
      <c r="Q100" s="65"/>
      <c r="R100" s="76">
        <f>+'Ark1'!AA2152</f>
        <v>33.918382176104927</v>
      </c>
      <c r="S100" s="49">
        <f>+'Ark1'!AB2152</f>
        <v>4.4173166392115668</v>
      </c>
      <c r="T100" s="65">
        <f>+'Ark1'!AC2152</f>
        <v>-39.243920242736131</v>
      </c>
      <c r="U100" s="65">
        <f t="shared" si="12"/>
        <v>27.628378378378379</v>
      </c>
      <c r="V100" s="49">
        <f>+'Ark1'!V2152</f>
        <v>15.843482514062112</v>
      </c>
      <c r="W100" s="101">
        <f>+'Ark1'!X2152</f>
        <v>159.86069170066804</v>
      </c>
      <c r="X100" s="39"/>
      <c r="Y100"/>
      <c r="Z100"/>
      <c r="AA100"/>
      <c r="AB100"/>
      <c r="AE100"/>
    </row>
    <row r="101" spans="1:31" ht="15.6">
      <c r="A101" s="39"/>
      <c r="B101" s="47">
        <f>+'Ark1'!C2153</f>
        <v>2013</v>
      </c>
      <c r="C101" s="47">
        <f>+'Ark1'!G2153</f>
        <v>1</v>
      </c>
      <c r="D101" s="48" t="s">
        <v>4</v>
      </c>
      <c r="E101" s="48">
        <v>2</v>
      </c>
      <c r="F101" s="48" t="s">
        <v>10</v>
      </c>
      <c r="G101" s="47">
        <f>+'Ark1'!Q2153</f>
        <v>88</v>
      </c>
      <c r="H101" s="47"/>
      <c r="I101" s="65">
        <f>+'Ark1'!R2153</f>
        <v>626</v>
      </c>
      <c r="J101" s="47"/>
      <c r="K101" s="65">
        <f>+'Ark1'!S2153</f>
        <v>624</v>
      </c>
      <c r="L101" s="101">
        <f>+'Ark1'!T2153</f>
        <v>7.110404361653794</v>
      </c>
      <c r="M101" s="101">
        <f>+'Ark1'!U2153</f>
        <v>5.7337446518566599</v>
      </c>
      <c r="N101" s="49">
        <f>+'Ark1'!W2153</f>
        <v>60.169871794871788</v>
      </c>
      <c r="O101" s="47"/>
      <c r="P101" s="65">
        <f>+'Ark1'!Y2153</f>
        <v>117.09824281150148</v>
      </c>
      <c r="Q101" s="65"/>
      <c r="R101" s="76">
        <f>+'Ark1'!AA2153</f>
        <v>13.056747058632522</v>
      </c>
      <c r="S101" s="49">
        <f>+'Ark1'!AB2153</f>
        <v>3.2413577376715637</v>
      </c>
      <c r="T101" s="65">
        <f>+'Ark1'!AC2153</f>
        <v>-26.172832100828114</v>
      </c>
      <c r="U101" s="65">
        <f t="shared" si="12"/>
        <v>7.1136363636363633</v>
      </c>
      <c r="V101" s="49">
        <f>+'Ark1'!V2153</f>
        <v>16.230031948881788</v>
      </c>
      <c r="W101" s="101">
        <f>+'Ark1'!X2153</f>
        <v>127.38898369326304</v>
      </c>
      <c r="X101" s="39"/>
      <c r="Y101"/>
      <c r="Z101"/>
      <c r="AA101"/>
      <c r="AB101"/>
      <c r="AE101"/>
    </row>
    <row r="102" spans="1:31" ht="15.6">
      <c r="A102" s="39"/>
      <c r="B102" s="47">
        <f>+'Ark1'!C2154</f>
        <v>2013</v>
      </c>
      <c r="C102" s="47">
        <f>+'Ark1'!G2154</f>
        <v>2</v>
      </c>
      <c r="D102" s="48" t="s">
        <v>5</v>
      </c>
      <c r="E102" s="48">
        <v>1</v>
      </c>
      <c r="F102" s="48" t="s">
        <v>53</v>
      </c>
      <c r="G102" s="47">
        <f>+'Ark1'!Q2154</f>
        <v>216</v>
      </c>
      <c r="H102" s="47"/>
      <c r="I102" s="65">
        <f>+'Ark1'!R2154</f>
        <v>5263</v>
      </c>
      <c r="J102" s="47"/>
      <c r="K102" s="65">
        <f>+'Ark1'!S2154</f>
        <v>5254</v>
      </c>
      <c r="L102" s="101">
        <f>+'Ark1'!T2154</f>
        <v>64.143814747105424</v>
      </c>
      <c r="M102" s="101">
        <f>+'Ark1'!U2154</f>
        <v>66.29900519090765</v>
      </c>
      <c r="N102" s="49">
        <f>+'Ark1'!W2154</f>
        <v>59.811762466692016</v>
      </c>
      <c r="O102" s="47"/>
      <c r="P102" s="65">
        <f>+'Ark1'!Y2154</f>
        <v>145.30828424852763</v>
      </c>
      <c r="Q102" s="65"/>
      <c r="R102" s="76">
        <f>+'Ark1'!AA2154</f>
        <v>31.400671131610633</v>
      </c>
      <c r="S102" s="49">
        <f>+'Ark1'!AB2154</f>
        <v>4.2448121694524756</v>
      </c>
      <c r="T102" s="65">
        <f>+'Ark1'!AC2154</f>
        <v>-47.765879504950242</v>
      </c>
      <c r="U102" s="65">
        <f t="shared" si="12"/>
        <v>24.36574074074074</v>
      </c>
      <c r="V102" s="49">
        <f>+'Ark1'!V2154</f>
        <v>17.480524415732475</v>
      </c>
      <c r="W102" s="101">
        <f>+'Ark1'!X2154</f>
        <v>157.64851168720361</v>
      </c>
      <c r="X102" s="39"/>
      <c r="Y102"/>
      <c r="Z102"/>
      <c r="AA102"/>
      <c r="AB102"/>
      <c r="AE102"/>
    </row>
    <row r="103" spans="1:31" ht="15.6">
      <c r="A103" s="39"/>
      <c r="B103" s="47">
        <f>+'Ark1'!C2155</f>
        <v>2013</v>
      </c>
      <c r="C103" s="47">
        <f>+'Ark1'!G2155</f>
        <v>2</v>
      </c>
      <c r="D103" s="48" t="s">
        <v>5</v>
      </c>
      <c r="E103" s="48">
        <v>2</v>
      </c>
      <c r="F103" s="48" t="s">
        <v>10</v>
      </c>
      <c r="G103" s="47">
        <f>+'Ark1'!Q2155</f>
        <v>165</v>
      </c>
      <c r="H103" s="47"/>
      <c r="I103" s="65">
        <f>+'Ark1'!R2155</f>
        <v>2942</v>
      </c>
      <c r="J103" s="47"/>
      <c r="K103" s="65">
        <f>+'Ark1'!S2155</f>
        <v>2941</v>
      </c>
      <c r="L103" s="101">
        <f>+'Ark1'!T2155</f>
        <v>35.856185252894591</v>
      </c>
      <c r="M103" s="101">
        <f>+'Ark1'!U2155</f>
        <v>33.70099480909235</v>
      </c>
      <c r="N103" s="49">
        <f>+'Ark1'!W2155</f>
        <v>58.581094865691952</v>
      </c>
      <c r="O103" s="47"/>
      <c r="P103" s="65">
        <f>+'Ark1'!Y2155</f>
        <v>132.13467029231811</v>
      </c>
      <c r="Q103" s="65"/>
      <c r="R103" s="76">
        <f>+'Ark1'!AA2155</f>
        <v>27.595057656171843</v>
      </c>
      <c r="S103" s="49">
        <f>+'Ark1'!AB2155</f>
        <v>3.7624962990073927</v>
      </c>
      <c r="T103" s="65">
        <f>+'Ark1'!AC2155</f>
        <v>-36.63434696852525</v>
      </c>
      <c r="U103" s="65">
        <f t="shared" si="12"/>
        <v>17.830303030303032</v>
      </c>
      <c r="V103" s="49">
        <f>+'Ark1'!V2155</f>
        <v>15.715159755268528</v>
      </c>
      <c r="W103" s="101">
        <f>+'Ark1'!X2155</f>
        <v>143.21910125186611</v>
      </c>
      <c r="X103" s="39"/>
      <c r="Y103"/>
      <c r="Z103"/>
      <c r="AA103"/>
      <c r="AB103"/>
      <c r="AE103"/>
    </row>
    <row r="104" spans="1:31" ht="15.6">
      <c r="A104" s="39"/>
      <c r="B104" s="47">
        <f>+'Ark1'!C2156</f>
        <v>2013</v>
      </c>
      <c r="C104" s="47">
        <f>+'Ark1'!G2156</f>
        <v>3</v>
      </c>
      <c r="D104" s="48" t="s">
        <v>57</v>
      </c>
      <c r="E104" s="48">
        <v>1</v>
      </c>
      <c r="F104" s="48" t="s">
        <v>53</v>
      </c>
      <c r="G104" s="47">
        <f>+'Ark1'!Q2156</f>
        <v>68</v>
      </c>
      <c r="H104" s="47"/>
      <c r="I104" s="65">
        <f>+'Ark1'!R2156</f>
        <v>399</v>
      </c>
      <c r="J104" s="47"/>
      <c r="K104" s="65">
        <f>+'Ark1'!S2156</f>
        <v>391</v>
      </c>
      <c r="L104" s="101">
        <f>+'Ark1'!T2156</f>
        <v>86.363636363636346</v>
      </c>
      <c r="M104" s="101">
        <f>+'Ark1'!U2156</f>
        <v>92.437074926723767</v>
      </c>
      <c r="N104" s="49">
        <f>+'Ark1'!W2156</f>
        <v>60.437340153452688</v>
      </c>
      <c r="O104" s="47"/>
      <c r="P104" s="65">
        <f>+'Ark1'!Y2156</f>
        <v>130.25889724310764</v>
      </c>
      <c r="Q104" s="65"/>
      <c r="R104" s="76">
        <f>+'Ark1'!AA2156</f>
        <v>26.61939440721866</v>
      </c>
      <c r="S104" s="49">
        <f>+'Ark1'!AB2156</f>
        <v>4.1352501366277048</v>
      </c>
      <c r="T104" s="65">
        <f>+'Ark1'!AC2156</f>
        <v>-31.276889055082425</v>
      </c>
      <c r="U104" s="65">
        <f t="shared" si="12"/>
        <v>5.867647058823529</v>
      </c>
      <c r="V104" s="49">
        <f>+'Ark1'!V2156</f>
        <v>17.38095238095238</v>
      </c>
      <c r="W104" s="101">
        <f>+'Ark1'!X2156</f>
        <v>143.65599806667251</v>
      </c>
      <c r="X104" s="39"/>
      <c r="Y104"/>
      <c r="Z104"/>
      <c r="AA104"/>
      <c r="AB104"/>
      <c r="AE104"/>
    </row>
    <row r="105" spans="1:31" ht="15.6">
      <c r="A105" s="39"/>
      <c r="B105" s="47">
        <f>+'Ark1'!C2157</f>
        <v>2013</v>
      </c>
      <c r="C105" s="47">
        <f>+'Ark1'!G2157</f>
        <v>3</v>
      </c>
      <c r="D105" s="48" t="s">
        <v>57</v>
      </c>
      <c r="E105" s="48">
        <v>2</v>
      </c>
      <c r="F105" s="48" t="s">
        <v>10</v>
      </c>
      <c r="G105" s="47">
        <f>+'Ark1'!Q2157</f>
        <v>19</v>
      </c>
      <c r="H105" s="47"/>
      <c r="I105" s="65">
        <f>+'Ark1'!R2157</f>
        <v>63</v>
      </c>
      <c r="J105" s="47"/>
      <c r="K105" s="65">
        <f>+'Ark1'!S2157</f>
        <v>37</v>
      </c>
      <c r="L105" s="101">
        <f>+'Ark1'!T2157</f>
        <v>13.636363636363638</v>
      </c>
      <c r="M105" s="101">
        <f>+'Ark1'!U2157</f>
        <v>7.5629250732762365</v>
      </c>
      <c r="N105" s="49">
        <f>+'Ark1'!W2157</f>
        <v>60.648648648648638</v>
      </c>
      <c r="O105" s="47"/>
      <c r="P105" s="65">
        <f>+'Ark1'!Y2157</f>
        <v>67.496825396825386</v>
      </c>
      <c r="Q105" s="65"/>
      <c r="R105" s="76">
        <f>+'Ark1'!AA2157</f>
        <v>10.158916963148203</v>
      </c>
      <c r="S105" s="49">
        <f>+'Ark1'!AB2157</f>
        <v>3.1469952740559424</v>
      </c>
      <c r="T105" s="65">
        <f>+'Ark1'!AC2157</f>
        <v>-14.477111784238843</v>
      </c>
      <c r="U105" s="65">
        <f t="shared" si="12"/>
        <v>3.3157894736842106</v>
      </c>
      <c r="V105" s="49">
        <f>+'Ark1'!V2157</f>
        <v>14.619047619047612</v>
      </c>
      <c r="W105" s="101">
        <f>+'Ark1'!X2157</f>
        <v>128.2274845655127</v>
      </c>
      <c r="X105" s="39"/>
      <c r="Y105"/>
      <c r="Z105"/>
      <c r="AA105"/>
      <c r="AB105"/>
      <c r="AE105"/>
    </row>
    <row r="106" spans="1:31" ht="15.6">
      <c r="A106" s="39"/>
      <c r="B106" s="47">
        <f>+'Ark1'!C2158</f>
        <v>2013</v>
      </c>
      <c r="C106" s="47">
        <f>+'Ark1'!G2158</f>
        <v>4</v>
      </c>
      <c r="D106" s="48" t="s">
        <v>7</v>
      </c>
      <c r="E106" s="48">
        <v>1</v>
      </c>
      <c r="F106" s="48" t="s">
        <v>53</v>
      </c>
      <c r="G106" s="47">
        <f>+'Ark1'!Q2158</f>
        <v>66</v>
      </c>
      <c r="H106" s="47"/>
      <c r="I106" s="65">
        <f>+'Ark1'!R2158</f>
        <v>1794</v>
      </c>
      <c r="J106" s="47"/>
      <c r="K106" s="65">
        <f>+'Ark1'!S2158</f>
        <v>1793</v>
      </c>
      <c r="L106" s="101">
        <f>+'Ark1'!T2158</f>
        <v>88.505180069067606</v>
      </c>
      <c r="M106" s="101">
        <f>+'Ark1'!U2158</f>
        <v>89.697592592384382</v>
      </c>
      <c r="N106" s="49">
        <f>+'Ark1'!W2158</f>
        <v>58.240379252649198</v>
      </c>
      <c r="O106" s="47"/>
      <c r="P106" s="65">
        <f>+'Ark1'!Y2158</f>
        <v>151.21545150501677</v>
      </c>
      <c r="Q106" s="65"/>
      <c r="R106" s="76">
        <f>+'Ark1'!AA2158</f>
        <v>34.429741033920436</v>
      </c>
      <c r="S106" s="49">
        <f>+'Ark1'!AB2158</f>
        <v>5.1626850119031804</v>
      </c>
      <c r="T106" s="65">
        <f>+'Ark1'!AC2158</f>
        <v>-54.543138499547375</v>
      </c>
      <c r="U106" s="65">
        <f t="shared" si="12"/>
        <v>27.181818181818183</v>
      </c>
      <c r="V106" s="49">
        <f>+'Ark1'!V2158</f>
        <v>16.528428093645488</v>
      </c>
      <c r="W106" s="101">
        <f>+'Ark1'!X2158</f>
        <v>163.890964343647</v>
      </c>
      <c r="X106" s="39"/>
      <c r="Y106"/>
      <c r="Z106"/>
      <c r="AA106"/>
      <c r="AB106"/>
      <c r="AE106"/>
    </row>
    <row r="107" spans="1:31" ht="15.6">
      <c r="A107" s="39"/>
      <c r="B107" s="47">
        <f>+'Ark1'!C2159</f>
        <v>2013</v>
      </c>
      <c r="C107" s="47">
        <f>+'Ark1'!G2159</f>
        <v>4</v>
      </c>
      <c r="D107" s="48" t="s">
        <v>7</v>
      </c>
      <c r="E107" s="48">
        <v>2</v>
      </c>
      <c r="F107" s="48" t="s">
        <v>10</v>
      </c>
      <c r="G107" s="47">
        <f>+'Ark1'!Q2159</f>
        <v>10</v>
      </c>
      <c r="H107" s="47"/>
      <c r="I107" s="65">
        <f>+'Ark1'!R2159</f>
        <v>233</v>
      </c>
      <c r="J107" s="47"/>
      <c r="K107" s="65">
        <f>+'Ark1'!S2159</f>
        <v>230</v>
      </c>
      <c r="L107" s="101">
        <f>+'Ark1'!T2159</f>
        <v>11.49481993093241</v>
      </c>
      <c r="M107" s="101">
        <f>+'Ark1'!U2159</f>
        <v>10.302407407615588</v>
      </c>
      <c r="N107" s="49">
        <f>+'Ark1'!W2159</f>
        <v>59.234782608695653</v>
      </c>
      <c r="O107" s="47"/>
      <c r="P107" s="65">
        <f>+'Ark1'!Y2159</f>
        <v>133.72746781115876</v>
      </c>
      <c r="Q107" s="65"/>
      <c r="R107" s="76">
        <f>+'Ark1'!AA2159</f>
        <v>27.335209521496921</v>
      </c>
      <c r="S107" s="49">
        <f>+'Ark1'!AB2159</f>
        <v>4.4022334939607246</v>
      </c>
      <c r="T107" s="65">
        <f>+'Ark1'!AC2159</f>
        <v>-28.871968555057101</v>
      </c>
      <c r="U107" s="65">
        <f t="shared" si="12"/>
        <v>23.3</v>
      </c>
      <c r="V107" s="49">
        <f>+'Ark1'!V2159</f>
        <v>17.974248927038627</v>
      </c>
      <c r="W107" s="101">
        <f>+'Ark1'!X2159</f>
        <v>146.66068381234911</v>
      </c>
      <c r="X107" s="39"/>
      <c r="Y107"/>
      <c r="Z107"/>
      <c r="AA107"/>
      <c r="AB107"/>
      <c r="AE107"/>
    </row>
    <row r="108" spans="1:31" ht="15.6">
      <c r="A108" s="39"/>
      <c r="B108" s="47">
        <f>+'Ark1'!C2160</f>
        <v>2012</v>
      </c>
      <c r="C108" s="47">
        <f>+'Ark1'!G2160</f>
        <v>1</v>
      </c>
      <c r="D108" s="48" t="s">
        <v>4</v>
      </c>
      <c r="E108" s="48">
        <v>1</v>
      </c>
      <c r="F108" s="48" t="s">
        <v>53</v>
      </c>
      <c r="G108" s="47">
        <f>+'Ark1'!Q2160</f>
        <v>334</v>
      </c>
      <c r="H108" s="47"/>
      <c r="I108" s="65">
        <f>+'Ark1'!R2160</f>
        <v>8666</v>
      </c>
      <c r="J108" s="47"/>
      <c r="K108" s="65">
        <f>+'Ark1'!S2160</f>
        <v>8657</v>
      </c>
      <c r="L108" s="101">
        <f>+'Ark1'!T2160</f>
        <v>92.853316189863904</v>
      </c>
      <c r="M108" s="101">
        <f>+'Ark1'!U2160</f>
        <v>94.235143126300287</v>
      </c>
      <c r="N108" s="49">
        <f>+'Ark1'!W2160</f>
        <v>59.074275153055318</v>
      </c>
      <c r="O108" s="47"/>
      <c r="P108" s="65">
        <f>+'Ark1'!Y2160</f>
        <v>146.40025386568189</v>
      </c>
      <c r="Q108" s="65"/>
      <c r="R108" s="76">
        <f>+'Ark1'!AA2160</f>
        <v>33.546791099329994</v>
      </c>
      <c r="S108" s="49">
        <f>+'Ark1'!AB2160</f>
        <v>4.5238224449345772</v>
      </c>
      <c r="T108" s="65">
        <f>+'Ark1'!AC2160</f>
        <v>-39.107802111564808</v>
      </c>
      <c r="U108" s="65">
        <f t="shared" si="12"/>
        <v>25.946107784431138</v>
      </c>
      <c r="V108" s="49">
        <f>+'Ark1'!V2160</f>
        <v>15.9102238633741</v>
      </c>
      <c r="W108" s="101">
        <f>+'Ark1'!X2160</f>
        <v>158.74863946947451</v>
      </c>
      <c r="X108" s="39"/>
      <c r="Y108"/>
      <c r="Z108"/>
      <c r="AA108"/>
      <c r="AB108"/>
      <c r="AE108"/>
    </row>
    <row r="109" spans="1:31" ht="15.6">
      <c r="A109" s="39"/>
      <c r="B109" s="47">
        <f>+'Ark1'!C2161</f>
        <v>2012</v>
      </c>
      <c r="C109" s="47">
        <f>+'Ark1'!G2161</f>
        <v>1</v>
      </c>
      <c r="D109" s="48" t="s">
        <v>4</v>
      </c>
      <c r="E109" s="48">
        <v>2</v>
      </c>
      <c r="F109" s="48" t="s">
        <v>10</v>
      </c>
      <c r="G109" s="47">
        <f>+'Ark1'!Q2161</f>
        <v>99</v>
      </c>
      <c r="H109" s="47"/>
      <c r="I109" s="65">
        <f>+'Ark1'!R2161</f>
        <v>667</v>
      </c>
      <c r="J109" s="47"/>
      <c r="K109" s="65">
        <f>+'Ark1'!S2161</f>
        <v>665</v>
      </c>
      <c r="L109" s="101">
        <f>+'Ark1'!T2161</f>
        <v>7.1466838101360786</v>
      </c>
      <c r="M109" s="101">
        <f>+'Ark1'!U2161</f>
        <v>5.7648568736997454</v>
      </c>
      <c r="N109" s="49">
        <f>+'Ark1'!W2161</f>
        <v>59.795488721804517</v>
      </c>
      <c r="O109" s="47"/>
      <c r="P109" s="65">
        <f>+'Ark1'!Y2161</f>
        <v>116.36176911544236</v>
      </c>
      <c r="Q109" s="65"/>
      <c r="R109" s="76">
        <f>+'Ark1'!AA2161</f>
        <v>11.792362031102392</v>
      </c>
      <c r="S109" s="49">
        <f>+'Ark1'!AB2161</f>
        <v>3.3173470844100921</v>
      </c>
      <c r="T109" s="65">
        <f>+'Ark1'!AC2161</f>
        <v>-24.580660956770224</v>
      </c>
      <c r="U109" s="65">
        <f t="shared" si="12"/>
        <v>6.737373737373737</v>
      </c>
      <c r="V109" s="49">
        <f>+'Ark1'!V2161</f>
        <v>16.325337331334332</v>
      </c>
      <c r="W109" s="101">
        <f>+'Ark1'!X2161</f>
        <v>126.44739385453521</v>
      </c>
      <c r="X109" s="39"/>
      <c r="Y109"/>
      <c r="Z109"/>
      <c r="AA109"/>
      <c r="AB109"/>
      <c r="AE109"/>
    </row>
    <row r="110" spans="1:31" ht="15.6">
      <c r="A110" s="39"/>
      <c r="B110" s="47">
        <f>+'Ark1'!C2162</f>
        <v>2012</v>
      </c>
      <c r="C110" s="47">
        <f>+'Ark1'!G2162</f>
        <v>2</v>
      </c>
      <c r="D110" s="48" t="s">
        <v>5</v>
      </c>
      <c r="E110" s="48">
        <v>1</v>
      </c>
      <c r="F110" s="48" t="s">
        <v>53</v>
      </c>
      <c r="G110" s="47">
        <f>+'Ark1'!Q2162</f>
        <v>241</v>
      </c>
      <c r="H110" s="47"/>
      <c r="I110" s="65">
        <f>+'Ark1'!R2162</f>
        <v>5643.5</v>
      </c>
      <c r="J110" s="47"/>
      <c r="K110" s="65">
        <f>+'Ark1'!S2162</f>
        <v>5637.5</v>
      </c>
      <c r="L110" s="101">
        <f>+'Ark1'!T2162</f>
        <v>69.351766513056802</v>
      </c>
      <c r="M110" s="101">
        <f>+'Ark1'!U2162</f>
        <v>71.710733926683886</v>
      </c>
      <c r="N110" s="49">
        <f>+'Ark1'!W2162</f>
        <v>59.521064301552109</v>
      </c>
      <c r="O110" s="47"/>
      <c r="P110" s="65">
        <f>+'Ark1'!Y2162</f>
        <v>149.30750420838163</v>
      </c>
      <c r="Q110" s="65"/>
      <c r="R110" s="76">
        <f>+'Ark1'!AA2162</f>
        <v>31.529782394759724</v>
      </c>
      <c r="S110" s="49">
        <f>+'Ark1'!AB2162</f>
        <v>4.4146676228014803</v>
      </c>
      <c r="T110" s="65">
        <f>+'Ark1'!AC2162</f>
        <v>-45.879612857026451</v>
      </c>
      <c r="U110" s="65">
        <f t="shared" si="12"/>
        <v>23.41701244813278</v>
      </c>
      <c r="V110" s="49">
        <f>+'Ark1'!V2162</f>
        <v>17.089394879064411</v>
      </c>
      <c r="W110" s="101">
        <f>+'Ark1'!X2162</f>
        <v>161.95229730057889</v>
      </c>
      <c r="X110" s="39"/>
      <c r="Y110"/>
      <c r="Z110"/>
      <c r="AA110"/>
      <c r="AB110"/>
      <c r="AE110"/>
    </row>
    <row r="111" spans="1:31" ht="15.6">
      <c r="A111" s="39"/>
      <c r="B111" s="47">
        <f>+'Ark1'!C2163</f>
        <v>2012</v>
      </c>
      <c r="C111" s="47">
        <f>+'Ark1'!G2163</f>
        <v>2</v>
      </c>
      <c r="D111" s="48" t="s">
        <v>5</v>
      </c>
      <c r="E111" s="48">
        <v>2</v>
      </c>
      <c r="F111" s="48" t="s">
        <v>10</v>
      </c>
      <c r="G111" s="47">
        <f>+'Ark1'!Q2163</f>
        <v>198</v>
      </c>
      <c r="H111" s="47"/>
      <c r="I111" s="65">
        <f>+'Ark1'!R2163</f>
        <v>2494</v>
      </c>
      <c r="J111" s="47"/>
      <c r="K111" s="65">
        <f>+'Ark1'!S2163</f>
        <v>2494</v>
      </c>
      <c r="L111" s="101">
        <f>+'Ark1'!T2163</f>
        <v>30.64823348694317</v>
      </c>
      <c r="M111" s="101">
        <f>+'Ark1'!U2163</f>
        <v>28.289266073316096</v>
      </c>
      <c r="N111" s="49">
        <f>+'Ark1'!W2163</f>
        <v>58.878107457898963</v>
      </c>
      <c r="O111" s="47"/>
      <c r="P111" s="65">
        <f>+'Ark1'!Y2163</f>
        <v>133.28191659983997</v>
      </c>
      <c r="Q111" s="65"/>
      <c r="R111" s="76">
        <f>+'Ark1'!AA2163</f>
        <v>28.478842541602639</v>
      </c>
      <c r="S111" s="49">
        <f>+'Ark1'!AB2163</f>
        <v>3.7404218586295608</v>
      </c>
      <c r="T111" s="65">
        <f>+'Ark1'!AC2163</f>
        <v>-29.16462476283651</v>
      </c>
      <c r="U111" s="65">
        <f t="shared" si="12"/>
        <v>12.595959595959595</v>
      </c>
      <c r="V111" s="49">
        <f>+'Ark1'!V2163</f>
        <v>15.787489975942263</v>
      </c>
      <c r="W111" s="101">
        <f>+'Ark1'!X2163</f>
        <v>144.40077638119124</v>
      </c>
      <c r="X111" s="39"/>
      <c r="Y111"/>
      <c r="Z111"/>
      <c r="AA111"/>
      <c r="AB111"/>
      <c r="AE111"/>
    </row>
    <row r="112" spans="1:31" ht="15.6">
      <c r="A112" s="39"/>
      <c r="B112" s="47">
        <f>+'Ark1'!C2164</f>
        <v>2012</v>
      </c>
      <c r="C112" s="47">
        <f>+'Ark1'!G2164</f>
        <v>3</v>
      </c>
      <c r="D112" s="48" t="s">
        <v>57</v>
      </c>
      <c r="E112" s="48">
        <v>1</v>
      </c>
      <c r="F112" s="48" t="s">
        <v>53</v>
      </c>
      <c r="G112" s="47">
        <f>+'Ark1'!Q2164</f>
        <v>111</v>
      </c>
      <c r="H112" s="47"/>
      <c r="I112" s="65">
        <f>+'Ark1'!R2164</f>
        <v>699</v>
      </c>
      <c r="J112" s="47"/>
      <c r="K112" s="65">
        <f>+'Ark1'!S2164</f>
        <v>691</v>
      </c>
      <c r="L112" s="101">
        <f>+'Ark1'!T2164</f>
        <v>99.289772727272734</v>
      </c>
      <c r="M112" s="101">
        <f>+'Ark1'!U2164</f>
        <v>99.875997767266398</v>
      </c>
      <c r="N112" s="49">
        <f>+'Ark1'!W2164</f>
        <v>60.39073806078148</v>
      </c>
      <c r="O112" s="47"/>
      <c r="P112" s="65">
        <f>+'Ark1'!Y2164</f>
        <v>123.6386266094421</v>
      </c>
      <c r="Q112" s="65"/>
      <c r="R112" s="76">
        <f>+'Ark1'!AA2164</f>
        <v>25.417428239681755</v>
      </c>
      <c r="S112" s="49">
        <f>+'Ark1'!AB2164</f>
        <v>4.1991834234084928</v>
      </c>
      <c r="T112" s="65">
        <f>+'Ark1'!AC2164</f>
        <v>-27.459294970416984</v>
      </c>
      <c r="U112" s="65">
        <f t="shared" si="12"/>
        <v>6.2972972972972974</v>
      </c>
      <c r="V112" s="49">
        <f>+'Ark1'!V2164</f>
        <v>17.420600858369099</v>
      </c>
      <c r="W112" s="101">
        <f>+'Ark1'!X2164</f>
        <v>135.43027727274841</v>
      </c>
      <c r="X112" s="39"/>
      <c r="Y112"/>
      <c r="Z112"/>
      <c r="AA112"/>
      <c r="AB112"/>
      <c r="AE112"/>
    </row>
    <row r="113" spans="1:31" ht="15.6">
      <c r="A113" s="39"/>
      <c r="B113" s="47">
        <f>+'Ark1'!C2165</f>
        <v>2012</v>
      </c>
      <c r="C113" s="47">
        <f>+'Ark1'!G2165</f>
        <v>3</v>
      </c>
      <c r="D113" s="48" t="s">
        <v>57</v>
      </c>
      <c r="E113" s="48">
        <v>2</v>
      </c>
      <c r="F113" s="48" t="s">
        <v>10</v>
      </c>
      <c r="G113" s="47">
        <f>+'Ark1'!Q2165</f>
        <v>2</v>
      </c>
      <c r="H113" s="47"/>
      <c r="I113" s="65">
        <f>+'Ark1'!R2165</f>
        <v>5</v>
      </c>
      <c r="J113" s="47"/>
      <c r="K113" s="65">
        <f>+'Ark1'!S2165</f>
        <v>1</v>
      </c>
      <c r="L113" s="101">
        <f>+'Ark1'!T2165</f>
        <v>0.71022727272727271</v>
      </c>
      <c r="M113" s="101">
        <f>+'Ark1'!U2165</f>
        <v>0.12400223273358468</v>
      </c>
      <c r="N113" s="49">
        <f>+'Ark1'!W2165</f>
        <v>62</v>
      </c>
      <c r="O113" s="47"/>
      <c r="P113" s="65">
        <f>+'Ark1'!Y2165</f>
        <v>21.46</v>
      </c>
      <c r="Q113" s="65"/>
      <c r="R113" s="76">
        <f>+'Ark1'!AA2165</f>
        <v>0</v>
      </c>
      <c r="S113" s="49">
        <f>+'Ark1'!AB2165</f>
        <v>0</v>
      </c>
      <c r="T113" s="65">
        <f>+'Ark1'!AC2165</f>
        <v>0</v>
      </c>
      <c r="U113" s="65">
        <f t="shared" si="12"/>
        <v>2.5</v>
      </c>
      <c r="V113" s="49">
        <f>+'Ark1'!V2165</f>
        <v>15.8</v>
      </c>
      <c r="W113" s="101">
        <f>+'Ark1'!X2165</f>
        <v>122.31852654387868</v>
      </c>
      <c r="X113" s="39"/>
      <c r="Y113"/>
      <c r="Z113"/>
      <c r="AA113"/>
      <c r="AB113"/>
      <c r="AE113"/>
    </row>
    <row r="114" spans="1:31" ht="15.6">
      <c r="A114" s="39"/>
      <c r="B114" s="47">
        <f>+'Ark1'!C2166</f>
        <v>2012</v>
      </c>
      <c r="C114" s="47">
        <f>+'Ark1'!G2166</f>
        <v>4</v>
      </c>
      <c r="D114" s="48" t="s">
        <v>7</v>
      </c>
      <c r="E114" s="48">
        <v>1</v>
      </c>
      <c r="F114" s="48" t="s">
        <v>53</v>
      </c>
      <c r="G114" s="47">
        <f>+'Ark1'!Q2166</f>
        <v>76</v>
      </c>
      <c r="H114" s="47"/>
      <c r="I114" s="65">
        <f>+'Ark1'!R2166</f>
        <v>1705</v>
      </c>
      <c r="J114" s="47"/>
      <c r="K114" s="65">
        <f>+'Ark1'!S2166</f>
        <v>1705</v>
      </c>
      <c r="L114" s="101">
        <f>+'Ark1'!T2166</f>
        <v>86.1111111111111</v>
      </c>
      <c r="M114" s="101">
        <f>+'Ark1'!U2166</f>
        <v>86.635018614385388</v>
      </c>
      <c r="N114" s="49">
        <f>+'Ark1'!W2166</f>
        <v>58.302052785923749</v>
      </c>
      <c r="O114" s="47"/>
      <c r="P114" s="65">
        <f>+'Ark1'!Y2166</f>
        <v>148.32011730205284</v>
      </c>
      <c r="Q114" s="65"/>
      <c r="R114" s="76">
        <f>+'Ark1'!AA2166</f>
        <v>34.213934325637069</v>
      </c>
      <c r="S114" s="49">
        <f>+'Ark1'!AB2166</f>
        <v>4.8678394477128144</v>
      </c>
      <c r="T114" s="65">
        <f>+'Ark1'!AC2166</f>
        <v>-50.484195574967266</v>
      </c>
      <c r="U114" s="65">
        <f t="shared" si="12"/>
        <v>22.434210526315791</v>
      </c>
      <c r="V114" s="49">
        <f>+'Ark1'!V2166</f>
        <v>16.045747800586511</v>
      </c>
      <c r="W114" s="101">
        <f>+'Ark1'!X2166</f>
        <v>160.69351820374106</v>
      </c>
      <c r="X114" s="39"/>
      <c r="Y114"/>
      <c r="Z114"/>
      <c r="AA114"/>
      <c r="AB114"/>
      <c r="AE114"/>
    </row>
    <row r="115" spans="1:31" ht="15.6">
      <c r="A115" s="39"/>
      <c r="B115" s="47">
        <f>+'Ark1'!C2167</f>
        <v>2012</v>
      </c>
      <c r="C115" s="47">
        <f>+'Ark1'!G2167</f>
        <v>4</v>
      </c>
      <c r="D115" s="48" t="s">
        <v>7</v>
      </c>
      <c r="E115" s="48">
        <v>2</v>
      </c>
      <c r="F115" s="48" t="s">
        <v>10</v>
      </c>
      <c r="G115" s="47">
        <f>+'Ark1'!Q2167</f>
        <v>13</v>
      </c>
      <c r="H115" s="47"/>
      <c r="I115" s="65">
        <f>+'Ark1'!R2167</f>
        <v>275</v>
      </c>
      <c r="J115" s="47"/>
      <c r="K115" s="65">
        <f>+'Ark1'!S2167</f>
        <v>273</v>
      </c>
      <c r="L115" s="101">
        <f>+'Ark1'!T2167</f>
        <v>13.888888888888889</v>
      </c>
      <c r="M115" s="101">
        <f>+'Ark1'!U2167</f>
        <v>13.364981385614621</v>
      </c>
      <c r="N115" s="49">
        <f>+'Ark1'!W2167</f>
        <v>58.33333333333335</v>
      </c>
      <c r="O115" s="47"/>
      <c r="P115" s="65">
        <f>+'Ark1'!Y2167</f>
        <v>141.86218181818185</v>
      </c>
      <c r="Q115" s="65"/>
      <c r="R115" s="76">
        <f>+'Ark1'!AA2167</f>
        <v>30.154815396982663</v>
      </c>
      <c r="S115" s="49">
        <f>+'Ark1'!AB2167</f>
        <v>4.0693019744445618</v>
      </c>
      <c r="T115" s="65">
        <f>+'Ark1'!AC2167</f>
        <v>-43.402148358600861</v>
      </c>
      <c r="U115" s="65">
        <f t="shared" si="12"/>
        <v>21.153846153846153</v>
      </c>
      <c r="V115" s="49">
        <f>+'Ark1'!V2167</f>
        <v>15.403636363636362</v>
      </c>
      <c r="W115" s="101">
        <f>+'Ark1'!X2167</f>
        <v>154.8484191864473</v>
      </c>
      <c r="X115" s="39"/>
      <c r="Y115"/>
      <c r="Z115"/>
      <c r="AA115"/>
      <c r="AB115"/>
      <c r="AE115"/>
    </row>
    <row r="116" spans="1:31" ht="15.6">
      <c r="A116" s="39"/>
      <c r="B116" s="47">
        <f>+'Ark1'!C2168</f>
        <v>2011</v>
      </c>
      <c r="C116" s="47">
        <f>+'Ark1'!G2168</f>
        <v>1</v>
      </c>
      <c r="D116" s="48" t="s">
        <v>4</v>
      </c>
      <c r="E116" s="48">
        <v>1</v>
      </c>
      <c r="F116" s="48" t="s">
        <v>53</v>
      </c>
      <c r="G116" s="47">
        <f>+'Ark1'!Q2168</f>
        <v>362</v>
      </c>
      <c r="H116" s="47"/>
      <c r="I116" s="65">
        <f>+'Ark1'!R2168</f>
        <v>8789</v>
      </c>
      <c r="J116" s="47"/>
      <c r="K116" s="65">
        <f>+'Ark1'!S2168</f>
        <v>8783</v>
      </c>
      <c r="L116" s="101">
        <f>+'Ark1'!T2168</f>
        <v>92.946277495769891</v>
      </c>
      <c r="M116" s="101">
        <f>+'Ark1'!U2168</f>
        <v>94.289630061468898</v>
      </c>
      <c r="N116" s="49">
        <f>+'Ark1'!W2168</f>
        <v>59.074575885232818</v>
      </c>
      <c r="O116" s="47"/>
      <c r="P116" s="65">
        <f>+'Ark1'!Y2168</f>
        <v>146.84915234952723</v>
      </c>
      <c r="Q116" s="65"/>
      <c r="R116" s="76">
        <f>+'Ark1'!AA2168</f>
        <v>32.678445771824777</v>
      </c>
      <c r="S116" s="49">
        <f>+'Ark1'!AB2168</f>
        <v>4.4930671707717407</v>
      </c>
      <c r="T116" s="65">
        <f>+'Ark1'!AC2168</f>
        <v>-38.226830007276305</v>
      </c>
      <c r="U116" s="65">
        <f t="shared" si="12"/>
        <v>24.27900552486188</v>
      </c>
      <c r="V116" s="49">
        <f>+'Ark1'!V2168</f>
        <v>15.870519968141997</v>
      </c>
      <c r="W116" s="101">
        <f>+'Ark1'!X2168</f>
        <v>159.19389535353153</v>
      </c>
      <c r="X116" s="39"/>
      <c r="Y116"/>
      <c r="Z116"/>
      <c r="AA116"/>
      <c r="AB116"/>
      <c r="AE116"/>
    </row>
    <row r="117" spans="1:31" ht="15.6">
      <c r="A117" s="39"/>
      <c r="B117" s="47">
        <f>+'Ark1'!C2169</f>
        <v>2011</v>
      </c>
      <c r="C117" s="47">
        <f>+'Ark1'!G2169</f>
        <v>1</v>
      </c>
      <c r="D117" s="48" t="s">
        <v>4</v>
      </c>
      <c r="E117" s="48">
        <v>2</v>
      </c>
      <c r="F117" s="48" t="s">
        <v>10</v>
      </c>
      <c r="G117" s="47">
        <f>+'Ark1'!Q2169</f>
        <v>118</v>
      </c>
      <c r="H117" s="47"/>
      <c r="I117" s="65">
        <f>+'Ark1'!R2169</f>
        <v>667</v>
      </c>
      <c r="J117" s="47"/>
      <c r="K117" s="65">
        <f>+'Ark1'!S2169</f>
        <v>662</v>
      </c>
      <c r="L117" s="101">
        <f>+'Ark1'!T2169</f>
        <v>7.0537225042301186</v>
      </c>
      <c r="M117" s="101">
        <f>+'Ark1'!U2169</f>
        <v>5.7103699385311089</v>
      </c>
      <c r="N117" s="49">
        <f>+'Ark1'!W2169</f>
        <v>59.066465256797592</v>
      </c>
      <c r="O117" s="47"/>
      <c r="P117" s="65">
        <f>+'Ark1'!Y2169</f>
        <v>117.18860569715147</v>
      </c>
      <c r="Q117" s="65"/>
      <c r="R117" s="76">
        <f>+'Ark1'!AA2169</f>
        <v>13.771504066648269</v>
      </c>
      <c r="S117" s="49">
        <f>+'Ark1'!AB2169</f>
        <v>3.5699897874685398</v>
      </c>
      <c r="T117" s="65">
        <f>+'Ark1'!AC2169</f>
        <v>-31.039884213207927</v>
      </c>
      <c r="U117" s="65">
        <f t="shared" si="12"/>
        <v>5.6525423728813555</v>
      </c>
      <c r="V117" s="49">
        <f>+'Ark1'!V2169</f>
        <v>15.460269865067469</v>
      </c>
      <c r="W117" s="101">
        <f>+'Ark1'!X2169</f>
        <v>127.99001366055862</v>
      </c>
      <c r="X117" s="39"/>
      <c r="Y117"/>
      <c r="Z117"/>
      <c r="AA117"/>
      <c r="AB117"/>
      <c r="AE117"/>
    </row>
    <row r="118" spans="1:31" ht="15.6">
      <c r="A118" s="39"/>
      <c r="B118" s="47">
        <f>+'Ark1'!C2170</f>
        <v>2011</v>
      </c>
      <c r="C118" s="47">
        <f>+'Ark1'!G2170</f>
        <v>2</v>
      </c>
      <c r="D118" s="48" t="s">
        <v>5</v>
      </c>
      <c r="E118" s="48">
        <v>1</v>
      </c>
      <c r="F118" s="48" t="s">
        <v>53</v>
      </c>
      <c r="G118" s="47">
        <f>+'Ark1'!Q2170</f>
        <v>260</v>
      </c>
      <c r="H118" s="47"/>
      <c r="I118" s="65">
        <f>+'Ark1'!R2170</f>
        <v>4798</v>
      </c>
      <c r="J118" s="47"/>
      <c r="K118" s="65">
        <f>+'Ark1'!S2170</f>
        <v>4775</v>
      </c>
      <c r="L118" s="101">
        <f>+'Ark1'!T2170</f>
        <v>64.86413410842232</v>
      </c>
      <c r="M118" s="101">
        <f>+'Ark1'!U2170</f>
        <v>67.707168178460265</v>
      </c>
      <c r="N118" s="49">
        <f>+'Ark1'!W2170</f>
        <v>58.949109947643983</v>
      </c>
      <c r="O118" s="47"/>
      <c r="P118" s="65">
        <f>+'Ark1'!Y2170</f>
        <v>147.72000833680661</v>
      </c>
      <c r="Q118" s="65"/>
      <c r="R118" s="76">
        <f>+'Ark1'!AA2170</f>
        <v>31.724140312593718</v>
      </c>
      <c r="S118" s="49">
        <f>+'Ark1'!AB2170</f>
        <v>4.3970154970281055</v>
      </c>
      <c r="T118" s="65">
        <f>+'Ark1'!AC2170</f>
        <v>-47.030140127832958</v>
      </c>
      <c r="U118" s="65">
        <f t="shared" si="12"/>
        <v>18.453846153846154</v>
      </c>
      <c r="V118" s="49">
        <f>+'Ark1'!V2170</f>
        <v>17.667361400583577</v>
      </c>
      <c r="W118" s="101">
        <f>+'Ark1'!X2170</f>
        <v>160.70119050145925</v>
      </c>
      <c r="X118" s="39"/>
      <c r="Y118"/>
      <c r="Z118"/>
      <c r="AA118"/>
      <c r="AB118"/>
      <c r="AE118"/>
    </row>
    <row r="119" spans="1:31" ht="15.6">
      <c r="A119" s="39"/>
      <c r="B119" s="47">
        <f>+'Ark1'!C2171</f>
        <v>2011</v>
      </c>
      <c r="C119" s="47">
        <f>+'Ark1'!G2171</f>
        <v>2</v>
      </c>
      <c r="D119" s="48" t="s">
        <v>5</v>
      </c>
      <c r="E119" s="48">
        <v>2</v>
      </c>
      <c r="F119" s="48" t="s">
        <v>10</v>
      </c>
      <c r="G119" s="47">
        <f>+'Ark1'!Q2171</f>
        <v>203</v>
      </c>
      <c r="H119" s="47"/>
      <c r="I119" s="65">
        <f>+'Ark1'!R2171</f>
        <v>2599</v>
      </c>
      <c r="J119" s="47"/>
      <c r="K119" s="65">
        <f>+'Ark1'!S2171</f>
        <v>2590</v>
      </c>
      <c r="L119" s="101">
        <f>+'Ark1'!T2171</f>
        <v>35.135865891577659</v>
      </c>
      <c r="M119" s="101">
        <f>+'Ark1'!U2171</f>
        <v>32.292831821539721</v>
      </c>
      <c r="N119" s="49">
        <f>+'Ark1'!W2171</f>
        <v>57.586100386100391</v>
      </c>
      <c r="O119" s="47"/>
      <c r="P119" s="65">
        <f>+'Ark1'!Y2171</f>
        <v>130.06629472874189</v>
      </c>
      <c r="Q119" s="65"/>
      <c r="R119" s="76">
        <f>+'Ark1'!AA2171</f>
        <v>27.661670553867442</v>
      </c>
      <c r="S119" s="49">
        <f>+'Ark1'!AB2171</f>
        <v>3.9479382045750224</v>
      </c>
      <c r="T119" s="65">
        <f>+'Ark1'!AC2171</f>
        <v>-29.366692293517566</v>
      </c>
      <c r="U119" s="65">
        <f t="shared" si="12"/>
        <v>12.80295566502463</v>
      </c>
      <c r="V119" s="49">
        <f>+'Ark1'!V2171</f>
        <v>14.933820700269338</v>
      </c>
      <c r="W119" s="101">
        <f>+'Ark1'!X2171</f>
        <v>141.3417194795731</v>
      </c>
      <c r="X119" s="39"/>
      <c r="Y119"/>
      <c r="Z119"/>
      <c r="AA119"/>
      <c r="AB119"/>
      <c r="AE119"/>
    </row>
    <row r="120" spans="1:31" ht="15.6">
      <c r="A120" s="39"/>
      <c r="B120" s="47">
        <f>+'Ark1'!C2172</f>
        <v>2011</v>
      </c>
      <c r="C120" s="47">
        <f>+'Ark1'!G2172</f>
        <v>3</v>
      </c>
      <c r="D120" s="48" t="s">
        <v>57</v>
      </c>
      <c r="E120" s="48">
        <v>1</v>
      </c>
      <c r="F120" s="48" t="s">
        <v>53</v>
      </c>
      <c r="G120" s="47">
        <f>+'Ark1'!Q2172</f>
        <v>125</v>
      </c>
      <c r="H120" s="47"/>
      <c r="I120" s="65">
        <f>+'Ark1'!R2172</f>
        <v>606</v>
      </c>
      <c r="J120" s="47"/>
      <c r="K120" s="65">
        <f>+'Ark1'!S2172</f>
        <v>604</v>
      </c>
      <c r="L120" s="101">
        <f>+'Ark1'!T2172</f>
        <v>85.232067510548518</v>
      </c>
      <c r="M120" s="101">
        <f>+'Ark1'!U2172</f>
        <v>86.784607932592095</v>
      </c>
      <c r="N120" s="49">
        <f>+'Ark1'!W2172</f>
        <v>59.932119205298001</v>
      </c>
      <c r="O120" s="47"/>
      <c r="P120" s="65">
        <f>+'Ark1'!Y2172</f>
        <v>127.13085808580855</v>
      </c>
      <c r="Q120" s="65"/>
      <c r="R120" s="76">
        <f>+'Ark1'!AA2172</f>
        <v>28.564307835369096</v>
      </c>
      <c r="S120" s="49">
        <f>+'Ark1'!AB2172</f>
        <v>4.2734001087075164</v>
      </c>
      <c r="T120" s="65">
        <f>+'Ark1'!AC2172</f>
        <v>-34.20433740835616</v>
      </c>
      <c r="U120" s="65">
        <f t="shared" si="12"/>
        <v>4.8479999999999999</v>
      </c>
      <c r="V120" s="49">
        <f>+'Ark1'!V2172</f>
        <v>17.46039603960396</v>
      </c>
      <c r="W120" s="101">
        <f>+'Ark1'!X2172</f>
        <v>138.31261240966992</v>
      </c>
      <c r="X120" s="39"/>
      <c r="Y120"/>
      <c r="Z120"/>
      <c r="AA120"/>
      <c r="AB120"/>
      <c r="AE120"/>
    </row>
    <row r="121" spans="1:31" ht="15.6">
      <c r="A121" s="39"/>
      <c r="B121" s="47">
        <f>+'Ark1'!C2173</f>
        <v>2011</v>
      </c>
      <c r="C121" s="47">
        <f>+'Ark1'!G2173</f>
        <v>3</v>
      </c>
      <c r="D121" s="48" t="s">
        <v>57</v>
      </c>
      <c r="E121" s="48">
        <v>2</v>
      </c>
      <c r="F121" s="48" t="s">
        <v>10</v>
      </c>
      <c r="G121" s="47">
        <f>+'Ark1'!Q2173</f>
        <v>32</v>
      </c>
      <c r="H121" s="47"/>
      <c r="I121" s="65">
        <f>+'Ark1'!R2173</f>
        <v>105</v>
      </c>
      <c r="J121" s="47"/>
      <c r="K121" s="65">
        <f>+'Ark1'!S2173</f>
        <v>105</v>
      </c>
      <c r="L121" s="101">
        <f>+'Ark1'!T2173</f>
        <v>14.767932489451477</v>
      </c>
      <c r="M121" s="101">
        <f>+'Ark1'!U2173</f>
        <v>13.21539206740789</v>
      </c>
      <c r="N121" s="49">
        <f>+'Ark1'!W2173</f>
        <v>58.628571428571405</v>
      </c>
      <c r="O121" s="47"/>
      <c r="P121" s="65">
        <f>+'Ark1'!Y2173</f>
        <v>111.73047619047622</v>
      </c>
      <c r="Q121" s="65"/>
      <c r="R121" s="76">
        <f>+'Ark1'!AA2173</f>
        <v>7.2021045047294487</v>
      </c>
      <c r="S121" s="49">
        <f>+'Ark1'!AB2173</f>
        <v>3.0024026659839755</v>
      </c>
      <c r="T121" s="65">
        <f>+'Ark1'!AC2173</f>
        <v>-26.84504883132735</v>
      </c>
      <c r="U121" s="65">
        <f t="shared" si="12"/>
        <v>3.28125</v>
      </c>
      <c r="V121" s="49">
        <f>+'Ark1'!V2173</f>
        <v>15.838095238095244</v>
      </c>
      <c r="W121" s="101">
        <f>+'Ark1'!X2173</f>
        <v>121.05143682608472</v>
      </c>
      <c r="X121" s="39"/>
      <c r="Y121"/>
      <c r="Z121"/>
      <c r="AA121"/>
      <c r="AB121"/>
      <c r="AE121"/>
    </row>
    <row r="122" spans="1:31" ht="15.6">
      <c r="A122" s="39"/>
      <c r="B122" s="47">
        <f>+'Ark1'!C2174</f>
        <v>2011</v>
      </c>
      <c r="C122" s="47">
        <f>+'Ark1'!G2174</f>
        <v>4</v>
      </c>
      <c r="D122" s="48" t="s">
        <v>7</v>
      </c>
      <c r="E122" s="48">
        <v>1</v>
      </c>
      <c r="F122" s="48" t="s">
        <v>53</v>
      </c>
      <c r="G122" s="47">
        <f>+'Ark1'!Q2174</f>
        <v>90</v>
      </c>
      <c r="H122" s="47"/>
      <c r="I122" s="65">
        <f>+'Ark1'!R2174</f>
        <v>1640</v>
      </c>
      <c r="J122" s="47"/>
      <c r="K122" s="65">
        <f>+'Ark1'!S2174</f>
        <v>1638</v>
      </c>
      <c r="L122" s="101">
        <f>+'Ark1'!T2174</f>
        <v>86.772486772486801</v>
      </c>
      <c r="M122" s="101">
        <f>+'Ark1'!U2174</f>
        <v>86.804374452177655</v>
      </c>
      <c r="N122" s="49">
        <f>+'Ark1'!W2174</f>
        <v>58.62942612942615</v>
      </c>
      <c r="O122" s="47"/>
      <c r="P122" s="65">
        <f>+'Ark1'!Y2174</f>
        <v>145.89317073170724</v>
      </c>
      <c r="Q122" s="65"/>
      <c r="R122" s="76">
        <f>+'Ark1'!AA2174</f>
        <v>33.851298316056756</v>
      </c>
      <c r="S122" s="49">
        <f>+'Ark1'!AB2174</f>
        <v>4.6331911368119716</v>
      </c>
      <c r="T122" s="65">
        <f>+'Ark1'!AC2174</f>
        <v>-50.972170817086031</v>
      </c>
      <c r="U122" s="65">
        <f t="shared" si="12"/>
        <v>18.222222222222221</v>
      </c>
      <c r="V122" s="49">
        <f>+'Ark1'!V2174</f>
        <v>16.283536585365855</v>
      </c>
      <c r="W122" s="101">
        <f>+'Ark1'!X2174</f>
        <v>158.30853790661436</v>
      </c>
      <c r="X122" s="39"/>
      <c r="Y122"/>
      <c r="Z122"/>
      <c r="AA122"/>
      <c r="AB122"/>
      <c r="AE122"/>
    </row>
    <row r="123" spans="1:31" ht="15.6">
      <c r="A123" s="39"/>
      <c r="B123" s="47">
        <f>+'Ark1'!C2175</f>
        <v>2011</v>
      </c>
      <c r="C123" s="47">
        <f>+'Ark1'!G2175</f>
        <v>4</v>
      </c>
      <c r="D123" s="48" t="s">
        <v>7</v>
      </c>
      <c r="E123" s="48">
        <v>2</v>
      </c>
      <c r="F123" s="48" t="s">
        <v>10</v>
      </c>
      <c r="G123" s="47">
        <f>+'Ark1'!Q2175</f>
        <v>13</v>
      </c>
      <c r="H123" s="47"/>
      <c r="I123" s="65">
        <f>+'Ark1'!R2175</f>
        <v>250</v>
      </c>
      <c r="J123" s="47"/>
      <c r="K123" s="65">
        <f>+'Ark1'!S2175</f>
        <v>245</v>
      </c>
      <c r="L123" s="101">
        <f>+'Ark1'!T2175</f>
        <v>13.227513227513228</v>
      </c>
      <c r="M123" s="101">
        <f>+'Ark1'!U2175</f>
        <v>13.195625547822353</v>
      </c>
      <c r="N123" s="49">
        <f>+'Ark1'!W2175</f>
        <v>57.375510204081642</v>
      </c>
      <c r="O123" s="47"/>
      <c r="P123" s="65">
        <f>+'Ark1'!Y2175</f>
        <v>145.488</v>
      </c>
      <c r="Q123" s="65"/>
      <c r="R123" s="76">
        <f>+'Ark1'!AA2175</f>
        <v>33.860756889692425</v>
      </c>
      <c r="S123" s="49">
        <f>+'Ark1'!AB2175</f>
        <v>4.4517609729296677</v>
      </c>
      <c r="T123" s="65">
        <f>+'Ark1'!AC2175</f>
        <v>-40.620713425786427</v>
      </c>
      <c r="U123" s="65">
        <f t="shared" si="12"/>
        <v>19.23076923076923</v>
      </c>
      <c r="V123" s="49">
        <f>+'Ark1'!V2175</f>
        <v>16.536000000000001</v>
      </c>
      <c r="W123" s="101">
        <f>+'Ark1'!X2175</f>
        <v>160.53997833152772</v>
      </c>
      <c r="X123" s="39"/>
      <c r="Y123"/>
      <c r="Z123"/>
      <c r="AA123"/>
      <c r="AB123"/>
      <c r="AE123"/>
    </row>
    <row r="124" spans="1:31" ht="15.6">
      <c r="A124" s="39"/>
      <c r="B124" s="47">
        <f>+'Ark1'!C2176</f>
        <v>2010</v>
      </c>
      <c r="C124" s="47">
        <f>+'Ark1'!G2176</f>
        <v>1</v>
      </c>
      <c r="D124" s="48" t="s">
        <v>4</v>
      </c>
      <c r="E124" s="48">
        <v>1</v>
      </c>
      <c r="F124" s="48" t="s">
        <v>53</v>
      </c>
      <c r="G124" s="47">
        <f>+'Ark1'!Q2176</f>
        <v>398</v>
      </c>
      <c r="H124" s="47"/>
      <c r="I124" s="65">
        <f>+'Ark1'!R2176</f>
        <v>8045</v>
      </c>
      <c r="J124" s="47"/>
      <c r="K124" s="65">
        <f>+'Ark1'!S2176</f>
        <v>8026</v>
      </c>
      <c r="L124" s="101">
        <f>+'Ark1'!T2176</f>
        <v>90.342504211117358</v>
      </c>
      <c r="M124" s="101">
        <f>+'Ark1'!U2176</f>
        <v>92.273761748951642</v>
      </c>
      <c r="N124" s="49">
        <f>+'Ark1'!W2176</f>
        <v>59.12135559431848</v>
      </c>
      <c r="O124" s="47"/>
      <c r="P124" s="65">
        <f>+'Ark1'!Y2176</f>
        <v>149.725929148539</v>
      </c>
      <c r="Q124" s="65"/>
      <c r="R124" s="76">
        <f>+'Ark1'!AA2176</f>
        <v>32.237444698298674</v>
      </c>
      <c r="S124" s="49">
        <f>+'Ark1'!AB2176</f>
        <v>4.6177023116281211</v>
      </c>
      <c r="T124" s="65">
        <f>+'Ark1'!AC2176</f>
        <v>-46.022935692388131</v>
      </c>
      <c r="U124" s="65">
        <f t="shared" si="12"/>
        <v>20.213567839195981</v>
      </c>
      <c r="V124" s="49">
        <f>+'Ark1'!V2176</f>
        <v>14.814916096954628</v>
      </c>
      <c r="W124" s="101">
        <f>+'Ark1'!X2176</f>
        <v>162.52062645991148</v>
      </c>
      <c r="X124" s="39"/>
      <c r="Y124"/>
      <c r="Z124"/>
      <c r="AA124"/>
      <c r="AB124"/>
      <c r="AE124"/>
    </row>
    <row r="125" spans="1:31" ht="15.6">
      <c r="A125" s="39"/>
      <c r="B125" s="47">
        <f>+'Ark1'!C2177</f>
        <v>2010</v>
      </c>
      <c r="C125" s="47">
        <f>+'Ark1'!G2177</f>
        <v>1</v>
      </c>
      <c r="D125" s="48" t="s">
        <v>4</v>
      </c>
      <c r="E125" s="48">
        <v>2</v>
      </c>
      <c r="F125" s="48" t="s">
        <v>10</v>
      </c>
      <c r="G125" s="47">
        <f>+'Ark1'!Q2177</f>
        <v>121</v>
      </c>
      <c r="H125" s="47"/>
      <c r="I125" s="65">
        <f>+'Ark1'!R2177</f>
        <v>860</v>
      </c>
      <c r="J125" s="47"/>
      <c r="K125" s="65">
        <f>+'Ark1'!S2177</f>
        <v>856</v>
      </c>
      <c r="L125" s="101">
        <f>+'Ark1'!T2177</f>
        <v>9.6574957888826525</v>
      </c>
      <c r="M125" s="101">
        <f>+'Ark1'!U2177</f>
        <v>7.7262382510483452</v>
      </c>
      <c r="N125" s="49">
        <f>+'Ark1'!W2177</f>
        <v>58.317757009345812</v>
      </c>
      <c r="O125" s="47"/>
      <c r="P125" s="65">
        <f>+'Ark1'!Y2177</f>
        <v>117.27744186046525</v>
      </c>
      <c r="Q125" s="65"/>
      <c r="R125" s="76">
        <f>+'Ark1'!AA2177</f>
        <v>11.827708083983373</v>
      </c>
      <c r="S125" s="49">
        <f>+'Ark1'!AB2177</f>
        <v>3.3883338359650739</v>
      </c>
      <c r="T125" s="65">
        <f>+'Ark1'!AC2177</f>
        <v>-33.011355369878004</v>
      </c>
      <c r="U125" s="65">
        <f t="shared" si="12"/>
        <v>7.1074380165289259</v>
      </c>
      <c r="V125" s="49">
        <f>+'Ark1'!V2177</f>
        <v>15.417441860465114</v>
      </c>
      <c r="W125" s="101">
        <f>+'Ark1'!X2177</f>
        <v>127.63574290105548</v>
      </c>
      <c r="X125" s="39"/>
      <c r="Y125"/>
      <c r="Z125"/>
      <c r="AA125"/>
      <c r="AB125"/>
      <c r="AE125"/>
    </row>
    <row r="126" spans="1:31" ht="15.6">
      <c r="A126" s="39"/>
      <c r="B126" s="47">
        <f>+'Ark1'!C2178</f>
        <v>2010</v>
      </c>
      <c r="C126" s="47">
        <f>+'Ark1'!G2178</f>
        <v>2</v>
      </c>
      <c r="D126" s="48" t="s">
        <v>5</v>
      </c>
      <c r="E126" s="48">
        <v>1</v>
      </c>
      <c r="F126" s="48" t="s">
        <v>53</v>
      </c>
      <c r="G126" s="47">
        <f>+'Ark1'!Q2178</f>
        <v>261</v>
      </c>
      <c r="H126" s="47"/>
      <c r="I126" s="65">
        <f>+'Ark1'!R2178</f>
        <v>4697</v>
      </c>
      <c r="J126" s="47"/>
      <c r="K126" s="65">
        <f>+'Ark1'!S2178</f>
        <v>4650</v>
      </c>
      <c r="L126" s="101">
        <f>+'Ark1'!T2178</f>
        <v>64.581328200192488</v>
      </c>
      <c r="M126" s="101">
        <f>+'Ark1'!U2178</f>
        <v>67.223828583255255</v>
      </c>
      <c r="N126" s="49">
        <f>+'Ark1'!W2178</f>
        <v>57.795913978494639</v>
      </c>
      <c r="O126" s="47"/>
      <c r="P126" s="65">
        <f>+'Ark1'!Y2178</f>
        <v>148.19184585905862</v>
      </c>
      <c r="Q126" s="65"/>
      <c r="R126" s="76">
        <f>+'Ark1'!AA2178</f>
        <v>31.441750603054157</v>
      </c>
      <c r="S126" s="49">
        <f>+'Ark1'!AB2178</f>
        <v>4.7274381515225397</v>
      </c>
      <c r="T126" s="65">
        <f>+'Ark1'!AC2178</f>
        <v>-45.704082151947027</v>
      </c>
      <c r="U126" s="65">
        <f t="shared" si="12"/>
        <v>17.996168582375478</v>
      </c>
      <c r="V126" s="49">
        <f>+'Ark1'!V2178</f>
        <v>13.857568660847347</v>
      </c>
      <c r="W126" s="101">
        <f>+'Ark1'!X2178</f>
        <v>161.73041919982529</v>
      </c>
      <c r="X126" s="39"/>
      <c r="Y126"/>
      <c r="Z126"/>
      <c r="AA126"/>
      <c r="AB126"/>
      <c r="AE126"/>
    </row>
    <row r="127" spans="1:31" ht="15.6">
      <c r="A127" s="39"/>
      <c r="B127" s="47">
        <f>+'Ark1'!C2179</f>
        <v>2010</v>
      </c>
      <c r="C127" s="47">
        <f>+'Ark1'!G2179</f>
        <v>2</v>
      </c>
      <c r="D127" s="48" t="s">
        <v>5</v>
      </c>
      <c r="E127" s="48">
        <v>2</v>
      </c>
      <c r="F127" s="48" t="s">
        <v>10</v>
      </c>
      <c r="G127" s="47">
        <f>+'Ark1'!Q2179</f>
        <v>203</v>
      </c>
      <c r="H127" s="47"/>
      <c r="I127" s="65">
        <f>+'Ark1'!R2179</f>
        <v>2576</v>
      </c>
      <c r="J127" s="47"/>
      <c r="K127" s="65">
        <f>+'Ark1'!S2179</f>
        <v>2573</v>
      </c>
      <c r="L127" s="101">
        <f>+'Ark1'!T2179</f>
        <v>35.418671799807498</v>
      </c>
      <c r="M127" s="101">
        <f>+'Ark1'!U2179</f>
        <v>32.776171416744731</v>
      </c>
      <c r="N127" s="49">
        <f>+'Ark1'!W2179</f>
        <v>57.200932763311314</v>
      </c>
      <c r="O127" s="47"/>
      <c r="P127" s="65">
        <f>+'Ark1'!Y2179</f>
        <v>131.74495341614863</v>
      </c>
      <c r="Q127" s="65"/>
      <c r="R127" s="76">
        <f>+'Ark1'!AA2179</f>
        <v>28.05923738166506</v>
      </c>
      <c r="S127" s="49">
        <f>+'Ark1'!AB2179</f>
        <v>4.0131496722675202</v>
      </c>
      <c r="T127" s="65">
        <f>+'Ark1'!AC2179</f>
        <v>-39.16490746936536</v>
      </c>
      <c r="U127" s="65">
        <f t="shared" si="12"/>
        <v>12.689655172413794</v>
      </c>
      <c r="V127" s="49">
        <f>+'Ark1'!V2179</f>
        <v>15.222437888198757</v>
      </c>
      <c r="W127" s="101">
        <f>+'Ark1'!X2179</f>
        <v>142.87632147399472</v>
      </c>
      <c r="X127" s="39"/>
      <c r="Y127"/>
      <c r="Z127"/>
      <c r="AA127"/>
      <c r="AB127"/>
      <c r="AE127"/>
    </row>
    <row r="128" spans="1:31" ht="15.6">
      <c r="A128" s="39"/>
      <c r="B128" s="47">
        <f>+'Ark1'!C2180</f>
        <v>2010</v>
      </c>
      <c r="C128" s="47">
        <f>+'Ark1'!G2180</f>
        <v>3</v>
      </c>
      <c r="D128" s="48" t="s">
        <v>57</v>
      </c>
      <c r="E128" s="48">
        <v>1</v>
      </c>
      <c r="F128" s="48" t="s">
        <v>53</v>
      </c>
      <c r="G128" s="47">
        <f>+'Ark1'!Q2180</f>
        <v>152</v>
      </c>
      <c r="H128" s="47"/>
      <c r="I128" s="65">
        <f>+'Ark1'!R2180</f>
        <v>766</v>
      </c>
      <c r="J128" s="47"/>
      <c r="K128" s="65">
        <f>+'Ark1'!S2180</f>
        <v>766</v>
      </c>
      <c r="L128" s="101">
        <f>+'Ark1'!T2180</f>
        <v>42.273730684326722</v>
      </c>
      <c r="M128" s="101">
        <f>+'Ark1'!U2180</f>
        <v>40.377973503945555</v>
      </c>
      <c r="N128" s="49">
        <f>+'Ark1'!W2180</f>
        <v>59.194516971279384</v>
      </c>
      <c r="O128" s="47"/>
      <c r="P128" s="65">
        <f>+'Ark1'!Y2180</f>
        <v>135.71279373368156</v>
      </c>
      <c r="Q128" s="65"/>
      <c r="R128" s="76">
        <f>+'Ark1'!AA2180</f>
        <v>33.208899185992301</v>
      </c>
      <c r="S128" s="49">
        <f>+'Ark1'!AB2180</f>
        <v>4.61663709669822</v>
      </c>
      <c r="T128" s="65">
        <f>+'Ark1'!AC2180</f>
        <v>-49.328804071018681</v>
      </c>
      <c r="U128" s="65">
        <f t="shared" si="12"/>
        <v>5.0394736842105265</v>
      </c>
      <c r="V128" s="49">
        <f>+'Ark1'!V2180</f>
        <v>14.714099216710181</v>
      </c>
      <c r="W128" s="101">
        <f>+'Ark1'!X2180</f>
        <v>147.03444608199513</v>
      </c>
      <c r="X128" s="39"/>
      <c r="Y128"/>
      <c r="Z128"/>
      <c r="AA128"/>
      <c r="AB128"/>
      <c r="AE128"/>
    </row>
    <row r="129" spans="1:31" ht="15.6">
      <c r="A129" s="39"/>
      <c r="B129" s="47">
        <f>+'Ark1'!C2181</f>
        <v>2010</v>
      </c>
      <c r="C129" s="47">
        <f>+'Ark1'!G2181</f>
        <v>3</v>
      </c>
      <c r="D129" s="48" t="s">
        <v>57</v>
      </c>
      <c r="E129" s="48">
        <v>2</v>
      </c>
      <c r="F129" s="48" t="s">
        <v>10</v>
      </c>
      <c r="G129" s="47">
        <f>+'Ark1'!Q2181</f>
        <v>62</v>
      </c>
      <c r="H129" s="47"/>
      <c r="I129" s="65">
        <f>+'Ark1'!R2181</f>
        <v>1046</v>
      </c>
      <c r="J129" s="47"/>
      <c r="K129" s="65">
        <f>+'Ark1'!S2181</f>
        <v>1045</v>
      </c>
      <c r="L129" s="101">
        <f>+'Ark1'!T2181</f>
        <v>57.726269315673278</v>
      </c>
      <c r="M129" s="101">
        <f>+'Ark1'!U2181</f>
        <v>59.622026496054445</v>
      </c>
      <c r="N129" s="49">
        <f>+'Ark1'!W2181</f>
        <v>56.817224880382803</v>
      </c>
      <c r="O129" s="47"/>
      <c r="P129" s="65">
        <f>+'Ark1'!Y2181</f>
        <v>146.75066921606111</v>
      </c>
      <c r="Q129" s="65"/>
      <c r="R129" s="76">
        <f>+'Ark1'!AA2181</f>
        <v>33.111833517409998</v>
      </c>
      <c r="S129" s="49">
        <f>+'Ark1'!AB2181</f>
        <v>5.3198274922703508</v>
      </c>
      <c r="T129" s="65">
        <f>+'Ark1'!AC2181</f>
        <v>-54.998925887202091</v>
      </c>
      <c r="U129" s="65">
        <f t="shared" si="12"/>
        <v>16.870967741935484</v>
      </c>
      <c r="V129" s="49">
        <f>+'Ark1'!V2181</f>
        <v>16.050669216061181</v>
      </c>
      <c r="W129" s="101">
        <f>+'Ark1'!X2181</f>
        <v>159.0972367518834</v>
      </c>
      <c r="X129" s="39"/>
      <c r="Y129"/>
      <c r="Z129"/>
      <c r="AA129"/>
      <c r="AB129"/>
      <c r="AE129"/>
    </row>
    <row r="130" spans="1:31" ht="15.6">
      <c r="A130" s="39"/>
      <c r="B130" s="47">
        <f>+'Ark1'!C2182</f>
        <v>2010</v>
      </c>
      <c r="C130" s="47">
        <f>+'Ark1'!G2182</f>
        <v>4</v>
      </c>
      <c r="D130" s="48" t="s">
        <v>7</v>
      </c>
      <c r="E130" s="48">
        <v>1</v>
      </c>
      <c r="F130" s="48" t="s">
        <v>53</v>
      </c>
      <c r="G130" s="47">
        <f>+'Ark1'!Q2182</f>
        <v>88</v>
      </c>
      <c r="H130" s="47"/>
      <c r="I130" s="65">
        <f>+'Ark1'!R2182</f>
        <v>1743</v>
      </c>
      <c r="J130" s="47"/>
      <c r="K130" s="65">
        <f>+'Ark1'!S2182</f>
        <v>1743</v>
      </c>
      <c r="L130" s="101">
        <f>+'Ark1'!T2182</f>
        <v>89.156010230179049</v>
      </c>
      <c r="M130" s="101">
        <f>+'Ark1'!U2182</f>
        <v>89.878582905026903</v>
      </c>
      <c r="N130" s="49">
        <f>+'Ark1'!W2182</f>
        <v>58.453241537578897</v>
      </c>
      <c r="O130" s="47"/>
      <c r="P130" s="65">
        <f>+'Ark1'!Y2182</f>
        <v>145.22507171543333</v>
      </c>
      <c r="Q130" s="65"/>
      <c r="R130" s="76">
        <f>+'Ark1'!AA2182</f>
        <v>31.574104787834443</v>
      </c>
      <c r="S130" s="49">
        <f>+'Ark1'!AB2182</f>
        <v>4.5066368591714738</v>
      </c>
      <c r="T130" s="65">
        <f>+'Ark1'!AC2182</f>
        <v>-50.168511149638817</v>
      </c>
      <c r="U130" s="65">
        <f t="shared" si="12"/>
        <v>19.806818181818183</v>
      </c>
      <c r="V130" s="49">
        <f>+'Ark1'!V2182</f>
        <v>14.468732071141712</v>
      </c>
      <c r="W130" s="101">
        <f>+'Ark1'!X2182</f>
        <v>157.34027271444538</v>
      </c>
      <c r="X130" s="39"/>
      <c r="Y130"/>
      <c r="Z130"/>
      <c r="AA130"/>
      <c r="AB130"/>
      <c r="AE130"/>
    </row>
    <row r="131" spans="1:31" ht="15.6">
      <c r="A131" s="39"/>
      <c r="B131" s="47">
        <f>+'Ark1'!C2183</f>
        <v>2010</v>
      </c>
      <c r="C131" s="47">
        <f>+'Ark1'!G2183</f>
        <v>4</v>
      </c>
      <c r="D131" s="48" t="s">
        <v>7</v>
      </c>
      <c r="E131" s="48">
        <v>2</v>
      </c>
      <c r="F131" s="48" t="s">
        <v>10</v>
      </c>
      <c r="G131" s="47">
        <f>+'Ark1'!Q2183</f>
        <v>18</v>
      </c>
      <c r="H131" s="47"/>
      <c r="I131" s="65">
        <f>+'Ark1'!R2183</f>
        <v>212</v>
      </c>
      <c r="J131" s="47"/>
      <c r="K131" s="65">
        <f>+'Ark1'!S2183</f>
        <v>210</v>
      </c>
      <c r="L131" s="101">
        <f>+'Ark1'!T2183</f>
        <v>10.843989769820972</v>
      </c>
      <c r="M131" s="101">
        <f>+'Ark1'!U2183</f>
        <v>10.121417094973053</v>
      </c>
      <c r="N131" s="49">
        <f>+'Ark1'!W2183</f>
        <v>57.485714285714302</v>
      </c>
      <c r="O131" s="47"/>
      <c r="P131" s="65">
        <f>+'Ark1'!Y2183</f>
        <v>134.45849056603771</v>
      </c>
      <c r="Q131" s="65"/>
      <c r="R131" s="76">
        <f>+'Ark1'!AA2183</f>
        <v>28.31628505106147</v>
      </c>
      <c r="S131" s="49">
        <f>+'Ark1'!AB2183</f>
        <v>4.1002073947877404</v>
      </c>
      <c r="T131" s="65">
        <f>+'Ark1'!AC2183</f>
        <v>-41.898406352402588</v>
      </c>
      <c r="U131" s="65">
        <f t="shared" si="12"/>
        <v>11.777777777777779</v>
      </c>
      <c r="V131" s="49">
        <f>+'Ark1'!V2183</f>
        <v>15.028301886792452</v>
      </c>
      <c r="W131" s="101">
        <f>+'Ark1'!X2183</f>
        <v>147.14630307242587</v>
      </c>
      <c r="X131" s="39"/>
      <c r="Y131"/>
      <c r="Z131"/>
      <c r="AA131"/>
      <c r="AB131"/>
      <c r="AE131"/>
    </row>
    <row r="132" spans="1:31" ht="15.6">
      <c r="A132" s="39"/>
      <c r="B132" s="47">
        <f>+'Ark1'!C2184</f>
        <v>2009</v>
      </c>
      <c r="C132" s="47">
        <f>+'Ark1'!G2184</f>
        <v>1</v>
      </c>
      <c r="D132" s="48" t="s">
        <v>4</v>
      </c>
      <c r="E132" s="48">
        <v>1</v>
      </c>
      <c r="F132" s="48" t="s">
        <v>53</v>
      </c>
      <c r="G132" s="47">
        <f>+'Ark1'!Q2184</f>
        <v>422</v>
      </c>
      <c r="H132" s="47"/>
      <c r="I132" s="65">
        <f>+'Ark1'!R2184</f>
        <v>9311</v>
      </c>
      <c r="J132" s="47"/>
      <c r="K132" s="65">
        <f>+'Ark1'!S2184</f>
        <v>9293</v>
      </c>
      <c r="L132" s="101">
        <f>+'Ark1'!T2184</f>
        <v>90.954381166357365</v>
      </c>
      <c r="M132" s="101">
        <f>+'Ark1'!U2184</f>
        <v>92.579835462703869</v>
      </c>
      <c r="N132" s="49">
        <f>+'Ark1'!W2184</f>
        <v>56.670074249435046</v>
      </c>
      <c r="O132" s="47"/>
      <c r="P132" s="65">
        <f>+'Ark1'!Y2184</f>
        <v>146.66224895285197</v>
      </c>
      <c r="Q132" s="65"/>
      <c r="R132" s="76">
        <f>+'Ark1'!AA2184</f>
        <v>31.628926446585261</v>
      </c>
      <c r="S132" s="49">
        <f>+'Ark1'!AB2184</f>
        <v>4.7194673616680918</v>
      </c>
      <c r="T132" s="65">
        <f>+'Ark1'!AC2184</f>
        <v>-36.117066612758641</v>
      </c>
      <c r="U132" s="65">
        <f t="shared" si="12"/>
        <v>22.063981042654028</v>
      </c>
      <c r="V132" s="49">
        <f>+'Ark1'!V2184</f>
        <v>14.91042852540007</v>
      </c>
      <c r="W132" s="101">
        <f>+'Ark1'!X2184</f>
        <v>159.18200644096635</v>
      </c>
      <c r="X132" s="39"/>
      <c r="Y132"/>
      <c r="Z132"/>
      <c r="AA132"/>
      <c r="AB132"/>
      <c r="AE132"/>
    </row>
    <row r="133" spans="1:31" ht="15.6">
      <c r="A133" s="39"/>
      <c r="B133" s="47">
        <f>+'Ark1'!C2185</f>
        <v>2009</v>
      </c>
      <c r="C133" s="47">
        <f>+'Ark1'!G2185</f>
        <v>1</v>
      </c>
      <c r="D133" s="48" t="s">
        <v>4</v>
      </c>
      <c r="E133" s="48">
        <v>2</v>
      </c>
      <c r="F133" s="48" t="s">
        <v>10</v>
      </c>
      <c r="G133" s="47">
        <f>+'Ark1'!Q2185</f>
        <v>119</v>
      </c>
      <c r="H133" s="47"/>
      <c r="I133" s="65">
        <f>+'Ark1'!R2185</f>
        <v>926</v>
      </c>
      <c r="J133" s="47"/>
      <c r="K133" s="65">
        <f>+'Ark1'!S2185</f>
        <v>921</v>
      </c>
      <c r="L133" s="101">
        <f>+'Ark1'!T2185</f>
        <v>9.0456188336426706</v>
      </c>
      <c r="M133" s="101">
        <f>+'Ark1'!U2185</f>
        <v>7.4201645372961185</v>
      </c>
      <c r="N133" s="49">
        <f>+'Ark1'!W2185</f>
        <v>56.928338762214963</v>
      </c>
      <c r="O133" s="47"/>
      <c r="P133" s="65">
        <f>+'Ark1'!Y2185</f>
        <v>118.19546436285096</v>
      </c>
      <c r="Q133" s="65"/>
      <c r="R133" s="76">
        <f>+'Ark1'!AA2185</f>
        <v>13.51153566870131</v>
      </c>
      <c r="S133" s="49">
        <f>+'Ark1'!AB2185</f>
        <v>3.2982854030058073</v>
      </c>
      <c r="T133" s="65">
        <f>+'Ark1'!AC2185</f>
        <v>-31.817469304543447</v>
      </c>
      <c r="U133" s="65">
        <f t="shared" si="12"/>
        <v>7.7815126050420167</v>
      </c>
      <c r="V133" s="49">
        <f>+'Ark1'!V2185</f>
        <v>14.980561555075591</v>
      </c>
      <c r="W133" s="101">
        <f>+'Ark1'!X2185</f>
        <v>128.85662538112868</v>
      </c>
      <c r="X133" s="39"/>
      <c r="Y133"/>
      <c r="Z133"/>
      <c r="AA133"/>
      <c r="AB133"/>
      <c r="AE133"/>
    </row>
    <row r="134" spans="1:31" ht="15.6">
      <c r="A134" s="39"/>
      <c r="B134" s="47">
        <f>+'Ark1'!C2186</f>
        <v>2009</v>
      </c>
      <c r="C134" s="47">
        <f>+'Ark1'!G2186</f>
        <v>2</v>
      </c>
      <c r="D134" s="48" t="s">
        <v>5</v>
      </c>
      <c r="E134" s="48">
        <v>1</v>
      </c>
      <c r="F134" s="48" t="s">
        <v>53</v>
      </c>
      <c r="G134" s="47">
        <f>+'Ark1'!Q2186</f>
        <v>268</v>
      </c>
      <c r="H134" s="47"/>
      <c r="I134" s="65">
        <f>+'Ark1'!R2186</f>
        <v>4602</v>
      </c>
      <c r="J134" s="47"/>
      <c r="K134" s="65">
        <f>+'Ark1'!S2186</f>
        <v>4579</v>
      </c>
      <c r="L134" s="101">
        <f>+'Ark1'!T2186</f>
        <v>66.967403958090799</v>
      </c>
      <c r="M134" s="101">
        <f>+'Ark1'!U2186</f>
        <v>69.613285245206484</v>
      </c>
      <c r="N134" s="49">
        <f>+'Ark1'!W2186</f>
        <v>56.900851714348143</v>
      </c>
      <c r="O134" s="47"/>
      <c r="P134" s="65">
        <f>+'Ark1'!Y2186</f>
        <v>150.96088657105611</v>
      </c>
      <c r="Q134" s="65"/>
      <c r="R134" s="76">
        <f>+'Ark1'!AA2186</f>
        <v>33.940196722345021</v>
      </c>
      <c r="S134" s="49">
        <f>+'Ark1'!AB2186</f>
        <v>5.1870659671459585</v>
      </c>
      <c r="T134" s="65">
        <f>+'Ark1'!AC2186</f>
        <v>-53.519919796566946</v>
      </c>
      <c r="U134" s="65">
        <f t="shared" si="12"/>
        <v>17.171641791044777</v>
      </c>
      <c r="V134" s="49">
        <f>+'Ark1'!V2186</f>
        <v>16.068448500651897</v>
      </c>
      <c r="W134" s="101">
        <f>+'Ark1'!X2186</f>
        <v>164.23802736856999</v>
      </c>
      <c r="X134" s="39"/>
      <c r="Y134"/>
      <c r="Z134"/>
      <c r="AA134"/>
      <c r="AB134"/>
      <c r="AE134"/>
    </row>
    <row r="135" spans="1:31" ht="15.6">
      <c r="A135" s="39"/>
      <c r="B135" s="47">
        <f>+'Ark1'!C2187</f>
        <v>2009</v>
      </c>
      <c r="C135" s="47">
        <f>+'Ark1'!G2187</f>
        <v>2</v>
      </c>
      <c r="D135" s="48" t="s">
        <v>5</v>
      </c>
      <c r="E135" s="48">
        <v>2</v>
      </c>
      <c r="F135" s="48" t="s">
        <v>10</v>
      </c>
      <c r="G135" s="47">
        <f>+'Ark1'!Q2187</f>
        <v>207</v>
      </c>
      <c r="H135" s="47"/>
      <c r="I135" s="65">
        <f>+'Ark1'!R2187</f>
        <v>2270</v>
      </c>
      <c r="J135" s="47"/>
      <c r="K135" s="65">
        <f>+'Ark1'!S2187</f>
        <v>2264</v>
      </c>
      <c r="L135" s="101">
        <f>+'Ark1'!T2187</f>
        <v>33.032596041909194</v>
      </c>
      <c r="M135" s="101">
        <f>+'Ark1'!U2187</f>
        <v>30.386714754793527</v>
      </c>
      <c r="N135" s="49">
        <f>+'Ark1'!W2187</f>
        <v>57.252208480565393</v>
      </c>
      <c r="O135" s="47"/>
      <c r="P135" s="65">
        <f>+'Ark1'!Y2187</f>
        <v>133.59088105726869</v>
      </c>
      <c r="Q135" s="65"/>
      <c r="R135" s="76">
        <f>+'Ark1'!AA2187</f>
        <v>27.258539537770996</v>
      </c>
      <c r="S135" s="49">
        <f>+'Ark1'!AB2187</f>
        <v>3.9031443425340928</v>
      </c>
      <c r="T135" s="65">
        <f>+'Ark1'!AC2187</f>
        <v>-39.701560272716797</v>
      </c>
      <c r="U135" s="65">
        <f t="shared" si="12"/>
        <v>10.966183574879228</v>
      </c>
      <c r="V135" s="49">
        <f>+'Ark1'!V2187</f>
        <v>15.120264317180615</v>
      </c>
      <c r="W135" s="101">
        <f>+'Ark1'!X2187</f>
        <v>145.08564773936752</v>
      </c>
      <c r="X135" s="39"/>
      <c r="Y135"/>
      <c r="Z135"/>
      <c r="AA135"/>
      <c r="AB135"/>
      <c r="AE135"/>
    </row>
    <row r="136" spans="1:31" ht="15.6">
      <c r="A136" s="39"/>
      <c r="B136" s="47">
        <f>+'Ark1'!C2188</f>
        <v>2009</v>
      </c>
      <c r="C136" s="47">
        <f>+'Ark1'!G2188</f>
        <v>3</v>
      </c>
      <c r="D136" s="48" t="s">
        <v>57</v>
      </c>
      <c r="E136" s="48">
        <v>1</v>
      </c>
      <c r="F136" s="48" t="s">
        <v>53</v>
      </c>
      <c r="G136" s="47">
        <f>+'Ark1'!Q2188</f>
        <v>117</v>
      </c>
      <c r="H136" s="47"/>
      <c r="I136" s="65">
        <f>+'Ark1'!R2188</f>
        <v>585</v>
      </c>
      <c r="J136" s="47"/>
      <c r="K136" s="65">
        <f>+'Ark1'!S2188</f>
        <v>580</v>
      </c>
      <c r="L136" s="101">
        <f>+'Ark1'!T2188</f>
        <v>32.681564245810058</v>
      </c>
      <c r="M136" s="101">
        <f>+'Ark1'!U2188</f>
        <v>31.628204990189719</v>
      </c>
      <c r="N136" s="49">
        <f>+'Ark1'!W2188</f>
        <v>57.644827586206887</v>
      </c>
      <c r="O136" s="47"/>
      <c r="P136" s="65">
        <f>+'Ark1'!Y2188</f>
        <v>135.60017094017098</v>
      </c>
      <c r="Q136" s="65"/>
      <c r="R136" s="76">
        <f>+'Ark1'!AA2188</f>
        <v>32.195344425943006</v>
      </c>
      <c r="S136" s="49">
        <f>+'Ark1'!AB2188</f>
        <v>4.5616154282338783</v>
      </c>
      <c r="T136" s="65">
        <f>+'Ark1'!AC2188</f>
        <v>-45.441265820352655</v>
      </c>
      <c r="U136" s="65">
        <f t="shared" si="12"/>
        <v>5</v>
      </c>
      <c r="V136" s="49">
        <f>+'Ark1'!V2188</f>
        <v>16.757264957264965</v>
      </c>
      <c r="W136" s="101">
        <f>+'Ark1'!X2188</f>
        <v>147.96177459232717</v>
      </c>
      <c r="X136" s="39"/>
      <c r="Y136"/>
      <c r="Z136"/>
      <c r="AA136"/>
      <c r="AB136"/>
      <c r="AE136"/>
    </row>
    <row r="137" spans="1:31" ht="15.6">
      <c r="A137" s="39"/>
      <c r="B137" s="47">
        <f>+'Ark1'!C2189</f>
        <v>2009</v>
      </c>
      <c r="C137" s="47">
        <f>+'Ark1'!G2189</f>
        <v>3</v>
      </c>
      <c r="D137" s="48" t="s">
        <v>57</v>
      </c>
      <c r="E137" s="48">
        <v>2</v>
      </c>
      <c r="F137" s="48" t="s">
        <v>10</v>
      </c>
      <c r="G137" s="47">
        <f>+'Ark1'!Q2189</f>
        <v>61</v>
      </c>
      <c r="H137" s="47"/>
      <c r="I137" s="65">
        <f>+'Ark1'!R2189</f>
        <v>1205</v>
      </c>
      <c r="J137" s="47"/>
      <c r="K137" s="65">
        <f>+'Ark1'!S2189</f>
        <v>1190</v>
      </c>
      <c r="L137" s="101">
        <f>+'Ark1'!T2189</f>
        <v>67.318435754189963</v>
      </c>
      <c r="M137" s="101">
        <f>+'Ark1'!U2189</f>
        <v>68.371795009810256</v>
      </c>
      <c r="N137" s="49">
        <f>+'Ark1'!W2189</f>
        <v>57.375630252100819</v>
      </c>
      <c r="O137" s="47"/>
      <c r="P137" s="65">
        <f>+'Ark1'!Y2189</f>
        <v>142.30871369294599</v>
      </c>
      <c r="Q137" s="65"/>
      <c r="R137" s="76">
        <f>+'Ark1'!AA2189</f>
        <v>30.998641776114752</v>
      </c>
      <c r="S137" s="49">
        <f>+'Ark1'!AB2189</f>
        <v>4.6015245260812039</v>
      </c>
      <c r="T137" s="65">
        <f>+'Ark1'!AC2189</f>
        <v>-53.021468731467991</v>
      </c>
      <c r="U137" s="65">
        <f t="shared" si="12"/>
        <v>19.754098360655739</v>
      </c>
      <c r="V137" s="49">
        <f>+'Ark1'!V2189</f>
        <v>17.622406639004154</v>
      </c>
      <c r="W137" s="101">
        <f>+'Ark1'!X2189</f>
        <v>155.58295833089829</v>
      </c>
      <c r="X137" s="39"/>
      <c r="Y137"/>
      <c r="Z137"/>
      <c r="AA137"/>
      <c r="AB137"/>
      <c r="AE137"/>
    </row>
    <row r="138" spans="1:31" ht="15.6">
      <c r="A138" s="39"/>
      <c r="B138" s="47">
        <f>+'Ark1'!C2190</f>
        <v>2009</v>
      </c>
      <c r="C138" s="47">
        <f>+'Ark1'!G2190</f>
        <v>4</v>
      </c>
      <c r="D138" s="48" t="s">
        <v>7</v>
      </c>
      <c r="E138" s="48">
        <v>1</v>
      </c>
      <c r="F138" s="48" t="s">
        <v>53</v>
      </c>
      <c r="G138" s="47">
        <f>+'Ark1'!Q2190</f>
        <v>101</v>
      </c>
      <c r="H138" s="47"/>
      <c r="I138" s="65">
        <f>+'Ark1'!R2190</f>
        <v>1417</v>
      </c>
      <c r="J138" s="47"/>
      <c r="K138" s="65">
        <f>+'Ark1'!S2190</f>
        <v>1417</v>
      </c>
      <c r="L138" s="101">
        <f>+'Ark1'!T2190</f>
        <v>98.13019390581718</v>
      </c>
      <c r="M138" s="101">
        <f>+'Ark1'!U2190</f>
        <v>98.490909791320618</v>
      </c>
      <c r="N138" s="49">
        <f>+'Ark1'!W2190</f>
        <v>55.778405081157374</v>
      </c>
      <c r="O138" s="47"/>
      <c r="P138" s="65">
        <f>+'Ark1'!Y2190</f>
        <v>153.36605504587129</v>
      </c>
      <c r="Q138" s="65"/>
      <c r="R138" s="76">
        <f>+'Ark1'!AA2190</f>
        <v>34.217678548198499</v>
      </c>
      <c r="S138" s="49">
        <f>+'Ark1'!AB2190</f>
        <v>4.949456546907669</v>
      </c>
      <c r="T138" s="65">
        <f>+'Ark1'!AC2190</f>
        <v>-55.367523950569449</v>
      </c>
      <c r="U138" s="65">
        <f t="shared" si="12"/>
        <v>14.029702970297029</v>
      </c>
      <c r="V138" s="49">
        <f>+'Ark1'!V2190</f>
        <v>14.973182780522228</v>
      </c>
      <c r="W138" s="101">
        <f>+'Ark1'!X2190</f>
        <v>166.16040633355524</v>
      </c>
      <c r="X138" s="39"/>
      <c r="Y138"/>
      <c r="Z138"/>
      <c r="AA138"/>
      <c r="AB138"/>
      <c r="AE138"/>
    </row>
    <row r="139" spans="1:31" ht="15.6">
      <c r="A139" s="39"/>
      <c r="B139" s="47">
        <f>+'Ark1'!C2191</f>
        <v>2009</v>
      </c>
      <c r="C139" s="47">
        <f>+'Ark1'!G2191</f>
        <v>4</v>
      </c>
      <c r="D139" s="48" t="s">
        <v>7</v>
      </c>
      <c r="E139" s="48">
        <v>2</v>
      </c>
      <c r="F139" s="48" t="s">
        <v>10</v>
      </c>
      <c r="G139" s="47">
        <f>+'Ark1'!Q2191</f>
        <v>8</v>
      </c>
      <c r="H139" s="47"/>
      <c r="I139" s="65">
        <f>+'Ark1'!R2191</f>
        <v>27</v>
      </c>
      <c r="J139" s="47"/>
      <c r="K139" s="65">
        <f>+'Ark1'!S2191</f>
        <v>27</v>
      </c>
      <c r="L139" s="101">
        <f>+'Ark1'!T2191</f>
        <v>1.8698060941828247</v>
      </c>
      <c r="M139" s="101">
        <f>+'Ark1'!U2191</f>
        <v>1.5090902086793787</v>
      </c>
      <c r="N139" s="49">
        <f>+'Ark1'!W2191</f>
        <v>59</v>
      </c>
      <c r="O139" s="47"/>
      <c r="P139" s="65">
        <f>+'Ark1'!Y2191</f>
        <v>123.32592592592596</v>
      </c>
      <c r="Q139" s="65"/>
      <c r="R139" s="76">
        <f>+'Ark1'!AA2191</f>
        <v>13.860030265388149</v>
      </c>
      <c r="S139" s="49">
        <f>+'Ark1'!AB2191</f>
        <v>2.8021156028707757</v>
      </c>
      <c r="T139" s="65">
        <f>+'Ark1'!AC2191</f>
        <v>-26.568505208926048</v>
      </c>
      <c r="U139" s="65">
        <f t="shared" si="12"/>
        <v>3.375</v>
      </c>
      <c r="V139" s="49">
        <f>+'Ark1'!V2191</f>
        <v>15.333333333333337</v>
      </c>
      <c r="W139" s="101">
        <f>+'Ark1'!X2191</f>
        <v>133.61422093816461</v>
      </c>
      <c r="X139" s="39"/>
      <c r="Y139"/>
      <c r="Z139"/>
      <c r="AA139"/>
      <c r="AB139"/>
      <c r="AE139"/>
    </row>
    <row r="140" spans="1:31" ht="15.6">
      <c r="A140" s="39"/>
      <c r="B140" s="47">
        <f>+'Ark1'!C2192</f>
        <v>2008</v>
      </c>
      <c r="C140" s="47">
        <f>+'Ark1'!G2192</f>
        <v>1</v>
      </c>
      <c r="D140" s="48" t="s">
        <v>4</v>
      </c>
      <c r="E140" s="48">
        <v>1</v>
      </c>
      <c r="F140" s="48" t="s">
        <v>53</v>
      </c>
      <c r="G140" s="47">
        <f>+'Ark1'!Q2192</f>
        <v>468</v>
      </c>
      <c r="H140" s="47"/>
      <c r="I140" s="65">
        <f>+'Ark1'!R2192</f>
        <v>8881</v>
      </c>
      <c r="J140" s="47"/>
      <c r="K140" s="65">
        <f>+'Ark1'!S2192</f>
        <v>8859</v>
      </c>
      <c r="L140" s="101">
        <f>+'Ark1'!T2192</f>
        <v>82.706276774073388</v>
      </c>
      <c r="M140" s="101">
        <f>+'Ark1'!U2192</f>
        <v>84.414487052701801</v>
      </c>
      <c r="N140" s="49">
        <f>+'Ark1'!W2192</f>
        <v>56.791285698160067</v>
      </c>
      <c r="O140" s="47"/>
      <c r="P140" s="65">
        <f>+'Ark1'!Y2192</f>
        <v>149.88174755095196</v>
      </c>
      <c r="Q140" s="65"/>
      <c r="R140" s="76">
        <f>+'Ark1'!AA2192</f>
        <v>32.735177371546946</v>
      </c>
      <c r="S140" s="49">
        <f>+'Ark1'!AB2192</f>
        <v>4.63438133710246</v>
      </c>
      <c r="T140" s="65">
        <f>+'Ark1'!AC2192</f>
        <v>-43.45371500551515</v>
      </c>
      <c r="U140" s="65">
        <f t="shared" si="12"/>
        <v>18.976495726495727</v>
      </c>
      <c r="V140" s="49">
        <f>+'Ark1'!V2192</f>
        <v>14.83864429681342</v>
      </c>
      <c r="W140" s="101">
        <f>+'Ark1'!X2192</f>
        <v>162.72134639752812</v>
      </c>
      <c r="X140" s="39"/>
      <c r="Y140"/>
      <c r="Z140"/>
      <c r="AA140"/>
      <c r="AB140"/>
      <c r="AE140"/>
    </row>
    <row r="141" spans="1:31" ht="15.6">
      <c r="A141" s="39"/>
      <c r="B141" s="47">
        <f>+'Ark1'!C2193</f>
        <v>2008</v>
      </c>
      <c r="C141" s="47">
        <f>+'Ark1'!G2193</f>
        <v>1</v>
      </c>
      <c r="D141" s="48" t="s">
        <v>4</v>
      </c>
      <c r="E141" s="48">
        <v>2</v>
      </c>
      <c r="F141" s="48" t="s">
        <v>10</v>
      </c>
      <c r="G141" s="47">
        <f>+'Ark1'!Q2193</f>
        <v>127</v>
      </c>
      <c r="H141" s="47"/>
      <c r="I141" s="65">
        <f>+'Ark1'!R2193</f>
        <v>1857</v>
      </c>
      <c r="J141" s="47"/>
      <c r="K141" s="65">
        <f>+'Ark1'!S2193</f>
        <v>1845</v>
      </c>
      <c r="L141" s="101">
        <f>+'Ark1'!T2193</f>
        <v>17.293723225926612</v>
      </c>
      <c r="M141" s="101">
        <f>+'Ark1'!U2193</f>
        <v>15.585512947298188</v>
      </c>
      <c r="N141" s="49">
        <f>+'Ark1'!W2193</f>
        <v>57.13116531165312</v>
      </c>
      <c r="O141" s="47"/>
      <c r="P141" s="65">
        <f>+'Ark1'!Y2193</f>
        <v>132.34356488960685</v>
      </c>
      <c r="Q141" s="65"/>
      <c r="R141" s="76">
        <f>+'Ark1'!AA2193</f>
        <v>26.194002761257167</v>
      </c>
      <c r="S141" s="49">
        <f>+'Ark1'!AB2193</f>
        <v>3.9070680164116993</v>
      </c>
      <c r="T141" s="65">
        <f>+'Ark1'!AC2193</f>
        <v>-34.129206972749671</v>
      </c>
      <c r="U141" s="65">
        <f t="shared" si="12"/>
        <v>14.622047244094489</v>
      </c>
      <c r="V141" s="49">
        <f>+'Ark1'!V2193</f>
        <v>15.229940764674204</v>
      </c>
      <c r="W141" s="101">
        <f>+'Ark1'!X2193</f>
        <v>144.24516528773734</v>
      </c>
      <c r="X141" s="39"/>
      <c r="Y141"/>
      <c r="Z141"/>
      <c r="AA141"/>
      <c r="AB141"/>
      <c r="AE141"/>
    </row>
    <row r="142" spans="1:31" ht="15.6">
      <c r="A142" s="39"/>
      <c r="B142" s="47">
        <f>+'Ark1'!C2194</f>
        <v>2008</v>
      </c>
      <c r="C142" s="47">
        <f>+'Ark1'!G2194</f>
        <v>2</v>
      </c>
      <c r="D142" s="48" t="s">
        <v>5</v>
      </c>
      <c r="E142" s="48">
        <v>1</v>
      </c>
      <c r="F142" s="48" t="s">
        <v>53</v>
      </c>
      <c r="G142" s="47">
        <f>+'Ark1'!Q2194</f>
        <v>301</v>
      </c>
      <c r="H142" s="47"/>
      <c r="I142" s="65">
        <f>+'Ark1'!R2194</f>
        <v>5122</v>
      </c>
      <c r="J142" s="47"/>
      <c r="K142" s="65">
        <f>+'Ark1'!S2194</f>
        <v>5109</v>
      </c>
      <c r="L142" s="101">
        <f>+'Ark1'!T2194</f>
        <v>86.681333558977812</v>
      </c>
      <c r="M142" s="101">
        <f>+'Ark1'!U2194</f>
        <v>89.650082815009185</v>
      </c>
      <c r="N142" s="49">
        <f>+'Ark1'!W2194</f>
        <v>57.204149540027394</v>
      </c>
      <c r="O142" s="47"/>
      <c r="P142" s="65">
        <f>+'Ark1'!Y2194</f>
        <v>152.78484966809819</v>
      </c>
      <c r="Q142" s="65"/>
      <c r="R142" s="76">
        <f>+'Ark1'!AA2194</f>
        <v>33.428349985624259</v>
      </c>
      <c r="S142" s="49">
        <f>+'Ark1'!AB2194</f>
        <v>4.5521288950284529</v>
      </c>
      <c r="T142" s="65">
        <f>+'Ark1'!AC2194</f>
        <v>-55.194992628751024</v>
      </c>
      <c r="U142" s="65">
        <f t="shared" si="12"/>
        <v>17.016611295681063</v>
      </c>
      <c r="V142" s="49">
        <f>+'Ark1'!V2194</f>
        <v>15.661460367044125</v>
      </c>
      <c r="W142" s="101">
        <f>+'Ark1'!X2194</f>
        <v>165.84266963025286</v>
      </c>
      <c r="X142" s="39"/>
      <c r="Y142"/>
      <c r="Z142"/>
      <c r="AA142"/>
      <c r="AB142"/>
      <c r="AE142"/>
    </row>
    <row r="143" spans="1:31" ht="15.6">
      <c r="A143" s="39"/>
      <c r="B143" s="47">
        <f>+'Ark1'!C2195</f>
        <v>2008</v>
      </c>
      <c r="C143" s="47">
        <f>+'Ark1'!G2195</f>
        <v>2</v>
      </c>
      <c r="D143" s="48" t="s">
        <v>5</v>
      </c>
      <c r="E143" s="48">
        <v>2</v>
      </c>
      <c r="F143" s="48" t="s">
        <v>10</v>
      </c>
      <c r="G143" s="47">
        <f>+'Ark1'!Q2195</f>
        <v>171</v>
      </c>
      <c r="H143" s="47"/>
      <c r="I143" s="65">
        <f>+'Ark1'!R2195</f>
        <v>787</v>
      </c>
      <c r="J143" s="47"/>
      <c r="K143" s="65">
        <f>+'Ark1'!S2195</f>
        <v>785</v>
      </c>
      <c r="L143" s="101">
        <f>+'Ark1'!T2195</f>
        <v>13.31866644102217</v>
      </c>
      <c r="M143" s="101">
        <f>+'Ark1'!U2195</f>
        <v>10.349917184990799</v>
      </c>
      <c r="N143" s="49">
        <f>+'Ark1'!W2195</f>
        <v>57.86242038216561</v>
      </c>
      <c r="O143" s="47"/>
      <c r="P143" s="65">
        <f>+'Ark1'!Y2195</f>
        <v>114.79720457433284</v>
      </c>
      <c r="Q143" s="65"/>
      <c r="R143" s="76">
        <f>+'Ark1'!AA2195</f>
        <v>10.095595711241032</v>
      </c>
      <c r="S143" s="49">
        <f>+'Ark1'!AB2195</f>
        <v>3.006392637284955</v>
      </c>
      <c r="T143" s="65">
        <f>+'Ark1'!AC2195</f>
        <v>-16.512419626511885</v>
      </c>
      <c r="U143" s="65">
        <f t="shared" si="12"/>
        <v>4.60233918128655</v>
      </c>
      <c r="V143" s="49">
        <f>+'Ark1'!V2195</f>
        <v>14.838627700127066</v>
      </c>
      <c r="W143" s="101">
        <f>+'Ark1'!X2195</f>
        <v>124.69779088960502</v>
      </c>
      <c r="X143" s="39"/>
      <c r="Y143"/>
      <c r="Z143"/>
      <c r="AA143"/>
      <c r="AB143"/>
      <c r="AE143"/>
    </row>
    <row r="144" spans="1:31" ht="15.6">
      <c r="A144" s="39"/>
      <c r="B144" s="47">
        <f>+'Ark1'!C2196</f>
        <v>2008</v>
      </c>
      <c r="C144" s="47">
        <f>+'Ark1'!G2196</f>
        <v>3</v>
      </c>
      <c r="D144" s="48" t="s">
        <v>57</v>
      </c>
      <c r="E144" s="48">
        <v>1</v>
      </c>
      <c r="F144" s="48" t="s">
        <v>53</v>
      </c>
      <c r="G144" s="47">
        <f>+'Ark1'!Q2196</f>
        <v>141</v>
      </c>
      <c r="H144" s="47"/>
      <c r="I144" s="65">
        <f>+'Ark1'!R2196</f>
        <v>745</v>
      </c>
      <c r="J144" s="47"/>
      <c r="K144" s="65">
        <f>+'Ark1'!S2196</f>
        <v>741</v>
      </c>
      <c r="L144" s="101">
        <f>+'Ark1'!T2196</f>
        <v>37.740628166160086</v>
      </c>
      <c r="M144" s="101">
        <f>+'Ark1'!U2196</f>
        <v>34.812709763985211</v>
      </c>
      <c r="N144" s="49">
        <f>+'Ark1'!W2196</f>
        <v>57.673414304993265</v>
      </c>
      <c r="O144" s="47"/>
      <c r="P144" s="65">
        <f>+'Ark1'!Y2196</f>
        <v>129.9009395973155</v>
      </c>
      <c r="Q144" s="65"/>
      <c r="R144" s="76">
        <f>+'Ark1'!AA2196</f>
        <v>28.438193429613118</v>
      </c>
      <c r="S144" s="49">
        <f>+'Ark1'!AB2196</f>
        <v>3.6671511632685942</v>
      </c>
      <c r="T144" s="65">
        <f>+'Ark1'!AC2196</f>
        <v>-36.262350770292237</v>
      </c>
      <c r="U144" s="65">
        <f t="shared" si="12"/>
        <v>5.2836879432624118</v>
      </c>
      <c r="V144" s="49">
        <f>+'Ark1'!V2196</f>
        <v>15.96107382550335</v>
      </c>
      <c r="W144" s="101">
        <f>+'Ark1'!X2196</f>
        <v>141.54326059610105</v>
      </c>
      <c r="X144" s="39"/>
      <c r="Y144"/>
      <c r="Z144"/>
      <c r="AA144"/>
      <c r="AB144"/>
      <c r="AE144"/>
    </row>
    <row r="145" spans="1:31" ht="15.6">
      <c r="A145" s="39"/>
      <c r="B145" s="47">
        <f>+'Ark1'!C2197</f>
        <v>2008</v>
      </c>
      <c r="C145" s="47">
        <f>+'Ark1'!G2197</f>
        <v>3</v>
      </c>
      <c r="D145" s="48" t="s">
        <v>57</v>
      </c>
      <c r="E145" s="48">
        <v>2</v>
      </c>
      <c r="F145" s="48" t="s">
        <v>10</v>
      </c>
      <c r="G145" s="47">
        <f>+'Ark1'!Q2197</f>
        <v>69</v>
      </c>
      <c r="H145" s="47"/>
      <c r="I145" s="65">
        <f>+'Ark1'!R2197</f>
        <v>1229</v>
      </c>
      <c r="J145" s="47"/>
      <c r="K145" s="65">
        <f>+'Ark1'!S2197</f>
        <v>1222</v>
      </c>
      <c r="L145" s="101">
        <f>+'Ark1'!T2197</f>
        <v>62.259371833839921</v>
      </c>
      <c r="M145" s="101">
        <f>+'Ark1'!U2197</f>
        <v>65.187290236014761</v>
      </c>
      <c r="N145" s="49">
        <f>+'Ark1'!W2197</f>
        <v>56.800327332242198</v>
      </c>
      <c r="O145" s="47"/>
      <c r="P145" s="65">
        <f>+'Ark1'!Y2197</f>
        <v>147.44898291293703</v>
      </c>
      <c r="Q145" s="65"/>
      <c r="R145" s="76">
        <f>+'Ark1'!AA2197</f>
        <v>33.457920786404173</v>
      </c>
      <c r="S145" s="49">
        <f>+'Ark1'!AB2197</f>
        <v>4.6072667171723936</v>
      </c>
      <c r="T145" s="65">
        <f>+'Ark1'!AC2197</f>
        <v>-47.907729143954178</v>
      </c>
      <c r="U145" s="65">
        <f t="shared" si="12"/>
        <v>17.811594202898551</v>
      </c>
      <c r="V145" s="49">
        <f>+'Ark1'!V2197</f>
        <v>15.959316517493898</v>
      </c>
      <c r="W145" s="101">
        <f>+'Ark1'!X2197</f>
        <v>160.35251378081344</v>
      </c>
      <c r="X145" s="39"/>
      <c r="Y145"/>
      <c r="Z145"/>
      <c r="AA145"/>
      <c r="AB145"/>
      <c r="AE145"/>
    </row>
    <row r="146" spans="1:31" ht="15.6">
      <c r="A146" s="39"/>
      <c r="B146" s="47">
        <f>+'Ark1'!C2198</f>
        <v>2008</v>
      </c>
      <c r="C146" s="47">
        <f>+'Ark1'!G2198</f>
        <v>4</v>
      </c>
      <c r="D146" s="48" t="s">
        <v>7</v>
      </c>
      <c r="E146" s="48">
        <v>1</v>
      </c>
      <c r="F146" s="48" t="s">
        <v>53</v>
      </c>
      <c r="G146" s="47">
        <f>+'Ark1'!Q2198</f>
        <v>101</v>
      </c>
      <c r="H146" s="47"/>
      <c r="I146" s="65">
        <f>+'Ark1'!R2198</f>
        <v>1266</v>
      </c>
      <c r="J146" s="47"/>
      <c r="K146" s="65">
        <f>+'Ark1'!S2198</f>
        <v>1265</v>
      </c>
      <c r="L146" s="101">
        <f>+'Ark1'!T2198</f>
        <v>98.139534883720884</v>
      </c>
      <c r="M146" s="101">
        <f>+'Ark1'!U2198</f>
        <v>98.377905081559774</v>
      </c>
      <c r="N146" s="49">
        <f>+'Ark1'!W2198</f>
        <v>56.433992094861679</v>
      </c>
      <c r="O146" s="47"/>
      <c r="P146" s="65">
        <f>+'Ark1'!Y2198</f>
        <v>151.13783570300171</v>
      </c>
      <c r="Q146" s="65"/>
      <c r="R146" s="76">
        <f>+'Ark1'!AA2198</f>
        <v>32.000345290400141</v>
      </c>
      <c r="S146" s="49">
        <f>+'Ark1'!AB2198</f>
        <v>4.4601652196414001</v>
      </c>
      <c r="T146" s="65">
        <f>+'Ark1'!AC2198</f>
        <v>-52.03619926738201</v>
      </c>
      <c r="U146" s="65">
        <f t="shared" si="12"/>
        <v>12.534653465346535</v>
      </c>
      <c r="V146" s="49">
        <f>+'Ark1'!V2198</f>
        <v>15.372827804107423</v>
      </c>
      <c r="W146" s="101">
        <f>+'Ark1'!X2198</f>
        <v>163.83068125608699</v>
      </c>
      <c r="X146" s="39"/>
      <c r="Y146"/>
      <c r="Z146"/>
      <c r="AA146"/>
      <c r="AB146"/>
      <c r="AE146"/>
    </row>
    <row r="147" spans="1:31" ht="15.6">
      <c r="A147" s="39"/>
      <c r="B147" s="47">
        <f>+'Ark1'!C2199</f>
        <v>2008</v>
      </c>
      <c r="C147" s="47">
        <f>+'Ark1'!G2199</f>
        <v>4</v>
      </c>
      <c r="D147" s="48" t="s">
        <v>7</v>
      </c>
      <c r="E147" s="48">
        <v>2</v>
      </c>
      <c r="F147" s="48" t="s">
        <v>10</v>
      </c>
      <c r="G147" s="47">
        <f>+'Ark1'!Q2199</f>
        <v>10</v>
      </c>
      <c r="H147" s="47"/>
      <c r="I147" s="65">
        <f>+'Ark1'!R2199</f>
        <v>24</v>
      </c>
      <c r="J147" s="47"/>
      <c r="K147" s="65">
        <f>+'Ark1'!S2199</f>
        <v>24</v>
      </c>
      <c r="L147" s="101">
        <f>+'Ark1'!T2199</f>
        <v>1.86046511627907</v>
      </c>
      <c r="M147" s="101">
        <f>+'Ark1'!U2199</f>
        <v>1.6220949184402285</v>
      </c>
      <c r="N147" s="49">
        <f>+'Ark1'!W2199</f>
        <v>56.54166666666665</v>
      </c>
      <c r="O147" s="47"/>
      <c r="P147" s="65">
        <f>+'Ark1'!Y2199</f>
        <v>131.45416666666662</v>
      </c>
      <c r="Q147" s="65"/>
      <c r="R147" s="76">
        <f>+'Ark1'!AA2199</f>
        <v>21.368434258010023</v>
      </c>
      <c r="S147" s="49">
        <f>+'Ark1'!AB2199</f>
        <v>4.349129861886853</v>
      </c>
      <c r="T147" s="65">
        <f>+'Ark1'!AC2199</f>
        <v>-51.125126185896811</v>
      </c>
      <c r="U147" s="65">
        <f t="shared" si="12"/>
        <v>2.4</v>
      </c>
      <c r="V147" s="49">
        <f>+'Ark1'!V2199</f>
        <v>14.5</v>
      </c>
      <c r="W147" s="101">
        <f>+'Ark1'!X2199</f>
        <v>142.42054893463339</v>
      </c>
      <c r="X147" s="39"/>
      <c r="Y147"/>
      <c r="Z147"/>
      <c r="AA147"/>
      <c r="AB147"/>
      <c r="AE147"/>
    </row>
    <row r="148" spans="1:31" ht="15.6">
      <c r="A148" s="39"/>
      <c r="B148" s="47">
        <f>+'Ark1'!C2200</f>
        <v>2007</v>
      </c>
      <c r="C148" s="47">
        <f>+'Ark1'!G2200</f>
        <v>1</v>
      </c>
      <c r="D148" s="48" t="s">
        <v>4</v>
      </c>
      <c r="E148" s="48">
        <v>1</v>
      </c>
      <c r="F148" s="48" t="s">
        <v>53</v>
      </c>
      <c r="G148" s="47">
        <f>+'Ark1'!Q2200</f>
        <v>473</v>
      </c>
      <c r="H148" s="47"/>
      <c r="I148" s="65">
        <f>+'Ark1'!R2200</f>
        <v>9286</v>
      </c>
      <c r="J148" s="47"/>
      <c r="K148" s="65">
        <f>+'Ark1'!S2200</f>
        <v>9264</v>
      </c>
      <c r="L148" s="101">
        <f>+'Ark1'!T2200</f>
        <v>80.37739115381288</v>
      </c>
      <c r="M148" s="101">
        <f>+'Ark1'!U2200</f>
        <v>81.637992980559872</v>
      </c>
      <c r="N148" s="49">
        <f>+'Ark1'!W2200</f>
        <v>56.706282383419691</v>
      </c>
      <c r="O148" s="47"/>
      <c r="P148" s="65">
        <f>+'Ark1'!Y2200</f>
        <v>150.76769330174452</v>
      </c>
      <c r="Q148" s="65"/>
      <c r="R148" s="76">
        <f>+'Ark1'!AA2200</f>
        <v>31.5538223891011</v>
      </c>
      <c r="S148" s="49">
        <f>+'Ark1'!AB2200</f>
        <v>4.6033257760071837</v>
      </c>
      <c r="T148" s="65">
        <f>+'Ark1'!AC2200</f>
        <v>-47.629700227227616</v>
      </c>
      <c r="U148" s="65">
        <f t="shared" si="12"/>
        <v>19.632135306553913</v>
      </c>
      <c r="V148" s="49">
        <f>+'Ark1'!V2200</f>
        <v>14.993969416325651</v>
      </c>
      <c r="W148" s="101">
        <f>+'Ark1'!X2200</f>
        <v>163.65169762423903</v>
      </c>
      <c r="X148" s="39"/>
      <c r="Y148"/>
      <c r="Z148"/>
      <c r="AA148"/>
      <c r="AB148"/>
      <c r="AE148"/>
    </row>
    <row r="149" spans="1:31" ht="15.6">
      <c r="A149" s="39"/>
      <c r="B149" s="47">
        <f>+'Ark1'!C2201</f>
        <v>2007</v>
      </c>
      <c r="C149" s="47">
        <f>+'Ark1'!G2201</f>
        <v>1</v>
      </c>
      <c r="D149" s="48" t="s">
        <v>4</v>
      </c>
      <c r="E149" s="48">
        <v>2</v>
      </c>
      <c r="F149" s="48" t="s">
        <v>10</v>
      </c>
      <c r="G149" s="47">
        <f>+'Ark1'!Q2201</f>
        <v>107</v>
      </c>
      <c r="H149" s="47"/>
      <c r="I149" s="65">
        <f>+'Ark1'!R2201</f>
        <v>2267</v>
      </c>
      <c r="J149" s="47"/>
      <c r="K149" s="65">
        <f>+'Ark1'!S2201</f>
        <v>2246</v>
      </c>
      <c r="L149" s="101">
        <f>+'Ark1'!T2201</f>
        <v>19.622608846187138</v>
      </c>
      <c r="M149" s="101">
        <f>+'Ark1'!U2201</f>
        <v>18.362007019440121</v>
      </c>
      <c r="N149" s="49">
        <f>+'Ark1'!W2201</f>
        <v>57.197239536954577</v>
      </c>
      <c r="O149" s="47"/>
      <c r="P149" s="65">
        <f>+'Ark1'!Y2201</f>
        <v>138.90352889280979</v>
      </c>
      <c r="Q149" s="65"/>
      <c r="R149" s="76">
        <f>+'Ark1'!AA2201</f>
        <v>29.225351118594926</v>
      </c>
      <c r="S149" s="49">
        <f>+'Ark1'!AB2201</f>
        <v>4.1095648311136532</v>
      </c>
      <c r="T149" s="65">
        <f>+'Ark1'!AC2201</f>
        <v>-39.262080300040658</v>
      </c>
      <c r="U149" s="65">
        <f t="shared" ref="U149:U179" si="13">+I149/G149</f>
        <v>21.186915887850468</v>
      </c>
      <c r="V149" s="49">
        <f>+'Ark1'!V2201</f>
        <v>15.266872518747244</v>
      </c>
      <c r="W149" s="101">
        <f>+'Ark1'!X2201</f>
        <v>151.67342830693909</v>
      </c>
      <c r="X149" s="39"/>
      <c r="Y149"/>
      <c r="Z149"/>
      <c r="AA149"/>
      <c r="AB149"/>
      <c r="AE149"/>
    </row>
    <row r="150" spans="1:31" ht="15.6">
      <c r="A150" s="39"/>
      <c r="B150" s="47">
        <f>+'Ark1'!C2202</f>
        <v>2007</v>
      </c>
      <c r="C150" s="47">
        <f>+'Ark1'!G2202</f>
        <v>2</v>
      </c>
      <c r="D150" s="48" t="s">
        <v>5</v>
      </c>
      <c r="E150" s="48">
        <v>1</v>
      </c>
      <c r="F150" s="48" t="s">
        <v>53</v>
      </c>
      <c r="G150" s="47">
        <f>+'Ark1'!Q2202</f>
        <v>299</v>
      </c>
      <c r="H150" s="47"/>
      <c r="I150" s="65">
        <f>+'Ark1'!R2202</f>
        <v>4781</v>
      </c>
      <c r="J150" s="47"/>
      <c r="K150" s="65">
        <f>+'Ark1'!S2202</f>
        <v>4756</v>
      </c>
      <c r="L150" s="101">
        <f>+'Ark1'!T2202</f>
        <v>87.966881324747007</v>
      </c>
      <c r="M150" s="101">
        <f>+'Ark1'!U2202</f>
        <v>90.532650603911023</v>
      </c>
      <c r="N150" s="49">
        <f>+'Ark1'!W2202</f>
        <v>56.710681244743483</v>
      </c>
      <c r="O150" s="47"/>
      <c r="P150" s="65">
        <f>+'Ark1'!Y2202</f>
        <v>153.47412675172561</v>
      </c>
      <c r="Q150" s="65"/>
      <c r="R150" s="76">
        <f>+'Ark1'!AA2202</f>
        <v>32.241147195849031</v>
      </c>
      <c r="S150" s="49">
        <f>+'Ark1'!AB2202</f>
        <v>4.9226117320228147</v>
      </c>
      <c r="T150" s="65">
        <f>+'Ark1'!AC2202</f>
        <v>-55.09424813914228</v>
      </c>
      <c r="U150" s="65">
        <f t="shared" si="13"/>
        <v>15.989966555183946</v>
      </c>
      <c r="V150" s="49">
        <f>+'Ark1'!V2202</f>
        <v>15.542773478351812</v>
      </c>
      <c r="W150" s="101">
        <f>+'Ark1'!X2202</f>
        <v>166.92421677264861</v>
      </c>
      <c r="X150" s="39"/>
      <c r="Y150"/>
      <c r="Z150"/>
      <c r="AA150"/>
      <c r="AB150"/>
      <c r="AE150"/>
    </row>
    <row r="151" spans="1:31" ht="15.6">
      <c r="A151" s="39"/>
      <c r="B151" s="47">
        <f>+'Ark1'!C2203</f>
        <v>2007</v>
      </c>
      <c r="C151" s="47">
        <f>+'Ark1'!G2203</f>
        <v>2</v>
      </c>
      <c r="D151" s="48" t="s">
        <v>5</v>
      </c>
      <c r="E151" s="48">
        <v>2</v>
      </c>
      <c r="F151" s="48" t="s">
        <v>10</v>
      </c>
      <c r="G151" s="47">
        <f>+'Ark1'!Q2203</f>
        <v>122</v>
      </c>
      <c r="H151" s="47"/>
      <c r="I151" s="65">
        <f>+'Ark1'!R2203</f>
        <v>654</v>
      </c>
      <c r="J151" s="47"/>
      <c r="K151" s="65">
        <f>+'Ark1'!S2203</f>
        <v>653</v>
      </c>
      <c r="L151" s="101">
        <f>+'Ark1'!T2203</f>
        <v>12.03311867525299</v>
      </c>
      <c r="M151" s="101">
        <f>+'Ark1'!U2203</f>
        <v>9.4673493960889594</v>
      </c>
      <c r="N151" s="49">
        <f>+'Ark1'!W2203</f>
        <v>57.471669218989263</v>
      </c>
      <c r="O151" s="47"/>
      <c r="P151" s="65">
        <f>+'Ark1'!Y2203</f>
        <v>117.32737003058089</v>
      </c>
      <c r="Q151" s="65"/>
      <c r="R151" s="76">
        <f>+'Ark1'!AA2203</f>
        <v>13.697673514790939</v>
      </c>
      <c r="S151" s="49">
        <f>+'Ark1'!AB2203</f>
        <v>3.3837567767608641</v>
      </c>
      <c r="T151" s="65">
        <f>+'Ark1'!AC2203</f>
        <v>-38.9415791273804</v>
      </c>
      <c r="U151" s="65">
        <f t="shared" si="13"/>
        <v>5.360655737704918</v>
      </c>
      <c r="V151" s="49">
        <f>+'Ark1'!V2203</f>
        <v>14.688073394495412</v>
      </c>
      <c r="W151" s="101">
        <f>+'Ark1'!X2203</f>
        <v>127.33325381600341</v>
      </c>
      <c r="X151" s="39"/>
      <c r="Y151"/>
      <c r="Z151"/>
      <c r="AA151"/>
      <c r="AB151"/>
      <c r="AE151"/>
    </row>
    <row r="152" spans="1:31" ht="15.6">
      <c r="A152" s="39"/>
      <c r="B152" s="47">
        <f>+'Ark1'!C2204</f>
        <v>2007</v>
      </c>
      <c r="C152" s="47">
        <f>+'Ark1'!G2204</f>
        <v>3</v>
      </c>
      <c r="D152" s="48" t="s">
        <v>57</v>
      </c>
      <c r="E152" s="48">
        <v>1</v>
      </c>
      <c r="F152" s="48" t="s">
        <v>53</v>
      </c>
      <c r="G152" s="47">
        <f>+'Ark1'!Q2204</f>
        <v>121</v>
      </c>
      <c r="H152" s="47"/>
      <c r="I152" s="65">
        <f>+'Ark1'!R2204</f>
        <v>944</v>
      </c>
      <c r="J152" s="47"/>
      <c r="K152" s="65">
        <f>+'Ark1'!S2204</f>
        <v>940</v>
      </c>
      <c r="L152" s="101">
        <f>+'Ark1'!T2204</f>
        <v>45.914396887159526</v>
      </c>
      <c r="M152" s="101">
        <f>+'Ark1'!U2204</f>
        <v>44.071086696453506</v>
      </c>
      <c r="N152" s="49">
        <f>+'Ark1'!W2204</f>
        <v>56.746808510638289</v>
      </c>
      <c r="O152" s="47"/>
      <c r="P152" s="65">
        <f>+'Ark1'!Y2204</f>
        <v>140.83919491525421</v>
      </c>
      <c r="Q152" s="65"/>
      <c r="R152" s="76">
        <f>+'Ark1'!AA2204</f>
        <v>34.146368392225206</v>
      </c>
      <c r="S152" s="49">
        <f>+'Ark1'!AB2204</f>
        <v>4.9897491116663053</v>
      </c>
      <c r="T152" s="65">
        <f>+'Ark1'!AC2204</f>
        <v>-52.615017375195087</v>
      </c>
      <c r="U152" s="65">
        <f t="shared" si="13"/>
        <v>7.8016528925619832</v>
      </c>
      <c r="V152" s="49">
        <f>+'Ark1'!V2204</f>
        <v>15.951271186440678</v>
      </c>
      <c r="W152" s="101">
        <f>+'Ark1'!X2204</f>
        <v>153.18726242723622</v>
      </c>
      <c r="X152" s="39"/>
      <c r="Y152"/>
      <c r="Z152"/>
      <c r="AA152"/>
      <c r="AB152"/>
      <c r="AE152"/>
    </row>
    <row r="153" spans="1:31" ht="15.6">
      <c r="A153" s="39"/>
      <c r="B153" s="47">
        <f>+'Ark1'!C2205</f>
        <v>2007</v>
      </c>
      <c r="C153" s="47">
        <f>+'Ark1'!G2205</f>
        <v>3</v>
      </c>
      <c r="D153" s="48" t="s">
        <v>57</v>
      </c>
      <c r="E153" s="48">
        <v>2</v>
      </c>
      <c r="F153" s="48" t="s">
        <v>10</v>
      </c>
      <c r="G153" s="47">
        <f>+'Ark1'!Q2205</f>
        <v>86</v>
      </c>
      <c r="H153" s="47"/>
      <c r="I153" s="65">
        <f>+'Ark1'!R2205</f>
        <v>1112</v>
      </c>
      <c r="J153" s="47"/>
      <c r="K153" s="65">
        <f>+'Ark1'!S2205</f>
        <v>1111</v>
      </c>
      <c r="L153" s="101">
        <f>+'Ark1'!T2205</f>
        <v>54.085603112840467</v>
      </c>
      <c r="M153" s="101">
        <f>+'Ark1'!U2205</f>
        <v>55.928913303546523</v>
      </c>
      <c r="N153" s="49">
        <f>+'Ark1'!W2205</f>
        <v>56.883888388838884</v>
      </c>
      <c r="O153" s="47"/>
      <c r="P153" s="65">
        <f>+'Ark1'!Y2205</f>
        <v>151.73066546762604</v>
      </c>
      <c r="Q153" s="65"/>
      <c r="R153" s="76">
        <f>+'Ark1'!AA2205</f>
        <v>33.625508236388363</v>
      </c>
      <c r="S153" s="49">
        <f>+'Ark1'!AB2205</f>
        <v>4.9200650550535281</v>
      </c>
      <c r="T153" s="65">
        <f>+'Ark1'!AC2205</f>
        <v>-50.880603371980783</v>
      </c>
      <c r="U153" s="65">
        <f t="shared" si="13"/>
        <v>12.930232558139535</v>
      </c>
      <c r="V153" s="49">
        <f>+'Ark1'!V2205</f>
        <v>15.623201438848922</v>
      </c>
      <c r="W153" s="101">
        <f>+'Ark1'!X2205</f>
        <v>164.49829302321973</v>
      </c>
      <c r="X153" s="39"/>
      <c r="Y153"/>
      <c r="Z153"/>
      <c r="AA153"/>
      <c r="AB153"/>
      <c r="AE153"/>
    </row>
    <row r="154" spans="1:31" ht="15.6">
      <c r="A154" s="39"/>
      <c r="B154" s="47">
        <f>+'Ark1'!C2206</f>
        <v>2007</v>
      </c>
      <c r="C154" s="47">
        <f>+'Ark1'!G2206</f>
        <v>4</v>
      </c>
      <c r="D154" s="48" t="s">
        <v>7</v>
      </c>
      <c r="E154" s="48">
        <v>1</v>
      </c>
      <c r="F154" s="48" t="s">
        <v>53</v>
      </c>
      <c r="G154" s="47">
        <f>+'Ark1'!Q2206</f>
        <v>102</v>
      </c>
      <c r="H154" s="47"/>
      <c r="I154" s="65">
        <f>+'Ark1'!R2206</f>
        <v>1334</v>
      </c>
      <c r="J154" s="47"/>
      <c r="K154" s="65">
        <f>+'Ark1'!S2206</f>
        <v>1334</v>
      </c>
      <c r="L154" s="101">
        <f>+'Ark1'!T2206</f>
        <v>95.69583931133424</v>
      </c>
      <c r="M154" s="101">
        <f>+'Ark1'!U2206</f>
        <v>96.339817304774527</v>
      </c>
      <c r="N154" s="49">
        <f>+'Ark1'!W2206</f>
        <v>56.125937031484241</v>
      </c>
      <c r="O154" s="47"/>
      <c r="P154" s="65">
        <f>+'Ark1'!Y2206</f>
        <v>151.84122938530757</v>
      </c>
      <c r="Q154" s="65"/>
      <c r="R154" s="76">
        <f>+'Ark1'!AA2206</f>
        <v>32.203194739219569</v>
      </c>
      <c r="S154" s="49">
        <f>+'Ark1'!AB2206</f>
        <v>4.7791434199152434</v>
      </c>
      <c r="T154" s="65">
        <f>+'Ark1'!AC2206</f>
        <v>-50.447410707268993</v>
      </c>
      <c r="U154" s="65">
        <f t="shared" si="13"/>
        <v>13.078431372549019</v>
      </c>
      <c r="V154" s="49">
        <f>+'Ark1'!V2206</f>
        <v>15.642428785607196</v>
      </c>
      <c r="W154" s="101">
        <f>+'Ark1'!X2206</f>
        <v>164.50837419859948</v>
      </c>
      <c r="X154" s="39"/>
      <c r="Y154"/>
      <c r="Z154"/>
      <c r="AA154"/>
      <c r="AB154"/>
      <c r="AE154"/>
    </row>
    <row r="155" spans="1:31" ht="15.6">
      <c r="A155" s="39"/>
      <c r="B155" s="47">
        <f>+'Ark1'!C2207</f>
        <v>2007</v>
      </c>
      <c r="C155" s="47">
        <f>+'Ark1'!G2207</f>
        <v>4</v>
      </c>
      <c r="D155" s="48" t="s">
        <v>7</v>
      </c>
      <c r="E155" s="48">
        <v>2</v>
      </c>
      <c r="F155" s="48" t="s">
        <v>10</v>
      </c>
      <c r="G155" s="47">
        <f>+'Ark1'!Q2207</f>
        <v>14</v>
      </c>
      <c r="H155" s="47"/>
      <c r="I155" s="65">
        <f>+'Ark1'!R2207</f>
        <v>60</v>
      </c>
      <c r="J155" s="47"/>
      <c r="K155" s="65">
        <f>+'Ark1'!S2207</f>
        <v>60</v>
      </c>
      <c r="L155" s="101">
        <f>+'Ark1'!T2207</f>
        <v>4.3041606886657107</v>
      </c>
      <c r="M155" s="101">
        <f>+'Ark1'!U2207</f>
        <v>3.6601826952254344</v>
      </c>
      <c r="N155" s="49">
        <f>+'Ark1'!W2207</f>
        <v>56.45</v>
      </c>
      <c r="O155" s="47"/>
      <c r="P155" s="65">
        <f>+'Ark1'!Y2207</f>
        <v>128.26000000000002</v>
      </c>
      <c r="Q155" s="65"/>
      <c r="R155" s="76">
        <f>+'Ark1'!AA2207</f>
        <v>18.150089072324946</v>
      </c>
      <c r="S155" s="49">
        <f>+'Ark1'!AB2207</f>
        <v>3.8618864129679262</v>
      </c>
      <c r="T155" s="65">
        <f>+'Ark1'!AC2207</f>
        <v>-45.620439008912491</v>
      </c>
      <c r="U155" s="65">
        <f t="shared" si="13"/>
        <v>4.2857142857142856</v>
      </c>
      <c r="V155" s="49">
        <f>+'Ark1'!V2207</f>
        <v>14.2</v>
      </c>
      <c r="W155" s="101">
        <f>+'Ark1'!X2207</f>
        <v>138.95991332611047</v>
      </c>
      <c r="X155" s="39"/>
      <c r="Y155"/>
      <c r="Z155"/>
      <c r="AA155"/>
      <c r="AB155"/>
      <c r="AE155"/>
    </row>
    <row r="156" spans="1:31" ht="15.6">
      <c r="A156" s="39"/>
      <c r="B156" s="47">
        <f>+'Ark1'!C2208</f>
        <v>2006</v>
      </c>
      <c r="C156" s="47">
        <f>+'Ark1'!G2208</f>
        <v>1</v>
      </c>
      <c r="D156" s="3" t="s">
        <v>4</v>
      </c>
      <c r="E156" s="3">
        <v>1</v>
      </c>
      <c r="F156" s="3" t="s">
        <v>53</v>
      </c>
      <c r="G156" s="47">
        <f>+'Ark1'!Q2208</f>
        <v>523</v>
      </c>
      <c r="H156" s="47"/>
      <c r="I156" s="65">
        <f>+'Ark1'!R2208</f>
        <v>8806</v>
      </c>
      <c r="J156" s="47"/>
      <c r="K156" s="65">
        <f>+'Ark1'!S2208</f>
        <v>8769</v>
      </c>
      <c r="L156" s="101">
        <f>+'Ark1'!T2208</f>
        <v>85.895435037065923</v>
      </c>
      <c r="M156" s="101">
        <f>+'Ark1'!U2208</f>
        <v>86.99925146705823</v>
      </c>
      <c r="N156" s="49">
        <f>+'Ark1'!W2208</f>
        <v>56.659254190899759</v>
      </c>
      <c r="O156" s="47"/>
      <c r="P156" s="65">
        <f>+'Ark1'!Y2208</f>
        <v>147.41450147626631</v>
      </c>
      <c r="Q156" s="65"/>
      <c r="R156" s="76">
        <f>+'Ark1'!AA2208</f>
        <v>31.699923294362112</v>
      </c>
      <c r="S156" s="49">
        <f>+'Ark1'!AB2208</f>
        <v>4.5767345568963504</v>
      </c>
      <c r="T156" s="65">
        <f>+'Ark1'!AC2208</f>
        <v>-48.668609103916637</v>
      </c>
      <c r="U156" s="65">
        <f t="shared" si="13"/>
        <v>16.837476099426386</v>
      </c>
      <c r="V156" s="49">
        <f>+'Ark1'!V2208</f>
        <v>15.615830115830116</v>
      </c>
      <c r="W156" s="101">
        <f>+'Ark1'!X2208</f>
        <v>160.22640674670544</v>
      </c>
      <c r="X156" s="39"/>
      <c r="Y156"/>
      <c r="Z156"/>
      <c r="AA156"/>
      <c r="AB156"/>
      <c r="AE156"/>
    </row>
    <row r="157" spans="1:31" ht="15.6">
      <c r="A157" s="39"/>
      <c r="B157" s="47">
        <f>+'Ark1'!C2209</f>
        <v>2006</v>
      </c>
      <c r="C157" s="47">
        <f>+'Ark1'!G2209</f>
        <v>1</v>
      </c>
      <c r="D157" s="3" t="s">
        <v>4</v>
      </c>
      <c r="E157" s="3">
        <v>2</v>
      </c>
      <c r="F157" s="3" t="s">
        <v>10</v>
      </c>
      <c r="G157" s="47">
        <f>+'Ark1'!Q2209</f>
        <v>122</v>
      </c>
      <c r="H157" s="47"/>
      <c r="I157" s="65">
        <f>+'Ark1'!R2209</f>
        <v>1446</v>
      </c>
      <c r="J157" s="47"/>
      <c r="K157" s="65">
        <f>+'Ark1'!S2209</f>
        <v>1406</v>
      </c>
      <c r="L157" s="101">
        <f>+'Ark1'!T2209</f>
        <v>14.104564962934059</v>
      </c>
      <c r="M157" s="101">
        <f>+'Ark1'!U2209</f>
        <v>13.00074853294176</v>
      </c>
      <c r="N157" s="49">
        <f>+'Ark1'!W2209</f>
        <v>56.819345661450917</v>
      </c>
      <c r="O157" s="47"/>
      <c r="P157" s="65">
        <f>+'Ark1'!Y2209</f>
        <v>134.15394190871359</v>
      </c>
      <c r="Q157" s="65"/>
      <c r="R157" s="76">
        <f>+'Ark1'!AA2209</f>
        <v>28.486190422460957</v>
      </c>
      <c r="S157" s="49">
        <f>+'Ark1'!AB2209</f>
        <v>4.0188136680774749</v>
      </c>
      <c r="T157" s="65">
        <f>+'Ark1'!AC2209</f>
        <v>-31.168069815643257</v>
      </c>
      <c r="U157" s="65">
        <f t="shared" si="13"/>
        <v>11.852459016393443</v>
      </c>
      <c r="V157" s="49">
        <f>+'Ark1'!V2209</f>
        <v>15.204011065006922</v>
      </c>
      <c r="W157" s="101">
        <f>+'Ark1'!X2209</f>
        <v>149.46638015131961</v>
      </c>
      <c r="X157" s="39"/>
      <c r="Y157"/>
      <c r="Z157"/>
      <c r="AA157"/>
      <c r="AB157"/>
      <c r="AE157"/>
    </row>
    <row r="158" spans="1:31" ht="15.6">
      <c r="A158" s="39"/>
      <c r="B158" s="47">
        <f>+'Ark1'!C2210</f>
        <v>2006</v>
      </c>
      <c r="C158" s="47">
        <f>+'Ark1'!G2210</f>
        <v>2</v>
      </c>
      <c r="D158" s="3" t="s">
        <v>5</v>
      </c>
      <c r="E158" s="3">
        <v>1</v>
      </c>
      <c r="F158" s="3" t="s">
        <v>53</v>
      </c>
      <c r="G158" s="47">
        <f>+'Ark1'!Q2210</f>
        <v>313</v>
      </c>
      <c r="H158" s="47"/>
      <c r="I158" s="65">
        <f>+'Ark1'!R2210</f>
        <v>4544</v>
      </c>
      <c r="J158" s="47"/>
      <c r="K158" s="65">
        <f>+'Ark1'!S2210</f>
        <v>4517</v>
      </c>
      <c r="L158" s="101">
        <f>+'Ark1'!T2210</f>
        <v>77.489768076398363</v>
      </c>
      <c r="M158" s="101">
        <f>+'Ark1'!U2210</f>
        <v>82.122204685022709</v>
      </c>
      <c r="N158" s="49">
        <f>+'Ark1'!W2210</f>
        <v>57.40336506530884</v>
      </c>
      <c r="O158" s="47"/>
      <c r="P158" s="65">
        <f>+'Ark1'!Y2210</f>
        <v>152.32427376760543</v>
      </c>
      <c r="Q158" s="65"/>
      <c r="R158" s="76">
        <f>+'Ark1'!AA2210</f>
        <v>32.151564652587275</v>
      </c>
      <c r="S158" s="49">
        <f>+'Ark1'!AB2210</f>
        <v>4.6008505448809132</v>
      </c>
      <c r="T158" s="65">
        <f>+'Ark1'!AC2210</f>
        <v>-52.431860306025122</v>
      </c>
      <c r="U158" s="65">
        <f t="shared" si="13"/>
        <v>14.517571884984026</v>
      </c>
      <c r="V158" s="49">
        <f>+'Ark1'!V2210</f>
        <v>16.236795774647888</v>
      </c>
      <c r="W158" s="101">
        <f>+'Ark1'!X2210</f>
        <v>165.75298895213081</v>
      </c>
      <c r="X158" s="39"/>
      <c r="Y158"/>
      <c r="Z158"/>
      <c r="AA158"/>
      <c r="AB158"/>
      <c r="AE158"/>
    </row>
    <row r="159" spans="1:31" ht="15.6">
      <c r="A159" s="39"/>
      <c r="B159" s="47">
        <f>+'Ark1'!C2211</f>
        <v>2006</v>
      </c>
      <c r="C159" s="47">
        <f>+'Ark1'!G2211</f>
        <v>2</v>
      </c>
      <c r="D159" s="3" t="s">
        <v>5</v>
      </c>
      <c r="E159" s="3">
        <v>2</v>
      </c>
      <c r="F159" s="3" t="s">
        <v>10</v>
      </c>
      <c r="G159" s="47">
        <f>+'Ark1'!Q2211</f>
        <v>144</v>
      </c>
      <c r="H159" s="47"/>
      <c r="I159" s="65">
        <f>+'Ark1'!R2211</f>
        <v>1320</v>
      </c>
      <c r="J159" s="47"/>
      <c r="K159" s="65">
        <f>+'Ark1'!S2211</f>
        <v>1267</v>
      </c>
      <c r="L159" s="101">
        <f>+'Ark1'!T2211</f>
        <v>22.510231923601633</v>
      </c>
      <c r="M159" s="101">
        <f>+'Ark1'!U2211</f>
        <v>17.877795314977298</v>
      </c>
      <c r="N159" s="49">
        <f>+'Ark1'!W2211</f>
        <v>57.454617205998417</v>
      </c>
      <c r="O159" s="47"/>
      <c r="P159" s="65">
        <f>+'Ark1'!Y2211</f>
        <v>114.15287878787871</v>
      </c>
      <c r="Q159" s="65"/>
      <c r="R159" s="76">
        <f>+'Ark1'!AA2211</f>
        <v>10.79407871117504</v>
      </c>
      <c r="S159" s="49">
        <f>+'Ark1'!AB2211</f>
        <v>3.1352239842172556</v>
      </c>
      <c r="T159" s="65">
        <f>+'Ark1'!AC2211</f>
        <v>-33.052990665708315</v>
      </c>
      <c r="U159" s="65">
        <f t="shared" si="13"/>
        <v>9.1666666666666661</v>
      </c>
      <c r="V159" s="49">
        <f>+'Ark1'!V2211</f>
        <v>14.82727272727273</v>
      </c>
      <c r="W159" s="101">
        <f>+'Ark1'!X2211</f>
        <v>129.49694671525648</v>
      </c>
      <c r="X159" s="39"/>
      <c r="Y159"/>
      <c r="Z159"/>
      <c r="AA159"/>
      <c r="AB159"/>
      <c r="AE159"/>
    </row>
    <row r="160" spans="1:31" ht="15.6">
      <c r="A160" s="39"/>
      <c r="B160" s="47">
        <f>+'Ark1'!C2212</f>
        <v>2006</v>
      </c>
      <c r="C160" s="47">
        <f>+'Ark1'!G2212</f>
        <v>3</v>
      </c>
      <c r="D160" s="3" t="s">
        <v>57</v>
      </c>
      <c r="E160" s="3">
        <v>1</v>
      </c>
      <c r="F160" s="3" t="s">
        <v>53</v>
      </c>
      <c r="G160" s="47">
        <f>+'Ark1'!Q2212</f>
        <v>162</v>
      </c>
      <c r="H160" s="47"/>
      <c r="I160" s="65">
        <f>+'Ark1'!R2212</f>
        <v>1003</v>
      </c>
      <c r="J160" s="47"/>
      <c r="K160" s="65">
        <f>+'Ark1'!S2212</f>
        <v>1002</v>
      </c>
      <c r="L160" s="101">
        <f>+'Ark1'!T2212</f>
        <v>44.59759893285905</v>
      </c>
      <c r="M160" s="101">
        <f>+'Ark1'!U2212</f>
        <v>44.006929252704069</v>
      </c>
      <c r="N160" s="49">
        <f>+'Ark1'!W2212</f>
        <v>57.027944111776449</v>
      </c>
      <c r="O160" s="47"/>
      <c r="P160" s="65">
        <f>+'Ark1'!Y2212</f>
        <v>140.69471585244247</v>
      </c>
      <c r="Q160" s="65"/>
      <c r="R160" s="76">
        <f>+'Ark1'!AA2212</f>
        <v>33.388642986384397</v>
      </c>
      <c r="S160" s="49">
        <f>+'Ark1'!AB2212</f>
        <v>4.6790416436982838</v>
      </c>
      <c r="T160" s="65">
        <f>+'Ark1'!AC2212</f>
        <v>-49.291635605140449</v>
      </c>
      <c r="U160" s="65">
        <f t="shared" si="13"/>
        <v>6.1913580246913584</v>
      </c>
      <c r="V160" s="49">
        <f>+'Ark1'!V2212</f>
        <v>16.273180458624125</v>
      </c>
      <c r="W160" s="101">
        <f>+'Ark1'!X2212</f>
        <v>152.54680163194075</v>
      </c>
      <c r="X160" s="39"/>
      <c r="Y160"/>
      <c r="Z160"/>
      <c r="AA160"/>
      <c r="AB160"/>
      <c r="AE160"/>
    </row>
    <row r="161" spans="1:33" ht="15.6">
      <c r="A161" s="39"/>
      <c r="B161" s="47">
        <f>+'Ark1'!C2213</f>
        <v>2006</v>
      </c>
      <c r="C161" s="47">
        <f>+'Ark1'!G2213</f>
        <v>3</v>
      </c>
      <c r="D161" s="3" t="s">
        <v>57</v>
      </c>
      <c r="E161" s="3">
        <v>2</v>
      </c>
      <c r="F161" s="3" t="s">
        <v>10</v>
      </c>
      <c r="G161" s="47">
        <f>+'Ark1'!Q2213</f>
        <v>93</v>
      </c>
      <c r="H161" s="47"/>
      <c r="I161" s="65">
        <f>+'Ark1'!R2213</f>
        <v>1246</v>
      </c>
      <c r="J161" s="47"/>
      <c r="K161" s="65">
        <f>+'Ark1'!S2213</f>
        <v>1232</v>
      </c>
      <c r="L161" s="101">
        <f>+'Ark1'!T2213</f>
        <v>55.402401067140971</v>
      </c>
      <c r="M161" s="101">
        <f>+'Ark1'!U2213</f>
        <v>55.993070747295917</v>
      </c>
      <c r="N161" s="49">
        <f>+'Ark1'!W2213</f>
        <v>56.959415584415581</v>
      </c>
      <c r="O161" s="47"/>
      <c r="P161" s="65">
        <f>+'Ark1'!Y2213</f>
        <v>144.10329052969504</v>
      </c>
      <c r="Q161" s="65"/>
      <c r="R161" s="76">
        <f>+'Ark1'!AA2213</f>
        <v>32.712522875589173</v>
      </c>
      <c r="S161" s="49">
        <f>+'Ark1'!AB2213</f>
        <v>4.7931203047556474</v>
      </c>
      <c r="T161" s="65">
        <f>+'Ark1'!AC2213</f>
        <v>-55.723257563710867</v>
      </c>
      <c r="U161" s="65">
        <f t="shared" si="13"/>
        <v>13.397849462365592</v>
      </c>
      <c r="V161" s="49">
        <f>+'Ark1'!V2213</f>
        <v>15.509630818619581</v>
      </c>
      <c r="W161" s="101">
        <f>+'Ark1'!X2213</f>
        <v>157.54596724686965</v>
      </c>
      <c r="X161" s="39"/>
      <c r="Y161"/>
      <c r="Z161"/>
      <c r="AA161"/>
      <c r="AB161"/>
      <c r="AE161"/>
    </row>
    <row r="162" spans="1:33" ht="15.6">
      <c r="A162" s="39"/>
      <c r="B162" s="47">
        <f>+'Ark1'!C2214</f>
        <v>2006</v>
      </c>
      <c r="C162" s="47">
        <f>+'Ark1'!G2214</f>
        <v>4</v>
      </c>
      <c r="D162" s="3" t="s">
        <v>7</v>
      </c>
      <c r="E162" s="3">
        <v>1</v>
      </c>
      <c r="F162" s="3" t="s">
        <v>53</v>
      </c>
      <c r="G162" s="47">
        <f>+'Ark1'!Q2214</f>
        <v>106</v>
      </c>
      <c r="H162" s="47"/>
      <c r="I162" s="65">
        <f>+'Ark1'!R2214</f>
        <v>1032</v>
      </c>
      <c r="J162" s="47"/>
      <c r="K162" s="65">
        <f>+'Ark1'!S2214</f>
        <v>1031</v>
      </c>
      <c r="L162" s="101">
        <f>+'Ark1'!T2214</f>
        <v>94.419030192131771</v>
      </c>
      <c r="M162" s="101">
        <f>+'Ark1'!U2214</f>
        <v>95.240069580542695</v>
      </c>
      <c r="N162" s="49">
        <f>+'Ark1'!W2214</f>
        <v>56.796314258001949</v>
      </c>
      <c r="O162" s="47"/>
      <c r="P162" s="65">
        <f>+'Ark1'!Y2214</f>
        <v>149.13275193798438</v>
      </c>
      <c r="Q162" s="65"/>
      <c r="R162" s="76">
        <f>+'Ark1'!AA2214</f>
        <v>31.205503621775659</v>
      </c>
      <c r="S162" s="49">
        <f>+'Ark1'!AB2214</f>
        <v>4.8323218664458913</v>
      </c>
      <c r="T162" s="65">
        <f>+'Ark1'!AC2214</f>
        <v>-52.215482763405561</v>
      </c>
      <c r="U162" s="65">
        <f t="shared" si="13"/>
        <v>9.7358490566037741</v>
      </c>
      <c r="V162" s="49">
        <f>+'Ark1'!V2214</f>
        <v>15.321705426356589</v>
      </c>
      <c r="W162" s="101">
        <f>+'Ark1'!X2214</f>
        <v>161.67598914896669</v>
      </c>
      <c r="X162" s="39"/>
      <c r="Y162"/>
      <c r="Z162"/>
      <c r="AA162"/>
      <c r="AB162"/>
      <c r="AE162"/>
    </row>
    <row r="163" spans="1:33" ht="15.6">
      <c r="A163" s="39"/>
      <c r="B163" s="47">
        <f>+'Ark1'!C2215</f>
        <v>2006</v>
      </c>
      <c r="C163" s="47">
        <f>+'Ark1'!G2215</f>
        <v>4</v>
      </c>
      <c r="D163" s="3" t="s">
        <v>7</v>
      </c>
      <c r="E163" s="3">
        <v>2</v>
      </c>
      <c r="F163" s="3" t="s">
        <v>10</v>
      </c>
      <c r="G163" s="47">
        <f>+'Ark1'!Q2215</f>
        <v>11</v>
      </c>
      <c r="H163" s="47"/>
      <c r="I163" s="65">
        <f>+'Ark1'!R2215</f>
        <v>61</v>
      </c>
      <c r="J163" s="47"/>
      <c r="K163" s="65">
        <f>+'Ark1'!S2215</f>
        <v>61</v>
      </c>
      <c r="L163" s="101">
        <f>+'Ark1'!T2215</f>
        <v>5.580969807868251</v>
      </c>
      <c r="M163" s="101">
        <f>+'Ark1'!U2215</f>
        <v>4.759930419457306</v>
      </c>
      <c r="N163" s="49">
        <f>+'Ark1'!W2215</f>
        <v>56.360655737704917</v>
      </c>
      <c r="O163" s="47"/>
      <c r="P163" s="65">
        <f>+'Ark1'!Y2215</f>
        <v>126.09672131147538</v>
      </c>
      <c r="Q163" s="65"/>
      <c r="R163" s="76">
        <f>+'Ark1'!AA2215</f>
        <v>17.611517907911878</v>
      </c>
      <c r="S163" s="49">
        <f>+'Ark1'!AB2215</f>
        <v>3.7330284233250048</v>
      </c>
      <c r="T163" s="65">
        <f>+'Ark1'!AC2215</f>
        <v>-48.489598156125133</v>
      </c>
      <c r="U163" s="65">
        <f t="shared" si="13"/>
        <v>5.5454545454545459</v>
      </c>
      <c r="V163" s="49">
        <f>+'Ark1'!V2215</f>
        <v>14.049180327868852</v>
      </c>
      <c r="W163" s="101">
        <f>+'Ark1'!X2215</f>
        <v>136.61616610127342</v>
      </c>
      <c r="X163" s="39"/>
      <c r="Y163"/>
      <c r="Z163"/>
      <c r="AA163"/>
      <c r="AB163"/>
      <c r="AE163"/>
    </row>
    <row r="164" spans="1:33" ht="15.6">
      <c r="A164" s="39"/>
      <c r="B164" s="47">
        <f>+'Ark1'!C2216</f>
        <v>2005</v>
      </c>
      <c r="C164" s="47">
        <f>+'Ark1'!G2216</f>
        <v>1</v>
      </c>
      <c r="D164" s="48" t="s">
        <v>4</v>
      </c>
      <c r="E164" s="48">
        <v>1</v>
      </c>
      <c r="F164" s="48" t="s">
        <v>53</v>
      </c>
      <c r="G164" s="47">
        <f>+'Ark1'!Q2216</f>
        <v>558</v>
      </c>
      <c r="H164" s="47"/>
      <c r="I164" s="65">
        <f>+'Ark1'!R2216</f>
        <v>7181</v>
      </c>
      <c r="J164" s="47"/>
      <c r="K164" s="65">
        <f>+'Ark1'!S2216</f>
        <v>7136</v>
      </c>
      <c r="L164" s="101">
        <f>+'Ark1'!T2216</f>
        <v>77.329384843182112</v>
      </c>
      <c r="M164" s="101">
        <f>+'Ark1'!U2216</f>
        <v>78.211383442751753</v>
      </c>
      <c r="N164" s="49">
        <f>+'Ark1'!W2216</f>
        <v>56.611126681614351</v>
      </c>
      <c r="O164" s="47"/>
      <c r="P164" s="65">
        <f>+'Ark1'!Y2216</f>
        <v>145.25600891240748</v>
      </c>
      <c r="Q164" s="65"/>
      <c r="R164" s="76">
        <f>+'Ark1'!AA2216</f>
        <v>31.641805886200903</v>
      </c>
      <c r="S164" s="49">
        <f>+'Ark1'!AB2216</f>
        <v>4.6000017751611244</v>
      </c>
      <c r="T164" s="65">
        <f>+'Ark1'!AC2216</f>
        <v>-50.77542717769709</v>
      </c>
      <c r="U164" s="65">
        <f t="shared" si="13"/>
        <v>12.869175627240143</v>
      </c>
      <c r="V164" s="49">
        <f>+'Ark1'!V2216</f>
        <v>15.22531680824398</v>
      </c>
      <c r="W164" s="101">
        <f>+'Ark1'!X2216</f>
        <v>158.15047322272017</v>
      </c>
      <c r="X164" s="39"/>
      <c r="Y164"/>
      <c r="Z164"/>
      <c r="AA164"/>
      <c r="AB164"/>
      <c r="AE164"/>
    </row>
    <row r="165" spans="1:33" ht="15.6">
      <c r="A165" s="39"/>
      <c r="B165" s="47">
        <f>+'Ark1'!C2217</f>
        <v>2005</v>
      </c>
      <c r="C165" s="47">
        <f>+'Ark1'!G2217</f>
        <v>1</v>
      </c>
      <c r="D165" s="48" t="s">
        <v>4</v>
      </c>
      <c r="E165" s="48">
        <v>2</v>
      </c>
      <c r="F165" s="48" t="s">
        <v>10</v>
      </c>
      <c r="G165" s="47">
        <f>+'Ark1'!Q2217</f>
        <v>128</v>
      </c>
      <c r="H165" s="47"/>
      <c r="I165" s="65">
        <f>+'Ark1'!R2217</f>
        <v>2105.25</v>
      </c>
      <c r="J165" s="47"/>
      <c r="K165" s="65">
        <f>+'Ark1'!S2217</f>
        <v>2089</v>
      </c>
      <c r="L165" s="101">
        <f>+'Ark1'!T2217</f>
        <v>22.670615156817878</v>
      </c>
      <c r="M165" s="101">
        <f>+'Ark1'!U2217</f>
        <v>21.788616557248236</v>
      </c>
      <c r="N165" s="49">
        <f>+'Ark1'!W2217</f>
        <v>56.834849210148391</v>
      </c>
      <c r="O165" s="47"/>
      <c r="P165" s="65">
        <f>+'Ark1'!Y2217</f>
        <v>138.03049519059493</v>
      </c>
      <c r="Q165" s="65"/>
      <c r="R165" s="76">
        <f>+'Ark1'!AA2217</f>
        <v>27.161176842903458</v>
      </c>
      <c r="S165" s="49">
        <f>+'Ark1'!AB2217</f>
        <v>4.0904109150604357</v>
      </c>
      <c r="T165" s="65">
        <f>+'Ark1'!AC2217</f>
        <v>-39.133897433762549</v>
      </c>
      <c r="U165" s="65">
        <f t="shared" si="13"/>
        <v>16.447265625</v>
      </c>
      <c r="V165" s="49">
        <f>+'Ark1'!V2217</f>
        <v>15.192494953093457</v>
      </c>
      <c r="W165" s="101">
        <f>+'Ark1'!X2217</f>
        <v>150.59400459281028</v>
      </c>
      <c r="X165" s="39"/>
      <c r="Y165"/>
      <c r="Z165"/>
      <c r="AA165"/>
      <c r="AB165"/>
      <c r="AE165"/>
    </row>
    <row r="166" spans="1:33" ht="15.6">
      <c r="A166" s="39"/>
      <c r="B166" s="47">
        <f>+'Ark1'!C2218</f>
        <v>2005</v>
      </c>
      <c r="C166" s="47">
        <f>+'Ark1'!G2218</f>
        <v>2</v>
      </c>
      <c r="D166" s="48" t="s">
        <v>5</v>
      </c>
      <c r="E166" s="48">
        <v>1</v>
      </c>
      <c r="F166" s="48" t="s">
        <v>53</v>
      </c>
      <c r="G166" s="47">
        <f>+'Ark1'!Q2218</f>
        <v>346</v>
      </c>
      <c r="H166" s="47"/>
      <c r="I166" s="65">
        <f>+'Ark1'!R2218</f>
        <v>4736</v>
      </c>
      <c r="J166" s="47"/>
      <c r="K166" s="65">
        <f>+'Ark1'!S2218</f>
        <v>4617</v>
      </c>
      <c r="L166" s="101">
        <f>+'Ark1'!T2218</f>
        <v>80.901947386402483</v>
      </c>
      <c r="M166" s="101">
        <f>+'Ark1'!U2218</f>
        <v>84.498309585772219</v>
      </c>
      <c r="N166" s="49">
        <f>+'Ark1'!W2218</f>
        <v>57.002382499458513</v>
      </c>
      <c r="O166" s="47"/>
      <c r="P166" s="65">
        <f>+'Ark1'!Y2218</f>
        <v>151.00515202702636</v>
      </c>
      <c r="Q166" s="65"/>
      <c r="R166" s="76">
        <f>+'Ark1'!AA2218</f>
        <v>32.321048938003322</v>
      </c>
      <c r="S166" s="49">
        <f>+'Ark1'!AB2218</f>
        <v>4.7652943082875616</v>
      </c>
      <c r="T166" s="65">
        <f>+'Ark1'!AC2218</f>
        <v>-51.682459635673688</v>
      </c>
      <c r="U166" s="65">
        <f t="shared" si="13"/>
        <v>13.687861271676301</v>
      </c>
      <c r="V166" s="49">
        <f>+'Ark1'!V2218</f>
        <v>15.551942567567572</v>
      </c>
      <c r="W166" s="101">
        <f>+'Ark1'!X2218</f>
        <v>166.8815975374074</v>
      </c>
      <c r="X166" s="39"/>
      <c r="Y166"/>
      <c r="Z166"/>
      <c r="AA166"/>
      <c r="AB166"/>
      <c r="AE166"/>
    </row>
    <row r="167" spans="1:33" ht="15.6">
      <c r="A167" s="39"/>
      <c r="B167" s="47">
        <f>+'Ark1'!C2219</f>
        <v>2005</v>
      </c>
      <c r="C167" s="47">
        <f>+'Ark1'!G2219</f>
        <v>2</v>
      </c>
      <c r="D167" s="48" t="s">
        <v>5</v>
      </c>
      <c r="E167" s="48">
        <v>2</v>
      </c>
      <c r="F167" s="48" t="s">
        <v>10</v>
      </c>
      <c r="G167" s="47">
        <f>+'Ark1'!Q2219</f>
        <v>142</v>
      </c>
      <c r="H167" s="47"/>
      <c r="I167" s="65">
        <f>+'Ark1'!R2219</f>
        <v>1118</v>
      </c>
      <c r="J167" s="47"/>
      <c r="K167" s="65">
        <f>+'Ark1'!S2219</f>
        <v>1117</v>
      </c>
      <c r="L167" s="101">
        <f>+'Ark1'!T2219</f>
        <v>19.098052613597535</v>
      </c>
      <c r="M167" s="101">
        <f>+'Ark1'!U2219</f>
        <v>15.501690414227751</v>
      </c>
      <c r="N167" s="49">
        <f>+'Ark1'!W2219</f>
        <v>57.685765443151283</v>
      </c>
      <c r="O167" s="47"/>
      <c r="P167" s="65">
        <f>+'Ark1'!Y2219</f>
        <v>117.35259391771019</v>
      </c>
      <c r="Q167" s="65"/>
      <c r="R167" s="76">
        <f>+'Ark1'!AA2219</f>
        <v>11.076000455168288</v>
      </c>
      <c r="S167" s="49">
        <f>+'Ark1'!AB2219</f>
        <v>3.1362243251239255</v>
      </c>
      <c r="T167" s="65">
        <f>+'Ark1'!AC2219</f>
        <v>-21.693143826483443</v>
      </c>
      <c r="U167" s="65">
        <f t="shared" si="13"/>
        <v>7.873239436619718</v>
      </c>
      <c r="V167" s="49">
        <f>+'Ark1'!V2219</f>
        <v>14.788014311270121</v>
      </c>
      <c r="W167" s="101">
        <f>+'Ark1'!X2219</f>
        <v>127.25275555908721</v>
      </c>
      <c r="X167" s="39"/>
      <c r="Y167"/>
      <c r="Z167"/>
      <c r="AA167"/>
      <c r="AB167"/>
      <c r="AE167"/>
    </row>
    <row r="168" spans="1:33" ht="15.6">
      <c r="A168" s="39"/>
      <c r="B168" s="47">
        <f>+'Ark1'!C2220</f>
        <v>2005</v>
      </c>
      <c r="C168" s="47">
        <f>+'Ark1'!G2220</f>
        <v>3</v>
      </c>
      <c r="D168" s="48" t="s">
        <v>57</v>
      </c>
      <c r="E168" s="48">
        <v>1</v>
      </c>
      <c r="F168" s="48" t="s">
        <v>53</v>
      </c>
      <c r="G168" s="47">
        <f>+'Ark1'!Q2220</f>
        <v>199</v>
      </c>
      <c r="H168" s="47"/>
      <c r="I168" s="65">
        <f>+'Ark1'!R2220</f>
        <v>991</v>
      </c>
      <c r="J168" s="47"/>
      <c r="K168" s="65">
        <f>+'Ark1'!S2220</f>
        <v>827</v>
      </c>
      <c r="L168" s="101">
        <f>+'Ark1'!T2220</f>
        <v>45.437872535534154</v>
      </c>
      <c r="M168" s="101">
        <f>+'Ark1'!U2220</f>
        <v>40.813774767553006</v>
      </c>
      <c r="N168" s="49">
        <f>+'Ark1'!W2220</f>
        <v>56.509068923821047</v>
      </c>
      <c r="O168" s="47"/>
      <c r="P168" s="65">
        <f>+'Ark1'!Y2220</f>
        <v>119.40010090817351</v>
      </c>
      <c r="Q168" s="65"/>
      <c r="R168" s="76">
        <f>+'Ark1'!AA2220</f>
        <v>31.519508545431464</v>
      </c>
      <c r="S168" s="49">
        <f>+'Ark1'!AB2220</f>
        <v>4.6527133172917194</v>
      </c>
      <c r="T168" s="65">
        <f>+'Ark1'!AC2220</f>
        <v>-44.070236117967688</v>
      </c>
      <c r="U168" s="65">
        <f t="shared" si="13"/>
        <v>4.9798994974874375</v>
      </c>
      <c r="V168" s="49">
        <f>+'Ark1'!V2220</f>
        <v>15.828456104944502</v>
      </c>
      <c r="W168" s="101">
        <f>+'Ark1'!X2220</f>
        <v>153.58792512897779</v>
      </c>
      <c r="X168" s="39"/>
      <c r="Y168"/>
      <c r="Z168"/>
      <c r="AA168"/>
      <c r="AB168"/>
      <c r="AE168"/>
    </row>
    <row r="169" spans="1:33" ht="15.6">
      <c r="A169" s="39"/>
      <c r="B169" s="47">
        <f>+'Ark1'!C2221</f>
        <v>2005</v>
      </c>
      <c r="C169" s="47">
        <f>+'Ark1'!G2221</f>
        <v>3</v>
      </c>
      <c r="D169" s="48" t="s">
        <v>57</v>
      </c>
      <c r="E169" s="48">
        <v>2</v>
      </c>
      <c r="F169" s="48" t="s">
        <v>10</v>
      </c>
      <c r="G169" s="47">
        <f>+'Ark1'!Q2221</f>
        <v>96</v>
      </c>
      <c r="H169" s="47"/>
      <c r="I169" s="65">
        <f>+'Ark1'!R2221</f>
        <v>1190</v>
      </c>
      <c r="J169" s="47"/>
      <c r="K169" s="65">
        <f>+'Ark1'!S2221</f>
        <v>1185</v>
      </c>
      <c r="L169" s="101">
        <f>+'Ark1'!T2221</f>
        <v>54.56212746446581</v>
      </c>
      <c r="M169" s="101">
        <f>+'Ark1'!U2221</f>
        <v>59.186225232446958</v>
      </c>
      <c r="N169" s="49">
        <f>+'Ark1'!W2221</f>
        <v>57.145991561181425</v>
      </c>
      <c r="O169" s="47"/>
      <c r="P169" s="65">
        <f>+'Ark1'!Y2221</f>
        <v>144.19336134453789</v>
      </c>
      <c r="Q169" s="65"/>
      <c r="R169" s="76">
        <f>+'Ark1'!AA2221</f>
        <v>34.340654902577889</v>
      </c>
      <c r="S169" s="49">
        <f>+'Ark1'!AB2221</f>
        <v>5.1919885916471591</v>
      </c>
      <c r="T169" s="65">
        <f>+'Ark1'!AC2221</f>
        <v>-59.029229537439441</v>
      </c>
      <c r="U169" s="65">
        <f t="shared" si="13"/>
        <v>12.395833333333334</v>
      </c>
      <c r="V169" s="49">
        <f>+'Ark1'!V2221</f>
        <v>15.896638655462189</v>
      </c>
      <c r="W169" s="101">
        <f>+'Ark1'!X2221</f>
        <v>156.64457332228662</v>
      </c>
      <c r="X169" s="39"/>
      <c r="Y169"/>
      <c r="Z169"/>
      <c r="AA169"/>
      <c r="AB169"/>
      <c r="AE169"/>
    </row>
    <row r="170" spans="1:33" ht="15.6">
      <c r="A170" s="39"/>
      <c r="B170" s="47">
        <f>+'Ark1'!C2222</f>
        <v>2005</v>
      </c>
      <c r="C170" s="47">
        <f>+'Ark1'!G2222</f>
        <v>4</v>
      </c>
      <c r="D170" s="48" t="s">
        <v>7</v>
      </c>
      <c r="E170" s="48">
        <v>1</v>
      </c>
      <c r="F170" s="48" t="s">
        <v>53</v>
      </c>
      <c r="G170" s="47">
        <f>+'Ark1'!Q2222</f>
        <v>114</v>
      </c>
      <c r="H170" s="47"/>
      <c r="I170" s="65">
        <f>+'Ark1'!R2222</f>
        <v>998</v>
      </c>
      <c r="J170" s="47"/>
      <c r="K170" s="65">
        <f>+'Ark1'!S2222</f>
        <v>997</v>
      </c>
      <c r="L170" s="101">
        <f>+'Ark1'!T2222</f>
        <v>94.95718363463368</v>
      </c>
      <c r="M170" s="101">
        <f>+'Ark1'!U2222</f>
        <v>95.404914815395003</v>
      </c>
      <c r="N170" s="49">
        <f>+'Ark1'!W2222</f>
        <v>56.527582748244733</v>
      </c>
      <c r="O170" s="47"/>
      <c r="P170" s="65">
        <f>+'Ark1'!Y2222</f>
        <v>145.24929859719452</v>
      </c>
      <c r="Q170" s="65"/>
      <c r="R170" s="76">
        <f>+'Ark1'!AA2222</f>
        <v>29.837729895228438</v>
      </c>
      <c r="S170" s="49">
        <f>+'Ark1'!AB2222</f>
        <v>4.4323162971178132</v>
      </c>
      <c r="T170" s="65">
        <f>+'Ark1'!AC2222</f>
        <v>-56.672184544147278</v>
      </c>
      <c r="U170" s="65">
        <f t="shared" si="13"/>
        <v>8.7543859649122808</v>
      </c>
      <c r="V170" s="49">
        <f>+'Ark1'!V2222</f>
        <v>17.091182364729463</v>
      </c>
      <c r="W170" s="101">
        <f>+'Ark1'!X2222</f>
        <v>157.49462087772531</v>
      </c>
      <c r="X170" s="39"/>
      <c r="Y170"/>
      <c r="Z170"/>
      <c r="AA170"/>
      <c r="AB170"/>
      <c r="AE170"/>
    </row>
    <row r="171" spans="1:33" ht="15.6">
      <c r="A171" s="39"/>
      <c r="B171" s="47">
        <f>+'Ark1'!C2223</f>
        <v>2005</v>
      </c>
      <c r="C171" s="47">
        <f>+'Ark1'!G2223</f>
        <v>4</v>
      </c>
      <c r="D171" s="48" t="s">
        <v>7</v>
      </c>
      <c r="E171" s="48">
        <v>2</v>
      </c>
      <c r="F171" s="48" t="s">
        <v>10</v>
      </c>
      <c r="G171" s="47">
        <f>+'Ark1'!Q2223</f>
        <v>9</v>
      </c>
      <c r="H171" s="47"/>
      <c r="I171" s="65">
        <f>+'Ark1'!R2223</f>
        <v>53</v>
      </c>
      <c r="J171" s="47"/>
      <c r="K171" s="65">
        <f>+'Ark1'!S2223</f>
        <v>53</v>
      </c>
      <c r="L171" s="101">
        <f>+'Ark1'!T2223</f>
        <v>5.0428163653663187</v>
      </c>
      <c r="M171" s="101">
        <f>+'Ark1'!U2223</f>
        <v>4.5950851846050318</v>
      </c>
      <c r="N171" s="49">
        <f>+'Ark1'!W2223</f>
        <v>56.132075471698109</v>
      </c>
      <c r="O171" s="47"/>
      <c r="P171" s="65">
        <f>+'Ark1'!Y2223</f>
        <v>131.73207547169812</v>
      </c>
      <c r="Q171" s="65"/>
      <c r="R171" s="76">
        <f>+'Ark1'!AA2223</f>
        <v>18.198421801622651</v>
      </c>
      <c r="S171" s="49">
        <f>+'Ark1'!AB2223</f>
        <v>3.8315361511178128</v>
      </c>
      <c r="T171" s="65">
        <f>+'Ark1'!AC2223</f>
        <v>-84.233736817708291</v>
      </c>
      <c r="U171" s="65">
        <f t="shared" si="13"/>
        <v>5.8888888888888893</v>
      </c>
      <c r="V171" s="49">
        <f>+'Ark1'!V2223</f>
        <v>14.283018867924527</v>
      </c>
      <c r="W171" s="101">
        <f>+'Ark1'!X2223</f>
        <v>142.72164189783109</v>
      </c>
      <c r="X171" s="39"/>
      <c r="Y171"/>
      <c r="Z171"/>
      <c r="AA171"/>
      <c r="AB171"/>
      <c r="AE171"/>
    </row>
    <row r="172" spans="1:33" ht="15.6">
      <c r="A172" s="39"/>
      <c r="B172" s="47">
        <f>+'Ark1'!C2224</f>
        <v>2004</v>
      </c>
      <c r="C172" s="47">
        <f>+'Ark1'!G2224</f>
        <v>1</v>
      </c>
      <c r="D172" s="48" t="s">
        <v>4</v>
      </c>
      <c r="E172" s="48">
        <v>1</v>
      </c>
      <c r="F172" s="48" t="s">
        <v>53</v>
      </c>
      <c r="G172" s="47">
        <f>+'Ark1'!Q2224</f>
        <v>493</v>
      </c>
      <c r="H172" s="47"/>
      <c r="I172" s="65">
        <f>+'Ark1'!R2224</f>
        <v>5553</v>
      </c>
      <c r="J172" s="47"/>
      <c r="K172" s="65">
        <f>+'Ark1'!S2224</f>
        <v>5547</v>
      </c>
      <c r="L172" s="101">
        <f>+'Ark1'!T2224</f>
        <v>71.614650502966228</v>
      </c>
      <c r="M172" s="101">
        <f>+'Ark1'!U2224</f>
        <v>73.487028146710145</v>
      </c>
      <c r="N172" s="49">
        <f>+'Ark1'!W2224</f>
        <v>56.004326663061128</v>
      </c>
      <c r="O172" s="47"/>
      <c r="P172" s="65">
        <f>+'Ark1'!Y2224</f>
        <v>147.03077615703222</v>
      </c>
      <c r="Q172" s="65"/>
      <c r="R172" s="76">
        <f>+'Ark1'!AA2224</f>
        <v>31.396873963843479</v>
      </c>
      <c r="S172" s="49">
        <f>+'Ark1'!AB2224</f>
        <v>4.5222821566227216</v>
      </c>
      <c r="T172" s="65">
        <f>+'Ark1'!AC2224</f>
        <v>-53.079228276811683</v>
      </c>
      <c r="U172" s="65">
        <f t="shared" si="13"/>
        <v>11.263691683569979</v>
      </c>
      <c r="V172" s="49">
        <f>+'Ark1'!V2224</f>
        <v>13.653880785161173</v>
      </c>
      <c r="W172" s="101">
        <f>+'Ark1'!X2224</f>
        <v>159.42807797762489</v>
      </c>
      <c r="X172" s="39"/>
      <c r="Y172"/>
      <c r="Z172"/>
      <c r="AA172"/>
      <c r="AB172"/>
      <c r="AE172"/>
    </row>
    <row r="173" spans="1:33" ht="15.6">
      <c r="A173" s="39"/>
      <c r="B173" s="47">
        <f>+'Ark1'!C2225</f>
        <v>2004</v>
      </c>
      <c r="C173" s="47">
        <f>+'Ark1'!G2225</f>
        <v>1</v>
      </c>
      <c r="D173" s="48" t="s">
        <v>4</v>
      </c>
      <c r="E173" s="48">
        <v>2</v>
      </c>
      <c r="F173" s="48" t="s">
        <v>10</v>
      </c>
      <c r="G173" s="47">
        <f>+'Ark1'!Q2225</f>
        <v>122</v>
      </c>
      <c r="H173" s="47"/>
      <c r="I173" s="65">
        <f>+'Ark1'!R2225</f>
        <v>2201</v>
      </c>
      <c r="J173" s="47"/>
      <c r="K173" s="65">
        <f>+'Ark1'!S2225</f>
        <v>2195</v>
      </c>
      <c r="L173" s="101">
        <f>+'Ark1'!T2225</f>
        <v>28.385349497033801</v>
      </c>
      <c r="M173" s="101">
        <f>+'Ark1'!U2225</f>
        <v>26.512971853289823</v>
      </c>
      <c r="N173" s="49">
        <f>+'Ark1'!W2225</f>
        <v>56.273804100227778</v>
      </c>
      <c r="O173" s="47"/>
      <c r="P173" s="65">
        <f>+'Ark1'!Y2225</f>
        <v>133.83312130849609</v>
      </c>
      <c r="Q173" s="65"/>
      <c r="R173" s="76">
        <f>+'Ark1'!AA2225</f>
        <v>28.158955474049559</v>
      </c>
      <c r="S173" s="49">
        <f>+'Ark1'!AB2225</f>
        <v>4.2893332621819411</v>
      </c>
      <c r="T173" s="65">
        <f>+'Ark1'!AC2225</f>
        <v>-40.390756418867433</v>
      </c>
      <c r="U173" s="65">
        <f t="shared" si="13"/>
        <v>18.040983606557376</v>
      </c>
      <c r="V173" s="49">
        <f>+'Ark1'!V2225</f>
        <v>14.685597455701952</v>
      </c>
      <c r="W173" s="101">
        <f>+'Ark1'!X2225</f>
        <v>145.35715322937537</v>
      </c>
      <c r="X173" s="39"/>
      <c r="Y173"/>
      <c r="Z173"/>
      <c r="AA173"/>
      <c r="AB173"/>
      <c r="AE173"/>
    </row>
    <row r="174" spans="1:33" ht="15.6">
      <c r="A174" s="39"/>
      <c r="B174" s="47">
        <f>+'Ark1'!C2226</f>
        <v>2004</v>
      </c>
      <c r="C174" s="47">
        <f>+'Ark1'!G2226</f>
        <v>2</v>
      </c>
      <c r="D174" s="48" t="s">
        <v>5</v>
      </c>
      <c r="E174" s="48">
        <v>1</v>
      </c>
      <c r="F174" s="48" t="s">
        <v>53</v>
      </c>
      <c r="G174" s="47">
        <f>+'Ark1'!Q2226</f>
        <v>387</v>
      </c>
      <c r="H174" s="47"/>
      <c r="I174" s="65">
        <f>+'Ark1'!R2226</f>
        <v>4341</v>
      </c>
      <c r="J174" s="47"/>
      <c r="K174" s="65">
        <f>+'Ark1'!S2226</f>
        <v>4289</v>
      </c>
      <c r="L174" s="101">
        <f>+'Ark1'!T2226</f>
        <v>80.988805970149244</v>
      </c>
      <c r="M174" s="101">
        <f>+'Ark1'!U2226</f>
        <v>84.633943558886699</v>
      </c>
      <c r="N174" s="49">
        <f>+'Ark1'!W2226</f>
        <v>56.352762881790625</v>
      </c>
      <c r="O174" s="47"/>
      <c r="P174" s="65">
        <f>+'Ark1'!Y2226</f>
        <v>153.22140059894005</v>
      </c>
      <c r="Q174" s="65"/>
      <c r="R174" s="76">
        <f>+'Ark1'!AA2226</f>
        <v>32.836492914483699</v>
      </c>
      <c r="S174" s="49">
        <f>+'Ark1'!AB2226</f>
        <v>4.7991914139770238</v>
      </c>
      <c r="T174" s="65">
        <f>+'Ark1'!AC2226</f>
        <v>-55.470242683738626</v>
      </c>
      <c r="U174" s="65">
        <f t="shared" si="13"/>
        <v>11.217054263565892</v>
      </c>
      <c r="V174" s="49">
        <f>+'Ark1'!V2226</f>
        <v>13.680488366735773</v>
      </c>
      <c r="W174" s="101">
        <f>+'Ark1'!X2226</f>
        <v>167.54623393614213</v>
      </c>
      <c r="X174" s="39"/>
      <c r="Y174" s="77"/>
      <c r="AC174" s="1"/>
      <c r="AD174" s="1"/>
      <c r="AG174" s="53"/>
    </row>
    <row r="175" spans="1:33" ht="15.6">
      <c r="A175" s="39"/>
      <c r="B175" s="47">
        <f>+'Ark1'!C2227</f>
        <v>2004</v>
      </c>
      <c r="C175" s="47">
        <f>+'Ark1'!G2227</f>
        <v>2</v>
      </c>
      <c r="D175" s="48" t="s">
        <v>5</v>
      </c>
      <c r="E175" s="48">
        <v>2</v>
      </c>
      <c r="F175" s="48" t="s">
        <v>10</v>
      </c>
      <c r="G175" s="47">
        <f>+'Ark1'!Q2227</f>
        <v>137</v>
      </c>
      <c r="H175" s="47"/>
      <c r="I175" s="65">
        <f>+'Ark1'!R2227</f>
        <v>1019</v>
      </c>
      <c r="J175" s="47"/>
      <c r="K175" s="65">
        <f>+'Ark1'!S2227</f>
        <v>1012</v>
      </c>
      <c r="L175" s="101">
        <f>+'Ark1'!T2227</f>
        <v>19.011194029850749</v>
      </c>
      <c r="M175" s="101">
        <f>+'Ark1'!U2227</f>
        <v>15.366056441113283</v>
      </c>
      <c r="N175" s="49">
        <f>+'Ark1'!W2227</f>
        <v>56.954545454545446</v>
      </c>
      <c r="O175" s="47"/>
      <c r="P175" s="65">
        <f>+'Ark1'!Y2227</f>
        <v>118.50942100098136</v>
      </c>
      <c r="Q175" s="65"/>
      <c r="R175" s="76">
        <f>+'Ark1'!AA2227</f>
        <v>11.740245722878372</v>
      </c>
      <c r="S175" s="49">
        <f>+'Ark1'!AB2227</f>
        <v>3.3724513273646881</v>
      </c>
      <c r="T175" s="65">
        <f>+'Ark1'!AC2227</f>
        <v>-33.705403496061109</v>
      </c>
      <c r="U175" s="65">
        <f t="shared" si="13"/>
        <v>7.437956204379562</v>
      </c>
      <c r="V175" s="49">
        <f>+'Ark1'!V2227</f>
        <v>14.53385672227674</v>
      </c>
      <c r="W175" s="101">
        <f>+'Ark1'!X2227</f>
        <v>128.68488958967055</v>
      </c>
      <c r="X175" s="39"/>
      <c r="Y175" s="77"/>
      <c r="AC175" s="1"/>
      <c r="AD175" s="1"/>
      <c r="AG175" s="53"/>
    </row>
    <row r="176" spans="1:33" ht="15.6">
      <c r="A176" s="39"/>
      <c r="B176" s="47">
        <f>+'Ark1'!C2228</f>
        <v>2004</v>
      </c>
      <c r="C176" s="47">
        <f>+'Ark1'!G2228</f>
        <v>3</v>
      </c>
      <c r="D176" s="48" t="s">
        <v>57</v>
      </c>
      <c r="E176" s="48">
        <v>1</v>
      </c>
      <c r="F176" s="48" t="s">
        <v>53</v>
      </c>
      <c r="G176" s="47">
        <f>+'Ark1'!Q2228</f>
        <v>272</v>
      </c>
      <c r="H176" s="47"/>
      <c r="I176" s="65">
        <f>+'Ark1'!R2228</f>
        <v>979</v>
      </c>
      <c r="J176" s="47"/>
      <c r="K176" s="65">
        <f>+'Ark1'!S2228</f>
        <v>896</v>
      </c>
      <c r="L176" s="101">
        <f>+'Ark1'!T2228</f>
        <v>44.581056466302357</v>
      </c>
      <c r="M176" s="101">
        <f>+'Ark1'!U2228</f>
        <v>42.298643847331256</v>
      </c>
      <c r="N176" s="49">
        <f>+'Ark1'!W2228</f>
        <v>55.989955357142847</v>
      </c>
      <c r="O176" s="47"/>
      <c r="P176" s="65">
        <f>+'Ark1'!Y2228</f>
        <v>127.41777323799802</v>
      </c>
      <c r="Q176" s="65"/>
      <c r="R176" s="76">
        <f>+'Ark1'!AA2228</f>
        <v>27.76820802129566</v>
      </c>
      <c r="S176" s="49">
        <f>+'Ark1'!AB2228</f>
        <v>4.4580021347820811</v>
      </c>
      <c r="T176" s="65">
        <f>+'Ark1'!AC2228</f>
        <v>-53.445171835700144</v>
      </c>
      <c r="U176" s="65">
        <f t="shared" si="13"/>
        <v>3.5992647058823528</v>
      </c>
      <c r="V176" s="49">
        <f>+'Ark1'!V2228</f>
        <v>13.64964249233913</v>
      </c>
      <c r="W176" s="101">
        <f>+'Ark1'!X2228</f>
        <v>150.85030494114213</v>
      </c>
      <c r="X176" s="39"/>
      <c r="Y176" s="77"/>
      <c r="AC176" s="1"/>
      <c r="AD176" s="1"/>
      <c r="AG176" s="53"/>
    </row>
    <row r="177" spans="1:33" ht="15.6">
      <c r="A177" s="39"/>
      <c r="B177" s="47">
        <f>+'Ark1'!C2229</f>
        <v>2004</v>
      </c>
      <c r="C177" s="47">
        <f>+'Ark1'!G2229</f>
        <v>3</v>
      </c>
      <c r="D177" s="48" t="s">
        <v>57</v>
      </c>
      <c r="E177" s="48">
        <v>2</v>
      </c>
      <c r="F177" s="48" t="s">
        <v>10</v>
      </c>
      <c r="G177" s="47">
        <f>+'Ark1'!Q2229</f>
        <v>105</v>
      </c>
      <c r="H177" s="47"/>
      <c r="I177" s="65">
        <f>+'Ark1'!R2229</f>
        <v>1217</v>
      </c>
      <c r="J177" s="47"/>
      <c r="K177" s="65">
        <f>+'Ark1'!S2229</f>
        <v>1213</v>
      </c>
      <c r="L177" s="101">
        <f>+'Ark1'!T2229</f>
        <v>55.418943533697615</v>
      </c>
      <c r="M177" s="101">
        <f>+'Ark1'!U2229</f>
        <v>57.701356152668751</v>
      </c>
      <c r="N177" s="49">
        <f>+'Ark1'!W2229</f>
        <v>56.863973619126142</v>
      </c>
      <c r="O177" s="47"/>
      <c r="P177" s="65">
        <f>+'Ark1'!Y2229</f>
        <v>139.82399342645857</v>
      </c>
      <c r="Q177" s="65"/>
      <c r="R177" s="76">
        <f>+'Ark1'!AA2229</f>
        <v>30.217882596588204</v>
      </c>
      <c r="S177" s="49">
        <f>+'Ark1'!AB2229</f>
        <v>4.6511046695687472</v>
      </c>
      <c r="T177" s="65">
        <f>+'Ark1'!AC2229</f>
        <v>-47.662985428088113</v>
      </c>
      <c r="U177" s="65">
        <f t="shared" si="13"/>
        <v>11.59047619047619</v>
      </c>
      <c r="V177" s="49">
        <f>+'Ark1'!V2229</f>
        <v>14.932621199671324</v>
      </c>
      <c r="W177" s="101">
        <f>+'Ark1'!X2229</f>
        <v>151.88130235175035</v>
      </c>
      <c r="X177" s="39"/>
      <c r="Y177" s="77"/>
      <c r="AC177" s="1"/>
      <c r="AD177" s="1"/>
      <c r="AG177" s="53"/>
    </row>
    <row r="178" spans="1:33" ht="15.6">
      <c r="A178" s="39"/>
      <c r="B178" s="47">
        <f>+'Ark1'!C2230</f>
        <v>2004</v>
      </c>
      <c r="C178" s="47">
        <f>+'Ark1'!G2230</f>
        <v>4</v>
      </c>
      <c r="D178" s="48" t="s">
        <v>7</v>
      </c>
      <c r="E178" s="48">
        <v>1</v>
      </c>
      <c r="F178" s="48" t="s">
        <v>53</v>
      </c>
      <c r="G178" s="47">
        <f>+'Ark1'!Q2230</f>
        <v>120</v>
      </c>
      <c r="H178" s="47"/>
      <c r="I178" s="65">
        <f>+'Ark1'!R2230</f>
        <v>895</v>
      </c>
      <c r="J178" s="47"/>
      <c r="K178" s="65">
        <f>+'Ark1'!S2230</f>
        <v>895</v>
      </c>
      <c r="L178" s="101">
        <f>+'Ark1'!T2230</f>
        <v>92.078189300411523</v>
      </c>
      <c r="M178" s="101">
        <f>+'Ark1'!U2230</f>
        <v>92.840046297981374</v>
      </c>
      <c r="N178" s="49">
        <f>+'Ark1'!W2230</f>
        <v>56.997765363128494</v>
      </c>
      <c r="O178" s="47"/>
      <c r="P178" s="65">
        <f>+'Ark1'!Y2230</f>
        <v>142.49754189944102</v>
      </c>
      <c r="Q178" s="65"/>
      <c r="R178" s="76">
        <f>+'Ark1'!AA2230</f>
        <v>27.431480805986592</v>
      </c>
      <c r="S178" s="49">
        <f>+'Ark1'!AB2230</f>
        <v>4.1957674244577348</v>
      </c>
      <c r="T178" s="65">
        <f>+'Ark1'!AC2230</f>
        <v>-53.504376556772918</v>
      </c>
      <c r="U178" s="65">
        <f t="shared" si="13"/>
        <v>7.458333333333333</v>
      </c>
      <c r="V178" s="49">
        <f>+'Ark1'!V2230</f>
        <v>14.163128491620112</v>
      </c>
      <c r="W178" s="101">
        <f>+'Ark1'!X2230</f>
        <v>154.38520249126907</v>
      </c>
      <c r="X178" s="39"/>
      <c r="Y178" s="77"/>
      <c r="AC178" s="1"/>
      <c r="AD178" s="1"/>
      <c r="AG178" s="53"/>
    </row>
    <row r="179" spans="1:33" ht="15.6">
      <c r="A179" s="39"/>
      <c r="B179" s="47">
        <f>+'Ark1'!C2231</f>
        <v>2004</v>
      </c>
      <c r="C179" s="47">
        <f>+'Ark1'!G2231</f>
        <v>4</v>
      </c>
      <c r="D179" s="48" t="s">
        <v>7</v>
      </c>
      <c r="E179" s="48">
        <v>2</v>
      </c>
      <c r="F179" s="48" t="s">
        <v>10</v>
      </c>
      <c r="G179" s="47">
        <f>+'Ark1'!Q2231</f>
        <v>14</v>
      </c>
      <c r="H179" s="47"/>
      <c r="I179" s="65">
        <f>+'Ark1'!R2231</f>
        <v>77</v>
      </c>
      <c r="J179" s="47"/>
      <c r="K179" s="65">
        <f>+'Ark1'!S2231</f>
        <v>77</v>
      </c>
      <c r="L179" s="101">
        <f>+'Ark1'!T2231</f>
        <v>7.9218106995884785</v>
      </c>
      <c r="M179" s="101">
        <f>+'Ark1'!U2231</f>
        <v>7.1599537020186323</v>
      </c>
      <c r="N179" s="49">
        <f>+'Ark1'!W2231</f>
        <v>55.012987012987026</v>
      </c>
      <c r="O179" s="47"/>
      <c r="P179" s="65">
        <f>+'Ark1'!Y2231</f>
        <v>127.73636363636361</v>
      </c>
      <c r="Q179" s="65"/>
      <c r="R179" s="76">
        <f>+'Ark1'!AA2231</f>
        <v>21.601099714014246</v>
      </c>
      <c r="S179" s="49">
        <f>+'Ark1'!AB2231</f>
        <v>2.7937476877285539</v>
      </c>
      <c r="T179" s="65">
        <f>+'Ark1'!AC2231</f>
        <v>-42.195431788925347</v>
      </c>
      <c r="U179" s="65">
        <f t="shared" si="13"/>
        <v>5.5</v>
      </c>
      <c r="V179" s="49">
        <f>+'Ark1'!V2231</f>
        <v>14</v>
      </c>
      <c r="W179" s="101">
        <f>+'Ark1'!X2231</f>
        <v>138.39259332217077</v>
      </c>
      <c r="X179" s="39"/>
      <c r="Y179" s="77"/>
      <c r="AC179" s="1"/>
      <c r="AD179" s="1"/>
      <c r="AG179" s="53"/>
    </row>
    <row r="180" spans="1:33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64"/>
      <c r="Q180" s="64"/>
      <c r="R180" s="39"/>
      <c r="S180" s="39"/>
      <c r="T180" s="39"/>
      <c r="U180" s="39"/>
      <c r="V180" s="39"/>
      <c r="W180" s="39"/>
      <c r="X180" s="39"/>
      <c r="Y180" s="77"/>
      <c r="AC180" s="1"/>
      <c r="AD180" s="1"/>
      <c r="AG180" s="53"/>
    </row>
    <row r="181" spans="1:33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64"/>
      <c r="Q181" s="64"/>
      <c r="R181" s="39"/>
      <c r="S181" s="39"/>
      <c r="T181" s="39"/>
      <c r="U181" s="39"/>
      <c r="V181" s="39"/>
      <c r="W181" s="39"/>
      <c r="X181" s="39"/>
      <c r="Y181" s="77"/>
      <c r="AC181" s="1"/>
      <c r="AD181" s="1"/>
      <c r="AG181" s="53"/>
    </row>
    <row r="182" spans="1:33">
      <c r="G182" s="12"/>
      <c r="H182" s="12"/>
      <c r="I182" s="12"/>
      <c r="J182" s="12"/>
      <c r="K182" s="12"/>
      <c r="L182" s="12"/>
      <c r="O182" s="12"/>
      <c r="P182" s="14"/>
      <c r="Q182" s="66"/>
      <c r="R182" s="14"/>
      <c r="S182" s="3"/>
      <c r="T182" s="14"/>
      <c r="V182" s="3"/>
      <c r="W182" s="3"/>
      <c r="Y182" s="77"/>
      <c r="AC182" s="1"/>
      <c r="AD182" s="1"/>
      <c r="AG182" s="53"/>
    </row>
    <row r="183" spans="1:33">
      <c r="G183" s="12"/>
      <c r="H183" s="12"/>
      <c r="I183" s="12"/>
      <c r="J183" s="12"/>
      <c r="K183" s="12"/>
      <c r="L183" s="12"/>
      <c r="O183" s="12"/>
      <c r="P183" s="14"/>
      <c r="Q183" s="66"/>
      <c r="R183" s="14"/>
      <c r="S183" s="3"/>
      <c r="T183" s="14"/>
      <c r="V183" s="3"/>
      <c r="W183" s="3"/>
      <c r="Y183" s="77"/>
      <c r="AA183" s="152"/>
      <c r="AC183" s="1"/>
      <c r="AD183" s="1"/>
      <c r="AG183" s="53"/>
    </row>
    <row r="184" spans="1:33">
      <c r="G184" s="12"/>
      <c r="H184" s="12"/>
      <c r="I184" s="12"/>
      <c r="J184" s="12"/>
      <c r="K184" s="12"/>
      <c r="L184" s="12"/>
      <c r="O184" s="12"/>
      <c r="P184" s="14"/>
      <c r="Q184" s="66"/>
      <c r="R184" s="14"/>
      <c r="S184" s="3"/>
      <c r="T184" s="14"/>
      <c r="V184" s="3"/>
      <c r="W184" s="3"/>
      <c r="Y184" s="77"/>
      <c r="AA184" s="152"/>
      <c r="AC184" s="1"/>
      <c r="AD184" s="1"/>
      <c r="AG184" s="53"/>
    </row>
    <row r="185" spans="1:33">
      <c r="G185" s="12"/>
      <c r="H185" s="12"/>
      <c r="I185" s="12"/>
      <c r="J185" s="12"/>
      <c r="K185" s="12"/>
      <c r="L185" s="12"/>
      <c r="O185" s="12"/>
      <c r="P185" s="14"/>
      <c r="Q185" s="66"/>
      <c r="R185" s="14"/>
      <c r="S185" s="3"/>
      <c r="T185" s="14"/>
      <c r="V185" s="3"/>
      <c r="W185" s="3"/>
      <c r="Y185" s="77"/>
      <c r="AA185" s="152"/>
      <c r="AC185" s="1"/>
      <c r="AD185" s="1"/>
      <c r="AG185" s="53"/>
    </row>
    <row r="186" spans="1:33">
      <c r="G186" s="12"/>
      <c r="H186" s="12"/>
      <c r="I186" s="12"/>
      <c r="J186" s="12"/>
      <c r="K186" s="12"/>
      <c r="L186" s="12"/>
      <c r="O186" s="12"/>
      <c r="P186" s="14"/>
      <c r="Q186" s="66"/>
      <c r="R186" s="14"/>
      <c r="S186" s="3"/>
      <c r="T186" s="14"/>
      <c r="V186" s="3"/>
      <c r="W186" s="3"/>
      <c r="Y186" s="77"/>
      <c r="AA186" s="152"/>
      <c r="AC186" s="1"/>
      <c r="AD186" s="1"/>
      <c r="AG186" s="53"/>
    </row>
    <row r="187" spans="1:33">
      <c r="G187" s="12"/>
      <c r="H187" s="12"/>
      <c r="I187" s="12"/>
      <c r="J187" s="12"/>
      <c r="K187" s="12"/>
      <c r="L187" s="12"/>
      <c r="O187" s="12"/>
      <c r="P187" s="14"/>
      <c r="Q187" s="66"/>
      <c r="R187" s="14"/>
      <c r="S187" s="3"/>
      <c r="T187" s="14"/>
      <c r="V187" s="3"/>
      <c r="W187" s="3"/>
      <c r="Y187" s="77"/>
      <c r="AA187" s="152"/>
      <c r="AC187" s="1"/>
      <c r="AD187" s="1"/>
      <c r="AG187" s="53"/>
    </row>
    <row r="188" spans="1:33">
      <c r="G188" s="12"/>
      <c r="H188" s="12"/>
      <c r="I188" s="12"/>
      <c r="J188" s="12"/>
      <c r="K188" s="12"/>
      <c r="L188" s="12"/>
      <c r="O188" s="12"/>
      <c r="P188" s="14"/>
      <c r="Q188" s="66"/>
      <c r="R188" s="14"/>
      <c r="S188" s="3"/>
      <c r="T188" s="14"/>
      <c r="V188" s="3"/>
      <c r="W188" s="3"/>
      <c r="Y188" s="77"/>
      <c r="AA188" s="152"/>
      <c r="AC188" s="1"/>
      <c r="AD188" s="1"/>
      <c r="AG188" s="53"/>
    </row>
    <row r="189" spans="1:33">
      <c r="G189" s="12"/>
      <c r="H189" s="12"/>
      <c r="I189" s="12"/>
      <c r="J189" s="12"/>
      <c r="K189" s="12"/>
      <c r="L189" s="12"/>
      <c r="O189" s="12"/>
      <c r="P189" s="14"/>
      <c r="Q189" s="66"/>
      <c r="R189" s="14"/>
      <c r="S189" s="3"/>
      <c r="T189" s="14"/>
      <c r="V189" s="3"/>
      <c r="W189" s="3"/>
      <c r="Y189" s="77"/>
      <c r="AA189" s="152"/>
      <c r="AC189" s="1"/>
      <c r="AD189" s="1"/>
      <c r="AG189" s="53"/>
    </row>
    <row r="190" spans="1:33">
      <c r="G190" s="12"/>
      <c r="H190" s="12"/>
      <c r="I190" s="12"/>
      <c r="J190" s="12"/>
      <c r="K190" s="12"/>
      <c r="L190" s="12"/>
      <c r="O190" s="12"/>
      <c r="P190" s="14"/>
      <c r="Q190" s="66"/>
      <c r="R190" s="14"/>
      <c r="S190" s="3"/>
      <c r="T190" s="14"/>
      <c r="V190" s="3"/>
      <c r="W190" s="3"/>
      <c r="Y190" s="77"/>
      <c r="AA190" s="152"/>
      <c r="AC190" s="1"/>
      <c r="AD190" s="1"/>
      <c r="AG190" s="53"/>
    </row>
    <row r="191" spans="1:33">
      <c r="G191" s="12"/>
      <c r="H191" s="12"/>
      <c r="I191" s="12"/>
      <c r="J191" s="12"/>
      <c r="K191" s="12"/>
      <c r="L191" s="12"/>
      <c r="O191" s="12"/>
      <c r="P191" s="14"/>
      <c r="Q191" s="66"/>
      <c r="R191" s="14"/>
      <c r="S191" s="3"/>
      <c r="T191" s="14"/>
      <c r="V191" s="3"/>
      <c r="W191" s="3"/>
      <c r="Y191" s="77"/>
      <c r="AA191" s="152"/>
      <c r="AC191" s="1"/>
      <c r="AD191" s="1"/>
      <c r="AG191" s="53"/>
    </row>
    <row r="192" spans="1:33">
      <c r="G192" s="12"/>
      <c r="H192" s="12"/>
      <c r="I192" s="12"/>
      <c r="J192" s="12"/>
      <c r="K192" s="12"/>
      <c r="L192" s="12"/>
      <c r="O192" s="12"/>
      <c r="P192" s="14"/>
      <c r="Q192" s="66"/>
      <c r="R192" s="14"/>
      <c r="S192" s="3"/>
      <c r="T192" s="14"/>
      <c r="V192" s="3"/>
      <c r="W192" s="3"/>
      <c r="Y192" s="77"/>
      <c r="AA192" s="152"/>
      <c r="AC192" s="1"/>
      <c r="AD192" s="1"/>
      <c r="AG192" s="53"/>
    </row>
    <row r="193" spans="7:33">
      <c r="G193" s="12"/>
      <c r="H193" s="12"/>
      <c r="I193" s="12"/>
      <c r="J193" s="12"/>
      <c r="K193" s="12"/>
      <c r="L193" s="12"/>
      <c r="O193" s="12"/>
      <c r="P193" s="14"/>
      <c r="Q193" s="66"/>
      <c r="R193" s="14"/>
      <c r="S193" s="3"/>
      <c r="T193" s="14"/>
      <c r="V193" s="3"/>
      <c r="W193" s="3"/>
      <c r="Y193" s="77"/>
      <c r="AA193" s="152"/>
      <c r="AC193" s="1"/>
      <c r="AD193" s="1"/>
      <c r="AG193" s="53"/>
    </row>
    <row r="194" spans="7:33">
      <c r="G194" s="12"/>
      <c r="H194" s="12"/>
      <c r="I194" s="12"/>
      <c r="J194" s="12"/>
      <c r="K194" s="12"/>
      <c r="L194" s="12"/>
      <c r="O194" s="12"/>
      <c r="P194" s="14"/>
      <c r="Q194" s="66"/>
      <c r="R194" s="14"/>
      <c r="S194" s="3"/>
      <c r="T194" s="14"/>
      <c r="V194" s="3"/>
      <c r="W194" s="3"/>
      <c r="Y194" s="77"/>
      <c r="AA194" s="152"/>
      <c r="AC194" s="1"/>
      <c r="AD194" s="1"/>
      <c r="AG194" s="53"/>
    </row>
    <row r="195" spans="7:33">
      <c r="G195" s="12"/>
      <c r="H195" s="12"/>
      <c r="I195" s="12"/>
      <c r="J195" s="12"/>
      <c r="K195" s="12"/>
      <c r="L195" s="12"/>
      <c r="O195" s="12"/>
      <c r="P195" s="14"/>
      <c r="Q195" s="66"/>
      <c r="R195" s="14"/>
      <c r="S195" s="3"/>
      <c r="T195" s="14"/>
      <c r="V195" s="3"/>
      <c r="W195" s="3"/>
      <c r="Y195" s="77"/>
      <c r="AA195" s="152"/>
      <c r="AC195" s="1"/>
      <c r="AD195" s="1"/>
      <c r="AG195" s="53"/>
    </row>
    <row r="196" spans="7:33">
      <c r="G196" s="12"/>
      <c r="H196" s="12"/>
      <c r="I196" s="12"/>
      <c r="J196" s="12"/>
      <c r="K196" s="12"/>
      <c r="L196" s="12"/>
      <c r="O196" s="12"/>
      <c r="P196" s="14"/>
      <c r="Q196" s="66"/>
      <c r="R196" s="14"/>
      <c r="S196" s="3"/>
      <c r="T196" s="14"/>
      <c r="V196" s="3"/>
      <c r="W196" s="3"/>
      <c r="Y196" s="77"/>
      <c r="AA196" s="152"/>
      <c r="AC196" s="1"/>
      <c r="AD196" s="1"/>
      <c r="AG196" s="53"/>
    </row>
    <row r="197" spans="7:33">
      <c r="G197" s="12"/>
      <c r="H197" s="12"/>
      <c r="I197" s="12"/>
      <c r="J197" s="12"/>
      <c r="K197" s="12"/>
      <c r="L197" s="12"/>
      <c r="O197" s="12"/>
      <c r="P197" s="14"/>
      <c r="Q197" s="66"/>
      <c r="R197" s="14"/>
      <c r="S197" s="3"/>
      <c r="T197" s="14"/>
      <c r="V197" s="3"/>
      <c r="W197" s="3"/>
      <c r="Y197" s="77"/>
      <c r="AA197" s="152"/>
      <c r="AC197" s="1"/>
      <c r="AD197" s="1"/>
      <c r="AG197" s="53"/>
    </row>
    <row r="198" spans="7:33">
      <c r="G198" s="12"/>
      <c r="H198" s="12"/>
      <c r="I198" s="12"/>
      <c r="J198" s="12"/>
      <c r="K198" s="12"/>
      <c r="L198" s="12"/>
      <c r="O198" s="12"/>
      <c r="P198" s="14"/>
      <c r="Q198" s="66"/>
      <c r="R198" s="14"/>
      <c r="S198" s="3"/>
      <c r="T198" s="14"/>
      <c r="V198" s="3"/>
      <c r="W198" s="3"/>
      <c r="Y198" s="77"/>
      <c r="AA198" s="152"/>
      <c r="AC198" s="1"/>
      <c r="AD198" s="1"/>
      <c r="AG198" s="53"/>
    </row>
    <row r="199" spans="7:33">
      <c r="G199" s="12"/>
      <c r="H199" s="12"/>
      <c r="I199" s="12"/>
      <c r="J199" s="12"/>
      <c r="K199" s="12"/>
      <c r="L199" s="12"/>
      <c r="O199" s="12"/>
      <c r="P199" s="14"/>
      <c r="Q199" s="66"/>
      <c r="R199" s="14"/>
      <c r="S199" s="3"/>
      <c r="T199" s="14"/>
      <c r="V199" s="3"/>
      <c r="W199" s="3"/>
      <c r="Y199" s="77"/>
      <c r="AA199" s="152"/>
      <c r="AC199" s="1"/>
      <c r="AD199" s="1"/>
      <c r="AG199" s="53"/>
    </row>
    <row r="200" spans="7:33">
      <c r="G200" s="12"/>
      <c r="H200" s="12"/>
      <c r="I200" s="12"/>
      <c r="J200" s="12"/>
      <c r="K200" s="12"/>
      <c r="L200" s="12"/>
      <c r="O200" s="12"/>
      <c r="P200" s="14"/>
      <c r="Q200" s="66"/>
      <c r="R200" s="14"/>
      <c r="S200" s="3"/>
      <c r="T200" s="14"/>
      <c r="V200" s="3"/>
      <c r="W200" s="3"/>
      <c r="Y200" s="77"/>
      <c r="AA200" s="152"/>
      <c r="AC200" s="1"/>
      <c r="AD200" s="1"/>
      <c r="AG200" s="53"/>
    </row>
    <row r="201" spans="7:33">
      <c r="G201" s="12"/>
      <c r="H201" s="12"/>
      <c r="I201" s="12"/>
      <c r="J201" s="12"/>
      <c r="K201" s="12"/>
      <c r="L201" s="12"/>
      <c r="O201" s="12"/>
      <c r="P201" s="14"/>
      <c r="Q201" s="66"/>
      <c r="R201" s="14"/>
      <c r="S201" s="3"/>
      <c r="T201" s="14"/>
      <c r="V201" s="3"/>
      <c r="W201" s="3"/>
      <c r="Y201" s="77"/>
      <c r="AA201" s="152"/>
      <c r="AC201" s="1"/>
      <c r="AD201" s="1"/>
      <c r="AG201" s="53"/>
    </row>
    <row r="202" spans="7:33">
      <c r="G202" s="12"/>
      <c r="H202" s="12"/>
      <c r="I202" s="12"/>
      <c r="J202" s="12"/>
      <c r="K202" s="12"/>
      <c r="L202" s="12"/>
      <c r="O202" s="12"/>
      <c r="P202" s="14"/>
      <c r="Q202" s="66"/>
      <c r="R202" s="14"/>
      <c r="S202" s="3"/>
      <c r="T202" s="14"/>
      <c r="V202" s="3"/>
      <c r="W202" s="3"/>
      <c r="Y202" s="77"/>
      <c r="AA202" s="152"/>
      <c r="AC202" s="1"/>
      <c r="AD202" s="1"/>
      <c r="AG202" s="53"/>
    </row>
    <row r="203" spans="7:33">
      <c r="G203" s="12"/>
      <c r="H203" s="12"/>
      <c r="I203" s="12"/>
      <c r="J203" s="12"/>
      <c r="K203" s="12"/>
      <c r="L203" s="12"/>
      <c r="O203" s="12"/>
      <c r="P203" s="14"/>
      <c r="Q203" s="66"/>
      <c r="R203" s="14"/>
      <c r="S203" s="3"/>
      <c r="T203" s="14"/>
      <c r="V203" s="3"/>
      <c r="W203" s="3"/>
      <c r="Y203" s="77"/>
      <c r="AA203" s="152"/>
      <c r="AC203" s="1"/>
      <c r="AD203" s="1"/>
      <c r="AG203" s="53"/>
    </row>
    <row r="204" spans="7:33">
      <c r="G204" s="12"/>
      <c r="H204" s="12"/>
      <c r="I204" s="12"/>
      <c r="J204" s="12"/>
      <c r="K204" s="12"/>
      <c r="L204" s="12"/>
      <c r="O204" s="12"/>
      <c r="P204" s="14"/>
      <c r="Q204" s="66"/>
      <c r="R204" s="14"/>
      <c r="S204" s="3"/>
      <c r="T204" s="14"/>
      <c r="V204" s="3"/>
      <c r="W204" s="3"/>
      <c r="Y204" s="77"/>
      <c r="AA204" s="152"/>
      <c r="AC204" s="1"/>
      <c r="AD204" s="1"/>
      <c r="AG204" s="53"/>
    </row>
    <row r="205" spans="7:33">
      <c r="G205" s="12"/>
      <c r="H205" s="12"/>
      <c r="I205" s="12"/>
      <c r="J205" s="12"/>
      <c r="K205" s="12"/>
      <c r="L205" s="12"/>
      <c r="O205" s="12"/>
      <c r="P205" s="14"/>
      <c r="Q205" s="66"/>
      <c r="R205" s="14"/>
      <c r="S205" s="3"/>
      <c r="T205" s="14"/>
      <c r="V205" s="3"/>
      <c r="W205" s="3"/>
      <c r="Y205" s="77"/>
      <c r="AA205" s="152"/>
      <c r="AC205" s="1"/>
      <c r="AD205" s="1"/>
      <c r="AG205" s="53"/>
    </row>
    <row r="206" spans="7:33">
      <c r="G206" s="12"/>
      <c r="H206" s="12"/>
      <c r="I206" s="12"/>
      <c r="J206" s="12"/>
      <c r="K206" s="12"/>
      <c r="L206" s="12"/>
      <c r="O206" s="12"/>
      <c r="P206" s="14"/>
      <c r="Q206" s="66"/>
      <c r="R206" s="14"/>
      <c r="S206" s="3"/>
      <c r="T206" s="14"/>
      <c r="V206" s="3"/>
      <c r="W206" s="3"/>
      <c r="Y206" s="77"/>
      <c r="AA206" s="152"/>
      <c r="AC206" s="1"/>
      <c r="AD206" s="1"/>
      <c r="AG206" s="53"/>
    </row>
    <row r="207" spans="7:33">
      <c r="G207" s="12"/>
      <c r="H207" s="12"/>
      <c r="I207" s="12"/>
      <c r="J207" s="12"/>
      <c r="K207" s="12"/>
      <c r="L207" s="12"/>
      <c r="O207" s="12"/>
      <c r="P207" s="14"/>
      <c r="Q207" s="66"/>
      <c r="R207" s="14"/>
      <c r="S207" s="3"/>
      <c r="T207" s="14"/>
      <c r="V207" s="3"/>
      <c r="W207" s="3"/>
      <c r="Y207" s="77"/>
      <c r="AA207" s="152"/>
      <c r="AC207" s="1"/>
      <c r="AD207" s="1"/>
      <c r="AG207" s="53"/>
    </row>
    <row r="208" spans="7:33">
      <c r="G208" s="12"/>
      <c r="H208" s="12"/>
      <c r="I208" s="12"/>
      <c r="J208" s="12"/>
      <c r="K208" s="12"/>
      <c r="L208" s="12"/>
      <c r="O208" s="12"/>
      <c r="P208" s="14"/>
      <c r="Q208" s="66"/>
      <c r="R208" s="14"/>
      <c r="S208" s="3"/>
      <c r="T208" s="14"/>
      <c r="V208" s="3"/>
      <c r="W208" s="3"/>
      <c r="Y208" s="77"/>
      <c r="AA208" s="152"/>
      <c r="AC208" s="1"/>
      <c r="AD208" s="1"/>
      <c r="AG208" s="53"/>
    </row>
    <row r="209" spans="7:33">
      <c r="G209" s="12"/>
      <c r="H209" s="12"/>
      <c r="I209" s="12"/>
      <c r="J209" s="12"/>
      <c r="K209" s="12"/>
      <c r="L209" s="12"/>
      <c r="O209" s="12"/>
      <c r="P209" s="14"/>
      <c r="Q209" s="66"/>
      <c r="R209" s="14"/>
      <c r="S209" s="3"/>
      <c r="T209" s="14"/>
      <c r="V209" s="3"/>
      <c r="W209" s="3"/>
      <c r="Y209" s="77"/>
      <c r="AA209" s="152"/>
      <c r="AC209" s="1"/>
      <c r="AD209" s="1"/>
      <c r="AG209" s="53"/>
    </row>
    <row r="210" spans="7:33">
      <c r="G210" s="12"/>
      <c r="H210" s="12"/>
      <c r="I210" s="12"/>
      <c r="J210" s="12"/>
      <c r="K210" s="12"/>
      <c r="L210" s="12"/>
      <c r="O210" s="12"/>
      <c r="P210" s="14"/>
      <c r="Q210" s="66"/>
      <c r="R210" s="14"/>
      <c r="S210" s="3"/>
      <c r="T210" s="14"/>
      <c r="V210" s="3"/>
      <c r="W210" s="3"/>
      <c r="Y210" s="77"/>
      <c r="AA210" s="152"/>
      <c r="AC210" s="1"/>
      <c r="AD210" s="1"/>
      <c r="AG210" s="53"/>
    </row>
    <row r="211" spans="7:33">
      <c r="G211" s="12"/>
      <c r="H211" s="12"/>
      <c r="I211" s="12"/>
      <c r="J211" s="12"/>
      <c r="K211" s="12"/>
      <c r="L211" s="12"/>
      <c r="O211" s="12"/>
      <c r="P211" s="14"/>
      <c r="Q211" s="66"/>
      <c r="R211" s="14"/>
      <c r="S211" s="3"/>
      <c r="T211" s="14"/>
      <c r="V211" s="3"/>
      <c r="W211" s="3"/>
      <c r="Y211" s="77"/>
      <c r="AA211" s="152"/>
      <c r="AC211" s="1"/>
      <c r="AD211" s="1"/>
      <c r="AG211" s="53"/>
    </row>
    <row r="212" spans="7:33">
      <c r="G212" s="12"/>
      <c r="H212" s="12"/>
      <c r="I212" s="12"/>
      <c r="J212" s="12"/>
      <c r="K212" s="12"/>
      <c r="L212" s="12"/>
      <c r="O212" s="12"/>
      <c r="P212" s="14"/>
      <c r="Q212" s="66"/>
      <c r="R212" s="14"/>
      <c r="S212" s="3"/>
      <c r="T212" s="14"/>
      <c r="V212" s="3"/>
      <c r="W212" s="3"/>
      <c r="Y212" s="77"/>
      <c r="AA212" s="152"/>
      <c r="AC212" s="1"/>
      <c r="AD212" s="1"/>
      <c r="AG212" s="53"/>
    </row>
    <row r="213" spans="7:33">
      <c r="G213" s="12"/>
      <c r="H213" s="12"/>
      <c r="I213" s="12"/>
      <c r="J213" s="12"/>
      <c r="K213" s="12"/>
      <c r="L213" s="12"/>
      <c r="O213" s="12"/>
      <c r="P213" s="14"/>
      <c r="Q213" s="66"/>
      <c r="R213" s="14"/>
      <c r="S213" s="3"/>
      <c r="T213" s="14"/>
      <c r="V213" s="3"/>
      <c r="W213" s="3"/>
      <c r="Y213" s="77"/>
      <c r="AA213" s="152"/>
      <c r="AC213" s="1"/>
      <c r="AD213" s="1"/>
      <c r="AG213" s="53"/>
    </row>
    <row r="214" spans="7:33">
      <c r="G214" s="12"/>
      <c r="H214" s="12"/>
      <c r="I214" s="12"/>
      <c r="J214" s="12"/>
      <c r="K214" s="12"/>
      <c r="L214" s="12"/>
      <c r="O214" s="12"/>
      <c r="P214" s="14"/>
      <c r="Q214" s="66"/>
      <c r="R214" s="14"/>
      <c r="S214" s="3"/>
      <c r="T214" s="14"/>
      <c r="V214" s="3"/>
      <c r="W214" s="3"/>
      <c r="Y214" s="77"/>
      <c r="AA214" s="152"/>
      <c r="AC214" s="1"/>
      <c r="AD214" s="1"/>
      <c r="AG214" s="53"/>
    </row>
    <row r="215" spans="7:33">
      <c r="G215" s="12"/>
      <c r="H215" s="12"/>
      <c r="I215" s="12"/>
      <c r="J215" s="12"/>
      <c r="K215" s="12"/>
      <c r="L215" s="12"/>
      <c r="O215" s="12"/>
      <c r="P215" s="14"/>
      <c r="Q215" s="66"/>
      <c r="R215" s="14"/>
      <c r="S215" s="3"/>
      <c r="T215" s="14"/>
      <c r="V215" s="3"/>
      <c r="W215" s="3"/>
      <c r="Y215" s="77"/>
      <c r="AA215" s="152"/>
      <c r="AC215" s="1"/>
      <c r="AD215" s="1"/>
      <c r="AG215" s="53"/>
    </row>
    <row r="216" spans="7:33">
      <c r="G216" s="12"/>
      <c r="H216" s="12"/>
      <c r="I216" s="12"/>
      <c r="J216" s="12"/>
      <c r="K216" s="12"/>
      <c r="L216" s="12"/>
      <c r="O216" s="12"/>
      <c r="P216" s="14"/>
      <c r="Q216" s="66"/>
      <c r="R216" s="14"/>
      <c r="S216" s="3"/>
      <c r="T216" s="14"/>
      <c r="V216" s="3"/>
      <c r="W216" s="3"/>
      <c r="Y216" s="77"/>
      <c r="AA216" s="152"/>
      <c r="AC216" s="1"/>
      <c r="AD216" s="1"/>
      <c r="AG216" s="53"/>
    </row>
    <row r="217" spans="7:33">
      <c r="G217" s="12"/>
      <c r="H217" s="12"/>
      <c r="I217" s="12"/>
      <c r="J217" s="12"/>
      <c r="K217" s="12"/>
      <c r="L217" s="12"/>
      <c r="O217" s="12"/>
      <c r="P217" s="14"/>
      <c r="Q217" s="66"/>
      <c r="R217" s="14"/>
      <c r="S217" s="3"/>
      <c r="T217" s="14"/>
      <c r="V217" s="3"/>
      <c r="W217" s="3"/>
      <c r="Y217" s="77"/>
      <c r="AA217" s="152"/>
      <c r="AC217" s="1"/>
      <c r="AD217" s="1"/>
      <c r="AG217" s="53"/>
    </row>
    <row r="218" spans="7:33">
      <c r="G218" s="12"/>
      <c r="H218" s="12"/>
      <c r="I218" s="12"/>
      <c r="J218" s="12"/>
      <c r="K218" s="12"/>
      <c r="L218" s="12"/>
      <c r="O218" s="12"/>
      <c r="P218" s="14"/>
      <c r="Q218" s="66"/>
      <c r="R218" s="14"/>
      <c r="S218" s="3"/>
      <c r="T218" s="14"/>
      <c r="V218" s="3"/>
      <c r="W218" s="3"/>
      <c r="Y218" s="77"/>
      <c r="AA218" s="152"/>
      <c r="AC218" s="1"/>
      <c r="AD218" s="1"/>
      <c r="AG218" s="53"/>
    </row>
    <row r="219" spans="7:33">
      <c r="G219" s="12"/>
      <c r="H219" s="12"/>
      <c r="I219" s="12"/>
      <c r="J219" s="12"/>
      <c r="K219" s="12"/>
      <c r="L219" s="12"/>
      <c r="M219" s="12"/>
      <c r="N219" s="12"/>
      <c r="O219" s="12"/>
      <c r="P219" s="66"/>
      <c r="Q219" s="66"/>
      <c r="R219" s="66"/>
      <c r="S219" s="12"/>
      <c r="T219" s="66"/>
      <c r="U219" s="12"/>
      <c r="V219" s="12"/>
      <c r="W219" s="12"/>
      <c r="X219" s="66"/>
      <c r="Y219" s="66"/>
      <c r="Z219" s="152"/>
      <c r="AA219" s="152"/>
      <c r="AB219" s="152"/>
      <c r="AC219" s="12"/>
      <c r="AD219" s="12"/>
      <c r="AE219" s="66"/>
      <c r="AG219" s="12"/>
    </row>
    <row r="220" spans="7:33">
      <c r="G220" s="12"/>
      <c r="H220" s="12"/>
      <c r="I220" s="12"/>
      <c r="J220" s="12"/>
      <c r="K220" s="12"/>
      <c r="L220" s="12"/>
      <c r="M220" s="12"/>
      <c r="N220" s="12"/>
      <c r="O220" s="12"/>
      <c r="P220" s="66"/>
      <c r="Q220" s="66"/>
      <c r="R220" s="66"/>
      <c r="S220" s="12"/>
      <c r="T220" s="66"/>
      <c r="U220" s="12"/>
      <c r="V220" s="12"/>
      <c r="W220" s="12"/>
      <c r="X220" s="66"/>
      <c r="Y220" s="66"/>
      <c r="Z220" s="152"/>
      <c r="AA220" s="152"/>
      <c r="AB220" s="152"/>
      <c r="AC220" s="12"/>
      <c r="AD220" s="12"/>
      <c r="AE220" s="66"/>
      <c r="AG220" s="12"/>
    </row>
    <row r="221" spans="7:33">
      <c r="G221" s="12"/>
      <c r="H221" s="12"/>
      <c r="I221" s="12"/>
      <c r="J221" s="12"/>
      <c r="K221" s="12"/>
      <c r="L221" s="12"/>
      <c r="M221" s="12"/>
      <c r="N221" s="12"/>
      <c r="O221" s="12"/>
      <c r="P221" s="66"/>
      <c r="Q221" s="66"/>
      <c r="R221" s="66"/>
      <c r="S221" s="12"/>
      <c r="T221" s="66"/>
      <c r="U221" s="12"/>
      <c r="V221" s="12"/>
      <c r="W221" s="12"/>
      <c r="X221" s="66"/>
      <c r="Y221" s="66"/>
      <c r="Z221" s="152"/>
      <c r="AA221" s="152"/>
      <c r="AB221" s="152"/>
      <c r="AC221" s="12"/>
      <c r="AD221" s="12"/>
      <c r="AE221" s="66"/>
      <c r="AG221" s="12"/>
    </row>
    <row r="222" spans="7:33">
      <c r="G222" s="12"/>
      <c r="H222" s="12"/>
      <c r="I222" s="12"/>
      <c r="J222" s="12"/>
      <c r="K222" s="12"/>
      <c r="L222" s="12"/>
      <c r="M222" s="12"/>
      <c r="N222" s="12"/>
      <c r="O222" s="12"/>
      <c r="P222" s="66"/>
      <c r="Q222" s="66"/>
      <c r="R222" s="66"/>
      <c r="S222" s="12"/>
      <c r="T222" s="66"/>
      <c r="U222" s="12"/>
      <c r="V222" s="12"/>
      <c r="W222" s="12"/>
      <c r="X222" s="66"/>
      <c r="Y222" s="66"/>
      <c r="Z222" s="152"/>
      <c r="AA222" s="152"/>
      <c r="AB222" s="152"/>
      <c r="AC222" s="12"/>
      <c r="AD222" s="12"/>
      <c r="AE222" s="66"/>
      <c r="AG222" s="12"/>
    </row>
    <row r="223" spans="7:33">
      <c r="G223" s="12"/>
      <c r="H223" s="12"/>
      <c r="I223" s="12"/>
      <c r="J223" s="12"/>
      <c r="K223" s="12"/>
      <c r="L223" s="12"/>
      <c r="M223" s="12"/>
      <c r="N223" s="12"/>
      <c r="O223" s="12"/>
      <c r="P223" s="66"/>
      <c r="Q223" s="66"/>
      <c r="R223" s="66"/>
      <c r="S223" s="12"/>
      <c r="T223" s="66"/>
      <c r="U223" s="12"/>
      <c r="V223" s="12"/>
      <c r="W223" s="12"/>
      <c r="X223" s="66"/>
      <c r="Y223" s="66"/>
      <c r="Z223" s="152"/>
      <c r="AA223" s="152"/>
      <c r="AB223" s="152"/>
      <c r="AC223" s="12"/>
      <c r="AD223" s="12"/>
      <c r="AE223" s="66"/>
      <c r="AG223" s="12"/>
    </row>
    <row r="224" spans="7:33">
      <c r="G224" s="12"/>
      <c r="H224" s="12"/>
      <c r="I224" s="12"/>
      <c r="J224" s="12"/>
      <c r="K224" s="12"/>
      <c r="L224" s="12"/>
      <c r="M224" s="12"/>
      <c r="N224" s="12"/>
      <c r="O224" s="12"/>
      <c r="P224" s="66"/>
      <c r="Q224" s="66"/>
      <c r="R224" s="66"/>
      <c r="S224" s="12"/>
      <c r="T224" s="66"/>
      <c r="U224" s="12"/>
      <c r="V224" s="12"/>
      <c r="W224" s="12"/>
      <c r="X224" s="66"/>
      <c r="Y224" s="66"/>
      <c r="Z224" s="152"/>
      <c r="AA224" s="152"/>
      <c r="AB224" s="152"/>
      <c r="AC224" s="12"/>
      <c r="AD224" s="12"/>
      <c r="AE224" s="66"/>
      <c r="AG224" s="12"/>
    </row>
    <row r="225" spans="7:33">
      <c r="G225" s="12"/>
      <c r="H225" s="12"/>
      <c r="I225" s="12"/>
      <c r="J225" s="12"/>
      <c r="K225" s="12"/>
      <c r="L225" s="12"/>
      <c r="M225" s="12"/>
      <c r="N225" s="12"/>
      <c r="O225" s="12"/>
      <c r="P225" s="66"/>
      <c r="Q225" s="66"/>
      <c r="R225" s="66"/>
      <c r="S225" s="12"/>
      <c r="T225" s="66"/>
      <c r="U225" s="12"/>
      <c r="V225" s="12"/>
      <c r="W225" s="12"/>
      <c r="X225" s="66"/>
      <c r="Y225" s="66"/>
      <c r="Z225" s="152"/>
      <c r="AA225" s="152"/>
      <c r="AB225" s="152"/>
      <c r="AC225" s="12"/>
      <c r="AD225" s="12"/>
      <c r="AE225" s="66"/>
      <c r="AG225" s="12"/>
    </row>
    <row r="226" spans="7:33">
      <c r="G226" s="12"/>
      <c r="H226" s="12"/>
      <c r="I226" s="12"/>
      <c r="J226" s="12"/>
      <c r="K226" s="12"/>
      <c r="L226" s="12"/>
      <c r="M226" s="12"/>
      <c r="N226" s="12"/>
      <c r="O226" s="12"/>
      <c r="P226" s="66"/>
      <c r="Q226" s="66"/>
      <c r="R226" s="66"/>
      <c r="S226" s="12"/>
      <c r="T226" s="66"/>
      <c r="U226" s="12"/>
      <c r="V226" s="12"/>
      <c r="W226" s="12"/>
      <c r="X226" s="66"/>
      <c r="Y226" s="66"/>
      <c r="Z226" s="152"/>
      <c r="AA226" s="152"/>
      <c r="AB226" s="152"/>
      <c r="AC226" s="12"/>
      <c r="AD226" s="12"/>
      <c r="AE226" s="66"/>
      <c r="AG226" s="12"/>
    </row>
    <row r="227" spans="7:33">
      <c r="G227" s="12"/>
      <c r="H227" s="12"/>
      <c r="I227" s="12"/>
      <c r="J227" s="12"/>
      <c r="K227" s="12"/>
      <c r="L227" s="12"/>
      <c r="M227" s="12"/>
      <c r="N227" s="12"/>
      <c r="O227" s="12"/>
      <c r="P227" s="66"/>
      <c r="Q227" s="66"/>
      <c r="R227" s="66"/>
      <c r="S227" s="12"/>
      <c r="T227" s="66"/>
      <c r="U227" s="12"/>
      <c r="V227" s="12"/>
      <c r="W227" s="12"/>
      <c r="X227" s="66"/>
      <c r="Y227" s="66"/>
      <c r="Z227" s="152"/>
      <c r="AA227" s="152"/>
      <c r="AB227" s="152"/>
      <c r="AC227" s="12"/>
      <c r="AD227" s="12"/>
      <c r="AE227" s="66"/>
      <c r="AG227" s="12"/>
    </row>
    <row r="228" spans="7:33">
      <c r="G228" s="12"/>
      <c r="H228" s="12"/>
      <c r="I228" s="12"/>
      <c r="J228" s="12"/>
      <c r="K228" s="12"/>
      <c r="L228" s="12"/>
      <c r="M228" s="12"/>
      <c r="N228" s="12"/>
      <c r="O228" s="12"/>
      <c r="P228" s="66"/>
      <c r="Q228" s="66"/>
      <c r="R228" s="66"/>
      <c r="S228" s="12"/>
      <c r="T228" s="66"/>
      <c r="U228" s="12"/>
      <c r="V228" s="12"/>
      <c r="W228" s="12"/>
      <c r="X228" s="66"/>
      <c r="Y228" s="66"/>
      <c r="Z228" s="152"/>
      <c r="AA228" s="152"/>
      <c r="AB228" s="152"/>
      <c r="AC228" s="12"/>
      <c r="AD228" s="12"/>
      <c r="AE228" s="66"/>
      <c r="AG228" s="12"/>
    </row>
    <row r="229" spans="7:33">
      <c r="G229" s="12"/>
      <c r="H229" s="12"/>
      <c r="I229" s="12"/>
      <c r="J229" s="12"/>
      <c r="K229" s="12"/>
      <c r="L229" s="12"/>
      <c r="M229" s="12"/>
      <c r="N229" s="12"/>
      <c r="O229" s="12"/>
      <c r="P229" s="66"/>
      <c r="Q229" s="66"/>
      <c r="R229" s="66"/>
      <c r="S229" s="12"/>
      <c r="T229" s="66"/>
      <c r="U229" s="12"/>
      <c r="V229" s="12"/>
      <c r="W229" s="12"/>
      <c r="X229" s="66"/>
      <c r="Y229" s="66"/>
      <c r="Z229" s="152"/>
      <c r="AA229" s="152"/>
      <c r="AB229" s="152"/>
      <c r="AC229" s="12"/>
      <c r="AD229" s="12"/>
      <c r="AE229" s="66"/>
      <c r="AG229" s="12"/>
    </row>
    <row r="230" spans="7:33">
      <c r="G230" s="12"/>
      <c r="H230" s="12"/>
      <c r="I230" s="12"/>
      <c r="J230" s="12"/>
      <c r="K230" s="12"/>
      <c r="L230" s="12"/>
      <c r="M230" s="12"/>
      <c r="N230" s="12"/>
      <c r="O230" s="12"/>
      <c r="P230" s="66"/>
      <c r="Q230" s="66"/>
      <c r="R230" s="66"/>
      <c r="S230" s="12"/>
      <c r="T230" s="66"/>
      <c r="U230" s="12"/>
      <c r="V230" s="12"/>
      <c r="W230" s="12"/>
      <c r="X230" s="66"/>
      <c r="Y230" s="66"/>
      <c r="Z230" s="152"/>
      <c r="AA230" s="152"/>
      <c r="AB230" s="152"/>
      <c r="AC230" s="12"/>
      <c r="AD230" s="12"/>
      <c r="AE230" s="66"/>
      <c r="AG230" s="12"/>
    </row>
    <row r="231" spans="7:33">
      <c r="G231" s="12"/>
      <c r="H231" s="12"/>
      <c r="I231" s="12"/>
      <c r="J231" s="12"/>
      <c r="K231" s="12"/>
      <c r="L231" s="12"/>
      <c r="M231" s="12"/>
      <c r="N231" s="12"/>
      <c r="O231" s="12"/>
      <c r="P231" s="66"/>
      <c r="Q231" s="66"/>
      <c r="R231" s="66"/>
      <c r="S231" s="12"/>
      <c r="T231" s="66"/>
      <c r="U231" s="12"/>
      <c r="V231" s="12"/>
      <c r="W231" s="12"/>
      <c r="X231" s="66"/>
      <c r="Y231" s="66"/>
      <c r="Z231" s="152"/>
      <c r="AA231" s="152"/>
      <c r="AB231" s="152"/>
      <c r="AC231" s="12"/>
      <c r="AD231" s="12"/>
      <c r="AE231" s="66"/>
      <c r="AG231" s="12"/>
    </row>
    <row r="232" spans="7:33">
      <c r="G232" s="12"/>
      <c r="H232" s="12"/>
      <c r="I232" s="12"/>
      <c r="J232" s="12"/>
      <c r="K232" s="12"/>
      <c r="L232" s="12"/>
      <c r="M232" s="12"/>
      <c r="N232" s="12"/>
      <c r="O232" s="12"/>
      <c r="P232" s="66"/>
      <c r="Q232" s="66"/>
      <c r="R232" s="66"/>
      <c r="S232" s="12"/>
      <c r="T232" s="66"/>
      <c r="U232" s="12"/>
      <c r="V232" s="12"/>
      <c r="W232" s="12"/>
      <c r="X232" s="66"/>
      <c r="Y232" s="66"/>
      <c r="Z232" s="152"/>
      <c r="AA232" s="152"/>
      <c r="AB232" s="152"/>
      <c r="AC232" s="12"/>
      <c r="AD232" s="12"/>
      <c r="AE232" s="66"/>
      <c r="AG232" s="12"/>
    </row>
    <row r="233" spans="7:33">
      <c r="G233" s="12"/>
      <c r="H233" s="12"/>
      <c r="I233" s="12"/>
      <c r="J233" s="12"/>
      <c r="K233" s="12"/>
      <c r="L233" s="12"/>
      <c r="M233" s="12"/>
      <c r="N233" s="12"/>
      <c r="O233" s="12"/>
      <c r="P233" s="66"/>
      <c r="Q233" s="66"/>
      <c r="R233" s="66"/>
      <c r="S233" s="12"/>
      <c r="T233" s="66"/>
      <c r="U233" s="12"/>
      <c r="V233" s="12"/>
      <c r="W233" s="12"/>
      <c r="X233" s="66"/>
      <c r="Y233" s="66"/>
      <c r="Z233" s="152"/>
      <c r="AA233" s="152"/>
      <c r="AB233" s="152"/>
      <c r="AC233" s="12"/>
      <c r="AD233" s="12"/>
      <c r="AE233" s="66"/>
      <c r="AG233" s="12"/>
    </row>
    <row r="234" spans="7:33">
      <c r="G234" s="12"/>
      <c r="H234" s="12"/>
      <c r="I234" s="12"/>
      <c r="J234" s="12"/>
      <c r="K234" s="12"/>
      <c r="L234" s="12"/>
      <c r="M234" s="12"/>
      <c r="N234" s="12"/>
      <c r="O234" s="12"/>
      <c r="P234" s="66"/>
      <c r="Q234" s="66"/>
      <c r="R234" s="66"/>
      <c r="S234" s="12"/>
      <c r="T234" s="66"/>
      <c r="U234" s="12"/>
      <c r="V234" s="12"/>
      <c r="W234" s="12"/>
      <c r="X234" s="66"/>
      <c r="Y234" s="66"/>
      <c r="Z234" s="152"/>
      <c r="AA234" s="152"/>
      <c r="AB234" s="152"/>
      <c r="AC234" s="12"/>
      <c r="AD234" s="12"/>
      <c r="AE234" s="66"/>
      <c r="AG234" s="12"/>
    </row>
    <row r="235" spans="7:33">
      <c r="G235" s="12"/>
      <c r="H235" s="12"/>
      <c r="I235" s="12"/>
      <c r="J235" s="12"/>
      <c r="K235" s="12"/>
      <c r="L235" s="12"/>
      <c r="M235" s="12"/>
      <c r="N235" s="12"/>
      <c r="O235" s="12"/>
      <c r="P235" s="66"/>
      <c r="Q235" s="66"/>
      <c r="R235" s="66"/>
      <c r="S235" s="12"/>
      <c r="T235" s="66"/>
      <c r="U235" s="12"/>
      <c r="V235" s="12"/>
      <c r="W235" s="12"/>
      <c r="X235" s="66"/>
      <c r="Y235" s="66"/>
      <c r="Z235" s="152"/>
      <c r="AA235" s="152"/>
      <c r="AB235" s="152"/>
      <c r="AC235" s="12"/>
      <c r="AD235" s="12"/>
      <c r="AE235" s="66"/>
      <c r="AG235" s="12"/>
    </row>
    <row r="236" spans="7:33">
      <c r="G236" s="12"/>
      <c r="H236" s="12"/>
      <c r="I236" s="12"/>
      <c r="J236" s="12"/>
      <c r="K236" s="12"/>
      <c r="L236" s="12"/>
      <c r="M236" s="12"/>
      <c r="N236" s="12"/>
      <c r="O236" s="12"/>
      <c r="P236" s="66"/>
      <c r="Q236" s="66"/>
      <c r="R236" s="66"/>
      <c r="S236" s="12"/>
      <c r="T236" s="66"/>
      <c r="U236" s="12"/>
      <c r="V236" s="12"/>
      <c r="W236" s="12"/>
      <c r="X236" s="66"/>
      <c r="Y236" s="66"/>
      <c r="Z236" s="152"/>
      <c r="AA236" s="152"/>
      <c r="AB236" s="152"/>
      <c r="AC236" s="12"/>
      <c r="AD236" s="12"/>
      <c r="AE236" s="66"/>
      <c r="AG236" s="12"/>
    </row>
    <row r="237" spans="7:33">
      <c r="G237" s="12"/>
      <c r="H237" s="12"/>
      <c r="I237" s="12"/>
      <c r="J237" s="12"/>
      <c r="K237" s="12"/>
      <c r="L237" s="12"/>
      <c r="M237" s="12"/>
      <c r="N237" s="12"/>
      <c r="O237" s="12"/>
      <c r="P237" s="66"/>
      <c r="Q237" s="66"/>
      <c r="R237" s="66"/>
      <c r="S237" s="12"/>
      <c r="T237" s="66"/>
      <c r="U237" s="12"/>
      <c r="V237" s="12"/>
      <c r="W237" s="12"/>
      <c r="X237" s="66"/>
      <c r="Y237" s="66"/>
      <c r="Z237" s="152"/>
      <c r="AA237" s="152"/>
      <c r="AB237" s="152"/>
      <c r="AC237" s="12"/>
      <c r="AD237" s="12"/>
      <c r="AE237" s="66"/>
      <c r="AG237" s="12"/>
    </row>
    <row r="238" spans="7:33">
      <c r="G238" s="12"/>
      <c r="H238" s="12"/>
      <c r="I238" s="12"/>
      <c r="J238" s="12"/>
      <c r="K238" s="12"/>
      <c r="L238" s="12"/>
      <c r="M238" s="12"/>
      <c r="N238" s="12"/>
      <c r="O238" s="12"/>
      <c r="P238" s="66"/>
      <c r="Q238" s="66"/>
      <c r="R238" s="66"/>
      <c r="S238" s="12"/>
      <c r="T238" s="66"/>
      <c r="U238" s="12"/>
      <c r="V238" s="12"/>
      <c r="W238" s="12"/>
      <c r="X238" s="66"/>
      <c r="Y238" s="66"/>
      <c r="Z238" s="152"/>
      <c r="AA238" s="152"/>
      <c r="AB238" s="152"/>
      <c r="AC238" s="12"/>
      <c r="AD238" s="12"/>
      <c r="AE238" s="66"/>
      <c r="AG238" s="12"/>
    </row>
    <row r="239" spans="7:33">
      <c r="G239" s="12"/>
      <c r="H239" s="12"/>
      <c r="I239" s="12"/>
      <c r="J239" s="12"/>
      <c r="K239" s="12"/>
      <c r="L239" s="12"/>
      <c r="M239" s="12"/>
      <c r="N239" s="12"/>
      <c r="O239" s="12"/>
      <c r="P239" s="66"/>
      <c r="Q239" s="66"/>
      <c r="R239" s="66"/>
      <c r="S239" s="12"/>
      <c r="T239" s="66"/>
      <c r="U239" s="12"/>
      <c r="V239" s="12"/>
      <c r="W239" s="12"/>
      <c r="X239" s="66"/>
      <c r="Y239" s="66"/>
      <c r="Z239" s="152"/>
      <c r="AA239" s="152"/>
      <c r="AB239" s="152"/>
      <c r="AC239" s="12"/>
      <c r="AD239" s="12"/>
      <c r="AE239" s="66"/>
      <c r="AG239" s="12"/>
    </row>
    <row r="240" spans="7:33">
      <c r="G240" s="12"/>
      <c r="H240" s="12"/>
      <c r="I240" s="12"/>
      <c r="J240" s="12"/>
      <c r="K240" s="12"/>
      <c r="L240" s="12"/>
      <c r="M240" s="12"/>
      <c r="N240" s="12"/>
      <c r="O240" s="12"/>
      <c r="P240" s="66"/>
      <c r="Q240" s="66"/>
      <c r="R240" s="66"/>
      <c r="S240" s="12"/>
      <c r="T240" s="66"/>
      <c r="U240" s="12"/>
      <c r="V240" s="12"/>
      <c r="W240" s="12"/>
      <c r="X240" s="66"/>
      <c r="Y240" s="66"/>
      <c r="Z240" s="152"/>
      <c r="AA240" s="152"/>
      <c r="AB240" s="152"/>
      <c r="AC240" s="12"/>
      <c r="AD240" s="12"/>
      <c r="AE240" s="66"/>
      <c r="AG240" s="12"/>
    </row>
    <row r="241" spans="7:33">
      <c r="G241" s="12"/>
      <c r="H241" s="12"/>
      <c r="I241" s="12"/>
      <c r="J241" s="12"/>
      <c r="K241" s="12"/>
      <c r="L241" s="12"/>
      <c r="M241" s="12"/>
      <c r="N241" s="12"/>
      <c r="O241" s="12"/>
      <c r="P241" s="66"/>
      <c r="Q241" s="66"/>
      <c r="R241" s="66"/>
      <c r="S241" s="12"/>
      <c r="T241" s="66"/>
      <c r="U241" s="12"/>
      <c r="V241" s="12"/>
      <c r="W241" s="12"/>
      <c r="X241" s="66"/>
      <c r="Y241" s="66"/>
      <c r="Z241" s="152"/>
      <c r="AA241" s="152"/>
      <c r="AB241" s="152"/>
      <c r="AC241" s="12"/>
      <c r="AD241" s="12"/>
      <c r="AE241" s="66"/>
      <c r="AG241" s="12"/>
    </row>
    <row r="242" spans="7:33">
      <c r="G242" s="12"/>
      <c r="H242" s="12"/>
      <c r="I242" s="12"/>
      <c r="J242" s="12"/>
      <c r="K242" s="12"/>
      <c r="L242" s="12"/>
      <c r="M242" s="12"/>
      <c r="N242" s="12"/>
      <c r="O242" s="12"/>
      <c r="P242" s="66"/>
      <c r="Q242" s="66"/>
      <c r="R242" s="66"/>
      <c r="S242" s="12"/>
      <c r="T242" s="66"/>
      <c r="U242" s="12"/>
      <c r="V242" s="12"/>
      <c r="W242" s="12"/>
      <c r="X242" s="66"/>
      <c r="Y242" s="66"/>
      <c r="Z242" s="152"/>
      <c r="AA242" s="152"/>
      <c r="AB242" s="152"/>
      <c r="AC242" s="12"/>
      <c r="AD242" s="12"/>
      <c r="AE242" s="66"/>
      <c r="AG242" s="12"/>
    </row>
    <row r="243" spans="7:33">
      <c r="G243" s="12"/>
      <c r="H243" s="12"/>
      <c r="I243" s="12"/>
      <c r="J243" s="12"/>
      <c r="K243" s="12"/>
      <c r="L243" s="12"/>
      <c r="M243" s="12"/>
      <c r="N243" s="12"/>
      <c r="O243" s="12"/>
      <c r="P243" s="66"/>
      <c r="Q243" s="66"/>
      <c r="R243" s="66"/>
      <c r="S243" s="12"/>
      <c r="T243" s="66"/>
      <c r="U243" s="12"/>
      <c r="V243" s="12"/>
      <c r="W243" s="12"/>
      <c r="X243" s="66"/>
      <c r="Y243" s="66"/>
      <c r="Z243" s="152"/>
      <c r="AA243" s="152"/>
      <c r="AB243" s="152"/>
      <c r="AC243" s="12"/>
      <c r="AD243" s="12"/>
      <c r="AE243" s="66"/>
      <c r="AG243" s="12"/>
    </row>
    <row r="244" spans="7:33">
      <c r="G244" s="12"/>
      <c r="H244" s="12"/>
      <c r="I244" s="12"/>
      <c r="J244" s="12"/>
      <c r="K244" s="12"/>
      <c r="L244" s="12"/>
      <c r="M244" s="12"/>
      <c r="N244" s="12"/>
      <c r="O244" s="12"/>
      <c r="P244" s="66"/>
      <c r="Q244" s="66"/>
      <c r="R244" s="66"/>
      <c r="S244" s="12"/>
      <c r="T244" s="66"/>
      <c r="U244" s="12"/>
      <c r="V244" s="12"/>
      <c r="W244" s="12"/>
      <c r="X244" s="66"/>
      <c r="Y244" s="66"/>
      <c r="Z244" s="152"/>
      <c r="AA244" s="152"/>
      <c r="AB244" s="152"/>
      <c r="AC244" s="12"/>
      <c r="AD244" s="12"/>
      <c r="AE244" s="66"/>
      <c r="AG244" s="12"/>
    </row>
    <row r="245" spans="7:33">
      <c r="G245" s="12"/>
      <c r="H245" s="12"/>
      <c r="I245" s="12"/>
      <c r="J245" s="12"/>
      <c r="K245" s="12"/>
      <c r="L245" s="12"/>
      <c r="M245" s="12"/>
      <c r="N245" s="12"/>
      <c r="O245" s="12"/>
      <c r="P245" s="66"/>
      <c r="Q245" s="66"/>
      <c r="R245" s="66"/>
      <c r="S245" s="12"/>
      <c r="T245" s="66"/>
      <c r="U245" s="12"/>
      <c r="V245" s="12"/>
      <c r="W245" s="12"/>
      <c r="X245" s="66"/>
      <c r="Y245" s="66"/>
      <c r="Z245" s="152"/>
      <c r="AA245" s="152"/>
      <c r="AB245" s="152"/>
      <c r="AC245" s="12"/>
      <c r="AD245" s="12"/>
      <c r="AE245" s="66"/>
      <c r="AG245" s="12"/>
    </row>
    <row r="246" spans="7:33">
      <c r="G246" s="12"/>
      <c r="H246" s="12"/>
      <c r="I246" s="12"/>
      <c r="J246" s="12"/>
      <c r="K246" s="12"/>
      <c r="L246" s="12"/>
      <c r="M246" s="12"/>
      <c r="N246" s="12"/>
      <c r="O246" s="12"/>
      <c r="P246" s="66"/>
      <c r="Q246" s="66"/>
      <c r="R246" s="66"/>
      <c r="S246" s="12"/>
      <c r="T246" s="66"/>
      <c r="U246" s="12"/>
      <c r="V246" s="12"/>
      <c r="W246" s="12"/>
      <c r="X246" s="66"/>
      <c r="Y246" s="66"/>
      <c r="Z246" s="152"/>
      <c r="AA246" s="152"/>
      <c r="AB246" s="152"/>
      <c r="AC246" s="12"/>
      <c r="AD246" s="12"/>
      <c r="AE246" s="66"/>
      <c r="AG246" s="12"/>
    </row>
    <row r="247" spans="7:33">
      <c r="G247" s="12"/>
      <c r="H247" s="12"/>
      <c r="I247" s="12"/>
      <c r="J247" s="12"/>
      <c r="K247" s="12"/>
      <c r="L247" s="12"/>
      <c r="M247" s="12"/>
      <c r="N247" s="12"/>
      <c r="O247" s="12"/>
      <c r="P247" s="66"/>
      <c r="Q247" s="66"/>
      <c r="R247" s="66"/>
      <c r="S247" s="12"/>
      <c r="T247" s="66"/>
      <c r="U247" s="12"/>
      <c r="V247" s="12"/>
      <c r="W247" s="12"/>
      <c r="X247" s="66"/>
      <c r="Y247" s="66"/>
      <c r="Z247" s="152"/>
      <c r="AA247" s="152"/>
      <c r="AB247" s="152"/>
      <c r="AC247" s="12"/>
      <c r="AD247" s="12"/>
      <c r="AE247" s="66"/>
      <c r="AG247" s="12"/>
    </row>
    <row r="248" spans="7:33">
      <c r="G248" s="12"/>
      <c r="H248" s="12"/>
      <c r="I248" s="12"/>
      <c r="J248" s="12"/>
      <c r="K248" s="12"/>
      <c r="L248" s="12"/>
      <c r="M248" s="12"/>
      <c r="N248" s="12"/>
      <c r="O248" s="12"/>
      <c r="P248" s="66"/>
      <c r="Q248" s="66"/>
      <c r="R248" s="66"/>
      <c r="S248" s="12"/>
      <c r="T248" s="66"/>
      <c r="U248" s="12"/>
      <c r="V248" s="12"/>
      <c r="W248" s="12"/>
      <c r="X248" s="66"/>
      <c r="Y248" s="66"/>
      <c r="Z248" s="152"/>
      <c r="AA248" s="152"/>
      <c r="AB248" s="152"/>
      <c r="AC248" s="12"/>
      <c r="AD248" s="12"/>
      <c r="AE248" s="66"/>
      <c r="AG248" s="12"/>
    </row>
    <row r="249" spans="7:33">
      <c r="G249" s="12"/>
      <c r="H249" s="12"/>
      <c r="I249" s="12"/>
      <c r="J249" s="12"/>
      <c r="K249" s="12"/>
      <c r="L249" s="12"/>
      <c r="M249" s="12"/>
      <c r="N249" s="12"/>
      <c r="O249" s="12"/>
      <c r="P249" s="66"/>
      <c r="Q249" s="66"/>
      <c r="R249" s="66"/>
      <c r="S249" s="12"/>
      <c r="T249" s="66"/>
      <c r="U249" s="12"/>
      <c r="V249" s="12"/>
      <c r="W249" s="12"/>
      <c r="X249" s="66"/>
      <c r="Y249" s="66"/>
      <c r="Z249" s="152"/>
      <c r="AA249" s="152"/>
      <c r="AB249" s="152"/>
      <c r="AC249" s="12"/>
      <c r="AD249" s="12"/>
      <c r="AE249" s="66"/>
      <c r="AG249" s="12"/>
    </row>
    <row r="250" spans="7:33">
      <c r="G250" s="12"/>
      <c r="H250" s="12"/>
      <c r="I250" s="12"/>
      <c r="J250" s="12"/>
      <c r="K250" s="12"/>
      <c r="L250" s="12"/>
      <c r="M250" s="12"/>
      <c r="N250" s="12"/>
      <c r="O250" s="12"/>
      <c r="P250" s="66"/>
      <c r="Q250" s="66"/>
      <c r="R250" s="66"/>
      <c r="S250" s="12"/>
      <c r="T250" s="66"/>
      <c r="U250" s="12"/>
      <c r="V250" s="12"/>
      <c r="W250" s="12"/>
      <c r="X250" s="66"/>
      <c r="Y250" s="66"/>
      <c r="Z250" s="152"/>
      <c r="AA250" s="152"/>
      <c r="AB250" s="152"/>
      <c r="AC250" s="12"/>
      <c r="AD250" s="12"/>
      <c r="AE250" s="66"/>
      <c r="AG250" s="12"/>
    </row>
    <row r="251" spans="7:33">
      <c r="G251" s="12"/>
      <c r="H251" s="12"/>
      <c r="I251" s="12"/>
      <c r="J251" s="12"/>
      <c r="K251" s="12"/>
      <c r="L251" s="12"/>
      <c r="M251" s="12"/>
      <c r="N251" s="12"/>
      <c r="O251" s="12"/>
      <c r="P251" s="66"/>
      <c r="Q251" s="66"/>
      <c r="R251" s="66"/>
      <c r="S251" s="12"/>
      <c r="T251" s="66"/>
      <c r="U251" s="12"/>
      <c r="V251" s="12"/>
      <c r="W251" s="12"/>
      <c r="X251" s="66"/>
      <c r="Y251" s="66"/>
      <c r="Z251" s="152"/>
      <c r="AA251" s="152"/>
      <c r="AB251" s="152"/>
      <c r="AC251" s="12"/>
      <c r="AD251" s="12"/>
      <c r="AE251" s="66"/>
      <c r="AG251" s="12"/>
    </row>
    <row r="252" spans="7:33">
      <c r="G252" s="12"/>
      <c r="H252" s="12"/>
      <c r="I252" s="12"/>
      <c r="J252" s="12"/>
      <c r="K252" s="12"/>
      <c r="L252" s="12"/>
      <c r="M252" s="12"/>
      <c r="N252" s="12"/>
      <c r="O252" s="12"/>
      <c r="P252" s="66"/>
      <c r="Q252" s="66"/>
      <c r="R252" s="66"/>
      <c r="S252" s="12"/>
      <c r="T252" s="66"/>
      <c r="U252" s="12"/>
      <c r="V252" s="12"/>
      <c r="W252" s="12"/>
      <c r="X252" s="66"/>
      <c r="Y252" s="66"/>
      <c r="Z252" s="152"/>
      <c r="AA252" s="152"/>
      <c r="AB252" s="152"/>
      <c r="AC252" s="12"/>
      <c r="AD252" s="12"/>
      <c r="AE252" s="66"/>
      <c r="AG252" s="12"/>
    </row>
    <row r="253" spans="7:33">
      <c r="G253" s="12"/>
      <c r="H253" s="12"/>
      <c r="I253" s="12"/>
      <c r="J253" s="12"/>
      <c r="K253" s="12"/>
      <c r="L253" s="12"/>
      <c r="M253" s="12"/>
      <c r="N253" s="12"/>
      <c r="O253" s="12"/>
      <c r="P253" s="66"/>
      <c r="Q253" s="66"/>
      <c r="R253" s="66"/>
      <c r="S253" s="12"/>
      <c r="T253" s="66"/>
      <c r="U253" s="12"/>
      <c r="V253" s="12"/>
      <c r="W253" s="12"/>
      <c r="X253" s="66"/>
      <c r="Y253" s="66"/>
      <c r="Z253" s="152"/>
      <c r="AA253" s="152"/>
      <c r="AB253" s="152"/>
      <c r="AC253" s="12"/>
      <c r="AD253" s="12"/>
      <c r="AE253" s="66"/>
      <c r="AG253" s="12"/>
    </row>
    <row r="254" spans="7:33">
      <c r="G254" s="12"/>
      <c r="H254" s="12"/>
      <c r="I254" s="12"/>
      <c r="J254" s="12"/>
      <c r="K254" s="12"/>
      <c r="L254" s="12"/>
      <c r="M254" s="12"/>
      <c r="N254" s="12"/>
      <c r="O254" s="12"/>
      <c r="P254" s="66"/>
      <c r="Q254" s="66"/>
      <c r="R254" s="66"/>
      <c r="S254" s="12"/>
      <c r="T254" s="66"/>
      <c r="U254" s="12"/>
      <c r="V254" s="12"/>
      <c r="W254" s="12"/>
      <c r="X254" s="66"/>
      <c r="Y254" s="66"/>
      <c r="Z254" s="152"/>
      <c r="AA254" s="152"/>
      <c r="AB254" s="152"/>
      <c r="AC254" s="12"/>
      <c r="AD254" s="12"/>
      <c r="AE254" s="66"/>
      <c r="AG254" s="12"/>
    </row>
    <row r="255" spans="7:33">
      <c r="G255" s="12"/>
      <c r="H255" s="12"/>
      <c r="I255" s="12"/>
      <c r="J255" s="12"/>
      <c r="K255" s="12"/>
      <c r="L255" s="12"/>
      <c r="M255" s="12"/>
      <c r="N255" s="12"/>
      <c r="O255" s="12"/>
      <c r="P255" s="66"/>
      <c r="Q255" s="66"/>
      <c r="R255" s="66"/>
      <c r="S255" s="12"/>
      <c r="T255" s="66"/>
      <c r="U255" s="12"/>
      <c r="V255" s="12"/>
      <c r="W255" s="12"/>
      <c r="X255" s="66"/>
      <c r="Y255" s="66"/>
      <c r="Z255" s="152"/>
      <c r="AA255" s="152"/>
      <c r="AB255" s="152"/>
      <c r="AC255" s="12"/>
      <c r="AD255" s="12"/>
      <c r="AE255" s="66"/>
      <c r="AG255" s="12"/>
    </row>
    <row r="256" spans="7:33">
      <c r="G256" s="12"/>
      <c r="H256" s="12"/>
      <c r="I256" s="12"/>
      <c r="J256" s="12"/>
      <c r="K256" s="12"/>
      <c r="L256" s="12"/>
      <c r="M256" s="12"/>
      <c r="N256" s="12"/>
      <c r="O256" s="12"/>
      <c r="P256" s="66"/>
      <c r="Q256" s="66"/>
      <c r="R256" s="66"/>
      <c r="S256" s="12"/>
      <c r="T256" s="66"/>
      <c r="U256" s="12"/>
      <c r="V256" s="12"/>
      <c r="W256" s="12"/>
      <c r="X256" s="66"/>
      <c r="Y256" s="66"/>
      <c r="Z256" s="152"/>
      <c r="AA256" s="152"/>
      <c r="AB256" s="152"/>
      <c r="AC256" s="12"/>
      <c r="AD256" s="12"/>
      <c r="AE256" s="66"/>
      <c r="AG256" s="12"/>
    </row>
    <row r="257" spans="7:33">
      <c r="G257" s="12"/>
      <c r="H257" s="12"/>
      <c r="I257" s="12"/>
      <c r="J257" s="12"/>
      <c r="K257" s="12"/>
      <c r="L257" s="12"/>
      <c r="M257" s="12"/>
      <c r="N257" s="12"/>
      <c r="O257" s="12"/>
      <c r="P257" s="66"/>
      <c r="Q257" s="66"/>
      <c r="R257" s="66"/>
      <c r="S257" s="12"/>
      <c r="T257" s="66"/>
      <c r="U257" s="12"/>
      <c r="V257" s="12"/>
      <c r="W257" s="12"/>
      <c r="X257" s="66"/>
      <c r="Y257" s="66"/>
      <c r="Z257" s="152"/>
      <c r="AA257" s="152"/>
      <c r="AB257" s="152"/>
      <c r="AC257" s="12"/>
      <c r="AD257" s="12"/>
      <c r="AE257" s="66"/>
      <c r="AG257" s="12"/>
    </row>
    <row r="258" spans="7:33">
      <c r="G258" s="12"/>
      <c r="H258" s="12"/>
      <c r="I258" s="12"/>
      <c r="J258" s="12"/>
      <c r="K258" s="12"/>
      <c r="L258" s="12"/>
      <c r="M258" s="12"/>
      <c r="N258" s="12"/>
      <c r="O258" s="12"/>
      <c r="P258" s="66"/>
      <c r="Q258" s="66"/>
      <c r="R258" s="66"/>
      <c r="S258" s="12"/>
      <c r="T258" s="66"/>
      <c r="U258" s="12"/>
      <c r="V258" s="12"/>
      <c r="W258" s="12"/>
      <c r="X258" s="66"/>
      <c r="Y258" s="66"/>
      <c r="Z258" s="152"/>
      <c r="AA258" s="152"/>
      <c r="AB258" s="152"/>
      <c r="AC258" s="12"/>
      <c r="AD258" s="12"/>
      <c r="AE258" s="66"/>
      <c r="AG258" s="12"/>
    </row>
    <row r="259" spans="7:33">
      <c r="G259" s="12"/>
      <c r="H259" s="12"/>
      <c r="I259" s="12"/>
      <c r="J259" s="12"/>
      <c r="K259" s="12"/>
      <c r="L259" s="12"/>
      <c r="M259" s="12"/>
      <c r="N259" s="12"/>
      <c r="O259" s="12"/>
      <c r="P259" s="66"/>
      <c r="Q259" s="66"/>
      <c r="R259" s="66"/>
      <c r="S259" s="12"/>
      <c r="T259" s="66"/>
      <c r="U259" s="12"/>
      <c r="V259" s="12"/>
      <c r="W259" s="12"/>
      <c r="X259" s="66"/>
      <c r="Y259" s="66"/>
      <c r="Z259" s="152"/>
      <c r="AA259" s="152"/>
      <c r="AB259" s="152"/>
      <c r="AC259" s="12"/>
      <c r="AD259" s="12"/>
      <c r="AE259" s="66"/>
      <c r="AG259" s="12"/>
    </row>
    <row r="260" spans="7:33">
      <c r="G260" s="12"/>
      <c r="H260" s="12"/>
      <c r="I260" s="12"/>
      <c r="J260" s="12"/>
      <c r="K260" s="12"/>
      <c r="L260" s="12"/>
      <c r="M260" s="12"/>
      <c r="N260" s="12"/>
      <c r="O260" s="12"/>
      <c r="P260" s="66"/>
      <c r="Q260" s="66"/>
      <c r="R260" s="66"/>
      <c r="S260" s="12"/>
      <c r="T260" s="66"/>
      <c r="U260" s="12"/>
      <c r="V260" s="12"/>
      <c r="W260" s="12"/>
      <c r="X260" s="66"/>
      <c r="Y260" s="66"/>
      <c r="Z260" s="152"/>
      <c r="AA260" s="152"/>
      <c r="AB260" s="152"/>
      <c r="AC260" s="12"/>
      <c r="AD260" s="12"/>
      <c r="AE260" s="66"/>
      <c r="AG260" s="12"/>
    </row>
    <row r="261" spans="7:33">
      <c r="G261" s="12"/>
      <c r="H261" s="12"/>
      <c r="I261" s="12"/>
      <c r="J261" s="12"/>
      <c r="K261" s="12"/>
      <c r="L261" s="12"/>
      <c r="M261" s="12"/>
      <c r="N261" s="12"/>
      <c r="O261" s="12"/>
      <c r="P261" s="66"/>
      <c r="Q261" s="66"/>
      <c r="R261" s="66"/>
      <c r="S261" s="12"/>
      <c r="T261" s="66"/>
      <c r="U261" s="12"/>
      <c r="V261" s="12"/>
      <c r="W261" s="12"/>
      <c r="X261" s="66"/>
      <c r="Y261" s="66"/>
      <c r="Z261" s="152"/>
      <c r="AA261" s="152"/>
      <c r="AB261" s="152"/>
      <c r="AC261" s="12"/>
      <c r="AD261" s="12"/>
      <c r="AE261" s="66"/>
      <c r="AG261" s="12"/>
    </row>
    <row r="262" spans="7:33">
      <c r="G262" s="12"/>
      <c r="H262" s="12"/>
      <c r="I262" s="12"/>
      <c r="J262" s="12"/>
      <c r="K262" s="12"/>
      <c r="L262" s="12"/>
      <c r="M262" s="12"/>
      <c r="N262" s="12"/>
      <c r="O262" s="12"/>
      <c r="P262" s="66"/>
      <c r="Q262" s="66"/>
      <c r="R262" s="66"/>
      <c r="S262" s="12"/>
      <c r="T262" s="66"/>
      <c r="U262" s="12"/>
      <c r="V262" s="12"/>
      <c r="W262" s="12"/>
      <c r="X262" s="66"/>
      <c r="Y262" s="66"/>
      <c r="Z262" s="152"/>
      <c r="AA262" s="152"/>
      <c r="AB262" s="152"/>
      <c r="AC262" s="12"/>
      <c r="AD262" s="12"/>
      <c r="AE262" s="66"/>
      <c r="AG262" s="12"/>
    </row>
    <row r="263" spans="7:33">
      <c r="G263" s="12"/>
      <c r="H263" s="12"/>
      <c r="I263" s="12"/>
      <c r="J263" s="12"/>
      <c r="K263" s="12"/>
      <c r="L263" s="12"/>
      <c r="M263" s="12"/>
      <c r="N263" s="12"/>
      <c r="O263" s="12"/>
      <c r="P263" s="66"/>
      <c r="Q263" s="66"/>
      <c r="R263" s="66"/>
      <c r="S263" s="12"/>
      <c r="T263" s="66"/>
      <c r="U263" s="12"/>
      <c r="V263" s="12"/>
      <c r="W263" s="12"/>
      <c r="X263" s="66"/>
      <c r="Y263" s="66"/>
      <c r="Z263" s="152"/>
      <c r="AA263" s="152"/>
      <c r="AB263" s="152"/>
      <c r="AC263" s="12"/>
      <c r="AD263" s="12"/>
      <c r="AE263" s="66"/>
      <c r="AG263" s="12"/>
    </row>
    <row r="264" spans="7:33">
      <c r="G264" s="12"/>
      <c r="H264" s="12"/>
      <c r="I264" s="12"/>
      <c r="J264" s="12"/>
      <c r="K264" s="12"/>
      <c r="L264" s="12"/>
      <c r="M264" s="12"/>
      <c r="N264" s="12"/>
      <c r="O264" s="12"/>
      <c r="P264" s="66"/>
      <c r="Q264" s="66"/>
      <c r="R264" s="66"/>
      <c r="S264" s="12"/>
      <c r="T264" s="66"/>
      <c r="U264" s="12"/>
      <c r="V264" s="12"/>
      <c r="W264" s="12"/>
      <c r="X264" s="66"/>
      <c r="Y264" s="66"/>
      <c r="Z264" s="152"/>
      <c r="AA264" s="152"/>
      <c r="AB264" s="152"/>
      <c r="AC264" s="12"/>
      <c r="AD264" s="12"/>
      <c r="AE264" s="66"/>
      <c r="AG264" s="12"/>
    </row>
    <row r="265" spans="7:33">
      <c r="G265" s="12"/>
      <c r="H265" s="12"/>
      <c r="I265" s="12"/>
      <c r="J265" s="12"/>
      <c r="K265" s="12"/>
      <c r="L265" s="12"/>
      <c r="M265" s="12"/>
      <c r="N265" s="12"/>
      <c r="O265" s="12"/>
      <c r="P265" s="66"/>
      <c r="Q265" s="66"/>
      <c r="R265" s="66"/>
      <c r="S265" s="12"/>
      <c r="T265" s="66"/>
      <c r="U265" s="12"/>
      <c r="V265" s="12"/>
      <c r="W265" s="12"/>
      <c r="X265" s="66"/>
      <c r="Y265" s="66"/>
      <c r="Z265" s="152"/>
      <c r="AA265" s="152"/>
      <c r="AB265" s="152"/>
      <c r="AC265" s="12"/>
      <c r="AD265" s="12"/>
      <c r="AE265" s="66"/>
      <c r="AG265" s="12"/>
    </row>
    <row r="266" spans="7:33">
      <c r="G266" s="12"/>
      <c r="H266" s="12"/>
      <c r="I266" s="12"/>
      <c r="J266" s="12"/>
      <c r="K266" s="12"/>
      <c r="L266" s="12"/>
      <c r="M266" s="12"/>
      <c r="N266" s="12"/>
      <c r="O266" s="12"/>
      <c r="P266" s="66"/>
      <c r="Q266" s="66"/>
      <c r="R266" s="66"/>
      <c r="S266" s="12"/>
      <c r="T266" s="66"/>
      <c r="U266" s="12"/>
      <c r="V266" s="12"/>
      <c r="W266" s="12"/>
      <c r="X266" s="66"/>
      <c r="Y266" s="66"/>
      <c r="Z266" s="152"/>
      <c r="AA266" s="152"/>
      <c r="AB266" s="152"/>
      <c r="AC266" s="12"/>
      <c r="AD266" s="12"/>
      <c r="AE266" s="66"/>
      <c r="AG266" s="12"/>
    </row>
    <row r="267" spans="7:33">
      <c r="G267" s="12"/>
      <c r="H267" s="12"/>
      <c r="I267" s="12"/>
      <c r="J267" s="12"/>
      <c r="K267" s="12"/>
      <c r="L267" s="12"/>
      <c r="M267" s="12"/>
      <c r="N267" s="12"/>
      <c r="O267" s="12"/>
      <c r="P267" s="66"/>
      <c r="Q267" s="66"/>
      <c r="R267" s="66"/>
      <c r="S267" s="12"/>
      <c r="T267" s="66"/>
      <c r="U267" s="12"/>
      <c r="V267" s="12"/>
      <c r="W267" s="12"/>
      <c r="X267" s="66"/>
      <c r="Y267" s="66"/>
      <c r="Z267" s="152"/>
      <c r="AA267" s="152"/>
      <c r="AB267" s="152"/>
      <c r="AC267" s="12"/>
      <c r="AD267" s="12"/>
      <c r="AE267" s="66"/>
      <c r="AG267" s="12"/>
    </row>
    <row r="268" spans="7:33">
      <c r="G268" s="12"/>
      <c r="H268" s="12"/>
      <c r="I268" s="12"/>
      <c r="J268" s="12"/>
      <c r="K268" s="12"/>
      <c r="L268" s="12"/>
      <c r="M268" s="12"/>
      <c r="N268" s="12"/>
      <c r="O268" s="12"/>
      <c r="P268" s="66"/>
      <c r="Q268" s="66"/>
      <c r="R268" s="66"/>
      <c r="S268" s="12"/>
      <c r="T268" s="66"/>
      <c r="U268" s="12"/>
      <c r="V268" s="12"/>
      <c r="W268" s="12"/>
      <c r="X268" s="66"/>
      <c r="Y268" s="66"/>
      <c r="Z268" s="152"/>
      <c r="AA268" s="152"/>
      <c r="AB268" s="152"/>
      <c r="AC268" s="12"/>
      <c r="AD268" s="12"/>
      <c r="AE268" s="66"/>
      <c r="AG268" s="12"/>
    </row>
    <row r="269" spans="7:33">
      <c r="G269" s="12"/>
      <c r="H269" s="12"/>
      <c r="I269" s="12"/>
      <c r="J269" s="12"/>
      <c r="K269" s="12"/>
      <c r="L269" s="12"/>
      <c r="M269" s="12"/>
      <c r="N269" s="12"/>
      <c r="O269" s="12"/>
      <c r="P269" s="66"/>
      <c r="Q269" s="66"/>
      <c r="R269" s="66"/>
      <c r="S269" s="12"/>
      <c r="T269" s="66"/>
      <c r="U269" s="12"/>
      <c r="V269" s="12"/>
      <c r="W269" s="12"/>
      <c r="X269" s="66"/>
      <c r="Y269" s="66"/>
      <c r="Z269" s="152"/>
      <c r="AA269" s="152"/>
      <c r="AB269" s="152"/>
      <c r="AC269" s="12"/>
      <c r="AD269" s="12"/>
      <c r="AE269" s="66"/>
      <c r="AG269" s="12"/>
    </row>
    <row r="270" spans="7:33">
      <c r="G270" s="12"/>
      <c r="H270" s="12"/>
      <c r="I270" s="12"/>
      <c r="J270" s="12"/>
      <c r="K270" s="12"/>
      <c r="L270" s="12"/>
      <c r="M270" s="12"/>
      <c r="N270" s="12"/>
      <c r="O270" s="12"/>
      <c r="P270" s="66"/>
      <c r="Q270" s="66"/>
      <c r="R270" s="66"/>
      <c r="S270" s="12"/>
      <c r="T270" s="66"/>
      <c r="U270" s="12"/>
      <c r="V270" s="12"/>
      <c r="W270" s="12"/>
      <c r="X270" s="66"/>
      <c r="Y270" s="66"/>
      <c r="Z270" s="152"/>
      <c r="AA270" s="152"/>
      <c r="AB270" s="152"/>
      <c r="AC270" s="12"/>
      <c r="AD270" s="12"/>
      <c r="AE270" s="66"/>
      <c r="AG270" s="12"/>
    </row>
    <row r="271" spans="7:33">
      <c r="G271" s="12"/>
      <c r="H271" s="12"/>
      <c r="I271" s="12"/>
      <c r="J271" s="12"/>
      <c r="K271" s="12"/>
      <c r="L271" s="12"/>
      <c r="M271" s="12"/>
      <c r="N271" s="12"/>
      <c r="O271" s="12"/>
      <c r="P271" s="66"/>
      <c r="Q271" s="66"/>
      <c r="R271" s="66"/>
      <c r="S271" s="12"/>
      <c r="T271" s="66"/>
      <c r="U271" s="12"/>
      <c r="V271" s="12"/>
      <c r="W271" s="12"/>
      <c r="X271" s="66"/>
      <c r="Y271" s="66"/>
      <c r="Z271" s="152"/>
      <c r="AA271" s="152"/>
      <c r="AB271" s="152"/>
      <c r="AC271" s="12"/>
      <c r="AD271" s="12"/>
      <c r="AE271" s="66"/>
      <c r="AG271" s="12"/>
    </row>
    <row r="272" spans="7:33">
      <c r="G272" s="12"/>
      <c r="H272" s="12"/>
      <c r="I272" s="12"/>
      <c r="J272" s="12"/>
      <c r="K272" s="12"/>
      <c r="L272" s="12"/>
      <c r="M272" s="12"/>
      <c r="N272" s="12"/>
      <c r="O272" s="12"/>
      <c r="P272" s="66"/>
      <c r="Q272" s="66"/>
      <c r="R272" s="66"/>
      <c r="S272" s="12"/>
      <c r="T272" s="66"/>
      <c r="U272" s="12"/>
      <c r="V272" s="12"/>
      <c r="W272" s="12"/>
      <c r="X272" s="66"/>
      <c r="Y272" s="66"/>
      <c r="Z272" s="152"/>
      <c r="AA272" s="152"/>
      <c r="AB272" s="152"/>
      <c r="AC272" s="12"/>
      <c r="AD272" s="12"/>
      <c r="AE272" s="66"/>
      <c r="AG272" s="12"/>
    </row>
    <row r="273" spans="1:33">
      <c r="G273" s="12"/>
      <c r="H273" s="12"/>
      <c r="I273" s="12"/>
      <c r="J273" s="12"/>
      <c r="K273" s="12"/>
      <c r="L273" s="12"/>
      <c r="M273" s="12"/>
      <c r="N273" s="12"/>
      <c r="O273" s="12"/>
      <c r="P273" s="66"/>
      <c r="Q273" s="66"/>
      <c r="R273" s="66"/>
      <c r="S273" s="12"/>
      <c r="T273" s="66"/>
      <c r="U273" s="12"/>
      <c r="V273" s="12"/>
      <c r="W273" s="12"/>
      <c r="X273" s="66"/>
      <c r="Y273" s="66"/>
      <c r="Z273" s="152"/>
      <c r="AA273" s="152"/>
      <c r="AB273" s="152"/>
      <c r="AC273" s="12"/>
      <c r="AD273" s="12"/>
      <c r="AE273" s="66"/>
      <c r="AG273" s="12"/>
    </row>
    <row r="274" spans="1:33">
      <c r="G274" s="12"/>
      <c r="H274" s="12"/>
      <c r="I274" s="12"/>
      <c r="J274" s="12"/>
      <c r="K274" s="12"/>
      <c r="L274" s="12"/>
      <c r="M274" s="12"/>
      <c r="N274" s="12"/>
      <c r="O274" s="12"/>
      <c r="P274" s="66"/>
      <c r="Q274" s="66"/>
      <c r="R274" s="66"/>
      <c r="S274" s="12"/>
      <c r="T274" s="66"/>
      <c r="U274" s="12"/>
      <c r="V274" s="12"/>
      <c r="W274" s="12"/>
      <c r="X274" s="66"/>
      <c r="Y274" s="66"/>
      <c r="Z274" s="152"/>
      <c r="AA274" s="152"/>
      <c r="AB274" s="152"/>
      <c r="AC274" s="12"/>
      <c r="AD274" s="12"/>
      <c r="AE274" s="66"/>
      <c r="AG274" s="12"/>
    </row>
    <row r="275" spans="1:33">
      <c r="G275" s="12"/>
      <c r="H275" s="12"/>
      <c r="I275" s="12"/>
      <c r="J275" s="12"/>
      <c r="K275" s="12"/>
      <c r="L275" s="12"/>
      <c r="M275" s="12"/>
      <c r="N275" s="12"/>
      <c r="O275" s="12"/>
      <c r="P275" s="66"/>
      <c r="Q275" s="66"/>
      <c r="R275" s="66"/>
      <c r="S275" s="12"/>
      <c r="T275" s="66"/>
      <c r="U275" s="12"/>
      <c r="V275" s="12"/>
      <c r="W275" s="12"/>
      <c r="X275" s="66"/>
      <c r="Y275" s="66"/>
      <c r="Z275" s="152"/>
      <c r="AA275" s="152"/>
      <c r="AB275" s="152"/>
      <c r="AC275" s="12"/>
      <c r="AD275" s="12"/>
      <c r="AE275" s="66"/>
      <c r="AG275" s="12"/>
    </row>
    <row r="276" spans="1:33">
      <c r="G276" s="12"/>
      <c r="H276" s="12"/>
      <c r="I276" s="12"/>
      <c r="J276" s="12"/>
      <c r="K276" s="12"/>
      <c r="L276" s="12"/>
      <c r="M276" s="12"/>
      <c r="N276" s="12"/>
      <c r="O276" s="12"/>
      <c r="P276" s="66"/>
      <c r="Q276" s="66"/>
      <c r="R276" s="66"/>
      <c r="S276" s="12"/>
      <c r="T276" s="66"/>
      <c r="U276" s="12"/>
      <c r="V276" s="12"/>
      <c r="W276" s="12"/>
      <c r="X276" s="66"/>
      <c r="Y276" s="66"/>
      <c r="Z276" s="152"/>
      <c r="AA276" s="152"/>
      <c r="AB276" s="152"/>
      <c r="AC276" s="12"/>
      <c r="AD276" s="12"/>
      <c r="AE276" s="66"/>
      <c r="AG276" s="12"/>
    </row>
    <row r="277" spans="1:33">
      <c r="G277" s="12"/>
      <c r="H277" s="12"/>
      <c r="I277" s="12"/>
      <c r="J277" s="12"/>
      <c r="K277" s="12"/>
      <c r="L277" s="12"/>
      <c r="M277" s="12"/>
      <c r="N277" s="12"/>
      <c r="O277" s="12"/>
      <c r="P277" s="66"/>
      <c r="Q277" s="66"/>
      <c r="R277" s="66"/>
      <c r="S277" s="12"/>
      <c r="T277" s="66"/>
      <c r="U277" s="12"/>
      <c r="V277" s="12"/>
      <c r="W277" s="12"/>
      <c r="X277" s="66"/>
      <c r="Y277" s="66"/>
      <c r="Z277" s="152"/>
      <c r="AA277" s="152"/>
      <c r="AB277" s="152"/>
      <c r="AC277" s="12"/>
      <c r="AD277" s="12"/>
      <c r="AE277" s="66"/>
      <c r="AG277" s="12"/>
    </row>
    <row r="278" spans="1:33">
      <c r="G278" s="12"/>
      <c r="H278" s="12"/>
      <c r="I278" s="12"/>
      <c r="J278" s="12"/>
      <c r="K278" s="12"/>
      <c r="L278" s="12"/>
      <c r="M278" s="12"/>
      <c r="N278" s="12"/>
      <c r="O278" s="12"/>
      <c r="P278" s="66"/>
      <c r="Q278" s="66"/>
      <c r="R278" s="66"/>
      <c r="S278" s="12"/>
      <c r="T278" s="66"/>
      <c r="U278" s="12"/>
      <c r="V278" s="12"/>
      <c r="W278" s="12"/>
      <c r="X278" s="66"/>
      <c r="Y278" s="66"/>
      <c r="Z278" s="152"/>
      <c r="AA278" s="152"/>
      <c r="AB278" s="152"/>
      <c r="AC278" s="12"/>
      <c r="AD278" s="12"/>
      <c r="AE278" s="66"/>
      <c r="AG278" s="12"/>
    </row>
    <row r="279" spans="1:33">
      <c r="G279" s="12"/>
      <c r="H279" s="12"/>
      <c r="I279" s="12"/>
      <c r="J279" s="12"/>
      <c r="K279" s="12"/>
      <c r="L279" s="12"/>
      <c r="M279" s="12"/>
      <c r="N279" s="12"/>
      <c r="O279" s="12"/>
      <c r="P279" s="66"/>
      <c r="Q279" s="66"/>
      <c r="R279" s="66"/>
      <c r="S279" s="12"/>
      <c r="T279" s="66"/>
      <c r="U279" s="12"/>
      <c r="V279" s="12"/>
      <c r="W279" s="12"/>
      <c r="X279" s="66"/>
      <c r="Y279" s="66"/>
      <c r="Z279" s="152"/>
      <c r="AA279" s="152"/>
      <c r="AB279" s="152"/>
      <c r="AC279" s="12"/>
      <c r="AD279" s="12"/>
      <c r="AE279" s="66"/>
      <c r="AG279" s="12"/>
    </row>
    <row r="280" spans="1:33">
      <c r="A280" s="30"/>
      <c r="B280" s="30"/>
      <c r="C280" s="30"/>
      <c r="E280" s="30"/>
      <c r="F280" s="30"/>
      <c r="G280" s="30"/>
      <c r="H280" s="30"/>
      <c r="I280" s="30"/>
      <c r="J280" s="30"/>
      <c r="K280" s="30"/>
      <c r="L280" s="30"/>
      <c r="M280" s="12"/>
      <c r="N280" s="12"/>
      <c r="O280" s="30"/>
      <c r="P280" s="66"/>
      <c r="Q280" s="67"/>
      <c r="R280" s="66"/>
      <c r="S280" s="12"/>
      <c r="T280" s="66"/>
      <c r="U280" s="12"/>
      <c r="V280" s="12"/>
      <c r="W280" s="12"/>
      <c r="X280" s="66"/>
      <c r="Y280" s="66"/>
      <c r="Z280" s="152"/>
      <c r="AA280" s="152"/>
      <c r="AB280" s="152"/>
      <c r="AC280" s="12"/>
      <c r="AD280" s="12"/>
      <c r="AE280" s="66"/>
      <c r="AG280" s="12"/>
    </row>
    <row r="281" spans="1:33">
      <c r="A281" s="32"/>
      <c r="B281" s="32"/>
      <c r="C281" s="32"/>
      <c r="E281" s="32"/>
      <c r="F281" s="32"/>
      <c r="G281" s="32"/>
      <c r="H281" s="32"/>
      <c r="I281" s="32"/>
      <c r="J281" s="32"/>
      <c r="K281" s="32"/>
      <c r="L281" s="32"/>
      <c r="M281" s="12"/>
      <c r="N281" s="12"/>
      <c r="O281" s="32"/>
      <c r="P281" s="66"/>
      <c r="Q281" s="68"/>
      <c r="R281" s="66"/>
      <c r="S281" s="12"/>
      <c r="T281" s="66"/>
      <c r="U281" s="12"/>
      <c r="V281" s="12"/>
      <c r="W281" s="12"/>
      <c r="X281" s="66"/>
      <c r="Y281" s="66"/>
      <c r="Z281" s="152"/>
      <c r="AA281" s="152"/>
      <c r="AB281" s="152"/>
      <c r="AC281" s="12"/>
      <c r="AD281" s="12"/>
      <c r="AE281" s="66"/>
      <c r="AG281" s="12"/>
    </row>
    <row r="282" spans="1:33">
      <c r="A282" s="32"/>
      <c r="B282" s="32"/>
      <c r="C282" s="32"/>
      <c r="E282" s="32"/>
      <c r="F282" s="32"/>
      <c r="G282" s="32"/>
      <c r="H282" s="32"/>
      <c r="I282" s="32"/>
      <c r="J282" s="32"/>
      <c r="K282" s="32"/>
      <c r="L282" s="32"/>
      <c r="M282" s="12"/>
      <c r="N282" s="12"/>
      <c r="O282" s="32"/>
      <c r="P282" s="66"/>
      <c r="Q282" s="68"/>
      <c r="R282" s="66"/>
      <c r="S282" s="12"/>
      <c r="T282" s="66"/>
      <c r="U282" s="12"/>
      <c r="V282" s="12"/>
      <c r="W282" s="12"/>
      <c r="X282" s="66"/>
      <c r="Y282" s="66"/>
      <c r="Z282" s="152"/>
      <c r="AA282" s="152"/>
      <c r="AB282" s="152"/>
      <c r="AC282" s="12"/>
      <c r="AD282" s="12"/>
      <c r="AE282" s="66"/>
      <c r="AG282" s="12"/>
    </row>
    <row r="283" spans="1:33">
      <c r="A283" s="32"/>
      <c r="B283" s="32"/>
      <c r="C283" s="32"/>
      <c r="E283" s="32"/>
      <c r="F283" s="32"/>
      <c r="G283" s="32"/>
      <c r="H283" s="32"/>
      <c r="I283" s="32"/>
      <c r="J283" s="32"/>
      <c r="K283" s="32"/>
      <c r="L283" s="32"/>
      <c r="M283" s="12"/>
      <c r="N283" s="12"/>
      <c r="O283" s="32"/>
      <c r="P283" s="66"/>
      <c r="Q283" s="68"/>
      <c r="R283" s="66"/>
      <c r="S283" s="12"/>
      <c r="T283" s="66"/>
      <c r="U283" s="12"/>
      <c r="V283" s="12"/>
      <c r="W283" s="12"/>
      <c r="X283" s="66"/>
      <c r="Y283" s="66"/>
      <c r="Z283" s="152"/>
      <c r="AA283" s="152"/>
      <c r="AB283" s="152"/>
      <c r="AC283" s="12"/>
      <c r="AD283" s="12"/>
      <c r="AE283" s="66"/>
      <c r="AG283" s="12"/>
    </row>
    <row r="284" spans="1:33">
      <c r="A284" s="32"/>
      <c r="B284" s="32"/>
      <c r="C284" s="32"/>
      <c r="E284" s="32"/>
      <c r="F284" s="32"/>
      <c r="G284" s="32"/>
      <c r="H284" s="32"/>
      <c r="I284" s="32"/>
      <c r="J284" s="32"/>
      <c r="K284" s="32"/>
      <c r="L284" s="32"/>
      <c r="M284" s="12"/>
      <c r="N284" s="12"/>
      <c r="O284" s="32"/>
      <c r="P284" s="66"/>
      <c r="Q284" s="68"/>
      <c r="R284" s="66"/>
      <c r="S284" s="12"/>
      <c r="T284" s="66"/>
      <c r="U284" s="12"/>
      <c r="V284" s="12"/>
      <c r="W284" s="12"/>
      <c r="X284" s="66"/>
      <c r="Y284" s="66"/>
      <c r="Z284" s="152"/>
      <c r="AA284" s="152"/>
      <c r="AB284" s="152"/>
      <c r="AC284" s="12"/>
      <c r="AD284" s="12"/>
      <c r="AE284" s="66"/>
      <c r="AG284" s="12"/>
    </row>
    <row r="285" spans="1:33">
      <c r="A285" s="32"/>
      <c r="B285" s="32"/>
      <c r="C285" s="32"/>
      <c r="E285" s="32"/>
      <c r="F285" s="32"/>
      <c r="G285" s="32"/>
      <c r="H285" s="32"/>
      <c r="I285" s="32"/>
      <c r="J285" s="32"/>
      <c r="K285" s="32"/>
      <c r="L285" s="32"/>
      <c r="M285" s="12"/>
      <c r="N285" s="12"/>
      <c r="O285" s="32"/>
      <c r="P285" s="66"/>
      <c r="Q285" s="68"/>
      <c r="R285" s="66"/>
      <c r="S285" s="12"/>
      <c r="T285" s="66"/>
      <c r="U285" s="12"/>
      <c r="V285" s="12"/>
      <c r="W285" s="12"/>
      <c r="X285" s="66"/>
      <c r="Y285" s="66"/>
      <c r="Z285" s="152"/>
      <c r="AA285" s="152"/>
      <c r="AB285" s="152"/>
      <c r="AC285" s="12"/>
      <c r="AD285" s="12"/>
      <c r="AE285" s="66"/>
      <c r="AG285" s="12"/>
    </row>
    <row r="286" spans="1:33">
      <c r="A286" s="32"/>
      <c r="B286" s="32"/>
      <c r="C286" s="32"/>
      <c r="E286" s="32"/>
      <c r="F286" s="32"/>
      <c r="G286" s="32"/>
      <c r="H286" s="32"/>
      <c r="I286" s="32"/>
      <c r="J286" s="32"/>
      <c r="K286" s="32"/>
      <c r="L286" s="32"/>
      <c r="M286" s="12"/>
      <c r="N286" s="12"/>
      <c r="O286" s="32"/>
      <c r="P286" s="66"/>
      <c r="Q286" s="68"/>
      <c r="R286" s="66"/>
      <c r="S286" s="12"/>
      <c r="T286" s="66"/>
      <c r="U286" s="12"/>
      <c r="V286" s="12"/>
      <c r="W286" s="12"/>
      <c r="X286" s="66"/>
      <c r="Y286" s="66"/>
      <c r="Z286" s="152"/>
      <c r="AA286" s="152"/>
      <c r="AB286" s="152"/>
      <c r="AC286" s="12"/>
      <c r="AD286" s="12"/>
      <c r="AE286" s="66"/>
      <c r="AG286" s="12"/>
    </row>
    <row r="287" spans="1:33">
      <c r="A287" s="32"/>
      <c r="B287" s="32"/>
      <c r="C287" s="32"/>
      <c r="E287" s="32"/>
      <c r="F287" s="32"/>
      <c r="G287" s="32"/>
      <c r="H287" s="32"/>
      <c r="I287" s="32"/>
      <c r="J287" s="32"/>
      <c r="K287" s="32"/>
      <c r="L287" s="32"/>
      <c r="M287" s="12"/>
      <c r="N287" s="12"/>
      <c r="O287" s="32"/>
      <c r="P287" s="66"/>
      <c r="Q287" s="68"/>
      <c r="R287" s="66"/>
      <c r="S287" s="12"/>
      <c r="T287" s="66"/>
      <c r="U287" s="12"/>
      <c r="V287" s="12"/>
      <c r="W287" s="12"/>
      <c r="X287" s="66"/>
      <c r="Y287" s="66"/>
      <c r="Z287" s="152"/>
      <c r="AA287" s="152"/>
      <c r="AB287" s="152"/>
      <c r="AC287" s="12"/>
      <c r="AD287" s="12"/>
      <c r="AE287" s="66"/>
      <c r="AG287" s="12"/>
    </row>
    <row r="288" spans="1:33">
      <c r="A288" s="32"/>
      <c r="B288" s="32"/>
      <c r="C288" s="32"/>
      <c r="E288" s="32"/>
      <c r="F288" s="32"/>
      <c r="G288" s="32"/>
      <c r="H288" s="32"/>
      <c r="I288" s="32"/>
      <c r="J288" s="32"/>
      <c r="K288" s="32"/>
      <c r="L288" s="32"/>
      <c r="M288" s="12"/>
      <c r="N288" s="12"/>
      <c r="O288" s="32"/>
      <c r="P288" s="66"/>
      <c r="Q288" s="68"/>
      <c r="R288" s="66"/>
      <c r="S288" s="12"/>
      <c r="T288" s="66"/>
      <c r="U288" s="12"/>
      <c r="V288" s="12"/>
      <c r="W288" s="12"/>
      <c r="X288" s="66"/>
      <c r="Y288" s="66"/>
      <c r="Z288" s="152"/>
      <c r="AA288" s="152"/>
      <c r="AB288" s="152"/>
      <c r="AC288" s="12"/>
      <c r="AD288" s="12"/>
      <c r="AE288" s="66"/>
      <c r="AG288" s="12"/>
    </row>
    <row r="289" spans="1:33">
      <c r="A289" s="32"/>
      <c r="B289" s="32"/>
      <c r="C289" s="32"/>
      <c r="E289" s="32"/>
      <c r="F289" s="32"/>
      <c r="G289" s="32"/>
      <c r="H289" s="32"/>
      <c r="I289" s="32"/>
      <c r="J289" s="32"/>
      <c r="K289" s="32"/>
      <c r="L289" s="32"/>
      <c r="M289" s="30"/>
      <c r="N289" s="30"/>
      <c r="O289" s="32"/>
      <c r="P289" s="67"/>
      <c r="Q289" s="68"/>
      <c r="R289" s="67"/>
      <c r="S289" s="30"/>
      <c r="T289" s="67"/>
      <c r="U289" s="30"/>
      <c r="V289" s="30"/>
      <c r="W289" s="30"/>
      <c r="X289" s="67"/>
      <c r="Y289" s="67"/>
      <c r="AB289" s="153"/>
      <c r="AG289" s="30"/>
    </row>
    <row r="290" spans="1:33">
      <c r="A290" s="32"/>
      <c r="B290" s="32"/>
      <c r="C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68"/>
      <c r="Q290" s="68"/>
      <c r="R290" s="68"/>
      <c r="S290" s="32"/>
      <c r="T290" s="68"/>
      <c r="U290" s="32"/>
      <c r="V290" s="32"/>
      <c r="W290" s="32"/>
      <c r="X290" s="68"/>
      <c r="Y290" s="68"/>
      <c r="AB290" s="154"/>
      <c r="AG290" s="32"/>
    </row>
    <row r="291" spans="1:33">
      <c r="A291" s="32"/>
      <c r="B291" s="32"/>
      <c r="C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68"/>
      <c r="Q291" s="68"/>
      <c r="R291" s="68"/>
      <c r="S291" s="32"/>
      <c r="T291" s="68"/>
      <c r="U291" s="32"/>
      <c r="V291" s="32"/>
      <c r="W291" s="32"/>
      <c r="X291" s="68"/>
      <c r="Y291" s="68"/>
      <c r="AB291" s="154"/>
      <c r="AG291" s="32"/>
    </row>
    <row r="292" spans="1:33">
      <c r="A292" s="32"/>
      <c r="B292" s="32"/>
      <c r="C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68"/>
      <c r="Q292" s="68"/>
      <c r="R292" s="68"/>
      <c r="S292" s="32"/>
      <c r="T292" s="68"/>
      <c r="U292" s="32"/>
      <c r="V292" s="32"/>
      <c r="W292" s="32"/>
      <c r="X292" s="68"/>
      <c r="Y292" s="68"/>
      <c r="AB292" s="154"/>
      <c r="AG292" s="32"/>
    </row>
    <row r="293" spans="1:33">
      <c r="A293" s="32"/>
      <c r="B293" s="32"/>
      <c r="C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68"/>
      <c r="Q293" s="68"/>
      <c r="R293" s="68"/>
      <c r="S293" s="32"/>
      <c r="T293" s="68"/>
      <c r="U293" s="32"/>
      <c r="V293" s="32"/>
      <c r="W293" s="32"/>
      <c r="X293" s="68"/>
      <c r="Y293" s="68"/>
      <c r="AB293" s="154"/>
      <c r="AG293" s="32"/>
    </row>
    <row r="294" spans="1:33">
      <c r="A294" s="32"/>
      <c r="B294" s="32"/>
      <c r="C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68"/>
      <c r="Q294" s="68"/>
      <c r="R294" s="68"/>
      <c r="S294" s="32"/>
      <c r="T294" s="68"/>
      <c r="U294" s="32"/>
      <c r="V294" s="32"/>
      <c r="W294" s="32"/>
      <c r="X294" s="68"/>
      <c r="Y294" s="68"/>
      <c r="AB294" s="154"/>
      <c r="AG294" s="32"/>
    </row>
    <row r="295" spans="1:33">
      <c r="A295" s="32"/>
      <c r="B295" s="32"/>
      <c r="C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68"/>
      <c r="Q295" s="68"/>
      <c r="R295" s="68"/>
      <c r="S295" s="32"/>
      <c r="T295" s="68"/>
      <c r="U295" s="32"/>
      <c r="V295" s="32"/>
      <c r="W295" s="32"/>
      <c r="X295" s="68"/>
      <c r="Y295" s="68"/>
      <c r="AB295" s="154"/>
      <c r="AG295" s="32"/>
    </row>
    <row r="296" spans="1:33">
      <c r="A296" s="32"/>
      <c r="B296" s="32"/>
      <c r="C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68"/>
      <c r="Q296" s="68"/>
      <c r="R296" s="68"/>
      <c r="S296" s="32"/>
      <c r="T296" s="68"/>
      <c r="U296" s="32"/>
      <c r="V296" s="32"/>
      <c r="W296" s="32"/>
      <c r="X296" s="68"/>
      <c r="Y296" s="68"/>
      <c r="AB296" s="154"/>
      <c r="AG296" s="32"/>
    </row>
    <row r="297" spans="1:33">
      <c r="A297" s="32"/>
      <c r="B297" s="32"/>
      <c r="C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68"/>
      <c r="Q297" s="68"/>
      <c r="R297" s="68"/>
      <c r="S297" s="32"/>
      <c r="T297" s="68"/>
      <c r="U297" s="32"/>
      <c r="V297" s="32"/>
      <c r="W297" s="32"/>
      <c r="X297" s="68"/>
      <c r="Y297" s="68"/>
      <c r="AB297" s="154"/>
      <c r="AG297" s="32"/>
    </row>
    <row r="298" spans="1:33">
      <c r="A298" s="32"/>
      <c r="B298" s="32"/>
      <c r="C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68"/>
      <c r="Q298" s="68"/>
      <c r="R298" s="68"/>
      <c r="S298" s="32"/>
      <c r="T298" s="68"/>
      <c r="U298" s="32"/>
      <c r="V298" s="32"/>
      <c r="W298" s="32"/>
      <c r="X298" s="68"/>
      <c r="Y298" s="68"/>
      <c r="AB298" s="154"/>
      <c r="AG298" s="32"/>
    </row>
    <row r="299" spans="1:33">
      <c r="A299" s="32"/>
      <c r="B299" s="32"/>
      <c r="C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68"/>
      <c r="Q299" s="68"/>
      <c r="R299" s="68"/>
      <c r="S299" s="32"/>
      <c r="T299" s="68"/>
      <c r="U299" s="32"/>
      <c r="V299" s="32"/>
      <c r="W299" s="32"/>
      <c r="X299" s="68"/>
      <c r="Y299" s="68"/>
      <c r="AB299" s="154"/>
      <c r="AG299" s="32"/>
    </row>
    <row r="300" spans="1:33">
      <c r="A300" s="32"/>
      <c r="B300" s="32"/>
      <c r="C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68"/>
      <c r="Q300" s="68"/>
      <c r="R300" s="68"/>
      <c r="S300" s="32"/>
      <c r="T300" s="68"/>
      <c r="U300" s="32"/>
      <c r="V300" s="32"/>
      <c r="W300" s="32"/>
      <c r="X300" s="68"/>
      <c r="Y300" s="68"/>
      <c r="AB300" s="154"/>
      <c r="AG300" s="32"/>
    </row>
    <row r="301" spans="1:33">
      <c r="A301" s="32"/>
      <c r="B301" s="32"/>
      <c r="C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68"/>
      <c r="Q301" s="68"/>
      <c r="R301" s="68"/>
      <c r="S301" s="32"/>
      <c r="T301" s="68"/>
      <c r="U301" s="32"/>
      <c r="V301" s="32"/>
      <c r="W301" s="32"/>
      <c r="X301" s="68"/>
      <c r="Y301" s="68"/>
      <c r="AB301" s="154"/>
      <c r="AG301" s="32"/>
    </row>
    <row r="302" spans="1:33">
      <c r="A302" s="32"/>
      <c r="B302" s="32"/>
      <c r="C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68"/>
      <c r="Q302" s="68"/>
      <c r="R302" s="68"/>
      <c r="S302" s="32"/>
      <c r="T302" s="68"/>
      <c r="U302" s="32"/>
      <c r="V302" s="32"/>
      <c r="W302" s="32"/>
      <c r="X302" s="68"/>
      <c r="Y302" s="68"/>
      <c r="AB302" s="154"/>
      <c r="AG302" s="32"/>
    </row>
    <row r="303" spans="1:33">
      <c r="A303" s="32"/>
      <c r="B303" s="32"/>
      <c r="C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68"/>
      <c r="Q303" s="68"/>
      <c r="R303" s="68"/>
      <c r="S303" s="32"/>
      <c r="T303" s="68"/>
      <c r="U303" s="32"/>
      <c r="V303" s="32"/>
      <c r="W303" s="32"/>
      <c r="X303" s="68"/>
      <c r="Y303" s="68"/>
      <c r="AB303" s="154"/>
      <c r="AG303" s="32"/>
    </row>
    <row r="304" spans="1:33">
      <c r="A304" s="32"/>
      <c r="B304" s="32"/>
      <c r="C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68"/>
      <c r="Q304" s="68"/>
      <c r="R304" s="68"/>
      <c r="S304" s="32"/>
      <c r="T304" s="68"/>
      <c r="U304" s="32"/>
      <c r="V304" s="32"/>
      <c r="W304" s="32"/>
      <c r="X304" s="68"/>
      <c r="Y304" s="68"/>
      <c r="AB304" s="154"/>
      <c r="AG304" s="32"/>
    </row>
    <row r="305" spans="1:33">
      <c r="A305" s="32"/>
      <c r="B305" s="32"/>
      <c r="C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68"/>
      <c r="Q305" s="68"/>
      <c r="R305" s="68"/>
      <c r="S305" s="32"/>
      <c r="T305" s="68"/>
      <c r="U305" s="32"/>
      <c r="V305" s="32"/>
      <c r="W305" s="32"/>
      <c r="X305" s="68"/>
      <c r="Y305" s="68"/>
      <c r="AB305" s="154"/>
      <c r="AG305" s="32"/>
    </row>
    <row r="306" spans="1:33">
      <c r="A306" s="32"/>
      <c r="B306" s="32"/>
      <c r="C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68"/>
      <c r="Q306" s="68"/>
      <c r="R306" s="68"/>
      <c r="S306" s="32"/>
      <c r="T306" s="68"/>
      <c r="U306" s="32"/>
      <c r="V306" s="32"/>
      <c r="W306" s="32"/>
      <c r="X306" s="68"/>
      <c r="Y306" s="68"/>
      <c r="AB306" s="154"/>
      <c r="AG306" s="32"/>
    </row>
    <row r="307" spans="1:33">
      <c r="A307" s="32"/>
      <c r="B307" s="32"/>
      <c r="C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68"/>
      <c r="Q307" s="68"/>
      <c r="R307" s="68"/>
      <c r="S307" s="32"/>
      <c r="T307" s="68"/>
      <c r="U307" s="32"/>
      <c r="V307" s="32"/>
      <c r="W307" s="32"/>
      <c r="X307" s="68"/>
      <c r="Y307" s="68"/>
      <c r="AB307" s="154"/>
      <c r="AG307" s="32"/>
    </row>
    <row r="308" spans="1:33">
      <c r="A308" s="32"/>
      <c r="B308" s="32"/>
      <c r="C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68"/>
      <c r="Q308" s="68"/>
      <c r="R308" s="68"/>
      <c r="S308" s="32"/>
      <c r="T308" s="68"/>
      <c r="U308" s="32"/>
      <c r="V308" s="32"/>
      <c r="W308" s="32"/>
      <c r="X308" s="68"/>
      <c r="Y308" s="68"/>
      <c r="AB308" s="154"/>
      <c r="AG308" s="32"/>
    </row>
    <row r="309" spans="1:33">
      <c r="A309" s="32"/>
      <c r="B309" s="32"/>
      <c r="C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68"/>
      <c r="Q309" s="68"/>
      <c r="R309" s="68"/>
      <c r="S309" s="32"/>
      <c r="T309" s="68"/>
      <c r="U309" s="32"/>
      <c r="V309" s="32"/>
      <c r="W309" s="32"/>
      <c r="X309" s="68"/>
      <c r="Y309" s="68"/>
      <c r="AB309" s="154"/>
      <c r="AG309" s="32"/>
    </row>
    <row r="310" spans="1:33">
      <c r="A310" s="32"/>
      <c r="B310" s="32"/>
      <c r="C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68"/>
      <c r="Q310" s="68"/>
      <c r="R310" s="68"/>
      <c r="S310" s="32"/>
      <c r="T310" s="68"/>
      <c r="U310" s="32"/>
      <c r="V310" s="32"/>
      <c r="W310" s="32"/>
      <c r="X310" s="68"/>
      <c r="Y310" s="68"/>
      <c r="AB310" s="154"/>
      <c r="AG310" s="32"/>
    </row>
    <row r="311" spans="1:33">
      <c r="A311" s="32"/>
      <c r="B311" s="32"/>
      <c r="C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68"/>
      <c r="Q311" s="68"/>
      <c r="R311" s="68"/>
      <c r="S311" s="32"/>
      <c r="T311" s="68"/>
      <c r="U311" s="32"/>
      <c r="V311" s="32"/>
      <c r="W311" s="32"/>
      <c r="X311" s="68"/>
      <c r="Y311" s="68"/>
      <c r="AB311" s="154"/>
      <c r="AG311" s="32"/>
    </row>
    <row r="312" spans="1:33">
      <c r="A312" s="32"/>
      <c r="B312" s="32"/>
      <c r="C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68"/>
      <c r="Q312" s="68"/>
      <c r="R312" s="68"/>
      <c r="S312" s="32"/>
      <c r="T312" s="68"/>
      <c r="U312" s="32"/>
      <c r="V312" s="32"/>
      <c r="W312" s="32"/>
      <c r="X312" s="68"/>
      <c r="Y312" s="68"/>
      <c r="AB312" s="154"/>
      <c r="AG312" s="32"/>
    </row>
    <row r="313" spans="1:33">
      <c r="A313" s="32"/>
      <c r="B313" s="32"/>
      <c r="C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68"/>
      <c r="Q313" s="68"/>
      <c r="R313" s="68"/>
      <c r="S313" s="32"/>
      <c r="T313" s="68"/>
      <c r="U313" s="32"/>
      <c r="V313" s="32"/>
      <c r="W313" s="32"/>
      <c r="X313" s="68"/>
      <c r="Y313" s="68"/>
      <c r="AB313" s="154"/>
      <c r="AG313" s="32"/>
    </row>
    <row r="314" spans="1:33">
      <c r="A314" s="32"/>
      <c r="B314" s="32"/>
      <c r="C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68"/>
      <c r="Q314" s="68"/>
      <c r="R314" s="68"/>
      <c r="S314" s="32"/>
      <c r="T314" s="68"/>
      <c r="U314" s="32"/>
      <c r="V314" s="32"/>
      <c r="W314" s="32"/>
      <c r="X314" s="68"/>
      <c r="Y314" s="68"/>
      <c r="AB314" s="154"/>
      <c r="AG314" s="32"/>
    </row>
    <row r="315" spans="1:33">
      <c r="L315" s="32"/>
      <c r="M315" s="32"/>
      <c r="N315" s="32"/>
      <c r="P315" s="68"/>
      <c r="R315" s="68"/>
      <c r="S315" s="32"/>
      <c r="T315" s="68"/>
      <c r="U315" s="32"/>
      <c r="V315" s="32"/>
      <c r="W315" s="32"/>
      <c r="X315" s="68"/>
      <c r="Y315" s="68"/>
      <c r="AB315" s="154"/>
      <c r="AG315" s="32"/>
    </row>
    <row r="316" spans="1:33">
      <c r="L316" s="32"/>
      <c r="M316" s="32"/>
      <c r="N316" s="32"/>
      <c r="P316" s="68"/>
      <c r="R316" s="68"/>
      <c r="S316" s="32"/>
      <c r="T316" s="68"/>
      <c r="U316" s="32"/>
      <c r="V316" s="32"/>
      <c r="W316" s="32"/>
      <c r="X316" s="68"/>
      <c r="Y316" s="68"/>
      <c r="AB316" s="154"/>
      <c r="AG316" s="32"/>
    </row>
    <row r="317" spans="1:33">
      <c r="L317" s="32"/>
      <c r="M317" s="32"/>
      <c r="N317" s="32"/>
      <c r="P317" s="68"/>
      <c r="R317" s="68"/>
      <c r="S317" s="32"/>
      <c r="T317" s="68"/>
      <c r="U317" s="32"/>
      <c r="V317" s="32"/>
      <c r="W317" s="32"/>
      <c r="X317" s="68"/>
      <c r="Y317" s="68"/>
      <c r="AB317" s="154"/>
      <c r="AG317" s="32"/>
    </row>
    <row r="318" spans="1:33">
      <c r="L318" s="32"/>
      <c r="M318" s="32"/>
      <c r="N318" s="32"/>
      <c r="P318" s="68"/>
      <c r="R318" s="68"/>
      <c r="S318" s="32"/>
      <c r="T318" s="68"/>
      <c r="U318" s="32"/>
      <c r="V318" s="32"/>
      <c r="W318" s="32"/>
      <c r="X318" s="68"/>
      <c r="Y318" s="68"/>
      <c r="AB318" s="154"/>
      <c r="AG318" s="32"/>
    </row>
    <row r="319" spans="1:33">
      <c r="L319" s="32"/>
      <c r="M319" s="32"/>
      <c r="N319" s="32"/>
      <c r="P319" s="68"/>
      <c r="R319" s="68"/>
      <c r="S319" s="32"/>
      <c r="T319" s="68"/>
      <c r="U319" s="32"/>
      <c r="V319" s="32"/>
      <c r="W319" s="32"/>
      <c r="X319" s="68"/>
      <c r="Y319" s="68"/>
      <c r="AB319" s="154"/>
      <c r="AG319" s="32"/>
    </row>
    <row r="320" spans="1:33">
      <c r="L320" s="32"/>
      <c r="M320" s="32"/>
      <c r="N320" s="32"/>
      <c r="P320" s="68"/>
      <c r="R320" s="68"/>
      <c r="S320" s="32"/>
      <c r="T320" s="68"/>
      <c r="U320" s="32"/>
      <c r="V320" s="32"/>
      <c r="W320" s="32"/>
      <c r="X320" s="68"/>
      <c r="Y320" s="68"/>
      <c r="AB320" s="154"/>
      <c r="AG320" s="32"/>
    </row>
    <row r="321" spans="12:33">
      <c r="L321" s="32"/>
      <c r="M321" s="32"/>
      <c r="N321" s="32"/>
      <c r="P321" s="68"/>
      <c r="R321" s="68"/>
      <c r="S321" s="32"/>
      <c r="T321" s="68"/>
      <c r="U321" s="32"/>
      <c r="V321" s="32"/>
      <c r="W321" s="32"/>
      <c r="X321" s="68"/>
      <c r="Y321" s="68"/>
      <c r="AB321" s="154"/>
      <c r="AG321" s="32"/>
    </row>
    <row r="322" spans="12:33">
      <c r="L322" s="32"/>
      <c r="M322" s="32"/>
      <c r="N322" s="32"/>
      <c r="P322" s="68"/>
      <c r="R322" s="68"/>
      <c r="S322" s="32"/>
      <c r="T322" s="68"/>
      <c r="U322" s="32"/>
      <c r="V322" s="32"/>
      <c r="W322" s="32"/>
      <c r="X322" s="68"/>
      <c r="Y322" s="68"/>
      <c r="AB322" s="154"/>
      <c r="AG322" s="32"/>
    </row>
    <row r="323" spans="12:33">
      <c r="L323" s="32"/>
      <c r="M323" s="32"/>
      <c r="N323" s="32"/>
      <c r="P323" s="68"/>
      <c r="R323" s="68"/>
      <c r="S323" s="32"/>
      <c r="T323" s="68"/>
      <c r="U323" s="32"/>
      <c r="V323" s="32"/>
      <c r="W323" s="32"/>
      <c r="X323" s="68"/>
      <c r="Y323" s="68"/>
      <c r="AB323" s="154"/>
      <c r="AG323" s="32"/>
    </row>
    <row r="324" spans="12:33">
      <c r="L324" s="32"/>
      <c r="M324" s="32"/>
      <c r="N324" s="32"/>
      <c r="P324" s="68"/>
      <c r="R324" s="68"/>
      <c r="S324" s="32"/>
      <c r="T324" s="68"/>
      <c r="U324" s="32"/>
      <c r="V324" s="32"/>
      <c r="W324" s="32"/>
      <c r="X324" s="68"/>
    </row>
    <row r="325" spans="12:33">
      <c r="L325" s="32"/>
      <c r="M325" s="32"/>
      <c r="N325" s="32"/>
      <c r="P325" s="68"/>
      <c r="R325" s="68"/>
      <c r="S325" s="32"/>
      <c r="T325" s="68"/>
      <c r="U325" s="32"/>
      <c r="V325" s="32"/>
      <c r="W325" s="32"/>
      <c r="X325" s="68"/>
    </row>
    <row r="326" spans="12:33">
      <c r="L326" s="32"/>
      <c r="M326" s="32"/>
      <c r="N326" s="32"/>
      <c r="P326" s="68"/>
      <c r="R326" s="68"/>
      <c r="S326" s="32"/>
      <c r="T326" s="68"/>
      <c r="U326" s="32"/>
      <c r="V326" s="32"/>
      <c r="W326" s="32"/>
      <c r="X326" s="68"/>
    </row>
    <row r="327" spans="12:33">
      <c r="L327" s="32"/>
      <c r="M327" s="32"/>
      <c r="N327" s="32"/>
      <c r="P327" s="68"/>
      <c r="R327" s="68"/>
      <c r="S327" s="32"/>
      <c r="T327" s="68"/>
      <c r="U327" s="32"/>
      <c r="V327" s="32"/>
      <c r="W327" s="32"/>
      <c r="X327" s="68"/>
    </row>
    <row r="328" spans="12:33">
      <c r="L328" s="32"/>
      <c r="M328" s="32"/>
      <c r="N328" s="32"/>
      <c r="P328" s="68"/>
      <c r="R328" s="68"/>
      <c r="S328" s="32"/>
      <c r="T328" s="68"/>
      <c r="U328" s="32"/>
      <c r="V328" s="32"/>
      <c r="W328" s="32"/>
      <c r="X328" s="68"/>
    </row>
    <row r="329" spans="12:33">
      <c r="L329" s="32"/>
      <c r="M329" s="32"/>
      <c r="N329" s="32"/>
      <c r="P329" s="68"/>
      <c r="R329" s="68"/>
      <c r="S329" s="32"/>
      <c r="T329" s="68"/>
      <c r="U329" s="32"/>
      <c r="V329" s="32"/>
      <c r="W329" s="32"/>
      <c r="X329" s="68"/>
    </row>
    <row r="330" spans="12:33">
      <c r="L330" s="32"/>
      <c r="M330" s="32"/>
      <c r="N330" s="32"/>
      <c r="P330" s="68"/>
      <c r="R330" s="68"/>
      <c r="S330" s="32"/>
      <c r="T330" s="68"/>
      <c r="U330" s="32"/>
      <c r="V330" s="32"/>
      <c r="W330" s="32"/>
      <c r="X330" s="68"/>
    </row>
    <row r="331" spans="12:33">
      <c r="L331" s="32"/>
      <c r="M331" s="32"/>
      <c r="N331" s="32"/>
      <c r="P331" s="68"/>
      <c r="R331" s="68"/>
      <c r="S331" s="32"/>
      <c r="T331" s="68"/>
      <c r="U331" s="32"/>
      <c r="V331" s="32"/>
      <c r="W331" s="32"/>
      <c r="X331" s="68"/>
    </row>
    <row r="332" spans="12:33">
      <c r="L332" s="32"/>
      <c r="M332" s="32"/>
      <c r="N332" s="32"/>
      <c r="P332" s="68"/>
      <c r="R332" s="68"/>
      <c r="S332" s="32"/>
      <c r="T332" s="68"/>
      <c r="U332" s="32"/>
      <c r="V332" s="32"/>
      <c r="W332" s="32"/>
      <c r="X332" s="68"/>
    </row>
    <row r="333" spans="12:33">
      <c r="L333" s="32"/>
      <c r="M333" s="32"/>
      <c r="N333" s="32"/>
      <c r="P333" s="68"/>
      <c r="R333" s="68"/>
      <c r="S333" s="32"/>
      <c r="T333" s="68"/>
      <c r="U333" s="32"/>
      <c r="V333" s="32"/>
      <c r="W333" s="32"/>
      <c r="X333" s="68"/>
    </row>
    <row r="334" spans="12:33">
      <c r="L334" s="32"/>
      <c r="M334" s="32"/>
      <c r="N334" s="32"/>
      <c r="P334" s="68"/>
      <c r="R334" s="68"/>
      <c r="S334" s="32"/>
      <c r="T334" s="68"/>
      <c r="U334" s="32"/>
      <c r="V334" s="32"/>
      <c r="W334" s="32"/>
      <c r="X334" s="68"/>
    </row>
    <row r="335" spans="12:33">
      <c r="L335" s="32"/>
      <c r="M335" s="32"/>
      <c r="N335" s="32"/>
      <c r="P335" s="68"/>
      <c r="R335" s="68"/>
      <c r="S335" s="32"/>
      <c r="T335" s="68"/>
      <c r="U335" s="32"/>
      <c r="V335" s="32"/>
      <c r="W335" s="32"/>
      <c r="X335" s="68"/>
    </row>
    <row r="336" spans="12:33">
      <c r="L336" s="32"/>
      <c r="M336" s="32"/>
      <c r="N336" s="32"/>
      <c r="P336" s="68"/>
      <c r="R336" s="68"/>
      <c r="S336" s="32"/>
      <c r="T336" s="68"/>
      <c r="U336" s="32"/>
      <c r="V336" s="32"/>
      <c r="W336" s="32"/>
      <c r="X336" s="68"/>
    </row>
    <row r="337" spans="12:24">
      <c r="L337" s="32"/>
      <c r="M337" s="32"/>
      <c r="N337" s="32"/>
      <c r="P337" s="68"/>
      <c r="R337" s="68"/>
      <c r="S337" s="32"/>
      <c r="T337" s="68"/>
      <c r="U337" s="32"/>
      <c r="V337" s="32"/>
      <c r="W337" s="32"/>
      <c r="X337" s="68"/>
    </row>
    <row r="338" spans="12:24">
      <c r="M338" s="32"/>
      <c r="N338" s="32"/>
      <c r="P338" s="68"/>
      <c r="R338" s="68"/>
      <c r="S338" s="32"/>
      <c r="T338" s="68"/>
      <c r="U338" s="32"/>
      <c r="V338" s="32"/>
      <c r="W338" s="32"/>
      <c r="X338" s="68"/>
    </row>
    <row r="339" spans="12:24">
      <c r="M339" s="32"/>
      <c r="N339" s="32"/>
      <c r="P339" s="68"/>
      <c r="R339" s="68"/>
      <c r="S339" s="32"/>
      <c r="T339" s="68"/>
      <c r="U339" s="32"/>
      <c r="V339" s="32"/>
      <c r="W339" s="32"/>
      <c r="X339" s="68"/>
    </row>
    <row r="340" spans="12:24">
      <c r="M340" s="32"/>
      <c r="N340" s="32"/>
      <c r="P340" s="68"/>
      <c r="R340" s="68"/>
      <c r="S340" s="32"/>
      <c r="T340" s="68"/>
      <c r="U340" s="32"/>
      <c r="V340" s="32"/>
      <c r="W340" s="32"/>
      <c r="X340" s="68"/>
    </row>
    <row r="341" spans="12:24">
      <c r="M341" s="32"/>
      <c r="N341" s="32"/>
      <c r="P341" s="68"/>
      <c r="R341" s="68"/>
      <c r="S341" s="32"/>
      <c r="T341" s="68"/>
      <c r="U341" s="32"/>
      <c r="V341" s="32"/>
      <c r="W341" s="32"/>
      <c r="X341" s="68"/>
    </row>
    <row r="342" spans="12:24">
      <c r="M342" s="32"/>
      <c r="N342" s="32"/>
      <c r="P342" s="68"/>
      <c r="R342" s="68"/>
      <c r="S342" s="32"/>
      <c r="T342" s="68"/>
      <c r="U342" s="32"/>
      <c r="V342" s="32"/>
      <c r="W342" s="32"/>
      <c r="X342" s="68"/>
    </row>
    <row r="343" spans="12:24">
      <c r="M343" s="32"/>
      <c r="N343" s="32"/>
      <c r="P343" s="68"/>
      <c r="R343" s="68"/>
      <c r="S343" s="32"/>
      <c r="T343" s="68"/>
      <c r="U343" s="32"/>
      <c r="V343" s="32"/>
      <c r="W343" s="32"/>
      <c r="X343" s="68"/>
    </row>
    <row r="344" spans="12:24">
      <c r="M344" s="32"/>
      <c r="N344" s="32"/>
      <c r="P344" s="68"/>
      <c r="R344" s="68"/>
      <c r="S344" s="32"/>
      <c r="T344" s="68"/>
      <c r="U344" s="32"/>
      <c r="V344" s="32"/>
      <c r="W344" s="32"/>
      <c r="X344" s="68"/>
    </row>
    <row r="345" spans="12:24">
      <c r="M345" s="32"/>
      <c r="N345" s="32"/>
      <c r="P345" s="68"/>
      <c r="R345" s="68"/>
      <c r="S345" s="32"/>
      <c r="T345" s="68"/>
      <c r="U345" s="32"/>
      <c r="V345" s="32"/>
      <c r="W345" s="32"/>
      <c r="X345" s="68"/>
    </row>
    <row r="346" spans="12:24">
      <c r="M346" s="32"/>
      <c r="N346" s="32"/>
      <c r="P346" s="68"/>
      <c r="R346" s="68"/>
      <c r="S346" s="32"/>
      <c r="T346" s="68"/>
      <c r="U346" s="32"/>
      <c r="V346" s="32"/>
      <c r="W346" s="32"/>
      <c r="X346" s="68"/>
    </row>
  </sheetData>
  <mergeCells count="1">
    <mergeCell ref="Q5:R5"/>
  </mergeCells>
  <conditionalFormatting sqref="Y29:Y30 Y98">
    <cfRule type="cellIs" dxfId="98" priority="10" stopIfTrue="1" operator="lessThan">
      <formula>0</formula>
    </cfRule>
  </conditionalFormatting>
  <conditionalFormatting sqref="Y75">
    <cfRule type="cellIs" dxfId="97" priority="11" stopIfTrue="1" operator="greaterThan">
      <formula>0</formula>
    </cfRule>
  </conditionalFormatting>
  <conditionalFormatting sqref="Y52">
    <cfRule type="cellIs" dxfId="96" priority="12" stopIfTrue="1" operator="greaterThan">
      <formula>0</formula>
    </cfRule>
    <cfRule type="cellIs" dxfId="95" priority="13" stopIfTrue="1" operator="lessThan">
      <formula>0</formula>
    </cfRule>
  </conditionalFormatting>
  <conditionalFormatting sqref="Y75">
    <cfRule type="cellIs" dxfId="94" priority="9" operator="lessThan">
      <formula>0</formula>
    </cfRule>
  </conditionalFormatting>
  <conditionalFormatting sqref="H11:H18">
    <cfRule type="cellIs" dxfId="93" priority="7" operator="lessThan">
      <formula>0</formula>
    </cfRule>
    <cfRule type="cellIs" dxfId="92" priority="8" operator="greaterThan">
      <formula>0</formula>
    </cfRule>
  </conditionalFormatting>
  <conditionalFormatting sqref="J11:J18">
    <cfRule type="cellIs" dxfId="91" priority="5" operator="lessThan">
      <formula>0</formula>
    </cfRule>
    <cfRule type="cellIs" dxfId="90" priority="6" operator="greaterThan">
      <formula>0</formula>
    </cfRule>
  </conditionalFormatting>
  <conditionalFormatting sqref="O11:O18">
    <cfRule type="cellIs" dxfId="89" priority="3" operator="lessThan">
      <formula>0</formula>
    </cfRule>
    <cfRule type="cellIs" dxfId="88" priority="4" operator="greaterThan">
      <formula>0</formula>
    </cfRule>
  </conditionalFormatting>
  <conditionalFormatting sqref="Q11:Q18">
    <cfRule type="cellIs" dxfId="87" priority="1" operator="lessThan">
      <formula>0</formula>
    </cfRule>
    <cfRule type="cellIs" dxfId="8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875A8-BC40-44F0-B9F8-EE3B1A412ECE}">
  <dimension ref="A1"/>
  <sheetViews>
    <sheetView workbookViewId="0">
      <selection activeCell="P10" sqref="P10"/>
    </sheetView>
  </sheetViews>
  <sheetFormatPr baseColWidth="10" defaultRowHeight="1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347"/>
  <sheetViews>
    <sheetView zoomScale="95" zoomScaleNormal="95" workbookViewId="0">
      <selection activeCell="V20" sqref="V20"/>
    </sheetView>
  </sheetViews>
  <sheetFormatPr baseColWidth="10" defaultRowHeight="15"/>
  <cols>
    <col min="1" max="1" width="2" customWidth="1"/>
    <col min="2" max="2" width="7.08984375" customWidth="1"/>
    <col min="3" max="3" width="4.54296875" customWidth="1"/>
    <col min="4" max="4" width="9.36328125" customWidth="1"/>
    <col min="6" max="6" width="7.81640625" customWidth="1"/>
    <col min="7" max="7" width="7.90625" customWidth="1"/>
    <col min="8" max="8" width="8.54296875" customWidth="1"/>
    <col min="9" max="9" width="7.6328125" customWidth="1"/>
    <col min="10" max="11" width="6.90625" customWidth="1"/>
    <col min="12" max="12" width="6.81640625" style="9" customWidth="1"/>
    <col min="13" max="13" width="6.08984375" style="9" customWidth="1"/>
    <col min="14" max="14" width="5.08984375" customWidth="1"/>
    <col min="15" max="15" width="6.6328125" customWidth="1"/>
    <col min="16" max="16" width="7.08984375" customWidth="1"/>
    <col min="17" max="17" width="6.6328125" customWidth="1"/>
    <col min="18" max="18" width="6.54296875" style="9" customWidth="1"/>
    <col min="19" max="19" width="8" style="9" customWidth="1"/>
    <col min="20" max="20" width="6.81640625" style="96" customWidth="1"/>
    <col min="21" max="21" width="7.54296875" style="96" customWidth="1"/>
    <col min="22" max="22" width="7.1796875" style="96" customWidth="1"/>
    <col min="23" max="23" width="6.6328125" style="96" customWidth="1"/>
    <col min="24" max="24" width="6.81640625" customWidth="1"/>
    <col min="25" max="25" width="10.90625" style="9" customWidth="1"/>
    <col min="26" max="26" width="7.6328125" style="9" customWidth="1"/>
    <col min="27" max="27" width="8.90625" customWidth="1"/>
    <col min="28" max="28" width="20.90625" customWidth="1"/>
    <col min="29" max="29" width="14" customWidth="1"/>
    <col min="30" max="30" width="12.54296875" customWidth="1"/>
    <col min="31" max="31" width="10.90625" customWidth="1"/>
  </cols>
  <sheetData>
    <row r="1" spans="1:28" ht="15.6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64"/>
      <c r="M1" s="64"/>
      <c r="N1" s="39"/>
      <c r="O1" s="39"/>
      <c r="P1" s="39"/>
      <c r="Q1" s="39"/>
      <c r="R1" s="39"/>
      <c r="S1" s="39"/>
      <c r="T1" s="2"/>
      <c r="U1" s="4"/>
      <c r="V1" s="4"/>
      <c r="W1"/>
      <c r="Y1"/>
      <c r="Z1"/>
    </row>
    <row r="2" spans="1:28" ht="15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64"/>
      <c r="M2" s="64"/>
      <c r="N2" s="39"/>
      <c r="O2" s="39"/>
      <c r="P2" s="39"/>
      <c r="Q2" s="39"/>
      <c r="R2" s="39"/>
      <c r="S2" s="39"/>
      <c r="T2" s="2"/>
      <c r="U2" s="4"/>
      <c r="V2" s="4"/>
      <c r="W2"/>
      <c r="Y2"/>
      <c r="Z2"/>
    </row>
    <row r="3" spans="1:28" ht="24.6">
      <c r="A3" s="39"/>
      <c r="B3" s="39"/>
      <c r="C3" s="39"/>
      <c r="D3" s="184" t="s">
        <v>465</v>
      </c>
      <c r="E3" s="141"/>
      <c r="F3" s="141"/>
      <c r="G3" s="141"/>
      <c r="H3" s="141"/>
      <c r="I3" s="142" t="s">
        <v>502</v>
      </c>
      <c r="J3" s="141"/>
      <c r="K3" s="321" t="str">
        <f>+År!B2</f>
        <v>Skålda purke</v>
      </c>
      <c r="L3" s="322"/>
      <c r="M3" s="322"/>
      <c r="N3" s="314"/>
      <c r="O3" s="39"/>
      <c r="P3" s="39"/>
      <c r="Q3" s="39"/>
      <c r="R3" s="39"/>
      <c r="S3" s="39"/>
      <c r="T3" s="2"/>
      <c r="U3" s="4"/>
      <c r="V3" s="4"/>
      <c r="W3"/>
      <c r="Y3"/>
      <c r="Z3"/>
    </row>
    <row r="4" spans="1:28" ht="15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64"/>
      <c r="M4" s="64"/>
      <c r="N4" s="39"/>
      <c r="O4" s="39"/>
      <c r="P4" s="39"/>
      <c r="Q4" s="39"/>
      <c r="R4" s="39"/>
      <c r="S4" s="39"/>
      <c r="T4" s="2"/>
      <c r="U4" s="4"/>
      <c r="V4" s="4"/>
      <c r="W4"/>
      <c r="Y4"/>
      <c r="Z4"/>
    </row>
    <row r="5" spans="1:28" ht="21">
      <c r="A5" s="39"/>
      <c r="B5" s="39"/>
      <c r="C5" s="39"/>
      <c r="D5" s="39"/>
      <c r="E5" s="39"/>
      <c r="F5" s="57"/>
      <c r="G5" s="39"/>
      <c r="H5" s="39"/>
      <c r="I5" s="39"/>
      <c r="J5" s="39"/>
      <c r="K5" s="39"/>
      <c r="L5" s="64"/>
      <c r="M5" s="64"/>
      <c r="N5" s="39"/>
      <c r="O5" s="39"/>
      <c r="P5" s="39"/>
      <c r="Q5" s="39"/>
      <c r="R5" s="39"/>
      <c r="S5" s="39"/>
      <c r="T5" s="2"/>
      <c r="U5" s="4"/>
      <c r="V5" s="4"/>
      <c r="W5"/>
      <c r="Y5"/>
      <c r="Z5"/>
    </row>
    <row r="6" spans="1:28" ht="18" customHeight="1">
      <c r="A6" s="45"/>
      <c r="B6" s="45"/>
      <c r="C6" s="39"/>
      <c r="D6" s="57"/>
      <c r="E6" s="39"/>
      <c r="F6" s="39"/>
      <c r="G6" s="57"/>
      <c r="H6" s="69"/>
      <c r="I6" s="54"/>
      <c r="J6" s="39"/>
      <c r="K6" s="39"/>
      <c r="L6" s="64"/>
      <c r="M6" s="64"/>
      <c r="N6" s="39"/>
      <c r="O6" s="45"/>
      <c r="P6" s="39"/>
      <c r="Q6" s="39"/>
      <c r="R6" s="39"/>
      <c r="S6" s="39"/>
      <c r="T6" s="2"/>
      <c r="U6" s="4"/>
      <c r="V6" s="4"/>
      <c r="W6"/>
      <c r="Y6"/>
      <c r="Z6"/>
    </row>
    <row r="7" spans="1:28" ht="18" customHeight="1">
      <c r="A7" s="45"/>
      <c r="B7" s="45"/>
      <c r="C7" s="45" t="s">
        <v>8</v>
      </c>
      <c r="D7" s="27">
        <f>+År!R2</f>
        <v>24</v>
      </c>
      <c r="E7" s="39"/>
      <c r="F7" s="39"/>
      <c r="G7" s="45" t="s">
        <v>453</v>
      </c>
      <c r="H7" s="39"/>
      <c r="I7" s="317">
        <f>SUM(G12:G17)</f>
        <v>14103</v>
      </c>
      <c r="J7" s="318"/>
      <c r="K7" s="39"/>
      <c r="L7" s="64"/>
      <c r="M7" s="64"/>
      <c r="N7" s="39"/>
      <c r="O7" s="45"/>
      <c r="P7" s="39"/>
      <c r="Q7" s="39"/>
      <c r="R7" s="39"/>
      <c r="S7" s="39"/>
      <c r="T7" s="2"/>
      <c r="U7" s="4"/>
      <c r="V7" s="4"/>
      <c r="W7"/>
      <c r="Y7"/>
      <c r="Z7"/>
    </row>
    <row r="8" spans="1:28" ht="18" customHeight="1">
      <c r="A8" s="45"/>
      <c r="B8" s="45"/>
      <c r="C8" s="39"/>
      <c r="D8" s="57"/>
      <c r="E8" s="39"/>
      <c r="F8" s="39"/>
      <c r="G8" s="45"/>
      <c r="H8" s="39"/>
      <c r="I8" s="39"/>
      <c r="J8" s="39"/>
      <c r="K8" s="39"/>
      <c r="L8" s="64"/>
      <c r="M8" s="64"/>
      <c r="N8" s="39"/>
      <c r="O8" s="45"/>
      <c r="P8" s="39"/>
      <c r="Q8" s="39"/>
      <c r="R8" s="39"/>
      <c r="S8" s="39"/>
      <c r="T8" s="2"/>
      <c r="U8" s="4"/>
      <c r="V8" s="4"/>
      <c r="W8"/>
      <c r="Y8"/>
      <c r="Z8"/>
    </row>
    <row r="9" spans="1:28" ht="15.6">
      <c r="A9" s="42"/>
      <c r="B9" s="42"/>
      <c r="C9" s="42"/>
      <c r="D9" s="42"/>
      <c r="E9" s="42"/>
      <c r="F9" s="45" t="s">
        <v>3</v>
      </c>
      <c r="G9" s="39"/>
      <c r="H9" s="72" t="s">
        <v>3</v>
      </c>
      <c r="I9" s="100"/>
      <c r="J9" s="100"/>
      <c r="K9" s="39"/>
      <c r="L9" s="72" t="s">
        <v>18</v>
      </c>
      <c r="M9" s="72" t="s">
        <v>476</v>
      </c>
      <c r="N9" s="39"/>
      <c r="O9" s="72" t="s">
        <v>52</v>
      </c>
      <c r="P9" s="72" t="s">
        <v>11</v>
      </c>
      <c r="Q9" s="39"/>
      <c r="R9" s="95" t="s">
        <v>18</v>
      </c>
      <c r="S9" s="39"/>
      <c r="T9" s="2"/>
      <c r="U9" s="4"/>
      <c r="V9" s="4"/>
      <c r="W9"/>
      <c r="Y9"/>
      <c r="Z9"/>
    </row>
    <row r="10" spans="1:28" ht="15.6">
      <c r="A10" s="39"/>
      <c r="B10" s="39"/>
      <c r="C10" s="39"/>
      <c r="D10" s="39"/>
      <c r="E10" s="39"/>
      <c r="F10" s="34" t="s">
        <v>526</v>
      </c>
      <c r="G10" s="72" t="s">
        <v>3</v>
      </c>
      <c r="H10" s="72" t="s">
        <v>482</v>
      </c>
      <c r="I10" s="95" t="s">
        <v>3</v>
      </c>
      <c r="J10" s="95" t="s">
        <v>1</v>
      </c>
      <c r="K10" s="34" t="s">
        <v>18</v>
      </c>
      <c r="L10" s="72" t="s">
        <v>480</v>
      </c>
      <c r="M10" s="72" t="s">
        <v>480</v>
      </c>
      <c r="N10" s="34" t="s">
        <v>476</v>
      </c>
      <c r="O10" s="72" t="s">
        <v>85</v>
      </c>
      <c r="P10" s="72" t="s">
        <v>533</v>
      </c>
      <c r="Q10" s="34" t="s">
        <v>18</v>
      </c>
      <c r="R10" s="95" t="s">
        <v>480</v>
      </c>
      <c r="S10" s="39"/>
      <c r="T10" s="4"/>
      <c r="U10" s="1"/>
      <c r="V10" s="5"/>
      <c r="W10"/>
      <c r="Y10"/>
      <c r="Z10"/>
    </row>
    <row r="11" spans="1:28" ht="15.6">
      <c r="A11" s="39"/>
      <c r="B11" s="45" t="s">
        <v>63</v>
      </c>
      <c r="C11" s="45" t="s">
        <v>452</v>
      </c>
      <c r="D11" s="42"/>
      <c r="E11" s="45" t="s">
        <v>456</v>
      </c>
      <c r="F11" s="34" t="s">
        <v>505</v>
      </c>
      <c r="G11" s="72" t="s">
        <v>11</v>
      </c>
      <c r="H11" s="72" t="s">
        <v>475</v>
      </c>
      <c r="I11" s="95" t="s">
        <v>444</v>
      </c>
      <c r="J11" s="95" t="s">
        <v>444</v>
      </c>
      <c r="K11" s="34" t="s">
        <v>475</v>
      </c>
      <c r="L11" s="72" t="s">
        <v>477</v>
      </c>
      <c r="M11" s="72" t="s">
        <v>477</v>
      </c>
      <c r="N11" s="34" t="s">
        <v>478</v>
      </c>
      <c r="O11" s="72" t="s">
        <v>484</v>
      </c>
      <c r="P11" s="72" t="s">
        <v>540</v>
      </c>
      <c r="Q11" s="34" t="s">
        <v>30</v>
      </c>
      <c r="R11" s="95" t="s">
        <v>483</v>
      </c>
      <c r="S11" s="39"/>
      <c r="T11" s="4"/>
      <c r="U11" s="1"/>
      <c r="V11" s="5"/>
      <c r="W11"/>
      <c r="Y11"/>
      <c r="Z11"/>
    </row>
    <row r="12" spans="1:28" ht="15.6">
      <c r="A12" s="39"/>
      <c r="B12" s="2">
        <f>+'Ark1'!C2296</f>
        <v>2024</v>
      </c>
      <c r="C12" s="2">
        <f>+'Ark1'!I2296</f>
        <v>6</v>
      </c>
      <c r="D12" s="51" t="s">
        <v>53</v>
      </c>
      <c r="E12" s="51" t="s">
        <v>459</v>
      </c>
      <c r="F12" s="2">
        <f>+'Ark1'!Q2296</f>
        <v>175</v>
      </c>
      <c r="G12" s="18">
        <f>+'Ark1'!R2296</f>
        <v>5349</v>
      </c>
      <c r="H12" s="18">
        <f>+'Ark1'!S2296</f>
        <v>5346</v>
      </c>
      <c r="I12" s="51">
        <f>+'Ark1'!T2296</f>
        <v>37.928100404169314</v>
      </c>
      <c r="J12" s="51">
        <f>+'Ark1'!U2296</f>
        <v>39.25048166169109</v>
      </c>
      <c r="K12" s="5">
        <f>+'Ark1'!W2296</f>
        <v>58.605312383090151</v>
      </c>
      <c r="L12" s="18">
        <f>+'Ark1'!Y2296</f>
        <v>158.59190502897661</v>
      </c>
      <c r="M12" s="18">
        <f>+'Ark1'!AA2296</f>
        <v>31.688456382005047</v>
      </c>
      <c r="N12" s="5">
        <f>+'Ark1'!AB2296</f>
        <v>5.0827276805822486</v>
      </c>
      <c r="O12" s="18">
        <f>+'Ark1'!AC2296</f>
        <v>-42.188797900821243</v>
      </c>
      <c r="P12" s="18">
        <f t="shared" ref="P12:P44" si="0">+G12/F12</f>
        <v>30.565714285714286</v>
      </c>
      <c r="Q12" s="5">
        <f>+'Ark1'!V2296</f>
        <v>6.2467750981491879</v>
      </c>
      <c r="R12" s="51">
        <f>+'Ark1'!X2296</f>
        <v>171.87953641865019</v>
      </c>
      <c r="S12" s="39"/>
      <c r="T12" s="4"/>
      <c r="U12" s="1"/>
      <c r="V12" s="5"/>
      <c r="W12"/>
      <c r="Y12"/>
      <c r="Z12"/>
    </row>
    <row r="13" spans="1:28" ht="15.6">
      <c r="A13" s="39"/>
      <c r="B13" s="2">
        <f>+'Ark1'!C2297</f>
        <v>2024</v>
      </c>
      <c r="C13" s="2">
        <f>+'Ark1'!I2297</f>
        <v>24</v>
      </c>
      <c r="D13" s="51" t="s">
        <v>53</v>
      </c>
      <c r="E13" s="51" t="s">
        <v>68</v>
      </c>
      <c r="F13" s="2">
        <f>+'Ark1'!Q2297</f>
        <v>164</v>
      </c>
      <c r="G13" s="18">
        <f>+'Ark1'!R2297</f>
        <v>4894</v>
      </c>
      <c r="H13" s="18">
        <f>+'Ark1'!S2297</f>
        <v>4883</v>
      </c>
      <c r="I13" s="51">
        <f>+'Ark1'!T2297</f>
        <v>34.701836488690347</v>
      </c>
      <c r="J13" s="51">
        <f>+'Ark1'!U2297</f>
        <v>34.445857709455787</v>
      </c>
      <c r="K13" s="5">
        <f>+'Ark1'!W2297</f>
        <v>60.029285275445424</v>
      </c>
      <c r="L13" s="18">
        <f>+'Ark1'!Y2297</f>
        <v>152.11836943195723</v>
      </c>
      <c r="M13" s="18">
        <f>+'Ark1'!AA2297</f>
        <v>30.080658215120199</v>
      </c>
      <c r="N13" s="5">
        <f>+'Ark1'!AB2297</f>
        <v>3.8322069887454098</v>
      </c>
      <c r="O13" s="18">
        <f>+'Ark1'!AC2297</f>
        <v>-38.656627073839203</v>
      </c>
      <c r="P13" s="18">
        <f t="shared" si="0"/>
        <v>29.841463414634145</v>
      </c>
      <c r="Q13" s="5">
        <f>+'Ark1'!V2297</f>
        <v>4.7464241928892514</v>
      </c>
      <c r="R13" s="51">
        <f>+'Ark1'!X2297</f>
        <v>165.13749562225121</v>
      </c>
      <c r="S13" s="39"/>
      <c r="T13" s="4"/>
      <c r="U13" s="1"/>
      <c r="V13" s="5"/>
      <c r="W13"/>
      <c r="X13" s="2"/>
      <c r="Y13" s="2"/>
      <c r="Z13" s="2"/>
    </row>
    <row r="14" spans="1:28" ht="15.6">
      <c r="A14" s="39"/>
      <c r="B14" s="2">
        <f>+'Ark1'!C2298</f>
        <v>2024</v>
      </c>
      <c r="C14" s="2">
        <f>+'Ark1'!I2298</f>
        <v>49</v>
      </c>
      <c r="D14" s="51" t="s">
        <v>53</v>
      </c>
      <c r="E14" s="51" t="s">
        <v>69</v>
      </c>
      <c r="F14" s="2">
        <f>+'Ark1'!Q2298</f>
        <v>81</v>
      </c>
      <c r="G14" s="18">
        <f>+'Ark1'!R2298</f>
        <v>1431</v>
      </c>
      <c r="H14" s="18">
        <f>+'Ark1'!S2298</f>
        <v>1430</v>
      </c>
      <c r="I14" s="51">
        <f>+'Ark1'!T2298</f>
        <v>10.146777281429483</v>
      </c>
      <c r="J14" s="51">
        <f>+'Ark1'!U2298</f>
        <v>9.8355733763698368</v>
      </c>
      <c r="K14" s="5">
        <f>+'Ark1'!W2298</f>
        <v>58.595104895104882</v>
      </c>
      <c r="L14" s="18">
        <f>+'Ark1'!Y2298</f>
        <v>148.54863731656212</v>
      </c>
      <c r="M14" s="18">
        <f>+'Ark1'!AA2298</f>
        <v>28.699932578768003</v>
      </c>
      <c r="N14" s="5">
        <f>+'Ark1'!AB2298</f>
        <v>4.4909050074789558</v>
      </c>
      <c r="O14" s="18">
        <f>+'Ark1'!AC2298</f>
        <v>-34.386803471379466</v>
      </c>
      <c r="P14" s="18">
        <f t="shared" si="0"/>
        <v>17.666666666666668</v>
      </c>
      <c r="Q14" s="5">
        <f>+'Ark1'!V2298</f>
        <v>6.4493361285814093</v>
      </c>
      <c r="R14" s="51">
        <f>+'Ark1'!X2298</f>
        <v>161.03574086566388</v>
      </c>
      <c r="S14" s="39"/>
      <c r="T14" s="4"/>
      <c r="U14" s="11"/>
      <c r="V14" s="5"/>
      <c r="W14"/>
      <c r="X14" s="2"/>
      <c r="Y14" s="2"/>
      <c r="Z14" s="4"/>
      <c r="AA14" s="4"/>
      <c r="AB14" s="4"/>
    </row>
    <row r="15" spans="1:28" ht="15.6">
      <c r="A15" s="39"/>
      <c r="B15" s="2">
        <f>+'Ark1'!C2299</f>
        <v>2024</v>
      </c>
      <c r="C15" s="2">
        <f>+'Ark1'!I2299</f>
        <v>80</v>
      </c>
      <c r="D15" s="51" t="s">
        <v>10</v>
      </c>
      <c r="E15" s="51" t="s">
        <v>9</v>
      </c>
      <c r="F15" s="2">
        <f>+'Ark1'!Q2299</f>
        <v>98</v>
      </c>
      <c r="G15" s="18">
        <f>+'Ark1'!R2299</f>
        <v>2313</v>
      </c>
      <c r="H15" s="18">
        <f>+'Ark1'!S2299</f>
        <v>2298</v>
      </c>
      <c r="I15" s="51">
        <f>+'Ark1'!T2299</f>
        <v>16.400765794511813</v>
      </c>
      <c r="J15" s="51">
        <f>+'Ark1'!U2299</f>
        <v>15.718342195414964</v>
      </c>
      <c r="K15" s="5">
        <f>+'Ark1'!W2299</f>
        <v>58.395126196692786</v>
      </c>
      <c r="L15" s="18">
        <f>+'Ark1'!Y2299</f>
        <v>146.87224383917004</v>
      </c>
      <c r="M15" s="18">
        <f>+'Ark1'!AA2299</f>
        <v>28.917244322737687</v>
      </c>
      <c r="N15" s="5">
        <f>+'Ark1'!AB2299</f>
        <v>4.4797788304364383</v>
      </c>
      <c r="O15" s="18">
        <f>+'Ark1'!AC2299</f>
        <v>-39.942388803929056</v>
      </c>
      <c r="P15" s="18">
        <f t="shared" si="0"/>
        <v>23.602040816326532</v>
      </c>
      <c r="Q15" s="5">
        <f>+'Ark1'!V2299</f>
        <v>6.9321227842628588</v>
      </c>
      <c r="R15" s="51">
        <f>+'Ark1'!X2299</f>
        <v>160.23825951485287</v>
      </c>
      <c r="S15" s="39"/>
      <c r="T15" s="4"/>
      <c r="U15" s="11"/>
      <c r="V15" s="5"/>
      <c r="W15"/>
      <c r="X15" s="1"/>
      <c r="Y15" s="1"/>
      <c r="AA15" s="9"/>
      <c r="AB15" s="9"/>
    </row>
    <row r="16" spans="1:28" ht="15.6">
      <c r="A16" s="39"/>
      <c r="B16" s="2">
        <f>+'Ark1'!C2300</f>
        <v>2024</v>
      </c>
      <c r="C16" s="2">
        <f>+'Ark1'!I2300</f>
        <v>81</v>
      </c>
      <c r="D16" s="51" t="s">
        <v>10</v>
      </c>
      <c r="E16" s="51" t="s">
        <v>57</v>
      </c>
      <c r="F16" s="2">
        <f>+'Ark1'!Q2300</f>
        <v>13</v>
      </c>
      <c r="G16" s="18">
        <f>+'Ark1'!R2300</f>
        <v>38</v>
      </c>
      <c r="H16" s="18">
        <f>+'Ark1'!S2300</f>
        <v>38</v>
      </c>
      <c r="I16" s="51">
        <f>+'Ark1'!T2300</f>
        <v>0.26944621711692546</v>
      </c>
      <c r="J16" s="51">
        <f>+'Ark1'!U2300</f>
        <v>0.2343763013194112</v>
      </c>
      <c r="K16" s="5">
        <f>+'Ark1'!W2300</f>
        <v>58.631578947368403</v>
      </c>
      <c r="L16" s="18">
        <f>+'Ark1'!Y2300</f>
        <v>133.30263157894743</v>
      </c>
      <c r="M16" s="18">
        <f>+'Ark1'!AA2300</f>
        <v>11.077965014579975</v>
      </c>
      <c r="N16" s="5">
        <f>+'Ark1'!AB2300</f>
        <v>3.3671872740470796</v>
      </c>
      <c r="O16" s="18">
        <f>+'Ark1'!AC2300</f>
        <v>-8.0399549944918736</v>
      </c>
      <c r="P16" s="18">
        <f t="shared" si="0"/>
        <v>2.9230769230769229</v>
      </c>
      <c r="Q16" s="5">
        <f>+'Ark1'!V2300</f>
        <v>8.1578947368421026</v>
      </c>
      <c r="R16" s="51">
        <f>+'Ark1'!X2300</f>
        <v>144.42321947881626</v>
      </c>
      <c r="S16" s="39"/>
      <c r="T16" s="4"/>
      <c r="U16" s="11"/>
      <c r="V16" s="5"/>
      <c r="W16"/>
      <c r="X16" s="1"/>
      <c r="Y16" s="1"/>
      <c r="AA16" s="9"/>
      <c r="AB16" s="9"/>
    </row>
    <row r="17" spans="1:28" ht="15.6">
      <c r="A17" s="39"/>
      <c r="B17" s="2">
        <f>+'Ark1'!C2301</f>
        <v>2024</v>
      </c>
      <c r="C17" s="2">
        <f>+'Ark1'!I2301</f>
        <v>83</v>
      </c>
      <c r="D17" s="51" t="s">
        <v>10</v>
      </c>
      <c r="E17" s="51" t="s">
        <v>490</v>
      </c>
      <c r="F17" s="2">
        <f>+'Ark1'!Q2301</f>
        <v>17</v>
      </c>
      <c r="G17" s="18">
        <f>+'Ark1'!R2301</f>
        <v>78</v>
      </c>
      <c r="H17" s="18">
        <f>+'Ark1'!S2301</f>
        <v>78</v>
      </c>
      <c r="I17" s="51">
        <f>+'Ark1'!T2301</f>
        <v>0.5530738140821102</v>
      </c>
      <c r="J17" s="51">
        <f>+'Ark1'!U2301</f>
        <v>0.51536875574894092</v>
      </c>
      <c r="K17" s="5">
        <f>+'Ark1'!W2301</f>
        <v>58.294871794871788</v>
      </c>
      <c r="L17" s="18">
        <f>+'Ark1'!Y2301</f>
        <v>142.80128205128199</v>
      </c>
      <c r="M17" s="18">
        <f>+'Ark1'!AA2301</f>
        <v>24.234418698173833</v>
      </c>
      <c r="N17" s="5">
        <f>+'Ark1'!AB2301</f>
        <v>4.6633018300258318</v>
      </c>
      <c r="O17" s="18">
        <f>+'Ark1'!AC2301</f>
        <v>-48.60516263196412</v>
      </c>
      <c r="P17" s="18">
        <f t="shared" si="0"/>
        <v>4.5882352941176467</v>
      </c>
      <c r="Q17" s="5">
        <f>+'Ark1'!V2301</f>
        <v>6.8461538461538449</v>
      </c>
      <c r="R17" s="51">
        <f>+'Ark1'!X2301</f>
        <v>154.71428174570113</v>
      </c>
      <c r="S17" s="39"/>
      <c r="T17" s="4"/>
      <c r="U17" s="11"/>
      <c r="V17" s="5"/>
      <c r="W17"/>
      <c r="X17" s="1"/>
      <c r="Y17" s="1"/>
      <c r="AA17" s="9"/>
      <c r="AB17" s="9"/>
    </row>
    <row r="18" spans="1:28" ht="15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4"/>
      <c r="U18" s="11"/>
      <c r="V18" s="5"/>
      <c r="W18"/>
      <c r="X18" s="1"/>
      <c r="Y18" s="1"/>
      <c r="AA18" s="9"/>
      <c r="AB18" s="9"/>
    </row>
    <row r="19" spans="1:28" ht="15.6">
      <c r="A19" s="39"/>
      <c r="B19" s="47">
        <f>+'Ark1'!C2302</f>
        <v>2023</v>
      </c>
      <c r="C19" s="47">
        <f>+'Ark1'!I2302</f>
        <v>6</v>
      </c>
      <c r="D19" s="88" t="s">
        <v>53</v>
      </c>
      <c r="E19" s="88" t="s">
        <v>459</v>
      </c>
      <c r="F19" s="47">
        <f>+'Ark1'!Q2302</f>
        <v>178</v>
      </c>
      <c r="G19" s="65">
        <f>+'Ark1'!R2302</f>
        <v>5141</v>
      </c>
      <c r="H19" s="65">
        <f>+'Ark1'!S2302</f>
        <v>5139</v>
      </c>
      <c r="I19" s="101">
        <f>+'Ark1'!T2302</f>
        <v>35.236463331048654</v>
      </c>
      <c r="J19" s="101">
        <f>+'Ark1'!U2302</f>
        <v>36.122161463564971</v>
      </c>
      <c r="K19" s="49">
        <f>+'Ark1'!W2302</f>
        <v>58.410001945903886</v>
      </c>
      <c r="L19" s="65">
        <f>+'Ark1'!Y2302</f>
        <v>158.54219023536299</v>
      </c>
      <c r="M19" s="65">
        <f>+'Ark1'!AA2302</f>
        <v>32.269514241160586</v>
      </c>
      <c r="N19" s="49">
        <f>+'Ark1'!AB2302</f>
        <v>5.3706213632678796</v>
      </c>
      <c r="O19" s="65">
        <f>+'Ark1'!AC2302</f>
        <v>-41.562105742446526</v>
      </c>
      <c r="P19" s="65">
        <f t="shared" si="0"/>
        <v>28.882022471910112</v>
      </c>
      <c r="Q19" s="49">
        <f>+'Ark1'!V2302</f>
        <v>6.3654930947286514</v>
      </c>
      <c r="R19" s="101">
        <f>+'Ark1'!X2302</f>
        <v>171.84148085737323</v>
      </c>
      <c r="S19" s="39"/>
      <c r="T19" s="4"/>
      <c r="U19" s="5"/>
      <c r="V19" s="5"/>
      <c r="W19"/>
      <c r="X19" s="1"/>
      <c r="Y19" s="1"/>
      <c r="AA19" s="9"/>
      <c r="AB19" s="9"/>
    </row>
    <row r="20" spans="1:28" ht="15.6">
      <c r="A20" s="39"/>
      <c r="B20" s="47">
        <f>+'Ark1'!C2303</f>
        <v>2023</v>
      </c>
      <c r="C20" s="47">
        <f>+'Ark1'!I2303</f>
        <v>24</v>
      </c>
      <c r="D20" s="88" t="s">
        <v>53</v>
      </c>
      <c r="E20" s="88" t="s">
        <v>68</v>
      </c>
      <c r="F20" s="47">
        <f>+'Ark1'!Q2303</f>
        <v>171</v>
      </c>
      <c r="G20" s="65">
        <f>+'Ark1'!R2303</f>
        <v>5475</v>
      </c>
      <c r="H20" s="65">
        <f>+'Ark1'!S2303</f>
        <v>5469</v>
      </c>
      <c r="I20" s="101">
        <f>+'Ark1'!T2303</f>
        <v>37.525702535983555</v>
      </c>
      <c r="J20" s="101">
        <f>+'Ark1'!U2303</f>
        <v>37.36115854995915</v>
      </c>
      <c r="K20" s="49">
        <f>+'Ark1'!W2303</f>
        <v>59.917900895959058</v>
      </c>
      <c r="L20" s="65">
        <f>+'Ark1'!Y2303</f>
        <v>153.97667579908699</v>
      </c>
      <c r="M20" s="65">
        <f>+'Ark1'!AA2303</f>
        <v>29.562527202191848</v>
      </c>
      <c r="N20" s="49">
        <f>+'Ark1'!AB2303</f>
        <v>4.0066715596701279</v>
      </c>
      <c r="O20" s="65">
        <f>+'Ark1'!AC2303</f>
        <v>-37.794778667800003</v>
      </c>
      <c r="P20" s="65">
        <f t="shared" si="0"/>
        <v>32.017543859649123</v>
      </c>
      <c r="Q20" s="49">
        <f>+'Ark1'!V2303</f>
        <v>5.1002739726027393</v>
      </c>
      <c r="R20" s="101">
        <f>+'Ark1'!X2303</f>
        <v>166.99523590436203</v>
      </c>
      <c r="S20" s="39"/>
      <c r="T20" s="4"/>
      <c r="U20" s="5"/>
      <c r="V20" s="5"/>
      <c r="W20"/>
      <c r="X20" s="1"/>
      <c r="Y20" s="1"/>
      <c r="AA20" s="9"/>
      <c r="AB20" s="9"/>
    </row>
    <row r="21" spans="1:28" ht="15.6">
      <c r="A21" s="39"/>
      <c r="B21" s="47">
        <f>+'Ark1'!C2304</f>
        <v>2023</v>
      </c>
      <c r="C21" s="47">
        <f>+'Ark1'!I2304</f>
        <v>49</v>
      </c>
      <c r="D21" s="88" t="s">
        <v>53</v>
      </c>
      <c r="E21" s="88" t="s">
        <v>69</v>
      </c>
      <c r="F21" s="47">
        <f>+'Ark1'!Q2304</f>
        <v>111</v>
      </c>
      <c r="G21" s="65">
        <f>+'Ark1'!R2304</f>
        <v>1504</v>
      </c>
      <c r="H21" s="65">
        <f>+'Ark1'!S2304</f>
        <v>1501</v>
      </c>
      <c r="I21" s="101">
        <f>+'Ark1'!T2304</f>
        <v>10.308430431802606</v>
      </c>
      <c r="J21" s="101">
        <f>+'Ark1'!U2304</f>
        <v>9.7179918735646726</v>
      </c>
      <c r="K21" s="49">
        <f>+'Ark1'!W2304</f>
        <v>59.17121918720855</v>
      </c>
      <c r="L21" s="65">
        <f>+'Ark1'!Y2304</f>
        <v>145.79660904255329</v>
      </c>
      <c r="M21" s="65">
        <f>+'Ark1'!AA2304</f>
        <v>30.015263096465599</v>
      </c>
      <c r="N21" s="49">
        <f>+'Ark1'!AB2304</f>
        <v>4.1850115370069929</v>
      </c>
      <c r="O21" s="65">
        <f>+'Ark1'!AC2304</f>
        <v>-37.992510042353622</v>
      </c>
      <c r="P21" s="65">
        <f t="shared" si="0"/>
        <v>13.54954954954955</v>
      </c>
      <c r="Q21" s="49">
        <f>+'Ark1'!V2304</f>
        <v>6.2400265957446797</v>
      </c>
      <c r="R21" s="101">
        <f>+'Ark1'!X2304</f>
        <v>158.17538207971205</v>
      </c>
      <c r="S21" s="39"/>
      <c r="T21" s="4"/>
      <c r="U21" s="5"/>
      <c r="V21" s="5"/>
      <c r="W21"/>
      <c r="X21" s="1"/>
      <c r="Y21" s="1"/>
      <c r="AA21" s="9"/>
      <c r="AB21" s="9"/>
    </row>
    <row r="22" spans="1:28" ht="15.6">
      <c r="A22" s="39"/>
      <c r="B22" s="47">
        <f>+'Ark1'!C2305</f>
        <v>2023</v>
      </c>
      <c r="C22" s="47">
        <f>+'Ark1'!I2305</f>
        <v>80</v>
      </c>
      <c r="D22" s="88" t="s">
        <v>10</v>
      </c>
      <c r="E22" s="88" t="s">
        <v>9</v>
      </c>
      <c r="F22" s="47">
        <f>+'Ark1'!Q2305</f>
        <v>98</v>
      </c>
      <c r="G22" s="65">
        <f>+'Ark1'!R2305</f>
        <v>2191</v>
      </c>
      <c r="H22" s="65">
        <f>+'Ark1'!S2305</f>
        <v>2184</v>
      </c>
      <c r="I22" s="101">
        <f>+'Ark1'!T2305</f>
        <v>15.017135023989036</v>
      </c>
      <c r="J22" s="101">
        <f>+'Ark1'!U2305</f>
        <v>15.07954414565023</v>
      </c>
      <c r="K22" s="49">
        <f>+'Ark1'!W2305</f>
        <v>58.799908424908438</v>
      </c>
      <c r="L22" s="65">
        <f>+'Ark1'!Y2305</f>
        <v>155.29753537197627</v>
      </c>
      <c r="M22" s="65">
        <f>+'Ark1'!AA2305</f>
        <v>32.000265576851127</v>
      </c>
      <c r="N22" s="49">
        <f>+'Ark1'!AB2305</f>
        <v>5.0663889206130621</v>
      </c>
      <c r="O22" s="65">
        <f>+'Ark1'!AC2305</f>
        <v>-53.343935266814064</v>
      </c>
      <c r="P22" s="65">
        <f t="shared" si="0"/>
        <v>22.357142857142858</v>
      </c>
      <c r="Q22" s="49">
        <f>+'Ark1'!V2305</f>
        <v>5.8502966681880428</v>
      </c>
      <c r="R22" s="101">
        <f>+'Ark1'!X2305</f>
        <v>168.75769238186535</v>
      </c>
      <c r="S22" s="39"/>
      <c r="T22" s="4"/>
      <c r="U22" s="5"/>
      <c r="V22" s="5"/>
      <c r="W22"/>
      <c r="X22" s="1"/>
      <c r="Y22" s="1"/>
      <c r="AA22" s="9"/>
      <c r="AB22" s="9"/>
    </row>
    <row r="23" spans="1:28" ht="15.6">
      <c r="A23" s="39"/>
      <c r="B23" s="47">
        <f>+'Ark1'!C2306</f>
        <v>2023</v>
      </c>
      <c r="C23" s="47">
        <f>+'Ark1'!I2306</f>
        <v>81</v>
      </c>
      <c r="D23" s="88" t="s">
        <v>10</v>
      </c>
      <c r="E23" s="88" t="s">
        <v>57</v>
      </c>
      <c r="F23" s="47">
        <f>+'Ark1'!Q2306</f>
        <v>19</v>
      </c>
      <c r="G23" s="65">
        <f>+'Ark1'!R2306</f>
        <v>128</v>
      </c>
      <c r="H23" s="65">
        <f>+'Ark1'!S2306</f>
        <v>126</v>
      </c>
      <c r="I23" s="101">
        <f>+'Ark1'!T2306</f>
        <v>0.87731322823851932</v>
      </c>
      <c r="J23" s="101">
        <f>+'Ark1'!U2306</f>
        <v>0.76544030910643646</v>
      </c>
      <c r="K23" s="49">
        <f>+'Ark1'!W2306</f>
        <v>57.809523809523824</v>
      </c>
      <c r="L23" s="65">
        <f>+'Ark1'!Y2306</f>
        <v>134.93359374999997</v>
      </c>
      <c r="M23" s="65">
        <f>+'Ark1'!AA2306</f>
        <v>22.794191986876648</v>
      </c>
      <c r="N23" s="49">
        <f>+'Ark1'!AB2306</f>
        <v>4.2904735479089249</v>
      </c>
      <c r="O23" s="65">
        <f>+'Ark1'!AC2306</f>
        <v>-40.687175595799182</v>
      </c>
      <c r="P23" s="65">
        <f t="shared" si="0"/>
        <v>6.7368421052631575</v>
      </c>
      <c r="Q23" s="49">
        <f>+'Ark1'!V2306</f>
        <v>8.1875</v>
      </c>
      <c r="R23" s="101">
        <f>+'Ark1'!X2306</f>
        <v>149.07147210184181</v>
      </c>
      <c r="S23" s="39"/>
      <c r="T23" s="4"/>
      <c r="U23" s="5"/>
      <c r="V23" s="5"/>
      <c r="W23"/>
      <c r="X23" s="1"/>
      <c r="Y23" s="1"/>
      <c r="AA23" s="9"/>
      <c r="AB23" s="9"/>
    </row>
    <row r="24" spans="1:28" ht="15.6">
      <c r="A24" s="39"/>
      <c r="B24" s="47">
        <f>+'Ark1'!C2307</f>
        <v>2023</v>
      </c>
      <c r="C24" s="47">
        <f>+'Ark1'!I2307</f>
        <v>83</v>
      </c>
      <c r="D24" s="88" t="s">
        <v>10</v>
      </c>
      <c r="E24" s="88" t="s">
        <v>490</v>
      </c>
      <c r="F24" s="47">
        <f>+'Ark1'!Q2307</f>
        <v>36</v>
      </c>
      <c r="G24" s="65">
        <f>+'Ark1'!R2307</f>
        <v>151</v>
      </c>
      <c r="H24" s="65">
        <f>+'Ark1'!S2307</f>
        <v>151</v>
      </c>
      <c r="I24" s="101">
        <f>+'Ark1'!T2307</f>
        <v>1.0349554489376285</v>
      </c>
      <c r="J24" s="101">
        <f>+'Ark1'!U2307</f>
        <v>0.9537036581545304</v>
      </c>
      <c r="K24" s="49">
        <f>+'Ark1'!W2307</f>
        <v>57.556291390728482</v>
      </c>
      <c r="L24" s="65">
        <f>+'Ark1'!Y2307</f>
        <v>142.51324503311264</v>
      </c>
      <c r="M24" s="65">
        <f>+'Ark1'!AA2307</f>
        <v>23.977035579176544</v>
      </c>
      <c r="N24" s="49">
        <f>+'Ark1'!AB2307</f>
        <v>5.0450103362208418</v>
      </c>
      <c r="O24" s="65">
        <f>+'Ark1'!AC2307</f>
        <v>-28.749703819605056</v>
      </c>
      <c r="P24" s="65">
        <f t="shared" si="0"/>
        <v>4.1944444444444446</v>
      </c>
      <c r="Q24" s="49">
        <f>+'Ark1'!V2307</f>
        <v>8.0662251655629156</v>
      </c>
      <c r="R24" s="101">
        <f>+'Ark1'!X2307</f>
        <v>154.402215637175</v>
      </c>
      <c r="S24" s="39"/>
      <c r="T24" s="4"/>
      <c r="U24" s="5"/>
      <c r="V24" s="5"/>
      <c r="W24"/>
      <c r="X24" s="1"/>
      <c r="Y24" s="1"/>
      <c r="AA24" s="9"/>
      <c r="AB24" s="9"/>
    </row>
    <row r="25" spans="1:28" ht="15.6">
      <c r="A25" s="39"/>
      <c r="B25">
        <f>+'Ark1'!C2308</f>
        <v>2022</v>
      </c>
      <c r="C25">
        <f>+'Ark1'!I2308</f>
        <v>6</v>
      </c>
      <c r="D25" s="52" t="s">
        <v>53</v>
      </c>
      <c r="E25" s="52" t="s">
        <v>459</v>
      </c>
      <c r="F25">
        <f>+'Ark1'!Q2308</f>
        <v>195</v>
      </c>
      <c r="G25" s="9">
        <f>+'Ark1'!R2308</f>
        <v>5294</v>
      </c>
      <c r="H25" s="9">
        <f>+'Ark1'!S2308</f>
        <v>5278</v>
      </c>
      <c r="I25" s="96">
        <f>+'Ark1'!T2308</f>
        <v>35.842924847664193</v>
      </c>
      <c r="J25" s="96">
        <f>+'Ark1'!U2308</f>
        <v>36.708410026279779</v>
      </c>
      <c r="K25" s="1">
        <f>+'Ark1'!W2308</f>
        <v>59.136794240242494</v>
      </c>
      <c r="L25" s="9">
        <f>+'Ark1'!Y2308</f>
        <v>157.60549489988668</v>
      </c>
      <c r="M25" s="9">
        <f>+'Ark1'!AA2308</f>
        <v>31.662490837231783</v>
      </c>
      <c r="N25" s="1">
        <f>+'Ark1'!AB2308</f>
        <v>4.7566238803000385</v>
      </c>
      <c r="O25" s="9">
        <f>+'Ark1'!AC2308</f>
        <v>-43.879230713337925</v>
      </c>
      <c r="P25" s="9">
        <f t="shared" si="0"/>
        <v>27.148717948717948</v>
      </c>
      <c r="Q25" s="1">
        <f>+'Ark1'!V2308</f>
        <v>5.6968265961465798</v>
      </c>
      <c r="R25" s="96">
        <f>+'Ark1'!X2308</f>
        <v>171.25789902590125</v>
      </c>
      <c r="S25" s="39"/>
      <c r="T25" s="4"/>
      <c r="U25" s="5"/>
      <c r="V25" s="5"/>
      <c r="W25"/>
      <c r="X25" s="11"/>
      <c r="Y25" s="11"/>
      <c r="AA25" s="9"/>
      <c r="AB25" s="9"/>
    </row>
    <row r="26" spans="1:28" ht="16.5" customHeight="1">
      <c r="A26" s="39"/>
      <c r="B26">
        <f>+'Ark1'!C2309</f>
        <v>2022</v>
      </c>
      <c r="C26">
        <f>+'Ark1'!I2309</f>
        <v>24</v>
      </c>
      <c r="D26" s="52" t="s">
        <v>53</v>
      </c>
      <c r="E26" s="52" t="s">
        <v>68</v>
      </c>
      <c r="F26">
        <f>+'Ark1'!Q2309</f>
        <v>196</v>
      </c>
      <c r="G26" s="9">
        <f>+'Ark1'!R2309</f>
        <v>5407</v>
      </c>
      <c r="H26" s="9">
        <f>+'Ark1'!S2309</f>
        <v>5396</v>
      </c>
      <c r="I26" s="96">
        <f>+'Ark1'!T2309</f>
        <v>36.607989167230869</v>
      </c>
      <c r="J26" s="96">
        <f>+'Ark1'!U2309</f>
        <v>36.749060737892272</v>
      </c>
      <c r="K26" s="1">
        <f>+'Ark1'!W2309</f>
        <v>59.213862120088947</v>
      </c>
      <c r="L26" s="9">
        <f>+'Ark1'!Y2309</f>
        <v>154.48260773071942</v>
      </c>
      <c r="M26" s="9">
        <f>+'Ark1'!AA2309</f>
        <v>28.929104206091559</v>
      </c>
      <c r="N26" s="1">
        <f>+'Ark1'!AB2309</f>
        <v>4.3032992651134148</v>
      </c>
      <c r="O26" s="9">
        <f>+'Ark1'!AC2309</f>
        <v>-42.331001495125889</v>
      </c>
      <c r="P26" s="9">
        <f t="shared" si="0"/>
        <v>27.586734693877553</v>
      </c>
      <c r="Q26" s="1">
        <f>+'Ark1'!V2309</f>
        <v>5.6909561679304597</v>
      </c>
      <c r="R26" s="96">
        <f>+'Ark1'!X2309</f>
        <v>167.68375772267419</v>
      </c>
      <c r="S26" s="39"/>
      <c r="T26" s="4"/>
      <c r="U26" s="5"/>
      <c r="V26" s="5"/>
      <c r="W26"/>
      <c r="X26" s="11"/>
      <c r="Y26" s="11"/>
      <c r="AA26" s="9"/>
      <c r="AB26" s="9"/>
    </row>
    <row r="27" spans="1:28" ht="16.5" customHeight="1">
      <c r="A27" s="39"/>
      <c r="B27">
        <f>+'Ark1'!C2310</f>
        <v>2022</v>
      </c>
      <c r="C27">
        <f>+'Ark1'!I2310</f>
        <v>49</v>
      </c>
      <c r="D27" s="52" t="s">
        <v>53</v>
      </c>
      <c r="E27" s="52" t="s">
        <v>69</v>
      </c>
      <c r="F27">
        <f>+'Ark1'!Q2310</f>
        <v>126</v>
      </c>
      <c r="G27" s="9">
        <f>+'Ark1'!R2310</f>
        <v>1712</v>
      </c>
      <c r="H27" s="9">
        <f>+'Ark1'!S2310</f>
        <v>1709</v>
      </c>
      <c r="I27" s="96">
        <f>+'Ark1'!T2310</f>
        <v>11.591062965470551</v>
      </c>
      <c r="J27" s="96">
        <f>+'Ark1'!U2310</f>
        <v>10.890410420710079</v>
      </c>
      <c r="K27" s="1">
        <f>+'Ark1'!W2310</f>
        <v>59.180807489760106</v>
      </c>
      <c r="L27" s="9">
        <f>+'Ark1'!Y2310</f>
        <v>144.58731892523377</v>
      </c>
      <c r="M27" s="9">
        <f>+'Ark1'!AA2310</f>
        <v>29.111961284505394</v>
      </c>
      <c r="N27" s="1">
        <f>+'Ark1'!AB2310</f>
        <v>4.4189025909879005</v>
      </c>
      <c r="O27" s="9">
        <f>+'Ark1'!AC2310</f>
        <v>-41.084653127987501</v>
      </c>
      <c r="P27" s="9">
        <f t="shared" si="0"/>
        <v>13.587301587301587</v>
      </c>
      <c r="Q27" s="1">
        <f>+'Ark1'!V2310</f>
        <v>5.9485981308411215</v>
      </c>
      <c r="R27" s="96">
        <f>+'Ark1'!X2310</f>
        <v>156.85859676390476</v>
      </c>
      <c r="S27" s="39"/>
      <c r="T27" s="4"/>
      <c r="U27" s="5"/>
      <c r="V27" s="5"/>
      <c r="W27"/>
      <c r="X27" s="11"/>
      <c r="Y27" s="11"/>
      <c r="AA27" s="9"/>
      <c r="AB27" s="9"/>
    </row>
    <row r="28" spans="1:28">
      <c r="A28" s="39"/>
      <c r="B28">
        <f>+'Ark1'!C2311</f>
        <v>2022</v>
      </c>
      <c r="C28">
        <f>+'Ark1'!I2311</f>
        <v>80</v>
      </c>
      <c r="D28" s="52" t="s">
        <v>10</v>
      </c>
      <c r="E28" s="52" t="s">
        <v>9</v>
      </c>
      <c r="F28">
        <f>+'Ark1'!Q2311</f>
        <v>98</v>
      </c>
      <c r="G28" s="9">
        <f>+'Ark1'!R2311</f>
        <v>2010</v>
      </c>
      <c r="H28" s="9">
        <f>+'Ark1'!S2311</f>
        <v>2002</v>
      </c>
      <c r="I28" s="96">
        <f>+'Ark1'!T2311</f>
        <v>13.608666215301287</v>
      </c>
      <c r="J28" s="96">
        <f>+'Ark1'!U2311</f>
        <v>13.559295919837419</v>
      </c>
      <c r="K28" s="1">
        <f>+'Ark1'!W2311</f>
        <v>58.571928071928077</v>
      </c>
      <c r="L28" s="9">
        <f>+'Ark1'!Y2311</f>
        <v>153.33129353233812</v>
      </c>
      <c r="M28" s="9">
        <f>+'Ark1'!AA2311</f>
        <v>31.066838077086359</v>
      </c>
      <c r="N28" s="1">
        <f>+'Ark1'!AB2311</f>
        <v>4.9230919496264649</v>
      </c>
      <c r="O28" s="9">
        <f>+'Ark1'!AC2311</f>
        <v>-50.909399318738089</v>
      </c>
      <c r="P28" s="9">
        <f t="shared" si="0"/>
        <v>20.510204081632654</v>
      </c>
      <c r="Q28" s="1">
        <f>+'Ark1'!V2311</f>
        <v>6.3840796019900496</v>
      </c>
      <c r="R28" s="96">
        <f>+'Ark1'!X2311</f>
        <v>166.78050699913229</v>
      </c>
      <c r="S28" s="39"/>
      <c r="T28" s="4"/>
      <c r="U28"/>
      <c r="V28"/>
      <c r="W28"/>
      <c r="X28" s="11"/>
      <c r="Y28" s="11"/>
      <c r="AA28" s="9"/>
      <c r="AB28" s="9"/>
    </row>
    <row r="29" spans="1:28" ht="17.25" customHeight="1">
      <c r="A29" s="39"/>
      <c r="B29">
        <f>+'Ark1'!C2312</f>
        <v>2022</v>
      </c>
      <c r="C29">
        <f>+'Ark1'!I2312</f>
        <v>81</v>
      </c>
      <c r="D29" s="52" t="s">
        <v>10</v>
      </c>
      <c r="E29" s="52" t="s">
        <v>57</v>
      </c>
      <c r="F29">
        <f>+'Ark1'!Q2312</f>
        <v>25</v>
      </c>
      <c r="G29" s="9">
        <f>+'Ark1'!R2312</f>
        <v>180</v>
      </c>
      <c r="H29" s="9">
        <f>+'Ark1'!S2312</f>
        <v>180</v>
      </c>
      <c r="I29" s="96">
        <f>+'Ark1'!T2312</f>
        <v>1.2186865267433988</v>
      </c>
      <c r="J29" s="96">
        <f>+'Ark1'!U2312</f>
        <v>1.0512641739093207</v>
      </c>
      <c r="K29" s="1">
        <f>+'Ark1'!W2312</f>
        <v>58.45</v>
      </c>
      <c r="L29" s="9">
        <f>+'Ark1'!Y2312</f>
        <v>132.74833333333339</v>
      </c>
      <c r="M29" s="9">
        <f>+'Ark1'!AA2312</f>
        <v>19.062180343403472</v>
      </c>
      <c r="N29" s="1">
        <f>+'Ark1'!AB2312</f>
        <v>4.2665039031454279</v>
      </c>
      <c r="O29" s="9">
        <f>+'Ark1'!AC2312</f>
        <v>-40.873931788502027</v>
      </c>
      <c r="P29" s="9">
        <f t="shared" si="0"/>
        <v>7.2</v>
      </c>
      <c r="Q29" s="1">
        <f>+'Ark1'!V2312</f>
        <v>7.3</v>
      </c>
      <c r="R29" s="96">
        <f>+'Ark1'!X2312</f>
        <v>143.82267966775021</v>
      </c>
      <c r="S29" s="39"/>
      <c r="T29"/>
      <c r="U29"/>
      <c r="V29" s="5"/>
      <c r="W29"/>
      <c r="X29" s="11"/>
      <c r="Y29" s="11"/>
      <c r="AA29" s="9"/>
      <c r="AB29" s="9"/>
    </row>
    <row r="30" spans="1:28" ht="15.6">
      <c r="A30" s="39"/>
      <c r="B30">
        <f>+'Ark1'!C2313</f>
        <v>2022</v>
      </c>
      <c r="C30">
        <f>+'Ark1'!I2313</f>
        <v>83</v>
      </c>
      <c r="D30" s="52" t="s">
        <v>10</v>
      </c>
      <c r="E30" s="52" t="s">
        <v>490</v>
      </c>
      <c r="F30">
        <f>+'Ark1'!Q2313</f>
        <v>43</v>
      </c>
      <c r="G30" s="9">
        <f>+'Ark1'!R2313</f>
        <v>167</v>
      </c>
      <c r="H30" s="9">
        <f>+'Ark1'!S2313</f>
        <v>165</v>
      </c>
      <c r="I30" s="96">
        <f>+'Ark1'!T2313</f>
        <v>1.1306702775897088</v>
      </c>
      <c r="J30" s="96">
        <f>+'Ark1'!U2313</f>
        <v>1.0415587213711257</v>
      </c>
      <c r="K30" s="1">
        <f>+'Ark1'!W2313</f>
        <v>57.266666666666652</v>
      </c>
      <c r="L30" s="9">
        <f>+'Ark1'!Y2313</f>
        <v>141.7610778443113</v>
      </c>
      <c r="M30" s="9">
        <f>+'Ark1'!AA2313</f>
        <v>20.722751358715026</v>
      </c>
      <c r="N30" s="1">
        <f>+'Ark1'!AB2313</f>
        <v>4.6944626740426969</v>
      </c>
      <c r="O30" s="9">
        <f>+'Ark1'!AC2313</f>
        <v>-32.710174479394681</v>
      </c>
      <c r="P30" s="9">
        <f t="shared" si="0"/>
        <v>3.8837209302325579</v>
      </c>
      <c r="Q30" s="1">
        <f>+'Ark1'!V2313</f>
        <v>8.0179640718562872</v>
      </c>
      <c r="R30" s="96">
        <f>+'Ark1'!X2313</f>
        <v>154.89454460526397</v>
      </c>
      <c r="S30" s="39"/>
      <c r="T30" s="2"/>
      <c r="U30"/>
      <c r="V30"/>
      <c r="W30"/>
      <c r="X30" s="11"/>
      <c r="Y30" s="11"/>
      <c r="AA30" s="9"/>
      <c r="AB30" s="9"/>
    </row>
    <row r="31" spans="1:28" ht="15.6">
      <c r="A31" s="39"/>
      <c r="B31" s="47">
        <f>+'Ark1'!C2314</f>
        <v>2021</v>
      </c>
      <c r="C31" s="47">
        <f>+'Ark1'!I2314</f>
        <v>6</v>
      </c>
      <c r="D31" s="88" t="s">
        <v>53</v>
      </c>
      <c r="E31" s="88" t="s">
        <v>459</v>
      </c>
      <c r="F31" s="47">
        <f>+'Ark1'!Q2314</f>
        <v>188</v>
      </c>
      <c r="G31" s="65">
        <f>+'Ark1'!R2314</f>
        <v>5466</v>
      </c>
      <c r="H31" s="65">
        <f>+'Ark1'!S2314</f>
        <v>5466</v>
      </c>
      <c r="I31" s="101">
        <f>+'Ark1'!T2314</f>
        <v>37.193794229722378</v>
      </c>
      <c r="J31" s="101">
        <f>+'Ark1'!U2314</f>
        <v>38.115256893362357</v>
      </c>
      <c r="K31" s="49">
        <f>+'Ark1'!W2314</f>
        <v>59.432308818148563</v>
      </c>
      <c r="L31" s="65">
        <f>+'Ark1'!Y2314</f>
        <v>156.96276436150745</v>
      </c>
      <c r="M31" s="65">
        <f>+'Ark1'!AA2314</f>
        <v>30.73260635726988</v>
      </c>
      <c r="N31" s="49">
        <f>+'Ark1'!AB2314</f>
        <v>4.5005072337356022</v>
      </c>
      <c r="O31" s="65">
        <f>+'Ark1'!AC2314</f>
        <v>-40.12438399428347</v>
      </c>
      <c r="P31" s="65">
        <f t="shared" si="0"/>
        <v>29.074468085106382</v>
      </c>
      <c r="Q31" s="49">
        <f>+'Ark1'!V2314</f>
        <v>15.187156970362244</v>
      </c>
      <c r="R31" s="101">
        <f>+'Ark1'!X2314</f>
        <v>170.05716615547979</v>
      </c>
      <c r="S31" s="39"/>
      <c r="T31" s="2"/>
      <c r="U31"/>
      <c r="V31"/>
      <c r="W31"/>
      <c r="X31" s="11"/>
      <c r="Y31" s="11"/>
      <c r="AA31" s="9"/>
      <c r="AB31" s="9"/>
    </row>
    <row r="32" spans="1:28" ht="21">
      <c r="A32" s="39"/>
      <c r="B32" s="47">
        <f>+'Ark1'!C2315</f>
        <v>2021</v>
      </c>
      <c r="C32" s="47">
        <f>+'Ark1'!I2315</f>
        <v>24</v>
      </c>
      <c r="D32" s="88" t="s">
        <v>53</v>
      </c>
      <c r="E32" s="88" t="s">
        <v>68</v>
      </c>
      <c r="F32" s="47">
        <f>+'Ark1'!Q2315</f>
        <v>170</v>
      </c>
      <c r="G32" s="65">
        <f>+'Ark1'!R2315</f>
        <v>5001</v>
      </c>
      <c r="H32" s="65">
        <f>+'Ark1'!S2315</f>
        <v>5001</v>
      </c>
      <c r="I32" s="101">
        <f>+'Ark1'!T2315</f>
        <v>34.029667936853578</v>
      </c>
      <c r="J32" s="101">
        <f>+'Ark1'!U2315</f>
        <v>33.845499977582925</v>
      </c>
      <c r="K32" s="49">
        <f>+'Ark1'!W2315</f>
        <v>59.552889422115584</v>
      </c>
      <c r="L32" s="65">
        <f>+'Ark1'!Y2315</f>
        <v>152.33913817236575</v>
      </c>
      <c r="M32" s="65">
        <f>+'Ark1'!AA2315</f>
        <v>28.594375552797459</v>
      </c>
      <c r="N32" s="49">
        <f>+'Ark1'!AB2315</f>
        <v>3.9094494996727969</v>
      </c>
      <c r="O32" s="65">
        <f>+'Ark1'!AC2315</f>
        <v>-39.337157329743043</v>
      </c>
      <c r="P32" s="65">
        <f t="shared" si="0"/>
        <v>29.41764705882353</v>
      </c>
      <c r="Q32" s="49">
        <f>+'Ark1'!V2315</f>
        <v>15.32933413317337</v>
      </c>
      <c r="R32" s="101">
        <f>+'Ark1'!X2315</f>
        <v>165.04782033842429</v>
      </c>
      <c r="S32" s="39"/>
      <c r="T32" s="12"/>
      <c r="U32"/>
      <c r="V32"/>
      <c r="W32"/>
      <c r="X32" s="50"/>
      <c r="Y32" s="50"/>
      <c r="AA32" s="9"/>
      <c r="AB32" s="9"/>
    </row>
    <row r="33" spans="1:26" ht="15.6">
      <c r="A33" s="39"/>
      <c r="B33" s="47">
        <f>+'Ark1'!C2316</f>
        <v>2021</v>
      </c>
      <c r="C33" s="47">
        <f>+'Ark1'!I2316</f>
        <v>49</v>
      </c>
      <c r="D33" s="88" t="s">
        <v>53</v>
      </c>
      <c r="E33" s="88" t="s">
        <v>69</v>
      </c>
      <c r="F33" s="47">
        <f>+'Ark1'!Q2316</f>
        <v>104</v>
      </c>
      <c r="G33" s="65">
        <f>+'Ark1'!R2316</f>
        <v>1590</v>
      </c>
      <c r="H33" s="65">
        <f>+'Ark1'!S2316</f>
        <v>1590</v>
      </c>
      <c r="I33" s="101">
        <f>+'Ark1'!T2316</f>
        <v>10.81927054980947</v>
      </c>
      <c r="J33" s="101">
        <f>+'Ark1'!U2316</f>
        <v>10.441252456531702</v>
      </c>
      <c r="K33" s="49">
        <f>+'Ark1'!W2316</f>
        <v>58.770440251572325</v>
      </c>
      <c r="L33" s="65">
        <f>+'Ark1'!Y2316</f>
        <v>147.81649056603763</v>
      </c>
      <c r="M33" s="65">
        <f>+'Ark1'!AA2316</f>
        <v>29.458893658934809</v>
      </c>
      <c r="N33" s="49">
        <f>+'Ark1'!AB2316</f>
        <v>4.511146969008025</v>
      </c>
      <c r="O33" s="65">
        <f>+'Ark1'!AC2316</f>
        <v>-48.45924592215259</v>
      </c>
      <c r="P33" s="65">
        <f t="shared" si="0"/>
        <v>15.288461538461538</v>
      </c>
      <c r="Q33" s="49">
        <f>+'Ark1'!V2316</f>
        <v>14.871698113207549</v>
      </c>
      <c r="R33" s="101">
        <f>+'Ark1'!X2316</f>
        <v>160.14787710296628</v>
      </c>
      <c r="S33" s="39"/>
      <c r="T33" s="2"/>
      <c r="U33" s="4"/>
      <c r="V33" s="4"/>
      <c r="W33"/>
      <c r="Y33"/>
      <c r="Z33"/>
    </row>
    <row r="34" spans="1:26" ht="15.6">
      <c r="A34" s="39"/>
      <c r="B34" s="47">
        <f>+'Ark1'!C2317</f>
        <v>2021</v>
      </c>
      <c r="C34" s="47">
        <f>+'Ark1'!I2317</f>
        <v>80</v>
      </c>
      <c r="D34" s="88" t="s">
        <v>10</v>
      </c>
      <c r="E34" s="88" t="s">
        <v>9</v>
      </c>
      <c r="F34" s="47">
        <f>+'Ark1'!Q2317</f>
        <v>121</v>
      </c>
      <c r="G34" s="65">
        <f>+'Ark1'!R2317</f>
        <v>2454</v>
      </c>
      <c r="H34" s="65">
        <f>+'Ark1'!S2317</f>
        <v>2454</v>
      </c>
      <c r="I34" s="101">
        <f>+'Ark1'!T2317</f>
        <v>16.698421339139902</v>
      </c>
      <c r="J34" s="101">
        <f>+'Ark1'!U2317</f>
        <v>16.452598416180205</v>
      </c>
      <c r="K34" s="49">
        <f>+'Ark1'!W2317</f>
        <v>58.330073349633253</v>
      </c>
      <c r="L34" s="65">
        <f>+'Ark1'!Y2317</f>
        <v>150.9132436837815</v>
      </c>
      <c r="M34" s="65">
        <f>+'Ark1'!AA2317</f>
        <v>30.618651327580952</v>
      </c>
      <c r="N34" s="49">
        <f>+'Ark1'!AB2317</f>
        <v>4.9291905577408608</v>
      </c>
      <c r="O34" s="65">
        <f>+'Ark1'!AC2317</f>
        <v>-55.269980962983837</v>
      </c>
      <c r="P34" s="65">
        <f t="shared" si="0"/>
        <v>20.280991735537189</v>
      </c>
      <c r="Q34" s="49">
        <f>+'Ark1'!V2317</f>
        <v>14.656479217603916</v>
      </c>
      <c r="R34" s="101">
        <f>+'Ark1'!X2317</f>
        <v>163.50297257181057</v>
      </c>
      <c r="S34" s="39"/>
      <c r="T34" s="4"/>
      <c r="U34" s="1"/>
      <c r="V34" s="18"/>
      <c r="W34"/>
      <c r="X34" s="1"/>
      <c r="Y34" s="5"/>
      <c r="Z34"/>
    </row>
    <row r="35" spans="1:26" ht="15.6">
      <c r="A35" s="39"/>
      <c r="B35" s="47">
        <f>+'Ark1'!C2318</f>
        <v>2021</v>
      </c>
      <c r="C35" s="47">
        <f>+'Ark1'!I2318</f>
        <v>81</v>
      </c>
      <c r="D35" s="88" t="s">
        <v>10</v>
      </c>
      <c r="E35" s="88" t="s">
        <v>57</v>
      </c>
      <c r="F35" s="47">
        <f>+'Ark1'!Q2318</f>
        <v>22</v>
      </c>
      <c r="G35" s="65">
        <f>+'Ark1'!R2318</f>
        <v>61</v>
      </c>
      <c r="H35" s="65">
        <f>+'Ark1'!S2318</f>
        <v>61</v>
      </c>
      <c r="I35" s="101">
        <f>+'Ark1'!T2318</f>
        <v>0.41507893304300486</v>
      </c>
      <c r="J35" s="101">
        <f>+'Ark1'!U2318</f>
        <v>0.36688376947679513</v>
      </c>
      <c r="K35" s="49">
        <f>+'Ark1'!W2318</f>
        <v>58.44262295081969</v>
      </c>
      <c r="L35" s="65">
        <f>+'Ark1'!Y2318</f>
        <v>135.38360655737705</v>
      </c>
      <c r="M35" s="65">
        <f>+'Ark1'!AA2318</f>
        <v>12.205537312675419</v>
      </c>
      <c r="N35" s="49">
        <f>+'Ark1'!AB2318</f>
        <v>3.3755368251336306</v>
      </c>
      <c r="O35" s="65">
        <f>+'Ark1'!AC2318</f>
        <v>-25.722330128739319</v>
      </c>
      <c r="P35" s="65">
        <f t="shared" si="0"/>
        <v>2.7727272727272729</v>
      </c>
      <c r="Q35" s="49">
        <f>+'Ark1'!V2318</f>
        <v>14.639344262295078</v>
      </c>
      <c r="R35" s="101">
        <f>+'Ark1'!X2318</f>
        <v>146.67779692023515</v>
      </c>
      <c r="S35" s="39"/>
      <c r="T35" s="4"/>
      <c r="U35" s="1"/>
      <c r="V35" s="18"/>
      <c r="W35"/>
      <c r="Y35"/>
      <c r="Z35"/>
    </row>
    <row r="36" spans="1:26" ht="15.6">
      <c r="A36" s="39"/>
      <c r="B36" s="47">
        <f>+'Ark1'!C2319</f>
        <v>2021</v>
      </c>
      <c r="C36" s="47">
        <f>+'Ark1'!I2319</f>
        <v>83</v>
      </c>
      <c r="D36" s="88" t="s">
        <v>10</v>
      </c>
      <c r="E36" s="88" t="s">
        <v>490</v>
      </c>
      <c r="F36" s="47">
        <f>+'Ark1'!Q2319</f>
        <v>40</v>
      </c>
      <c r="G36" s="65">
        <f>+'Ark1'!R2319</f>
        <v>124</v>
      </c>
      <c r="H36" s="65">
        <f>+'Ark1'!S2319</f>
        <v>124</v>
      </c>
      <c r="I36" s="101">
        <f>+'Ark1'!T2319</f>
        <v>0.84376701143168253</v>
      </c>
      <c r="J36" s="101">
        <f>+'Ark1'!U2319</f>
        <v>0.77850848686602847</v>
      </c>
      <c r="K36" s="49">
        <f>+'Ark1'!W2319</f>
        <v>58.41935483870968</v>
      </c>
      <c r="L36" s="65">
        <f>+'Ark1'!Y2319</f>
        <v>141.32177419354841</v>
      </c>
      <c r="M36" s="65">
        <f>+'Ark1'!AA2319</f>
        <v>20.24682595787214</v>
      </c>
      <c r="N36" s="49">
        <f>+'Ark1'!AB2319</f>
        <v>4.4867129540626891</v>
      </c>
      <c r="O36" s="65">
        <f>+'Ark1'!AC2319</f>
        <v>-44.048021394571343</v>
      </c>
      <c r="P36" s="65">
        <f t="shared" si="0"/>
        <v>3.1</v>
      </c>
      <c r="Q36" s="49">
        <f>+'Ark1'!V2319</f>
        <v>14.60483870967742</v>
      </c>
      <c r="R36" s="101">
        <f>+'Ark1'!X2319</f>
        <v>153.11134798867641</v>
      </c>
      <c r="S36" s="39"/>
      <c r="T36" s="4"/>
      <c r="U36" s="1"/>
      <c r="V36" s="18"/>
      <c r="W36"/>
      <c r="Y36"/>
      <c r="Z36"/>
    </row>
    <row r="37" spans="1:26" ht="15.6">
      <c r="A37" s="39"/>
      <c r="B37">
        <f>+'Ark1'!C2320</f>
        <v>2020</v>
      </c>
      <c r="C37">
        <f>+'Ark1'!I2320</f>
        <v>6</v>
      </c>
      <c r="D37" s="52" t="s">
        <v>53</v>
      </c>
      <c r="E37" s="52" t="s">
        <v>459</v>
      </c>
      <c r="F37">
        <f>+'Ark1'!Q2320</f>
        <v>196</v>
      </c>
      <c r="G37" s="9">
        <f>+'Ark1'!R2320</f>
        <v>4701</v>
      </c>
      <c r="H37" s="9">
        <f>+'Ark1'!S2320</f>
        <v>4701</v>
      </c>
      <c r="I37" s="96">
        <f>+'Ark1'!T2320</f>
        <v>33.444792259533287</v>
      </c>
      <c r="J37" s="96">
        <f>+'Ark1'!U2320</f>
        <v>34.205686159530977</v>
      </c>
      <c r="K37" s="1">
        <f>+'Ark1'!W2320</f>
        <v>59.611997447351641</v>
      </c>
      <c r="L37" s="9">
        <f>+'Ark1'!Y2320</f>
        <v>155.31253988513049</v>
      </c>
      <c r="M37" s="9">
        <f>+'Ark1'!AA2320</f>
        <v>31.190225773575079</v>
      </c>
      <c r="N37" s="1">
        <f>+'Ark1'!AB2320</f>
        <v>4.841857384091508</v>
      </c>
      <c r="O37" s="9">
        <f>+'Ark1'!AC2320</f>
        <v>-46.072851584894579</v>
      </c>
      <c r="P37" s="9">
        <f t="shared" si="0"/>
        <v>23.98469387755102</v>
      </c>
      <c r="Q37" s="1">
        <f>+'Ark1'!V2320</f>
        <v>15.250797702616463</v>
      </c>
      <c r="R37" s="96">
        <f>+'Ark1'!X2320</f>
        <v>168.26927398172336</v>
      </c>
      <c r="S37" s="39"/>
      <c r="T37" s="4"/>
      <c r="U37" s="1"/>
      <c r="V37" s="18"/>
      <c r="W37"/>
      <c r="Y37"/>
      <c r="Z37"/>
    </row>
    <row r="38" spans="1:26" ht="15.6">
      <c r="A38" s="39"/>
      <c r="B38">
        <f>+'Ark1'!C2321</f>
        <v>2020</v>
      </c>
      <c r="C38">
        <f>+'Ark1'!I2321</f>
        <v>24</v>
      </c>
      <c r="D38" s="52" t="s">
        <v>53</v>
      </c>
      <c r="E38" s="52" t="s">
        <v>68</v>
      </c>
      <c r="F38">
        <f>+'Ark1'!Q2321</f>
        <v>164</v>
      </c>
      <c r="G38" s="9">
        <f>+'Ark1'!R2321</f>
        <v>5030</v>
      </c>
      <c r="H38" s="9">
        <f>+'Ark1'!S2321</f>
        <v>5030</v>
      </c>
      <c r="I38" s="96">
        <f>+'Ark1'!T2321</f>
        <v>35.78542970973249</v>
      </c>
      <c r="J38" s="96">
        <f>+'Ark1'!U2321</f>
        <v>35.811370297053593</v>
      </c>
      <c r="K38" s="1">
        <f>+'Ark1'!W2321</f>
        <v>59.297415506958245</v>
      </c>
      <c r="L38" s="9">
        <f>+'Ark1'!Y2321</f>
        <v>151.96774552683891</v>
      </c>
      <c r="M38" s="9">
        <f>+'Ark1'!AA2321</f>
        <v>29.503614805095413</v>
      </c>
      <c r="N38" s="1">
        <f>+'Ark1'!AB2321</f>
        <v>4.2334713419015513</v>
      </c>
      <c r="O38" s="9">
        <f>+'Ark1'!AC2321</f>
        <v>-41.795267590480307</v>
      </c>
      <c r="P38" s="9">
        <f t="shared" si="0"/>
        <v>30.670731707317074</v>
      </c>
      <c r="Q38" s="1">
        <f>+'Ark1'!V2321</f>
        <v>15.183300198807157</v>
      </c>
      <c r="R38" s="96">
        <f>+'Ark1'!X2321</f>
        <v>164.64544477447339</v>
      </c>
      <c r="S38" s="39"/>
      <c r="T38" s="4"/>
      <c r="U38" s="11"/>
      <c r="V38" s="18"/>
      <c r="W38"/>
      <c r="Y38"/>
      <c r="Z38"/>
    </row>
    <row r="39" spans="1:26" ht="15.6">
      <c r="A39" s="39"/>
      <c r="B39">
        <f>+'Ark1'!C2322</f>
        <v>2020</v>
      </c>
      <c r="C39">
        <f>+'Ark1'!I2322</f>
        <v>49</v>
      </c>
      <c r="D39" s="52" t="s">
        <v>53</v>
      </c>
      <c r="E39" s="52" t="s">
        <v>69</v>
      </c>
      <c r="F39">
        <f>+'Ark1'!Q2322</f>
        <v>77</v>
      </c>
      <c r="G39" s="9">
        <f>+'Ark1'!R2322</f>
        <v>1522</v>
      </c>
      <c r="H39" s="9">
        <f>+'Ark1'!S2322</f>
        <v>1522</v>
      </c>
      <c r="I39" s="96">
        <f>+'Ark1'!T2322</f>
        <v>10.828116107000568</v>
      </c>
      <c r="J39" s="96">
        <f>+'Ark1'!U2322</f>
        <v>10.421009522488671</v>
      </c>
      <c r="K39" s="1">
        <f>+'Ark1'!W2322</f>
        <v>59.024967148488848</v>
      </c>
      <c r="L39" s="9">
        <f>+'Ark1'!Y2322</f>
        <v>146.14824572930371</v>
      </c>
      <c r="M39" s="9">
        <f>+'Ark1'!AA2322</f>
        <v>30.546967241153546</v>
      </c>
      <c r="N39" s="1">
        <f>+'Ark1'!AB2322</f>
        <v>4.3719217628367693</v>
      </c>
      <c r="O39" s="9">
        <f>+'Ark1'!AC2322</f>
        <v>-46.327214865530998</v>
      </c>
      <c r="P39" s="9">
        <f t="shared" si="0"/>
        <v>19.766233766233768</v>
      </c>
      <c r="Q39" s="1">
        <f>+'Ark1'!V2322</f>
        <v>15.021024967148495</v>
      </c>
      <c r="R39" s="96">
        <f>+'Ark1'!X2322</f>
        <v>158.34046124518213</v>
      </c>
      <c r="S39" s="39"/>
      <c r="T39" s="4"/>
      <c r="U39" s="11"/>
      <c r="V39" s="18"/>
      <c r="W39"/>
      <c r="Y39"/>
      <c r="Z39"/>
    </row>
    <row r="40" spans="1:26" ht="15.6">
      <c r="A40" s="39"/>
      <c r="B40">
        <f>+'Ark1'!C2323</f>
        <v>2020</v>
      </c>
      <c r="C40">
        <f>+'Ark1'!I2323</f>
        <v>80</v>
      </c>
      <c r="D40" s="52" t="s">
        <v>10</v>
      </c>
      <c r="E40" s="52" t="s">
        <v>9</v>
      </c>
      <c r="F40">
        <f>+'Ark1'!Q2323</f>
        <v>114</v>
      </c>
      <c r="G40" s="9">
        <f>+'Ark1'!R2323</f>
        <v>2567</v>
      </c>
      <c r="H40" s="9">
        <f>+'Ark1'!S2323</f>
        <v>2567</v>
      </c>
      <c r="I40" s="96">
        <f>+'Ark1'!T2323</f>
        <v>18.262663631189529</v>
      </c>
      <c r="J40" s="96">
        <f>+'Ark1'!U2323</f>
        <v>18.072543948161901</v>
      </c>
      <c r="K40" s="1">
        <f>+'Ark1'!W2323</f>
        <v>58.985975847292558</v>
      </c>
      <c r="L40" s="9">
        <f>+'Ark1'!Y2323</f>
        <v>150.2767822360729</v>
      </c>
      <c r="M40" s="9">
        <f>+'Ark1'!AA2323</f>
        <v>30.651197626543283</v>
      </c>
      <c r="N40" s="1">
        <f>+'Ark1'!AB2323</f>
        <v>4.5964322443500123</v>
      </c>
      <c r="O40" s="9">
        <f>+'Ark1'!AC2323</f>
        <v>-53.939961562862543</v>
      </c>
      <c r="P40" s="9">
        <f t="shared" si="0"/>
        <v>22.517543859649123</v>
      </c>
      <c r="Q40" s="1">
        <f>+'Ark1'!V2323</f>
        <v>15.016751071289445</v>
      </c>
      <c r="R40" s="96">
        <f>+'Ark1'!X2323</f>
        <v>162.81341520701349</v>
      </c>
      <c r="S40" s="39"/>
      <c r="T40" s="4"/>
      <c r="U40" s="11"/>
      <c r="V40" s="18"/>
      <c r="W40"/>
      <c r="Y40"/>
      <c r="Z40"/>
    </row>
    <row r="41" spans="1:26" ht="15.6">
      <c r="A41" s="39"/>
      <c r="B41">
        <f>+'Ark1'!C2324</f>
        <v>2020</v>
      </c>
      <c r="C41">
        <f>+'Ark1'!I2324</f>
        <v>81</v>
      </c>
      <c r="D41" s="52" t="s">
        <v>10</v>
      </c>
      <c r="E41" s="52" t="s">
        <v>57</v>
      </c>
      <c r="F41">
        <f>+'Ark1'!Q2324</f>
        <v>16</v>
      </c>
      <c r="G41" s="9">
        <f>+'Ark1'!R2324</f>
        <v>53</v>
      </c>
      <c r="H41" s="9">
        <f>+'Ark1'!S2324</f>
        <v>53</v>
      </c>
      <c r="I41" s="96">
        <f>+'Ark1'!T2324</f>
        <v>0.37706317586795662</v>
      </c>
      <c r="J41" s="96">
        <f>+'Ark1'!U2324</f>
        <v>0.33408114852179727</v>
      </c>
      <c r="K41" s="1">
        <f>+'Ark1'!W2324</f>
        <v>59.245283018867923</v>
      </c>
      <c r="L41" s="9">
        <f>+'Ark1'!Y2324</f>
        <v>134.54716981132077</v>
      </c>
      <c r="M41" s="9">
        <f>+'Ark1'!AA2324</f>
        <v>20.439155945479328</v>
      </c>
      <c r="N41" s="1">
        <f>+'Ark1'!AB2324</f>
        <v>3.8554331199674632</v>
      </c>
      <c r="O41" s="9">
        <f>+'Ark1'!AC2324</f>
        <v>-36.284326593016658</v>
      </c>
      <c r="P41" s="9">
        <f t="shared" si="0"/>
        <v>3.3125</v>
      </c>
      <c r="Q41" s="1">
        <f>+'Ark1'!V2324</f>
        <v>15.245283018867925</v>
      </c>
      <c r="R41" s="96">
        <f>+'Ark1'!X2324</f>
        <v>145.77158159406372</v>
      </c>
      <c r="S41" s="39"/>
      <c r="T41" s="4"/>
      <c r="U41" s="11"/>
      <c r="V41" s="18"/>
      <c r="W41"/>
      <c r="Y41"/>
      <c r="Z41"/>
    </row>
    <row r="42" spans="1:26" ht="15.6">
      <c r="A42" s="39"/>
      <c r="B42">
        <f>+'Ark1'!C2325</f>
        <v>2020</v>
      </c>
      <c r="C42">
        <f>+'Ark1'!I2325</f>
        <v>83</v>
      </c>
      <c r="D42" s="52" t="s">
        <v>10</v>
      </c>
      <c r="E42" s="52" t="s">
        <v>490</v>
      </c>
      <c r="F42">
        <f>+'Ark1'!Q2325</f>
        <v>36</v>
      </c>
      <c r="G42" s="9">
        <f>+'Ark1'!R2325</f>
        <v>183</v>
      </c>
      <c r="H42" s="9">
        <f>+'Ark1'!S2325</f>
        <v>183</v>
      </c>
      <c r="I42" s="96">
        <f>+'Ark1'!T2325</f>
        <v>1.3019351166761521</v>
      </c>
      <c r="J42" s="96">
        <f>+'Ark1'!U2325</f>
        <v>1.1553089242430563</v>
      </c>
      <c r="K42" s="1">
        <f>+'Ark1'!W2325</f>
        <v>58.540983606557361</v>
      </c>
      <c r="L42" s="9">
        <f>+'Ark1'!Y2325</f>
        <v>134.75519125683061</v>
      </c>
      <c r="M42" s="9">
        <f>+'Ark1'!AA2325</f>
        <v>24.936995205546683</v>
      </c>
      <c r="N42" s="1">
        <f>+'Ark1'!AB2325</f>
        <v>6.4838777032551951</v>
      </c>
      <c r="O42" s="9">
        <f>+'Ark1'!AC2325</f>
        <v>17.570513356581436</v>
      </c>
      <c r="P42" s="9">
        <f t="shared" si="0"/>
        <v>5.083333333333333</v>
      </c>
      <c r="Q42" s="1">
        <f>+'Ark1'!V2325</f>
        <v>14.737704918032788</v>
      </c>
      <c r="R42" s="96">
        <f>+'Ark1'!X2325</f>
        <v>145.99695694131162</v>
      </c>
      <c r="S42" s="39"/>
      <c r="T42" s="4"/>
      <c r="U42" s="5"/>
      <c r="V42" s="18"/>
      <c r="W42"/>
      <c r="Y42"/>
      <c r="Z42"/>
    </row>
    <row r="43" spans="1:26" ht="15.6">
      <c r="A43" s="39"/>
      <c r="B43" s="47">
        <f>+'Ark1'!C2326</f>
        <v>2019</v>
      </c>
      <c r="C43" s="47">
        <f>+'Ark1'!I2326</f>
        <v>6</v>
      </c>
      <c r="D43" s="88" t="s">
        <v>53</v>
      </c>
      <c r="E43" s="88" t="s">
        <v>459</v>
      </c>
      <c r="F43" s="47">
        <f>+'Ark1'!Q2326</f>
        <v>229</v>
      </c>
      <c r="G43" s="65">
        <f>+'Ark1'!R2326</f>
        <v>5669</v>
      </c>
      <c r="H43" s="65">
        <f>+'Ark1'!S2326</f>
        <v>5669</v>
      </c>
      <c r="I43" s="101">
        <f>+'Ark1'!T2326</f>
        <v>39.308001664124255</v>
      </c>
      <c r="J43" s="101">
        <f>+'Ark1'!U2326</f>
        <v>40.250179738614356</v>
      </c>
      <c r="K43" s="49">
        <f>+'Ark1'!W2326</f>
        <v>59.361263009349102</v>
      </c>
      <c r="L43" s="65">
        <f>+'Ark1'!Y2326</f>
        <v>155.73695537131837</v>
      </c>
      <c r="M43" s="65">
        <f>+'Ark1'!AA2326</f>
        <v>31.073461538237567</v>
      </c>
      <c r="N43" s="49">
        <f>+'Ark1'!AB2326</f>
        <v>4.921864942986149</v>
      </c>
      <c r="O43" s="65">
        <f>+'Ark1'!AC2326</f>
        <v>-47.689171587793034</v>
      </c>
      <c r="P43" s="65">
        <f t="shared" si="0"/>
        <v>24.755458515283841</v>
      </c>
      <c r="Q43" s="49">
        <f>+'Ark1'!V2326</f>
        <v>15.134591638736987</v>
      </c>
      <c r="R43" s="101">
        <f>+'Ark1'!X2326</f>
        <v>168.72909574357277</v>
      </c>
      <c r="S43" s="39"/>
      <c r="T43" s="4"/>
      <c r="U43" s="5"/>
      <c r="V43" s="18"/>
      <c r="W43"/>
      <c r="Y43"/>
      <c r="Z43"/>
    </row>
    <row r="44" spans="1:26" ht="15.6">
      <c r="A44" s="39"/>
      <c r="B44" s="47">
        <f>+'Ark1'!C2327</f>
        <v>2019</v>
      </c>
      <c r="C44" s="47">
        <f>+'Ark1'!I2327</f>
        <v>24</v>
      </c>
      <c r="D44" s="88" t="s">
        <v>53</v>
      </c>
      <c r="E44" s="88" t="s">
        <v>68</v>
      </c>
      <c r="F44" s="47">
        <f>+'Ark1'!Q2327</f>
        <v>187</v>
      </c>
      <c r="G44" s="65">
        <f>+'Ark1'!R2327</f>
        <v>5897</v>
      </c>
      <c r="H44" s="65">
        <f>+'Ark1'!S2327</f>
        <v>5863</v>
      </c>
      <c r="I44" s="101">
        <f>+'Ark1'!T2327</f>
        <v>40.888919706004714</v>
      </c>
      <c r="J44" s="101">
        <f>+'Ark1'!U2327</f>
        <v>41.294733487640222</v>
      </c>
      <c r="K44" s="49">
        <f>+'Ark1'!W2327</f>
        <v>58.916766160668594</v>
      </c>
      <c r="L44" s="65">
        <f>+'Ark1'!Y2327</f>
        <v>153.60093267763247</v>
      </c>
      <c r="M44" s="65">
        <f>+'Ark1'!AA2327</f>
        <v>30.151491425350688</v>
      </c>
      <c r="N44" s="49">
        <f>+'Ark1'!AB2327</f>
        <v>4.4741069425125515</v>
      </c>
      <c r="O44" s="65">
        <f>+'Ark1'!AC2327</f>
        <v>-44.148764069091193</v>
      </c>
      <c r="P44" s="65">
        <f t="shared" si="0"/>
        <v>31.53475935828877</v>
      </c>
      <c r="Q44" s="49">
        <f>+'Ark1'!V2327</f>
        <v>14.953874851619473</v>
      </c>
      <c r="R44" s="101">
        <f>+'Ark1'!X2327</f>
        <v>167.36257358397521</v>
      </c>
      <c r="S44" s="39"/>
      <c r="T44" s="4"/>
      <c r="U44" s="5"/>
      <c r="V44" s="18"/>
      <c r="W44"/>
      <c r="Y44"/>
      <c r="Z44"/>
    </row>
    <row r="45" spans="1:26" ht="15.6">
      <c r="A45" s="39"/>
      <c r="B45" s="47">
        <f>+'Ark1'!C2328</f>
        <v>2019</v>
      </c>
      <c r="C45" s="47">
        <f>+'Ark1'!I2328</f>
        <v>49</v>
      </c>
      <c r="D45" s="88" t="s">
        <v>53</v>
      </c>
      <c r="E45" s="88" t="s">
        <v>69</v>
      </c>
      <c r="F45" s="47">
        <f>+'Ark1'!Q2328</f>
        <v>96</v>
      </c>
      <c r="G45" s="65">
        <f>+'Ark1'!R2328</f>
        <v>1963</v>
      </c>
      <c r="H45" s="65">
        <f>+'Ark1'!S2328</f>
        <v>1963</v>
      </c>
      <c r="I45" s="101">
        <f>+'Ark1'!T2328</f>
        <v>13.611149632505898</v>
      </c>
      <c r="J45" s="101">
        <f>+'Ark1'!U2328</f>
        <v>12.915317012413697</v>
      </c>
      <c r="K45" s="49">
        <f>+'Ark1'!W2328</f>
        <v>59.258787570045847</v>
      </c>
      <c r="L45" s="65">
        <f>+'Ark1'!Y2328</f>
        <v>144.31619969434547</v>
      </c>
      <c r="M45" s="65">
        <f>+'Ark1'!AA2328</f>
        <v>29.267028602932609</v>
      </c>
      <c r="N45" s="49">
        <f>+'Ark1'!AB2328</f>
        <v>4.3304967610966738</v>
      </c>
      <c r="O45" s="65">
        <f>+'Ark1'!AC2328</f>
        <v>-50.005129247870912</v>
      </c>
      <c r="P45" s="65">
        <f t="shared" ref="P45:P76" si="1">+G45/F45</f>
        <v>20.447916666666668</v>
      </c>
      <c r="Q45" s="49">
        <f>+'Ark1'!V2328</f>
        <v>15.149261334691802</v>
      </c>
      <c r="R45" s="101">
        <f>+'Ark1'!X2328</f>
        <v>156.35557930048245</v>
      </c>
      <c r="S45" s="39"/>
      <c r="T45" s="4"/>
      <c r="U45" s="5"/>
      <c r="V45" s="18"/>
      <c r="W45"/>
      <c r="Y45"/>
      <c r="Z45"/>
    </row>
    <row r="46" spans="1:26" ht="15.6">
      <c r="A46" s="39"/>
      <c r="B46" s="47">
        <f>+'Ark1'!C2329</f>
        <v>2019</v>
      </c>
      <c r="C46" s="47">
        <f>+'Ark1'!I2329</f>
        <v>80</v>
      </c>
      <c r="D46" s="88" t="s">
        <v>10</v>
      </c>
      <c r="E46" s="88" t="s">
        <v>9</v>
      </c>
      <c r="F46" s="47">
        <f>+'Ark1'!Q2329</f>
        <v>100</v>
      </c>
      <c r="G46" s="65">
        <f>+'Ark1'!R2329</f>
        <v>509</v>
      </c>
      <c r="H46" s="65">
        <f>+'Ark1'!S2329</f>
        <v>509</v>
      </c>
      <c r="I46" s="101">
        <f>+'Ark1'!T2329</f>
        <v>3.5293301899875194</v>
      </c>
      <c r="J46" s="101">
        <f>+'Ark1'!U2329</f>
        <v>3.1626336984029302</v>
      </c>
      <c r="K46" s="49">
        <f>+'Ark1'!W2329</f>
        <v>59.795677799607077</v>
      </c>
      <c r="L46" s="65">
        <f>+'Ark1'!Y2329</f>
        <v>136.28919449901755</v>
      </c>
      <c r="M46" s="65">
        <f>+'Ark1'!AA2329</f>
        <v>21.637744008004177</v>
      </c>
      <c r="N46" s="49">
        <f>+'Ark1'!AB2329</f>
        <v>5.0616533813727376</v>
      </c>
      <c r="O46" s="65">
        <f>+'Ark1'!AC2329</f>
        <v>-39.024145944179722</v>
      </c>
      <c r="P46" s="65">
        <f t="shared" si="1"/>
        <v>5.09</v>
      </c>
      <c r="Q46" s="49">
        <f>+'Ark1'!V2329</f>
        <v>15.166994106090373</v>
      </c>
      <c r="R46" s="101">
        <f>+'Ark1'!X2329</f>
        <v>147.65893228495949</v>
      </c>
      <c r="S46" s="39"/>
      <c r="T46" s="4"/>
      <c r="U46" s="5"/>
      <c r="V46" s="18"/>
      <c r="W46"/>
      <c r="Y46"/>
      <c r="Z46"/>
    </row>
    <row r="47" spans="1:26" ht="15.6">
      <c r="A47" s="39"/>
      <c r="B47" s="47">
        <f>+'Ark1'!C2330</f>
        <v>2019</v>
      </c>
      <c r="C47" s="47">
        <f>+'Ark1'!I2330</f>
        <v>81</v>
      </c>
      <c r="D47" s="88" t="s">
        <v>10</v>
      </c>
      <c r="E47" s="88" t="s">
        <v>57</v>
      </c>
      <c r="F47" s="47">
        <f>+'Ark1'!Q2330</f>
        <v>16</v>
      </c>
      <c r="G47" s="65">
        <f>+'Ark1'!R2330</f>
        <v>91</v>
      </c>
      <c r="H47" s="65">
        <f>+'Ark1'!S2330</f>
        <v>91</v>
      </c>
      <c r="I47" s="101">
        <f>+'Ark1'!T2330</f>
        <v>0.63098044654000851</v>
      </c>
      <c r="J47" s="101">
        <f>+'Ark1'!U2330</f>
        <v>0.56728561183844839</v>
      </c>
      <c r="K47" s="49">
        <f>+'Ark1'!W2330</f>
        <v>58.406593406593394</v>
      </c>
      <c r="L47" s="65">
        <f>+'Ark1'!Y2330</f>
        <v>136.73846153846148</v>
      </c>
      <c r="M47" s="65">
        <f>+'Ark1'!AA2330</f>
        <v>13.929333182455752</v>
      </c>
      <c r="N47" s="49">
        <f>+'Ark1'!AB2330</f>
        <v>4.1350233452123399</v>
      </c>
      <c r="O47" s="65">
        <f>+'Ark1'!AC2330</f>
        <v>-44.391008588727118</v>
      </c>
      <c r="P47" s="65">
        <f t="shared" si="1"/>
        <v>5.6875</v>
      </c>
      <c r="Q47" s="49">
        <f>+'Ark1'!V2330</f>
        <v>14.69230769230769</v>
      </c>
      <c r="R47" s="101">
        <f>+'Ark1'!X2330</f>
        <v>148.14567880656719</v>
      </c>
      <c r="S47" s="39"/>
      <c r="T47" s="4"/>
      <c r="U47" s="5"/>
      <c r="V47" s="18"/>
      <c r="W47"/>
      <c r="Y47"/>
      <c r="Z47"/>
    </row>
    <row r="48" spans="1:26" ht="15.6">
      <c r="A48" s="39"/>
      <c r="B48" s="47">
        <f>+'Ark1'!C2331</f>
        <v>2019</v>
      </c>
      <c r="C48" s="47">
        <f>+'Ark1'!I2331</f>
        <v>83</v>
      </c>
      <c r="D48" s="88" t="s">
        <v>10</v>
      </c>
      <c r="E48" s="88" t="s">
        <v>490</v>
      </c>
      <c r="F48" s="47">
        <f>+'Ark1'!Q2331</f>
        <v>37</v>
      </c>
      <c r="G48" s="65">
        <f>+'Ark1'!R2331</f>
        <v>293</v>
      </c>
      <c r="H48" s="65">
        <f>+'Ark1'!S2331</f>
        <v>293</v>
      </c>
      <c r="I48" s="101">
        <f>+'Ark1'!T2331</f>
        <v>2.0316183608376086</v>
      </c>
      <c r="J48" s="101">
        <f>+'Ark1'!U2331</f>
        <v>1.8098504510903519</v>
      </c>
      <c r="K48" s="49">
        <f>+'Ark1'!W2331</f>
        <v>60.965870307167251</v>
      </c>
      <c r="L48" s="65">
        <f>+'Ark1'!Y2331</f>
        <v>135.48941979522189</v>
      </c>
      <c r="M48" s="65">
        <f>+'Ark1'!AA2331</f>
        <v>28.45041535361166</v>
      </c>
      <c r="N48" s="49">
        <f>+'Ark1'!AB2331</f>
        <v>3.8688652652318054</v>
      </c>
      <c r="O48" s="65">
        <f>+'Ark1'!AC2331</f>
        <v>-24.892461305034981</v>
      </c>
      <c r="P48" s="65">
        <f t="shared" si="1"/>
        <v>7.9189189189189193</v>
      </c>
      <c r="Q48" s="49">
        <f>+'Ark1'!V2331</f>
        <v>15.986348122866897</v>
      </c>
      <c r="R48" s="101">
        <f>+'Ark1'!X2331</f>
        <v>146.79243748128047</v>
      </c>
      <c r="S48" s="39"/>
      <c r="T48" s="4"/>
      <c r="U48" s="5"/>
      <c r="V48" s="18"/>
      <c r="W48"/>
      <c r="Y48"/>
      <c r="Z48"/>
    </row>
    <row r="49" spans="1:26" ht="15.6">
      <c r="A49" s="39"/>
      <c r="B49">
        <f>+'Ark1'!C2332</f>
        <v>2018</v>
      </c>
      <c r="C49">
        <f>+'Ark1'!I2332</f>
        <v>6</v>
      </c>
      <c r="D49" s="52" t="s">
        <v>53</v>
      </c>
      <c r="E49" s="52" t="s">
        <v>459</v>
      </c>
      <c r="F49">
        <f>+'Ark1'!Q2332</f>
        <v>246</v>
      </c>
      <c r="G49" s="9">
        <f>+'Ark1'!R2332</f>
        <v>6241</v>
      </c>
      <c r="H49" s="9">
        <f>+'Ark1'!S2332</f>
        <v>6241</v>
      </c>
      <c r="I49" s="96">
        <f>+'Ark1'!T2332</f>
        <v>40.246340362416959</v>
      </c>
      <c r="J49" s="96">
        <f>+'Ark1'!U2332</f>
        <v>41.244833451421215</v>
      </c>
      <c r="K49" s="1">
        <f>+'Ark1'!W2332</f>
        <v>58.920846018266303</v>
      </c>
      <c r="L49" s="9">
        <f>+'Ark1'!Y2332</f>
        <v>157.0820221118409</v>
      </c>
      <c r="M49" s="9">
        <f>+'Ark1'!AA2332</f>
        <v>30.985901252198023</v>
      </c>
      <c r="N49" s="1">
        <f>+'Ark1'!AB2332</f>
        <v>5.1448634502746158</v>
      </c>
      <c r="O49" s="9">
        <f>+'Ark1'!AC2332</f>
        <v>-53.414091426254799</v>
      </c>
      <c r="P49" s="9">
        <f t="shared" si="1"/>
        <v>25.369918699186993</v>
      </c>
      <c r="Q49" s="1">
        <f>+'Ark1'!V2332</f>
        <v>14.907066175292419</v>
      </c>
      <c r="R49" s="96">
        <f>+'Ark1'!X2332</f>
        <v>170.18637281889605</v>
      </c>
      <c r="S49" s="39"/>
      <c r="T49" s="4"/>
      <c r="U49" s="5"/>
      <c r="V49" s="18"/>
      <c r="W49"/>
      <c r="Y49"/>
      <c r="Z49"/>
    </row>
    <row r="50" spans="1:26" ht="15.6">
      <c r="A50" s="39"/>
      <c r="B50">
        <f>+'Ark1'!C2333</f>
        <v>2018</v>
      </c>
      <c r="C50">
        <f>+'Ark1'!I2333</f>
        <v>24</v>
      </c>
      <c r="D50" s="52" t="s">
        <v>53</v>
      </c>
      <c r="E50" s="52" t="s">
        <v>68</v>
      </c>
      <c r="F50">
        <f>+'Ark1'!Q2333</f>
        <v>199</v>
      </c>
      <c r="G50" s="9">
        <f>+'Ark1'!R2333</f>
        <v>6529</v>
      </c>
      <c r="H50" s="9">
        <f>+'Ark1'!S2333</f>
        <v>6529</v>
      </c>
      <c r="I50" s="96">
        <f>+'Ark1'!T2333</f>
        <v>42.103566131424515</v>
      </c>
      <c r="J50" s="96">
        <f>+'Ark1'!U2333</f>
        <v>42.137760801238272</v>
      </c>
      <c r="K50" s="1">
        <f>+'Ark1'!W2333</f>
        <v>58.556899984683696</v>
      </c>
      <c r="L50" s="9">
        <f>+'Ark1'!Y2333</f>
        <v>153.4037218563335</v>
      </c>
      <c r="M50" s="9">
        <f>+'Ark1'!AA2333</f>
        <v>30.535244820088263</v>
      </c>
      <c r="N50" s="1">
        <f>+'Ark1'!AB2333</f>
        <v>4.68968280110247</v>
      </c>
      <c r="O50" s="9">
        <f>+'Ark1'!AC2333</f>
        <v>-46.357214926716203</v>
      </c>
      <c r="P50" s="9">
        <f t="shared" si="1"/>
        <v>32.809045226130657</v>
      </c>
      <c r="Q50" s="1">
        <f>+'Ark1'!V2333</f>
        <v>14.779751876244452</v>
      </c>
      <c r="R50" s="96">
        <f>+'Ark1'!X2333</f>
        <v>166.20121544564859</v>
      </c>
      <c r="S50" s="39"/>
      <c r="T50" s="4"/>
      <c r="U50" s="5"/>
      <c r="V50" s="18"/>
      <c r="W50"/>
      <c r="Y50"/>
      <c r="Z50"/>
    </row>
    <row r="51" spans="1:26">
      <c r="A51" s="39"/>
      <c r="B51">
        <f>+'Ark1'!C2334</f>
        <v>2018</v>
      </c>
      <c r="C51">
        <f>+'Ark1'!I2334</f>
        <v>49</v>
      </c>
      <c r="D51" s="52" t="s">
        <v>53</v>
      </c>
      <c r="E51" s="52" t="s">
        <v>69</v>
      </c>
      <c r="F51">
        <f>+'Ark1'!Q2334</f>
        <v>75</v>
      </c>
      <c r="G51" s="9">
        <f>+'Ark1'!R2334</f>
        <v>2018</v>
      </c>
      <c r="H51" s="9">
        <f>+'Ark1'!S2334</f>
        <v>2018</v>
      </c>
      <c r="I51" s="96">
        <f>+'Ark1'!T2334</f>
        <v>13.013477784226479</v>
      </c>
      <c r="J51" s="96">
        <f>+'Ark1'!U2334</f>
        <v>12.310735183723049</v>
      </c>
      <c r="K51" s="1">
        <f>+'Ark1'!W2334</f>
        <v>58.458870168483635</v>
      </c>
      <c r="L51" s="9">
        <f>+'Ark1'!Y2334</f>
        <v>145.0019821605552</v>
      </c>
      <c r="M51" s="9">
        <f>+'Ark1'!AA2334</f>
        <v>32.734569005318647</v>
      </c>
      <c r="N51" s="1">
        <f>+'Ark1'!AB2334</f>
        <v>4.8357094965451841</v>
      </c>
      <c r="O51" s="9">
        <f>+'Ark1'!AC2334</f>
        <v>-51.157502689871087</v>
      </c>
      <c r="P51" s="9">
        <f t="shared" si="1"/>
        <v>26.906666666666666</v>
      </c>
      <c r="Q51" s="1">
        <f>+'Ark1'!V2334</f>
        <v>14.710604558969276</v>
      </c>
      <c r="R51" s="96">
        <f>+'Ark1'!X2334</f>
        <v>157.09857222161949</v>
      </c>
      <c r="S51" s="39"/>
      <c r="T51" s="4"/>
      <c r="U51"/>
      <c r="V51"/>
      <c r="W51"/>
      <c r="Y51"/>
      <c r="Z51"/>
    </row>
    <row r="52" spans="1:26" ht="15.6">
      <c r="A52" s="39"/>
      <c r="B52">
        <f>+'Ark1'!C2335</f>
        <v>2018</v>
      </c>
      <c r="C52">
        <f>+'Ark1'!I2335</f>
        <v>80</v>
      </c>
      <c r="D52" s="52" t="s">
        <v>10</v>
      </c>
      <c r="E52" s="52" t="s">
        <v>9</v>
      </c>
      <c r="F52">
        <f>+'Ark1'!Q2335</f>
        <v>78</v>
      </c>
      <c r="G52" s="9">
        <f>+'Ark1'!R2335</f>
        <v>323</v>
      </c>
      <c r="H52" s="9">
        <f>+'Ark1'!S2335</f>
        <v>323</v>
      </c>
      <c r="I52" s="96">
        <f>+'Ark1'!T2335</f>
        <v>2.0829302895466566</v>
      </c>
      <c r="J52" s="96">
        <f>+'Ark1'!U2335</f>
        <v>1.908358744922118</v>
      </c>
      <c r="K52" s="1">
        <f>+'Ark1'!W2335</f>
        <v>57.489164086687296</v>
      </c>
      <c r="L52" s="9">
        <f>+'Ark1'!Y2335</f>
        <v>140.43281733746139</v>
      </c>
      <c r="M52" s="9">
        <f>+'Ark1'!AA2335</f>
        <v>11.728071182956922</v>
      </c>
      <c r="N52" s="1">
        <f>+'Ark1'!AB2335</f>
        <v>4.3331510904256225</v>
      </c>
      <c r="O52" s="9">
        <f>+'Ark1'!AC2335</f>
        <v>-32.676108374637685</v>
      </c>
      <c r="P52" s="9">
        <f t="shared" si="1"/>
        <v>4.1410256410256414</v>
      </c>
      <c r="Q52" s="1">
        <f>+'Ark1'!V2335</f>
        <v>14.26006191950464</v>
      </c>
      <c r="R52" s="96">
        <f>+'Ark1'!X2335</f>
        <v>152.14823113484437</v>
      </c>
      <c r="S52" s="39"/>
      <c r="T52" s="11"/>
      <c r="U52"/>
      <c r="V52" s="18"/>
      <c r="W52"/>
      <c r="Y52"/>
      <c r="Z52"/>
    </row>
    <row r="53" spans="1:26" ht="15.6">
      <c r="A53" s="39"/>
      <c r="B53">
        <f>+'Ark1'!C2336</f>
        <v>2018</v>
      </c>
      <c r="C53">
        <f>+'Ark1'!I2336</f>
        <v>81</v>
      </c>
      <c r="D53" s="52" t="s">
        <v>10</v>
      </c>
      <c r="E53" s="52" t="s">
        <v>57</v>
      </c>
      <c r="F53">
        <f>+'Ark1'!Q2336</f>
        <v>13</v>
      </c>
      <c r="G53" s="9">
        <f>+'Ark1'!R2336</f>
        <v>45</v>
      </c>
      <c r="H53" s="9">
        <f>+'Ark1'!S2336</f>
        <v>44</v>
      </c>
      <c r="I53" s="96">
        <f>+'Ark1'!T2336</f>
        <v>0.29019152640742901</v>
      </c>
      <c r="J53" s="96">
        <f>+'Ark1'!U2336</f>
        <v>0.26017069031605894</v>
      </c>
      <c r="K53" s="1">
        <f>+'Ark1'!W2336</f>
        <v>56.52272727272728</v>
      </c>
      <c r="L53" s="9">
        <f>+'Ark1'!Y2336</f>
        <v>137.42222222222222</v>
      </c>
      <c r="M53" s="9">
        <f>+'Ark1'!AA2336</f>
        <v>16.635961246996796</v>
      </c>
      <c r="N53" s="1">
        <f>+'Ark1'!AB2336</f>
        <v>4.4235353835202931</v>
      </c>
      <c r="O53" s="9">
        <f>+'Ark1'!AC2336</f>
        <v>-47.247352562434969</v>
      </c>
      <c r="P53" s="9">
        <f t="shared" si="1"/>
        <v>3.4615384615384617</v>
      </c>
      <c r="Q53" s="1">
        <f>+'Ark1'!V2336</f>
        <v>13.8</v>
      </c>
      <c r="R53" s="96">
        <f>+'Ark1'!X2336</f>
        <v>152.12471409654503</v>
      </c>
      <c r="S53" s="39"/>
      <c r="T53" s="5"/>
      <c r="U53"/>
      <c r="V53"/>
      <c r="W53"/>
      <c r="Y53"/>
      <c r="Z53"/>
    </row>
    <row r="54" spans="1:26">
      <c r="A54" s="39"/>
      <c r="B54">
        <f>+'Ark1'!C2337</f>
        <v>2018</v>
      </c>
      <c r="C54">
        <f>+'Ark1'!I2337</f>
        <v>83</v>
      </c>
      <c r="D54" s="52" t="s">
        <v>10</v>
      </c>
      <c r="E54" s="52" t="s">
        <v>490</v>
      </c>
      <c r="F54">
        <f>+'Ark1'!Q2337</f>
        <v>37</v>
      </c>
      <c r="G54" s="9">
        <f>+'Ark1'!R2337</f>
        <v>351</v>
      </c>
      <c r="H54" s="9">
        <f>+'Ark1'!S2337</f>
        <v>351</v>
      </c>
      <c r="I54" s="96">
        <f>+'Ark1'!T2337</f>
        <v>2.2634939059779455</v>
      </c>
      <c r="J54" s="96">
        <f>+'Ark1'!U2337</f>
        <v>2.1381411283793001</v>
      </c>
      <c r="K54" s="1">
        <f>+'Ark1'!W2337</f>
        <v>59.868945868945858</v>
      </c>
      <c r="L54" s="9">
        <f>+'Ark1'!Y2337</f>
        <v>144.79059829059841</v>
      </c>
      <c r="M54" s="9">
        <f>+'Ark1'!AA2337</f>
        <v>28.90597681541724</v>
      </c>
      <c r="N54" s="1">
        <f>+'Ark1'!AB2337</f>
        <v>4.640946064143491</v>
      </c>
      <c r="O54" s="9">
        <f>+'Ark1'!AC2337</f>
        <v>-32.455503890038841</v>
      </c>
      <c r="P54" s="9">
        <f t="shared" si="1"/>
        <v>9.486486486486486</v>
      </c>
      <c r="Q54" s="1">
        <f>+'Ark1'!V2337</f>
        <v>15.333333333333337</v>
      </c>
      <c r="R54" s="96">
        <f>+'Ark1'!X2337</f>
        <v>156.86955394431021</v>
      </c>
      <c r="S54" s="39"/>
      <c r="T54" s="11"/>
      <c r="U54"/>
      <c r="V54"/>
      <c r="W54"/>
      <c r="Y54"/>
      <c r="Z54"/>
    </row>
    <row r="55" spans="1:26">
      <c r="A55" s="39"/>
      <c r="B55" s="47">
        <f>+'Ark1'!C2338</f>
        <v>2017</v>
      </c>
      <c r="C55" s="47">
        <f>+'Ark1'!I2338</f>
        <v>6</v>
      </c>
      <c r="D55" s="88" t="s">
        <v>53</v>
      </c>
      <c r="E55" s="88" t="s">
        <v>459</v>
      </c>
      <c r="F55" s="47">
        <f>+'Ark1'!Q2338</f>
        <v>260</v>
      </c>
      <c r="G55" s="65">
        <f>+'Ark1'!R2338</f>
        <v>5980</v>
      </c>
      <c r="H55" s="65">
        <f>+'Ark1'!S2338</f>
        <v>5980</v>
      </c>
      <c r="I55" s="101">
        <f>+'Ark1'!T2338</f>
        <v>42.023893183415304</v>
      </c>
      <c r="J55" s="101">
        <f>+'Ark1'!U2338</f>
        <v>42.932186608368163</v>
      </c>
      <c r="K55" s="49">
        <f>+'Ark1'!W2338</f>
        <v>58.842642140468222</v>
      </c>
      <c r="L55" s="65">
        <f>+'Ark1'!Y2338</f>
        <v>155.48394648829412</v>
      </c>
      <c r="M55" s="65">
        <f>+'Ark1'!AA2338</f>
        <v>29.415163822188877</v>
      </c>
      <c r="N55" s="49">
        <f>+'Ark1'!AB2338</f>
        <v>5.1021820739184323</v>
      </c>
      <c r="O55" s="65">
        <f>+'Ark1'!AC2338</f>
        <v>-46.746445701953448</v>
      </c>
      <c r="P55" s="65">
        <f t="shared" si="1"/>
        <v>23</v>
      </c>
      <c r="Q55" s="49">
        <f>+'Ark1'!V2338</f>
        <v>14.843311036789297</v>
      </c>
      <c r="R55" s="101">
        <f>+'Ark1'!X2338</f>
        <v>168.45497994398085</v>
      </c>
      <c r="S55" s="39"/>
      <c r="T55" s="11"/>
      <c r="U55"/>
      <c r="V55"/>
      <c r="W55"/>
      <c r="Y55"/>
      <c r="Z55"/>
    </row>
    <row r="56" spans="1:26" ht="15.6">
      <c r="A56" s="39"/>
      <c r="B56" s="47">
        <f>+'Ark1'!C2339</f>
        <v>2017</v>
      </c>
      <c r="C56" s="47">
        <f>+'Ark1'!I2339</f>
        <v>24</v>
      </c>
      <c r="D56" s="88" t="s">
        <v>53</v>
      </c>
      <c r="E56" s="88" t="s">
        <v>68</v>
      </c>
      <c r="F56" s="47">
        <f>+'Ark1'!Q2339</f>
        <v>196</v>
      </c>
      <c r="G56" s="65">
        <f>+'Ark1'!R2339</f>
        <v>5773</v>
      </c>
      <c r="H56" s="65">
        <f>+'Ark1'!S2339</f>
        <v>5773</v>
      </c>
      <c r="I56" s="101">
        <f>+'Ark1'!T2339</f>
        <v>40.56921995783555</v>
      </c>
      <c r="J56" s="101">
        <f>+'Ark1'!U2339</f>
        <v>40.513691683499694</v>
      </c>
      <c r="K56" s="49">
        <f>+'Ark1'!W2339</f>
        <v>58.801316473237506</v>
      </c>
      <c r="L56" s="65">
        <f>+'Ark1'!Y2339</f>
        <v>151.98614238697348</v>
      </c>
      <c r="M56" s="65">
        <f>+'Ark1'!AA2339</f>
        <v>29.678014310472459</v>
      </c>
      <c r="N56" s="49">
        <f>+'Ark1'!AB2339</f>
        <v>4.6133943295259847</v>
      </c>
      <c r="O56" s="65">
        <f>+'Ark1'!AC2339</f>
        <v>-47.045988778322837</v>
      </c>
      <c r="P56" s="65">
        <f t="shared" si="1"/>
        <v>29.454081632653061</v>
      </c>
      <c r="Q56" s="49">
        <f>+'Ark1'!V2339</f>
        <v>14.870950978693925</v>
      </c>
      <c r="R56" s="101">
        <f>+'Ark1'!X2339</f>
        <v>164.66537636725215</v>
      </c>
      <c r="S56" s="39"/>
      <c r="T56" s="2"/>
      <c r="U56" s="4"/>
      <c r="V56" s="4"/>
      <c r="W56"/>
      <c r="Y56"/>
      <c r="Z56"/>
    </row>
    <row r="57" spans="1:26" ht="15.6">
      <c r="A57" s="39"/>
      <c r="B57" s="47">
        <f>+'Ark1'!C2340</f>
        <v>2017</v>
      </c>
      <c r="C57" s="47">
        <f>+'Ark1'!I2340</f>
        <v>49</v>
      </c>
      <c r="D57" s="88" t="s">
        <v>53</v>
      </c>
      <c r="E57" s="88" t="s">
        <v>69</v>
      </c>
      <c r="F57" s="47">
        <f>+'Ark1'!Q2340</f>
        <v>101</v>
      </c>
      <c r="G57" s="65">
        <f>+'Ark1'!R2340</f>
        <v>1925</v>
      </c>
      <c r="H57" s="65">
        <f>+'Ark1'!S2340</f>
        <v>1925</v>
      </c>
      <c r="I57" s="101">
        <f>+'Ark1'!T2340</f>
        <v>13.527758257203097</v>
      </c>
      <c r="J57" s="101">
        <f>+'Ark1'!U2340</f>
        <v>12.920916952094304</v>
      </c>
      <c r="K57" s="49">
        <f>+'Ark1'!W2340</f>
        <v>58.869090909090893</v>
      </c>
      <c r="L57" s="65">
        <f>+'Ark1'!Y2340</f>
        <v>145.36716883116875</v>
      </c>
      <c r="M57" s="65">
        <f>+'Ark1'!AA2340</f>
        <v>29.933835306228023</v>
      </c>
      <c r="N57" s="49">
        <f>+'Ark1'!AB2340</f>
        <v>4.7343459570553756</v>
      </c>
      <c r="O57" s="65">
        <f>+'Ark1'!AC2340</f>
        <v>-53.321536564799686</v>
      </c>
      <c r="P57" s="65">
        <f t="shared" si="1"/>
        <v>19.059405940594058</v>
      </c>
      <c r="Q57" s="49">
        <f>+'Ark1'!V2340</f>
        <v>14.894545454545456</v>
      </c>
      <c r="R57" s="101">
        <f>+'Ark1'!X2340</f>
        <v>157.49422408577317</v>
      </c>
      <c r="S57" s="39"/>
      <c r="T57" s="4"/>
      <c r="U57" s="1"/>
      <c r="V57" s="5"/>
      <c r="W57"/>
      <c r="Y57"/>
      <c r="Z57"/>
    </row>
    <row r="58" spans="1:26" ht="15.6">
      <c r="A58" s="39"/>
      <c r="B58" s="47">
        <f>+'Ark1'!C2341</f>
        <v>2017</v>
      </c>
      <c r="C58" s="47">
        <f>+'Ark1'!I2341</f>
        <v>80</v>
      </c>
      <c r="D58" s="88" t="s">
        <v>10</v>
      </c>
      <c r="E58" s="88" t="s">
        <v>9</v>
      </c>
      <c r="F58" s="47">
        <f>+'Ark1'!Q2341</f>
        <v>74</v>
      </c>
      <c r="G58" s="65">
        <f>+'Ark1'!R2341</f>
        <v>323</v>
      </c>
      <c r="H58" s="65">
        <f>+'Ark1'!S2341</f>
        <v>323</v>
      </c>
      <c r="I58" s="101">
        <f>+'Ark1'!T2341</f>
        <v>2.2698524244553755</v>
      </c>
      <c r="J58" s="101">
        <f>+'Ark1'!U2341</f>
        <v>2.0800958717282558</v>
      </c>
      <c r="K58" s="49">
        <f>+'Ark1'!W2341</f>
        <v>57.950464396284815</v>
      </c>
      <c r="L58" s="65">
        <f>+'Ark1'!Y2341</f>
        <v>139.47120743034057</v>
      </c>
      <c r="M58" s="65">
        <f>+'Ark1'!AA2341</f>
        <v>11.79231294836457</v>
      </c>
      <c r="N58" s="49">
        <f>+'Ark1'!AB2341</f>
        <v>3.9419971955341793</v>
      </c>
      <c r="O58" s="65">
        <f>+'Ark1'!AC2341</f>
        <v>-31.810477809730919</v>
      </c>
      <c r="P58" s="65">
        <f t="shared" si="1"/>
        <v>4.3648648648648649</v>
      </c>
      <c r="Q58" s="49">
        <f>+'Ark1'!V2341</f>
        <v>14.492260061919501</v>
      </c>
      <c r="R58" s="101">
        <f>+'Ark1'!X2341</f>
        <v>151.10640024955637</v>
      </c>
      <c r="S58" s="39"/>
      <c r="T58" s="4"/>
      <c r="U58" s="1"/>
      <c r="V58" s="5"/>
      <c r="W58"/>
      <c r="Y58"/>
      <c r="Z58"/>
    </row>
    <row r="59" spans="1:26" ht="15.6">
      <c r="A59" s="39"/>
      <c r="B59" s="47">
        <f>+'Ark1'!C2342</f>
        <v>2017</v>
      </c>
      <c r="C59" s="47">
        <f>+'Ark1'!I2342</f>
        <v>81</v>
      </c>
      <c r="D59" s="88" t="s">
        <v>10</v>
      </c>
      <c r="E59" s="88" t="s">
        <v>57</v>
      </c>
      <c r="F59" s="47">
        <f>+'Ark1'!Q2342</f>
        <v>17</v>
      </c>
      <c r="G59" s="65">
        <f>+'Ark1'!R2342</f>
        <v>51</v>
      </c>
      <c r="H59" s="65">
        <f>+'Ark1'!S2342</f>
        <v>51</v>
      </c>
      <c r="I59" s="101">
        <f>+'Ark1'!T2342</f>
        <v>0.35839775122979622</v>
      </c>
      <c r="J59" s="101">
        <f>+'Ark1'!U2342</f>
        <v>0.32521641346225094</v>
      </c>
      <c r="K59" s="49">
        <f>+'Ark1'!W2342</f>
        <v>57.372549019607824</v>
      </c>
      <c r="L59" s="65">
        <f>+'Ark1'!Y2342</f>
        <v>138.1039215686275</v>
      </c>
      <c r="M59" s="65">
        <f>+'Ark1'!AA2342</f>
        <v>14.648174091985716</v>
      </c>
      <c r="N59" s="49">
        <f>+'Ark1'!AB2342</f>
        <v>4.5888218160396654</v>
      </c>
      <c r="O59" s="65">
        <f>+'Ark1'!AC2342</f>
        <v>-42.93544029216428</v>
      </c>
      <c r="P59" s="65">
        <f t="shared" si="1"/>
        <v>3</v>
      </c>
      <c r="Q59" s="49">
        <f>+'Ark1'!V2342</f>
        <v>14.23529411764706</v>
      </c>
      <c r="R59" s="101">
        <f>+'Ark1'!X2342</f>
        <v>149.62505045355093</v>
      </c>
      <c r="S59" s="39"/>
      <c r="T59" s="4"/>
      <c r="U59" s="1"/>
      <c r="V59" s="5"/>
      <c r="W59"/>
      <c r="Y59"/>
      <c r="Z59"/>
    </row>
    <row r="60" spans="1:26" ht="15.6">
      <c r="A60" s="39"/>
      <c r="B60" s="47">
        <f>+'Ark1'!C2343</f>
        <v>2017</v>
      </c>
      <c r="C60" s="47">
        <f>+'Ark1'!I2343</f>
        <v>83</v>
      </c>
      <c r="D60" s="88" t="s">
        <v>10</v>
      </c>
      <c r="E60" s="88" t="s">
        <v>490</v>
      </c>
      <c r="F60" s="47">
        <f>+'Ark1'!Q2343</f>
        <v>37</v>
      </c>
      <c r="G60" s="65">
        <f>+'Ark1'!R2343</f>
        <v>178</v>
      </c>
      <c r="H60" s="65">
        <f>+'Ark1'!S2343</f>
        <v>178</v>
      </c>
      <c r="I60" s="101">
        <f>+'Ark1'!T2343</f>
        <v>1.2508784258608578</v>
      </c>
      <c r="J60" s="101">
        <f>+'Ark1'!U2343</f>
        <v>1.227892470847322</v>
      </c>
      <c r="K60" s="49">
        <f>+'Ark1'!W2343</f>
        <v>57.584269662921358</v>
      </c>
      <c r="L60" s="65">
        <f>+'Ark1'!Y2343</f>
        <v>149.39775280898877</v>
      </c>
      <c r="M60" s="65">
        <f>+'Ark1'!AA2343</f>
        <v>28.926299131879897</v>
      </c>
      <c r="N60" s="49">
        <f>+'Ark1'!AB2343</f>
        <v>5.0152777573591605</v>
      </c>
      <c r="O60" s="65">
        <f>+'Ark1'!AC2343</f>
        <v>-40.773101188406002</v>
      </c>
      <c r="P60" s="65">
        <f t="shared" si="1"/>
        <v>4.8108108108108105</v>
      </c>
      <c r="Q60" s="49">
        <f>+'Ark1'!V2343</f>
        <v>14.101123595505619</v>
      </c>
      <c r="R60" s="101">
        <f>+'Ark1'!X2343</f>
        <v>161.86105396423471</v>
      </c>
      <c r="S60" s="39"/>
      <c r="T60" s="4"/>
      <c r="U60" s="1"/>
      <c r="V60" s="5"/>
      <c r="W60"/>
      <c r="Y60"/>
      <c r="Z60"/>
    </row>
    <row r="61" spans="1:26" ht="15.6">
      <c r="A61" s="39"/>
      <c r="B61" s="47">
        <f>+'Ark1'!C2344</f>
        <v>2016</v>
      </c>
      <c r="C61" s="47">
        <f>+'Ark1'!I2344</f>
        <v>6</v>
      </c>
      <c r="D61" s="88" t="s">
        <v>53</v>
      </c>
      <c r="E61" s="88" t="s">
        <v>459</v>
      </c>
      <c r="F61" s="47">
        <f>+'Ark1'!Q2344</f>
        <v>244</v>
      </c>
      <c r="G61" s="65">
        <f>+'Ark1'!R2344</f>
        <v>6359</v>
      </c>
      <c r="H61" s="65">
        <f>+'Ark1'!S2344</f>
        <v>6359</v>
      </c>
      <c r="I61" s="101">
        <f>+'Ark1'!T2344</f>
        <v>42.466942700681187</v>
      </c>
      <c r="J61" s="101">
        <f>+'Ark1'!U2344</f>
        <v>43.255157552025075</v>
      </c>
      <c r="K61" s="49">
        <f>+'Ark1'!W2344</f>
        <v>59.199716936625258</v>
      </c>
      <c r="L61" s="65">
        <f>+'Ark1'!Y2344</f>
        <v>152.80154112281755</v>
      </c>
      <c r="M61" s="65">
        <f>+'Ark1'!AA2344</f>
        <v>30.141325202550249</v>
      </c>
      <c r="N61" s="49">
        <f>+'Ark1'!AB2344</f>
        <v>4.8606685098889697</v>
      </c>
      <c r="O61" s="65">
        <f>+'Ark1'!AC2344</f>
        <v>-44.115415946865561</v>
      </c>
      <c r="P61" s="65">
        <f t="shared" si="1"/>
        <v>26.061475409836067</v>
      </c>
      <c r="Q61" s="49">
        <f>+'Ark1'!V2344</f>
        <v>15.03506840698223</v>
      </c>
      <c r="R61" s="101">
        <f>+'Ark1'!X2344</f>
        <v>165.548798616271</v>
      </c>
      <c r="S61" s="39"/>
      <c r="T61" s="4"/>
      <c r="U61" s="11"/>
      <c r="V61" s="5"/>
      <c r="W61"/>
      <c r="Y61"/>
      <c r="Z61"/>
    </row>
    <row r="62" spans="1:26" ht="15.6">
      <c r="A62" s="39"/>
      <c r="B62" s="47">
        <f>+'Ark1'!C2345</f>
        <v>2016</v>
      </c>
      <c r="C62" s="47">
        <f>+'Ark1'!I2345</f>
        <v>24</v>
      </c>
      <c r="D62" s="88" t="s">
        <v>53</v>
      </c>
      <c r="E62" s="88" t="s">
        <v>68</v>
      </c>
      <c r="F62" s="47">
        <f>+'Ark1'!Q2345</f>
        <v>217</v>
      </c>
      <c r="G62" s="65">
        <f>+'Ark1'!R2345</f>
        <v>6160</v>
      </c>
      <c r="H62" s="65">
        <f>+'Ark1'!S2345</f>
        <v>6160</v>
      </c>
      <c r="I62" s="101">
        <f>+'Ark1'!T2345</f>
        <v>41.137972485641789</v>
      </c>
      <c r="J62" s="101">
        <f>+'Ark1'!U2345</f>
        <v>41.194745410835111</v>
      </c>
      <c r="K62" s="49">
        <f>+'Ark1'!W2345</f>
        <v>59.290584415584405</v>
      </c>
      <c r="L62" s="65">
        <f>+'Ark1'!Y2345</f>
        <v>150.22415584415572</v>
      </c>
      <c r="M62" s="65">
        <f>+'Ark1'!AA2345</f>
        <v>29.108630246146554</v>
      </c>
      <c r="N62" s="49">
        <f>+'Ark1'!AB2345</f>
        <v>4.4542379844475501</v>
      </c>
      <c r="O62" s="65">
        <f>+'Ark1'!AC2345</f>
        <v>-41.911924379078251</v>
      </c>
      <c r="P62" s="65">
        <f t="shared" si="1"/>
        <v>28.387096774193548</v>
      </c>
      <c r="Q62" s="49">
        <f>+'Ark1'!V2345</f>
        <v>15.139123376623376</v>
      </c>
      <c r="R62" s="101">
        <f>+'Ark1'!X2345</f>
        <v>162.75639853104644</v>
      </c>
      <c r="S62" s="39"/>
      <c r="T62" s="4"/>
      <c r="U62" s="11"/>
      <c r="V62" s="5"/>
      <c r="W62"/>
      <c r="Y62"/>
      <c r="Z62"/>
    </row>
    <row r="63" spans="1:26" ht="15.6">
      <c r="A63" s="39"/>
      <c r="B63" s="47">
        <f>+'Ark1'!C2346</f>
        <v>2016</v>
      </c>
      <c r="C63" s="47">
        <f>+'Ark1'!I2346</f>
        <v>49</v>
      </c>
      <c r="D63" s="88" t="s">
        <v>53</v>
      </c>
      <c r="E63" s="88" t="s">
        <v>69</v>
      </c>
      <c r="F63" s="47">
        <f>+'Ark1'!Q2346</f>
        <v>92</v>
      </c>
      <c r="G63" s="65">
        <f>+'Ark1'!R2346</f>
        <v>1807</v>
      </c>
      <c r="H63" s="65">
        <f>+'Ark1'!S2346</f>
        <v>1805</v>
      </c>
      <c r="I63" s="101">
        <f>+'Ark1'!T2346</f>
        <v>12.0675838119407</v>
      </c>
      <c r="J63" s="101">
        <f>+'Ark1'!U2346</f>
        <v>11.82271432974753</v>
      </c>
      <c r="K63" s="49">
        <f>+'Ark1'!W2346</f>
        <v>58.855955678670362</v>
      </c>
      <c r="L63" s="65">
        <f>+'Ark1'!Y2346</f>
        <v>146.9730492529055</v>
      </c>
      <c r="M63" s="65">
        <f>+'Ark1'!AA2346</f>
        <v>30.029814673783783</v>
      </c>
      <c r="N63" s="49">
        <f>+'Ark1'!AB2346</f>
        <v>4.4289746364644449</v>
      </c>
      <c r="O63" s="65">
        <f>+'Ark1'!AC2346</f>
        <v>-58.595048918474049</v>
      </c>
      <c r="P63" s="65">
        <f t="shared" si="1"/>
        <v>19.641304347826086</v>
      </c>
      <c r="Q63" s="49">
        <f>+'Ark1'!V2346</f>
        <v>14.829551743220804</v>
      </c>
      <c r="R63" s="101">
        <f>+'Ark1'!X2346</f>
        <v>159.28983290573956</v>
      </c>
      <c r="S63" s="39"/>
      <c r="T63" s="4"/>
      <c r="U63" s="11"/>
      <c r="V63" s="5"/>
      <c r="W63"/>
      <c r="Y63"/>
      <c r="Z63"/>
    </row>
    <row r="64" spans="1:26" ht="15.6">
      <c r="A64" s="39"/>
      <c r="B64" s="47">
        <f>+'Ark1'!C2347</f>
        <v>2016</v>
      </c>
      <c r="C64" s="47">
        <f>+'Ark1'!I2347</f>
        <v>80</v>
      </c>
      <c r="D64" s="88" t="s">
        <v>10</v>
      </c>
      <c r="E64" s="88" t="s">
        <v>9</v>
      </c>
      <c r="F64" s="47">
        <f>+'Ark1'!Q2347</f>
        <v>72</v>
      </c>
      <c r="G64" s="65">
        <f>+'Ark1'!R2347</f>
        <v>395</v>
      </c>
      <c r="H64" s="65">
        <f>+'Ark1'!S2347</f>
        <v>395</v>
      </c>
      <c r="I64" s="101">
        <f>+'Ark1'!T2347</f>
        <v>2.6379057032189119</v>
      </c>
      <c r="J64" s="101">
        <f>+'Ark1'!U2347</f>
        <v>2.2731432999679</v>
      </c>
      <c r="K64" s="49">
        <f>+'Ark1'!W2347</f>
        <v>58.721518987341774</v>
      </c>
      <c r="L64" s="65">
        <f>+'Ark1'!Y2347</f>
        <v>129.27316455696209</v>
      </c>
      <c r="M64" s="65">
        <f>+'Ark1'!AA2347</f>
        <v>19.266982024040015</v>
      </c>
      <c r="N64" s="49">
        <f>+'Ark1'!AB2347</f>
        <v>3.7204079974326474</v>
      </c>
      <c r="O64" s="65">
        <f>+'Ark1'!AC2347</f>
        <v>-27.135867804813195</v>
      </c>
      <c r="P64" s="65">
        <f t="shared" si="1"/>
        <v>5.4861111111111107</v>
      </c>
      <c r="Q64" s="49">
        <f>+'Ark1'!V2347</f>
        <v>14.918987341772153</v>
      </c>
      <c r="R64" s="101">
        <f>+'Ark1'!X2347</f>
        <v>140.057599736687</v>
      </c>
      <c r="S64" s="39"/>
      <c r="T64" s="4"/>
      <c r="U64" s="11"/>
      <c r="V64" s="5"/>
      <c r="W64"/>
      <c r="Y64"/>
      <c r="Z64"/>
    </row>
    <row r="65" spans="1:26" ht="15.6">
      <c r="A65" s="39"/>
      <c r="B65" s="47">
        <f>+'Ark1'!C2348</f>
        <v>2016</v>
      </c>
      <c r="C65" s="47">
        <f>+'Ark1'!I2348</f>
        <v>81</v>
      </c>
      <c r="D65" s="88" t="s">
        <v>10</v>
      </c>
      <c r="E65" s="88" t="s">
        <v>57</v>
      </c>
      <c r="F65" s="47">
        <f>+'Ark1'!Q2348</f>
        <v>16</v>
      </c>
      <c r="G65" s="65">
        <f>+'Ark1'!R2348</f>
        <v>68</v>
      </c>
      <c r="H65" s="65">
        <f>+'Ark1'!S2348</f>
        <v>54</v>
      </c>
      <c r="I65" s="101">
        <f>+'Ark1'!T2348</f>
        <v>0.45412047549085088</v>
      </c>
      <c r="J65" s="101">
        <f>+'Ark1'!U2348</f>
        <v>0.31860928212460032</v>
      </c>
      <c r="K65" s="49">
        <f>+'Ark1'!W2348</f>
        <v>59.203703703703702</v>
      </c>
      <c r="L65" s="65">
        <f>+'Ark1'!Y2348</f>
        <v>105.25147058823532</v>
      </c>
      <c r="M65" s="65">
        <f>+'Ark1'!AA2348</f>
        <v>11.386906331504592</v>
      </c>
      <c r="N65" s="49">
        <f>+'Ark1'!AB2348</f>
        <v>3.6381702240103295</v>
      </c>
      <c r="O65" s="65">
        <f>+'Ark1'!AC2348</f>
        <v>-35.864873657153559</v>
      </c>
      <c r="P65" s="65">
        <f t="shared" si="1"/>
        <v>4.25</v>
      </c>
      <c r="Q65" s="49">
        <f>+'Ark1'!V2348</f>
        <v>14.397058823529411</v>
      </c>
      <c r="R65" s="101">
        <f>+'Ark1'!X2348</f>
        <v>146.63023389204</v>
      </c>
      <c r="S65" s="39"/>
      <c r="T65" s="4"/>
      <c r="U65" s="5"/>
      <c r="V65" s="5"/>
      <c r="W65"/>
      <c r="Y65"/>
      <c r="Z65"/>
    </row>
    <row r="66" spans="1:26" ht="15.6">
      <c r="A66" s="39"/>
      <c r="B66" s="47">
        <f>+'Ark1'!C2349</f>
        <v>2016</v>
      </c>
      <c r="C66" s="47">
        <f>+'Ark1'!I2349</f>
        <v>83</v>
      </c>
      <c r="D66" s="88" t="s">
        <v>10</v>
      </c>
      <c r="E66" s="88" t="s">
        <v>490</v>
      </c>
      <c r="F66" s="47">
        <f>+'Ark1'!Q2349</f>
        <v>36</v>
      </c>
      <c r="G66" s="65">
        <f>+'Ark1'!R2349</f>
        <v>185</v>
      </c>
      <c r="H66" s="65">
        <f>+'Ark1'!S2349</f>
        <v>185</v>
      </c>
      <c r="I66" s="101">
        <f>+'Ark1'!T2349</f>
        <v>1.2354748230265795</v>
      </c>
      <c r="J66" s="101">
        <f>+'Ark1'!U2349</f>
        <v>1.1356301252997978</v>
      </c>
      <c r="K66" s="49">
        <f>+'Ark1'!W2349</f>
        <v>56.951351351351363</v>
      </c>
      <c r="L66" s="65">
        <f>+'Ark1'!Y2349</f>
        <v>137.89351351351337</v>
      </c>
      <c r="M66" s="65">
        <f>+'Ark1'!AA2349</f>
        <v>21.5128914482939</v>
      </c>
      <c r="N66" s="49">
        <f>+'Ark1'!AB2349</f>
        <v>5.0310184677159313</v>
      </c>
      <c r="O66" s="65">
        <f>+'Ark1'!AC2349</f>
        <v>-32.950605425251595</v>
      </c>
      <c r="P66" s="65">
        <f t="shared" si="1"/>
        <v>5.1388888888888893</v>
      </c>
      <c r="Q66" s="49">
        <f>+'Ark1'!V2349</f>
        <v>13.935135135135138</v>
      </c>
      <c r="R66" s="101">
        <f>+'Ark1'!X2349</f>
        <v>149.39708939708933</v>
      </c>
      <c r="S66" s="39"/>
      <c r="T66" s="4"/>
      <c r="U66" s="5"/>
      <c r="V66" s="5"/>
      <c r="W66"/>
      <c r="Y66"/>
      <c r="Z66"/>
    </row>
    <row r="67" spans="1:26" ht="15.6">
      <c r="A67" s="39"/>
      <c r="B67" s="47">
        <f>+'Ark1'!C2350</f>
        <v>2015</v>
      </c>
      <c r="C67" s="47">
        <f>+'Ark1'!I2350</f>
        <v>6</v>
      </c>
      <c r="D67" s="88" t="s">
        <v>53</v>
      </c>
      <c r="E67" s="88" t="s">
        <v>459</v>
      </c>
      <c r="F67" s="47">
        <f>+'Ark1'!Q2350</f>
        <v>293</v>
      </c>
      <c r="G67" s="65">
        <f>+'Ark1'!R2350</f>
        <v>8277</v>
      </c>
      <c r="H67" s="65">
        <f>+'Ark1'!S2350</f>
        <v>8277</v>
      </c>
      <c r="I67" s="101">
        <f>+'Ark1'!T2350</f>
        <v>40.777416494235887</v>
      </c>
      <c r="J67" s="101">
        <f>+'Ark1'!U2350</f>
        <v>41.760134578882862</v>
      </c>
      <c r="K67" s="49">
        <f>+'Ark1'!W2350</f>
        <v>59.251057146309037</v>
      </c>
      <c r="L67" s="65">
        <f>+'Ark1'!Y2350</f>
        <v>143.46859973420311</v>
      </c>
      <c r="M67" s="65">
        <f>+'Ark1'!AA2350</f>
        <v>31.987350158191433</v>
      </c>
      <c r="N67" s="49">
        <f>+'Ark1'!AB2350</f>
        <v>4.4397936822873891</v>
      </c>
      <c r="O67" s="65">
        <f>+'Ark1'!AC2350</f>
        <v>-28.414273370872777</v>
      </c>
      <c r="P67" s="65">
        <f t="shared" si="1"/>
        <v>28.249146757679181</v>
      </c>
      <c r="Q67" s="49">
        <f>+'Ark1'!V2350</f>
        <v>15.110909749909387</v>
      </c>
      <c r="R67" s="101">
        <f>+'Ark1'!X2350</f>
        <v>155.43726948451024</v>
      </c>
      <c r="S67" s="39"/>
      <c r="T67" s="4"/>
      <c r="U67" s="5"/>
      <c r="V67" s="5"/>
      <c r="W67"/>
      <c r="Y67"/>
      <c r="Z67"/>
    </row>
    <row r="68" spans="1:26" ht="15.6">
      <c r="A68" s="39"/>
      <c r="B68" s="47">
        <f>+'Ark1'!C2351</f>
        <v>2015</v>
      </c>
      <c r="C68" s="47">
        <f>+'Ark1'!I2351</f>
        <v>24</v>
      </c>
      <c r="D68" s="88" t="s">
        <v>53</v>
      </c>
      <c r="E68" s="88" t="s">
        <v>68</v>
      </c>
      <c r="F68" s="47">
        <f>+'Ark1'!Q2351</f>
        <v>327</v>
      </c>
      <c r="G68" s="65">
        <f>+'Ark1'!R2351</f>
        <v>7188</v>
      </c>
      <c r="H68" s="65">
        <f>+'Ark1'!S2351</f>
        <v>7188</v>
      </c>
      <c r="I68" s="101">
        <f>+'Ark1'!T2351</f>
        <v>35.412355897132727</v>
      </c>
      <c r="J68" s="101">
        <f>+'Ark1'!U2351</f>
        <v>36.36160436562691</v>
      </c>
      <c r="K68" s="49">
        <f>+'Ark1'!W2351</f>
        <v>59.72718419588201</v>
      </c>
      <c r="L68" s="65">
        <f>+'Ark1'!Y2351</f>
        <v>143.84769059543697</v>
      </c>
      <c r="M68" s="65">
        <f>+'Ark1'!AA2351</f>
        <v>31.474740231333953</v>
      </c>
      <c r="N68" s="49">
        <f>+'Ark1'!AB2351</f>
        <v>4.2101516324194384</v>
      </c>
      <c r="O68" s="65">
        <f>+'Ark1'!AC2351</f>
        <v>-40.049833546423095</v>
      </c>
      <c r="P68" s="65">
        <f t="shared" si="1"/>
        <v>21.98165137614679</v>
      </c>
      <c r="Q68" s="49">
        <f>+'Ark1'!V2351</f>
        <v>15.36519198664441</v>
      </c>
      <c r="R68" s="101">
        <f>+'Ark1'!X2351</f>
        <v>155.84798547717995</v>
      </c>
      <c r="S68" s="39"/>
      <c r="T68" s="4"/>
      <c r="U68" s="5"/>
      <c r="V68" s="5"/>
      <c r="W68"/>
      <c r="Y68"/>
      <c r="Z68"/>
    </row>
    <row r="69" spans="1:26" ht="15.6">
      <c r="A69" s="39"/>
      <c r="B69" s="47">
        <f>+'Ark1'!C2352</f>
        <v>2015</v>
      </c>
      <c r="C69" s="47">
        <f>+'Ark1'!I2352</f>
        <v>49</v>
      </c>
      <c r="D69" s="88" t="s">
        <v>53</v>
      </c>
      <c r="E69" s="88" t="s">
        <v>69</v>
      </c>
      <c r="F69" s="47">
        <f>+'Ark1'!Q2352</f>
        <v>194</v>
      </c>
      <c r="G69" s="65">
        <f>+'Ark1'!R2352</f>
        <v>2495</v>
      </c>
      <c r="H69" s="65">
        <f>+'Ark1'!S2352</f>
        <v>2495</v>
      </c>
      <c r="I69" s="101">
        <f>+'Ark1'!T2352</f>
        <v>12.291851413932404</v>
      </c>
      <c r="J69" s="101">
        <f>+'Ark1'!U2352</f>
        <v>11.79373850619158</v>
      </c>
      <c r="K69" s="49">
        <f>+'Ark1'!W2352</f>
        <v>59.37234468937875</v>
      </c>
      <c r="L69" s="65">
        <f>+'Ark1'!Y2352</f>
        <v>134.41535070140296</v>
      </c>
      <c r="M69" s="65">
        <f>+'Ark1'!AA2352</f>
        <v>29.543894059171723</v>
      </c>
      <c r="N69" s="49">
        <f>+'Ark1'!AB2352</f>
        <v>4.3324331116314809</v>
      </c>
      <c r="O69" s="65">
        <f>+'Ark1'!AC2352</f>
        <v>-39.699739145587905</v>
      </c>
      <c r="P69" s="65">
        <f t="shared" si="1"/>
        <v>12.860824742268042</v>
      </c>
      <c r="Q69" s="49">
        <f>+'Ark1'!V2352</f>
        <v>15.187975951903812</v>
      </c>
      <c r="R69" s="101">
        <f>+'Ark1'!X2352</f>
        <v>145.62876565699139</v>
      </c>
      <c r="S69" s="39"/>
      <c r="T69" s="4"/>
      <c r="U69" s="5"/>
      <c r="V69" s="5"/>
      <c r="W69"/>
      <c r="Y69"/>
      <c r="Z69"/>
    </row>
    <row r="70" spans="1:26" ht="15.6">
      <c r="A70" s="39"/>
      <c r="B70" s="47">
        <f>+'Ark1'!C2353</f>
        <v>2015</v>
      </c>
      <c r="C70" s="47">
        <f>+'Ark1'!I2353</f>
        <v>80</v>
      </c>
      <c r="D70" s="88" t="s">
        <v>10</v>
      </c>
      <c r="E70" s="88" t="s">
        <v>9</v>
      </c>
      <c r="F70" s="47">
        <f>+'Ark1'!Q2353</f>
        <v>163</v>
      </c>
      <c r="G70" s="65">
        <f>+'Ark1'!R2353</f>
        <v>1311</v>
      </c>
      <c r="H70" s="65">
        <f>+'Ark1'!S2353</f>
        <v>1311</v>
      </c>
      <c r="I70" s="101">
        <f>+'Ark1'!T2353</f>
        <v>6.4587644102867277</v>
      </c>
      <c r="J70" s="101">
        <f>+'Ark1'!U2353</f>
        <v>5.5452212237447744</v>
      </c>
      <c r="K70" s="49">
        <f>+'Ark1'!W2353</f>
        <v>59.736079328756688</v>
      </c>
      <c r="L70" s="65">
        <f>+'Ark1'!Y2353</f>
        <v>120.27742181540796</v>
      </c>
      <c r="M70" s="65">
        <f>+'Ark1'!AA2353</f>
        <v>13.742224531598705</v>
      </c>
      <c r="N70" s="49">
        <f>+'Ark1'!AB2353</f>
        <v>3.4245360749401086</v>
      </c>
      <c r="O70" s="65">
        <f>+'Ark1'!AC2353</f>
        <v>-30.714660647968319</v>
      </c>
      <c r="P70" s="65">
        <f t="shared" si="1"/>
        <v>8.0429447852760738</v>
      </c>
      <c r="Q70" s="49">
        <f>+'Ark1'!V2353</f>
        <v>15.508009153318079</v>
      </c>
      <c r="R70" s="101">
        <f>+'Ark1'!X2353</f>
        <v>130.31139958332423</v>
      </c>
      <c r="S70" s="39"/>
      <c r="T70" s="4"/>
      <c r="U70" s="5"/>
      <c r="V70" s="5"/>
      <c r="W70"/>
      <c r="Y70"/>
      <c r="Z70"/>
    </row>
    <row r="71" spans="1:26" ht="15.6">
      <c r="A71" s="39"/>
      <c r="B71" s="47">
        <f>+'Ark1'!C2354</f>
        <v>2015</v>
      </c>
      <c r="C71" s="47">
        <f>+'Ark1'!I2354</f>
        <v>81</v>
      </c>
      <c r="D71" s="88" t="s">
        <v>10</v>
      </c>
      <c r="E71" s="88" t="s">
        <v>57</v>
      </c>
      <c r="F71" s="47">
        <f>+'Ark1'!Q2354</f>
        <v>41</v>
      </c>
      <c r="G71" s="65">
        <f>+'Ark1'!R2354</f>
        <v>595</v>
      </c>
      <c r="H71" s="65">
        <f>+'Ark1'!S2354</f>
        <v>590</v>
      </c>
      <c r="I71" s="101">
        <f>+'Ark1'!T2354</f>
        <v>2.9313232830820777</v>
      </c>
      <c r="J71" s="101">
        <f>+'Ark1'!U2354</f>
        <v>2.6742193564613723</v>
      </c>
      <c r="K71" s="49">
        <f>+'Ark1'!W2354</f>
        <v>59.837288135593219</v>
      </c>
      <c r="L71" s="65">
        <f>+'Ark1'!Y2354</f>
        <v>127.80504201680677</v>
      </c>
      <c r="M71" s="65">
        <f>+'Ark1'!AA2354</f>
        <v>25.413269486933441</v>
      </c>
      <c r="N71" s="49">
        <f>+'Ark1'!AB2354</f>
        <v>3.7952645920617689</v>
      </c>
      <c r="O71" s="65">
        <f>+'Ark1'!AC2354</f>
        <v>-41.337162524112493</v>
      </c>
      <c r="P71" s="65">
        <f t="shared" si="1"/>
        <v>14.512195121951219</v>
      </c>
      <c r="Q71" s="49">
        <f>+'Ark1'!V2354</f>
        <v>15.405042016806725</v>
      </c>
      <c r="R71" s="101">
        <f>+'Ark1'!X2354</f>
        <v>139.47886413503636</v>
      </c>
      <c r="S71" s="39"/>
      <c r="T71" s="4"/>
      <c r="U71" s="5"/>
      <c r="V71" s="5"/>
      <c r="W71"/>
      <c r="Y71"/>
      <c r="Z71"/>
    </row>
    <row r="72" spans="1:26" ht="15.6">
      <c r="A72" s="39"/>
      <c r="B72" s="47">
        <f>+'Ark1'!C2355</f>
        <v>2015</v>
      </c>
      <c r="C72" s="47">
        <f>+'Ark1'!I2355</f>
        <v>83</v>
      </c>
      <c r="D72" s="88" t="s">
        <v>10</v>
      </c>
      <c r="E72" s="88" t="s">
        <v>490</v>
      </c>
      <c r="F72" s="47">
        <f>+'Ark1'!Q2355</f>
        <v>82</v>
      </c>
      <c r="G72" s="65">
        <f>+'Ark1'!R2355</f>
        <v>432</v>
      </c>
      <c r="H72" s="65">
        <f>+'Ark1'!S2355</f>
        <v>432</v>
      </c>
      <c r="I72" s="101">
        <f>+'Ark1'!T2355</f>
        <v>2.1282885013301804</v>
      </c>
      <c r="J72" s="101">
        <f>+'Ark1'!U2355</f>
        <v>1.8650819690925184</v>
      </c>
      <c r="K72" s="49">
        <f>+'Ark1'!W2355</f>
        <v>58.597222222222221</v>
      </c>
      <c r="L72" s="65">
        <f>+'Ark1'!Y2355</f>
        <v>122.76712962962964</v>
      </c>
      <c r="M72" s="65">
        <f>+'Ark1'!AA2355</f>
        <v>21.103383814631119</v>
      </c>
      <c r="N72" s="49">
        <f>+'Ark1'!AB2355</f>
        <v>5.1814119042002256</v>
      </c>
      <c r="O72" s="65">
        <f>+'Ark1'!AC2355</f>
        <v>-65.951480237575481</v>
      </c>
      <c r="P72" s="65">
        <f t="shared" si="1"/>
        <v>5.2682926829268295</v>
      </c>
      <c r="Q72" s="49">
        <f>+'Ark1'!V2355</f>
        <v>14.819444444444445</v>
      </c>
      <c r="R72" s="101">
        <f>+'Ark1'!X2355</f>
        <v>133.00880783275156</v>
      </c>
      <c r="S72" s="39"/>
      <c r="T72" s="4"/>
      <c r="U72" s="5"/>
      <c r="V72" s="5"/>
      <c r="W72"/>
      <c r="Y72"/>
      <c r="Z72"/>
    </row>
    <row r="73" spans="1:26" ht="15.6">
      <c r="A73" s="39"/>
      <c r="B73" s="47">
        <f>+'Ark1'!C2356</f>
        <v>2014</v>
      </c>
      <c r="C73" s="47">
        <f>+'Ark1'!I2356</f>
        <v>6</v>
      </c>
      <c r="D73" s="88" t="s">
        <v>53</v>
      </c>
      <c r="E73" s="88" t="s">
        <v>459</v>
      </c>
      <c r="F73" s="47">
        <f>+'Ark1'!Q2356</f>
        <v>293</v>
      </c>
      <c r="G73" s="65">
        <f>+'Ark1'!R2356</f>
        <v>9240</v>
      </c>
      <c r="H73" s="65">
        <f>+'Ark1'!S2356</f>
        <v>9236</v>
      </c>
      <c r="I73" s="101">
        <f>+'Ark1'!T2356</f>
        <v>46.467186321347747</v>
      </c>
      <c r="J73" s="101">
        <f>+'Ark1'!U2356</f>
        <v>47.126761072830085</v>
      </c>
      <c r="K73" s="49">
        <f>+'Ark1'!W2356</f>
        <v>59.251624079688192</v>
      </c>
      <c r="L73" s="65">
        <f>+'Ark1'!Y2356</f>
        <v>145.23557359307347</v>
      </c>
      <c r="M73" s="65">
        <f>+'Ark1'!AA2356</f>
        <v>33.143267964977305</v>
      </c>
      <c r="N73" s="49">
        <f>+'Ark1'!AB2356</f>
        <v>4.4767967501726407</v>
      </c>
      <c r="O73" s="65">
        <f>+'Ark1'!AC2356</f>
        <v>-37.735362628116448</v>
      </c>
      <c r="P73" s="65">
        <f t="shared" si="1"/>
        <v>31.535836177474401</v>
      </c>
      <c r="Q73" s="49">
        <f>+'Ark1'!V2356</f>
        <v>15.835497835497836</v>
      </c>
      <c r="R73" s="101">
        <f>+'Ark1'!X2356</f>
        <v>157.42894429514124</v>
      </c>
      <c r="S73" s="39"/>
      <c r="T73" s="4"/>
      <c r="U73" s="5"/>
      <c r="V73" s="5"/>
      <c r="W73"/>
      <c r="Y73"/>
      <c r="Z73"/>
    </row>
    <row r="74" spans="1:26">
      <c r="A74" s="39"/>
      <c r="B74" s="47">
        <f>+'Ark1'!C2357</f>
        <v>2014</v>
      </c>
      <c r="C74" s="47">
        <f>+'Ark1'!I2357</f>
        <v>24</v>
      </c>
      <c r="D74" s="88" t="s">
        <v>53</v>
      </c>
      <c r="E74" s="88" t="s">
        <v>68</v>
      </c>
      <c r="F74" s="47">
        <f>+'Ark1'!Q2357</f>
        <v>271</v>
      </c>
      <c r="G74" s="65">
        <f>+'Ark1'!R2357</f>
        <v>7134</v>
      </c>
      <c r="H74" s="65">
        <f>+'Ark1'!S2357</f>
        <v>7123</v>
      </c>
      <c r="I74" s="101">
        <f>+'Ark1'!T2357</f>
        <v>35.876288659793815</v>
      </c>
      <c r="J74" s="101">
        <f>+'Ark1'!U2357</f>
        <v>36.416154786355378</v>
      </c>
      <c r="K74" s="49">
        <f>+'Ark1'!W2357</f>
        <v>59.665730731433371</v>
      </c>
      <c r="L74" s="65">
        <f>+'Ark1'!Y2357</f>
        <v>145.3578076815258</v>
      </c>
      <c r="M74" s="65">
        <f>+'Ark1'!AA2357</f>
        <v>30.512773932050195</v>
      </c>
      <c r="N74" s="49">
        <f>+'Ark1'!AB2357</f>
        <v>4.2697066855485373</v>
      </c>
      <c r="O74" s="65">
        <f>+'Ark1'!AC2357</f>
        <v>-45.976475284168117</v>
      </c>
      <c r="P74" s="65">
        <f t="shared" si="1"/>
        <v>26.324723247232473</v>
      </c>
      <c r="Q74" s="49">
        <f>+'Ark1'!V2357</f>
        <v>16.398093636108772</v>
      </c>
      <c r="R74" s="101">
        <f>+'Ark1'!X2357</f>
        <v>157.67923189001371</v>
      </c>
      <c r="S74" s="39"/>
      <c r="T74" s="4"/>
      <c r="U74"/>
      <c r="V74"/>
      <c r="W74"/>
      <c r="Y74"/>
      <c r="Z74"/>
    </row>
    <row r="75" spans="1:26" ht="15.6">
      <c r="A75" s="39"/>
      <c r="B75" s="47">
        <f>+'Ark1'!C2358</f>
        <v>2014</v>
      </c>
      <c r="C75" s="47">
        <f>+'Ark1'!I2358</f>
        <v>49</v>
      </c>
      <c r="D75" s="88" t="s">
        <v>53</v>
      </c>
      <c r="E75" s="88" t="s">
        <v>69</v>
      </c>
      <c r="F75" s="47">
        <f>+'Ark1'!Q2358</f>
        <v>155</v>
      </c>
      <c r="G75" s="65">
        <f>+'Ark1'!R2358</f>
        <v>2107</v>
      </c>
      <c r="H75" s="65">
        <f>+'Ark1'!S2358</f>
        <v>2105</v>
      </c>
      <c r="I75" s="101">
        <f>+'Ark1'!T2358</f>
        <v>10.595926577822482</v>
      </c>
      <c r="J75" s="101">
        <f>+'Ark1'!U2358</f>
        <v>10.440637598923562</v>
      </c>
      <c r="K75" s="49">
        <f>+'Ark1'!W2358</f>
        <v>59.413301662707823</v>
      </c>
      <c r="L75" s="65">
        <f>+'Ark1'!Y2358</f>
        <v>141.10417655434262</v>
      </c>
      <c r="M75" s="65">
        <f>+'Ark1'!AA2358</f>
        <v>31.849661930411031</v>
      </c>
      <c r="N75" s="49">
        <f>+'Ark1'!AB2358</f>
        <v>4.4630138807198909</v>
      </c>
      <c r="O75" s="65">
        <f>+'Ark1'!AC2358</f>
        <v>-49.949584828873448</v>
      </c>
      <c r="P75" s="65">
        <f t="shared" si="1"/>
        <v>13.593548387096774</v>
      </c>
      <c r="Q75" s="49">
        <f>+'Ark1'!V2358</f>
        <v>17.084954912197436</v>
      </c>
      <c r="R75" s="101">
        <f>+'Ark1'!X2358</f>
        <v>153.03032094946363</v>
      </c>
      <c r="S75" s="39"/>
      <c r="T75" s="11"/>
      <c r="U75"/>
      <c r="V75" s="5"/>
      <c r="W75"/>
      <c r="Y75"/>
      <c r="Z75"/>
    </row>
    <row r="76" spans="1:26" ht="15.6">
      <c r="A76" s="39"/>
      <c r="B76" s="47">
        <f>+'Ark1'!C2359</f>
        <v>2014</v>
      </c>
      <c r="C76" s="47">
        <f>+'Ark1'!I2359</f>
        <v>80</v>
      </c>
      <c r="D76" s="88" t="s">
        <v>10</v>
      </c>
      <c r="E76" s="88" t="s">
        <v>9</v>
      </c>
      <c r="F76" s="47">
        <f>+'Ark1'!Q2359</f>
        <v>147</v>
      </c>
      <c r="G76" s="65">
        <f>+'Ark1'!R2359</f>
        <v>877</v>
      </c>
      <c r="H76" s="65">
        <f>+'Ark1'!S2359</f>
        <v>877</v>
      </c>
      <c r="I76" s="101">
        <f>+'Ark1'!T2359</f>
        <v>4.4103595675132006</v>
      </c>
      <c r="J76" s="101">
        <f>+'Ark1'!U2359</f>
        <v>3.800252810315528</v>
      </c>
      <c r="K76" s="49">
        <f>+'Ark1'!W2359</f>
        <v>59.724059293044483</v>
      </c>
      <c r="L76" s="65">
        <f>+'Ark1'!Y2359</f>
        <v>123.3929304446979</v>
      </c>
      <c r="M76" s="65">
        <f>+'Ark1'!AA2359</f>
        <v>17.221824482465159</v>
      </c>
      <c r="N76" s="49">
        <f>+'Ark1'!AB2359</f>
        <v>3.535327871253211</v>
      </c>
      <c r="O76" s="65">
        <f>+'Ark1'!AC2359</f>
        <v>-38.447119334423903</v>
      </c>
      <c r="P76" s="65">
        <f t="shared" si="1"/>
        <v>5.9659863945578229</v>
      </c>
      <c r="Q76" s="49">
        <f>+'Ark1'!V2359</f>
        <v>16.381984036488028</v>
      </c>
      <c r="R76" s="101">
        <f>+'Ark1'!X2359</f>
        <v>133.68681521635722</v>
      </c>
      <c r="S76" s="39"/>
      <c r="T76" s="5"/>
      <c r="U76"/>
      <c r="V76"/>
      <c r="W76"/>
      <c r="Y76"/>
      <c r="Z76"/>
    </row>
    <row r="77" spans="1:26">
      <c r="A77" s="39"/>
      <c r="B77" s="47">
        <f>+'Ark1'!C2360</f>
        <v>2014</v>
      </c>
      <c r="C77" s="47">
        <f>+'Ark1'!I2360</f>
        <v>81</v>
      </c>
      <c r="D77" s="88" t="s">
        <v>10</v>
      </c>
      <c r="E77" s="88" t="s">
        <v>57</v>
      </c>
      <c r="F77" s="47">
        <f>+'Ark1'!Q2360</f>
        <v>30</v>
      </c>
      <c r="G77" s="65">
        <f>+'Ark1'!R2360</f>
        <v>113</v>
      </c>
      <c r="H77" s="65">
        <f>+'Ark1'!S2360</f>
        <v>93</v>
      </c>
      <c r="I77" s="101">
        <f>+'Ark1'!T2360</f>
        <v>0.56826753834548649</v>
      </c>
      <c r="J77" s="101">
        <f>+'Ark1'!U2360</f>
        <v>0.38692023551849658</v>
      </c>
      <c r="K77" s="49">
        <f>+'Ark1'!W2360</f>
        <v>60.612903225806448</v>
      </c>
      <c r="L77" s="65">
        <f>+'Ark1'!Y2360</f>
        <v>97.503539823008836</v>
      </c>
      <c r="M77" s="65">
        <f>+'Ark1'!AA2360</f>
        <v>11.75722487181077</v>
      </c>
      <c r="N77" s="49">
        <f>+'Ark1'!AB2360</f>
        <v>2.7825580327621431</v>
      </c>
      <c r="O77" s="65">
        <f>+'Ark1'!AC2360</f>
        <v>-12.779135019634012</v>
      </c>
      <c r="P77" s="65">
        <f t="shared" ref="P77:P108" si="2">+G77/F77</f>
        <v>3.7666666666666666</v>
      </c>
      <c r="Q77" s="49">
        <f>+'Ark1'!V2360</f>
        <v>16.398230088495577</v>
      </c>
      <c r="R77" s="101">
        <f>+'Ark1'!X2360</f>
        <v>128.95905042234344</v>
      </c>
      <c r="S77" s="39"/>
      <c r="T77" s="11"/>
      <c r="U77"/>
      <c r="V77"/>
      <c r="W77"/>
      <c r="Y77"/>
      <c r="Z77"/>
    </row>
    <row r="78" spans="1:26" ht="15.6">
      <c r="A78" s="39"/>
      <c r="B78" s="47">
        <f>+'Ark1'!C2361</f>
        <v>2014</v>
      </c>
      <c r="C78" s="47">
        <f>+'Ark1'!I2361</f>
        <v>83</v>
      </c>
      <c r="D78" s="88" t="s">
        <v>10</v>
      </c>
      <c r="E78" s="88" t="s">
        <v>490</v>
      </c>
      <c r="F78" s="47">
        <f>+'Ark1'!Q2361</f>
        <v>89</v>
      </c>
      <c r="G78" s="65">
        <f>+'Ark1'!R2361</f>
        <v>414</v>
      </c>
      <c r="H78" s="65">
        <f>+'Ark1'!S2361</f>
        <v>412</v>
      </c>
      <c r="I78" s="101">
        <f>+'Ark1'!T2361</f>
        <v>2.0819713351772688</v>
      </c>
      <c r="J78" s="101">
        <f>+'Ark1'!U2361</f>
        <v>1.8292734960569264</v>
      </c>
      <c r="K78" s="49">
        <f>+'Ark1'!W2361</f>
        <v>58.072815533980567</v>
      </c>
      <c r="L78" s="65">
        <f>+'Ark1'!Y2361</f>
        <v>125.82173913043484</v>
      </c>
      <c r="M78" s="65">
        <f>+'Ark1'!AA2361</f>
        <v>20.992572899218725</v>
      </c>
      <c r="N78" s="49">
        <f>+'Ark1'!AB2361</f>
        <v>5.8179950868018349</v>
      </c>
      <c r="O78" s="65">
        <f>+'Ark1'!AC2361</f>
        <v>-63.192761556545278</v>
      </c>
      <c r="P78" s="65">
        <f t="shared" si="2"/>
        <v>4.6516853932584272</v>
      </c>
      <c r="Q78" s="49">
        <f>+'Ark1'!V2361</f>
        <v>15.357487922705316</v>
      </c>
      <c r="R78" s="101">
        <f>+'Ark1'!X2361</f>
        <v>136.88429349788805</v>
      </c>
      <c r="S78" s="39"/>
      <c r="T78" s="11"/>
      <c r="U78"/>
      <c r="V78" s="2"/>
      <c r="W78"/>
      <c r="Y78"/>
      <c r="Z78"/>
    </row>
    <row r="79" spans="1:26" ht="15.6">
      <c r="A79" s="39"/>
      <c r="B79" s="47">
        <f>+'Ark1'!C2362</f>
        <v>2013</v>
      </c>
      <c r="C79" s="47">
        <f>+'Ark1'!I2362</f>
        <v>6</v>
      </c>
      <c r="D79" s="88" t="s">
        <v>53</v>
      </c>
      <c r="E79" s="88" t="s">
        <v>459</v>
      </c>
      <c r="F79" s="47">
        <f>+'Ark1'!Q2362</f>
        <v>297</v>
      </c>
      <c r="G79" s="65">
        <f>+'Ark1'!R2362</f>
        <v>8203</v>
      </c>
      <c r="H79" s="65">
        <f>+'Ark1'!S2362</f>
        <v>8191</v>
      </c>
      <c r="I79" s="101">
        <f>+'Ark1'!T2362</f>
        <v>42.070981639142474</v>
      </c>
      <c r="J79" s="101">
        <f>+'Ark1'!U2362</f>
        <v>43.317413024221125</v>
      </c>
      <c r="K79" s="49">
        <f>+'Ark1'!W2362</f>
        <v>59.161884995727</v>
      </c>
      <c r="L79" s="65">
        <f>+'Ark1'!Y2362</f>
        <v>147.36369620870471</v>
      </c>
      <c r="M79" s="65">
        <f>+'Ark1'!AA2362</f>
        <v>33.922519361978011</v>
      </c>
      <c r="N79" s="49">
        <f>+'Ark1'!AB2362</f>
        <v>4.4146477710799932</v>
      </c>
      <c r="O79" s="65">
        <f>+'Ark1'!AC2362</f>
        <v>-39.257079592920093</v>
      </c>
      <c r="P79" s="65">
        <f t="shared" si="2"/>
        <v>27.619528619528619</v>
      </c>
      <c r="Q79" s="49">
        <f>+'Ark1'!V2362</f>
        <v>15.841521394611728</v>
      </c>
      <c r="R79" s="101">
        <f>+'Ark1'!X2362</f>
        <v>159.85823699782725</v>
      </c>
      <c r="S79" s="39"/>
      <c r="T79" s="2"/>
      <c r="U79" s="4"/>
      <c r="V79" s="4"/>
      <c r="W79"/>
      <c r="Y79"/>
      <c r="Z79"/>
    </row>
    <row r="80" spans="1:26" ht="15.6">
      <c r="A80" s="39"/>
      <c r="B80" s="47">
        <f>+'Ark1'!C2363</f>
        <v>2013</v>
      </c>
      <c r="C80" s="47">
        <f>+'Ark1'!I2363</f>
        <v>24</v>
      </c>
      <c r="D80" s="88" t="s">
        <v>53</v>
      </c>
      <c r="E80" s="88" t="s">
        <v>68</v>
      </c>
      <c r="F80" s="47">
        <f>+'Ark1'!Q2363</f>
        <v>226</v>
      </c>
      <c r="G80" s="65">
        <f>+'Ark1'!R2363</f>
        <v>5494</v>
      </c>
      <c r="H80" s="65">
        <f>+'Ark1'!S2363</f>
        <v>5478</v>
      </c>
      <c r="I80" s="101">
        <f>+'Ark1'!T2363</f>
        <v>28.177248948610114</v>
      </c>
      <c r="J80" s="101">
        <f>+'Ark1'!U2363</f>
        <v>28.550547702298744</v>
      </c>
      <c r="K80" s="49">
        <f>+'Ark1'!W2363</f>
        <v>59.866374589266158</v>
      </c>
      <c r="L80" s="65">
        <f>+'Ark1'!Y2363</f>
        <v>145.0195303967966</v>
      </c>
      <c r="M80" s="65">
        <f>+'Ark1'!AA2363</f>
        <v>31.227402268815489</v>
      </c>
      <c r="N80" s="49">
        <f>+'Ark1'!AB2363</f>
        <v>4.2535166002143248</v>
      </c>
      <c r="O80" s="65">
        <f>+'Ark1'!AC2363</f>
        <v>-47.894785157478303</v>
      </c>
      <c r="P80" s="65">
        <f t="shared" si="2"/>
        <v>24.309734513274336</v>
      </c>
      <c r="Q80" s="49">
        <f>+'Ark1'!V2363</f>
        <v>17.522752093192576</v>
      </c>
      <c r="R80" s="101">
        <f>+'Ark1'!X2363</f>
        <v>157.49678266175172</v>
      </c>
      <c r="S80" s="39"/>
      <c r="T80" s="4"/>
      <c r="U80" s="1"/>
      <c r="V80" s="5"/>
      <c r="W80"/>
      <c r="Y80"/>
      <c r="Z80"/>
    </row>
    <row r="81" spans="1:26" ht="15.6">
      <c r="A81" s="39"/>
      <c r="B81" s="47">
        <f>+'Ark1'!C2364</f>
        <v>2013</v>
      </c>
      <c r="C81" s="47">
        <f>+'Ark1'!I2364</f>
        <v>49</v>
      </c>
      <c r="D81" s="88" t="s">
        <v>53</v>
      </c>
      <c r="E81" s="88" t="s">
        <v>69</v>
      </c>
      <c r="F81" s="47">
        <f>+'Ark1'!Q2364</f>
        <v>124</v>
      </c>
      <c r="G81" s="65">
        <f>+'Ark1'!R2364</f>
        <v>1937</v>
      </c>
      <c r="H81" s="65">
        <f>+'Ark1'!S2364</f>
        <v>1935</v>
      </c>
      <c r="I81" s="101">
        <f>+'Ark1'!T2364</f>
        <v>9.9343522412555121</v>
      </c>
      <c r="J81" s="101">
        <f>+'Ark1'!U2364</f>
        <v>10.306090328987157</v>
      </c>
      <c r="K81" s="49">
        <f>+'Ark1'!W2364</f>
        <v>58.33333333333335</v>
      </c>
      <c r="L81" s="65">
        <f>+'Ark1'!Y2364</f>
        <v>148.47899845121324</v>
      </c>
      <c r="M81" s="65">
        <f>+'Ark1'!AA2364</f>
        <v>34.574933646534113</v>
      </c>
      <c r="N81" s="49">
        <f>+'Ark1'!AB2364</f>
        <v>5.0868427331939454</v>
      </c>
      <c r="O81" s="65">
        <f>+'Ark1'!AC2364</f>
        <v>-53.577495292185482</v>
      </c>
      <c r="P81" s="65">
        <f t="shared" si="2"/>
        <v>15.620967741935484</v>
      </c>
      <c r="Q81" s="49">
        <f>+'Ark1'!V2364</f>
        <v>16.487867836861124</v>
      </c>
      <c r="R81" s="101">
        <f>+'Ark1'!X2364</f>
        <v>160.96001288698019</v>
      </c>
      <c r="S81" s="39"/>
      <c r="T81" s="4"/>
      <c r="U81" s="1"/>
      <c r="V81" s="5"/>
      <c r="W81"/>
      <c r="Y81"/>
      <c r="Z81"/>
    </row>
    <row r="82" spans="1:26" ht="15.6">
      <c r="A82" s="39"/>
      <c r="B82" s="47">
        <f>+'Ark1'!C2365</f>
        <v>2013</v>
      </c>
      <c r="C82" s="47">
        <f>+'Ark1'!I2365</f>
        <v>80</v>
      </c>
      <c r="D82" s="88" t="s">
        <v>10</v>
      </c>
      <c r="E82" s="88" t="s">
        <v>9</v>
      </c>
      <c r="F82" s="47">
        <f>+'Ark1'!Q2365</f>
        <v>119</v>
      </c>
      <c r="G82" s="65">
        <f>+'Ark1'!R2365</f>
        <v>661</v>
      </c>
      <c r="H82" s="65">
        <f>+'Ark1'!S2365</f>
        <v>661</v>
      </c>
      <c r="I82" s="101">
        <f>+'Ark1'!T2365</f>
        <v>3.3900912914145045</v>
      </c>
      <c r="J82" s="101">
        <f>+'Ark1'!U2365</f>
        <v>2.9167424950961229</v>
      </c>
      <c r="K82" s="49">
        <f>+'Ark1'!W2365</f>
        <v>59.759455370650521</v>
      </c>
      <c r="L82" s="65">
        <f>+'Ark1'!Y2365</f>
        <v>123.13948562783676</v>
      </c>
      <c r="M82" s="65">
        <f>+'Ark1'!AA2365</f>
        <v>13.79233597534232</v>
      </c>
      <c r="N82" s="49">
        <f>+'Ark1'!AB2365</f>
        <v>3.6255842878133326</v>
      </c>
      <c r="O82" s="65">
        <f>+'Ark1'!AC2365</f>
        <v>-35.85830894505537</v>
      </c>
      <c r="P82" s="65">
        <f t="shared" si="2"/>
        <v>5.5546218487394956</v>
      </c>
      <c r="Q82" s="49">
        <f>+'Ark1'!V2365</f>
        <v>15.86989409984872</v>
      </c>
      <c r="R82" s="101">
        <f>+'Ark1'!X2365</f>
        <v>133.41222711574937</v>
      </c>
      <c r="S82" s="39"/>
      <c r="T82" s="4"/>
      <c r="U82" s="1"/>
      <c r="V82" s="5"/>
      <c r="W82"/>
      <c r="Y82"/>
      <c r="Z82"/>
    </row>
    <row r="83" spans="1:26" ht="15.6">
      <c r="A83" s="39"/>
      <c r="B83" s="47">
        <f>+'Ark1'!C2366</f>
        <v>2013</v>
      </c>
      <c r="C83" s="47">
        <f>+'Ark1'!I2366</f>
        <v>81</v>
      </c>
      <c r="D83" s="88" t="s">
        <v>10</v>
      </c>
      <c r="E83" s="88" t="s">
        <v>57</v>
      </c>
      <c r="F83" s="47">
        <f>+'Ark1'!Q2366</f>
        <v>19</v>
      </c>
      <c r="G83" s="65">
        <f>+'Ark1'!R2366</f>
        <v>63</v>
      </c>
      <c r="H83" s="65">
        <f>+'Ark1'!S2366</f>
        <v>37</v>
      </c>
      <c r="I83" s="101">
        <f>+'Ark1'!T2366</f>
        <v>0.32311006257052011</v>
      </c>
      <c r="J83" s="101">
        <f>+'Ark1'!U2366</f>
        <v>0.15237832343795732</v>
      </c>
      <c r="K83" s="49">
        <f>+'Ark1'!W2366</f>
        <v>60.648648648648638</v>
      </c>
      <c r="L83" s="65">
        <f>+'Ark1'!Y2366</f>
        <v>67.496825396825386</v>
      </c>
      <c r="M83" s="65">
        <f>+'Ark1'!AA2366</f>
        <v>10.158916963148203</v>
      </c>
      <c r="N83" s="49">
        <f>+'Ark1'!AB2366</f>
        <v>3.1469952740559424</v>
      </c>
      <c r="O83" s="65">
        <f>+'Ark1'!AC2366</f>
        <v>-14.477111784238843</v>
      </c>
      <c r="P83" s="65">
        <f t="shared" si="2"/>
        <v>3.3157894736842106</v>
      </c>
      <c r="Q83" s="49">
        <f>+'Ark1'!V2366</f>
        <v>14.619047619047612</v>
      </c>
      <c r="R83" s="101">
        <f>+'Ark1'!X2366</f>
        <v>128.2274845655127</v>
      </c>
      <c r="S83" s="39"/>
      <c r="T83" s="4"/>
      <c r="U83" s="1"/>
      <c r="V83" s="5"/>
      <c r="W83"/>
      <c r="Y83"/>
      <c r="Z83"/>
    </row>
    <row r="84" spans="1:26" ht="15.6">
      <c r="A84" s="39"/>
      <c r="B84" s="47">
        <f>+'Ark1'!C2367</f>
        <v>2013</v>
      </c>
      <c r="C84" s="47">
        <f>+'Ark1'!I2367</f>
        <v>83</v>
      </c>
      <c r="D84" s="88" t="s">
        <v>10</v>
      </c>
      <c r="E84" s="88" t="s">
        <v>490</v>
      </c>
      <c r="F84" s="47">
        <f>+'Ark1'!Q2367</f>
        <v>144</v>
      </c>
      <c r="G84" s="65">
        <f>+'Ark1'!R2367</f>
        <v>3140</v>
      </c>
      <c r="H84" s="65">
        <f>+'Ark1'!S2367</f>
        <v>3134</v>
      </c>
      <c r="I84" s="101">
        <f>+'Ark1'!T2367</f>
        <v>16.104215817006875</v>
      </c>
      <c r="J84" s="101">
        <f>+'Ark1'!U2367</f>
        <v>14.756828125958886</v>
      </c>
      <c r="K84" s="49">
        <f>+'Ark1'!W2367</f>
        <v>58.69687300574347</v>
      </c>
      <c r="L84" s="65">
        <f>+'Ark1'!Y2367</f>
        <v>131.1487261146498</v>
      </c>
      <c r="M84" s="65">
        <f>+'Ark1'!AA2367</f>
        <v>28.093820162040089</v>
      </c>
      <c r="N84" s="49">
        <f>+'Ark1'!AB2367</f>
        <v>3.7754467126225304</v>
      </c>
      <c r="O84" s="65">
        <f>+'Ark1'!AC2367</f>
        <v>-36.603515499572033</v>
      </c>
      <c r="P84" s="65">
        <f t="shared" si="2"/>
        <v>21.805555555555557</v>
      </c>
      <c r="Q84" s="49">
        <f>+'Ark1'!V2367</f>
        <v>15.952866242038212</v>
      </c>
      <c r="R84" s="101">
        <f>+'Ark1'!X2367</f>
        <v>142.38297989800645</v>
      </c>
      <c r="S84" s="39"/>
      <c r="T84" s="4"/>
      <c r="U84" s="11"/>
      <c r="V84" s="5"/>
      <c r="W84"/>
      <c r="Y84"/>
      <c r="Z84"/>
    </row>
    <row r="85" spans="1:26" ht="15.6">
      <c r="A85" s="39"/>
      <c r="B85" s="47">
        <f>+'Ark1'!C2368</f>
        <v>2012</v>
      </c>
      <c r="C85" s="47">
        <f>+'Ark1'!I2368</f>
        <v>6</v>
      </c>
      <c r="D85" s="88" t="s">
        <v>53</v>
      </c>
      <c r="E85" s="88" t="s">
        <v>459</v>
      </c>
      <c r="F85" s="47">
        <f>+'Ark1'!Q2368</f>
        <v>335</v>
      </c>
      <c r="G85" s="65">
        <f>+'Ark1'!R2368</f>
        <v>8687</v>
      </c>
      <c r="H85" s="65">
        <f>+'Ark1'!S2368</f>
        <v>8678</v>
      </c>
      <c r="I85" s="101">
        <f>+'Ark1'!T2368</f>
        <v>43.102036765982781</v>
      </c>
      <c r="J85" s="101">
        <f>+'Ark1'!U2368</f>
        <v>43.867215607038915</v>
      </c>
      <c r="K85" s="49">
        <f>+'Ark1'!W2368</f>
        <v>59.071329799492979</v>
      </c>
      <c r="L85" s="65">
        <f>+'Ark1'!Y2368</f>
        <v>146.43118452860597</v>
      </c>
      <c r="M85" s="65">
        <f>+'Ark1'!AA2368</f>
        <v>33.560083327692105</v>
      </c>
      <c r="N85" s="49">
        <f>+'Ark1'!AB2368</f>
        <v>4.5228778370411993</v>
      </c>
      <c r="O85" s="65">
        <f>+'Ark1'!AC2368</f>
        <v>-39.123922784445618</v>
      </c>
      <c r="P85" s="65">
        <f t="shared" si="2"/>
        <v>25.931343283582091</v>
      </c>
      <c r="Q85" s="49">
        <f>+'Ark1'!V2368</f>
        <v>15.926556924139524</v>
      </c>
      <c r="R85" s="101">
        <f>+'Ark1'!X2368</f>
        <v>158.78182377597841</v>
      </c>
      <c r="S85" s="39"/>
      <c r="T85" s="4"/>
      <c r="U85" s="11"/>
      <c r="V85" s="5"/>
      <c r="W85"/>
      <c r="Y85"/>
      <c r="Z85"/>
    </row>
    <row r="86" spans="1:26" ht="15.6">
      <c r="A86" s="39"/>
      <c r="B86" s="47">
        <f>+'Ark1'!C2369</f>
        <v>2012</v>
      </c>
      <c r="C86" s="47">
        <f>+'Ark1'!I2369</f>
        <v>24</v>
      </c>
      <c r="D86" s="88" t="s">
        <v>53</v>
      </c>
      <c r="E86" s="88" t="s">
        <v>68</v>
      </c>
      <c r="F86" s="47">
        <f>+'Ark1'!Q2369</f>
        <v>255</v>
      </c>
      <c r="G86" s="65">
        <f>+'Ark1'!R2369</f>
        <v>5995.5</v>
      </c>
      <c r="H86" s="65">
        <f>+'Ark1'!S2369</f>
        <v>5981.5</v>
      </c>
      <c r="I86" s="101">
        <f>+'Ark1'!T2369</f>
        <v>29.747699025031629</v>
      </c>
      <c r="J86" s="101">
        <f>+'Ark1'!U2369</f>
        <v>30.631852163371018</v>
      </c>
      <c r="K86" s="49">
        <f>+'Ark1'!W2369</f>
        <v>59.643734849118104</v>
      </c>
      <c r="L86" s="65">
        <f>+'Ark1'!Y2369</f>
        <v>148.15324826953588</v>
      </c>
      <c r="M86" s="65">
        <f>+'Ark1'!AA2369</f>
        <v>31.690125855483892</v>
      </c>
      <c r="N86" s="49">
        <f>+'Ark1'!AB2369</f>
        <v>4.4499088042762196</v>
      </c>
      <c r="O86" s="65">
        <f>+'Ark1'!AC2369</f>
        <v>-46.610847225009266</v>
      </c>
      <c r="P86" s="65">
        <f t="shared" si="2"/>
        <v>23.511764705882353</v>
      </c>
      <c r="Q86" s="49">
        <f>+'Ark1'!V2369</f>
        <v>17.182553581853057</v>
      </c>
      <c r="R86" s="101">
        <f>+'Ark1'!X2369</f>
        <v>160.86288262603591</v>
      </c>
      <c r="S86" s="39"/>
      <c r="T86" s="4"/>
      <c r="U86" s="11"/>
      <c r="V86" s="5"/>
      <c r="W86"/>
      <c r="Y86"/>
      <c r="Z86"/>
    </row>
    <row r="87" spans="1:26" ht="15.6">
      <c r="A87" s="39"/>
      <c r="B87" s="47">
        <f>+'Ark1'!C2370</f>
        <v>2012</v>
      </c>
      <c r="C87" s="47">
        <f>+'Ark1'!I2370</f>
        <v>49</v>
      </c>
      <c r="D87" s="88" t="s">
        <v>53</v>
      </c>
      <c r="E87" s="88" t="s">
        <v>69</v>
      </c>
      <c r="F87" s="47">
        <f>+'Ark1'!Q2370</f>
        <v>173</v>
      </c>
      <c r="G87" s="65">
        <f>+'Ark1'!R2370</f>
        <v>2031</v>
      </c>
      <c r="H87" s="65">
        <f>+'Ark1'!S2370</f>
        <v>2031</v>
      </c>
      <c r="I87" s="101">
        <f>+'Ark1'!T2370</f>
        <v>10.077153985462301</v>
      </c>
      <c r="J87" s="101">
        <f>+'Ark1'!U2370</f>
        <v>10.012185455494135</v>
      </c>
      <c r="K87" s="49">
        <f>+'Ark1'!W2370</f>
        <v>58.449532250123113</v>
      </c>
      <c r="L87" s="65">
        <f>+'Ark1'!Y2370</f>
        <v>142.94938453963599</v>
      </c>
      <c r="M87" s="65">
        <f>+'Ark1'!AA2370</f>
        <v>33.880186093270424</v>
      </c>
      <c r="N87" s="49">
        <f>+'Ark1'!AB2370</f>
        <v>4.6684552239535213</v>
      </c>
      <c r="O87" s="65">
        <f>+'Ark1'!AC2370</f>
        <v>-48.139970281651955</v>
      </c>
      <c r="P87" s="65">
        <f t="shared" si="2"/>
        <v>11.739884393063583</v>
      </c>
      <c r="Q87" s="49">
        <f>+'Ark1'!V2370</f>
        <v>15.9945839487937</v>
      </c>
      <c r="R87" s="101">
        <f>+'Ark1'!X2370</f>
        <v>154.87473947956229</v>
      </c>
      <c r="S87" s="39"/>
      <c r="T87" s="4"/>
      <c r="U87" s="11"/>
      <c r="V87" s="5"/>
      <c r="W87"/>
      <c r="Y87"/>
      <c r="Z87"/>
    </row>
    <row r="88" spans="1:26" ht="15.6">
      <c r="A88" s="39"/>
      <c r="B88" s="47">
        <f>+'Ark1'!C2371</f>
        <v>2012</v>
      </c>
      <c r="C88" s="47">
        <f>+'Ark1'!I2371</f>
        <v>80</v>
      </c>
      <c r="D88" s="88" t="s">
        <v>10</v>
      </c>
      <c r="E88" s="88" t="s">
        <v>9</v>
      </c>
      <c r="F88" s="47">
        <f>+'Ark1'!Q2371</f>
        <v>156</v>
      </c>
      <c r="G88" s="65">
        <f>+'Ark1'!R2371</f>
        <v>929</v>
      </c>
      <c r="H88" s="65">
        <f>+'Ark1'!S2371</f>
        <v>927</v>
      </c>
      <c r="I88" s="101">
        <f>+'Ark1'!T2371</f>
        <v>4.6093924433749276</v>
      </c>
      <c r="J88" s="101">
        <f>+'Ark1'!U2371</f>
        <v>3.8368890482119458</v>
      </c>
      <c r="K88" s="49">
        <f>+'Ark1'!W2371</f>
        <v>59.27723840345201</v>
      </c>
      <c r="L88" s="65">
        <f>+'Ark1'!Y2371</f>
        <v>119.76415500538204</v>
      </c>
      <c r="M88" s="65">
        <f>+'Ark1'!AA2371</f>
        <v>12.03727663974075</v>
      </c>
      <c r="N88" s="49">
        <f>+'Ark1'!AB2371</f>
        <v>3.5831545421359192</v>
      </c>
      <c r="O88" s="65">
        <f>+'Ark1'!AC2371</f>
        <v>-29.917578854535897</v>
      </c>
      <c r="P88" s="65">
        <f t="shared" si="2"/>
        <v>5.9551282051282053</v>
      </c>
      <c r="Q88" s="49">
        <f>+'Ark1'!V2371</f>
        <v>15.988159311087189</v>
      </c>
      <c r="R88" s="101">
        <f>+'Ark1'!X2371</f>
        <v>130.02692815000452</v>
      </c>
      <c r="S88" s="39"/>
      <c r="T88" s="4"/>
      <c r="U88" s="5"/>
      <c r="V88" s="5"/>
      <c r="W88"/>
      <c r="Y88"/>
      <c r="Z88"/>
    </row>
    <row r="89" spans="1:26" ht="15.6">
      <c r="A89" s="39"/>
      <c r="B89" s="47">
        <f>+'Ark1'!C2372</f>
        <v>2012</v>
      </c>
      <c r="C89" s="47">
        <f>+'Ark1'!I2372</f>
        <v>81</v>
      </c>
      <c r="D89" s="88" t="s">
        <v>10</v>
      </c>
      <c r="E89" s="88" t="s">
        <v>57</v>
      </c>
      <c r="F89" s="47">
        <f>+'Ark1'!Q2372</f>
        <v>2</v>
      </c>
      <c r="G89" s="65">
        <f>+'Ark1'!R2372</f>
        <v>5</v>
      </c>
      <c r="H89" s="65">
        <f>+'Ark1'!S2372</f>
        <v>1</v>
      </c>
      <c r="I89" s="101">
        <f>+'Ark1'!T2372</f>
        <v>2.4808355454116939E-2</v>
      </c>
      <c r="J89" s="101">
        <f>+'Ark1'!U2372</f>
        <v>3.7002953856488862E-3</v>
      </c>
      <c r="K89" s="49">
        <f>+'Ark1'!W2372</f>
        <v>62</v>
      </c>
      <c r="L89" s="65">
        <f>+'Ark1'!Y2372</f>
        <v>21.46</v>
      </c>
      <c r="M89" s="65">
        <f>+'Ark1'!AA2372</f>
        <v>0</v>
      </c>
      <c r="N89" s="49">
        <f>+'Ark1'!AB2372</f>
        <v>0</v>
      </c>
      <c r="O89" s="65">
        <f>+'Ark1'!AC2372</f>
        <v>0</v>
      </c>
      <c r="P89" s="65">
        <f t="shared" si="2"/>
        <v>2.5</v>
      </c>
      <c r="Q89" s="49">
        <f>+'Ark1'!V2372</f>
        <v>15.8</v>
      </c>
      <c r="R89" s="101">
        <f>+'Ark1'!X2372</f>
        <v>122.31852654387868</v>
      </c>
      <c r="S89" s="39"/>
      <c r="T89" s="4"/>
      <c r="U89" s="5"/>
      <c r="V89" s="5"/>
      <c r="W89"/>
      <c r="Y89"/>
      <c r="Z89"/>
    </row>
    <row r="90" spans="1:26" ht="15.6">
      <c r="A90" s="39"/>
      <c r="B90" s="47">
        <f>+'Ark1'!C2373</f>
        <v>2012</v>
      </c>
      <c r="C90" s="47">
        <f>+'Ark1'!I2373</f>
        <v>83</v>
      </c>
      <c r="D90" s="88" t="s">
        <v>10</v>
      </c>
      <c r="E90" s="88" t="s">
        <v>490</v>
      </c>
      <c r="F90" s="47">
        <f>+'Ark1'!Q2373</f>
        <v>154</v>
      </c>
      <c r="G90" s="65">
        <f>+'Ark1'!R2373</f>
        <v>2507</v>
      </c>
      <c r="H90" s="65">
        <f>+'Ark1'!S2373</f>
        <v>2505</v>
      </c>
      <c r="I90" s="101">
        <f>+'Ark1'!T2373</f>
        <v>12.438909424694236</v>
      </c>
      <c r="J90" s="101">
        <f>+'Ark1'!U2373</f>
        <v>11.64815743049833</v>
      </c>
      <c r="K90" s="49">
        <f>+'Ark1'!W2373</f>
        <v>58.914570858283419</v>
      </c>
      <c r="L90" s="65">
        <f>+'Ark1'!Y2373</f>
        <v>134.73059433585968</v>
      </c>
      <c r="M90" s="65">
        <f>+'Ark1'!AA2373</f>
        <v>30.089367433630471</v>
      </c>
      <c r="N90" s="49">
        <f>+'Ark1'!AB2373</f>
        <v>3.7549551115412494</v>
      </c>
      <c r="O90" s="65">
        <f>+'Ark1'!AC2373</f>
        <v>-32.940119937457446</v>
      </c>
      <c r="P90" s="65">
        <f t="shared" si="2"/>
        <v>16.279220779220779</v>
      </c>
      <c r="Q90" s="49">
        <f>+'Ark1'!V2373</f>
        <v>15.814120462704421</v>
      </c>
      <c r="R90" s="101">
        <f>+'Ark1'!X2373</f>
        <v>146.09662824913627</v>
      </c>
      <c r="S90" s="39"/>
      <c r="T90" s="4"/>
      <c r="U90" s="5"/>
      <c r="V90" s="5"/>
      <c r="W90"/>
      <c r="Y90"/>
      <c r="Z90"/>
    </row>
    <row r="91" spans="1:26" ht="15.6">
      <c r="A91" s="39"/>
      <c r="B91" s="47">
        <f>+'Ark1'!C2374</f>
        <v>2011</v>
      </c>
      <c r="C91" s="47">
        <f>+'Ark1'!I2374</f>
        <v>6</v>
      </c>
      <c r="D91" s="88" t="s">
        <v>53</v>
      </c>
      <c r="E91" s="88" t="s">
        <v>459</v>
      </c>
      <c r="F91" s="47">
        <f>+'Ark1'!Q2374</f>
        <v>363</v>
      </c>
      <c r="G91" s="65">
        <f>+'Ark1'!R2374</f>
        <v>8800</v>
      </c>
      <c r="H91" s="65">
        <f>+'Ark1'!S2374</f>
        <v>8794</v>
      </c>
      <c r="I91" s="101">
        <f>+'Ark1'!T2374</f>
        <v>45.234913128405459</v>
      </c>
      <c r="J91" s="101">
        <f>+'Ark1'!U2374</f>
        <v>46.491743430396653</v>
      </c>
      <c r="K91" s="49">
        <f>+'Ark1'!W2374</f>
        <v>59.074596315669773</v>
      </c>
      <c r="L91" s="65">
        <f>+'Ark1'!Y2374</f>
        <v>146.87347727272672</v>
      </c>
      <c r="M91" s="65">
        <f>+'Ark1'!AA2374</f>
        <v>32.674947371098369</v>
      </c>
      <c r="N91" s="49">
        <f>+'Ark1'!AB2374</f>
        <v>4.4913312608833156</v>
      </c>
      <c r="O91" s="65">
        <f>+'Ark1'!AC2374</f>
        <v>-38.222146284548899</v>
      </c>
      <c r="P91" s="65">
        <f t="shared" si="2"/>
        <v>24.242424242424242</v>
      </c>
      <c r="Q91" s="49">
        <f>+'Ark1'!V2374</f>
        <v>15.869886363636361</v>
      </c>
      <c r="R91" s="101">
        <f>+'Ark1'!X2374</f>
        <v>159.22013198069536</v>
      </c>
      <c r="S91" s="39"/>
      <c r="T91" s="4"/>
      <c r="U91" s="5"/>
      <c r="V91" s="5"/>
      <c r="W91"/>
      <c r="Y91"/>
      <c r="Z91"/>
    </row>
    <row r="92" spans="1:26" ht="15.6">
      <c r="A92" s="39"/>
      <c r="B92" s="47">
        <f>+'Ark1'!C2375</f>
        <v>2011</v>
      </c>
      <c r="C92" s="47">
        <f>+'Ark1'!I2375</f>
        <v>24</v>
      </c>
      <c r="D92" s="88" t="s">
        <v>53</v>
      </c>
      <c r="E92" s="88" t="s">
        <v>68</v>
      </c>
      <c r="F92" s="47">
        <f>+'Ark1'!Q2375</f>
        <v>277</v>
      </c>
      <c r="G92" s="65">
        <f>+'Ark1'!R2375</f>
        <v>5101</v>
      </c>
      <c r="H92" s="65">
        <f>+'Ark1'!S2375</f>
        <v>5077</v>
      </c>
      <c r="I92" s="101">
        <f>+'Ark1'!T2375</f>
        <v>26.220828621363221</v>
      </c>
      <c r="J92" s="101">
        <f>+'Ark1'!U2375</f>
        <v>27.007803175981941</v>
      </c>
      <c r="K92" s="49">
        <f>+'Ark1'!W2375</f>
        <v>59.066574748867431</v>
      </c>
      <c r="L92" s="65">
        <f>+'Ark1'!Y2375</f>
        <v>147.19198196432038</v>
      </c>
      <c r="M92" s="65">
        <f>+'Ark1'!AA2375</f>
        <v>31.956156883232193</v>
      </c>
      <c r="N92" s="49">
        <f>+'Ark1'!AB2375</f>
        <v>4.4459748630353451</v>
      </c>
      <c r="O92" s="65">
        <f>+'Ark1'!AC2375</f>
        <v>-48.405448333991004</v>
      </c>
      <c r="P92" s="65">
        <f t="shared" si="2"/>
        <v>18.415162454873645</v>
      </c>
      <c r="Q92" s="49">
        <f>+'Ark1'!V2375</f>
        <v>17.733973730641051</v>
      </c>
      <c r="R92" s="101">
        <f>+'Ark1'!X2375</f>
        <v>160.13251708765699</v>
      </c>
      <c r="S92" s="39"/>
      <c r="T92" s="4"/>
      <c r="U92" s="5"/>
      <c r="V92" s="5"/>
      <c r="W92"/>
      <c r="Y92"/>
      <c r="Z92"/>
    </row>
    <row r="93" spans="1:26" ht="15.6">
      <c r="A93" s="39"/>
      <c r="B93" s="47">
        <f>+'Ark1'!C2376</f>
        <v>2011</v>
      </c>
      <c r="C93" s="47">
        <f>+'Ark1'!I2376</f>
        <v>49</v>
      </c>
      <c r="D93" s="88" t="s">
        <v>53</v>
      </c>
      <c r="E93" s="88" t="s">
        <v>69</v>
      </c>
      <c r="F93" s="47">
        <f>+'Ark1'!Q2376</f>
        <v>198</v>
      </c>
      <c r="G93" s="65">
        <f>+'Ark1'!R2376</f>
        <v>1932</v>
      </c>
      <c r="H93" s="65">
        <f>+'Ark1'!S2376</f>
        <v>1929</v>
      </c>
      <c r="I93" s="101">
        <f>+'Ark1'!T2376</f>
        <v>9.9311195640999301</v>
      </c>
      <c r="J93" s="101">
        <f>+'Ark1'!U2376</f>
        <v>9.7988345253388616</v>
      </c>
      <c r="K93" s="49">
        <f>+'Ark1'!W2376</f>
        <v>58.675479523068951</v>
      </c>
      <c r="L93" s="65">
        <f>+'Ark1'!Y2376</f>
        <v>140.99948240165637</v>
      </c>
      <c r="M93" s="65">
        <f>+'Ark1'!AA2376</f>
        <v>33.403156063063321</v>
      </c>
      <c r="N93" s="49">
        <f>+'Ark1'!AB2376</f>
        <v>4.4736919007841793</v>
      </c>
      <c r="O93" s="65">
        <f>+'Ark1'!AC2376</f>
        <v>-46.700136135804861</v>
      </c>
      <c r="P93" s="65">
        <f t="shared" si="2"/>
        <v>9.7575757575757578</v>
      </c>
      <c r="Q93" s="49">
        <f>+'Ark1'!V2376</f>
        <v>16.265010351966875</v>
      </c>
      <c r="R93" s="101">
        <f>+'Ark1'!X2376</f>
        <v>153.0381845139961</v>
      </c>
      <c r="S93" s="39"/>
      <c r="T93" s="4"/>
      <c r="U93" s="5"/>
      <c r="V93" s="5"/>
      <c r="W93"/>
      <c r="Y93"/>
      <c r="Z93"/>
    </row>
    <row r="94" spans="1:26" ht="15.6">
      <c r="A94" s="39"/>
      <c r="B94" s="47">
        <f>+'Ark1'!C2377</f>
        <v>2011</v>
      </c>
      <c r="C94" s="47">
        <f>+'Ark1'!I2377</f>
        <v>80</v>
      </c>
      <c r="D94" s="88" t="s">
        <v>10</v>
      </c>
      <c r="E94" s="88" t="s">
        <v>9</v>
      </c>
      <c r="F94" s="47">
        <f>+'Ark1'!Q2377</f>
        <v>166</v>
      </c>
      <c r="G94" s="65">
        <f>+'Ark1'!R2377</f>
        <v>806</v>
      </c>
      <c r="H94" s="65">
        <f>+'Ark1'!S2377</f>
        <v>800</v>
      </c>
      <c r="I94" s="101">
        <f>+'Ark1'!T2377</f>
        <v>4.143106816078955</v>
      </c>
      <c r="J94" s="101">
        <f>+'Ark1'!U2377</f>
        <v>3.4767084022368557</v>
      </c>
      <c r="K94" s="49">
        <f>+'Ark1'!W2377</f>
        <v>58.064999999999998</v>
      </c>
      <c r="L94" s="65">
        <f>+'Ark1'!Y2377</f>
        <v>119.91774193548382</v>
      </c>
      <c r="M94" s="65">
        <f>+'Ark1'!AA2377</f>
        <v>14.152142743570264</v>
      </c>
      <c r="N94" s="49">
        <f>+'Ark1'!AB2377</f>
        <v>3.6453086289092376</v>
      </c>
      <c r="O94" s="65">
        <f>+'Ark1'!AC2377</f>
        <v>-24.922718126415472</v>
      </c>
      <c r="P94" s="65">
        <f t="shared" si="2"/>
        <v>4.8554216867469879</v>
      </c>
      <c r="Q94" s="49">
        <f>+'Ark1'!V2377</f>
        <v>14.727047146401979</v>
      </c>
      <c r="R94" s="101">
        <f>+'Ark1'!X2377</f>
        <v>130.83697835034641</v>
      </c>
      <c r="S94" s="39"/>
      <c r="T94" s="4"/>
      <c r="U94" s="5"/>
      <c r="V94" s="5"/>
      <c r="W94"/>
      <c r="Y94"/>
      <c r="Z94"/>
    </row>
    <row r="95" spans="1:26" ht="15.6">
      <c r="A95" s="39"/>
      <c r="B95" s="47">
        <f>+'Ark1'!C2378</f>
        <v>2011</v>
      </c>
      <c r="C95" s="47">
        <f>+'Ark1'!I2378</f>
        <v>81</v>
      </c>
      <c r="D95" s="88" t="s">
        <v>10</v>
      </c>
      <c r="E95" s="88" t="s">
        <v>57</v>
      </c>
      <c r="F95" s="47">
        <f>+'Ark1'!Q2378</f>
        <v>32</v>
      </c>
      <c r="G95" s="65">
        <f>+'Ark1'!R2378</f>
        <v>105</v>
      </c>
      <c r="H95" s="65">
        <f>+'Ark1'!S2378</f>
        <v>105</v>
      </c>
      <c r="I95" s="101">
        <f>+'Ark1'!T2378</f>
        <v>0.53973475891847422</v>
      </c>
      <c r="J95" s="101">
        <f>+'Ark1'!U2378</f>
        <v>0.42199832973307938</v>
      </c>
      <c r="K95" s="49">
        <f>+'Ark1'!W2378</f>
        <v>58.628571428571405</v>
      </c>
      <c r="L95" s="65">
        <f>+'Ark1'!Y2378</f>
        <v>111.73047619047622</v>
      </c>
      <c r="M95" s="65">
        <f>+'Ark1'!AA2378</f>
        <v>7.2021045047294487</v>
      </c>
      <c r="N95" s="49">
        <f>+'Ark1'!AB2378</f>
        <v>3.0024026659839755</v>
      </c>
      <c r="O95" s="65">
        <f>+'Ark1'!AC2378</f>
        <v>-26.84504883132735</v>
      </c>
      <c r="P95" s="65">
        <f t="shared" si="2"/>
        <v>3.28125</v>
      </c>
      <c r="Q95" s="49">
        <f>+'Ark1'!V2378</f>
        <v>15.838095238095244</v>
      </c>
      <c r="R95" s="101">
        <f>+'Ark1'!X2378</f>
        <v>121.05143682608472</v>
      </c>
      <c r="S95" s="39"/>
      <c r="T95" s="4"/>
      <c r="U95" s="5"/>
      <c r="V95" s="5"/>
      <c r="W95"/>
      <c r="Y95"/>
      <c r="Z95"/>
    </row>
    <row r="96" spans="1:26" ht="15.6">
      <c r="A96" s="39"/>
      <c r="B96" s="47">
        <f>+'Ark1'!C2379</f>
        <v>2011</v>
      </c>
      <c r="C96" s="47">
        <f>+'Ark1'!I2379</f>
        <v>83</v>
      </c>
      <c r="D96" s="88" t="s">
        <v>10</v>
      </c>
      <c r="E96" s="88" t="s">
        <v>490</v>
      </c>
      <c r="F96" s="47">
        <f>+'Ark1'!Q2379</f>
        <v>169</v>
      </c>
      <c r="G96" s="65">
        <f>+'Ark1'!R2379</f>
        <v>2710</v>
      </c>
      <c r="H96" s="65">
        <f>+'Ark1'!S2379</f>
        <v>2697</v>
      </c>
      <c r="I96" s="101">
        <f>+'Ark1'!T2379</f>
        <v>13.930297111133957</v>
      </c>
      <c r="J96" s="101">
        <f>+'Ark1'!U2379</f>
        <v>12.802912136312591</v>
      </c>
      <c r="K96" s="49">
        <f>+'Ark1'!W2379</f>
        <v>57.788283277715983</v>
      </c>
      <c r="L96" s="65">
        <f>+'Ark1'!Y2379</f>
        <v>131.33778597785999</v>
      </c>
      <c r="M96" s="65">
        <f>+'Ark1'!AA2379</f>
        <v>29.38245871239614</v>
      </c>
      <c r="N96" s="49">
        <f>+'Ark1'!AB2379</f>
        <v>4.0481945398957722</v>
      </c>
      <c r="O96" s="65">
        <f>+'Ark1'!AC2379</f>
        <v>-33.690184673162037</v>
      </c>
      <c r="P96" s="65">
        <f t="shared" si="2"/>
        <v>16.035502958579883</v>
      </c>
      <c r="Q96" s="49">
        <f>+'Ark1'!V2379</f>
        <v>15.27269372693727</v>
      </c>
      <c r="R96" s="101">
        <f>+'Ark1'!X2379</f>
        <v>142.95087013708689</v>
      </c>
      <c r="S96" s="39"/>
      <c r="T96" s="4"/>
      <c r="U96" s="5"/>
      <c r="V96" s="5"/>
      <c r="W96"/>
      <c r="Y96"/>
      <c r="Z96"/>
    </row>
    <row r="97" spans="1:26">
      <c r="A97" s="39"/>
      <c r="B97" s="47">
        <f>+'Ark1'!C2380</f>
        <v>2010</v>
      </c>
      <c r="C97" s="47">
        <f>+'Ark1'!I2380</f>
        <v>6</v>
      </c>
      <c r="D97" s="88" t="s">
        <v>53</v>
      </c>
      <c r="E97" s="88" t="s">
        <v>459</v>
      </c>
      <c r="F97" s="47">
        <f>+'Ark1'!Q2380</f>
        <v>399</v>
      </c>
      <c r="G97" s="65">
        <f>+'Ark1'!R2380</f>
        <v>8065</v>
      </c>
      <c r="H97" s="65">
        <f>+'Ark1'!S2380</f>
        <v>8046</v>
      </c>
      <c r="I97" s="101">
        <f>+'Ark1'!T2380</f>
        <v>40.43619954875907</v>
      </c>
      <c r="J97" s="101">
        <f>+'Ark1'!U2380</f>
        <v>41.949158059817798</v>
      </c>
      <c r="K97" s="49">
        <f>+'Ark1'!W2380</f>
        <v>59.115461098682601</v>
      </c>
      <c r="L97" s="65">
        <f>+'Ark1'!Y2380</f>
        <v>149.79597024178503</v>
      </c>
      <c r="M97" s="65">
        <f>+'Ark1'!AA2380</f>
        <v>32.286863972378953</v>
      </c>
      <c r="N97" s="49">
        <f>+'Ark1'!AB2380</f>
        <v>4.6207894168222516</v>
      </c>
      <c r="O97" s="65">
        <f>+'Ark1'!AC2380</f>
        <v>-46.134719141445615</v>
      </c>
      <c r="P97" s="65">
        <f t="shared" si="2"/>
        <v>20.213032581453636</v>
      </c>
      <c r="Q97" s="49">
        <f>+'Ark1'!V2380</f>
        <v>14.812523248605082</v>
      </c>
      <c r="R97" s="101">
        <f>+'Ark1'!X2380</f>
        <v>162.59575671396851</v>
      </c>
      <c r="S97" s="39"/>
      <c r="T97" s="4"/>
      <c r="U97"/>
      <c r="V97"/>
      <c r="W97"/>
      <c r="Y97"/>
      <c r="Z97"/>
    </row>
    <row r="98" spans="1:26" ht="15.6">
      <c r="A98" s="39"/>
      <c r="B98" s="47">
        <f>+'Ark1'!C2381</f>
        <v>2010</v>
      </c>
      <c r="C98" s="47">
        <f>+'Ark1'!I2381</f>
        <v>24</v>
      </c>
      <c r="D98" s="88" t="s">
        <v>53</v>
      </c>
      <c r="E98" s="88" t="s">
        <v>68</v>
      </c>
      <c r="F98" s="47">
        <f>+'Ark1'!Q2381</f>
        <v>298</v>
      </c>
      <c r="G98" s="65">
        <f>+'Ark1'!R2381</f>
        <v>5060</v>
      </c>
      <c r="H98" s="65">
        <f>+'Ark1'!S2381</f>
        <v>5013</v>
      </c>
      <c r="I98" s="101">
        <f>+'Ark1'!T2381</f>
        <v>25.369766858861873</v>
      </c>
      <c r="J98" s="101">
        <f>+'Ark1'!U2381</f>
        <v>25.994179363320317</v>
      </c>
      <c r="K98" s="49">
        <f>+'Ark1'!W2381</f>
        <v>57.907640135647313</v>
      </c>
      <c r="L98" s="65">
        <f>+'Ark1'!Y2381</f>
        <v>147.9472332015807</v>
      </c>
      <c r="M98" s="65">
        <f>+'Ark1'!AA2381</f>
        <v>31.745153738683943</v>
      </c>
      <c r="N98" s="49">
        <f>+'Ark1'!AB2381</f>
        <v>4.7806928800213244</v>
      </c>
      <c r="O98" s="65">
        <f>+'Ark1'!AC2381</f>
        <v>-47.022046272675901</v>
      </c>
      <c r="P98" s="65">
        <f t="shared" si="2"/>
        <v>16.979865771812079</v>
      </c>
      <c r="Q98" s="49">
        <f>+'Ark1'!V2381</f>
        <v>13.904150197628461</v>
      </c>
      <c r="R98" s="101">
        <f>+'Ark1'!X2381</f>
        <v>161.38104394074949</v>
      </c>
      <c r="S98" s="39"/>
      <c r="T98" s="11"/>
      <c r="U98"/>
      <c r="V98" s="5"/>
      <c r="W98"/>
      <c r="Y98"/>
      <c r="Z98"/>
    </row>
    <row r="99" spans="1:26" ht="15.6">
      <c r="A99" s="39"/>
      <c r="B99" s="47">
        <f>+'Ark1'!C2382</f>
        <v>2010</v>
      </c>
      <c r="C99" s="47">
        <f>+'Ark1'!I2382</f>
        <v>49</v>
      </c>
      <c r="D99" s="88" t="s">
        <v>53</v>
      </c>
      <c r="E99" s="88" t="s">
        <v>69</v>
      </c>
      <c r="F99" s="47">
        <f>+'Ark1'!Q2382</f>
        <v>209</v>
      </c>
      <c r="G99" s="65">
        <f>+'Ark1'!R2382</f>
        <v>2126</v>
      </c>
      <c r="H99" s="65">
        <f>+'Ark1'!S2382</f>
        <v>2126</v>
      </c>
      <c r="I99" s="101">
        <f>+'Ark1'!T2382</f>
        <v>10.659313111055402</v>
      </c>
      <c r="J99" s="101">
        <f>+'Ark1'!U2382</f>
        <v>10.450548113136982</v>
      </c>
      <c r="K99" s="49">
        <f>+'Ark1'!W2382</f>
        <v>58.585136406396991</v>
      </c>
      <c r="L99" s="65">
        <f>+'Ark1'!Y2382</f>
        <v>141.56538099717798</v>
      </c>
      <c r="M99" s="65">
        <f>+'Ark1'!AA2382</f>
        <v>31.607547088394291</v>
      </c>
      <c r="N99" s="49">
        <f>+'Ark1'!AB2382</f>
        <v>4.4114625723777037</v>
      </c>
      <c r="O99" s="65">
        <f>+'Ark1'!AC2382</f>
        <v>-48.431582835566402</v>
      </c>
      <c r="P99" s="65">
        <f t="shared" si="2"/>
        <v>10.172248803827751</v>
      </c>
      <c r="Q99" s="49">
        <f>+'Ark1'!V2382</f>
        <v>14.556444026340545</v>
      </c>
      <c r="R99" s="101">
        <f>+'Ark1'!X2382</f>
        <v>153.37527735338875</v>
      </c>
      <c r="S99" s="39"/>
      <c r="T99" s="5"/>
      <c r="U99"/>
      <c r="V99"/>
      <c r="W99"/>
      <c r="Y99"/>
      <c r="Z99"/>
    </row>
    <row r="100" spans="1:26">
      <c r="A100" s="39"/>
      <c r="B100" s="47">
        <f>+'Ark1'!C2383</f>
        <v>2010</v>
      </c>
      <c r="C100" s="47">
        <f>+'Ark1'!I2383</f>
        <v>80</v>
      </c>
      <c r="D100" s="88" t="s">
        <v>10</v>
      </c>
      <c r="E100" s="88" t="s">
        <v>9</v>
      </c>
      <c r="F100" s="47">
        <f>+'Ark1'!Q2383</f>
        <v>0</v>
      </c>
      <c r="G100" s="65">
        <f>+'Ark1'!R2383</f>
        <v>0</v>
      </c>
      <c r="H100" s="65">
        <f>+'Ark1'!S2383</f>
        <v>0</v>
      </c>
      <c r="I100" s="101">
        <f>+'Ark1'!T2383</f>
        <v>0</v>
      </c>
      <c r="J100" s="101">
        <f>+'Ark1'!U2383</f>
        <v>0</v>
      </c>
      <c r="K100" s="49">
        <f>+'Ark1'!W2383</f>
        <v>0</v>
      </c>
      <c r="L100" s="65">
        <f>+'Ark1'!Y2383</f>
        <v>0</v>
      </c>
      <c r="M100" s="65">
        <f>+'Ark1'!AA2383</f>
        <v>0</v>
      </c>
      <c r="N100" s="49">
        <f>+'Ark1'!AB2383</f>
        <v>0</v>
      </c>
      <c r="O100" s="65">
        <f>+'Ark1'!AC2383</f>
        <v>0</v>
      </c>
      <c r="P100" s="65" t="e">
        <f t="shared" si="2"/>
        <v>#DIV/0!</v>
      </c>
      <c r="Q100" s="49">
        <f>+'Ark1'!V2383</f>
        <v>0</v>
      </c>
      <c r="R100" s="101">
        <f>+'Ark1'!X2383</f>
        <v>0</v>
      </c>
      <c r="S100" s="39"/>
      <c r="T100" s="11"/>
      <c r="U100"/>
      <c r="V100"/>
      <c r="W100"/>
      <c r="Y100"/>
      <c r="Z100"/>
    </row>
    <row r="101" spans="1:26">
      <c r="A101" s="39"/>
      <c r="B101" s="47">
        <f>+'Ark1'!C2384</f>
        <v>2010</v>
      </c>
      <c r="C101" s="47">
        <f>+'Ark1'!I2384</f>
        <v>81</v>
      </c>
      <c r="D101" s="88" t="s">
        <v>10</v>
      </c>
      <c r="E101" s="88" t="s">
        <v>57</v>
      </c>
      <c r="F101" s="47">
        <f>+'Ark1'!Q2384</f>
        <v>0</v>
      </c>
      <c r="G101" s="65">
        <f>+'Ark1'!R2384</f>
        <v>0</v>
      </c>
      <c r="H101" s="65">
        <f>+'Ark1'!S2384</f>
        <v>0</v>
      </c>
      <c r="I101" s="101">
        <f>+'Ark1'!T2384</f>
        <v>0</v>
      </c>
      <c r="J101" s="101">
        <f>+'Ark1'!U2384</f>
        <v>0</v>
      </c>
      <c r="K101" s="49">
        <f>+'Ark1'!W2384</f>
        <v>0</v>
      </c>
      <c r="L101" s="65">
        <f>+'Ark1'!Y2384</f>
        <v>0</v>
      </c>
      <c r="M101" s="65">
        <f>+'Ark1'!AA2384</f>
        <v>0</v>
      </c>
      <c r="N101" s="49">
        <f>+'Ark1'!AB2384</f>
        <v>0</v>
      </c>
      <c r="O101" s="65">
        <f>+'Ark1'!AC2384</f>
        <v>0</v>
      </c>
      <c r="P101" s="65" t="e">
        <f t="shared" si="2"/>
        <v>#DIV/0!</v>
      </c>
      <c r="Q101" s="49">
        <f>+'Ark1'!V2384</f>
        <v>0</v>
      </c>
      <c r="R101" s="101">
        <f>+'Ark1'!X2384</f>
        <v>0</v>
      </c>
      <c r="S101" s="39"/>
      <c r="T101" s="11"/>
      <c r="U101"/>
      <c r="V101"/>
      <c r="W101"/>
      <c r="Y101"/>
      <c r="Z101"/>
    </row>
    <row r="102" spans="1:26">
      <c r="A102" s="39"/>
      <c r="B102" s="47">
        <f>+'Ark1'!C2385</f>
        <v>2010</v>
      </c>
      <c r="C102" s="47">
        <f>+'Ark1'!I2385</f>
        <v>83</v>
      </c>
      <c r="D102" s="88" t="s">
        <v>10</v>
      </c>
      <c r="E102" s="88" t="s">
        <v>490</v>
      </c>
      <c r="F102" s="47">
        <f>+'Ark1'!Q2385</f>
        <v>0</v>
      </c>
      <c r="G102" s="65">
        <f>+'Ark1'!R2385</f>
        <v>0</v>
      </c>
      <c r="H102" s="65">
        <f>+'Ark1'!S2385</f>
        <v>0</v>
      </c>
      <c r="I102" s="101">
        <f>+'Ark1'!T2385</f>
        <v>0</v>
      </c>
      <c r="J102" s="101">
        <f>+'Ark1'!U2385</f>
        <v>0</v>
      </c>
      <c r="K102" s="49">
        <f>+'Ark1'!W2385</f>
        <v>0</v>
      </c>
      <c r="L102" s="65">
        <f>+'Ark1'!Y2385</f>
        <v>0</v>
      </c>
      <c r="M102" s="65">
        <f>+'Ark1'!AA2385</f>
        <v>0</v>
      </c>
      <c r="N102" s="49">
        <f>+'Ark1'!AB2385</f>
        <v>0</v>
      </c>
      <c r="O102" s="65">
        <f>+'Ark1'!AC2385</f>
        <v>0</v>
      </c>
      <c r="P102" s="65" t="e">
        <f t="shared" si="2"/>
        <v>#DIV/0!</v>
      </c>
      <c r="Q102" s="49">
        <f>+'Ark1'!V2385</f>
        <v>0</v>
      </c>
      <c r="R102" s="101">
        <f>+'Ark1'!X2385</f>
        <v>0</v>
      </c>
      <c r="S102" s="39"/>
      <c r="T102" s="11"/>
      <c r="U102"/>
      <c r="V102"/>
      <c r="W102"/>
      <c r="Y102"/>
      <c r="Z102"/>
    </row>
    <row r="103" spans="1:26">
      <c r="A103" s="39"/>
      <c r="B103" s="47">
        <f>+'Ark1'!C2386</f>
        <v>2009</v>
      </c>
      <c r="C103" s="47">
        <f>+'Ark1'!I2386</f>
        <v>6</v>
      </c>
      <c r="D103" s="88" t="s">
        <v>53</v>
      </c>
      <c r="E103" s="88" t="s">
        <v>459</v>
      </c>
      <c r="F103" s="47">
        <f>+'Ark1'!Q2386</f>
        <v>423</v>
      </c>
      <c r="G103" s="65">
        <f>+'Ark1'!R2386</f>
        <v>9320</v>
      </c>
      <c r="H103" s="65">
        <f>+'Ark1'!S2386</f>
        <v>9302</v>
      </c>
      <c r="I103" s="101">
        <f>+'Ark1'!T2386</f>
        <v>45.81428501204347</v>
      </c>
      <c r="J103" s="101">
        <f>+'Ark1'!U2386</f>
        <v>46.431510976184754</v>
      </c>
      <c r="K103" s="49">
        <f>+'Ark1'!W2386</f>
        <v>56.668565899806488</v>
      </c>
      <c r="L103" s="65">
        <f>+'Ark1'!Y2386</f>
        <v>146.69030042918496</v>
      </c>
      <c r="M103" s="65">
        <f>+'Ark1'!AA2386</f>
        <v>31.642125655680008</v>
      </c>
      <c r="N103" s="49">
        <f>+'Ark1'!AB2386</f>
        <v>4.7197894504272409</v>
      </c>
      <c r="O103" s="65">
        <f>+'Ark1'!AC2386</f>
        <v>-36.159477811227219</v>
      </c>
      <c r="P103" s="65">
        <f t="shared" si="2"/>
        <v>22.033096926713949</v>
      </c>
      <c r="Q103" s="49">
        <f>+'Ark1'!V2386</f>
        <v>14.90826180257511</v>
      </c>
      <c r="R103" s="101">
        <f>+'Ark1'!X2386</f>
        <v>159.21212318480102</v>
      </c>
      <c r="S103" s="39"/>
      <c r="T103" s="11"/>
      <c r="U103"/>
      <c r="V103"/>
      <c r="W103"/>
      <c r="Y103"/>
      <c r="Z103"/>
    </row>
    <row r="104" spans="1:26">
      <c r="A104" s="39"/>
      <c r="B104" s="47">
        <f>+'Ark1'!C2387</f>
        <v>2009</v>
      </c>
      <c r="C104" s="47">
        <f>+'Ark1'!I2387</f>
        <v>24</v>
      </c>
      <c r="D104" s="88" t="s">
        <v>53</v>
      </c>
      <c r="E104" s="88" t="s">
        <v>68</v>
      </c>
      <c r="F104" s="47">
        <f>+'Ark1'!Q2387</f>
        <v>268</v>
      </c>
      <c r="G104" s="65">
        <f>+'Ark1'!R2387</f>
        <v>4593</v>
      </c>
      <c r="H104" s="65">
        <f>+'Ark1'!S2387</f>
        <v>4570</v>
      </c>
      <c r="I104" s="101">
        <f>+'Ark1'!T2387</f>
        <v>22.577790886299955</v>
      </c>
      <c r="J104" s="101">
        <f>+'Ark1'!U2387</f>
        <v>23.540562945479703</v>
      </c>
      <c r="K104" s="49">
        <f>+'Ark1'!W2387</f>
        <v>56.904376367614887</v>
      </c>
      <c r="L104" s="65">
        <f>+'Ark1'!Y2387</f>
        <v>150.91238841715651</v>
      </c>
      <c r="M104" s="65">
        <f>+'Ark1'!AA2387</f>
        <v>33.92679799181726</v>
      </c>
      <c r="N104" s="49">
        <f>+'Ark1'!AB2387</f>
        <v>5.1872004666394442</v>
      </c>
      <c r="O104" s="65">
        <f>+'Ark1'!AC2387</f>
        <v>-53.483226900206567</v>
      </c>
      <c r="P104" s="65">
        <f t="shared" si="2"/>
        <v>17.138059701492537</v>
      </c>
      <c r="Q104" s="49">
        <f>+'Ark1'!V2387</f>
        <v>16.075114304376221</v>
      </c>
      <c r="R104" s="101">
        <f>+'Ark1'!X2387</f>
        <v>164.18682252115175</v>
      </c>
      <c r="S104" s="39"/>
      <c r="T104" s="11"/>
      <c r="U104"/>
      <c r="V104"/>
      <c r="W104"/>
      <c r="Y104"/>
      <c r="Z104"/>
    </row>
    <row r="105" spans="1:26">
      <c r="A105" s="39"/>
      <c r="B105" s="47">
        <f>+'Ark1'!C2388</f>
        <v>2009</v>
      </c>
      <c r="C105" s="47">
        <f>+'Ark1'!I2388</f>
        <v>49</v>
      </c>
      <c r="D105" s="88" t="s">
        <v>53</v>
      </c>
      <c r="E105" s="88" t="s">
        <v>69</v>
      </c>
      <c r="F105" s="47">
        <f>+'Ark1'!Q2388</f>
        <v>218</v>
      </c>
      <c r="G105" s="65">
        <f>+'Ark1'!R2388</f>
        <v>2002</v>
      </c>
      <c r="H105" s="65">
        <f>+'Ark1'!S2388</f>
        <v>1997</v>
      </c>
      <c r="I105" s="101">
        <f>+'Ark1'!T2388</f>
        <v>9.8412230251192057</v>
      </c>
      <c r="J105" s="101">
        <f>+'Ark1'!U2388</f>
        <v>10.074736824552177</v>
      </c>
      <c r="K105" s="49">
        <f>+'Ark1'!W2388</f>
        <v>56.320480721081616</v>
      </c>
      <c r="L105" s="65">
        <f>+'Ark1'!Y2388</f>
        <v>148.17472527472543</v>
      </c>
      <c r="M105" s="65">
        <f>+'Ark1'!AA2388</f>
        <v>34.476200349410405</v>
      </c>
      <c r="N105" s="49">
        <f>+'Ark1'!AB2388</f>
        <v>4.9136200160112651</v>
      </c>
      <c r="O105" s="65">
        <f>+'Ark1'!AC2388</f>
        <v>-54.48673365656996</v>
      </c>
      <c r="P105" s="65">
        <f t="shared" si="2"/>
        <v>9.1834862385321099</v>
      </c>
      <c r="Q105" s="49">
        <f>+'Ark1'!V2388</f>
        <v>15.494505494505493</v>
      </c>
      <c r="R105" s="101">
        <f>+'Ark1'!X2388</f>
        <v>160.8426243312488</v>
      </c>
      <c r="S105" s="39"/>
      <c r="T105" s="11"/>
      <c r="U105"/>
      <c r="V105"/>
      <c r="W105"/>
      <c r="Y105"/>
      <c r="Z105"/>
    </row>
    <row r="106" spans="1:26">
      <c r="A106" s="39"/>
      <c r="B106" s="47">
        <f>+'Ark1'!C2389</f>
        <v>2009</v>
      </c>
      <c r="C106" s="47">
        <f>+'Ark1'!I2389</f>
        <v>80</v>
      </c>
      <c r="D106" s="88" t="s">
        <v>10</v>
      </c>
      <c r="E106" s="88" t="s">
        <v>9</v>
      </c>
      <c r="F106" s="47">
        <f>+'Ark1'!Q2389</f>
        <v>175</v>
      </c>
      <c r="G106" s="65">
        <f>+'Ark1'!R2389</f>
        <v>1233</v>
      </c>
      <c r="H106" s="65">
        <f>+'Ark1'!S2389</f>
        <v>1222</v>
      </c>
      <c r="I106" s="101">
        <f>+'Ark1'!T2389</f>
        <v>6.0610529420439452</v>
      </c>
      <c r="J106" s="101">
        <f>+'Ark1'!U2389</f>
        <v>5.0802354706330526</v>
      </c>
      <c r="K106" s="49">
        <f>+'Ark1'!W2389</f>
        <v>57.094108019639918</v>
      </c>
      <c r="L106" s="65">
        <f>+'Ark1'!Y2389</f>
        <v>121.31800486618012</v>
      </c>
      <c r="M106" s="65">
        <f>+'Ark1'!AA2389</f>
        <v>15.129402179420858</v>
      </c>
      <c r="N106" s="49">
        <f>+'Ark1'!AB2389</f>
        <v>3.4327985722194674</v>
      </c>
      <c r="O106" s="65">
        <f>+'Ark1'!AC2389</f>
        <v>-33.464137262805622</v>
      </c>
      <c r="P106" s="65">
        <f t="shared" si="2"/>
        <v>7.0457142857142854</v>
      </c>
      <c r="Q106" s="49">
        <f>+'Ark1'!V2389</f>
        <v>14.712895377128955</v>
      </c>
      <c r="R106" s="101">
        <f>+'Ark1'!X2389</f>
        <v>132.68486080247163</v>
      </c>
      <c r="S106" s="39"/>
      <c r="T106" s="11"/>
      <c r="U106"/>
      <c r="V106"/>
      <c r="W106"/>
      <c r="Y106"/>
      <c r="Z106"/>
    </row>
    <row r="107" spans="1:26">
      <c r="A107" s="39"/>
      <c r="B107" s="47">
        <f>+'Ark1'!C2390</f>
        <v>2009</v>
      </c>
      <c r="C107" s="47">
        <f>+'Ark1'!I2390</f>
        <v>81</v>
      </c>
      <c r="D107" s="88" t="s">
        <v>10</v>
      </c>
      <c r="E107" s="88" t="s">
        <v>57</v>
      </c>
      <c r="F107" s="47">
        <f>+'Ark1'!Q2390</f>
        <v>61</v>
      </c>
      <c r="G107" s="65">
        <f>+'Ark1'!R2390</f>
        <v>1205</v>
      </c>
      <c r="H107" s="65">
        <f>+'Ark1'!S2390</f>
        <v>1190</v>
      </c>
      <c r="I107" s="101">
        <f>+'Ark1'!T2390</f>
        <v>5.9234134591751468</v>
      </c>
      <c r="J107" s="101">
        <f>+'Ark1'!U2390</f>
        <v>5.8239018389872816</v>
      </c>
      <c r="K107" s="49">
        <f>+'Ark1'!W2390</f>
        <v>57.375630252100819</v>
      </c>
      <c r="L107" s="65">
        <f>+'Ark1'!Y2390</f>
        <v>142.30871369294599</v>
      </c>
      <c r="M107" s="65">
        <f>+'Ark1'!AA2390</f>
        <v>30.998641776114752</v>
      </c>
      <c r="N107" s="49">
        <f>+'Ark1'!AB2390</f>
        <v>4.6015245260812039</v>
      </c>
      <c r="O107" s="65">
        <f>+'Ark1'!AC2390</f>
        <v>-53.021468731467991</v>
      </c>
      <c r="P107" s="65">
        <f t="shared" si="2"/>
        <v>19.754098360655739</v>
      </c>
      <c r="Q107" s="49">
        <f>+'Ark1'!V2390</f>
        <v>17.622406639004154</v>
      </c>
      <c r="R107" s="101">
        <f>+'Ark1'!X2390</f>
        <v>155.58295833089829</v>
      </c>
      <c r="S107" s="39"/>
      <c r="T107" s="11"/>
      <c r="U107"/>
      <c r="V107"/>
      <c r="W107"/>
      <c r="Y107"/>
      <c r="Z107"/>
    </row>
    <row r="108" spans="1:26">
      <c r="A108" s="39"/>
      <c r="B108" s="47">
        <f>+'Ark1'!C2391</f>
        <v>2009</v>
      </c>
      <c r="C108" s="47">
        <f>+'Ark1'!I2391</f>
        <v>83</v>
      </c>
      <c r="D108" s="88" t="s">
        <v>10</v>
      </c>
      <c r="E108" s="88" t="s">
        <v>490</v>
      </c>
      <c r="F108" s="47">
        <f>+'Ark1'!Q2391</f>
        <v>162</v>
      </c>
      <c r="G108" s="65">
        <f>+'Ark1'!R2391</f>
        <v>1990</v>
      </c>
      <c r="H108" s="65">
        <f>+'Ark1'!S2391</f>
        <v>1990</v>
      </c>
      <c r="I108" s="101">
        <f>+'Ark1'!T2391</f>
        <v>9.7822346753182892</v>
      </c>
      <c r="J108" s="101">
        <f>+'Ark1'!U2391</f>
        <v>9.0490519441630486</v>
      </c>
      <c r="K108" s="49">
        <f>+'Ark1'!W2391</f>
        <v>57.223115577889445</v>
      </c>
      <c r="L108" s="65">
        <f>+'Ark1'!Y2391</f>
        <v>133.89195979899498</v>
      </c>
      <c r="M108" s="65">
        <f>+'Ark1'!AA2391</f>
        <v>28.589005787857193</v>
      </c>
      <c r="N108" s="49">
        <f>+'Ark1'!AB2391</f>
        <v>3.9129302905883878</v>
      </c>
      <c r="O108" s="65">
        <f>+'Ark1'!AC2391</f>
        <v>-38.612567260779777</v>
      </c>
      <c r="P108" s="65">
        <f t="shared" si="2"/>
        <v>12.283950617283951</v>
      </c>
      <c r="Q108" s="49">
        <f>+'Ark1'!V2391</f>
        <v>15.310552763819098</v>
      </c>
      <c r="R108" s="101">
        <f>+'Ark1'!X2391</f>
        <v>145.06171159154397</v>
      </c>
      <c r="S108" s="39"/>
      <c r="T108" s="11"/>
      <c r="U108"/>
      <c r="V108"/>
      <c r="W108"/>
      <c r="Y108"/>
      <c r="Z108"/>
    </row>
    <row r="109" spans="1:26">
      <c r="A109" s="39"/>
      <c r="B109" s="47">
        <f>+'Ark1'!C2392</f>
        <v>2008</v>
      </c>
      <c r="C109" s="47">
        <f>+'Ark1'!I2392</f>
        <v>6</v>
      </c>
      <c r="D109" s="88" t="s">
        <v>53</v>
      </c>
      <c r="E109" s="88" t="s">
        <v>459</v>
      </c>
      <c r="F109" s="47">
        <f>+'Ark1'!Q2392</f>
        <v>469</v>
      </c>
      <c r="G109" s="65">
        <f>+'Ark1'!R2392</f>
        <v>8888</v>
      </c>
      <c r="H109" s="65">
        <f>+'Ark1'!S2392</f>
        <v>8866</v>
      </c>
      <c r="I109" s="101">
        <f>+'Ark1'!T2392</f>
        <v>44.638641956707346</v>
      </c>
      <c r="J109" s="101">
        <f>+'Ark1'!U2392</f>
        <v>45.588930968987903</v>
      </c>
      <c r="K109" s="49">
        <f>+'Ark1'!W2392</f>
        <v>56.792240018046485</v>
      </c>
      <c r="L109" s="65">
        <f>+'Ark1'!Y2392</f>
        <v>149.89041404140471</v>
      </c>
      <c r="M109" s="65">
        <f>+'Ark1'!AA2392</f>
        <v>32.739138163300979</v>
      </c>
      <c r="N109" s="49">
        <f>+'Ark1'!AB2392</f>
        <v>4.6337956902169859</v>
      </c>
      <c r="O109" s="65">
        <f>+'Ark1'!AC2392</f>
        <v>-43.470510844943355</v>
      </c>
      <c r="P109" s="65">
        <f t="shared" ref="P109:P138" si="3">+G109/F109</f>
        <v>18.950959488272922</v>
      </c>
      <c r="Q109" s="49">
        <f>+'Ark1'!V2392</f>
        <v>14.838321332133216</v>
      </c>
      <c r="R109" s="101">
        <f>+'Ark1'!X2392</f>
        <v>162.73047131365371</v>
      </c>
      <c r="S109" s="39"/>
      <c r="T109" s="11"/>
      <c r="U109"/>
      <c r="V109"/>
      <c r="W109"/>
      <c r="Y109"/>
      <c r="Z109"/>
    </row>
    <row r="110" spans="1:26">
      <c r="A110" s="39"/>
      <c r="B110" s="47">
        <f>+'Ark1'!C2393</f>
        <v>2008</v>
      </c>
      <c r="C110" s="47">
        <f>+'Ark1'!I2393</f>
        <v>24</v>
      </c>
      <c r="D110" s="88" t="s">
        <v>53</v>
      </c>
      <c r="E110" s="88" t="s">
        <v>68</v>
      </c>
      <c r="F110" s="47">
        <f>+'Ark1'!Q2393</f>
        <v>301</v>
      </c>
      <c r="G110" s="65">
        <f>+'Ark1'!R2393</f>
        <v>5115</v>
      </c>
      <c r="H110" s="65">
        <f>+'Ark1'!S2393</f>
        <v>5102</v>
      </c>
      <c r="I110" s="101">
        <f>+'Ark1'!T2393</f>
        <v>25.689317462709056</v>
      </c>
      <c r="J110" s="101">
        <f>+'Ark1'!U2393</f>
        <v>26.740893752829923</v>
      </c>
      <c r="K110" s="49">
        <f>+'Ark1'!W2393</f>
        <v>57.203057624460989</v>
      </c>
      <c r="L110" s="65">
        <f>+'Ark1'!Y2393</f>
        <v>152.77376344085997</v>
      </c>
      <c r="M110" s="65">
        <f>+'Ark1'!AA2393</f>
        <v>33.423645874356744</v>
      </c>
      <c r="N110" s="49">
        <f>+'Ark1'!AB2393</f>
        <v>4.5531753515819879</v>
      </c>
      <c r="O110" s="65">
        <f>+'Ark1'!AC2393</f>
        <v>-55.171637573856245</v>
      </c>
      <c r="P110" s="65">
        <f t="shared" si="3"/>
        <v>16.993355481727576</v>
      </c>
      <c r="Q110" s="49">
        <f>+'Ark1'!V2393</f>
        <v>15.663147605083088</v>
      </c>
      <c r="R110" s="101">
        <f>+'Ark1'!X2393</f>
        <v>165.83108546761451</v>
      </c>
      <c r="S110" s="39"/>
      <c r="T110" s="11"/>
      <c r="U110"/>
      <c r="V110"/>
      <c r="W110"/>
      <c r="Y110"/>
      <c r="Z110"/>
    </row>
    <row r="111" spans="1:26">
      <c r="A111" s="39"/>
      <c r="B111" s="47">
        <f>+'Ark1'!C2394</f>
        <v>2008</v>
      </c>
      <c r="C111" s="47">
        <f>+'Ark1'!I2394</f>
        <v>49</v>
      </c>
      <c r="D111" s="88" t="s">
        <v>53</v>
      </c>
      <c r="E111" s="88" t="s">
        <v>69</v>
      </c>
      <c r="F111" s="47">
        <f>+'Ark1'!Q2394</f>
        <v>242</v>
      </c>
      <c r="G111" s="65">
        <f>+'Ark1'!R2394</f>
        <v>2011</v>
      </c>
      <c r="H111" s="65">
        <f>+'Ark1'!S2394</f>
        <v>2006</v>
      </c>
      <c r="I111" s="101">
        <f>+'Ark1'!T2394</f>
        <v>10.099944754155993</v>
      </c>
      <c r="J111" s="101">
        <f>+'Ark1'!U2394</f>
        <v>9.8593874817880565</v>
      </c>
      <c r="K111" s="49">
        <f>+'Ark1'!W2394</f>
        <v>56.891824526420734</v>
      </c>
      <c r="L111" s="65">
        <f>+'Ark1'!Y2394</f>
        <v>143.27036300348109</v>
      </c>
      <c r="M111" s="65">
        <f>+'Ark1'!AA2394</f>
        <v>32.309075338362554</v>
      </c>
      <c r="N111" s="49">
        <f>+'Ark1'!AB2394</f>
        <v>4.2273103155087011</v>
      </c>
      <c r="O111" s="65">
        <f>+'Ark1'!AC2394</f>
        <v>-48.885252832517104</v>
      </c>
      <c r="P111" s="65">
        <f t="shared" si="3"/>
        <v>8.3099173553719012</v>
      </c>
      <c r="Q111" s="49">
        <f>+'Ark1'!V2394</f>
        <v>15.590750870213824</v>
      </c>
      <c r="R111" s="101">
        <f>+'Ark1'!X2394</f>
        <v>155.57402864957828</v>
      </c>
      <c r="S111" s="39"/>
      <c r="T111" s="11"/>
      <c r="U111"/>
      <c r="V111"/>
      <c r="W111"/>
      <c r="Y111"/>
      <c r="Z111"/>
    </row>
    <row r="112" spans="1:26">
      <c r="A112" s="39"/>
      <c r="B112" s="47">
        <f>+'Ark1'!C2395</f>
        <v>2008</v>
      </c>
      <c r="C112" s="47">
        <f>+'Ark1'!I2395</f>
        <v>80</v>
      </c>
      <c r="D112" s="88" t="s">
        <v>10</v>
      </c>
      <c r="E112" s="88" t="s">
        <v>9</v>
      </c>
      <c r="F112" s="47">
        <f>+'Ark1'!Q2395</f>
        <v>170</v>
      </c>
      <c r="G112" s="65">
        <f>+'Ark1'!R2395</f>
        <v>1870</v>
      </c>
      <c r="H112" s="65">
        <f>+'Ark1'!S2395</f>
        <v>1856</v>
      </c>
      <c r="I112" s="101">
        <f>+'Ark1'!T2395</f>
        <v>9.3917934809904082</v>
      </c>
      <c r="J112" s="101">
        <f>+'Ark1'!U2395</f>
        <v>8.5016871886995773</v>
      </c>
      <c r="K112" s="49">
        <f>+'Ark1'!W2395</f>
        <v>57.60237068965516</v>
      </c>
      <c r="L112" s="65">
        <f>+'Ark1'!Y2395</f>
        <v>132.856256684492</v>
      </c>
      <c r="M112" s="65">
        <f>+'Ark1'!AA2395</f>
        <v>25.830711189589199</v>
      </c>
      <c r="N112" s="49">
        <f>+'Ark1'!AB2395</f>
        <v>3.827120043597561</v>
      </c>
      <c r="O112" s="65">
        <f>+'Ark1'!AC2395</f>
        <v>-44.329970475273278</v>
      </c>
      <c r="P112" s="65">
        <f t="shared" si="3"/>
        <v>11</v>
      </c>
      <c r="Q112" s="49">
        <f>+'Ark1'!V2395</f>
        <v>14.997326203208557</v>
      </c>
      <c r="R112" s="101">
        <f>+'Ark1'!X2395</f>
        <v>144.93091001790256</v>
      </c>
      <c r="S112" s="39"/>
      <c r="T112" s="11"/>
      <c r="U112"/>
      <c r="V112"/>
      <c r="W112"/>
      <c r="Y112"/>
      <c r="Z112"/>
    </row>
    <row r="113" spans="1:26">
      <c r="A113" s="39"/>
      <c r="B113" s="47">
        <f>+'Ark1'!C2396</f>
        <v>2008</v>
      </c>
      <c r="C113" s="47">
        <f>+'Ark1'!I2396</f>
        <v>81</v>
      </c>
      <c r="D113" s="88" t="s">
        <v>10</v>
      </c>
      <c r="E113" s="88" t="s">
        <v>57</v>
      </c>
      <c r="F113" s="47">
        <f>+'Ark1'!Q2396</f>
        <v>68</v>
      </c>
      <c r="G113" s="65">
        <f>+'Ark1'!R2396</f>
        <v>1216</v>
      </c>
      <c r="H113" s="65">
        <f>+'Ark1'!S2396</f>
        <v>1211</v>
      </c>
      <c r="I113" s="101">
        <f>+'Ark1'!T2396</f>
        <v>6.1071769373713041</v>
      </c>
      <c r="J113" s="101">
        <f>+'Ark1'!U2396</f>
        <v>6.1582079553835181</v>
      </c>
      <c r="K113" s="49">
        <f>+'Ark1'!W2396</f>
        <v>56.883567299752258</v>
      </c>
      <c r="L113" s="65">
        <f>+'Ark1'!Y2396</f>
        <v>147.99235197368395</v>
      </c>
      <c r="M113" s="65">
        <f>+'Ark1'!AA2396</f>
        <v>33.425379827513076</v>
      </c>
      <c r="N113" s="49">
        <f>+'Ark1'!AB2396</f>
        <v>4.5385387984996877</v>
      </c>
      <c r="O113" s="65">
        <f>+'Ark1'!AC2396</f>
        <v>-50.922549107338739</v>
      </c>
      <c r="P113" s="65">
        <f t="shared" si="3"/>
        <v>17.882352941176471</v>
      </c>
      <c r="Q113" s="49">
        <f>+'Ark1'!V2396</f>
        <v>15.892269736842101</v>
      </c>
      <c r="R113" s="101">
        <f>+'Ark1'!X2396</f>
        <v>160.7851435536295</v>
      </c>
      <c r="S113" s="39"/>
      <c r="T113" s="11"/>
      <c r="U113"/>
      <c r="V113"/>
      <c r="W113"/>
      <c r="Y113"/>
      <c r="Z113"/>
    </row>
    <row r="114" spans="1:26">
      <c r="A114" s="39"/>
      <c r="B114" s="47">
        <f>+'Ark1'!C2397</f>
        <v>2008</v>
      </c>
      <c r="C114" s="47">
        <f>+'Ark1'!I2397</f>
        <v>83</v>
      </c>
      <c r="D114" s="88" t="s">
        <v>10</v>
      </c>
      <c r="E114" s="88" t="s">
        <v>490</v>
      </c>
      <c r="F114" s="47">
        <f>+'Ark1'!Q2397</f>
        <v>142</v>
      </c>
      <c r="G114" s="65">
        <f>+'Ark1'!R2397</f>
        <v>811</v>
      </c>
      <c r="H114" s="65">
        <f>+'Ark1'!S2397</f>
        <v>809</v>
      </c>
      <c r="I114" s="101">
        <f>+'Ark1'!T2397</f>
        <v>4.0731254080658932</v>
      </c>
      <c r="J114" s="101">
        <f>+'Ark1'!U2397</f>
        <v>3.150892652311001</v>
      </c>
      <c r="K114" s="49">
        <f>+'Ark1'!W2397</f>
        <v>56.61310259579728</v>
      </c>
      <c r="L114" s="65">
        <f>+'Ark1'!Y2397</f>
        <v>113.53538840937109</v>
      </c>
      <c r="M114" s="65">
        <f>+'Ark1'!AA2397</f>
        <v>9.7735643485027772</v>
      </c>
      <c r="N114" s="49">
        <f>+'Ark1'!AB2397</f>
        <v>3.4054237827732696</v>
      </c>
      <c r="O114" s="65">
        <f>+'Ark1'!AC2397</f>
        <v>-20.164376672315704</v>
      </c>
      <c r="P114" s="65">
        <f t="shared" si="3"/>
        <v>5.711267605633803</v>
      </c>
      <c r="Q114" s="49">
        <f>+'Ark1'!V2397</f>
        <v>15.477188655980276</v>
      </c>
      <c r="R114" s="101">
        <f>+'Ark1'!X2397</f>
        <v>123.25059147448484</v>
      </c>
      <c r="S114" s="39"/>
      <c r="T114" s="11"/>
      <c r="U114"/>
      <c r="V114"/>
      <c r="W114"/>
      <c r="Y114"/>
      <c r="Z114"/>
    </row>
    <row r="115" spans="1:26">
      <c r="A115" s="39"/>
      <c r="B115" s="47">
        <f>+'Ark1'!C2398</f>
        <v>2007</v>
      </c>
      <c r="C115" s="47">
        <f>+'Ark1'!I2398</f>
        <v>6</v>
      </c>
      <c r="D115" s="88" t="s">
        <v>53</v>
      </c>
      <c r="E115" s="88" t="s">
        <v>459</v>
      </c>
      <c r="F115" s="47">
        <f>+'Ark1'!Q2398</f>
        <v>474</v>
      </c>
      <c r="G115" s="65">
        <f>+'Ark1'!R2398</f>
        <v>9294</v>
      </c>
      <c r="H115" s="65">
        <f>+'Ark1'!S2398</f>
        <v>9272</v>
      </c>
      <c r="I115" s="101">
        <f>+'Ark1'!T2398</f>
        <v>45.474116841178194</v>
      </c>
      <c r="J115" s="101">
        <f>+'Ark1'!U2398</f>
        <v>46.140573168625792</v>
      </c>
      <c r="K115" s="49">
        <f>+'Ark1'!W2398</f>
        <v>56.705349439171691</v>
      </c>
      <c r="L115" s="65">
        <f>+'Ark1'!Y2398</f>
        <v>150.79058532386475</v>
      </c>
      <c r="M115" s="65">
        <f>+'Ark1'!AA2398</f>
        <v>31.568528617494913</v>
      </c>
      <c r="N115" s="49">
        <f>+'Ark1'!AB2398</f>
        <v>4.6046574719958082</v>
      </c>
      <c r="O115" s="65">
        <f>+'Ark1'!AC2398</f>
        <v>-47.685819900014955</v>
      </c>
      <c r="P115" s="65">
        <f t="shared" si="3"/>
        <v>19.60759493670886</v>
      </c>
      <c r="Q115" s="49">
        <f>+'Ark1'!V2398</f>
        <v>14.992468259091899</v>
      </c>
      <c r="R115" s="101">
        <f>+'Ark1'!X2398</f>
        <v>163.67623562633571</v>
      </c>
      <c r="S115" s="39"/>
      <c r="T115" s="11"/>
      <c r="U115"/>
      <c r="V115"/>
      <c r="W115"/>
      <c r="Y115"/>
      <c r="Z115"/>
    </row>
    <row r="116" spans="1:26">
      <c r="A116" s="39"/>
      <c r="B116" s="47">
        <f>+'Ark1'!C2399</f>
        <v>2007</v>
      </c>
      <c r="C116" s="47">
        <f>+'Ark1'!I2399</f>
        <v>24</v>
      </c>
      <c r="D116" s="88" t="s">
        <v>53</v>
      </c>
      <c r="E116" s="88" t="s">
        <v>68</v>
      </c>
      <c r="F116" s="47">
        <f>+'Ark1'!Q2399</f>
        <v>299</v>
      </c>
      <c r="G116" s="65">
        <f>+'Ark1'!R2399</f>
        <v>4773</v>
      </c>
      <c r="H116" s="65">
        <f>+'Ark1'!S2399</f>
        <v>4748</v>
      </c>
      <c r="I116" s="101">
        <f>+'Ark1'!T2399</f>
        <v>23.353557099520501</v>
      </c>
      <c r="J116" s="101">
        <f>+'Ark1'!U2399</f>
        <v>24.111230751477407</v>
      </c>
      <c r="K116" s="49">
        <f>+'Ark1'!W2399</f>
        <v>56.712510530749775</v>
      </c>
      <c r="L116" s="65">
        <f>+'Ark1'!Y2399</f>
        <v>153.43408757594804</v>
      </c>
      <c r="M116" s="65">
        <f>+'Ark1'!AA2399</f>
        <v>32.218198809264742</v>
      </c>
      <c r="N116" s="49">
        <f>+'Ark1'!AB2399</f>
        <v>4.9206974987446319</v>
      </c>
      <c r="O116" s="65">
        <f>+'Ark1'!AC2399</f>
        <v>-55.012921790964441</v>
      </c>
      <c r="P116" s="65">
        <f t="shared" si="3"/>
        <v>15.963210702341136</v>
      </c>
      <c r="Q116" s="49">
        <f>+'Ark1'!V2399</f>
        <v>15.546616383825684</v>
      </c>
      <c r="R116" s="101">
        <f>+'Ark1'!X2399</f>
        <v>166.8819213529336</v>
      </c>
      <c r="S116" s="39"/>
      <c r="T116" s="11"/>
      <c r="U116"/>
      <c r="V116"/>
      <c r="W116"/>
      <c r="Y116"/>
      <c r="Z116"/>
    </row>
    <row r="117" spans="1:26">
      <c r="A117" s="39"/>
      <c r="B117" s="47">
        <f>+'Ark1'!C2400</f>
        <v>2007</v>
      </c>
      <c r="C117" s="47">
        <f>+'Ark1'!I2400</f>
        <v>49</v>
      </c>
      <c r="D117" s="88" t="s">
        <v>53</v>
      </c>
      <c r="E117" s="88" t="s">
        <v>69</v>
      </c>
      <c r="F117" s="47">
        <f>+'Ark1'!Q2400</f>
        <v>121</v>
      </c>
      <c r="G117" s="65">
        <f>+'Ark1'!R2400</f>
        <v>944</v>
      </c>
      <c r="H117" s="65">
        <f>+'Ark1'!S2400</f>
        <v>940</v>
      </c>
      <c r="I117" s="101">
        <f>+'Ark1'!T2400</f>
        <v>4.6188472453273315</v>
      </c>
      <c r="J117" s="101">
        <f>+'Ark1'!U2400</f>
        <v>4.3772526880808842</v>
      </c>
      <c r="K117" s="49">
        <f>+'Ark1'!W2400</f>
        <v>56.746808510638289</v>
      </c>
      <c r="L117" s="65">
        <f>+'Ark1'!Y2400</f>
        <v>140.83919491525421</v>
      </c>
      <c r="M117" s="65">
        <f>+'Ark1'!AA2400</f>
        <v>34.146368392225206</v>
      </c>
      <c r="N117" s="49">
        <f>+'Ark1'!AB2400</f>
        <v>4.9897491116663053</v>
      </c>
      <c r="O117" s="65">
        <f>+'Ark1'!AC2400</f>
        <v>-52.615017375195087</v>
      </c>
      <c r="P117" s="65">
        <f t="shared" si="3"/>
        <v>7.8016528925619832</v>
      </c>
      <c r="Q117" s="49">
        <f>+'Ark1'!V2400</f>
        <v>15.951271186440678</v>
      </c>
      <c r="R117" s="101">
        <f>+'Ark1'!X2400</f>
        <v>153.18726242723622</v>
      </c>
      <c r="S117" s="39"/>
      <c r="T117" s="11"/>
      <c r="U117"/>
      <c r="V117"/>
      <c r="W117"/>
      <c r="Y117"/>
      <c r="Z117"/>
    </row>
    <row r="118" spans="1:26">
      <c r="A118" s="39"/>
      <c r="B118" s="47">
        <f>+'Ark1'!C2401</f>
        <v>2007</v>
      </c>
      <c r="C118" s="47">
        <f>+'Ark1'!I2401</f>
        <v>80</v>
      </c>
      <c r="D118" s="88" t="s">
        <v>10</v>
      </c>
      <c r="E118" s="88" t="s">
        <v>9</v>
      </c>
      <c r="F118" s="47">
        <f>+'Ark1'!Q2401</f>
        <v>115</v>
      </c>
      <c r="G118" s="65">
        <f>+'Ark1'!R2401</f>
        <v>2301</v>
      </c>
      <c r="H118" s="65">
        <f>+'Ark1'!S2401</f>
        <v>2279</v>
      </c>
      <c r="I118" s="101">
        <f>+'Ark1'!T2401</f>
        <v>11.258440160485375</v>
      </c>
      <c r="J118" s="101">
        <f>+'Ark1'!U2401</f>
        <v>10.509608149358147</v>
      </c>
      <c r="K118" s="49">
        <f>+'Ark1'!W2401</f>
        <v>57.427819218955698</v>
      </c>
      <c r="L118" s="65">
        <f>+'Ark1'!Y2401</f>
        <v>138.72790091264665</v>
      </c>
      <c r="M118" s="65">
        <f>+'Ark1'!AA2401</f>
        <v>28.999422395272855</v>
      </c>
      <c r="N118" s="49">
        <f>+'Ark1'!AB2401</f>
        <v>4.0855204170744113</v>
      </c>
      <c r="O118" s="65">
        <f>+'Ark1'!AC2401</f>
        <v>-44.322054856034512</v>
      </c>
      <c r="P118" s="65">
        <f t="shared" si="3"/>
        <v>20.008695652173913</v>
      </c>
      <c r="Q118" s="49">
        <f>+'Ark1'!V2401</f>
        <v>15.3941764450239</v>
      </c>
      <c r="R118" s="101">
        <f>+'Ark1'!X2401</f>
        <v>151.52764613623629</v>
      </c>
      <c r="S118" s="39"/>
      <c r="T118" s="11"/>
      <c r="U118"/>
      <c r="V118"/>
      <c r="W118"/>
      <c r="Y118"/>
      <c r="Z118"/>
    </row>
    <row r="119" spans="1:26">
      <c r="A119" s="39"/>
      <c r="B119" s="47">
        <f>+'Ark1'!C2402</f>
        <v>2007</v>
      </c>
      <c r="C119" s="47">
        <f>+'Ark1'!I2402</f>
        <v>81</v>
      </c>
      <c r="D119" s="88" t="s">
        <v>10</v>
      </c>
      <c r="E119" s="88" t="s">
        <v>57</v>
      </c>
      <c r="F119" s="47">
        <f>+'Ark1'!Q2402</f>
        <v>83</v>
      </c>
      <c r="G119" s="65">
        <f>+'Ark1'!R2402</f>
        <v>1102</v>
      </c>
      <c r="H119" s="65">
        <f>+'Ark1'!S2402</f>
        <v>1102</v>
      </c>
      <c r="I119" s="101">
        <f>+'Ark1'!T2402</f>
        <v>5.3919170173206759</v>
      </c>
      <c r="J119" s="101">
        <f>+'Ark1'!U2402</f>
        <v>5.520106632654497</v>
      </c>
      <c r="K119" s="49">
        <f>+'Ark1'!W2402</f>
        <v>56.888384754990923</v>
      </c>
      <c r="L119" s="65">
        <f>+'Ark1'!Y2402</f>
        <v>152.1457350272234</v>
      </c>
      <c r="M119" s="65">
        <f>+'Ark1'!AA2402</f>
        <v>33.576150075027343</v>
      </c>
      <c r="N119" s="49">
        <f>+'Ark1'!AB2402</f>
        <v>4.9282760691227843</v>
      </c>
      <c r="O119" s="65">
        <f>+'Ark1'!AC2402</f>
        <v>-51.281161135282993</v>
      </c>
      <c r="P119" s="65">
        <f t="shared" si="3"/>
        <v>13.27710843373494</v>
      </c>
      <c r="Q119" s="49">
        <f>+'Ark1'!V2402</f>
        <v>15.640653357531759</v>
      </c>
      <c r="R119" s="101">
        <f>+'Ark1'!X2402</f>
        <v>164.83828280305883</v>
      </c>
      <c r="S119" s="39"/>
      <c r="T119" s="11"/>
      <c r="U119"/>
      <c r="V119"/>
      <c r="W119"/>
      <c r="Y119"/>
      <c r="Z119"/>
    </row>
    <row r="120" spans="1:26">
      <c r="A120" s="39"/>
      <c r="B120" s="47">
        <f>+'Ark1'!C2403</f>
        <v>2007</v>
      </c>
      <c r="C120" s="47">
        <f>+'Ark1'!I2403</f>
        <v>83</v>
      </c>
      <c r="D120" s="88" t="s">
        <v>10</v>
      </c>
      <c r="E120" s="88" t="s">
        <v>490</v>
      </c>
      <c r="F120" s="47">
        <f>+'Ark1'!Q2403</f>
        <v>131</v>
      </c>
      <c r="G120" s="65">
        <f>+'Ark1'!R2403</f>
        <v>690</v>
      </c>
      <c r="H120" s="65">
        <f>+'Ark1'!S2403</f>
        <v>689</v>
      </c>
      <c r="I120" s="101">
        <f>+'Ark1'!T2403</f>
        <v>3.3760641941481544</v>
      </c>
      <c r="J120" s="101">
        <f>+'Ark1'!U2403</f>
        <v>2.6723681401198101</v>
      </c>
      <c r="K120" s="49">
        <f>+'Ark1'!W2403</f>
        <v>56.61828737300435</v>
      </c>
      <c r="L120" s="65">
        <f>+'Ark1'!Y2403</f>
        <v>117.63623188405782</v>
      </c>
      <c r="M120" s="65">
        <f>+'Ark1'!AA2403</f>
        <v>14.812812020082838</v>
      </c>
      <c r="N120" s="49">
        <f>+'Ark1'!AB2403</f>
        <v>3.4343542244775738</v>
      </c>
      <c r="O120" s="65">
        <f>+'Ark1'!AC2403</f>
        <v>-35.204495700556642</v>
      </c>
      <c r="P120" s="65">
        <f t="shared" si="3"/>
        <v>5.2671755725190836</v>
      </c>
      <c r="Q120" s="49">
        <f>+'Ark1'!V2403</f>
        <v>14.17826086956522</v>
      </c>
      <c r="R120" s="101">
        <f>+'Ark1'!X2403</f>
        <v>127.62667420352663</v>
      </c>
      <c r="S120" s="39"/>
      <c r="T120" s="11"/>
      <c r="U120"/>
      <c r="V120"/>
      <c r="W120"/>
      <c r="Y120"/>
      <c r="Z120"/>
    </row>
    <row r="121" spans="1:26">
      <c r="A121" s="39"/>
      <c r="B121" s="47">
        <f>+'Ark1'!C2404</f>
        <v>2006</v>
      </c>
      <c r="C121" s="47">
        <f>+'Ark1'!I2404</f>
        <v>6</v>
      </c>
      <c r="D121" s="88" t="s">
        <v>53</v>
      </c>
      <c r="E121" s="88" t="s">
        <v>459</v>
      </c>
      <c r="F121" s="47">
        <f>+'Ark1'!Q2404</f>
        <v>413</v>
      </c>
      <c r="G121" s="65">
        <f>+'Ark1'!R2404</f>
        <v>5886</v>
      </c>
      <c r="H121" s="65">
        <f>+'Ark1'!S2404</f>
        <v>5871</v>
      </c>
      <c r="I121" s="101">
        <f>+'Ark1'!T2404</f>
        <v>30.249768732654957</v>
      </c>
      <c r="J121" s="101">
        <f>+'Ark1'!U2404</f>
        <v>31.144460988679576</v>
      </c>
      <c r="K121" s="49">
        <f>+'Ark1'!W2404</f>
        <v>56.303525804803279</v>
      </c>
      <c r="L121" s="65">
        <f>+'Ark1'!Y2404</f>
        <v>149.06738022426129</v>
      </c>
      <c r="M121" s="65">
        <f>+'Ark1'!AA2404</f>
        <v>32.509071148025996</v>
      </c>
      <c r="N121" s="49">
        <f>+'Ark1'!AB2404</f>
        <v>4.6151335675509992</v>
      </c>
      <c r="O121" s="65">
        <f>+'Ark1'!AC2404</f>
        <v>-50.101710637329965</v>
      </c>
      <c r="P121" s="65">
        <f t="shared" si="3"/>
        <v>14.251815980629541</v>
      </c>
      <c r="Q121" s="49">
        <f>+'Ark1'!V2404</f>
        <v>15.282364933741084</v>
      </c>
      <c r="R121" s="101">
        <f>+'Ark1'!X2404</f>
        <v>161.79704011465222</v>
      </c>
      <c r="S121" s="39"/>
      <c r="T121" s="11"/>
      <c r="U121"/>
      <c r="V121"/>
      <c r="W121"/>
      <c r="Y121"/>
      <c r="Z121"/>
    </row>
    <row r="122" spans="1:26">
      <c r="A122" s="39"/>
      <c r="B122" s="47">
        <f>+'Ark1'!C2405</f>
        <v>2006</v>
      </c>
      <c r="C122" s="47">
        <f>+'Ark1'!I2405</f>
        <v>24</v>
      </c>
      <c r="D122" s="88" t="s">
        <v>53</v>
      </c>
      <c r="E122" s="88" t="s">
        <v>68</v>
      </c>
      <c r="F122" s="47">
        <f>+'Ark1'!Q2405</f>
        <v>317</v>
      </c>
      <c r="G122" s="65">
        <f>+'Ark1'!R2405</f>
        <v>4559</v>
      </c>
      <c r="H122" s="65">
        <f>+'Ark1'!S2405</f>
        <v>4532</v>
      </c>
      <c r="I122" s="101">
        <f>+'Ark1'!T2405</f>
        <v>23.429951690821255</v>
      </c>
      <c r="J122" s="101">
        <f>+'Ark1'!U2405</f>
        <v>24.617347319088474</v>
      </c>
      <c r="K122" s="49">
        <f>+'Ark1'!W2405</f>
        <v>57.410856134157115</v>
      </c>
      <c r="L122" s="65">
        <f>+'Ark1'!Y2405</f>
        <v>152.12259267383175</v>
      </c>
      <c r="M122" s="65">
        <f>+'Ark1'!AA2405</f>
        <v>32.21732417979473</v>
      </c>
      <c r="N122" s="49">
        <f>+'Ark1'!AB2405</f>
        <v>4.598701461978937</v>
      </c>
      <c r="O122" s="65">
        <f>+'Ark1'!AC2405</f>
        <v>-52.495486605180353</v>
      </c>
      <c r="P122" s="65">
        <f t="shared" si="3"/>
        <v>14.381703470031546</v>
      </c>
      <c r="Q122" s="49">
        <f>+'Ark1'!V2405</f>
        <v>16.289975871901731</v>
      </c>
      <c r="R122" s="101">
        <f>+'Ark1'!X2405</f>
        <v>165.53210976252828</v>
      </c>
      <c r="S122" s="39"/>
      <c r="T122" s="11"/>
      <c r="U122"/>
      <c r="V122"/>
      <c r="W122"/>
      <c r="Y122"/>
      <c r="Z122"/>
    </row>
    <row r="123" spans="1:26">
      <c r="A123" s="39"/>
      <c r="B123" s="47">
        <f>+'Ark1'!C2406</f>
        <v>2006</v>
      </c>
      <c r="C123" s="47">
        <f>+'Ark1'!I2406</f>
        <v>49</v>
      </c>
      <c r="D123" s="88" t="s">
        <v>53</v>
      </c>
      <c r="E123" s="88" t="s">
        <v>69</v>
      </c>
      <c r="F123" s="47">
        <f>+'Ark1'!Q2406</f>
        <v>162</v>
      </c>
      <c r="G123" s="65">
        <f>+'Ark1'!R2406</f>
        <v>982</v>
      </c>
      <c r="H123" s="65">
        <f>+'Ark1'!S2406</f>
        <v>981</v>
      </c>
      <c r="I123" s="101">
        <f>+'Ark1'!T2406</f>
        <v>5.0467673964436228</v>
      </c>
      <c r="J123" s="101">
        <f>+'Ark1'!U2406</f>
        <v>4.9237541407718277</v>
      </c>
      <c r="K123" s="49">
        <f>+'Ark1'!W2406</f>
        <v>56.97655453618755</v>
      </c>
      <c r="L123" s="65">
        <f>+'Ark1'!Y2406</f>
        <v>141.25600814663937</v>
      </c>
      <c r="M123" s="65">
        <f>+'Ark1'!AA2406</f>
        <v>33.384680329965526</v>
      </c>
      <c r="N123" s="49">
        <f>+'Ark1'!AB2406</f>
        <v>4.6867698008858447</v>
      </c>
      <c r="O123" s="65">
        <f>+'Ark1'!AC2406</f>
        <v>-48.898698405025634</v>
      </c>
      <c r="P123" s="65">
        <f t="shared" si="3"/>
        <v>6.0617283950617287</v>
      </c>
      <c r="Q123" s="49">
        <f>+'Ark1'!V2406</f>
        <v>16.034623217922611</v>
      </c>
      <c r="R123" s="101">
        <f>+'Ark1'!X2406</f>
        <v>153.15737445194438</v>
      </c>
      <c r="S123" s="39"/>
      <c r="T123" s="11"/>
      <c r="U123"/>
      <c r="V123"/>
      <c r="W123"/>
      <c r="Y123"/>
      <c r="Z123"/>
    </row>
    <row r="124" spans="1:26">
      <c r="A124" s="39"/>
      <c r="B124" s="47">
        <f>+'Ark1'!C2407</f>
        <v>2006</v>
      </c>
      <c r="C124" s="47">
        <f>+'Ark1'!I2407</f>
        <v>80</v>
      </c>
      <c r="D124" s="88" t="s">
        <v>10</v>
      </c>
      <c r="E124" s="88" t="s">
        <v>9</v>
      </c>
      <c r="F124" s="47">
        <f>+'Ark1'!Q2407</f>
        <v>134</v>
      </c>
      <c r="G124" s="65">
        <f>+'Ark1'!R2407</f>
        <v>2009</v>
      </c>
      <c r="H124" s="65">
        <f>+'Ark1'!S2407</f>
        <v>1990</v>
      </c>
      <c r="I124" s="101">
        <f>+'Ark1'!T2407</f>
        <v>10.324802137938123</v>
      </c>
      <c r="J124" s="101">
        <f>+'Ark1'!U2407</f>
        <v>9.4384821621136492</v>
      </c>
      <c r="K124" s="49">
        <f>+'Ark1'!W2407</f>
        <v>57.11809045226132</v>
      </c>
      <c r="L124" s="65">
        <f>+'Ark1'!Y2407</f>
        <v>132.35619711299148</v>
      </c>
      <c r="M124" s="65">
        <f>+'Ark1'!AA2407</f>
        <v>25.156872363741204</v>
      </c>
      <c r="N124" s="49">
        <f>+'Ark1'!AB2407</f>
        <v>3.6874940588466578</v>
      </c>
      <c r="O124" s="65">
        <f>+'Ark1'!AC2407</f>
        <v>-33.568278174475331</v>
      </c>
      <c r="P124" s="65">
        <f t="shared" si="3"/>
        <v>14.992537313432836</v>
      </c>
      <c r="Q124" s="49">
        <f>+'Ark1'!V2407</f>
        <v>15.014435042309604</v>
      </c>
      <c r="R124" s="101">
        <f>+'Ark1'!X2407</f>
        <v>144.80417751753097</v>
      </c>
      <c r="S124" s="39"/>
      <c r="T124" s="11"/>
      <c r="U124"/>
      <c r="V124"/>
      <c r="W124"/>
      <c r="Y124"/>
      <c r="Z124"/>
    </row>
    <row r="125" spans="1:26">
      <c r="A125" s="39"/>
      <c r="B125" s="47">
        <f>+'Ark1'!C2408</f>
        <v>2006</v>
      </c>
      <c r="C125" s="47">
        <f>+'Ark1'!I2408</f>
        <v>81</v>
      </c>
      <c r="D125" s="88" t="s">
        <v>10</v>
      </c>
      <c r="E125" s="88" t="s">
        <v>57</v>
      </c>
      <c r="F125" s="47">
        <f>+'Ark1'!Q2408</f>
        <v>67</v>
      </c>
      <c r="G125" s="65">
        <f>+'Ark1'!R2408</f>
        <v>1047</v>
      </c>
      <c r="H125" s="65">
        <f>+'Ark1'!S2408</f>
        <v>1044</v>
      </c>
      <c r="I125" s="101">
        <f>+'Ark1'!T2408</f>
        <v>5.3808202281837811</v>
      </c>
      <c r="J125" s="101">
        <f>+'Ark1'!U2408</f>
        <v>5.5115730055823589</v>
      </c>
      <c r="K125" s="49">
        <f>+'Ark1'!W2408</f>
        <v>56.931992337164758</v>
      </c>
      <c r="L125" s="65">
        <f>+'Ark1'!Y2408</f>
        <v>148.30334288443152</v>
      </c>
      <c r="M125" s="65">
        <f>+'Ark1'!AA2408</f>
        <v>32.649263651625297</v>
      </c>
      <c r="N125" s="49">
        <f>+'Ark1'!AB2408</f>
        <v>4.8090124777791132</v>
      </c>
      <c r="O125" s="65">
        <f>+'Ark1'!AC2408</f>
        <v>-57.606072008304679</v>
      </c>
      <c r="P125" s="65">
        <f t="shared" si="3"/>
        <v>15.626865671641792</v>
      </c>
      <c r="Q125" s="49">
        <f>+'Ark1'!V2408</f>
        <v>15.816618911174778</v>
      </c>
      <c r="R125" s="101">
        <f>+'Ark1'!X2408</f>
        <v>161.00337237590597</v>
      </c>
      <c r="S125" s="39"/>
      <c r="T125" s="11"/>
      <c r="U125"/>
      <c r="V125"/>
      <c r="W125"/>
      <c r="Y125"/>
      <c r="Z125"/>
    </row>
    <row r="126" spans="1:26">
      <c r="A126" s="39"/>
      <c r="B126" s="47">
        <f>+'Ark1'!C2409</f>
        <v>2006</v>
      </c>
      <c r="C126" s="47">
        <f>+'Ark1'!I2409</f>
        <v>83</v>
      </c>
      <c r="D126" s="88" t="s">
        <v>10</v>
      </c>
      <c r="E126" s="88" t="s">
        <v>490</v>
      </c>
      <c r="F126" s="47">
        <f>+'Ark1'!Q2409</f>
        <v>171</v>
      </c>
      <c r="G126" s="65">
        <f>+'Ark1'!R2409</f>
        <v>1017</v>
      </c>
      <c r="H126" s="65">
        <f>+'Ark1'!S2409</f>
        <v>932</v>
      </c>
      <c r="I126" s="101">
        <f>+'Ark1'!T2409</f>
        <v>5.2266419981498631</v>
      </c>
      <c r="J126" s="101">
        <f>+'Ark1'!U2409</f>
        <v>3.930664620589511</v>
      </c>
      <c r="K126" s="49">
        <f>+'Ark1'!W2409</f>
        <v>57.074034334763951</v>
      </c>
      <c r="L126" s="65">
        <f>+'Ark1'!Y2409</f>
        <v>108.88475909537851</v>
      </c>
      <c r="M126" s="65">
        <f>+'Ark1'!AA2409</f>
        <v>17.805549107554612</v>
      </c>
      <c r="N126" s="49">
        <f>+'Ark1'!AB2409</f>
        <v>3.7931907072160391</v>
      </c>
      <c r="O126" s="65">
        <f>+'Ark1'!AC2409</f>
        <v>-40.218910146974238</v>
      </c>
      <c r="P126" s="65">
        <f t="shared" si="3"/>
        <v>5.9473684210526319</v>
      </c>
      <c r="Q126" s="49">
        <f>+'Ark1'!V2409</f>
        <v>14.764011799410037</v>
      </c>
      <c r="R126" s="101">
        <f>+'Ark1'!X2409</f>
        <v>130.00795789029618</v>
      </c>
      <c r="S126" s="39"/>
      <c r="T126" s="11"/>
      <c r="U126"/>
      <c r="V126"/>
      <c r="W126"/>
      <c r="Y126"/>
      <c r="Z126"/>
    </row>
    <row r="127" spans="1:26">
      <c r="A127" s="39"/>
      <c r="B127" s="47">
        <f>+'Ark1'!C2410</f>
        <v>2005</v>
      </c>
      <c r="C127" s="47">
        <f>+'Ark1'!I2410</f>
        <v>6</v>
      </c>
      <c r="D127" s="88" t="s">
        <v>53</v>
      </c>
      <c r="E127" s="88" t="s">
        <v>459</v>
      </c>
      <c r="F127" s="47">
        <f>+'Ark1'!Q2410</f>
        <v>340</v>
      </c>
      <c r="G127" s="65">
        <f>+'Ark1'!R2410</f>
        <v>5583</v>
      </c>
      <c r="H127" s="65">
        <f>+'Ark1'!S2410</f>
        <v>5575</v>
      </c>
      <c r="I127" s="101">
        <f>+'Ark1'!T2410</f>
        <v>30.388221366463</v>
      </c>
      <c r="J127" s="101">
        <f>+'Ark1'!U2410</f>
        <v>31.694405510469945</v>
      </c>
      <c r="K127" s="49">
        <f>+'Ark1'!W2410</f>
        <v>56.220627802690608</v>
      </c>
      <c r="L127" s="65">
        <f>+'Ark1'!Y2410</f>
        <v>148.84329213684373</v>
      </c>
      <c r="M127" s="65">
        <f>+'Ark1'!AA2410</f>
        <v>32.353503296404675</v>
      </c>
      <c r="N127" s="49">
        <f>+'Ark1'!AB2410</f>
        <v>4.6927217341351994</v>
      </c>
      <c r="O127" s="65">
        <f>+'Ark1'!AC2410</f>
        <v>-52.259492443841289</v>
      </c>
      <c r="P127" s="65">
        <f t="shared" si="3"/>
        <v>16.420588235294119</v>
      </c>
      <c r="Q127" s="49">
        <f>+'Ark1'!V2410</f>
        <v>14.681174995522122</v>
      </c>
      <c r="R127" s="101">
        <f>+'Ark1'!X2410</f>
        <v>161.43207915842652</v>
      </c>
      <c r="S127" s="39"/>
      <c r="T127" s="11"/>
      <c r="U127"/>
      <c r="V127"/>
      <c r="W127"/>
      <c r="Y127"/>
      <c r="Z127"/>
    </row>
    <row r="128" spans="1:26">
      <c r="A128" s="39"/>
      <c r="B128" s="47">
        <f>+'Ark1'!C2411</f>
        <v>2005</v>
      </c>
      <c r="C128" s="47">
        <f>+'Ark1'!I2411</f>
        <v>24</v>
      </c>
      <c r="D128" s="88" t="s">
        <v>53</v>
      </c>
      <c r="E128" s="88" t="s">
        <v>68</v>
      </c>
      <c r="F128" s="47">
        <f>+'Ark1'!Q2411</f>
        <v>346</v>
      </c>
      <c r="G128" s="65">
        <f>+'Ark1'!R2411</f>
        <v>4726</v>
      </c>
      <c r="H128" s="65">
        <f>+'Ark1'!S2411</f>
        <v>4607</v>
      </c>
      <c r="I128" s="101">
        <f>+'Ark1'!T2411</f>
        <v>25.723577678291992</v>
      </c>
      <c r="J128" s="101">
        <f>+'Ark1'!U2411</f>
        <v>27.211934876416695</v>
      </c>
      <c r="K128" s="49">
        <f>+'Ark1'!W2411</f>
        <v>57.001953548947263</v>
      </c>
      <c r="L128" s="65">
        <f>+'Ark1'!Y2411</f>
        <v>150.96629284807386</v>
      </c>
      <c r="M128" s="65">
        <f>+'Ark1'!AA2411</f>
        <v>32.30625753345312</v>
      </c>
      <c r="N128" s="49">
        <f>+'Ark1'!AB2411</f>
        <v>4.761309008303753</v>
      </c>
      <c r="O128" s="65">
        <f>+'Ark1'!AC2411</f>
        <v>-51.646816393639</v>
      </c>
      <c r="P128" s="65">
        <f t="shared" si="3"/>
        <v>13.658959537572255</v>
      </c>
      <c r="Q128" s="49">
        <f>+'Ark1'!V2411</f>
        <v>15.555226407109604</v>
      </c>
      <c r="R128" s="101">
        <f>+'Ark1'!X2411</f>
        <v>166.84643490357158</v>
      </c>
      <c r="S128" s="39"/>
      <c r="T128" s="11"/>
      <c r="U128"/>
      <c r="V128"/>
      <c r="W128"/>
      <c r="Y128"/>
      <c r="Z128"/>
    </row>
    <row r="129" spans="1:26">
      <c r="A129" s="39"/>
      <c r="B129" s="47">
        <f>+'Ark1'!C2412</f>
        <v>2005</v>
      </c>
      <c r="C129" s="47">
        <f>+'Ark1'!I2412</f>
        <v>49</v>
      </c>
      <c r="D129" s="88" t="s">
        <v>53</v>
      </c>
      <c r="E129" s="88" t="s">
        <v>69</v>
      </c>
      <c r="F129" s="47">
        <f>+'Ark1'!Q2412</f>
        <v>192</v>
      </c>
      <c r="G129" s="65">
        <f>+'Ark1'!R2412</f>
        <v>826</v>
      </c>
      <c r="H129" s="65">
        <f>+'Ark1'!S2412</f>
        <v>827</v>
      </c>
      <c r="I129" s="101">
        <f>+'Ark1'!T2412</f>
        <v>4.4959109526595826</v>
      </c>
      <c r="J129" s="101">
        <f>+'Ark1'!U2412</f>
        <v>4.5129868012332688</v>
      </c>
      <c r="K129" s="49">
        <f>+'Ark1'!W2412</f>
        <v>56.509068923821047</v>
      </c>
      <c r="L129" s="65">
        <f>+'Ark1'!Y2412</f>
        <v>143.25121065375302</v>
      </c>
      <c r="M129" s="65">
        <f>+'Ark1'!AA2412</f>
        <v>31.519508545431464</v>
      </c>
      <c r="N129" s="49">
        <f>+'Ark1'!AB2412</f>
        <v>4.6527133172917194</v>
      </c>
      <c r="O129" s="65">
        <f>+'Ark1'!AC2412</f>
        <v>-44.070236117967688</v>
      </c>
      <c r="P129" s="65">
        <f t="shared" si="3"/>
        <v>4.302083333333333</v>
      </c>
      <c r="Q129" s="49">
        <f>+'Ark1'!V2412</f>
        <v>16.033898305084747</v>
      </c>
      <c r="R129" s="101">
        <f>+'Ark1'!X2412</f>
        <v>155.15216461743077</v>
      </c>
      <c r="S129" s="39"/>
      <c r="T129" s="11"/>
      <c r="U129"/>
      <c r="V129"/>
      <c r="W129"/>
      <c r="Y129"/>
      <c r="Z129"/>
    </row>
    <row r="130" spans="1:26">
      <c r="A130" s="39"/>
      <c r="B130" s="47">
        <f>+'Ark1'!C2413</f>
        <v>2005</v>
      </c>
      <c r="C130" s="47">
        <f>+'Ark1'!I2413</f>
        <v>80</v>
      </c>
      <c r="D130" s="88" t="s">
        <v>10</v>
      </c>
      <c r="E130" s="88" t="s">
        <v>9</v>
      </c>
      <c r="F130" s="47">
        <f>+'Ark1'!Q2413</f>
        <v>140</v>
      </c>
      <c r="G130" s="65">
        <f>+'Ark1'!R2413</f>
        <v>2675</v>
      </c>
      <c r="H130" s="65">
        <f>+'Ark1'!S2413</f>
        <v>2658</v>
      </c>
      <c r="I130" s="101">
        <f>+'Ark1'!T2413</f>
        <v>14.560002177196589</v>
      </c>
      <c r="J130" s="101">
        <f>+'Ark1'!U2413</f>
        <v>13.622182846878076</v>
      </c>
      <c r="K130" s="49">
        <f>+'Ark1'!W2413</f>
        <v>57.089917231000761</v>
      </c>
      <c r="L130" s="65">
        <f>+'Ark1'!Y2413</f>
        <v>133.5171962616821</v>
      </c>
      <c r="M130" s="65">
        <f>+'Ark1'!AA2413</f>
        <v>25.877929540294197</v>
      </c>
      <c r="N130" s="49">
        <f>+'Ark1'!AB2413</f>
        <v>3.8274241978306422</v>
      </c>
      <c r="O130" s="65">
        <f>+'Ark1'!AC2413</f>
        <v>-39.312550385880087</v>
      </c>
      <c r="P130" s="65">
        <f t="shared" si="3"/>
        <v>19.107142857142858</v>
      </c>
      <c r="Q130" s="49">
        <f>+'Ark1'!V2413</f>
        <v>14.995514018691589</v>
      </c>
      <c r="R130" s="101">
        <f>+'Ark1'!X2413</f>
        <v>145.52671601138107</v>
      </c>
      <c r="S130" s="39"/>
      <c r="T130" s="11"/>
      <c r="U130"/>
      <c r="V130"/>
      <c r="W130"/>
      <c r="Y130"/>
      <c r="Z130"/>
    </row>
    <row r="131" spans="1:26">
      <c r="A131" s="39"/>
      <c r="B131" s="47">
        <f>+'Ark1'!C2414</f>
        <v>2005</v>
      </c>
      <c r="C131" s="47">
        <f>+'Ark1'!I2414</f>
        <v>81</v>
      </c>
      <c r="D131" s="88" t="s">
        <v>10</v>
      </c>
      <c r="E131" s="88" t="s">
        <v>57</v>
      </c>
      <c r="F131" s="47">
        <f>+'Ark1'!Q2414</f>
        <v>78</v>
      </c>
      <c r="G131" s="65">
        <f>+'Ark1'!R2414</f>
        <v>1018</v>
      </c>
      <c r="H131" s="65">
        <f>+'Ark1'!S2414</f>
        <v>1016</v>
      </c>
      <c r="I131" s="101">
        <f>+'Ark1'!T2414</f>
        <v>5.5409653145368676</v>
      </c>
      <c r="J131" s="101">
        <f>+'Ark1'!U2414</f>
        <v>5.6650798590283644</v>
      </c>
      <c r="K131" s="49">
        <f>+'Ark1'!W2414</f>
        <v>57.125984251968497</v>
      </c>
      <c r="L131" s="65">
        <f>+'Ark1'!Y2414</f>
        <v>145.90579567779972</v>
      </c>
      <c r="M131" s="65">
        <f>+'Ark1'!AA2414</f>
        <v>34.300530866163363</v>
      </c>
      <c r="N131" s="49">
        <f>+'Ark1'!AB2414</f>
        <v>5.3172829572062552</v>
      </c>
      <c r="O131" s="65">
        <f>+'Ark1'!AC2414</f>
        <v>-61.529286819383984</v>
      </c>
      <c r="P131" s="65">
        <f t="shared" si="3"/>
        <v>13.051282051282051</v>
      </c>
      <c r="Q131" s="49">
        <f>+'Ark1'!V2414</f>
        <v>15.954813359528487</v>
      </c>
      <c r="R131" s="101">
        <f>+'Ark1'!X2414</f>
        <v>158.29266060318378</v>
      </c>
      <c r="S131" s="39"/>
      <c r="T131" s="11"/>
      <c r="U131"/>
      <c r="V131"/>
      <c r="W131"/>
      <c r="Y131"/>
      <c r="Z131"/>
    </row>
    <row r="132" spans="1:26">
      <c r="A132" s="39"/>
      <c r="B132" s="47">
        <f>+'Ark1'!C2415</f>
        <v>2005</v>
      </c>
      <c r="C132" s="47">
        <f>+'Ark1'!I2415</f>
        <v>83</v>
      </c>
      <c r="D132" s="88" t="s">
        <v>10</v>
      </c>
      <c r="E132" s="88" t="s">
        <v>490</v>
      </c>
      <c r="F132" s="47">
        <f>+'Ark1'!Q2415</f>
        <v>161</v>
      </c>
      <c r="G132" s="65">
        <f>+'Ark1'!R2415</f>
        <v>773.25</v>
      </c>
      <c r="H132" s="65">
        <f>+'Ark1'!S2415</f>
        <v>770</v>
      </c>
      <c r="I132" s="101">
        <f>+'Ark1'!T2415</f>
        <v>4.2087931527167326</v>
      </c>
      <c r="J132" s="101">
        <f>+'Ark1'!U2415</f>
        <v>3.610763217312531</v>
      </c>
      <c r="K132" s="49">
        <f>+'Ark1'!W2415</f>
        <v>57.235064935064919</v>
      </c>
      <c r="L132" s="65">
        <f>+'Ark1'!Y2415</f>
        <v>122.43155512447461</v>
      </c>
      <c r="M132" s="65">
        <f>+'Ark1'!AA2415</f>
        <v>21.949973901862755</v>
      </c>
      <c r="N132" s="49">
        <f>+'Ark1'!AB2415</f>
        <v>3.8754058433058112</v>
      </c>
      <c r="O132" s="65">
        <f>+'Ark1'!AC2415</f>
        <v>-33.083379119258908</v>
      </c>
      <c r="P132" s="65">
        <f t="shared" si="3"/>
        <v>4.8027950310559007</v>
      </c>
      <c r="Q132" s="49">
        <f>+'Ark1'!V2415</f>
        <v>15.306821855803429</v>
      </c>
      <c r="R132" s="101">
        <f>+'Ark1'!X2415</f>
        <v>133.01261472188111</v>
      </c>
      <c r="S132" s="39"/>
      <c r="T132" s="11"/>
      <c r="U132"/>
      <c r="V132"/>
      <c r="W132"/>
      <c r="Y132"/>
      <c r="Z132"/>
    </row>
    <row r="133" spans="1:26">
      <c r="A133" s="39"/>
      <c r="B133" s="47">
        <f>+'Ark1'!C2416</f>
        <v>2004</v>
      </c>
      <c r="C133" s="47">
        <f>+'Ark1'!I2416</f>
        <v>6</v>
      </c>
      <c r="D133" s="88" t="s">
        <v>53</v>
      </c>
      <c r="E133" s="88" t="s">
        <v>459</v>
      </c>
      <c r="F133" s="47">
        <f>+'Ark1'!Q2416</f>
        <v>388</v>
      </c>
      <c r="G133" s="65">
        <f>+'Ark1'!R2416</f>
        <v>5135</v>
      </c>
      <c r="H133" s="65">
        <f>+'Ark1'!S2416</f>
        <v>5133</v>
      </c>
      <c r="I133" s="101">
        <f>+'Ark1'!T2416</f>
        <v>31.537894607542071</v>
      </c>
      <c r="J133" s="101">
        <f>+'Ark1'!U2416</f>
        <v>32.903707045492695</v>
      </c>
      <c r="K133" s="49">
        <f>+'Ark1'!W2416</f>
        <v>55.861094876290657</v>
      </c>
      <c r="L133" s="65">
        <f>+'Ark1'!Y2416</f>
        <v>149.24907497565695</v>
      </c>
      <c r="M133" s="65">
        <f>+'Ark1'!AA2416</f>
        <v>31.497653847643768</v>
      </c>
      <c r="N133" s="49">
        <f>+'Ark1'!AB2416</f>
        <v>4.5785981911737155</v>
      </c>
      <c r="O133" s="65">
        <f>+'Ark1'!AC2416</f>
        <v>-53.37954521858051</v>
      </c>
      <c r="P133" s="65">
        <f t="shared" si="3"/>
        <v>13.234536082474227</v>
      </c>
      <c r="Q133" s="49">
        <f>+'Ark1'!V2416</f>
        <v>13.522103213242453</v>
      </c>
      <c r="R133" s="101">
        <f>+'Ark1'!X2416</f>
        <v>161.74406938974874</v>
      </c>
      <c r="S133" s="39"/>
      <c r="T133" s="11"/>
      <c r="U133"/>
      <c r="V133"/>
      <c r="W133"/>
      <c r="Y133"/>
      <c r="Z133"/>
    </row>
    <row r="134" spans="1:26">
      <c r="A134" s="39"/>
      <c r="B134" s="47">
        <f>+'Ark1'!C2417</f>
        <v>2004</v>
      </c>
      <c r="C134" s="47">
        <f>+'Ark1'!I2417</f>
        <v>24</v>
      </c>
      <c r="D134" s="88" t="s">
        <v>53</v>
      </c>
      <c r="E134" s="88" t="s">
        <v>68</v>
      </c>
      <c r="F134" s="47">
        <f>+'Ark1'!Q2417</f>
        <v>387</v>
      </c>
      <c r="G134" s="65">
        <f>+'Ark1'!R2417</f>
        <v>4325</v>
      </c>
      <c r="H134" s="65">
        <f>+'Ark1'!S2417</f>
        <v>4273</v>
      </c>
      <c r="I134" s="101">
        <f>+'Ark1'!T2417</f>
        <v>26.56307578921508</v>
      </c>
      <c r="J134" s="101">
        <f>+'Ark1'!U2417</f>
        <v>28.450024055442821</v>
      </c>
      <c r="K134" s="49">
        <f>+'Ark1'!W2417</f>
        <v>56.358530306576178</v>
      </c>
      <c r="L134" s="65">
        <f>+'Ark1'!Y2417</f>
        <v>153.21588439306339</v>
      </c>
      <c r="M134" s="65">
        <f>+'Ark1'!AA2417</f>
        <v>32.821362705495851</v>
      </c>
      <c r="N134" s="49">
        <f>+'Ark1'!AB2417</f>
        <v>4.7940679168889995</v>
      </c>
      <c r="O134" s="65">
        <f>+'Ark1'!AC2417</f>
        <v>-55.427843767715743</v>
      </c>
      <c r="P134" s="65">
        <f t="shared" si="3"/>
        <v>11.175710594315245</v>
      </c>
      <c r="Q134" s="49">
        <f>+'Ark1'!V2417</f>
        <v>13.682774566473984</v>
      </c>
      <c r="R134" s="101">
        <f>+'Ark1'!X2417</f>
        <v>167.54596409045644</v>
      </c>
      <c r="S134" s="39"/>
      <c r="T134" s="11"/>
      <c r="U134"/>
      <c r="V134"/>
      <c r="W134"/>
      <c r="Y134"/>
      <c r="Z134"/>
    </row>
    <row r="135" spans="1:26">
      <c r="A135" s="39"/>
      <c r="B135" s="47">
        <f>+'Ark1'!C2418</f>
        <v>2004</v>
      </c>
      <c r="C135" s="47">
        <f>+'Ark1'!I2418</f>
        <v>49</v>
      </c>
      <c r="D135" s="88" t="s">
        <v>53</v>
      </c>
      <c r="E135" s="88" t="s">
        <v>69</v>
      </c>
      <c r="F135" s="47">
        <f>+'Ark1'!Q2418</f>
        <v>263</v>
      </c>
      <c r="G135" s="65">
        <f>+'Ark1'!R2418</f>
        <v>896</v>
      </c>
      <c r="H135" s="65">
        <f>+'Ark1'!S2418</f>
        <v>896</v>
      </c>
      <c r="I135" s="101">
        <f>+'Ark1'!T2418</f>
        <v>5.5030094582975044</v>
      </c>
      <c r="J135" s="101">
        <f>+'Ark1'!U2418</f>
        <v>5.3555667506124278</v>
      </c>
      <c r="K135" s="49">
        <f>+'Ark1'!W2418</f>
        <v>55.989955357142847</v>
      </c>
      <c r="L135" s="65">
        <f>+'Ark1'!Y2418</f>
        <v>139.22098214285728</v>
      </c>
      <c r="M135" s="65">
        <f>+'Ark1'!AA2418</f>
        <v>27.76820802129566</v>
      </c>
      <c r="N135" s="49">
        <f>+'Ark1'!AB2418</f>
        <v>4.4580021347820811</v>
      </c>
      <c r="O135" s="65">
        <f>+'Ark1'!AC2418</f>
        <v>-53.445171835700144</v>
      </c>
      <c r="P135" s="65">
        <f t="shared" si="3"/>
        <v>3.4068441064638781</v>
      </c>
      <c r="Q135" s="49">
        <f>+'Ark1'!V2418</f>
        <v>13.427455357142859</v>
      </c>
      <c r="R135" s="101">
        <f>+'Ark1'!X2418</f>
        <v>150.83530026311718</v>
      </c>
      <c r="S135" s="39"/>
      <c r="T135" s="11"/>
      <c r="U135"/>
      <c r="V135"/>
      <c r="W135"/>
      <c r="Y135"/>
      <c r="Z135"/>
    </row>
    <row r="136" spans="1:26">
      <c r="A136" s="39"/>
      <c r="B136" s="47">
        <f>+'Ark1'!C2419</f>
        <v>2004</v>
      </c>
      <c r="C136" s="47">
        <f>+'Ark1'!I2419</f>
        <v>80</v>
      </c>
      <c r="D136" s="88" t="s">
        <v>10</v>
      </c>
      <c r="E136" s="88" t="s">
        <v>9</v>
      </c>
      <c r="F136" s="47">
        <f>+'Ark1'!Q2419</f>
        <v>158</v>
      </c>
      <c r="G136" s="65">
        <f>+'Ark1'!R2419</f>
        <v>2832</v>
      </c>
      <c r="H136" s="65">
        <f>+'Ark1'!S2419</f>
        <v>2824</v>
      </c>
      <c r="I136" s="101">
        <f>+'Ark1'!T2419</f>
        <v>17.393440609261763</v>
      </c>
      <c r="J136" s="101">
        <f>+'Ark1'!U2419</f>
        <v>15.805937190693504</v>
      </c>
      <c r="K136" s="49">
        <f>+'Ark1'!W2419</f>
        <v>56.540368271954691</v>
      </c>
      <c r="L136" s="65">
        <f>+'Ark1'!Y2419</f>
        <v>129.9972810734462</v>
      </c>
      <c r="M136" s="65">
        <f>+'Ark1'!AA2419</f>
        <v>25.954313188249259</v>
      </c>
      <c r="N136" s="49">
        <f>+'Ark1'!AB2419</f>
        <v>4.0347024252613206</v>
      </c>
      <c r="O136" s="65">
        <f>+'Ark1'!AC2419</f>
        <v>-40.174875563833744</v>
      </c>
      <c r="P136" s="65">
        <f t="shared" si="3"/>
        <v>17.924050632911392</v>
      </c>
      <c r="Q136" s="49">
        <f>+'Ark1'!V2419</f>
        <v>14.63700564971751</v>
      </c>
      <c r="R136" s="101">
        <f>+'Ark1'!X2419</f>
        <v>141.22526335763396</v>
      </c>
      <c r="S136" s="39"/>
      <c r="T136" s="11"/>
      <c r="U136"/>
      <c r="V136"/>
      <c r="W136"/>
      <c r="Y136"/>
      <c r="Z136"/>
    </row>
    <row r="137" spans="1:26">
      <c r="A137" s="39"/>
      <c r="B137" s="47">
        <f>+'Ark1'!C2420</f>
        <v>2004</v>
      </c>
      <c r="C137" s="47">
        <f>+'Ark1'!I2420</f>
        <v>81</v>
      </c>
      <c r="D137" s="88" t="s">
        <v>10</v>
      </c>
      <c r="E137" s="88" t="s">
        <v>57</v>
      </c>
      <c r="F137" s="47">
        <f>+'Ark1'!Q2420</f>
        <v>83</v>
      </c>
      <c r="G137" s="65">
        <f>+'Ark1'!R2420</f>
        <v>1125</v>
      </c>
      <c r="H137" s="65">
        <f>+'Ark1'!S2420</f>
        <v>1122</v>
      </c>
      <c r="I137" s="101">
        <f>+'Ark1'!T2420</f>
        <v>6.9094705810097024</v>
      </c>
      <c r="J137" s="101">
        <f>+'Ark1'!U2420</f>
        <v>6.7816427819546599</v>
      </c>
      <c r="K137" s="49">
        <f>+'Ark1'!W2420</f>
        <v>56.888591800356494</v>
      </c>
      <c r="L137" s="65">
        <f>+'Ark1'!Y2420</f>
        <v>140.40728888888896</v>
      </c>
      <c r="M137" s="65">
        <f>+'Ark1'!AA2420</f>
        <v>30.557320331042423</v>
      </c>
      <c r="N137" s="49">
        <f>+'Ark1'!AB2420</f>
        <v>4.65714657682227</v>
      </c>
      <c r="O137" s="65">
        <f>+'Ark1'!AC2420</f>
        <v>-48.890533925017117</v>
      </c>
      <c r="P137" s="65">
        <f t="shared" si="3"/>
        <v>13.554216867469879</v>
      </c>
      <c r="Q137" s="49">
        <f>+'Ark1'!V2420</f>
        <v>14.965333333333332</v>
      </c>
      <c r="R137" s="101">
        <f>+'Ark1'!X2420</f>
        <v>152.39061032863847</v>
      </c>
      <c r="S137" s="39"/>
      <c r="T137" s="11"/>
      <c r="U137"/>
      <c r="V137"/>
      <c r="W137"/>
      <c r="Y137"/>
      <c r="Z137"/>
    </row>
    <row r="138" spans="1:26">
      <c r="A138" s="39"/>
      <c r="B138" s="47">
        <f>+'Ark1'!C2421</f>
        <v>2004</v>
      </c>
      <c r="C138" s="47">
        <f>+'Ark1'!I2421</f>
        <v>83</v>
      </c>
      <c r="D138" s="88" t="s">
        <v>10</v>
      </c>
      <c r="E138" s="88" t="s">
        <v>490</v>
      </c>
      <c r="F138" s="47">
        <f>+'Ark1'!Q2421</f>
        <v>140</v>
      </c>
      <c r="G138" s="65">
        <f>+'Ark1'!R2421</f>
        <v>557</v>
      </c>
      <c r="H138" s="65">
        <f>+'Ark1'!S2421</f>
        <v>551</v>
      </c>
      <c r="I138" s="101">
        <f>+'Ark1'!T2421</f>
        <v>3.4209556565532493</v>
      </c>
      <c r="J138" s="101">
        <f>+'Ark1'!U2421</f>
        <v>2.971780986334124</v>
      </c>
      <c r="K138" s="49">
        <f>+'Ark1'!W2421</f>
        <v>56.029038112522677</v>
      </c>
      <c r="L138" s="65">
        <f>+'Ark1'!Y2421</f>
        <v>124.27073608617596</v>
      </c>
      <c r="M138" s="65">
        <f>+'Ark1'!AA2421</f>
        <v>19.743368193228044</v>
      </c>
      <c r="N138" s="49">
        <f>+'Ark1'!AB2421</f>
        <v>3.9930828099403959</v>
      </c>
      <c r="O138" s="65">
        <f>+'Ark1'!AC2421</f>
        <v>-34.54899271240199</v>
      </c>
      <c r="P138" s="65">
        <f t="shared" si="3"/>
        <v>3.9785714285714286</v>
      </c>
      <c r="Q138" s="49">
        <f>+'Ark1'!V2421</f>
        <v>14.535008976660677</v>
      </c>
      <c r="R138" s="101">
        <f>+'Ark1'!X2421</f>
        <v>134.95042899296072</v>
      </c>
      <c r="S138" s="39"/>
      <c r="T138" s="11"/>
      <c r="U138"/>
      <c r="V138"/>
      <c r="W138"/>
      <c r="Y138"/>
      <c r="Z138"/>
    </row>
    <row r="139" spans="1:2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64"/>
      <c r="M139" s="64"/>
      <c r="N139" s="39"/>
      <c r="O139" s="39"/>
      <c r="P139" s="39"/>
      <c r="Q139" s="39"/>
      <c r="R139" s="39"/>
      <c r="S139" s="39"/>
      <c r="T139" s="11"/>
      <c r="U139"/>
      <c r="V139"/>
      <c r="W139"/>
      <c r="Y139"/>
      <c r="Z139"/>
    </row>
    <row r="140" spans="1:2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64"/>
      <c r="M140" s="64"/>
      <c r="N140" s="39"/>
      <c r="O140" s="39"/>
      <c r="P140" s="39"/>
      <c r="Q140" s="39"/>
      <c r="R140" s="39"/>
      <c r="S140" s="39"/>
      <c r="T140" s="11"/>
      <c r="U140"/>
      <c r="V140"/>
      <c r="W140"/>
      <c r="Y140"/>
      <c r="Z140"/>
    </row>
    <row r="141" spans="1:26">
      <c r="D141" s="3"/>
      <c r="E141" s="3"/>
      <c r="G141" s="9"/>
      <c r="H141" s="77"/>
      <c r="I141" s="96"/>
      <c r="J141" s="96"/>
      <c r="K141" s="1"/>
      <c r="N141" s="96"/>
      <c r="O141" s="1"/>
      <c r="P141" s="9"/>
      <c r="Q141" s="9"/>
      <c r="R141" s="53"/>
      <c r="S141"/>
      <c r="T141" s="11"/>
      <c r="U141"/>
      <c r="V141"/>
      <c r="W141"/>
      <c r="Y141"/>
      <c r="Z141"/>
    </row>
    <row r="142" spans="1:26">
      <c r="D142" s="3"/>
      <c r="E142" s="3"/>
      <c r="G142" s="9"/>
      <c r="H142" s="77"/>
      <c r="I142" s="96"/>
      <c r="J142" s="96"/>
      <c r="K142" s="1"/>
      <c r="N142" s="96"/>
      <c r="O142" s="1"/>
      <c r="P142" s="9"/>
      <c r="Q142" s="9"/>
      <c r="R142" s="53"/>
      <c r="S142"/>
      <c r="T142" s="11"/>
      <c r="U142"/>
      <c r="V142"/>
      <c r="W142"/>
      <c r="Y142"/>
      <c r="Z142"/>
    </row>
    <row r="143" spans="1:26">
      <c r="D143" s="3"/>
      <c r="E143" s="3"/>
      <c r="G143" s="9"/>
      <c r="H143" s="77"/>
      <c r="I143" s="96"/>
      <c r="J143" s="96"/>
      <c r="K143" s="1"/>
      <c r="N143" s="96"/>
      <c r="O143" s="1"/>
      <c r="P143" s="9"/>
      <c r="Q143" s="9"/>
      <c r="R143" s="53"/>
      <c r="S143"/>
      <c r="T143" s="11"/>
      <c r="U143"/>
      <c r="V143"/>
      <c r="W143"/>
      <c r="Y143"/>
      <c r="Z143"/>
    </row>
    <row r="144" spans="1:26">
      <c r="D144" s="3"/>
      <c r="E144" s="3"/>
      <c r="G144" s="9"/>
      <c r="H144" s="77"/>
      <c r="I144" s="96"/>
      <c r="J144" s="96"/>
      <c r="K144" s="1"/>
      <c r="N144" s="96"/>
      <c r="O144" s="1"/>
      <c r="P144" s="9"/>
      <c r="Q144" s="9"/>
      <c r="R144" s="53"/>
      <c r="S144"/>
      <c r="T144" s="11"/>
      <c r="U144"/>
      <c r="V144"/>
      <c r="W144"/>
      <c r="Y144"/>
      <c r="Z144"/>
    </row>
    <row r="145" spans="4:26">
      <c r="D145" s="3"/>
      <c r="E145" s="3"/>
      <c r="G145" s="9"/>
      <c r="H145" s="77"/>
      <c r="I145" s="96"/>
      <c r="J145" s="96"/>
      <c r="K145" s="1"/>
      <c r="N145" s="96"/>
      <c r="O145" s="1"/>
      <c r="P145" s="9"/>
      <c r="Q145" s="9"/>
      <c r="R145" s="53"/>
      <c r="S145"/>
      <c r="T145" s="11"/>
      <c r="U145"/>
      <c r="V145"/>
      <c r="W145"/>
      <c r="Y145"/>
      <c r="Z145"/>
    </row>
    <row r="146" spans="4:26">
      <c r="D146" s="3"/>
      <c r="E146" s="3"/>
      <c r="G146" s="9"/>
      <c r="H146" s="77"/>
      <c r="I146" s="96"/>
      <c r="J146" s="96"/>
      <c r="K146" s="1"/>
      <c r="N146" s="96"/>
      <c r="O146" s="1"/>
      <c r="P146" s="9"/>
      <c r="Q146" s="9"/>
      <c r="R146" s="53"/>
      <c r="S146"/>
      <c r="T146" s="11"/>
      <c r="U146"/>
      <c r="V146"/>
      <c r="W146"/>
      <c r="Y146"/>
      <c r="Z146"/>
    </row>
    <row r="147" spans="4:26">
      <c r="D147" s="3"/>
      <c r="E147" s="3"/>
      <c r="G147" s="9"/>
      <c r="H147" s="77"/>
      <c r="I147" s="96"/>
      <c r="J147" s="96"/>
      <c r="K147" s="1"/>
      <c r="N147" s="96"/>
      <c r="O147" s="1"/>
      <c r="P147" s="9"/>
      <c r="Q147" s="9"/>
      <c r="R147" s="53"/>
      <c r="S147"/>
      <c r="T147" s="11"/>
      <c r="U147"/>
      <c r="V147"/>
      <c r="W147"/>
      <c r="Y147"/>
      <c r="Z147"/>
    </row>
    <row r="148" spans="4:26">
      <c r="D148" s="3"/>
      <c r="E148" s="3"/>
      <c r="G148" s="9"/>
      <c r="H148" s="77"/>
      <c r="I148" s="96"/>
      <c r="J148" s="96"/>
      <c r="K148" s="1"/>
      <c r="N148" s="96"/>
      <c r="O148" s="1"/>
      <c r="P148" s="9"/>
      <c r="Q148" s="9"/>
      <c r="R148" s="53"/>
      <c r="S148"/>
      <c r="T148" s="11"/>
      <c r="U148"/>
      <c r="V148"/>
      <c r="W148"/>
      <c r="Y148"/>
      <c r="Z148"/>
    </row>
    <row r="149" spans="4:26">
      <c r="D149" s="3"/>
      <c r="E149" s="3"/>
      <c r="G149" s="9"/>
      <c r="H149" s="77"/>
      <c r="I149" s="96"/>
      <c r="J149" s="96"/>
      <c r="K149" s="1"/>
      <c r="N149" s="96"/>
      <c r="O149" s="1"/>
      <c r="P149" s="9"/>
      <c r="Q149" s="9"/>
      <c r="R149" s="53"/>
      <c r="S149"/>
      <c r="T149" s="11"/>
      <c r="U149"/>
      <c r="V149"/>
      <c r="W149"/>
      <c r="Y149"/>
      <c r="Z149"/>
    </row>
    <row r="150" spans="4:26">
      <c r="D150" s="3"/>
      <c r="E150" s="3"/>
      <c r="G150" s="9"/>
      <c r="H150" s="77"/>
      <c r="I150" s="96"/>
      <c r="J150" s="96"/>
      <c r="K150" s="1"/>
      <c r="N150" s="96"/>
      <c r="O150" s="1"/>
      <c r="P150" s="9"/>
      <c r="Q150" s="9"/>
      <c r="R150" s="53"/>
      <c r="S150"/>
      <c r="T150" s="11"/>
      <c r="U150"/>
      <c r="V150"/>
      <c r="W150"/>
      <c r="Y150"/>
      <c r="Z150"/>
    </row>
    <row r="151" spans="4:26">
      <c r="D151" s="3"/>
      <c r="E151" s="3"/>
      <c r="G151" s="9"/>
      <c r="H151" s="77"/>
      <c r="I151" s="96"/>
      <c r="J151" s="96"/>
      <c r="K151" s="1"/>
      <c r="N151" s="96"/>
      <c r="O151" s="1"/>
      <c r="P151" s="9"/>
      <c r="Q151" s="9"/>
      <c r="R151" s="53"/>
      <c r="S151"/>
      <c r="T151" s="11"/>
      <c r="U151"/>
      <c r="V151"/>
      <c r="W151"/>
      <c r="Y151"/>
      <c r="Z151"/>
    </row>
    <row r="152" spans="4:26">
      <c r="D152" s="3"/>
      <c r="E152" s="3"/>
      <c r="G152" s="9"/>
      <c r="H152" s="77"/>
      <c r="I152" s="96"/>
      <c r="J152" s="96"/>
      <c r="K152" s="1"/>
      <c r="N152" s="96"/>
      <c r="O152" s="1"/>
      <c r="P152" s="9"/>
      <c r="Q152" s="9"/>
      <c r="R152" s="53"/>
      <c r="S152"/>
      <c r="T152" s="11"/>
      <c r="U152"/>
      <c r="V152"/>
      <c r="W152"/>
      <c r="Y152"/>
      <c r="Z152"/>
    </row>
    <row r="153" spans="4:26">
      <c r="D153" s="3"/>
      <c r="E153" s="3"/>
      <c r="G153" s="9"/>
      <c r="H153" s="77"/>
      <c r="I153" s="96"/>
      <c r="J153" s="96"/>
      <c r="K153" s="1"/>
      <c r="N153" s="96"/>
      <c r="O153" s="1"/>
      <c r="P153" s="9"/>
      <c r="Q153" s="9"/>
      <c r="R153" s="53"/>
      <c r="S153"/>
      <c r="T153" s="11"/>
      <c r="U153"/>
      <c r="V153"/>
      <c r="W153"/>
      <c r="Y153"/>
      <c r="Z153"/>
    </row>
    <row r="154" spans="4:26">
      <c r="D154" s="3"/>
      <c r="E154" s="3"/>
      <c r="G154" s="9"/>
      <c r="H154" s="77"/>
      <c r="I154" s="96"/>
      <c r="J154" s="96"/>
      <c r="K154" s="1"/>
      <c r="N154" s="96"/>
      <c r="O154" s="1"/>
      <c r="P154" s="9"/>
      <c r="Q154" s="9"/>
      <c r="R154" s="53"/>
      <c r="S154"/>
      <c r="T154" s="11"/>
      <c r="U154"/>
      <c r="V154"/>
      <c r="W154"/>
      <c r="Y154"/>
      <c r="Z154"/>
    </row>
    <row r="155" spans="4:26">
      <c r="D155" s="3"/>
      <c r="E155" s="3"/>
      <c r="G155" s="9"/>
      <c r="H155" s="77"/>
      <c r="I155" s="96"/>
      <c r="J155" s="96"/>
      <c r="K155" s="1"/>
      <c r="N155" s="96"/>
      <c r="O155" s="1"/>
      <c r="P155" s="9"/>
      <c r="Q155" s="9"/>
      <c r="R155" s="53"/>
      <c r="S155"/>
      <c r="T155"/>
      <c r="U155"/>
      <c r="V155"/>
      <c r="W155"/>
      <c r="Y155"/>
      <c r="Z155"/>
    </row>
    <row r="156" spans="4:26">
      <c r="D156" s="3"/>
      <c r="E156" s="3"/>
      <c r="G156" s="9"/>
      <c r="H156" s="77"/>
      <c r="I156" s="96"/>
      <c r="J156" s="96"/>
      <c r="K156" s="1"/>
      <c r="N156" s="96"/>
      <c r="O156" s="1"/>
      <c r="P156" s="9"/>
      <c r="Q156" s="9"/>
      <c r="R156" s="53"/>
      <c r="S156"/>
      <c r="T156"/>
      <c r="U156"/>
      <c r="V156"/>
      <c r="W156"/>
      <c r="Y156"/>
      <c r="Z156"/>
    </row>
    <row r="157" spans="4:26">
      <c r="G157" s="9"/>
      <c r="H157" s="9"/>
      <c r="I157" s="96"/>
      <c r="J157" s="96"/>
      <c r="N157" s="96"/>
      <c r="P157" s="9"/>
      <c r="Q157" s="9"/>
      <c r="R157"/>
      <c r="S157"/>
      <c r="T157"/>
      <c r="U157"/>
      <c r="V157"/>
      <c r="W157"/>
      <c r="Y157"/>
      <c r="Z157"/>
    </row>
    <row r="158" spans="4:26">
      <c r="G158" s="9"/>
      <c r="H158" s="9"/>
      <c r="I158" s="96"/>
      <c r="J158" s="96"/>
      <c r="N158" s="96"/>
      <c r="P158" s="9"/>
      <c r="Q158" s="9"/>
      <c r="R158"/>
      <c r="S158"/>
      <c r="T158"/>
      <c r="U158"/>
      <c r="V158"/>
      <c r="W158"/>
      <c r="Y158"/>
      <c r="Z158"/>
    </row>
    <row r="159" spans="4:26">
      <c r="D159" s="3"/>
      <c r="E159" s="3"/>
      <c r="G159" s="9"/>
      <c r="H159" s="77"/>
      <c r="I159" s="96"/>
      <c r="J159" s="96"/>
      <c r="K159" s="1"/>
      <c r="N159" s="96"/>
      <c r="O159" s="1"/>
      <c r="P159" s="9"/>
      <c r="Q159" s="9"/>
      <c r="R159" s="53"/>
      <c r="S159"/>
      <c r="T159"/>
      <c r="U159"/>
      <c r="V159"/>
      <c r="W159"/>
      <c r="Y159"/>
      <c r="Z159"/>
    </row>
    <row r="160" spans="4:26">
      <c r="D160" s="3"/>
      <c r="E160" s="3"/>
      <c r="G160" s="9"/>
      <c r="H160" s="77"/>
      <c r="I160" s="96"/>
      <c r="J160" s="96"/>
      <c r="K160" s="1"/>
      <c r="N160" s="96"/>
      <c r="O160" s="1"/>
      <c r="P160" s="9"/>
      <c r="Q160" s="9"/>
      <c r="R160" s="53"/>
      <c r="S160"/>
      <c r="T160"/>
      <c r="U160"/>
      <c r="V160"/>
      <c r="W160"/>
      <c r="Y160"/>
      <c r="Z160"/>
    </row>
    <row r="161" spans="4:27">
      <c r="D161" s="3"/>
      <c r="E161" s="3"/>
      <c r="G161" s="9"/>
      <c r="H161" s="77"/>
      <c r="I161" s="96"/>
      <c r="J161" s="96"/>
      <c r="K161" s="1"/>
      <c r="N161" s="96"/>
      <c r="O161" s="1"/>
      <c r="P161" s="9"/>
      <c r="Q161" s="9"/>
      <c r="R161" s="53"/>
      <c r="S161"/>
      <c r="T161"/>
      <c r="U161"/>
      <c r="V161"/>
      <c r="W161"/>
      <c r="Y161"/>
      <c r="Z161"/>
    </row>
    <row r="162" spans="4:27">
      <c r="D162" s="3"/>
      <c r="E162" s="3"/>
      <c r="G162" s="9"/>
      <c r="H162" s="77"/>
      <c r="I162" s="96"/>
      <c r="J162" s="96"/>
      <c r="K162" s="1"/>
      <c r="N162" s="96"/>
      <c r="O162" s="1"/>
      <c r="P162" s="9"/>
      <c r="Q162" s="9"/>
      <c r="R162" s="53"/>
      <c r="S162"/>
      <c r="T162"/>
      <c r="U162"/>
      <c r="V162"/>
      <c r="W162"/>
      <c r="Y162"/>
      <c r="Z162"/>
    </row>
    <row r="163" spans="4:27">
      <c r="D163" s="3"/>
      <c r="E163" s="3"/>
      <c r="G163" s="9"/>
      <c r="H163" s="77"/>
      <c r="I163" s="96"/>
      <c r="J163" s="96"/>
      <c r="K163" s="1"/>
      <c r="N163" s="96"/>
      <c r="O163" s="1"/>
      <c r="P163" s="9"/>
      <c r="Q163" s="9"/>
      <c r="R163" s="53"/>
      <c r="S163"/>
      <c r="T163"/>
      <c r="U163"/>
      <c r="V163"/>
      <c r="W163"/>
      <c r="Y163"/>
      <c r="Z163"/>
    </row>
    <row r="164" spans="4:27">
      <c r="D164" s="3"/>
      <c r="E164" s="3"/>
      <c r="G164" s="9"/>
      <c r="H164" s="77"/>
      <c r="I164" s="96"/>
      <c r="J164" s="96"/>
      <c r="K164" s="1"/>
      <c r="N164" s="96"/>
      <c r="O164" s="1"/>
      <c r="P164" s="9"/>
      <c r="Q164" s="9"/>
      <c r="R164" s="53"/>
      <c r="S164"/>
      <c r="T164"/>
      <c r="U164"/>
      <c r="V164"/>
      <c r="W164"/>
      <c r="Y164"/>
      <c r="Z164"/>
    </row>
    <row r="165" spans="4:27">
      <c r="D165" s="3"/>
      <c r="E165" s="3"/>
      <c r="G165" s="9"/>
      <c r="H165" s="77"/>
      <c r="I165" s="96"/>
      <c r="J165" s="96"/>
      <c r="K165" s="1"/>
      <c r="N165" s="96"/>
      <c r="O165" s="1"/>
      <c r="P165" s="9"/>
      <c r="Q165" s="9"/>
      <c r="R165" s="53"/>
      <c r="S165"/>
      <c r="T165"/>
      <c r="U165"/>
      <c r="V165"/>
      <c r="W165"/>
      <c r="Y165"/>
      <c r="Z165"/>
    </row>
    <row r="166" spans="4:27">
      <c r="D166" s="3"/>
      <c r="E166" s="3"/>
      <c r="G166" s="9"/>
      <c r="H166" s="77"/>
      <c r="I166" s="96"/>
      <c r="J166" s="96"/>
      <c r="K166" s="1"/>
      <c r="N166" s="96"/>
      <c r="O166" s="1"/>
      <c r="P166" s="9"/>
      <c r="Q166" s="9"/>
      <c r="R166" s="53"/>
      <c r="S166"/>
      <c r="T166"/>
      <c r="U166"/>
      <c r="V166"/>
      <c r="W166"/>
      <c r="Y166"/>
      <c r="Z166"/>
    </row>
    <row r="167" spans="4:27">
      <c r="D167" s="3"/>
      <c r="E167" s="3"/>
      <c r="G167" s="9"/>
      <c r="H167" s="77"/>
      <c r="I167" s="96"/>
      <c r="J167" s="96"/>
      <c r="K167" s="1"/>
      <c r="N167" s="96"/>
      <c r="O167" s="1"/>
      <c r="P167" s="9"/>
      <c r="Q167" s="9"/>
      <c r="R167" s="53"/>
      <c r="S167"/>
      <c r="T167"/>
      <c r="U167"/>
      <c r="V167"/>
      <c r="W167"/>
      <c r="Y167"/>
      <c r="Z167"/>
    </row>
    <row r="168" spans="4:27">
      <c r="D168" s="3"/>
      <c r="E168" s="3"/>
      <c r="G168" s="9"/>
      <c r="H168" s="77"/>
      <c r="I168" s="96"/>
      <c r="J168" s="96"/>
      <c r="K168" s="1"/>
      <c r="N168" s="96"/>
      <c r="O168" s="1"/>
      <c r="P168" s="9"/>
      <c r="Q168" s="9"/>
      <c r="R168" s="53"/>
      <c r="S168"/>
      <c r="T168"/>
      <c r="U168"/>
      <c r="V168"/>
      <c r="W168"/>
      <c r="Y168"/>
      <c r="Z168"/>
    </row>
    <row r="169" spans="4:27">
      <c r="O169" s="3"/>
      <c r="P169" s="3"/>
      <c r="S169" s="77"/>
      <c r="X169" s="1"/>
      <c r="AA169" s="53"/>
    </row>
    <row r="170" spans="4:27">
      <c r="O170" s="3"/>
      <c r="P170" s="3"/>
      <c r="S170" s="77"/>
      <c r="X170" s="1"/>
      <c r="AA170" s="53"/>
    </row>
    <row r="171" spans="4:27">
      <c r="O171" s="3"/>
      <c r="P171" s="3"/>
      <c r="S171" s="77"/>
      <c r="X171" s="1"/>
      <c r="AA171" s="53"/>
    </row>
    <row r="172" spans="4:27">
      <c r="O172" s="3"/>
      <c r="P172" s="3"/>
      <c r="S172" s="77"/>
      <c r="X172" s="1"/>
      <c r="AA172" s="53"/>
    </row>
    <row r="173" spans="4:27">
      <c r="O173" s="3"/>
      <c r="P173" s="3"/>
      <c r="S173" s="77"/>
      <c r="X173" s="1"/>
      <c r="AA173" s="53"/>
    </row>
    <row r="174" spans="4:27">
      <c r="O174" s="3"/>
      <c r="P174" s="3"/>
      <c r="S174" s="77"/>
      <c r="X174" s="1"/>
      <c r="AA174" s="53"/>
    </row>
    <row r="175" spans="4:27">
      <c r="G175" s="12"/>
      <c r="H175" s="12"/>
      <c r="I175" s="12"/>
      <c r="J175" s="12"/>
      <c r="K175" s="12"/>
      <c r="O175" s="3"/>
      <c r="P175" s="3"/>
      <c r="S175" s="77"/>
      <c r="X175" s="1"/>
      <c r="AA175" s="53"/>
    </row>
    <row r="176" spans="4:27">
      <c r="G176" s="12"/>
      <c r="H176" s="12"/>
      <c r="I176" s="12"/>
      <c r="J176" s="12"/>
      <c r="K176" s="12"/>
      <c r="O176" s="3"/>
      <c r="P176" s="3"/>
      <c r="S176" s="77"/>
      <c r="X176" s="1"/>
      <c r="AA176" s="53"/>
    </row>
    <row r="177" spans="7:28">
      <c r="G177" s="12"/>
      <c r="H177" s="12"/>
      <c r="I177" s="12"/>
      <c r="J177" s="12"/>
      <c r="K177" s="12"/>
      <c r="L177" s="66"/>
      <c r="O177" s="3"/>
      <c r="P177" s="3"/>
      <c r="S177" s="77"/>
      <c r="X177" s="1"/>
      <c r="AA177" s="53"/>
    </row>
    <row r="178" spans="7:28">
      <c r="G178" s="12"/>
      <c r="H178" s="12"/>
      <c r="I178" s="12"/>
      <c r="J178" s="12"/>
      <c r="K178" s="12"/>
      <c r="L178" s="66"/>
      <c r="O178" s="3"/>
      <c r="P178" s="3"/>
      <c r="S178" s="77"/>
      <c r="X178" s="1"/>
      <c r="AA178" s="53"/>
      <c r="AB178" s="12"/>
    </row>
    <row r="179" spans="7:28">
      <c r="G179" s="12"/>
      <c r="H179" s="12"/>
      <c r="I179" s="12"/>
      <c r="J179" s="12"/>
      <c r="K179" s="12"/>
      <c r="L179" s="66"/>
      <c r="O179" s="3"/>
      <c r="P179" s="3"/>
      <c r="S179" s="77"/>
      <c r="X179" s="1"/>
      <c r="AA179" s="53"/>
      <c r="AB179" s="12"/>
    </row>
    <row r="180" spans="7:28">
      <c r="G180" s="12"/>
      <c r="H180" s="12"/>
      <c r="I180" s="12"/>
      <c r="J180" s="12"/>
      <c r="K180" s="12"/>
      <c r="L180" s="66"/>
      <c r="O180" s="3"/>
      <c r="P180" s="3"/>
      <c r="S180" s="77"/>
      <c r="X180" s="1"/>
      <c r="AA180" s="53"/>
      <c r="AB180" s="12"/>
    </row>
    <row r="181" spans="7:28">
      <c r="G181" s="12"/>
      <c r="H181" s="12"/>
      <c r="I181" s="12"/>
      <c r="J181" s="12"/>
      <c r="K181" s="12"/>
      <c r="L181" s="66"/>
      <c r="O181" s="3"/>
      <c r="P181" s="3"/>
      <c r="S181" s="77"/>
      <c r="X181" s="1"/>
      <c r="AA181" s="53"/>
      <c r="AB181" s="12"/>
    </row>
    <row r="182" spans="7:28">
      <c r="G182" s="12"/>
      <c r="H182" s="12"/>
      <c r="I182" s="12"/>
      <c r="J182" s="12"/>
      <c r="K182" s="12"/>
      <c r="L182" s="66"/>
      <c r="O182" s="3"/>
      <c r="P182" s="3"/>
      <c r="S182" s="77"/>
      <c r="X182" s="1"/>
      <c r="AA182" s="53"/>
      <c r="AB182" s="12"/>
    </row>
    <row r="183" spans="7:28">
      <c r="G183" s="12"/>
      <c r="H183" s="12"/>
      <c r="I183" s="12"/>
      <c r="J183" s="12"/>
      <c r="K183" s="12"/>
      <c r="L183" s="66"/>
      <c r="O183" s="3"/>
      <c r="P183" s="3"/>
      <c r="S183" s="77"/>
      <c r="X183" s="1"/>
      <c r="AA183" s="53"/>
      <c r="AB183" s="12"/>
    </row>
    <row r="184" spans="7:28">
      <c r="G184" s="12"/>
      <c r="H184" s="12"/>
      <c r="I184" s="12"/>
      <c r="J184" s="12"/>
      <c r="K184" s="12"/>
      <c r="L184" s="66"/>
      <c r="O184" s="3"/>
      <c r="P184" s="3"/>
      <c r="S184" s="77"/>
      <c r="X184" s="1"/>
      <c r="AA184" s="53"/>
      <c r="AB184" s="12"/>
    </row>
    <row r="185" spans="7:28">
      <c r="G185" s="12"/>
      <c r="H185" s="12"/>
      <c r="I185" s="12"/>
      <c r="J185" s="12"/>
      <c r="K185" s="12"/>
      <c r="L185" s="66"/>
      <c r="O185" s="3"/>
      <c r="P185" s="3"/>
      <c r="S185" s="77"/>
      <c r="X185" s="1"/>
      <c r="AA185" s="53"/>
      <c r="AB185" s="12"/>
    </row>
    <row r="186" spans="7:28">
      <c r="G186" s="12"/>
      <c r="H186" s="12"/>
      <c r="I186" s="12"/>
      <c r="J186" s="12"/>
      <c r="K186" s="12"/>
      <c r="L186" s="66"/>
      <c r="O186" s="3"/>
      <c r="P186" s="3"/>
      <c r="S186" s="77"/>
      <c r="X186" s="1"/>
      <c r="AA186" s="53"/>
      <c r="AB186" s="12"/>
    </row>
    <row r="187" spans="7:28">
      <c r="G187" s="12"/>
      <c r="H187" s="12"/>
      <c r="I187" s="12"/>
      <c r="J187" s="12"/>
      <c r="K187" s="12"/>
      <c r="L187" s="66"/>
      <c r="O187" s="3"/>
      <c r="P187" s="3"/>
      <c r="S187" s="77"/>
      <c r="X187" s="1"/>
      <c r="AA187" s="53"/>
      <c r="AB187" s="12"/>
    </row>
    <row r="188" spans="7:28">
      <c r="G188" s="12"/>
      <c r="H188" s="12"/>
      <c r="I188" s="12"/>
      <c r="J188" s="12"/>
      <c r="K188" s="12"/>
      <c r="L188" s="66"/>
      <c r="O188" s="3"/>
      <c r="P188" s="3"/>
      <c r="S188" s="77"/>
      <c r="X188" s="1"/>
      <c r="AA188" s="53"/>
      <c r="AB188" s="12"/>
    </row>
    <row r="189" spans="7:28">
      <c r="G189" s="12"/>
      <c r="H189" s="12"/>
      <c r="I189" s="12"/>
      <c r="J189" s="12"/>
      <c r="K189" s="12"/>
      <c r="L189" s="66"/>
      <c r="O189" s="3"/>
      <c r="P189" s="3"/>
      <c r="S189" s="77"/>
      <c r="X189" s="1"/>
      <c r="AA189" s="53"/>
      <c r="AB189" s="12"/>
    </row>
    <row r="190" spans="7:28">
      <c r="G190" s="12"/>
      <c r="H190" s="12"/>
      <c r="I190" s="12"/>
      <c r="J190" s="12"/>
      <c r="K190" s="12"/>
      <c r="L190" s="66"/>
      <c r="O190" s="3"/>
      <c r="P190" s="3"/>
      <c r="S190" s="77"/>
      <c r="X190" s="1"/>
      <c r="AA190" s="53"/>
      <c r="AB190" s="12"/>
    </row>
    <row r="191" spans="7:28">
      <c r="G191" s="12"/>
      <c r="H191" s="12"/>
      <c r="I191" s="12"/>
      <c r="J191" s="12"/>
      <c r="K191" s="12"/>
      <c r="L191" s="66"/>
      <c r="O191" s="3"/>
      <c r="P191" s="3"/>
      <c r="S191" s="77"/>
      <c r="X191" s="1"/>
      <c r="AA191" s="53"/>
      <c r="AB191" s="12"/>
    </row>
    <row r="192" spans="7:28">
      <c r="G192" s="12"/>
      <c r="H192" s="12"/>
      <c r="I192" s="12"/>
      <c r="J192" s="12"/>
      <c r="K192" s="12"/>
      <c r="L192" s="66"/>
      <c r="O192" s="3"/>
      <c r="P192" s="3"/>
      <c r="S192" s="77"/>
      <c r="X192" s="1"/>
      <c r="AA192" s="53"/>
      <c r="AB192" s="12"/>
    </row>
    <row r="193" spans="7:28">
      <c r="G193" s="12"/>
      <c r="H193" s="12"/>
      <c r="I193" s="12"/>
      <c r="J193" s="12"/>
      <c r="K193" s="12"/>
      <c r="L193" s="66"/>
      <c r="O193" s="3"/>
      <c r="P193" s="3"/>
      <c r="S193" s="77"/>
      <c r="X193" s="1"/>
      <c r="AA193" s="53"/>
      <c r="AB193" s="12"/>
    </row>
    <row r="194" spans="7:28">
      <c r="G194" s="12"/>
      <c r="H194" s="12"/>
      <c r="I194" s="12"/>
      <c r="J194" s="12"/>
      <c r="K194" s="12"/>
      <c r="L194" s="66"/>
      <c r="O194" s="3"/>
      <c r="P194" s="3"/>
      <c r="S194" s="77"/>
      <c r="X194" s="1"/>
      <c r="AA194" s="53"/>
      <c r="AB194" s="12"/>
    </row>
    <row r="195" spans="7:28">
      <c r="G195" s="12"/>
      <c r="H195" s="12"/>
      <c r="I195" s="12"/>
      <c r="J195" s="12"/>
      <c r="K195" s="12"/>
      <c r="L195" s="66"/>
      <c r="O195" s="3"/>
      <c r="P195" s="3"/>
      <c r="S195" s="77"/>
      <c r="X195" s="1"/>
      <c r="AA195" s="53"/>
      <c r="AB195" s="12"/>
    </row>
    <row r="196" spans="7:28">
      <c r="G196" s="12"/>
      <c r="H196" s="12"/>
      <c r="I196" s="12"/>
      <c r="J196" s="12"/>
      <c r="K196" s="12"/>
      <c r="L196" s="66"/>
      <c r="O196" s="3"/>
      <c r="P196" s="3"/>
      <c r="S196" s="77"/>
      <c r="X196" s="1"/>
      <c r="AA196" s="53"/>
      <c r="AB196" s="12"/>
    </row>
    <row r="197" spans="7:28">
      <c r="G197" s="12"/>
      <c r="H197" s="12"/>
      <c r="I197" s="12"/>
      <c r="J197" s="12"/>
      <c r="K197" s="12"/>
      <c r="L197" s="66"/>
      <c r="O197" s="3"/>
      <c r="P197" s="3"/>
      <c r="S197" s="77"/>
      <c r="X197" s="1"/>
      <c r="AA197" s="53"/>
      <c r="AB197" s="12"/>
    </row>
    <row r="198" spans="7:28">
      <c r="G198" s="12"/>
      <c r="H198" s="12"/>
      <c r="I198" s="12"/>
      <c r="J198" s="12"/>
      <c r="K198" s="12"/>
      <c r="L198" s="66"/>
      <c r="O198" s="3"/>
      <c r="P198" s="3"/>
      <c r="S198" s="77"/>
      <c r="X198" s="1"/>
      <c r="AA198" s="53"/>
      <c r="AB198" s="12"/>
    </row>
    <row r="199" spans="7:28">
      <c r="G199" s="12"/>
      <c r="H199" s="12"/>
      <c r="I199" s="12"/>
      <c r="J199" s="12"/>
      <c r="K199" s="12"/>
      <c r="L199" s="66"/>
      <c r="O199" s="3"/>
      <c r="P199" s="3"/>
      <c r="S199" s="77"/>
      <c r="X199" s="1"/>
      <c r="AA199" s="53"/>
      <c r="AB199" s="12"/>
    </row>
    <row r="200" spans="7:28">
      <c r="G200" s="12"/>
      <c r="H200" s="12"/>
      <c r="I200" s="12"/>
      <c r="J200" s="12"/>
      <c r="K200" s="12"/>
      <c r="L200" s="66"/>
      <c r="O200" s="3"/>
      <c r="P200" s="3"/>
      <c r="S200" s="77"/>
      <c r="X200" s="1"/>
      <c r="AA200" s="53"/>
      <c r="AB200" s="12"/>
    </row>
    <row r="201" spans="7:28">
      <c r="G201" s="12"/>
      <c r="H201" s="12"/>
      <c r="I201" s="12"/>
      <c r="J201" s="12"/>
      <c r="K201" s="12"/>
      <c r="L201" s="66"/>
      <c r="O201" s="3"/>
      <c r="P201" s="3"/>
      <c r="S201" s="77"/>
      <c r="X201" s="1"/>
      <c r="AA201" s="53"/>
      <c r="AB201" s="12"/>
    </row>
    <row r="202" spans="7:28">
      <c r="G202" s="12"/>
      <c r="H202" s="12"/>
      <c r="I202" s="12"/>
      <c r="J202" s="12"/>
      <c r="K202" s="12"/>
      <c r="L202" s="66"/>
      <c r="O202" s="3"/>
      <c r="P202" s="3"/>
      <c r="S202" s="77"/>
      <c r="X202" s="1"/>
      <c r="AA202" s="53"/>
      <c r="AB202" s="12"/>
    </row>
    <row r="203" spans="7:28">
      <c r="G203" s="12"/>
      <c r="H203" s="12"/>
      <c r="I203" s="12"/>
      <c r="J203" s="12"/>
      <c r="K203" s="12"/>
      <c r="L203" s="66"/>
      <c r="O203" s="3"/>
      <c r="P203" s="3"/>
      <c r="S203" s="77"/>
      <c r="X203" s="1"/>
      <c r="AA203" s="53"/>
      <c r="AB203" s="12"/>
    </row>
    <row r="204" spans="7:28">
      <c r="G204" s="12"/>
      <c r="H204" s="12"/>
      <c r="I204" s="12"/>
      <c r="J204" s="12"/>
      <c r="K204" s="12"/>
      <c r="L204" s="66"/>
      <c r="O204" s="3"/>
      <c r="P204" s="3"/>
      <c r="S204" s="77"/>
      <c r="X204" s="1"/>
      <c r="AA204" s="53"/>
      <c r="AB204" s="12"/>
    </row>
    <row r="205" spans="7:28">
      <c r="G205" s="12"/>
      <c r="H205" s="12"/>
      <c r="I205" s="12"/>
      <c r="J205" s="12"/>
      <c r="K205" s="12"/>
      <c r="L205" s="66"/>
      <c r="O205" s="3"/>
      <c r="P205" s="3"/>
      <c r="S205" s="77"/>
      <c r="X205" s="1"/>
      <c r="AA205" s="53"/>
      <c r="AB205" s="12"/>
    </row>
    <row r="206" spans="7:28">
      <c r="G206" s="12"/>
      <c r="H206" s="12"/>
      <c r="I206" s="12"/>
      <c r="J206" s="12"/>
      <c r="K206" s="12"/>
      <c r="L206" s="66"/>
      <c r="O206" s="3"/>
      <c r="P206" s="3"/>
      <c r="S206" s="77"/>
      <c r="X206" s="1"/>
      <c r="AA206" s="53"/>
      <c r="AB206" s="12"/>
    </row>
    <row r="207" spans="7:28">
      <c r="G207" s="12"/>
      <c r="H207" s="12"/>
      <c r="I207" s="12"/>
      <c r="J207" s="12"/>
      <c r="K207" s="12"/>
      <c r="L207" s="66"/>
      <c r="O207" s="3"/>
      <c r="P207" s="3"/>
      <c r="S207" s="77"/>
      <c r="X207" s="1"/>
      <c r="AA207" s="53"/>
      <c r="AB207" s="12"/>
    </row>
    <row r="208" spans="7:28">
      <c r="G208" s="12"/>
      <c r="H208" s="12"/>
      <c r="I208" s="12"/>
      <c r="J208" s="12"/>
      <c r="K208" s="12"/>
      <c r="L208" s="66"/>
      <c r="O208" s="3"/>
      <c r="P208" s="3"/>
      <c r="S208" s="77"/>
      <c r="X208" s="1"/>
      <c r="AA208" s="53"/>
      <c r="AB208" s="12"/>
    </row>
    <row r="209" spans="7:28">
      <c r="G209" s="12"/>
      <c r="H209" s="12"/>
      <c r="I209" s="12"/>
      <c r="J209" s="12"/>
      <c r="K209" s="12"/>
      <c r="L209" s="66"/>
      <c r="O209" s="3"/>
      <c r="P209" s="3"/>
      <c r="S209" s="77"/>
      <c r="X209" s="1"/>
      <c r="AA209" s="53"/>
      <c r="AB209" s="12"/>
    </row>
    <row r="210" spans="7:28">
      <c r="G210" s="12"/>
      <c r="H210" s="12"/>
      <c r="I210" s="12"/>
      <c r="J210" s="12"/>
      <c r="K210" s="12"/>
      <c r="L210" s="66"/>
      <c r="O210" s="3"/>
      <c r="P210" s="3"/>
      <c r="S210" s="77"/>
      <c r="X210" s="1"/>
      <c r="AA210" s="53"/>
      <c r="AB210" s="12"/>
    </row>
    <row r="211" spans="7:28">
      <c r="G211" s="12"/>
      <c r="H211" s="12"/>
      <c r="I211" s="12"/>
      <c r="J211" s="12"/>
      <c r="K211" s="12"/>
      <c r="L211" s="66"/>
      <c r="O211" s="3"/>
      <c r="P211" s="3"/>
      <c r="S211" s="77"/>
      <c r="X211" s="1"/>
      <c r="AA211" s="53"/>
      <c r="AB211" s="12"/>
    </row>
    <row r="212" spans="7:28">
      <c r="G212" s="12"/>
      <c r="H212" s="12"/>
      <c r="I212" s="12"/>
      <c r="J212" s="12"/>
      <c r="K212" s="12"/>
      <c r="L212" s="66"/>
      <c r="O212" s="3"/>
      <c r="P212" s="3"/>
      <c r="S212" s="77"/>
      <c r="X212" s="1"/>
      <c r="AA212" s="53"/>
      <c r="AB212" s="12"/>
    </row>
    <row r="213" spans="7:28">
      <c r="G213" s="12"/>
      <c r="H213" s="12"/>
      <c r="I213" s="12"/>
      <c r="J213" s="12"/>
      <c r="K213" s="12"/>
      <c r="L213" s="66"/>
      <c r="O213" s="3"/>
      <c r="P213" s="3"/>
      <c r="S213" s="77"/>
      <c r="X213" s="1"/>
      <c r="AA213" s="53"/>
      <c r="AB213" s="12"/>
    </row>
    <row r="214" spans="7:28">
      <c r="G214" s="12"/>
      <c r="H214" s="12"/>
      <c r="I214" s="12"/>
      <c r="J214" s="12"/>
      <c r="K214" s="12"/>
      <c r="L214" s="66"/>
      <c r="O214" s="3"/>
      <c r="P214" s="3"/>
      <c r="S214" s="77"/>
      <c r="X214" s="1"/>
      <c r="AA214" s="53"/>
      <c r="AB214" s="12"/>
    </row>
    <row r="215" spans="7:28">
      <c r="G215" s="12"/>
      <c r="H215" s="12"/>
      <c r="I215" s="12"/>
      <c r="J215" s="12"/>
      <c r="K215" s="12"/>
      <c r="L215" s="66"/>
      <c r="O215" s="3"/>
      <c r="P215" s="3"/>
      <c r="S215" s="77"/>
      <c r="X215" s="1"/>
      <c r="AA215" s="53"/>
      <c r="AB215" s="12"/>
    </row>
    <row r="216" spans="7:28">
      <c r="G216" s="12"/>
      <c r="H216" s="12"/>
      <c r="I216" s="12"/>
      <c r="J216" s="12"/>
      <c r="K216" s="12"/>
      <c r="L216" s="66"/>
      <c r="O216" s="3"/>
      <c r="P216" s="3"/>
      <c r="S216" s="77"/>
      <c r="X216" s="1"/>
      <c r="AA216" s="53"/>
      <c r="AB216" s="12"/>
    </row>
    <row r="217" spans="7:28">
      <c r="G217" s="12"/>
      <c r="H217" s="12"/>
      <c r="I217" s="12"/>
      <c r="J217" s="12"/>
      <c r="K217" s="12"/>
      <c r="L217" s="66"/>
      <c r="O217" s="3"/>
      <c r="P217" s="3"/>
      <c r="S217" s="77"/>
      <c r="X217" s="1"/>
      <c r="AA217" s="53"/>
      <c r="AB217" s="12"/>
    </row>
    <row r="218" spans="7:28">
      <c r="G218" s="12"/>
      <c r="H218" s="12"/>
      <c r="I218" s="12"/>
      <c r="J218" s="12"/>
      <c r="K218" s="12"/>
      <c r="L218" s="66"/>
      <c r="O218" s="3"/>
      <c r="P218" s="3"/>
      <c r="S218" s="77"/>
      <c r="X218" s="1"/>
      <c r="AA218" s="53"/>
      <c r="AB218" s="12"/>
    </row>
    <row r="219" spans="7:28">
      <c r="G219" s="12"/>
      <c r="H219" s="12"/>
      <c r="I219" s="12"/>
      <c r="J219" s="12"/>
      <c r="K219" s="12"/>
      <c r="L219" s="66"/>
      <c r="O219" s="3"/>
      <c r="P219" s="3"/>
      <c r="S219" s="77"/>
      <c r="X219" s="1"/>
      <c r="AA219" s="53"/>
      <c r="AB219" s="12"/>
    </row>
    <row r="220" spans="7:28">
      <c r="G220" s="12"/>
      <c r="H220" s="12"/>
      <c r="I220" s="12"/>
      <c r="J220" s="12"/>
      <c r="K220" s="12"/>
      <c r="L220" s="66"/>
      <c r="M220" s="66"/>
      <c r="N220" s="12"/>
      <c r="O220" s="12"/>
      <c r="P220" s="12"/>
      <c r="Q220" s="12"/>
      <c r="R220" s="66"/>
      <c r="S220" s="66"/>
      <c r="T220" s="152"/>
      <c r="U220" s="152"/>
      <c r="V220" s="152"/>
      <c r="W220" s="152"/>
      <c r="X220" s="12"/>
      <c r="Y220" s="66"/>
      <c r="Z220" s="66"/>
      <c r="AA220" s="12"/>
      <c r="AB220" s="12"/>
    </row>
    <row r="221" spans="7:28">
      <c r="G221" s="12"/>
      <c r="H221" s="12"/>
      <c r="I221" s="12"/>
      <c r="J221" s="12"/>
      <c r="K221" s="12"/>
      <c r="L221" s="66"/>
      <c r="M221" s="66"/>
      <c r="N221" s="12"/>
      <c r="O221" s="12"/>
      <c r="P221" s="12"/>
      <c r="Q221" s="12"/>
      <c r="R221" s="66"/>
      <c r="S221" s="66"/>
      <c r="T221" s="152"/>
      <c r="U221" s="152"/>
      <c r="V221" s="152"/>
      <c r="W221" s="152"/>
      <c r="X221" s="12"/>
      <c r="Y221" s="66"/>
      <c r="Z221" s="66"/>
      <c r="AA221" s="12"/>
      <c r="AB221" s="12"/>
    </row>
    <row r="222" spans="7:28">
      <c r="G222" s="12"/>
      <c r="H222" s="12"/>
      <c r="I222" s="12"/>
      <c r="J222" s="12"/>
      <c r="K222" s="12"/>
      <c r="L222" s="66"/>
      <c r="M222" s="66"/>
      <c r="N222" s="12"/>
      <c r="O222" s="12"/>
      <c r="P222" s="12"/>
      <c r="Q222" s="12"/>
      <c r="R222" s="66"/>
      <c r="S222" s="66"/>
      <c r="T222" s="152"/>
      <c r="U222" s="152"/>
      <c r="V222" s="152"/>
      <c r="W222" s="152"/>
      <c r="X222" s="12"/>
      <c r="Y222" s="66"/>
      <c r="Z222" s="66"/>
      <c r="AA222" s="12"/>
      <c r="AB222" s="12"/>
    </row>
    <row r="223" spans="7:28">
      <c r="G223" s="12"/>
      <c r="H223" s="12"/>
      <c r="I223" s="12"/>
      <c r="J223" s="12"/>
      <c r="K223" s="12"/>
      <c r="L223" s="66"/>
      <c r="M223" s="66"/>
      <c r="N223" s="12"/>
      <c r="O223" s="12"/>
      <c r="P223" s="12"/>
      <c r="Q223" s="12"/>
      <c r="R223" s="66"/>
      <c r="S223" s="66"/>
      <c r="T223" s="152"/>
      <c r="U223" s="152"/>
      <c r="V223" s="152"/>
      <c r="W223" s="152"/>
      <c r="X223" s="12"/>
      <c r="Y223" s="66"/>
      <c r="Z223" s="66"/>
      <c r="AA223" s="12"/>
      <c r="AB223" s="12"/>
    </row>
    <row r="224" spans="7:28">
      <c r="G224" s="12"/>
      <c r="H224" s="12"/>
      <c r="I224" s="12"/>
      <c r="J224" s="12"/>
      <c r="K224" s="12"/>
      <c r="L224" s="66"/>
      <c r="M224" s="66"/>
      <c r="N224" s="12"/>
      <c r="O224" s="12"/>
      <c r="P224" s="12"/>
      <c r="Q224" s="12"/>
      <c r="R224" s="66"/>
      <c r="S224" s="66"/>
      <c r="T224" s="152"/>
      <c r="U224" s="152"/>
      <c r="V224" s="152"/>
      <c r="W224" s="152"/>
      <c r="X224" s="12"/>
      <c r="Y224" s="66"/>
      <c r="Z224" s="66"/>
      <c r="AA224" s="12"/>
      <c r="AB224" s="12"/>
    </row>
    <row r="225" spans="7:28">
      <c r="G225" s="12"/>
      <c r="H225" s="12"/>
      <c r="I225" s="12"/>
      <c r="J225" s="12"/>
      <c r="K225" s="12"/>
      <c r="L225" s="66"/>
      <c r="M225" s="66"/>
      <c r="N225" s="12"/>
      <c r="O225" s="12"/>
      <c r="P225" s="12"/>
      <c r="Q225" s="12"/>
      <c r="R225" s="66"/>
      <c r="S225" s="66"/>
      <c r="T225" s="152"/>
      <c r="U225" s="152"/>
      <c r="V225" s="152"/>
      <c r="W225" s="152"/>
      <c r="X225" s="12"/>
      <c r="Y225" s="66"/>
      <c r="Z225" s="66"/>
      <c r="AA225" s="12"/>
      <c r="AB225" s="12"/>
    </row>
    <row r="226" spans="7:28">
      <c r="G226" s="12"/>
      <c r="H226" s="12"/>
      <c r="I226" s="12"/>
      <c r="J226" s="12"/>
      <c r="K226" s="12"/>
      <c r="L226" s="66"/>
      <c r="M226" s="66"/>
      <c r="N226" s="12"/>
      <c r="O226" s="12"/>
      <c r="P226" s="12"/>
      <c r="Q226" s="12"/>
      <c r="R226" s="66"/>
      <c r="S226" s="66"/>
      <c r="T226" s="152"/>
      <c r="U226" s="152"/>
      <c r="V226" s="152"/>
      <c r="W226" s="152"/>
      <c r="X226" s="12"/>
      <c r="Y226" s="66"/>
      <c r="Z226" s="66"/>
      <c r="AA226" s="12"/>
      <c r="AB226" s="12"/>
    </row>
    <row r="227" spans="7:28">
      <c r="G227" s="12"/>
      <c r="H227" s="12"/>
      <c r="I227" s="12"/>
      <c r="J227" s="12"/>
      <c r="K227" s="12"/>
      <c r="L227" s="66"/>
      <c r="M227" s="66"/>
      <c r="N227" s="12"/>
      <c r="O227" s="12"/>
      <c r="P227" s="12"/>
      <c r="Q227" s="12"/>
      <c r="R227" s="66"/>
      <c r="S227" s="66"/>
      <c r="T227" s="152"/>
      <c r="U227" s="152"/>
      <c r="V227" s="152"/>
      <c r="W227" s="152"/>
      <c r="X227" s="12"/>
      <c r="Y227" s="66"/>
      <c r="Z227" s="66"/>
      <c r="AA227" s="12"/>
      <c r="AB227" s="12"/>
    </row>
    <row r="228" spans="7:28">
      <c r="G228" s="12"/>
      <c r="H228" s="12"/>
      <c r="I228" s="12"/>
      <c r="J228" s="12"/>
      <c r="K228" s="12"/>
      <c r="L228" s="66"/>
      <c r="M228" s="66"/>
      <c r="N228" s="12"/>
      <c r="O228" s="12"/>
      <c r="P228" s="12"/>
      <c r="Q228" s="12"/>
      <c r="R228" s="66"/>
      <c r="S228" s="66"/>
      <c r="T228" s="152"/>
      <c r="U228" s="152"/>
      <c r="V228" s="152"/>
      <c r="W228" s="152"/>
      <c r="X228" s="12"/>
      <c r="Y228" s="66"/>
      <c r="Z228" s="66"/>
      <c r="AA228" s="12"/>
      <c r="AB228" s="12"/>
    </row>
    <row r="229" spans="7:28">
      <c r="G229" s="12"/>
      <c r="H229" s="12"/>
      <c r="I229" s="12"/>
      <c r="J229" s="12"/>
      <c r="K229" s="12"/>
      <c r="L229" s="66"/>
      <c r="M229" s="66"/>
      <c r="N229" s="12"/>
      <c r="O229" s="12"/>
      <c r="P229" s="12"/>
      <c r="Q229" s="12"/>
      <c r="R229" s="66"/>
      <c r="S229" s="66"/>
      <c r="T229" s="152"/>
      <c r="U229" s="152"/>
      <c r="V229" s="152"/>
      <c r="W229" s="152"/>
      <c r="X229" s="12"/>
      <c r="Y229" s="66"/>
      <c r="Z229" s="66"/>
      <c r="AA229" s="12"/>
      <c r="AB229" s="12"/>
    </row>
    <row r="230" spans="7:28">
      <c r="G230" s="12"/>
      <c r="H230" s="12"/>
      <c r="I230" s="12"/>
      <c r="J230" s="12"/>
      <c r="K230" s="12"/>
      <c r="L230" s="66"/>
      <c r="M230" s="66"/>
      <c r="N230" s="12"/>
      <c r="O230" s="12"/>
      <c r="P230" s="12"/>
      <c r="Q230" s="12"/>
      <c r="R230" s="66"/>
      <c r="S230" s="66"/>
      <c r="T230" s="152"/>
      <c r="U230" s="152"/>
      <c r="V230" s="152"/>
      <c r="W230" s="152"/>
      <c r="X230" s="12"/>
      <c r="Y230" s="66"/>
      <c r="Z230" s="66"/>
      <c r="AA230" s="12"/>
      <c r="AB230" s="12"/>
    </row>
    <row r="231" spans="7:28">
      <c r="G231" s="12"/>
      <c r="H231" s="12"/>
      <c r="I231" s="12"/>
      <c r="J231" s="12"/>
      <c r="K231" s="12"/>
      <c r="L231" s="66"/>
      <c r="M231" s="66"/>
      <c r="N231" s="12"/>
      <c r="O231" s="12"/>
      <c r="P231" s="12"/>
      <c r="Q231" s="12"/>
      <c r="R231" s="66"/>
      <c r="S231" s="66"/>
      <c r="T231" s="152"/>
      <c r="U231" s="152"/>
      <c r="V231" s="152"/>
      <c r="W231" s="152"/>
      <c r="X231" s="12"/>
      <c r="Y231" s="66"/>
      <c r="Z231" s="66"/>
      <c r="AA231" s="12"/>
      <c r="AB231" s="12"/>
    </row>
    <row r="232" spans="7:28">
      <c r="G232" s="12"/>
      <c r="H232" s="12"/>
      <c r="I232" s="12"/>
      <c r="J232" s="12"/>
      <c r="K232" s="12"/>
      <c r="L232" s="66"/>
      <c r="M232" s="66"/>
      <c r="N232" s="12"/>
      <c r="O232" s="12"/>
      <c r="P232" s="12"/>
      <c r="Q232" s="12"/>
      <c r="R232" s="66"/>
      <c r="S232" s="66"/>
      <c r="T232" s="152"/>
      <c r="U232" s="152"/>
      <c r="V232" s="152"/>
      <c r="W232" s="152"/>
      <c r="X232" s="12"/>
      <c r="Y232" s="66"/>
      <c r="Z232" s="66"/>
      <c r="AA232" s="12"/>
      <c r="AB232" s="12"/>
    </row>
    <row r="233" spans="7:28">
      <c r="G233" s="12"/>
      <c r="H233" s="12"/>
      <c r="I233" s="12"/>
      <c r="J233" s="12"/>
      <c r="K233" s="12"/>
      <c r="L233" s="66"/>
      <c r="M233" s="66"/>
      <c r="N233" s="12"/>
      <c r="O233" s="12"/>
      <c r="P233" s="12"/>
      <c r="Q233" s="12"/>
      <c r="R233" s="66"/>
      <c r="S233" s="66"/>
      <c r="T233" s="152"/>
      <c r="U233" s="152"/>
      <c r="V233" s="152"/>
      <c r="W233" s="152"/>
      <c r="X233" s="12"/>
      <c r="Y233" s="66"/>
      <c r="Z233" s="66"/>
      <c r="AA233" s="12"/>
      <c r="AB233" s="12"/>
    </row>
    <row r="234" spans="7:28">
      <c r="G234" s="12"/>
      <c r="H234" s="12"/>
      <c r="I234" s="12"/>
      <c r="J234" s="12"/>
      <c r="K234" s="12"/>
      <c r="L234" s="66"/>
      <c r="M234" s="66"/>
      <c r="N234" s="12"/>
      <c r="O234" s="12"/>
      <c r="P234" s="12"/>
      <c r="Q234" s="12"/>
      <c r="R234" s="66"/>
      <c r="S234" s="66"/>
      <c r="T234" s="152"/>
      <c r="U234" s="152"/>
      <c r="V234" s="152"/>
      <c r="W234" s="152"/>
      <c r="X234" s="12"/>
      <c r="Y234" s="66"/>
      <c r="Z234" s="66"/>
      <c r="AA234" s="12"/>
      <c r="AB234" s="12"/>
    </row>
    <row r="235" spans="7:28">
      <c r="G235" s="12"/>
      <c r="H235" s="12"/>
      <c r="I235" s="12"/>
      <c r="J235" s="12"/>
      <c r="K235" s="12"/>
      <c r="L235" s="66"/>
      <c r="M235" s="66"/>
      <c r="N235" s="12"/>
      <c r="O235" s="12"/>
      <c r="P235" s="12"/>
      <c r="Q235" s="12"/>
      <c r="R235" s="66"/>
      <c r="S235" s="66"/>
      <c r="T235" s="152"/>
      <c r="U235" s="152"/>
      <c r="V235" s="152"/>
      <c r="W235" s="152"/>
      <c r="X235" s="12"/>
      <c r="Y235" s="66"/>
      <c r="Z235" s="66"/>
      <c r="AA235" s="12"/>
      <c r="AB235" s="12"/>
    </row>
    <row r="236" spans="7:28">
      <c r="G236" s="12"/>
      <c r="H236" s="12"/>
      <c r="I236" s="12"/>
      <c r="J236" s="12"/>
      <c r="K236" s="12"/>
      <c r="L236" s="66"/>
      <c r="M236" s="66"/>
      <c r="N236" s="12"/>
      <c r="O236" s="12"/>
      <c r="P236" s="12"/>
      <c r="Q236" s="12"/>
      <c r="R236" s="66"/>
      <c r="S236" s="66"/>
      <c r="T236" s="152"/>
      <c r="U236" s="152"/>
      <c r="V236" s="152"/>
      <c r="W236" s="152"/>
      <c r="X236" s="12"/>
      <c r="Y236" s="66"/>
      <c r="Z236" s="66"/>
      <c r="AA236" s="12"/>
      <c r="AB236" s="12"/>
    </row>
    <row r="237" spans="7:28">
      <c r="G237" s="12"/>
      <c r="H237" s="12"/>
      <c r="I237" s="12"/>
      <c r="J237" s="12"/>
      <c r="K237" s="12"/>
      <c r="L237" s="66"/>
      <c r="M237" s="66"/>
      <c r="N237" s="12"/>
      <c r="O237" s="12"/>
      <c r="P237" s="12"/>
      <c r="Q237" s="12"/>
      <c r="R237" s="66"/>
      <c r="S237" s="66"/>
      <c r="T237" s="152"/>
      <c r="U237" s="152"/>
      <c r="V237" s="152"/>
      <c r="W237" s="152"/>
      <c r="X237" s="12"/>
      <c r="Y237" s="66"/>
      <c r="Z237" s="66"/>
      <c r="AA237" s="12"/>
      <c r="AB237" s="12"/>
    </row>
    <row r="238" spans="7:28">
      <c r="G238" s="12"/>
      <c r="H238" s="12"/>
      <c r="I238" s="12"/>
      <c r="J238" s="12"/>
      <c r="K238" s="12"/>
      <c r="L238" s="66"/>
      <c r="M238" s="66"/>
      <c r="N238" s="12"/>
      <c r="O238" s="12"/>
      <c r="P238" s="12"/>
      <c r="Q238" s="12"/>
      <c r="R238" s="66"/>
      <c r="S238" s="66"/>
      <c r="T238" s="152"/>
      <c r="U238" s="152"/>
      <c r="V238" s="152"/>
      <c r="W238" s="152"/>
      <c r="X238" s="12"/>
      <c r="Y238" s="66"/>
      <c r="Z238" s="66"/>
      <c r="AA238" s="12"/>
      <c r="AB238" s="12"/>
    </row>
    <row r="239" spans="7:28">
      <c r="G239" s="12"/>
      <c r="H239" s="12"/>
      <c r="I239" s="12"/>
      <c r="J239" s="12"/>
      <c r="K239" s="12"/>
      <c r="L239" s="66"/>
      <c r="M239" s="66"/>
      <c r="N239" s="12"/>
      <c r="O239" s="12"/>
      <c r="P239" s="12"/>
      <c r="Q239" s="12"/>
      <c r="R239" s="66"/>
      <c r="S239" s="66"/>
      <c r="T239" s="152"/>
      <c r="U239" s="152"/>
      <c r="V239" s="152"/>
      <c r="W239" s="152"/>
      <c r="X239" s="12"/>
      <c r="Y239" s="66"/>
      <c r="Z239" s="66"/>
      <c r="AA239" s="12"/>
      <c r="AB239" s="12"/>
    </row>
    <row r="240" spans="7:28">
      <c r="G240" s="12"/>
      <c r="H240" s="12"/>
      <c r="I240" s="12"/>
      <c r="J240" s="12"/>
      <c r="K240" s="12"/>
      <c r="L240" s="66"/>
      <c r="M240" s="66"/>
      <c r="N240" s="12"/>
      <c r="O240" s="12"/>
      <c r="P240" s="12"/>
      <c r="Q240" s="12"/>
      <c r="R240" s="66"/>
      <c r="S240" s="66"/>
      <c r="T240" s="152"/>
      <c r="U240" s="152"/>
      <c r="V240" s="152"/>
      <c r="W240" s="152"/>
      <c r="X240" s="12"/>
      <c r="Y240" s="66"/>
      <c r="Z240" s="66"/>
      <c r="AA240" s="12"/>
      <c r="AB240" s="12"/>
    </row>
    <row r="241" spans="7:28">
      <c r="G241" s="12"/>
      <c r="H241" s="12"/>
      <c r="I241" s="12"/>
      <c r="J241" s="12"/>
      <c r="K241" s="12"/>
      <c r="L241" s="66"/>
      <c r="M241" s="66"/>
      <c r="N241" s="12"/>
      <c r="O241" s="12"/>
      <c r="P241" s="12"/>
      <c r="Q241" s="12"/>
      <c r="R241" s="66"/>
      <c r="S241" s="66"/>
      <c r="T241" s="152"/>
      <c r="U241" s="152"/>
      <c r="V241" s="152"/>
      <c r="W241" s="152"/>
      <c r="X241" s="12"/>
      <c r="Y241" s="66"/>
      <c r="Z241" s="66"/>
      <c r="AA241" s="12"/>
      <c r="AB241" s="12"/>
    </row>
    <row r="242" spans="7:28">
      <c r="G242" s="12"/>
      <c r="H242" s="12"/>
      <c r="I242" s="12"/>
      <c r="J242" s="12"/>
      <c r="K242" s="12"/>
      <c r="L242" s="66"/>
      <c r="M242" s="66"/>
      <c r="N242" s="12"/>
      <c r="O242" s="12"/>
      <c r="P242" s="12"/>
      <c r="Q242" s="12"/>
      <c r="R242" s="66"/>
      <c r="S242" s="66"/>
      <c r="T242" s="152"/>
      <c r="U242" s="152"/>
      <c r="V242" s="152"/>
      <c r="W242" s="152"/>
      <c r="X242" s="12"/>
      <c r="Y242" s="66"/>
      <c r="Z242" s="66"/>
      <c r="AA242" s="12"/>
      <c r="AB242" s="12"/>
    </row>
    <row r="243" spans="7:28">
      <c r="G243" s="12"/>
      <c r="H243" s="12"/>
      <c r="I243" s="12"/>
      <c r="J243" s="12"/>
      <c r="K243" s="12"/>
      <c r="L243" s="66"/>
      <c r="M243" s="66"/>
      <c r="N243" s="12"/>
      <c r="O243" s="12"/>
      <c r="P243" s="12"/>
      <c r="Q243" s="12"/>
      <c r="R243" s="66"/>
      <c r="S243" s="66"/>
      <c r="T243" s="152"/>
      <c r="U243" s="152"/>
      <c r="V243" s="152"/>
      <c r="W243" s="152"/>
      <c r="X243" s="12"/>
      <c r="Y243" s="66"/>
      <c r="Z243" s="66"/>
      <c r="AA243" s="12"/>
      <c r="AB243" s="12"/>
    </row>
    <row r="244" spans="7:28">
      <c r="G244" s="12"/>
      <c r="H244" s="12"/>
      <c r="I244" s="12"/>
      <c r="J244" s="12"/>
      <c r="K244" s="12"/>
      <c r="L244" s="66"/>
      <c r="M244" s="66"/>
      <c r="N244" s="12"/>
      <c r="O244" s="12"/>
      <c r="P244" s="12"/>
      <c r="Q244" s="12"/>
      <c r="R244" s="66"/>
      <c r="S244" s="66"/>
      <c r="T244" s="152"/>
      <c r="U244" s="152"/>
      <c r="V244" s="152"/>
      <c r="W244" s="152"/>
      <c r="X244" s="12"/>
      <c r="Y244" s="66"/>
      <c r="Z244" s="66"/>
      <c r="AA244" s="12"/>
      <c r="AB244" s="12"/>
    </row>
    <row r="245" spans="7:28">
      <c r="G245" s="12"/>
      <c r="H245" s="12"/>
      <c r="I245" s="12"/>
      <c r="J245" s="12"/>
      <c r="K245" s="12"/>
      <c r="L245" s="66"/>
      <c r="M245" s="66"/>
      <c r="N245" s="12"/>
      <c r="O245" s="12"/>
      <c r="P245" s="12"/>
      <c r="Q245" s="12"/>
      <c r="R245" s="66"/>
      <c r="S245" s="66"/>
      <c r="T245" s="152"/>
      <c r="U245" s="152"/>
      <c r="V245" s="152"/>
      <c r="W245" s="152"/>
      <c r="X245" s="12"/>
      <c r="Y245" s="66"/>
      <c r="Z245" s="66"/>
      <c r="AA245" s="12"/>
      <c r="AB245" s="12"/>
    </row>
    <row r="246" spans="7:28">
      <c r="G246" s="12"/>
      <c r="H246" s="12"/>
      <c r="I246" s="12"/>
      <c r="J246" s="12"/>
      <c r="K246" s="12"/>
      <c r="L246" s="66"/>
      <c r="M246" s="66"/>
      <c r="N246" s="12"/>
      <c r="O246" s="12"/>
      <c r="P246" s="12"/>
      <c r="Q246" s="12"/>
      <c r="R246" s="66"/>
      <c r="S246" s="66"/>
      <c r="T246" s="152"/>
      <c r="U246" s="152"/>
      <c r="V246" s="152"/>
      <c r="W246" s="152"/>
      <c r="X246" s="12"/>
      <c r="Y246" s="66"/>
      <c r="Z246" s="66"/>
      <c r="AA246" s="12"/>
      <c r="AB246" s="12"/>
    </row>
    <row r="247" spans="7:28">
      <c r="G247" s="12"/>
      <c r="H247" s="12"/>
      <c r="I247" s="12"/>
      <c r="J247" s="12"/>
      <c r="K247" s="12"/>
      <c r="L247" s="66"/>
      <c r="M247" s="66"/>
      <c r="N247" s="12"/>
      <c r="O247" s="12"/>
      <c r="P247" s="12"/>
      <c r="Q247" s="12"/>
      <c r="R247" s="66"/>
      <c r="S247" s="66"/>
      <c r="T247" s="152"/>
      <c r="U247" s="152"/>
      <c r="V247" s="152"/>
      <c r="W247" s="152"/>
      <c r="X247" s="12"/>
      <c r="Y247" s="66"/>
      <c r="Z247" s="66"/>
      <c r="AA247" s="12"/>
      <c r="AB247" s="12"/>
    </row>
    <row r="248" spans="7:28">
      <c r="G248" s="12"/>
      <c r="H248" s="12"/>
      <c r="I248" s="12"/>
      <c r="J248" s="12"/>
      <c r="K248" s="12"/>
      <c r="L248" s="66"/>
      <c r="M248" s="66"/>
      <c r="N248" s="12"/>
      <c r="O248" s="12"/>
      <c r="P248" s="12"/>
      <c r="Q248" s="12"/>
      <c r="R248" s="66"/>
      <c r="S248" s="66"/>
      <c r="T248" s="152"/>
      <c r="U248" s="152"/>
      <c r="V248" s="152"/>
      <c r="W248" s="152"/>
      <c r="X248" s="12"/>
      <c r="Y248" s="66"/>
      <c r="Z248" s="66"/>
      <c r="AA248" s="12"/>
      <c r="AB248" s="12"/>
    </row>
    <row r="249" spans="7:28">
      <c r="G249" s="12"/>
      <c r="H249" s="12"/>
      <c r="I249" s="12"/>
      <c r="J249" s="12"/>
      <c r="K249" s="12"/>
      <c r="L249" s="66"/>
      <c r="M249" s="66"/>
      <c r="N249" s="12"/>
      <c r="O249" s="12"/>
      <c r="P249" s="12"/>
      <c r="Q249" s="12"/>
      <c r="R249" s="66"/>
      <c r="S249" s="66"/>
      <c r="T249" s="152"/>
      <c r="U249" s="152"/>
      <c r="V249" s="152"/>
      <c r="W249" s="152"/>
      <c r="X249" s="12"/>
      <c r="Y249" s="66"/>
      <c r="Z249" s="66"/>
      <c r="AA249" s="12"/>
      <c r="AB249" s="12"/>
    </row>
    <row r="250" spans="7:28">
      <c r="G250" s="12"/>
      <c r="H250" s="12"/>
      <c r="I250" s="12"/>
      <c r="J250" s="12"/>
      <c r="K250" s="12"/>
      <c r="L250" s="66"/>
      <c r="M250" s="66"/>
      <c r="N250" s="12"/>
      <c r="O250" s="12"/>
      <c r="P250" s="12"/>
      <c r="Q250" s="12"/>
      <c r="R250" s="66"/>
      <c r="S250" s="66"/>
      <c r="T250" s="152"/>
      <c r="U250" s="152"/>
      <c r="V250" s="152"/>
      <c r="W250" s="152"/>
      <c r="X250" s="12"/>
      <c r="Y250" s="66"/>
      <c r="Z250" s="66"/>
      <c r="AA250" s="12"/>
      <c r="AB250" s="12"/>
    </row>
    <row r="251" spans="7:28">
      <c r="G251" s="12"/>
      <c r="H251" s="12"/>
      <c r="I251" s="12"/>
      <c r="J251" s="12"/>
      <c r="K251" s="12"/>
      <c r="L251" s="66"/>
      <c r="M251" s="66"/>
      <c r="N251" s="12"/>
      <c r="O251" s="12"/>
      <c r="P251" s="12"/>
      <c r="Q251" s="12"/>
      <c r="R251" s="66"/>
      <c r="S251" s="66"/>
      <c r="T251" s="152"/>
      <c r="U251" s="152"/>
      <c r="V251" s="152"/>
      <c r="W251" s="152"/>
      <c r="X251" s="12"/>
      <c r="Y251" s="66"/>
      <c r="Z251" s="66"/>
      <c r="AA251" s="12"/>
      <c r="AB251" s="12"/>
    </row>
    <row r="252" spans="7:28">
      <c r="G252" s="12"/>
      <c r="H252" s="12"/>
      <c r="I252" s="12"/>
      <c r="J252" s="12"/>
      <c r="K252" s="12"/>
      <c r="L252" s="66"/>
      <c r="M252" s="66"/>
      <c r="N252" s="12"/>
      <c r="O252" s="12"/>
      <c r="P252" s="12"/>
      <c r="Q252" s="12"/>
      <c r="R252" s="66"/>
      <c r="S252" s="66"/>
      <c r="T252" s="152"/>
      <c r="U252" s="152"/>
      <c r="V252" s="152"/>
      <c r="W252" s="152"/>
      <c r="X252" s="12"/>
      <c r="Y252" s="66"/>
      <c r="Z252" s="66"/>
      <c r="AA252" s="12"/>
      <c r="AB252" s="12"/>
    </row>
    <row r="253" spans="7:28">
      <c r="G253" s="12"/>
      <c r="H253" s="12"/>
      <c r="I253" s="12"/>
      <c r="J253" s="12"/>
      <c r="K253" s="12"/>
      <c r="L253" s="66"/>
      <c r="M253" s="66"/>
      <c r="N253" s="12"/>
      <c r="O253" s="12"/>
      <c r="P253" s="12"/>
      <c r="Q253" s="12"/>
      <c r="R253" s="66"/>
      <c r="S253" s="66"/>
      <c r="T253" s="152"/>
      <c r="U253" s="152"/>
      <c r="V253" s="152"/>
      <c r="W253" s="152"/>
      <c r="X253" s="12"/>
      <c r="Y253" s="66"/>
      <c r="Z253" s="66"/>
      <c r="AA253" s="12"/>
      <c r="AB253" s="12"/>
    </row>
    <row r="254" spans="7:28">
      <c r="G254" s="12"/>
      <c r="H254" s="12"/>
      <c r="I254" s="12"/>
      <c r="J254" s="12"/>
      <c r="K254" s="12"/>
      <c r="L254" s="66"/>
      <c r="M254" s="66"/>
      <c r="N254" s="12"/>
      <c r="O254" s="12"/>
      <c r="P254" s="12"/>
      <c r="Q254" s="12"/>
      <c r="R254" s="66"/>
      <c r="S254" s="66"/>
      <c r="T254" s="152"/>
      <c r="U254" s="152"/>
      <c r="V254" s="152"/>
      <c r="W254" s="152"/>
      <c r="X254" s="12"/>
      <c r="Y254" s="66"/>
      <c r="Z254" s="66"/>
      <c r="AA254" s="12"/>
      <c r="AB254" s="12"/>
    </row>
    <row r="255" spans="7:28">
      <c r="G255" s="12"/>
      <c r="H255" s="12"/>
      <c r="I255" s="12"/>
      <c r="J255" s="12"/>
      <c r="K255" s="12"/>
      <c r="L255" s="66"/>
      <c r="M255" s="66"/>
      <c r="N255" s="12"/>
      <c r="O255" s="12"/>
      <c r="P255" s="12"/>
      <c r="Q255" s="12"/>
      <c r="R255" s="66"/>
      <c r="S255" s="66"/>
      <c r="T255" s="152"/>
      <c r="U255" s="152"/>
      <c r="V255" s="152"/>
      <c r="W255" s="152"/>
      <c r="X255" s="12"/>
      <c r="Y255" s="66"/>
      <c r="Z255" s="66"/>
      <c r="AA255" s="12"/>
      <c r="AB255" s="12"/>
    </row>
    <row r="256" spans="7:28">
      <c r="G256" s="12"/>
      <c r="H256" s="12"/>
      <c r="I256" s="12"/>
      <c r="J256" s="12"/>
      <c r="K256" s="12"/>
      <c r="L256" s="66"/>
      <c r="M256" s="66"/>
      <c r="N256" s="12"/>
      <c r="O256" s="12"/>
      <c r="P256" s="12"/>
      <c r="Q256" s="12"/>
      <c r="R256" s="66"/>
      <c r="S256" s="66"/>
      <c r="T256" s="152"/>
      <c r="U256" s="152"/>
      <c r="V256" s="152"/>
      <c r="W256" s="152"/>
      <c r="X256" s="12"/>
      <c r="Y256" s="66"/>
      <c r="Z256" s="66"/>
      <c r="AA256" s="12"/>
      <c r="AB256" s="12"/>
    </row>
    <row r="257" spans="7:28">
      <c r="G257" s="12"/>
      <c r="H257" s="12"/>
      <c r="I257" s="12"/>
      <c r="J257" s="12"/>
      <c r="K257" s="12"/>
      <c r="L257" s="66"/>
      <c r="M257" s="66"/>
      <c r="N257" s="12"/>
      <c r="O257" s="12"/>
      <c r="P257" s="12"/>
      <c r="Q257" s="12"/>
      <c r="R257" s="66"/>
      <c r="S257" s="66"/>
      <c r="T257" s="152"/>
      <c r="U257" s="152"/>
      <c r="V257" s="152"/>
      <c r="W257" s="152"/>
      <c r="X257" s="12"/>
      <c r="Y257" s="66"/>
      <c r="Z257" s="66"/>
      <c r="AA257" s="12"/>
      <c r="AB257" s="12"/>
    </row>
    <row r="258" spans="7:28">
      <c r="G258" s="12"/>
      <c r="H258" s="12"/>
      <c r="I258" s="12"/>
      <c r="J258" s="12"/>
      <c r="K258" s="12"/>
      <c r="L258" s="66"/>
      <c r="M258" s="66"/>
      <c r="N258" s="12"/>
      <c r="O258" s="12"/>
      <c r="P258" s="12"/>
      <c r="Q258" s="12"/>
      <c r="R258" s="66"/>
      <c r="S258" s="66"/>
      <c r="T258" s="152"/>
      <c r="U258" s="152"/>
      <c r="V258" s="152"/>
      <c r="W258" s="152"/>
      <c r="X258" s="12"/>
      <c r="Y258" s="66"/>
      <c r="Z258" s="66"/>
      <c r="AA258" s="12"/>
      <c r="AB258" s="12"/>
    </row>
    <row r="259" spans="7:28">
      <c r="G259" s="12"/>
      <c r="H259" s="12"/>
      <c r="I259" s="12"/>
      <c r="J259" s="12"/>
      <c r="K259" s="12"/>
      <c r="L259" s="66"/>
      <c r="M259" s="66"/>
      <c r="N259" s="12"/>
      <c r="O259" s="12"/>
      <c r="P259" s="12"/>
      <c r="Q259" s="12"/>
      <c r="R259" s="66"/>
      <c r="S259" s="66"/>
      <c r="T259" s="152"/>
      <c r="U259" s="152"/>
      <c r="V259" s="152"/>
      <c r="W259" s="152"/>
      <c r="X259" s="12"/>
      <c r="Y259" s="66"/>
      <c r="Z259" s="66"/>
      <c r="AA259" s="12"/>
      <c r="AB259" s="12"/>
    </row>
    <row r="260" spans="7:28">
      <c r="G260" s="12"/>
      <c r="H260" s="12"/>
      <c r="I260" s="12"/>
      <c r="J260" s="12"/>
      <c r="K260" s="12"/>
      <c r="L260" s="66"/>
      <c r="M260" s="66"/>
      <c r="N260" s="12"/>
      <c r="O260" s="12"/>
      <c r="P260" s="12"/>
      <c r="Q260" s="12"/>
      <c r="R260" s="66"/>
      <c r="S260" s="66"/>
      <c r="T260" s="152"/>
      <c r="U260" s="152"/>
      <c r="V260" s="152"/>
      <c r="W260" s="152"/>
      <c r="X260" s="12"/>
      <c r="Y260" s="66"/>
      <c r="Z260" s="66"/>
      <c r="AA260" s="12"/>
      <c r="AB260" s="12"/>
    </row>
    <row r="261" spans="7:28">
      <c r="G261" s="12"/>
      <c r="H261" s="12"/>
      <c r="I261" s="12"/>
      <c r="J261" s="12"/>
      <c r="K261" s="12"/>
      <c r="L261" s="66"/>
      <c r="M261" s="66"/>
      <c r="N261" s="12"/>
      <c r="O261" s="12"/>
      <c r="P261" s="12"/>
      <c r="Q261" s="12"/>
      <c r="R261" s="66"/>
      <c r="S261" s="66"/>
      <c r="T261" s="152"/>
      <c r="U261" s="152"/>
      <c r="V261" s="152"/>
      <c r="W261" s="152"/>
      <c r="X261" s="12"/>
      <c r="Y261" s="66"/>
      <c r="Z261" s="66"/>
      <c r="AA261" s="12"/>
      <c r="AB261" s="12"/>
    </row>
    <row r="262" spans="7:28">
      <c r="G262" s="12"/>
      <c r="H262" s="12"/>
      <c r="I262" s="12"/>
      <c r="J262" s="12"/>
      <c r="K262" s="12"/>
      <c r="L262" s="66"/>
      <c r="M262" s="66"/>
      <c r="N262" s="12"/>
      <c r="O262" s="12"/>
      <c r="P262" s="12"/>
      <c r="Q262" s="12"/>
      <c r="R262" s="66"/>
      <c r="S262" s="66"/>
      <c r="T262" s="152"/>
      <c r="U262" s="152"/>
      <c r="V262" s="152"/>
      <c r="W262" s="152"/>
      <c r="X262" s="12"/>
      <c r="Y262" s="66"/>
      <c r="Z262" s="66"/>
      <c r="AA262" s="12"/>
      <c r="AB262" s="12"/>
    </row>
    <row r="263" spans="7:28">
      <c r="G263" s="12"/>
      <c r="H263" s="12"/>
      <c r="I263" s="12"/>
      <c r="J263" s="12"/>
      <c r="K263" s="12"/>
      <c r="L263" s="66"/>
      <c r="M263" s="66"/>
      <c r="N263" s="12"/>
      <c r="O263" s="12"/>
      <c r="P263" s="12"/>
      <c r="Q263" s="12"/>
      <c r="R263" s="66"/>
      <c r="S263" s="66"/>
      <c r="T263" s="152"/>
      <c r="U263" s="152"/>
      <c r="V263" s="152"/>
      <c r="W263" s="152"/>
      <c r="X263" s="12"/>
      <c r="Y263" s="66"/>
      <c r="Z263" s="66"/>
      <c r="AA263" s="12"/>
      <c r="AB263" s="12"/>
    </row>
    <row r="264" spans="7:28">
      <c r="G264" s="12"/>
      <c r="H264" s="12"/>
      <c r="I264" s="12"/>
      <c r="J264" s="12"/>
      <c r="K264" s="12"/>
      <c r="L264" s="66"/>
      <c r="M264" s="66"/>
      <c r="N264" s="12"/>
      <c r="O264" s="12"/>
      <c r="P264" s="12"/>
      <c r="Q264" s="12"/>
      <c r="R264" s="66"/>
      <c r="S264" s="66"/>
      <c r="T264" s="152"/>
      <c r="U264" s="152"/>
      <c r="V264" s="152"/>
      <c r="W264" s="152"/>
      <c r="X264" s="12"/>
      <c r="Y264" s="66"/>
      <c r="Z264" s="66"/>
      <c r="AA264" s="12"/>
      <c r="AB264" s="12"/>
    </row>
    <row r="265" spans="7:28">
      <c r="G265" s="12"/>
      <c r="H265" s="12"/>
      <c r="I265" s="12"/>
      <c r="J265" s="12"/>
      <c r="K265" s="12"/>
      <c r="L265" s="66"/>
      <c r="M265" s="66"/>
      <c r="N265" s="12"/>
      <c r="O265" s="12"/>
      <c r="P265" s="12"/>
      <c r="Q265" s="12"/>
      <c r="R265" s="66"/>
      <c r="S265" s="66"/>
      <c r="T265" s="152"/>
      <c r="U265" s="152"/>
      <c r="V265" s="152"/>
      <c r="W265" s="152"/>
      <c r="X265" s="12"/>
      <c r="Y265" s="66"/>
      <c r="Z265" s="66"/>
      <c r="AA265" s="12"/>
      <c r="AB265" s="12"/>
    </row>
    <row r="266" spans="7:28">
      <c r="G266" s="12"/>
      <c r="H266" s="12"/>
      <c r="I266" s="12"/>
      <c r="J266" s="12"/>
      <c r="K266" s="12"/>
      <c r="L266" s="66"/>
      <c r="M266" s="66"/>
      <c r="N266" s="12"/>
      <c r="O266" s="12"/>
      <c r="P266" s="12"/>
      <c r="Q266" s="12"/>
      <c r="R266" s="66"/>
      <c r="S266" s="66"/>
      <c r="T266" s="152"/>
      <c r="U266" s="152"/>
      <c r="V266" s="152"/>
      <c r="W266" s="152"/>
      <c r="X266" s="12"/>
      <c r="Y266" s="66"/>
      <c r="Z266" s="66"/>
      <c r="AA266" s="12"/>
      <c r="AB266" s="12"/>
    </row>
    <row r="267" spans="7:28">
      <c r="G267" s="12"/>
      <c r="H267" s="12"/>
      <c r="I267" s="12"/>
      <c r="J267" s="12"/>
      <c r="K267" s="12"/>
      <c r="L267" s="66"/>
      <c r="M267" s="66"/>
      <c r="N267" s="12"/>
      <c r="O267" s="12"/>
      <c r="P267" s="12"/>
      <c r="Q267" s="12"/>
      <c r="R267" s="66"/>
      <c r="S267" s="66"/>
      <c r="T267" s="152"/>
      <c r="U267" s="152"/>
      <c r="V267" s="152"/>
      <c r="W267" s="152"/>
      <c r="X267" s="12"/>
      <c r="Y267" s="66"/>
      <c r="Z267" s="66"/>
      <c r="AA267" s="12"/>
      <c r="AB267" s="12"/>
    </row>
    <row r="268" spans="7:28">
      <c r="G268" s="12"/>
      <c r="H268" s="12"/>
      <c r="I268" s="12"/>
      <c r="J268" s="12"/>
      <c r="K268" s="12"/>
      <c r="L268" s="66"/>
      <c r="M268" s="66"/>
      <c r="N268" s="12"/>
      <c r="O268" s="12"/>
      <c r="P268" s="12"/>
      <c r="Q268" s="12"/>
      <c r="R268" s="66"/>
      <c r="S268" s="66"/>
      <c r="T268" s="152"/>
      <c r="U268" s="152"/>
      <c r="V268" s="152"/>
      <c r="W268" s="152"/>
      <c r="X268" s="12"/>
      <c r="Y268" s="66"/>
      <c r="Z268" s="66"/>
      <c r="AA268" s="12"/>
      <c r="AB268" s="12"/>
    </row>
    <row r="269" spans="7:28">
      <c r="G269" s="12"/>
      <c r="H269" s="12"/>
      <c r="I269" s="12"/>
      <c r="J269" s="12"/>
      <c r="K269" s="12"/>
      <c r="L269" s="66"/>
      <c r="M269" s="66"/>
      <c r="N269" s="12"/>
      <c r="O269" s="12"/>
      <c r="P269" s="12"/>
      <c r="Q269" s="12"/>
      <c r="R269" s="66"/>
      <c r="S269" s="66"/>
      <c r="T269" s="152"/>
      <c r="U269" s="152"/>
      <c r="V269" s="152"/>
      <c r="W269" s="152"/>
      <c r="X269" s="12"/>
      <c r="Y269" s="66"/>
      <c r="Z269" s="66"/>
      <c r="AA269" s="12"/>
      <c r="AB269" s="12"/>
    </row>
    <row r="270" spans="7:28">
      <c r="G270" s="12"/>
      <c r="H270" s="12"/>
      <c r="I270" s="12"/>
      <c r="J270" s="12"/>
      <c r="K270" s="12"/>
      <c r="L270" s="66"/>
      <c r="M270" s="66"/>
      <c r="N270" s="12"/>
      <c r="O270" s="12"/>
      <c r="P270" s="12"/>
      <c r="Q270" s="12"/>
      <c r="R270" s="66"/>
      <c r="S270" s="66"/>
      <c r="T270" s="152"/>
      <c r="U270" s="152"/>
      <c r="V270" s="152"/>
      <c r="W270" s="152"/>
      <c r="X270" s="12"/>
      <c r="Y270" s="66"/>
      <c r="Z270" s="66"/>
      <c r="AA270" s="12"/>
      <c r="AB270" s="12"/>
    </row>
    <row r="271" spans="7:28">
      <c r="G271" s="12"/>
      <c r="H271" s="12"/>
      <c r="I271" s="12"/>
      <c r="J271" s="12"/>
      <c r="K271" s="12"/>
      <c r="L271" s="66"/>
      <c r="M271" s="66"/>
      <c r="N271" s="12"/>
      <c r="O271" s="12"/>
      <c r="P271" s="12"/>
      <c r="Q271" s="12"/>
      <c r="R271" s="66"/>
      <c r="S271" s="66"/>
      <c r="T271" s="152"/>
      <c r="U271" s="152"/>
      <c r="V271" s="152"/>
      <c r="W271" s="152"/>
      <c r="X271" s="12"/>
      <c r="Y271" s="66"/>
      <c r="Z271" s="66"/>
      <c r="AA271" s="12"/>
      <c r="AB271" s="12"/>
    </row>
    <row r="272" spans="7:28">
      <c r="G272" s="12"/>
      <c r="H272" s="12"/>
      <c r="I272" s="12"/>
      <c r="J272" s="12"/>
      <c r="K272" s="12"/>
      <c r="L272" s="66"/>
      <c r="M272" s="66"/>
      <c r="N272" s="12"/>
      <c r="O272" s="12"/>
      <c r="P272" s="12"/>
      <c r="Q272" s="12"/>
      <c r="R272" s="66"/>
      <c r="S272" s="66"/>
      <c r="T272" s="152"/>
      <c r="U272" s="152"/>
      <c r="V272" s="152"/>
      <c r="W272" s="152"/>
      <c r="X272" s="12"/>
      <c r="Y272" s="66"/>
      <c r="Z272" s="66"/>
      <c r="AA272" s="12"/>
      <c r="AB272" s="12"/>
    </row>
    <row r="273" spans="1:28">
      <c r="G273" s="12"/>
      <c r="H273" s="12"/>
      <c r="I273" s="12"/>
      <c r="J273" s="12"/>
      <c r="K273" s="12"/>
      <c r="L273" s="66"/>
      <c r="M273" s="66"/>
      <c r="N273" s="12"/>
      <c r="O273" s="12"/>
      <c r="P273" s="12"/>
      <c r="Q273" s="12"/>
      <c r="R273" s="66"/>
      <c r="S273" s="66"/>
      <c r="T273" s="152"/>
      <c r="U273" s="152"/>
      <c r="V273" s="152"/>
      <c r="W273" s="152"/>
      <c r="X273" s="12"/>
      <c r="Y273" s="66"/>
      <c r="Z273" s="66"/>
      <c r="AA273" s="12"/>
      <c r="AB273" s="12"/>
    </row>
    <row r="274" spans="1:28">
      <c r="G274" s="12"/>
      <c r="H274" s="12"/>
      <c r="I274" s="12"/>
      <c r="J274" s="12"/>
      <c r="K274" s="12"/>
      <c r="L274" s="66"/>
      <c r="M274" s="66"/>
      <c r="N274" s="12"/>
      <c r="O274" s="12"/>
      <c r="P274" s="12"/>
      <c r="Q274" s="12"/>
      <c r="R274" s="66"/>
      <c r="S274" s="66"/>
      <c r="T274" s="152"/>
      <c r="U274" s="152"/>
      <c r="V274" s="152"/>
      <c r="W274" s="152"/>
      <c r="X274" s="12"/>
      <c r="Y274" s="66"/>
      <c r="Z274" s="66"/>
      <c r="AA274" s="12"/>
      <c r="AB274" s="12"/>
    </row>
    <row r="275" spans="1:28">
      <c r="G275" s="12"/>
      <c r="H275" s="12"/>
      <c r="I275" s="12"/>
      <c r="J275" s="12"/>
      <c r="K275" s="12"/>
      <c r="L275" s="66"/>
      <c r="M275" s="66"/>
      <c r="N275" s="12"/>
      <c r="O275" s="12"/>
      <c r="P275" s="12"/>
      <c r="Q275" s="12"/>
      <c r="R275" s="66"/>
      <c r="S275" s="66"/>
      <c r="T275" s="152"/>
      <c r="U275" s="152"/>
      <c r="V275" s="152"/>
      <c r="W275" s="152"/>
      <c r="X275" s="12"/>
      <c r="Y275" s="66"/>
      <c r="Z275" s="66"/>
      <c r="AA275" s="12"/>
      <c r="AB275" s="12"/>
    </row>
    <row r="276" spans="1:28">
      <c r="G276" s="12"/>
      <c r="H276" s="12"/>
      <c r="I276" s="12"/>
      <c r="J276" s="12"/>
      <c r="K276" s="12"/>
      <c r="L276" s="66"/>
      <c r="M276" s="66"/>
      <c r="N276" s="12"/>
      <c r="O276" s="12"/>
      <c r="P276" s="12"/>
      <c r="Q276" s="12"/>
      <c r="R276" s="66"/>
      <c r="S276" s="66"/>
      <c r="T276" s="152"/>
      <c r="U276" s="152"/>
      <c r="V276" s="152"/>
      <c r="W276" s="152"/>
      <c r="X276" s="12"/>
      <c r="Y276" s="66"/>
      <c r="Z276" s="66"/>
      <c r="AA276" s="12"/>
      <c r="AB276" s="12"/>
    </row>
    <row r="277" spans="1:28">
      <c r="G277" s="12"/>
      <c r="H277" s="12"/>
      <c r="I277" s="12"/>
      <c r="J277" s="12"/>
      <c r="K277" s="12"/>
      <c r="L277" s="66"/>
      <c r="M277" s="66"/>
      <c r="N277" s="12"/>
      <c r="O277" s="12"/>
      <c r="P277" s="12"/>
      <c r="Q277" s="12"/>
      <c r="R277" s="66"/>
      <c r="S277" s="66"/>
      <c r="T277" s="152"/>
      <c r="U277" s="152"/>
      <c r="V277" s="152"/>
      <c r="W277" s="152"/>
      <c r="X277" s="12"/>
      <c r="Y277" s="66"/>
      <c r="Z277" s="66"/>
      <c r="AA277" s="12"/>
      <c r="AB277" s="12"/>
    </row>
    <row r="278" spans="1:28">
      <c r="G278" s="12"/>
      <c r="H278" s="12"/>
      <c r="I278" s="12"/>
      <c r="J278" s="12"/>
      <c r="K278" s="12"/>
      <c r="L278" s="66"/>
      <c r="M278" s="66"/>
      <c r="N278" s="12"/>
      <c r="O278" s="12"/>
      <c r="P278" s="12"/>
      <c r="Q278" s="12"/>
      <c r="R278" s="66"/>
      <c r="S278" s="66"/>
      <c r="T278" s="152"/>
      <c r="U278" s="152"/>
      <c r="V278" s="152"/>
      <c r="W278" s="152"/>
      <c r="X278" s="12"/>
      <c r="Y278" s="66"/>
      <c r="Z278" s="66"/>
      <c r="AA278" s="12"/>
      <c r="AB278" s="12"/>
    </row>
    <row r="279" spans="1:28">
      <c r="G279" s="12"/>
      <c r="H279" s="12"/>
      <c r="I279" s="12"/>
      <c r="J279" s="12"/>
      <c r="K279" s="12"/>
      <c r="L279" s="66"/>
      <c r="M279" s="66"/>
      <c r="N279" s="12"/>
      <c r="O279" s="12"/>
      <c r="P279" s="12"/>
      <c r="Q279" s="12"/>
      <c r="R279" s="66"/>
      <c r="S279" s="66"/>
      <c r="T279" s="152"/>
      <c r="U279" s="152"/>
      <c r="V279" s="152"/>
      <c r="W279" s="152"/>
      <c r="X279" s="12"/>
      <c r="Y279" s="66"/>
      <c r="Z279" s="66"/>
      <c r="AA279" s="12"/>
      <c r="AB279" s="12"/>
    </row>
    <row r="280" spans="1:28">
      <c r="G280" s="12"/>
      <c r="H280" s="12"/>
      <c r="I280" s="12"/>
      <c r="J280" s="12"/>
      <c r="K280" s="12"/>
      <c r="L280" s="66"/>
      <c r="M280" s="66"/>
      <c r="N280" s="12"/>
      <c r="O280" s="12"/>
      <c r="P280" s="12"/>
      <c r="Q280" s="12"/>
      <c r="R280" s="66"/>
      <c r="S280" s="66"/>
      <c r="T280" s="152"/>
      <c r="U280" s="152"/>
      <c r="V280" s="152"/>
      <c r="W280" s="152"/>
      <c r="X280" s="12"/>
      <c r="Y280" s="66"/>
      <c r="Z280" s="66"/>
      <c r="AA280" s="12"/>
      <c r="AB280" s="12"/>
    </row>
    <row r="281" spans="1:28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66"/>
      <c r="M281" s="66"/>
      <c r="N281" s="12"/>
      <c r="O281" s="12"/>
      <c r="P281" s="12"/>
      <c r="Q281" s="12"/>
      <c r="R281" s="66"/>
      <c r="S281" s="66"/>
      <c r="T281" s="152"/>
      <c r="U281" s="152"/>
      <c r="V281" s="152"/>
      <c r="W281" s="152"/>
      <c r="X281" s="12"/>
      <c r="Y281" s="66"/>
      <c r="Z281" s="66"/>
      <c r="AA281" s="12"/>
      <c r="AB281" s="12"/>
    </row>
    <row r="282" spans="1:28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66"/>
      <c r="M282" s="66"/>
      <c r="N282" s="12"/>
      <c r="O282" s="12"/>
      <c r="P282" s="12"/>
      <c r="Q282" s="12"/>
      <c r="R282" s="66"/>
      <c r="S282" s="66"/>
      <c r="T282" s="152"/>
      <c r="U282" s="152"/>
      <c r="V282" s="152"/>
      <c r="W282" s="152"/>
      <c r="X282" s="12"/>
      <c r="Y282" s="66"/>
      <c r="Z282" s="66"/>
      <c r="AA282" s="12"/>
      <c r="AB282" s="12"/>
    </row>
    <row r="283" spans="1:28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67"/>
      <c r="M283" s="66"/>
      <c r="N283" s="12"/>
      <c r="O283" s="12"/>
      <c r="P283" s="12"/>
      <c r="Q283" s="12"/>
      <c r="R283" s="66"/>
      <c r="S283" s="66"/>
      <c r="T283" s="152"/>
      <c r="U283" s="152"/>
      <c r="V283" s="152"/>
      <c r="W283" s="152"/>
      <c r="X283" s="12"/>
      <c r="Y283" s="66"/>
      <c r="Z283" s="66"/>
      <c r="AA283" s="12"/>
      <c r="AB283" s="12"/>
    </row>
    <row r="284" spans="1:28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68"/>
      <c r="M284" s="66"/>
      <c r="N284" s="12"/>
      <c r="O284" s="12"/>
      <c r="P284" s="12"/>
      <c r="Q284" s="12"/>
      <c r="R284" s="66"/>
      <c r="S284" s="66"/>
      <c r="T284" s="152"/>
      <c r="U284" s="152"/>
      <c r="V284" s="152"/>
      <c r="W284" s="152"/>
      <c r="X284" s="12"/>
      <c r="Y284" s="66"/>
      <c r="Z284" s="66"/>
      <c r="AA284" s="12"/>
    </row>
    <row r="285" spans="1:28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68"/>
      <c r="M285" s="66"/>
      <c r="N285" s="12"/>
      <c r="O285" s="12"/>
      <c r="P285" s="12"/>
      <c r="Q285" s="12"/>
      <c r="R285" s="66"/>
      <c r="S285" s="66"/>
      <c r="T285" s="152"/>
      <c r="U285" s="152"/>
      <c r="V285" s="152"/>
      <c r="W285" s="152"/>
      <c r="X285" s="12"/>
      <c r="Y285" s="66"/>
      <c r="Z285" s="66"/>
      <c r="AA285" s="12"/>
    </row>
    <row r="286" spans="1:28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68"/>
      <c r="M286" s="66"/>
      <c r="N286" s="12"/>
      <c r="O286" s="12"/>
      <c r="P286" s="12"/>
      <c r="Q286" s="12"/>
      <c r="R286" s="66"/>
      <c r="S286" s="66"/>
      <c r="T286" s="152"/>
      <c r="U286" s="152"/>
      <c r="V286" s="152"/>
      <c r="W286" s="152"/>
      <c r="X286" s="12"/>
      <c r="Y286" s="66"/>
      <c r="Z286" s="66"/>
      <c r="AA286" s="12"/>
    </row>
    <row r="287" spans="1:28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68"/>
      <c r="M287" s="66"/>
      <c r="N287" s="12"/>
      <c r="O287" s="12"/>
      <c r="P287" s="12"/>
      <c r="Q287" s="12"/>
      <c r="R287" s="66"/>
      <c r="S287" s="66"/>
      <c r="T287" s="152"/>
      <c r="U287" s="152"/>
      <c r="V287" s="152"/>
      <c r="W287" s="152"/>
      <c r="X287" s="12"/>
      <c r="Y287" s="66"/>
      <c r="Z287" s="66"/>
      <c r="AA287" s="12"/>
    </row>
    <row r="288" spans="1:28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68"/>
      <c r="M288" s="66"/>
      <c r="N288" s="12"/>
      <c r="O288" s="12"/>
      <c r="P288" s="12"/>
      <c r="Q288" s="12"/>
      <c r="R288" s="66"/>
      <c r="S288" s="66"/>
      <c r="T288" s="152"/>
      <c r="U288" s="152"/>
      <c r="V288" s="152"/>
      <c r="W288" s="152"/>
      <c r="X288" s="12"/>
      <c r="Y288" s="66"/>
      <c r="Z288" s="66"/>
      <c r="AA288" s="12"/>
    </row>
    <row r="289" spans="1:27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68"/>
      <c r="M289" s="66"/>
      <c r="N289" s="12"/>
      <c r="O289" s="12"/>
      <c r="P289" s="12"/>
      <c r="Q289" s="12"/>
      <c r="R289" s="66"/>
      <c r="S289" s="66"/>
      <c r="T289" s="152"/>
      <c r="U289" s="152"/>
      <c r="V289" s="152"/>
      <c r="W289" s="152"/>
      <c r="X289" s="12"/>
      <c r="Y289" s="66"/>
      <c r="Z289" s="66"/>
      <c r="AA289" s="12"/>
    </row>
    <row r="290" spans="1:27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68"/>
      <c r="M290" s="67"/>
      <c r="N290" s="30"/>
      <c r="O290" s="30"/>
      <c r="P290" s="30"/>
      <c r="Q290" s="30"/>
      <c r="R290" s="67"/>
      <c r="S290" s="67"/>
      <c r="U290" s="153"/>
      <c r="AA290" s="30"/>
    </row>
    <row r="291" spans="1:27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68"/>
      <c r="M291" s="68"/>
      <c r="N291" s="32"/>
      <c r="O291" s="32"/>
      <c r="P291" s="32"/>
      <c r="Q291" s="32"/>
      <c r="R291" s="68"/>
      <c r="S291" s="68"/>
      <c r="U291" s="154"/>
      <c r="AA291" s="32"/>
    </row>
    <row r="292" spans="1:27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68"/>
      <c r="M292" s="68"/>
      <c r="N292" s="32"/>
      <c r="O292" s="32"/>
      <c r="P292" s="32"/>
      <c r="Q292" s="32"/>
      <c r="R292" s="68"/>
      <c r="S292" s="68"/>
      <c r="U292" s="154"/>
      <c r="AA292" s="32"/>
    </row>
    <row r="293" spans="1:27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68"/>
      <c r="M293" s="68"/>
      <c r="N293" s="32"/>
      <c r="O293" s="32"/>
      <c r="P293" s="32"/>
      <c r="Q293" s="32"/>
      <c r="R293" s="68"/>
      <c r="S293" s="68"/>
      <c r="U293" s="154"/>
      <c r="AA293" s="32"/>
    </row>
    <row r="294" spans="1:27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68"/>
      <c r="M294" s="68"/>
      <c r="N294" s="32"/>
      <c r="O294" s="32"/>
      <c r="P294" s="32"/>
      <c r="Q294" s="32"/>
      <c r="R294" s="68"/>
      <c r="S294" s="68"/>
      <c r="U294" s="154"/>
      <c r="AA294" s="32"/>
    </row>
    <row r="295" spans="1:27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68"/>
      <c r="M295" s="68"/>
      <c r="N295" s="32"/>
      <c r="O295" s="32"/>
      <c r="P295" s="32"/>
      <c r="Q295" s="32"/>
      <c r="R295" s="68"/>
      <c r="S295" s="68"/>
      <c r="U295" s="154"/>
      <c r="AA295" s="32"/>
    </row>
    <row r="296" spans="1:27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68"/>
      <c r="M296" s="68"/>
      <c r="N296" s="32"/>
      <c r="O296" s="32"/>
      <c r="P296" s="32"/>
      <c r="Q296" s="32"/>
      <c r="R296" s="68"/>
      <c r="S296" s="68"/>
      <c r="U296" s="154"/>
      <c r="AA296" s="32"/>
    </row>
    <row r="297" spans="1:27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68"/>
      <c r="M297" s="68"/>
      <c r="N297" s="32"/>
      <c r="O297" s="32"/>
      <c r="P297" s="32"/>
      <c r="Q297" s="32"/>
      <c r="R297" s="68"/>
      <c r="S297" s="68"/>
      <c r="U297" s="154"/>
      <c r="AA297" s="32"/>
    </row>
    <row r="298" spans="1:27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68"/>
      <c r="M298" s="68"/>
      <c r="N298" s="32"/>
      <c r="O298" s="32"/>
      <c r="P298" s="32"/>
      <c r="Q298" s="32"/>
      <c r="R298" s="68"/>
      <c r="S298" s="68"/>
      <c r="U298" s="154"/>
      <c r="AA298" s="32"/>
    </row>
    <row r="299" spans="1:27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68"/>
      <c r="M299" s="68"/>
      <c r="N299" s="32"/>
      <c r="O299" s="32"/>
      <c r="P299" s="32"/>
      <c r="Q299" s="32"/>
      <c r="R299" s="68"/>
      <c r="S299" s="68"/>
      <c r="U299" s="154"/>
      <c r="AA299" s="32"/>
    </row>
    <row r="300" spans="1:27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68"/>
      <c r="M300" s="68"/>
      <c r="N300" s="32"/>
      <c r="O300" s="32"/>
      <c r="P300" s="32"/>
      <c r="Q300" s="32"/>
      <c r="R300" s="68"/>
      <c r="S300" s="68"/>
      <c r="U300" s="154"/>
      <c r="AA300" s="32"/>
    </row>
    <row r="301" spans="1:27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68"/>
      <c r="M301" s="68"/>
      <c r="N301" s="32"/>
      <c r="O301" s="32"/>
      <c r="P301" s="32"/>
      <c r="Q301" s="32"/>
      <c r="R301" s="68"/>
      <c r="S301" s="68"/>
      <c r="U301" s="154"/>
      <c r="AA301" s="32"/>
    </row>
    <row r="302" spans="1:27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68"/>
      <c r="M302" s="68"/>
      <c r="N302" s="32"/>
      <c r="O302" s="32"/>
      <c r="P302" s="32"/>
      <c r="Q302" s="32"/>
      <c r="R302" s="68"/>
      <c r="S302" s="68"/>
      <c r="U302" s="154"/>
      <c r="AA302" s="32"/>
    </row>
    <row r="303" spans="1:27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68"/>
      <c r="M303" s="68"/>
      <c r="N303" s="32"/>
      <c r="O303" s="32"/>
      <c r="P303" s="32"/>
      <c r="Q303" s="32"/>
      <c r="R303" s="68"/>
      <c r="S303" s="68"/>
      <c r="U303" s="154"/>
      <c r="AA303" s="32"/>
    </row>
    <row r="304" spans="1:27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68"/>
      <c r="M304" s="68"/>
      <c r="N304" s="32"/>
      <c r="O304" s="32"/>
      <c r="P304" s="32"/>
      <c r="Q304" s="32"/>
      <c r="R304" s="68"/>
      <c r="S304" s="68"/>
      <c r="U304" s="154"/>
      <c r="AA304" s="32"/>
    </row>
    <row r="305" spans="1:27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68"/>
      <c r="M305" s="68"/>
      <c r="N305" s="32"/>
      <c r="O305" s="32"/>
      <c r="P305" s="32"/>
      <c r="Q305" s="32"/>
      <c r="R305" s="68"/>
      <c r="S305" s="68"/>
      <c r="U305" s="154"/>
      <c r="AA305" s="32"/>
    </row>
    <row r="306" spans="1:27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68"/>
      <c r="M306" s="68"/>
      <c r="N306" s="32"/>
      <c r="O306" s="32"/>
      <c r="P306" s="32"/>
      <c r="Q306" s="32"/>
      <c r="R306" s="68"/>
      <c r="S306" s="68"/>
      <c r="U306" s="154"/>
      <c r="AA306" s="32"/>
    </row>
    <row r="307" spans="1:27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68"/>
      <c r="M307" s="68"/>
      <c r="N307" s="32"/>
      <c r="O307" s="32"/>
      <c r="P307" s="32"/>
      <c r="Q307" s="32"/>
      <c r="R307" s="68"/>
      <c r="S307" s="68"/>
      <c r="U307" s="154"/>
      <c r="AA307" s="32"/>
    </row>
    <row r="308" spans="1:27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68"/>
      <c r="M308" s="68"/>
      <c r="N308" s="32"/>
      <c r="O308" s="32"/>
      <c r="P308" s="32"/>
      <c r="Q308" s="32"/>
      <c r="R308" s="68"/>
      <c r="S308" s="68"/>
      <c r="U308" s="154"/>
      <c r="AA308" s="32"/>
    </row>
    <row r="309" spans="1:27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68"/>
      <c r="M309" s="68"/>
      <c r="N309" s="32"/>
      <c r="O309" s="32"/>
      <c r="P309" s="32"/>
      <c r="Q309" s="32"/>
      <c r="R309" s="68"/>
      <c r="S309" s="68"/>
      <c r="U309" s="154"/>
      <c r="AA309" s="32"/>
    </row>
    <row r="310" spans="1:27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68"/>
      <c r="M310" s="68"/>
      <c r="N310" s="32"/>
      <c r="O310" s="32"/>
      <c r="P310" s="32"/>
      <c r="Q310" s="32"/>
      <c r="R310" s="68"/>
      <c r="S310" s="68"/>
      <c r="U310" s="154"/>
      <c r="AA310" s="32"/>
    </row>
    <row r="311" spans="1:27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68"/>
      <c r="M311" s="68"/>
      <c r="N311" s="32"/>
      <c r="O311" s="32"/>
      <c r="P311" s="32"/>
      <c r="Q311" s="32"/>
      <c r="R311" s="68"/>
      <c r="S311" s="68"/>
      <c r="U311" s="154"/>
      <c r="AA311" s="32"/>
    </row>
    <row r="312" spans="1:27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68"/>
      <c r="M312" s="68"/>
      <c r="N312" s="32"/>
      <c r="O312" s="32"/>
      <c r="P312" s="32"/>
      <c r="Q312" s="32"/>
      <c r="R312" s="68"/>
      <c r="S312" s="68"/>
      <c r="U312" s="154"/>
      <c r="AA312" s="32"/>
    </row>
    <row r="313" spans="1:27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68"/>
      <c r="M313" s="68"/>
      <c r="N313" s="32"/>
      <c r="O313" s="32"/>
      <c r="P313" s="32"/>
      <c r="Q313" s="32"/>
      <c r="R313" s="68"/>
      <c r="S313" s="68"/>
      <c r="U313" s="154"/>
      <c r="AA313" s="32"/>
    </row>
    <row r="314" spans="1:27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68"/>
      <c r="M314" s="68"/>
      <c r="N314" s="32"/>
      <c r="O314" s="32"/>
      <c r="P314" s="32"/>
      <c r="Q314" s="32"/>
      <c r="R314" s="68"/>
      <c r="S314" s="68"/>
      <c r="U314" s="154"/>
      <c r="AA314" s="32"/>
    </row>
    <row r="315" spans="1:27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68"/>
      <c r="M315" s="68"/>
      <c r="N315" s="32"/>
      <c r="O315" s="32"/>
      <c r="P315" s="32"/>
      <c r="Q315" s="32"/>
      <c r="R315" s="68"/>
      <c r="S315" s="68"/>
      <c r="U315" s="154"/>
      <c r="AA315" s="32"/>
    </row>
    <row r="316" spans="1:27">
      <c r="L316" s="68"/>
      <c r="M316" s="68"/>
      <c r="N316" s="32"/>
      <c r="O316" s="32"/>
      <c r="P316" s="32"/>
      <c r="Q316" s="32"/>
      <c r="R316" s="68"/>
      <c r="S316" s="68"/>
      <c r="U316" s="154"/>
      <c r="AA316" s="32"/>
    </row>
    <row r="317" spans="1:27">
      <c r="L317" s="68"/>
      <c r="M317" s="68"/>
      <c r="N317" s="32"/>
      <c r="O317" s="32"/>
      <c r="P317" s="32"/>
      <c r="Q317" s="32"/>
      <c r="R317" s="68"/>
      <c r="S317" s="68"/>
      <c r="U317" s="154"/>
      <c r="AA317" s="32"/>
    </row>
    <row r="318" spans="1:27">
      <c r="L318" s="68"/>
      <c r="M318" s="68"/>
      <c r="N318" s="32"/>
      <c r="O318" s="32"/>
      <c r="P318" s="32"/>
      <c r="Q318" s="32"/>
      <c r="R318" s="68"/>
      <c r="S318" s="68"/>
      <c r="U318" s="154"/>
      <c r="AA318" s="32"/>
    </row>
    <row r="319" spans="1:27">
      <c r="L319" s="68"/>
      <c r="M319" s="68"/>
      <c r="N319" s="32"/>
      <c r="O319" s="32"/>
      <c r="P319" s="32"/>
      <c r="Q319" s="32"/>
      <c r="R319" s="68"/>
      <c r="S319" s="68"/>
      <c r="U319" s="154"/>
      <c r="AA319" s="32"/>
    </row>
    <row r="320" spans="1:27">
      <c r="L320" s="68"/>
      <c r="M320" s="68"/>
      <c r="N320" s="32"/>
      <c r="O320" s="32"/>
      <c r="P320" s="32"/>
      <c r="Q320" s="32"/>
      <c r="R320" s="68"/>
      <c r="S320" s="68"/>
      <c r="U320" s="154"/>
      <c r="AA320" s="32"/>
    </row>
    <row r="321" spans="12:27">
      <c r="L321" s="68"/>
      <c r="M321" s="68"/>
      <c r="N321" s="32"/>
      <c r="O321" s="32"/>
      <c r="P321" s="32"/>
      <c r="Q321" s="32"/>
      <c r="R321" s="68"/>
      <c r="S321" s="68"/>
      <c r="U321" s="154"/>
      <c r="AA321" s="32"/>
    </row>
    <row r="322" spans="12:27">
      <c r="L322" s="68"/>
      <c r="M322" s="68"/>
      <c r="N322" s="32"/>
      <c r="O322" s="32"/>
      <c r="P322" s="32"/>
      <c r="Q322" s="32"/>
      <c r="R322" s="68"/>
      <c r="S322" s="68"/>
      <c r="U322" s="154"/>
      <c r="AA322" s="32"/>
    </row>
    <row r="323" spans="12:27">
      <c r="L323" s="68"/>
      <c r="M323" s="68"/>
      <c r="N323" s="32"/>
      <c r="O323" s="32"/>
      <c r="P323" s="32"/>
      <c r="Q323" s="32"/>
      <c r="R323" s="68"/>
      <c r="S323" s="68"/>
      <c r="U323" s="154"/>
      <c r="AA323" s="32"/>
    </row>
    <row r="324" spans="12:27">
      <c r="L324" s="68"/>
      <c r="M324" s="68"/>
      <c r="N324" s="32"/>
      <c r="O324" s="32"/>
      <c r="P324" s="32"/>
      <c r="Q324" s="32"/>
      <c r="R324" s="68"/>
      <c r="S324" s="68"/>
      <c r="U324" s="154"/>
      <c r="AA324" s="32"/>
    </row>
    <row r="325" spans="12:27">
      <c r="L325" s="68"/>
      <c r="M325" s="68"/>
      <c r="N325" s="32"/>
      <c r="O325" s="32"/>
      <c r="P325" s="32"/>
      <c r="Q325" s="32"/>
      <c r="R325" s="68"/>
    </row>
    <row r="326" spans="12:27">
      <c r="L326" s="68"/>
      <c r="M326" s="68"/>
      <c r="N326" s="32"/>
      <c r="O326" s="32"/>
      <c r="P326" s="32"/>
      <c r="Q326" s="32"/>
      <c r="R326" s="68"/>
    </row>
    <row r="327" spans="12:27">
      <c r="L327" s="68"/>
      <c r="M327" s="68"/>
      <c r="N327" s="32"/>
      <c r="O327" s="32"/>
      <c r="P327" s="32"/>
      <c r="Q327" s="32"/>
      <c r="R327" s="68"/>
    </row>
    <row r="328" spans="12:27">
      <c r="L328" s="68"/>
      <c r="M328" s="68"/>
      <c r="N328" s="32"/>
      <c r="O328" s="32"/>
      <c r="P328" s="32"/>
      <c r="Q328" s="32"/>
      <c r="R328" s="68"/>
    </row>
    <row r="329" spans="12:27">
      <c r="L329" s="68"/>
      <c r="M329" s="68"/>
      <c r="N329" s="32"/>
      <c r="O329" s="32"/>
      <c r="P329" s="32"/>
      <c r="Q329" s="32"/>
      <c r="R329" s="68"/>
    </row>
    <row r="330" spans="12:27">
      <c r="L330" s="68"/>
      <c r="M330" s="68"/>
      <c r="N330" s="32"/>
      <c r="O330" s="32"/>
      <c r="P330" s="32"/>
      <c r="Q330" s="32"/>
      <c r="R330" s="68"/>
    </row>
    <row r="331" spans="12:27">
      <c r="L331" s="68"/>
      <c r="M331" s="68"/>
      <c r="N331" s="32"/>
      <c r="O331" s="32"/>
      <c r="P331" s="32"/>
      <c r="Q331" s="32"/>
      <c r="R331" s="68"/>
    </row>
    <row r="332" spans="12:27">
      <c r="L332" s="68"/>
      <c r="M332" s="68"/>
      <c r="N332" s="32"/>
      <c r="O332" s="32"/>
      <c r="P332" s="32"/>
      <c r="Q332" s="32"/>
      <c r="R332" s="68"/>
    </row>
    <row r="333" spans="12:27">
      <c r="L333" s="68"/>
      <c r="M333" s="68"/>
      <c r="N333" s="32"/>
      <c r="O333" s="32"/>
      <c r="P333" s="32"/>
      <c r="Q333" s="32"/>
      <c r="R333" s="68"/>
    </row>
    <row r="334" spans="12:27">
      <c r="L334" s="68"/>
      <c r="M334" s="68"/>
      <c r="N334" s="32"/>
      <c r="O334" s="32"/>
      <c r="P334" s="32"/>
      <c r="Q334" s="32"/>
      <c r="R334" s="68"/>
    </row>
    <row r="335" spans="12:27">
      <c r="L335" s="68"/>
      <c r="M335" s="68"/>
      <c r="N335" s="32"/>
      <c r="O335" s="32"/>
      <c r="P335" s="32"/>
      <c r="Q335" s="32"/>
      <c r="R335" s="68"/>
    </row>
    <row r="336" spans="12:27">
      <c r="L336" s="68"/>
      <c r="M336" s="68"/>
      <c r="N336" s="32"/>
      <c r="O336" s="32"/>
      <c r="P336" s="32"/>
      <c r="Q336" s="32"/>
      <c r="R336" s="68"/>
    </row>
    <row r="337" spans="12:18">
      <c r="L337" s="68"/>
      <c r="M337" s="68"/>
      <c r="N337" s="32"/>
      <c r="O337" s="32"/>
      <c r="P337" s="32"/>
      <c r="Q337" s="32"/>
      <c r="R337" s="68"/>
    </row>
    <row r="338" spans="12:18">
      <c r="L338" s="68"/>
      <c r="M338" s="68"/>
      <c r="N338" s="32"/>
      <c r="O338" s="32"/>
      <c r="P338" s="32"/>
      <c r="Q338" s="32"/>
      <c r="R338" s="68"/>
    </row>
    <row r="339" spans="12:18">
      <c r="L339" s="68"/>
      <c r="M339" s="68"/>
      <c r="N339" s="32"/>
      <c r="O339" s="32"/>
      <c r="P339" s="32"/>
      <c r="Q339" s="32"/>
      <c r="R339" s="68"/>
    </row>
    <row r="340" spans="12:18">
      <c r="L340" s="68"/>
      <c r="M340" s="68"/>
      <c r="N340" s="32"/>
      <c r="O340" s="32"/>
      <c r="P340" s="32"/>
      <c r="Q340" s="32"/>
      <c r="R340" s="68"/>
    </row>
    <row r="341" spans="12:18">
      <c r="M341" s="68"/>
      <c r="N341" s="32"/>
      <c r="O341" s="32"/>
      <c r="P341" s="32"/>
      <c r="Q341" s="32"/>
      <c r="R341" s="68"/>
    </row>
    <row r="342" spans="12:18">
      <c r="M342" s="68"/>
      <c r="N342" s="32"/>
      <c r="O342" s="32"/>
      <c r="P342" s="32"/>
      <c r="Q342" s="32"/>
      <c r="R342" s="68"/>
    </row>
    <row r="343" spans="12:18">
      <c r="M343" s="68"/>
      <c r="N343" s="32"/>
      <c r="O343" s="32"/>
      <c r="P343" s="32"/>
      <c r="Q343" s="32"/>
      <c r="R343" s="68"/>
    </row>
    <row r="344" spans="12:18">
      <c r="M344" s="68"/>
      <c r="N344" s="32"/>
      <c r="O344" s="32"/>
      <c r="P344" s="32"/>
      <c r="Q344" s="32"/>
      <c r="R344" s="68"/>
    </row>
    <row r="345" spans="12:18">
      <c r="M345" s="68"/>
      <c r="N345" s="32"/>
      <c r="O345" s="32"/>
      <c r="P345" s="32"/>
      <c r="Q345" s="32"/>
      <c r="R345" s="68"/>
    </row>
    <row r="346" spans="12:18">
      <c r="M346" s="68"/>
      <c r="N346" s="32"/>
      <c r="O346" s="32"/>
      <c r="P346" s="32"/>
      <c r="Q346" s="32"/>
      <c r="R346" s="68"/>
    </row>
    <row r="347" spans="12:18">
      <c r="M347" s="68"/>
      <c r="N347" s="32"/>
      <c r="O347" s="32"/>
      <c r="P347" s="32"/>
      <c r="Q347" s="32"/>
      <c r="R347" s="68"/>
    </row>
  </sheetData>
  <mergeCells count="2">
    <mergeCell ref="K3:N3"/>
    <mergeCell ref="I7:J7"/>
  </mergeCells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D748F-E15D-4DAE-849C-C75528864218}">
  <dimension ref="A1"/>
  <sheetViews>
    <sheetView zoomScale="97" zoomScaleNormal="97" workbookViewId="0">
      <selection activeCell="A10" sqref="A10"/>
    </sheetView>
  </sheetViews>
  <sheetFormatPr baseColWidth="10" defaultRowHeight="1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T1812"/>
  <sheetViews>
    <sheetView zoomScale="91" zoomScaleNormal="91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X14" sqref="X14"/>
    </sheetView>
  </sheetViews>
  <sheetFormatPr baseColWidth="10" defaultRowHeight="15"/>
  <cols>
    <col min="1" max="1" width="2.81640625" customWidth="1"/>
    <col min="2" max="2" width="5.90625" customWidth="1"/>
    <col min="3" max="3" width="3.08984375" customWidth="1"/>
    <col min="4" max="4" width="4.453125" customWidth="1"/>
    <col min="6" max="6" width="7" customWidth="1"/>
    <col min="7" max="7" width="6.54296875" customWidth="1"/>
    <col min="8" max="8" width="5.453125" customWidth="1"/>
    <col min="9" max="9" width="6.1796875" style="96" customWidth="1"/>
    <col min="10" max="10" width="6" style="96" customWidth="1"/>
    <col min="11" max="11" width="1.7265625" style="96" customWidth="1"/>
    <col min="12" max="12" width="6.36328125" customWidth="1"/>
    <col min="13" max="13" width="5.90625" customWidth="1"/>
    <col min="14" max="14" width="2.1796875" customWidth="1"/>
    <col min="15" max="15" width="6.81640625" style="9" customWidth="1"/>
    <col min="16" max="16" width="4.81640625" style="9" customWidth="1"/>
    <col min="17" max="17" width="6.81640625" style="9" customWidth="1"/>
    <col min="18" max="18" width="7" style="96" customWidth="1"/>
    <col min="19" max="19" width="7.453125" customWidth="1"/>
    <col min="20" max="20" width="7.1796875" style="9" customWidth="1"/>
    <col min="21" max="21" width="7.08984375" style="96" customWidth="1"/>
    <col min="22" max="22" width="7.54296875" customWidth="1"/>
    <col min="23" max="23" width="9.453125" style="9" customWidth="1"/>
    <col min="24" max="24" width="8.453125" customWidth="1"/>
    <col min="25" max="25" width="11" customWidth="1"/>
    <col min="26" max="26" width="8.90625" customWidth="1"/>
    <col min="27" max="27" width="9.36328125" customWidth="1"/>
    <col min="28" max="28" width="9.54296875" customWidth="1"/>
    <col min="29" max="29" width="8.453125" customWidth="1"/>
    <col min="31" max="31" width="9.453125" customWidth="1"/>
    <col min="32" max="32" width="8.90625" customWidth="1"/>
    <col min="33" max="33" width="12.36328125" customWidth="1"/>
    <col min="34" max="34" width="14.54296875" customWidth="1"/>
    <col min="42" max="42" width="14" customWidth="1"/>
    <col min="43" max="43" width="12.54296875" customWidth="1"/>
    <col min="44" max="44" width="10.90625" customWidth="1"/>
  </cols>
  <sheetData>
    <row r="1" spans="1:40">
      <c r="A1" s="39"/>
      <c r="B1" s="39"/>
      <c r="C1" s="39"/>
      <c r="D1" s="39"/>
      <c r="E1" s="39"/>
      <c r="F1" s="42"/>
      <c r="G1" s="42"/>
      <c r="H1" s="42"/>
      <c r="I1" s="164"/>
      <c r="J1" s="164"/>
      <c r="K1" s="164"/>
      <c r="L1" s="42"/>
      <c r="M1" s="42"/>
      <c r="N1" s="42"/>
      <c r="O1" s="163"/>
      <c r="P1" s="163"/>
      <c r="Q1" s="163"/>
      <c r="R1" s="164"/>
      <c r="S1" s="42"/>
      <c r="T1" s="163"/>
      <c r="U1" s="164"/>
      <c r="V1" s="42"/>
      <c r="W1" s="42"/>
      <c r="X1" s="4"/>
      <c r="Y1" s="4"/>
      <c r="Z1" s="4"/>
      <c r="AA1" s="4"/>
      <c r="AB1" s="4"/>
    </row>
    <row r="2" spans="1:40" s="126" customFormat="1" ht="31.8">
      <c r="A2" s="144"/>
      <c r="B2" s="144"/>
      <c r="C2" s="145" t="s">
        <v>28</v>
      </c>
      <c r="D2" s="144"/>
      <c r="E2" s="144"/>
      <c r="F2" s="144"/>
      <c r="G2" s="144"/>
      <c r="H2" s="150"/>
      <c r="I2" s="147" t="s">
        <v>502</v>
      </c>
      <c r="J2" s="165"/>
      <c r="K2" s="165"/>
      <c r="L2" s="165"/>
      <c r="M2" s="165"/>
      <c r="N2" s="165"/>
      <c r="O2" s="145" t="str">
        <f>+År!B2</f>
        <v>Skålda purke</v>
      </c>
      <c r="P2" s="145"/>
      <c r="Q2" s="151"/>
      <c r="R2" s="151"/>
      <c r="S2" s="144"/>
      <c r="T2" s="144"/>
      <c r="U2" s="164"/>
      <c r="V2" s="42"/>
      <c r="W2" s="42"/>
      <c r="X2" s="4"/>
      <c r="Y2" s="4"/>
      <c r="Z2" s="4"/>
      <c r="AA2" s="4"/>
      <c r="AB2" s="4"/>
      <c r="AC2" s="4"/>
      <c r="AD2" s="4"/>
      <c r="AE2"/>
      <c r="AF2"/>
      <c r="AG2"/>
      <c r="AH2"/>
      <c r="AI2"/>
      <c r="AJ2"/>
      <c r="AK2"/>
    </row>
    <row r="3" spans="1:40">
      <c r="A3" s="39"/>
      <c r="B3" s="39"/>
      <c r="C3" s="39"/>
      <c r="D3" s="39"/>
      <c r="E3" s="39"/>
      <c r="F3" s="42"/>
      <c r="G3" s="42"/>
      <c r="H3" s="42"/>
      <c r="I3" s="164"/>
      <c r="J3" s="164"/>
      <c r="K3" s="164"/>
      <c r="L3" s="42"/>
      <c r="M3" s="42"/>
      <c r="N3" s="42"/>
      <c r="O3" s="163"/>
      <c r="P3" s="163"/>
      <c r="Q3" s="163"/>
      <c r="R3" s="164"/>
      <c r="S3" s="42"/>
      <c r="T3" s="163"/>
      <c r="U3" s="164"/>
      <c r="V3" s="42"/>
      <c r="W3" s="42"/>
      <c r="X3" s="53"/>
      <c r="Y3" s="4"/>
      <c r="Z3" s="4"/>
      <c r="AA3" s="4"/>
      <c r="AB3" s="4"/>
    </row>
    <row r="4" spans="1:40" s="124" customFormat="1" ht="19.8">
      <c r="A4" s="141"/>
      <c r="B4" s="141"/>
      <c r="C4" s="141"/>
      <c r="D4" s="141"/>
      <c r="E4" s="141"/>
      <c r="F4" s="187" t="s">
        <v>8</v>
      </c>
      <c r="G4" s="181"/>
      <c r="H4" s="136">
        <f>+År!R2</f>
        <v>24</v>
      </c>
      <c r="I4" s="155"/>
      <c r="J4" s="155"/>
      <c r="K4" s="155"/>
      <c r="L4" s="141"/>
      <c r="M4" s="155"/>
      <c r="N4" s="155"/>
      <c r="O4" s="155"/>
      <c r="P4" s="155"/>
      <c r="Q4" s="187" t="s">
        <v>453</v>
      </c>
      <c r="R4" s="179"/>
      <c r="S4" s="155"/>
      <c r="T4" s="319">
        <f>SUM(G10:G27)</f>
        <v>14103</v>
      </c>
      <c r="U4" s="318"/>
      <c r="V4" s="155"/>
      <c r="W4" s="141"/>
      <c r="X4" s="53"/>
      <c r="Y4" s="143"/>
      <c r="Z4" s="143"/>
      <c r="AA4" s="143"/>
      <c r="AB4" s="143"/>
      <c r="AC4" s="143"/>
      <c r="AD4" s="143"/>
      <c r="AE4" s="143"/>
      <c r="AM4" s="180"/>
      <c r="AN4" s="180"/>
    </row>
    <row r="5" spans="1:40" ht="15.6">
      <c r="A5" s="39"/>
      <c r="B5" s="39"/>
      <c r="C5" s="39"/>
      <c r="D5" s="39"/>
      <c r="E5" s="39"/>
      <c r="F5" s="39"/>
      <c r="G5" s="45"/>
      <c r="H5" s="45"/>
      <c r="I5" s="148"/>
      <c r="J5" s="164"/>
      <c r="K5" s="164"/>
      <c r="L5" s="45"/>
      <c r="M5" s="45"/>
      <c r="N5" s="45"/>
      <c r="O5" s="82"/>
      <c r="P5" s="82"/>
      <c r="Q5" s="82"/>
      <c r="R5" s="148"/>
      <c r="S5" s="45"/>
      <c r="T5" s="82"/>
      <c r="U5" s="164"/>
      <c r="V5" s="42"/>
      <c r="W5" s="42"/>
      <c r="X5" s="53"/>
      <c r="Y5" s="4"/>
      <c r="Z5" s="4"/>
      <c r="AA5" s="4"/>
      <c r="AB5" s="4"/>
      <c r="AC5" s="4"/>
      <c r="AD5" s="4"/>
      <c r="AL5" s="5"/>
      <c r="AM5" s="5"/>
    </row>
    <row r="6" spans="1:40" ht="17.399999999999999">
      <c r="A6" s="45"/>
      <c r="B6" s="39"/>
      <c r="C6" s="39"/>
      <c r="D6" s="39"/>
      <c r="E6" s="39"/>
      <c r="F6" s="39"/>
      <c r="G6" s="39"/>
      <c r="H6" s="54"/>
      <c r="I6" s="164"/>
      <c r="J6" s="164"/>
      <c r="K6" s="164"/>
      <c r="L6" s="45"/>
      <c r="M6" s="45"/>
      <c r="N6" s="45"/>
      <c r="O6" s="64"/>
      <c r="P6" s="64"/>
      <c r="Q6" s="64"/>
      <c r="R6" s="39"/>
      <c r="S6" s="82" t="s">
        <v>546</v>
      </c>
      <c r="T6" s="82" t="s">
        <v>3</v>
      </c>
      <c r="U6" s="100"/>
      <c r="V6" s="42"/>
      <c r="W6" s="42"/>
      <c r="X6" s="53"/>
      <c r="Y6" s="4"/>
      <c r="Z6" s="4"/>
      <c r="AA6" s="4"/>
      <c r="AI6" s="5"/>
      <c r="AJ6" s="5"/>
    </row>
    <row r="7" spans="1:40" ht="17.399999999999999">
      <c r="A7" s="45"/>
      <c r="B7" s="39"/>
      <c r="C7" s="39"/>
      <c r="D7" s="39"/>
      <c r="E7" s="39"/>
      <c r="F7" s="45" t="s">
        <v>3</v>
      </c>
      <c r="G7" s="45" t="s">
        <v>3</v>
      </c>
      <c r="H7" s="54"/>
      <c r="I7" s="164"/>
      <c r="J7" s="164"/>
      <c r="K7" s="164"/>
      <c r="L7" s="34" t="s">
        <v>18</v>
      </c>
      <c r="M7" s="45"/>
      <c r="N7" s="45"/>
      <c r="O7" s="64"/>
      <c r="P7" s="64"/>
      <c r="Q7" s="64"/>
      <c r="R7" s="39"/>
      <c r="S7" s="82" t="s">
        <v>547</v>
      </c>
      <c r="T7" s="82" t="s">
        <v>11</v>
      </c>
      <c r="U7" s="100"/>
      <c r="V7" s="42"/>
      <c r="W7" s="42"/>
      <c r="X7" s="53"/>
      <c r="Y7" s="4"/>
      <c r="Z7" s="4"/>
      <c r="AA7" s="4"/>
      <c r="AI7" s="5"/>
      <c r="AJ7" s="5"/>
    </row>
    <row r="8" spans="1:40" ht="15.6">
      <c r="A8" s="39"/>
      <c r="B8" s="39"/>
      <c r="C8" s="39"/>
      <c r="D8" s="39"/>
      <c r="E8" s="39"/>
      <c r="F8" s="45" t="s">
        <v>526</v>
      </c>
      <c r="G8" s="72" t="s">
        <v>11</v>
      </c>
      <c r="H8" s="72"/>
      <c r="I8" s="95" t="s">
        <v>3</v>
      </c>
      <c r="J8" s="148" t="s">
        <v>1</v>
      </c>
      <c r="K8" s="148"/>
      <c r="L8" s="34" t="s">
        <v>478</v>
      </c>
      <c r="M8" s="34"/>
      <c r="N8" s="34"/>
      <c r="O8" s="72" t="s">
        <v>18</v>
      </c>
      <c r="P8" s="72"/>
      <c r="Q8" s="72" t="s">
        <v>476</v>
      </c>
      <c r="R8" s="34" t="s">
        <v>476</v>
      </c>
      <c r="S8" s="72" t="s">
        <v>548</v>
      </c>
      <c r="T8" s="72" t="s">
        <v>533</v>
      </c>
      <c r="U8" s="95" t="s">
        <v>18</v>
      </c>
      <c r="V8" s="39"/>
      <c r="W8" s="42"/>
      <c r="X8" s="53"/>
      <c r="Y8" s="4"/>
      <c r="Z8" s="4"/>
      <c r="AA8" s="4"/>
    </row>
    <row r="9" spans="1:40" ht="15.6">
      <c r="A9" s="39"/>
      <c r="B9" s="45" t="s">
        <v>63</v>
      </c>
      <c r="C9" s="45" t="s">
        <v>545</v>
      </c>
      <c r="D9" s="42"/>
      <c r="E9" s="39"/>
      <c r="F9" s="34" t="s">
        <v>505</v>
      </c>
      <c r="G9" s="72"/>
      <c r="H9" s="115" t="s">
        <v>532</v>
      </c>
      <c r="I9" s="95" t="s">
        <v>444</v>
      </c>
      <c r="J9" s="95" t="s">
        <v>444</v>
      </c>
      <c r="K9" s="95"/>
      <c r="L9" s="34"/>
      <c r="M9" s="118" t="s">
        <v>532</v>
      </c>
      <c r="N9" s="118"/>
      <c r="O9" s="72" t="s">
        <v>480</v>
      </c>
      <c r="P9" s="115" t="s">
        <v>532</v>
      </c>
      <c r="Q9" s="72" t="s">
        <v>480</v>
      </c>
      <c r="R9" s="34" t="s">
        <v>478</v>
      </c>
      <c r="S9" s="72" t="s">
        <v>475</v>
      </c>
      <c r="T9" s="72" t="s">
        <v>540</v>
      </c>
      <c r="U9" s="95" t="s">
        <v>30</v>
      </c>
      <c r="V9" s="39"/>
      <c r="W9" s="42"/>
      <c r="X9" s="53"/>
      <c r="Y9" s="4"/>
      <c r="Z9" s="1"/>
      <c r="AA9" s="5"/>
    </row>
    <row r="10" spans="1:40" ht="15.6">
      <c r="A10" s="39">
        <v>1</v>
      </c>
      <c r="B10" s="203">
        <f>+'Ark1'!C2470</f>
        <v>2024</v>
      </c>
      <c r="C10" s="213">
        <f>+'Ark1'!H2470</f>
        <v>1</v>
      </c>
      <c r="D10" s="203">
        <f>+'Ark1'!J2470</f>
        <v>103</v>
      </c>
      <c r="E10" s="213" t="str">
        <f>VLOOKUP(D10,RNR!$A$1:$B$28,2)</f>
        <v>Rudshøgda</v>
      </c>
      <c r="F10" s="47" t="str">
        <f>+IF(G10=0,"",'Ark1'!Q2470)</f>
        <v/>
      </c>
      <c r="G10" s="224">
        <f>+'Ark1'!R2470</f>
        <v>0</v>
      </c>
      <c r="H10" s="65" t="str">
        <f t="shared" ref="H10:H27" si="0">+IF(G10=0,"",G10-G29)</f>
        <v/>
      </c>
      <c r="I10" s="101" t="str">
        <f>+IF(G10=0,"",'Ark1'!T2470)</f>
        <v/>
      </c>
      <c r="J10" s="101" t="str">
        <f>+IF(G10=0,"",'Ark1'!U2470)</f>
        <v/>
      </c>
      <c r="K10" s="95"/>
      <c r="L10" s="49" t="str">
        <f>+IF(G10=0,"",'Ark1'!W2470)</f>
        <v/>
      </c>
      <c r="M10" s="49" t="str">
        <f t="shared" ref="M10:M27" si="1">+IF(G10=0,"",L10-L29)</f>
        <v/>
      </c>
      <c r="N10" s="118"/>
      <c r="O10" s="93" t="str">
        <f>+IF(G10=0,"",'Ark1'!Y2470)</f>
        <v/>
      </c>
      <c r="P10" s="93" t="str">
        <f t="shared" ref="P10:P27" si="2">+IF(G10=0,"",O10-O29)</f>
        <v/>
      </c>
      <c r="Q10" s="65" t="str">
        <f>+IF(G10=0,"",'Ark1'!AA2470)</f>
        <v/>
      </c>
      <c r="R10" s="49" t="str">
        <f>+IF(G10=0,"",'Ark1'!AB2470)</f>
        <v/>
      </c>
      <c r="S10" s="65" t="str">
        <f>+IF(G10=0,"",'Ark1'!AC2470)</f>
        <v/>
      </c>
      <c r="T10" s="65" t="str">
        <f t="shared" ref="T10:T27" si="3">+IF(G10=0,"",G10/F10)</f>
        <v/>
      </c>
      <c r="U10" s="101" t="str">
        <f>+IF(G10=0,"",'Ark1'!V2470)</f>
        <v/>
      </c>
      <c r="V10" s="39"/>
      <c r="W10" s="42"/>
      <c r="X10" s="53"/>
      <c r="Y10" s="4"/>
      <c r="Z10" s="1"/>
      <c r="AA10" s="5"/>
    </row>
    <row r="11" spans="1:40" ht="15.6">
      <c r="A11" s="39">
        <f>1+A10</f>
        <v>2</v>
      </c>
      <c r="B11" s="47">
        <f>+'Ark1'!C2471</f>
        <v>2024</v>
      </c>
      <c r="C11" s="58">
        <f>+'Ark1'!H2471</f>
        <v>2</v>
      </c>
      <c r="D11" s="47">
        <f>+'Ark1'!J2471</f>
        <v>106</v>
      </c>
      <c r="E11" s="213" t="str">
        <f>VLOOKUP(D11,RNR!$A$1:$B$28,2)</f>
        <v>Furuseth</v>
      </c>
      <c r="F11" s="47">
        <f>+IF(G11=0,"",'Ark1'!Q2471)</f>
        <v>2</v>
      </c>
      <c r="G11" s="224">
        <f>+'Ark1'!R2471</f>
        <v>5</v>
      </c>
      <c r="H11" s="65">
        <f t="shared" si="0"/>
        <v>-10</v>
      </c>
      <c r="I11" s="101">
        <f>+IF(G11=0,"",'Ark1'!T2471)</f>
        <v>3.5453449620648093E-2</v>
      </c>
      <c r="J11" s="101">
        <f>+IF(G11=0,"",'Ark1'!U2471)</f>
        <v>3.2693770508793969E-2</v>
      </c>
      <c r="K11" s="95"/>
      <c r="L11" s="49">
        <f>+IF(G11=0,"",'Ark1'!W2471)</f>
        <v>59</v>
      </c>
      <c r="M11" s="49">
        <f t="shared" si="1"/>
        <v>2.2666666666666515</v>
      </c>
      <c r="N11" s="118"/>
      <c r="O11" s="93">
        <f>+IF(G11=0,"",'Ark1'!Y2471)</f>
        <v>141.32</v>
      </c>
      <c r="P11" s="93">
        <f t="shared" si="2"/>
        <v>2.3666666666666174</v>
      </c>
      <c r="Q11" s="65">
        <f>+IF(G11=0,"",'Ark1'!AA2471)</f>
        <v>7.7841891035616193</v>
      </c>
      <c r="R11" s="49">
        <f>+IF(G11=0,"",'Ark1'!AB2471)</f>
        <v>1.4142135623730951</v>
      </c>
      <c r="S11" s="65">
        <f>+IF(G11=0,"",'Ark1'!AC2471)</f>
        <v>-4.905297864161434</v>
      </c>
      <c r="T11" s="65">
        <f t="shared" si="3"/>
        <v>2.5</v>
      </c>
      <c r="U11" s="101">
        <f>+IF(G11=0,"",'Ark1'!V2471)</f>
        <v>8.4</v>
      </c>
      <c r="V11" s="39"/>
      <c r="W11" s="42"/>
      <c r="X11" s="53"/>
      <c r="Y11" s="4"/>
      <c r="Z11" s="1"/>
      <c r="AA11" s="5"/>
      <c r="AC11" s="2"/>
      <c r="AD11" s="2"/>
      <c r="AE11" s="2"/>
    </row>
    <row r="12" spans="1:40" ht="15.6">
      <c r="A12" s="39">
        <f t="shared" ref="A12:A27" si="4">1+A11</f>
        <v>3</v>
      </c>
      <c r="B12" s="203">
        <f>+'Ark1'!C2472</f>
        <v>2024</v>
      </c>
      <c r="C12" s="213">
        <f>+'Ark1'!H2472</f>
        <v>1</v>
      </c>
      <c r="D12" s="203">
        <f>+'Ark1'!J2472</f>
        <v>109</v>
      </c>
      <c r="E12" s="213" t="str">
        <f>VLOOKUP(D12,RNR!$A$1:$B$28,2)</f>
        <v>Tønsberg</v>
      </c>
      <c r="F12" s="47">
        <f>+IF(G12=0,"",'Ark1'!Q2472)</f>
        <v>175</v>
      </c>
      <c r="G12" s="224">
        <f>+'Ark1'!R2472</f>
        <v>5349</v>
      </c>
      <c r="H12" s="65">
        <f t="shared" si="0"/>
        <v>210</v>
      </c>
      <c r="I12" s="101">
        <f>+IF(G12=0,"",'Ark1'!T2472)</f>
        <v>37.928100404169314</v>
      </c>
      <c r="J12" s="101">
        <f>+IF(G12=0,"",'Ark1'!U2472)</f>
        <v>39.250481661691069</v>
      </c>
      <c r="K12" s="95"/>
      <c r="L12" s="49">
        <f>+IF(G12=0,"",'Ark1'!W2472)</f>
        <v>58.605312383090151</v>
      </c>
      <c r="M12" s="49">
        <f t="shared" si="1"/>
        <v>0.19542526748095668</v>
      </c>
      <c r="N12" s="118"/>
      <c r="O12" s="93">
        <f>+IF(G12=0,"",'Ark1'!Y2472)</f>
        <v>158.59190502897661</v>
      </c>
      <c r="P12" s="93">
        <f t="shared" si="2"/>
        <v>3.1796058359617518E-2</v>
      </c>
      <c r="Q12" s="65">
        <f>+IF(G12=0,"",'Ark1'!AA2472)</f>
        <v>31.688456382005047</v>
      </c>
      <c r="R12" s="49">
        <f>+IF(G12=0,"",'Ark1'!AB2472)</f>
        <v>5.0827276805822486</v>
      </c>
      <c r="S12" s="65">
        <f>+IF(G12=0,"",'Ark1'!AC2472)</f>
        <v>-42.188797900821243</v>
      </c>
      <c r="T12" s="65">
        <f t="shared" si="3"/>
        <v>30.565714285714286</v>
      </c>
      <c r="U12" s="101">
        <f>+IF(G12=0,"",'Ark1'!V2472)</f>
        <v>6.2467750981491879</v>
      </c>
      <c r="V12" s="39"/>
      <c r="W12" s="42"/>
      <c r="X12" s="53"/>
      <c r="Y12" s="4"/>
      <c r="Z12" s="11"/>
      <c r="AA12" s="5"/>
      <c r="AC12" s="2"/>
      <c r="AD12" s="2"/>
      <c r="AE12" s="4"/>
      <c r="AF12" s="4"/>
      <c r="AG12" s="4"/>
    </row>
    <row r="13" spans="1:40" ht="15.6">
      <c r="A13" s="39">
        <f t="shared" si="4"/>
        <v>4</v>
      </c>
      <c r="B13" s="203">
        <f>+'Ark1'!C2473</f>
        <v>2024</v>
      </c>
      <c r="C13" s="213">
        <f>+'Ark1'!H2473</f>
        <v>1</v>
      </c>
      <c r="D13" s="203">
        <f>+'Ark1'!J2473</f>
        <v>111</v>
      </c>
      <c r="E13" s="213" t="str">
        <f>VLOOKUP(D13,RNR!$A$1:$B$28,2)</f>
        <v>Forus</v>
      </c>
      <c r="F13" s="47">
        <f>+IF(G13=0,"",'Ark1'!Q2473)</f>
        <v>86</v>
      </c>
      <c r="G13" s="224">
        <f>+'Ark1'!R2473</f>
        <v>2406</v>
      </c>
      <c r="H13" s="65">
        <f t="shared" si="0"/>
        <v>-697</v>
      </c>
      <c r="I13" s="101">
        <f>+IF(G13=0,"",'Ark1'!T2473)</f>
        <v>17.060199957455861</v>
      </c>
      <c r="J13" s="101">
        <f>+IF(G13=0,"",'Ark1'!U2473)</f>
        <v>16.870036478585739</v>
      </c>
      <c r="K13" s="95"/>
      <c r="L13" s="49">
        <f>+IF(G13=0,"",'Ark1'!W2473)</f>
        <v>60.094763092269325</v>
      </c>
      <c r="M13" s="49">
        <f t="shared" si="1"/>
        <v>-0.18030946497027145</v>
      </c>
      <c r="N13" s="118"/>
      <c r="O13" s="93">
        <f>+IF(G13=0,"",'Ark1'!Y2473)</f>
        <v>151.54060681629247</v>
      </c>
      <c r="P13" s="93">
        <f t="shared" si="2"/>
        <v>-0.66329263585100762</v>
      </c>
      <c r="Q13" s="65">
        <f>+IF(G13=0,"",'Ark1'!AA2473)</f>
        <v>29.306768293257992</v>
      </c>
      <c r="R13" s="49">
        <f>+IF(G13=0,"",'Ark1'!AB2473)</f>
        <v>3.8665602868405129</v>
      </c>
      <c r="S13" s="65">
        <f>+IF(G13=0,"",'Ark1'!AC2473)</f>
        <v>-40.646153560771495</v>
      </c>
      <c r="T13" s="65">
        <f t="shared" si="3"/>
        <v>27.976744186046513</v>
      </c>
      <c r="U13" s="101">
        <f>+IF(G13=0,"",'Ark1'!V2473)</f>
        <v>4.4983374896093089</v>
      </c>
      <c r="V13" s="39"/>
      <c r="W13" s="42"/>
      <c r="X13" s="53"/>
      <c r="Y13" s="4"/>
      <c r="Z13" s="11"/>
      <c r="AA13" s="5"/>
      <c r="AC13" s="1"/>
      <c r="AD13" s="1"/>
      <c r="AE13" s="9"/>
      <c r="AF13" s="9"/>
      <c r="AG13" s="9"/>
    </row>
    <row r="14" spans="1:40" ht="15.6">
      <c r="A14" s="39">
        <f t="shared" si="4"/>
        <v>5</v>
      </c>
      <c r="B14" s="47">
        <f>+'Ark1'!C2474</f>
        <v>2024</v>
      </c>
      <c r="C14" s="58">
        <f>+'Ark1'!H2474</f>
        <v>1</v>
      </c>
      <c r="D14" s="47">
        <f>+'Ark1'!J2474</f>
        <v>113</v>
      </c>
      <c r="E14" s="213" t="str">
        <f>VLOOKUP(D14,RNR!$A$1:$B$28,2)</f>
        <v>Egersund</v>
      </c>
      <c r="F14" s="47" t="str">
        <f>+IF(G14=0,"",'Ark1'!Q2474)</f>
        <v/>
      </c>
      <c r="G14" s="224">
        <f>+'Ark1'!R2474</f>
        <v>0</v>
      </c>
      <c r="H14" s="65" t="str">
        <f t="shared" si="0"/>
        <v/>
      </c>
      <c r="I14" s="101" t="str">
        <f>+IF(G14=0,"",'Ark1'!T2474)</f>
        <v/>
      </c>
      <c r="J14" s="101" t="str">
        <f>+IF(G14=0,"",'Ark1'!U2474)</f>
        <v/>
      </c>
      <c r="K14" s="95"/>
      <c r="L14" s="49" t="str">
        <f>+IF(G14=0,"",'Ark1'!W2474)</f>
        <v/>
      </c>
      <c r="M14" s="49" t="str">
        <f t="shared" si="1"/>
        <v/>
      </c>
      <c r="N14" s="118"/>
      <c r="O14" s="93" t="str">
        <f>+IF(G14=0,"",'Ark1'!Y2474)</f>
        <v/>
      </c>
      <c r="P14" s="93" t="str">
        <f t="shared" si="2"/>
        <v/>
      </c>
      <c r="Q14" s="65" t="str">
        <f>+IF(G14=0,"",'Ark1'!AA2474)</f>
        <v/>
      </c>
      <c r="R14" s="49" t="str">
        <f>+IF(G14=0,"",'Ark1'!AB2474)</f>
        <v/>
      </c>
      <c r="S14" s="65" t="str">
        <f>+IF(G14=0,"",'Ark1'!AC2474)</f>
        <v/>
      </c>
      <c r="T14" s="65" t="str">
        <f t="shared" si="3"/>
        <v/>
      </c>
      <c r="U14" s="101" t="str">
        <f>+IF(G14=0,"",'Ark1'!V2474)</f>
        <v/>
      </c>
      <c r="V14" s="39"/>
      <c r="W14" s="42"/>
      <c r="X14" s="53"/>
      <c r="Y14" s="4"/>
      <c r="Z14" s="11"/>
      <c r="AA14" s="5"/>
      <c r="AC14" s="1"/>
      <c r="AD14" s="1"/>
      <c r="AE14" s="9"/>
      <c r="AF14" s="9"/>
      <c r="AG14" s="9"/>
    </row>
    <row r="15" spans="1:40" ht="15.6">
      <c r="A15" s="39">
        <f t="shared" si="4"/>
        <v>6</v>
      </c>
      <c r="B15" s="203">
        <f>+'Ark1'!C2475</f>
        <v>2024</v>
      </c>
      <c r="C15" s="213">
        <f>+'Ark1'!H2475</f>
        <v>1</v>
      </c>
      <c r="D15" s="203">
        <f>+'Ark1'!J2475</f>
        <v>116</v>
      </c>
      <c r="E15" s="213" t="str">
        <f>VLOOKUP(D15,RNR!$A$1:$B$28,2)</f>
        <v>Sandeid</v>
      </c>
      <c r="F15" s="47">
        <f>+IF(G15=0,"",'Ark1'!Q2475)</f>
        <v>25</v>
      </c>
      <c r="G15" s="224">
        <f>+'Ark1'!R2475</f>
        <v>697</v>
      </c>
      <c r="H15" s="65">
        <f t="shared" si="0"/>
        <v>-130</v>
      </c>
      <c r="I15" s="101">
        <f>+IF(G15=0,"",'Ark1'!T2475)</f>
        <v>4.9422108771183426</v>
      </c>
      <c r="J15" s="101">
        <f>+IF(G15=0,"",'Ark1'!U2475)</f>
        <v>4.6090211857113612</v>
      </c>
      <c r="K15" s="95"/>
      <c r="L15" s="49">
        <f>+IF(G15=0,"",'Ark1'!W2475)</f>
        <v>60.594244604316557</v>
      </c>
      <c r="M15" s="49">
        <f t="shared" si="1"/>
        <v>0.64157470140393968</v>
      </c>
      <c r="N15" s="118"/>
      <c r="O15" s="93">
        <f>+IF(G15=0,"",'Ark1'!Y2475)</f>
        <v>142.91721664275477</v>
      </c>
      <c r="P15" s="93">
        <f t="shared" si="2"/>
        <v>-5.0845971420094997</v>
      </c>
      <c r="Q15" s="65">
        <f>+IF(G15=0,"",'Ark1'!AA2475)</f>
        <v>29.461185192881658</v>
      </c>
      <c r="R15" s="49">
        <f>+IF(G15=0,"",'Ark1'!AB2475)</f>
        <v>3.6184135357513729</v>
      </c>
      <c r="S15" s="65">
        <f>+IF(G15=0,"",'Ark1'!AC2475)</f>
        <v>-44.100345246303512</v>
      </c>
      <c r="T15" s="65">
        <f t="shared" si="3"/>
        <v>27.88</v>
      </c>
      <c r="U15" s="101">
        <f>+IF(G15=0,"",'Ark1'!V2475)</f>
        <v>4.0731707317073189</v>
      </c>
      <c r="V15" s="39"/>
      <c r="W15" s="42"/>
      <c r="X15" s="53"/>
      <c r="Y15" s="4"/>
      <c r="Z15" s="11"/>
      <c r="AA15" s="5"/>
      <c r="AC15" s="1"/>
      <c r="AD15" s="1"/>
      <c r="AE15" s="9"/>
      <c r="AF15" s="9"/>
      <c r="AG15" s="9"/>
    </row>
    <row r="16" spans="1:40" ht="15.6">
      <c r="A16" s="39">
        <f t="shared" si="4"/>
        <v>7</v>
      </c>
      <c r="B16" s="203">
        <f>+'Ark1'!C2476</f>
        <v>2024</v>
      </c>
      <c r="C16" s="213">
        <f>+'Ark1'!H2476</f>
        <v>2</v>
      </c>
      <c r="D16" s="203">
        <f>+'Ark1'!J2476</f>
        <v>117</v>
      </c>
      <c r="E16" s="213" t="str">
        <f>VLOOKUP(D16,RNR!$A$1:$B$28,2)</f>
        <v>Jæren</v>
      </c>
      <c r="F16" s="47">
        <f>+IF(G16=0,"",'Ark1'!Q2476)</f>
        <v>54</v>
      </c>
      <c r="G16" s="224">
        <f>+'Ark1'!R2476</f>
        <v>2088</v>
      </c>
      <c r="H16" s="65">
        <f t="shared" si="0"/>
        <v>26</v>
      </c>
      <c r="I16" s="101">
        <f>+IF(G16=0,"",'Ark1'!T2476)</f>
        <v>14.80536056158264</v>
      </c>
      <c r="J16" s="101">
        <f>+IF(G16=0,"",'Ark1'!U2476)</f>
        <v>14.31728041131413</v>
      </c>
      <c r="K16" s="95"/>
      <c r="L16" s="49">
        <f>+IF(G16=0,"",'Ark1'!W2476)</f>
        <v>58.674867342016398</v>
      </c>
      <c r="M16" s="49">
        <f t="shared" si="1"/>
        <v>-0.29204263365270577</v>
      </c>
      <c r="N16" s="118"/>
      <c r="O16" s="93">
        <f>+IF(G16=0,"",'Ark1'!Y2476)</f>
        <v>148.19674329501925</v>
      </c>
      <c r="P16" s="93">
        <f t="shared" si="2"/>
        <v>-8.209173290819848</v>
      </c>
      <c r="Q16" s="65">
        <f>+IF(G16=0,"",'Ark1'!AA2476)</f>
        <v>29.535736225709545</v>
      </c>
      <c r="R16" s="49">
        <f>+IF(G16=0,"",'Ark1'!AB2476)</f>
        <v>4.3854812751535652</v>
      </c>
      <c r="S16" s="65">
        <f>+IF(G16=0,"",'Ark1'!AC2476)</f>
        <v>-44.751950429260006</v>
      </c>
      <c r="T16" s="65">
        <f t="shared" si="3"/>
        <v>38.666666666666664</v>
      </c>
      <c r="U16" s="101">
        <f>+IF(G16=0,"",'Ark1'!V2476)</f>
        <v>6.6475095785440619</v>
      </c>
      <c r="V16" s="39"/>
      <c r="W16" s="42"/>
      <c r="X16" s="53"/>
      <c r="Y16" s="4"/>
      <c r="Z16" s="5"/>
      <c r="AA16" s="5"/>
      <c r="AC16" s="1"/>
      <c r="AD16" s="1"/>
      <c r="AE16" s="9"/>
      <c r="AF16" s="9"/>
      <c r="AG16" s="9"/>
    </row>
    <row r="17" spans="1:33" ht="15.6">
      <c r="A17" s="39">
        <f t="shared" si="4"/>
        <v>8</v>
      </c>
      <c r="B17" s="47">
        <f>+'Ark1'!C2477</f>
        <v>2024</v>
      </c>
      <c r="C17" s="58">
        <f>+'Ark1'!H2477</f>
        <v>1</v>
      </c>
      <c r="D17" s="47">
        <f>+'Ark1'!J2477</f>
        <v>121</v>
      </c>
      <c r="E17" s="213" t="str">
        <f>VLOOKUP(D17,RNR!$A$1:$B$28,2)</f>
        <v>Steinkjer</v>
      </c>
      <c r="F17" s="47">
        <f>+IF(G17=0,"",'Ark1'!Q2477)</f>
        <v>41</v>
      </c>
      <c r="G17" s="224">
        <f>+'Ark1'!R2477</f>
        <v>152</v>
      </c>
      <c r="H17" s="65">
        <f t="shared" si="0"/>
        <v>-153</v>
      </c>
      <c r="I17" s="101">
        <f>+IF(G17=0,"",'Ark1'!T2477)</f>
        <v>1.0777848684677018</v>
      </c>
      <c r="J17" s="101">
        <f>+IF(G17=0,"",'Ark1'!U2477)</f>
        <v>0.93205470122169221</v>
      </c>
      <c r="K17" s="95"/>
      <c r="L17" s="49">
        <f>+IF(G17=0,"",'Ark1'!W2477)</f>
        <v>57.947368421052623</v>
      </c>
      <c r="M17" s="49">
        <f t="shared" si="1"/>
        <v>2.9876671877730132E-2</v>
      </c>
      <c r="N17" s="118"/>
      <c r="O17" s="93">
        <f>+IF(G17=0,"",'Ark1'!Y2477)</f>
        <v>132.52763157894736</v>
      </c>
      <c r="P17" s="93">
        <f t="shared" si="2"/>
        <v>-2.6733520276098659</v>
      </c>
      <c r="Q17" s="65">
        <f>+IF(G17=0,"",'Ark1'!AA2477)</f>
        <v>13.43844738333954</v>
      </c>
      <c r="R17" s="49">
        <f>+IF(G17=0,"",'Ark1'!AB2477)</f>
        <v>4.3766567895758097</v>
      </c>
      <c r="S17" s="65">
        <f>+IF(G17=0,"",'Ark1'!AC2477)</f>
        <v>-40.274031131180315</v>
      </c>
      <c r="T17" s="65">
        <f t="shared" si="3"/>
        <v>3.7073170731707319</v>
      </c>
      <c r="U17" s="101">
        <f>+IF(G17=0,"",'Ark1'!V2477)</f>
        <v>7.1710526315789505</v>
      </c>
      <c r="V17" s="39"/>
      <c r="W17" s="42"/>
      <c r="X17" s="53"/>
      <c r="Y17" s="4"/>
      <c r="Z17" s="5"/>
      <c r="AA17" s="5"/>
      <c r="AC17" s="1"/>
      <c r="AD17" s="1"/>
      <c r="AE17" s="9"/>
      <c r="AF17" s="9"/>
      <c r="AG17" s="9"/>
    </row>
    <row r="18" spans="1:33" ht="15.6">
      <c r="A18" s="39">
        <f t="shared" si="4"/>
        <v>9</v>
      </c>
      <c r="B18" s="203">
        <f>+'Ark1'!C2478</f>
        <v>2024</v>
      </c>
      <c r="C18" s="213">
        <f>+'Ark1'!H2478</f>
        <v>1</v>
      </c>
      <c r="D18" s="203">
        <f>+'Ark1'!J2478</f>
        <v>134</v>
      </c>
      <c r="E18" s="213" t="str">
        <f>VLOOKUP(D18,RNR!$A$1:$B$28,2)</f>
        <v>Førde</v>
      </c>
      <c r="F18" s="47">
        <f>+IF(G18=0,"",'Ark1'!Q2478)</f>
        <v>33</v>
      </c>
      <c r="G18" s="224">
        <f>+'Ark1'!R2478</f>
        <v>640</v>
      </c>
      <c r="H18" s="65">
        <f t="shared" si="0"/>
        <v>136</v>
      </c>
      <c r="I18" s="101">
        <f>+IF(G18=0,"",'Ark1'!T2478)</f>
        <v>4.538041551442956</v>
      </c>
      <c r="J18" s="101">
        <f>+IF(G18=0,"",'Ark1'!U2478)</f>
        <v>4.7516596738581294</v>
      </c>
      <c r="K18" s="95"/>
      <c r="L18" s="49">
        <f>+IF(G18=0,"",'Ark1'!W2478)</f>
        <v>59.433544303797483</v>
      </c>
      <c r="M18" s="49">
        <f t="shared" si="1"/>
        <v>0.83115861791279144</v>
      </c>
      <c r="N18" s="118"/>
      <c r="O18" s="93">
        <f>+IF(G18=0,"",'Ark1'!Y2478)</f>
        <v>160.46265624999995</v>
      </c>
      <c r="P18" s="93">
        <f t="shared" si="2"/>
        <v>-3.7792088293651602</v>
      </c>
      <c r="Q18" s="65">
        <f>+IF(G18=0,"",'Ark1'!AA2478)</f>
        <v>31.198724158775413</v>
      </c>
      <c r="R18" s="49">
        <f>+IF(G18=0,"",'Ark1'!AB2478)</f>
        <v>4.0501619089295318</v>
      </c>
      <c r="S18" s="65">
        <f>+IF(G18=0,"",'Ark1'!AC2478)</f>
        <v>-20.992768979261164</v>
      </c>
      <c r="T18" s="65">
        <f t="shared" si="3"/>
        <v>19.393939393939394</v>
      </c>
      <c r="U18" s="101">
        <f>+IF(G18=0,"",'Ark1'!V2478)</f>
        <v>5.5859375</v>
      </c>
      <c r="V18" s="39"/>
      <c r="W18" s="42"/>
      <c r="X18" s="53"/>
      <c r="Y18" s="4"/>
      <c r="Z18" s="5"/>
      <c r="AA18" s="5"/>
      <c r="AC18" s="1"/>
      <c r="AD18" s="1"/>
      <c r="AE18" s="9"/>
      <c r="AF18" s="9"/>
      <c r="AG18" s="9"/>
    </row>
    <row r="19" spans="1:33" ht="15.6">
      <c r="A19" s="39">
        <f t="shared" si="4"/>
        <v>10</v>
      </c>
      <c r="B19" s="47">
        <f>+'Ark1'!C2479</f>
        <v>2024</v>
      </c>
      <c r="C19" s="58">
        <f>+'Ark1'!H2479</f>
        <v>2</v>
      </c>
      <c r="D19" s="47">
        <f>+'Ark1'!J2479</f>
        <v>141</v>
      </c>
      <c r="E19" s="213" t="str">
        <f>VLOOKUP(D19,RNR!$A$1:$B$28,2)</f>
        <v>Ølen</v>
      </c>
      <c r="F19" s="47">
        <f>+IF(G19=0,"",'Ark1'!Q2479)</f>
        <v>11</v>
      </c>
      <c r="G19" s="224">
        <f>+'Ark1'!R2479</f>
        <v>80</v>
      </c>
      <c r="H19" s="65">
        <f t="shared" si="0"/>
        <v>68</v>
      </c>
      <c r="I19" s="101">
        <f>+IF(G19=0,"",'Ark1'!T2479)</f>
        <v>0.56725519393036949</v>
      </c>
      <c r="J19" s="101">
        <f>+IF(G19=0,"",'Ark1'!U2479)</f>
        <v>0.4727132405606348</v>
      </c>
      <c r="K19" s="95"/>
      <c r="L19" s="49">
        <f>+IF(G19=0,"",'Ark1'!W2479)</f>
        <v>56.65</v>
      </c>
      <c r="M19" s="49">
        <f t="shared" si="1"/>
        <v>-0.68333333333335133</v>
      </c>
      <c r="N19" s="118"/>
      <c r="O19" s="93">
        <f>+IF(G19=0,"",'Ark1'!Y2479)</f>
        <v>127.70749999999998</v>
      </c>
      <c r="P19" s="93">
        <f t="shared" si="2"/>
        <v>-9.6175000000000068</v>
      </c>
      <c r="Q19" s="65">
        <f>+IF(G19=0,"",'Ark1'!AA2479)</f>
        <v>23.138494846251504</v>
      </c>
      <c r="R19" s="49">
        <f>+IF(G19=0,"",'Ark1'!AB2479)</f>
        <v>4.5030545188793951</v>
      </c>
      <c r="S19" s="65">
        <f>+IF(G19=0,"",'Ark1'!AC2479)</f>
        <v>-46.39774809017716</v>
      </c>
      <c r="T19" s="65">
        <f t="shared" si="3"/>
        <v>7.2727272727272725</v>
      </c>
      <c r="U19" s="101">
        <f>+IF(G19=0,"",'Ark1'!V2479)</f>
        <v>9.0250000000000004</v>
      </c>
      <c r="V19" s="39"/>
      <c r="W19" s="42"/>
      <c r="X19" s="53"/>
      <c r="Y19" s="4"/>
      <c r="Z19" s="5"/>
      <c r="AA19" s="5"/>
      <c r="AC19" s="1"/>
      <c r="AD19" s="1"/>
      <c r="AE19" s="9"/>
      <c r="AF19" s="9"/>
      <c r="AG19" s="9"/>
    </row>
    <row r="20" spans="1:33" ht="15.6">
      <c r="A20" s="39">
        <f t="shared" si="4"/>
        <v>11</v>
      </c>
      <c r="B20" s="47">
        <f>+'Ark1'!C2480</f>
        <v>2024</v>
      </c>
      <c r="C20" s="58">
        <f>+'Ark1'!H2480</f>
        <v>2</v>
      </c>
      <c r="D20" s="47">
        <f>+'Ark1'!J2480</f>
        <v>143</v>
      </c>
      <c r="E20" s="213" t="str">
        <f>VLOOKUP(D20,RNR!$A$1:$B$28,2)</f>
        <v>Nordfjord</v>
      </c>
      <c r="F20" s="47">
        <f>+IF(G20=0,"",'Ark1'!Q2480)</f>
        <v>4</v>
      </c>
      <c r="G20" s="224">
        <f>+'Ark1'!R2480</f>
        <v>6</v>
      </c>
      <c r="H20" s="65">
        <f t="shared" si="0"/>
        <v>-28</v>
      </c>
      <c r="I20" s="101">
        <f>+IF(G20=0,"",'Ark1'!T2480)</f>
        <v>4.2544139544777697E-2</v>
      </c>
      <c r="J20" s="101">
        <f>+IF(G20=0,"",'Ark1'!U2480)</f>
        <v>4.1753267063594245E-2</v>
      </c>
      <c r="K20" s="95"/>
      <c r="L20" s="49">
        <f>+IF(G20=0,"",'Ark1'!W2480)</f>
        <v>62.66666666666665</v>
      </c>
      <c r="M20" s="49">
        <f t="shared" si="1"/>
        <v>3.7843137254901649</v>
      </c>
      <c r="N20" s="118"/>
      <c r="O20" s="93">
        <f>+IF(G20=0,"",'Ark1'!Y2480)</f>
        <v>150.4</v>
      </c>
      <c r="P20" s="93">
        <f t="shared" si="2"/>
        <v>12.573529411764696</v>
      </c>
      <c r="Q20" s="65">
        <f>+IF(G20=0,"",'Ark1'!AA2480)</f>
        <v>15.038838607640772</v>
      </c>
      <c r="R20" s="49">
        <f>+IF(G20=0,"",'Ark1'!AB2480)</f>
        <v>2.2110831935703574</v>
      </c>
      <c r="S20" s="65">
        <f>+IF(G20=0,"",'Ark1'!AC2480)</f>
        <v>9.8740561740635382</v>
      </c>
      <c r="T20" s="65">
        <f t="shared" si="3"/>
        <v>1.5</v>
      </c>
      <c r="U20" s="101">
        <f>+IF(G20=0,"",'Ark1'!V2480)</f>
        <v>2.3333333333333339</v>
      </c>
      <c r="V20" s="39"/>
      <c r="W20" s="42"/>
      <c r="X20" s="53"/>
      <c r="Y20" s="4"/>
      <c r="Z20" s="5"/>
      <c r="AA20" s="5"/>
      <c r="AC20" s="1"/>
      <c r="AD20" s="1"/>
      <c r="AE20" s="9"/>
      <c r="AF20" s="9"/>
      <c r="AG20" s="9"/>
    </row>
    <row r="21" spans="1:33" ht="15.6">
      <c r="A21" s="39">
        <f t="shared" si="4"/>
        <v>12</v>
      </c>
      <c r="B21" s="47">
        <f>+'Ark1'!C2481</f>
        <v>2024</v>
      </c>
      <c r="C21" s="58">
        <f>+'Ark1'!H2481</f>
        <v>2</v>
      </c>
      <c r="D21" s="47">
        <f>+'Ark1'!J2481</f>
        <v>147</v>
      </c>
      <c r="E21" s="213" t="str">
        <f>VLOOKUP(D21,RNR!$A$1:$B$28,2)</f>
        <v>Midt-Norge</v>
      </c>
      <c r="F21" s="47">
        <f>+IF(G21=0,"",'Ark1'!Q2481)</f>
        <v>13</v>
      </c>
      <c r="G21" s="224">
        <f>+'Ark1'!R2481</f>
        <v>38</v>
      </c>
      <c r="H21" s="65">
        <f t="shared" si="0"/>
        <v>-90</v>
      </c>
      <c r="I21" s="101">
        <f>+IF(G21=0,"",'Ark1'!T2481)</f>
        <v>0.26944621711692546</v>
      </c>
      <c r="J21" s="101">
        <f>+IF(G21=0,"",'Ark1'!U2481)</f>
        <v>0.2343763013194112</v>
      </c>
      <c r="K21" s="95"/>
      <c r="L21" s="49">
        <f>+IF(G21=0,"",'Ark1'!W2481)</f>
        <v>58.631578947368403</v>
      </c>
      <c r="M21" s="49">
        <f t="shared" si="1"/>
        <v>0.82205513784457906</v>
      </c>
      <c r="N21" s="118"/>
      <c r="O21" s="93">
        <f>+IF(G21=0,"",'Ark1'!Y2481)</f>
        <v>133.30263157894743</v>
      </c>
      <c r="P21" s="93">
        <f t="shared" si="2"/>
        <v>-1.6309621710525448</v>
      </c>
      <c r="Q21" s="65">
        <f>+IF(G21=0,"",'Ark1'!AA2481)</f>
        <v>11.077965014579975</v>
      </c>
      <c r="R21" s="49">
        <f>+IF(G21=0,"",'Ark1'!AB2481)</f>
        <v>3.3671872740470796</v>
      </c>
      <c r="S21" s="65">
        <f>+IF(G21=0,"",'Ark1'!AC2481)</f>
        <v>-8.0399549944918736</v>
      </c>
      <c r="T21" s="65">
        <f t="shared" si="3"/>
        <v>2.9230769230769229</v>
      </c>
      <c r="U21" s="101">
        <f>+IF(G21=0,"",'Ark1'!V2481)</f>
        <v>8.1578947368421026</v>
      </c>
      <c r="V21" s="39"/>
      <c r="W21" s="42"/>
      <c r="X21" s="53"/>
      <c r="Y21" s="4"/>
      <c r="Z21" s="5"/>
      <c r="AA21" s="5"/>
      <c r="AC21" s="1"/>
      <c r="AD21" s="1"/>
      <c r="AE21" s="9"/>
      <c r="AF21" s="9"/>
      <c r="AG21" s="9"/>
    </row>
    <row r="22" spans="1:33" ht="15.6">
      <c r="A22" s="39">
        <f t="shared" si="4"/>
        <v>13</v>
      </c>
      <c r="B22" s="47">
        <f>+'Ark1'!C2482</f>
        <v>2024</v>
      </c>
      <c r="C22" s="58">
        <f>+'Ark1'!H2482</f>
        <v>1</v>
      </c>
      <c r="D22" s="47">
        <f>+'Ark1'!J2482</f>
        <v>155</v>
      </c>
      <c r="E22" s="213" t="str">
        <f>VLOOKUP(D22,RNR!$A$1:$B$28,2)</f>
        <v>Målselv</v>
      </c>
      <c r="F22" s="47">
        <f>+IF(G22=0,"",'Ark1'!Q2482)</f>
        <v>8</v>
      </c>
      <c r="G22" s="224">
        <f>+'Ark1'!R2482</f>
        <v>197</v>
      </c>
      <c r="H22" s="65">
        <f t="shared" si="0"/>
        <v>55</v>
      </c>
      <c r="I22" s="101">
        <f>+IF(G22=0,"",'Ark1'!T2482)</f>
        <v>1.3968659150535347</v>
      </c>
      <c r="J22" s="101">
        <f>+IF(G22=0,"",'Ark1'!U2482)</f>
        <v>1.3298304513831716</v>
      </c>
      <c r="K22" s="95"/>
      <c r="L22" s="49">
        <f>+IF(G22=0,"",'Ark1'!W2482)</f>
        <v>59.101522842639604</v>
      </c>
      <c r="M22" s="49">
        <f t="shared" si="1"/>
        <v>0.61925333909346847</v>
      </c>
      <c r="N22" s="118"/>
      <c r="O22" s="93">
        <f>+IF(G22=0,"",'Ark1'!Y2482)</f>
        <v>145.89441624365477</v>
      </c>
      <c r="P22" s="93">
        <f t="shared" si="2"/>
        <v>-9.6555837563452656</v>
      </c>
      <c r="Q22" s="65">
        <f>+IF(G22=0,"",'Ark1'!AA2482)</f>
        <v>29.745936365207839</v>
      </c>
      <c r="R22" s="49">
        <f>+IF(G22=0,"",'Ark1'!AB2482)</f>
        <v>4.4218938125051963</v>
      </c>
      <c r="S22" s="65">
        <f>+IF(G22=0,"",'Ark1'!AC2482)</f>
        <v>-47.898088715596487</v>
      </c>
      <c r="T22" s="65">
        <f t="shared" si="3"/>
        <v>24.625</v>
      </c>
      <c r="U22" s="101">
        <f>+IF(G22=0,"",'Ark1'!V2482)</f>
        <v>5.4771573604060899</v>
      </c>
      <c r="V22" s="39"/>
      <c r="W22" s="42"/>
      <c r="X22" s="53"/>
      <c r="Y22" s="4"/>
      <c r="Z22" s="5"/>
      <c r="AA22" s="5"/>
      <c r="AC22" s="11"/>
      <c r="AD22" s="11"/>
      <c r="AE22" s="9"/>
      <c r="AF22" s="9"/>
      <c r="AG22" s="9"/>
    </row>
    <row r="23" spans="1:33" ht="16.5" customHeight="1">
      <c r="A23" s="39">
        <f t="shared" si="4"/>
        <v>14</v>
      </c>
      <c r="B23" s="47">
        <f>+'Ark1'!C2483</f>
        <v>2024</v>
      </c>
      <c r="C23" s="58">
        <f>+'Ark1'!H2483</f>
        <v>2</v>
      </c>
      <c r="D23" s="47">
        <f>+'Ark1'!J2483</f>
        <v>160</v>
      </c>
      <c r="E23" s="213" t="str">
        <f>VLOOKUP(D23,RNR!$A$1:$B$28,2)</f>
        <v>Oslo</v>
      </c>
      <c r="F23" s="47">
        <f>+IF(G23=0,"",'Ark1'!Q2483)</f>
        <v>33</v>
      </c>
      <c r="G23" s="224">
        <f>+'Ark1'!R2483</f>
        <v>145</v>
      </c>
      <c r="H23" s="65">
        <f t="shared" si="0"/>
        <v>28</v>
      </c>
      <c r="I23" s="101">
        <f>+IF(G23=0,"",'Ark1'!T2483)</f>
        <v>1.0281500389987943</v>
      </c>
      <c r="J23" s="101">
        <f>+IF(G23=0,"",'Ark1'!U2483)</f>
        <v>0.92834854354018315</v>
      </c>
      <c r="K23" s="95"/>
      <c r="L23" s="49">
        <f>+IF(G23=0,"",'Ark1'!W2483)</f>
        <v>55.358620689655162</v>
      </c>
      <c r="M23" s="49">
        <f t="shared" si="1"/>
        <v>-0.65847332743885545</v>
      </c>
      <c r="N23" s="118"/>
      <c r="O23" s="93">
        <f>+IF(G23=0,"",'Ark1'!Y2483)</f>
        <v>138.37310344827597</v>
      </c>
      <c r="P23" s="93">
        <f t="shared" si="2"/>
        <v>0.76626584143832588</v>
      </c>
      <c r="Q23" s="65">
        <f>+IF(G23=0,"",'Ark1'!AA2483)</f>
        <v>11.953012923727744</v>
      </c>
      <c r="R23" s="49">
        <f>+IF(G23=0,"",'Ark1'!AB2483)</f>
        <v>4.4592806936095553</v>
      </c>
      <c r="S23" s="65">
        <f>+IF(G23=0,"",'Ark1'!AC2483)</f>
        <v>-34.674372518457446</v>
      </c>
      <c r="T23" s="65">
        <f t="shared" si="3"/>
        <v>4.3939393939393936</v>
      </c>
      <c r="U23" s="101">
        <f>+IF(G23=0,"",'Ark1'!V2483)</f>
        <v>9.8758620689655192</v>
      </c>
      <c r="V23" s="39"/>
      <c r="W23" s="42"/>
      <c r="X23" s="53"/>
      <c r="Y23" s="4"/>
      <c r="Z23" s="5"/>
      <c r="AA23" s="5"/>
      <c r="AC23" s="11"/>
      <c r="AD23" s="11"/>
      <c r="AE23" s="9"/>
      <c r="AF23" s="9"/>
      <c r="AG23" s="9"/>
    </row>
    <row r="24" spans="1:33" ht="16.5" customHeight="1">
      <c r="A24" s="39">
        <f t="shared" si="4"/>
        <v>15</v>
      </c>
      <c r="B24" s="203">
        <f>+'Ark1'!C2484</f>
        <v>2024</v>
      </c>
      <c r="C24" s="213">
        <f>+'Ark1'!H2484</f>
        <v>1</v>
      </c>
      <c r="D24" s="203">
        <f>+'Ark1'!J2484</f>
        <v>171</v>
      </c>
      <c r="E24" s="213" t="str">
        <f>VLOOKUP(D24,RNR!$A$1:$B$28,2)</f>
        <v>Prima</v>
      </c>
      <c r="F24" s="47">
        <f>+IF(G24=0,"",'Ark1'!Q2484)</f>
        <v>30</v>
      </c>
      <c r="G24" s="224">
        <f>+'Ark1'!R2484</f>
        <v>1151</v>
      </c>
      <c r="H24" s="65">
        <f t="shared" si="0"/>
        <v>110</v>
      </c>
      <c r="I24" s="101">
        <f>+IF(G24=0,"",'Ark1'!T2484)</f>
        <v>8.1613841026731908</v>
      </c>
      <c r="J24" s="101">
        <f>+IF(G24=0,"",'Ark1'!U2484)</f>
        <v>8.2151403713005635</v>
      </c>
      <c r="K24" s="95"/>
      <c r="L24" s="49">
        <f>+IF(G24=0,"",'Ark1'!W2484)</f>
        <v>59.87826086956521</v>
      </c>
      <c r="M24" s="49">
        <f t="shared" si="1"/>
        <v>0.41620515390719959</v>
      </c>
      <c r="N24" s="118"/>
      <c r="O24" s="93">
        <f>+IF(G24=0,"",'Ark1'!Y2484)</f>
        <v>154.25821025195484</v>
      </c>
      <c r="P24" s="93">
        <f t="shared" si="2"/>
        <v>-4.7794458479492619</v>
      </c>
      <c r="Q24" s="65">
        <f>+IF(G24=0,"",'Ark1'!AA2484)</f>
        <v>29.57049605766516</v>
      </c>
      <c r="R24" s="49">
        <f>+IF(G24=0,"",'Ark1'!AB2484)</f>
        <v>3.7055723634335935</v>
      </c>
      <c r="S24" s="65">
        <f>+IF(G24=0,"",'Ark1'!AC2484)</f>
        <v>-39.277837836980098</v>
      </c>
      <c r="T24" s="65">
        <f t="shared" si="3"/>
        <v>38.366666666666667</v>
      </c>
      <c r="U24" s="101">
        <f>+IF(G24=0,"",'Ark1'!V2484)</f>
        <v>5.2059079061685489</v>
      </c>
      <c r="V24" s="39"/>
      <c r="W24" s="42"/>
      <c r="X24" s="53"/>
      <c r="Y24" s="4"/>
      <c r="Z24" s="5"/>
      <c r="AA24" s="5"/>
      <c r="AC24" s="11"/>
      <c r="AD24" s="11"/>
      <c r="AE24" s="9"/>
      <c r="AF24" s="9"/>
      <c r="AG24" s="9"/>
    </row>
    <row r="25" spans="1:33" ht="15.6">
      <c r="A25" s="39">
        <f t="shared" si="4"/>
        <v>16</v>
      </c>
      <c r="B25" s="47">
        <f>+'Ark1'!C2485</f>
        <v>2024</v>
      </c>
      <c r="C25" s="58">
        <f>+'Ark1'!H2485</f>
        <v>2</v>
      </c>
      <c r="D25" s="47">
        <f>+'Ark1'!J2485</f>
        <v>181</v>
      </c>
      <c r="E25" s="213" t="str">
        <f>VLOOKUP(D25,RNR!$A$1:$B$28,2)</f>
        <v>Horns</v>
      </c>
      <c r="F25" s="47">
        <f>+IF(G25=0,"",'Ark1'!Q2485)</f>
        <v>4</v>
      </c>
      <c r="G25" s="224">
        <f>+'Ark1'!R2485</f>
        <v>16</v>
      </c>
      <c r="H25" s="65">
        <f t="shared" si="0"/>
        <v>-13</v>
      </c>
      <c r="I25" s="101">
        <f>+IF(G25=0,"",'Ark1'!T2485)</f>
        <v>0.1134510387860739</v>
      </c>
      <c r="J25" s="101">
        <f>+IF(G25=0,"",'Ark1'!U2485)</f>
        <v>0.10222239907313688</v>
      </c>
      <c r="K25" s="95"/>
      <c r="L25" s="49">
        <f>+IF(G25=0,"",'Ark1'!W2485)</f>
        <v>59.6875</v>
      </c>
      <c r="M25" s="49">
        <f t="shared" si="1"/>
        <v>4.3771551724137794</v>
      </c>
      <c r="N25" s="118"/>
      <c r="O25" s="93">
        <f>+IF(G25=0,"",'Ark1'!Y2485)</f>
        <v>138.08124999999998</v>
      </c>
      <c r="P25" s="93">
        <f t="shared" si="2"/>
        <v>0.67090517241376801</v>
      </c>
      <c r="Q25" s="65">
        <f>+IF(G25=0,"",'Ark1'!AA2485)</f>
        <v>20.511893463001101</v>
      </c>
      <c r="R25" s="49">
        <f>+IF(G25=0,"",'Ark1'!AB2485)</f>
        <v>4.6059574194731763</v>
      </c>
      <c r="S25" s="65">
        <f>+IF(G25=0,"",'Ark1'!AC2485)</f>
        <v>-25.561388402776647</v>
      </c>
      <c r="T25" s="65">
        <f t="shared" si="3"/>
        <v>4</v>
      </c>
      <c r="U25" s="101">
        <f>+IF(G25=0,"",'Ark1'!V2485)</f>
        <v>3.625</v>
      </c>
      <c r="V25" s="39"/>
      <c r="W25" s="42"/>
      <c r="X25" s="53"/>
      <c r="Y25" s="4"/>
      <c r="AC25" s="11"/>
      <c r="AD25" s="11"/>
      <c r="AE25" s="9"/>
      <c r="AF25" s="9"/>
      <c r="AG25" s="9"/>
    </row>
    <row r="26" spans="1:33" ht="17.25" customHeight="1">
      <c r="A26" s="39">
        <f t="shared" si="4"/>
        <v>17</v>
      </c>
      <c r="B26" s="47">
        <f>+'Ark1'!C2486</f>
        <v>2024</v>
      </c>
      <c r="C26" s="58">
        <f>+'Ark1'!H2486</f>
        <v>2</v>
      </c>
      <c r="D26" s="47">
        <f>+'Ark1'!J2486</f>
        <v>470</v>
      </c>
      <c r="E26" s="213" t="str">
        <f>VLOOKUP(D26,RNR!$A$1:$B$28,2)</f>
        <v>Jens Eide</v>
      </c>
      <c r="F26" s="47">
        <f>+IF(G26=0,"",'Ark1'!Q2486)</f>
        <v>7</v>
      </c>
      <c r="G26" s="224">
        <f>+'Ark1'!R2486</f>
        <v>51</v>
      </c>
      <c r="H26" s="65">
        <f t="shared" si="0"/>
        <v>-22</v>
      </c>
      <c r="I26" s="101">
        <f>+IF(G26=0,"",'Ark1'!T2486)</f>
        <v>0.36162518613061057</v>
      </c>
      <c r="J26" s="101">
        <f>+IF(G26=0,"",'Ark1'!U2486)</f>
        <v>0.33869931910341594</v>
      </c>
      <c r="K26" s="95"/>
      <c r="L26" s="49">
        <f>+IF(G26=0,"",'Ark1'!W2486)</f>
        <v>57.274509803921582</v>
      </c>
      <c r="M26" s="49">
        <f t="shared" si="1"/>
        <v>-0.72549019607841814</v>
      </c>
      <c r="N26" s="118"/>
      <c r="O26" s="93">
        <f>+IF(G26=0,"",'Ark1'!Y2486)</f>
        <v>143.5333333333333</v>
      </c>
      <c r="P26" s="93">
        <f t="shared" si="2"/>
        <v>-3.9214611872145895</v>
      </c>
      <c r="Q26" s="65">
        <f>+IF(G26=0,"",'Ark1'!AA2486)</f>
        <v>26.817090443768912</v>
      </c>
      <c r="R26" s="49">
        <f>+IF(G26=0,"",'Ark1'!AB2486)</f>
        <v>4.6781864735468046</v>
      </c>
      <c r="S26" s="65">
        <f>+IF(G26=0,"",'Ark1'!AC2486)</f>
        <v>-61.985441376327742</v>
      </c>
      <c r="T26" s="65">
        <f t="shared" si="3"/>
        <v>7.2857142857142856</v>
      </c>
      <c r="U26" s="101">
        <f>+IF(G26=0,"",'Ark1'!V2486)</f>
        <v>8.2352941176470615</v>
      </c>
      <c r="V26" s="39"/>
      <c r="W26" s="42"/>
      <c r="X26" s="53"/>
      <c r="Y26" s="4"/>
      <c r="AA26" s="5"/>
      <c r="AC26" s="11"/>
      <c r="AD26" s="11"/>
      <c r="AE26" s="9"/>
      <c r="AF26" s="9"/>
      <c r="AG26" s="9"/>
    </row>
    <row r="27" spans="1:33" ht="17.25" customHeight="1">
      <c r="A27" s="39">
        <f t="shared" si="4"/>
        <v>18</v>
      </c>
      <c r="B27" s="203">
        <f>+'Ark1'!C2487</f>
        <v>2024</v>
      </c>
      <c r="C27" s="213">
        <f>+'Ark1'!H2487</f>
        <v>1</v>
      </c>
      <c r="D27" s="203">
        <f>+'Ark1'!J2487</f>
        <v>643</v>
      </c>
      <c r="E27" s="213" t="str">
        <f>VLOOKUP(D27,RNR!$A$1:$B$28,2)</f>
        <v>Bjerka</v>
      </c>
      <c r="F27" s="47">
        <f>+IF(G27=0,"",'Ark1'!Q2487)</f>
        <v>35</v>
      </c>
      <c r="G27" s="224">
        <f>+'Ark1'!R2487</f>
        <v>1082</v>
      </c>
      <c r="H27" s="65">
        <f t="shared" si="0"/>
        <v>25</v>
      </c>
      <c r="I27" s="101">
        <f>+IF(G27=0,"",'Ark1'!T2487)</f>
        <v>7.6721264979082484</v>
      </c>
      <c r="J27" s="101">
        <f>+IF(G27=0,"",'Ark1'!U2487)</f>
        <v>7.5736882237649565</v>
      </c>
      <c r="K27" s="95"/>
      <c r="L27" s="49">
        <f>+IF(G27=0,"",'Ark1'!W2487)</f>
        <v>58.593894542090673</v>
      </c>
      <c r="M27" s="49">
        <f t="shared" si="1"/>
        <v>-1.0286220142007352</v>
      </c>
      <c r="N27" s="118"/>
      <c r="O27" s="93">
        <f>+IF(G27=0,"",'Ark1'!Y2487)</f>
        <v>151.28253234750471</v>
      </c>
      <c r="P27" s="93">
        <f t="shared" si="2"/>
        <v>3.7388237382332932</v>
      </c>
      <c r="Q27" s="65">
        <f>+IF(G27=0,"",'Ark1'!AA2487)</f>
        <v>29.28056447258572</v>
      </c>
      <c r="R27" s="49">
        <f>+IF(G27=0,"",'Ark1'!AB2487)</f>
        <v>4.5074426789635318</v>
      </c>
      <c r="S27" s="65">
        <f>+IF(G27=0,"",'Ark1'!AC2487)</f>
        <v>-34.117354831755129</v>
      </c>
      <c r="T27" s="65">
        <f t="shared" si="3"/>
        <v>30.914285714285715</v>
      </c>
      <c r="U27" s="101">
        <f>+IF(G27=0,"",'Ark1'!V2487)</f>
        <v>6.5249537892791123</v>
      </c>
      <c r="V27" s="39"/>
      <c r="W27" s="42"/>
      <c r="X27" s="53"/>
      <c r="Y27" s="4"/>
      <c r="AA27" s="5"/>
      <c r="AC27" s="11"/>
      <c r="AD27" s="11"/>
      <c r="AE27" s="9"/>
      <c r="AF27" s="9"/>
      <c r="AG27" s="9"/>
    </row>
    <row r="28" spans="1:33" ht="17.25" customHeight="1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95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53"/>
      <c r="Y28" s="4"/>
      <c r="AA28" s="5"/>
      <c r="AC28" s="11"/>
      <c r="AD28" s="11"/>
      <c r="AE28" s="9"/>
      <c r="AF28" s="9"/>
      <c r="AG28" s="9"/>
    </row>
    <row r="29" spans="1:33" ht="15.6">
      <c r="A29" s="39">
        <v>1</v>
      </c>
      <c r="B29">
        <f>+'Ark1'!C2488</f>
        <v>2023</v>
      </c>
      <c r="C29" s="4">
        <f>+'Ark1'!H2488</f>
        <v>1</v>
      </c>
      <c r="D29">
        <f>+'Ark1'!J2488</f>
        <v>103</v>
      </c>
      <c r="E29" s="4" t="str">
        <f>VLOOKUP(D29,RNR!$A$1:$B$28,2)</f>
        <v>Rudshøgda</v>
      </c>
      <c r="F29">
        <f>+'Ark1'!Q2488</f>
        <v>2</v>
      </c>
      <c r="G29" s="9">
        <f>+'Ark1'!R2488</f>
        <v>2</v>
      </c>
      <c r="H29" s="9">
        <f>+'Ark1'!S2488</f>
        <v>1</v>
      </c>
      <c r="I29" s="96">
        <f>+'Ark1'!T2488</f>
        <v>1.3708019191226864E-2</v>
      </c>
      <c r="J29" s="96">
        <f>+'Ark1'!U2488</f>
        <v>9.9715756911066371E-3</v>
      </c>
      <c r="K29" s="95"/>
      <c r="L29" s="1">
        <f>+'Ark1'!W2488</f>
        <v>59</v>
      </c>
      <c r="M29" s="1"/>
      <c r="N29" s="118"/>
      <c r="O29" s="9">
        <f>+'Ark1'!Y2488</f>
        <v>112.5</v>
      </c>
      <c r="Q29" s="9">
        <f>+'Ark1'!AA2488</f>
        <v>0</v>
      </c>
      <c r="R29" s="1">
        <f>+'Ark1'!AB2488</f>
        <v>0</v>
      </c>
      <c r="S29" s="9">
        <f>+'Ark1'!AC2488</f>
        <v>0</v>
      </c>
      <c r="T29" s="9">
        <f t="shared" ref="T29:T30" si="5">+G29/F29</f>
        <v>1</v>
      </c>
      <c r="U29" s="96">
        <f>+'Ark1'!V2488</f>
        <v>0</v>
      </c>
      <c r="V29" s="39"/>
      <c r="W29" s="42"/>
      <c r="X29" s="53"/>
      <c r="Y29" s="4"/>
      <c r="Z29" s="4"/>
      <c r="AA29" s="4"/>
    </row>
    <row r="30" spans="1:33" ht="15.6">
      <c r="A30" s="39">
        <f>1+A29</f>
        <v>2</v>
      </c>
      <c r="B30">
        <f>+'Ark1'!C2489</f>
        <v>2023</v>
      </c>
      <c r="C30" s="4">
        <f>+'Ark1'!H2489</f>
        <v>2</v>
      </c>
      <c r="D30">
        <f>+'Ark1'!J2489</f>
        <v>106</v>
      </c>
      <c r="E30" s="4" t="str">
        <f>VLOOKUP(D30,RNR!$A$1:$B$28,2)</f>
        <v>Furuseth</v>
      </c>
      <c r="F30">
        <f>+'Ark1'!Q2489</f>
        <v>9</v>
      </c>
      <c r="G30" s="9">
        <f>+'Ark1'!R2489</f>
        <v>15</v>
      </c>
      <c r="H30" s="9">
        <f>+'Ark1'!S2489</f>
        <v>15</v>
      </c>
      <c r="I30" s="96">
        <f>+'Ark1'!T2489</f>
        <v>0.10281014393420151</v>
      </c>
      <c r="J30" s="96">
        <f>+'Ark1'!U2489</f>
        <v>9.2372245390993604E-2</v>
      </c>
      <c r="K30" s="95"/>
      <c r="L30" s="1">
        <f>+'Ark1'!W2489</f>
        <v>56.733333333333348</v>
      </c>
      <c r="M30" s="1"/>
      <c r="N30" s="118"/>
      <c r="O30" s="9">
        <f>+'Ark1'!Y2489</f>
        <v>138.95333333333338</v>
      </c>
      <c r="Q30" s="9">
        <f>+'Ark1'!AA2489</f>
        <v>4.9776656733404527</v>
      </c>
      <c r="R30" s="1">
        <f>+'Ark1'!AB2489</f>
        <v>2.4073960113690522</v>
      </c>
      <c r="S30" s="9">
        <f>+'Ark1'!AC2489</f>
        <v>-13.511494624185044</v>
      </c>
      <c r="T30" s="9">
        <f t="shared" si="5"/>
        <v>1.6666666666666667</v>
      </c>
      <c r="U30" s="96">
        <f>+'Ark1'!V2489</f>
        <v>11.53333333333333</v>
      </c>
      <c r="V30" s="39"/>
      <c r="W30" s="42"/>
      <c r="X30" s="53"/>
      <c r="Y30" s="4"/>
      <c r="Z30" s="4"/>
      <c r="AA30" s="4"/>
    </row>
    <row r="31" spans="1:33" ht="15.6">
      <c r="A31" s="39">
        <f t="shared" ref="A31:A46" si="6">1+A30</f>
        <v>3</v>
      </c>
      <c r="B31">
        <f>+'Ark1'!C2490</f>
        <v>2023</v>
      </c>
      <c r="C31" s="4">
        <f>+'Ark1'!H2490</f>
        <v>1</v>
      </c>
      <c r="D31">
        <f>+'Ark1'!J2490</f>
        <v>109</v>
      </c>
      <c r="E31" s="4" t="str">
        <f>VLOOKUP(D31,RNR!$A$1:$B$28,2)</f>
        <v>Tønsberg</v>
      </c>
      <c r="F31">
        <f>+'Ark1'!Q2490</f>
        <v>178</v>
      </c>
      <c r="G31" s="9">
        <f>+'Ark1'!R2490</f>
        <v>5139</v>
      </c>
      <c r="H31" s="9">
        <f>+'Ark1'!S2490</f>
        <v>5138</v>
      </c>
      <c r="I31" s="96">
        <f>+'Ark1'!T2490</f>
        <v>35.222755311857433</v>
      </c>
      <c r="J31" s="96">
        <f>+'Ark1'!U2490</f>
        <v>36.112189887873839</v>
      </c>
      <c r="K31" s="95"/>
      <c r="L31" s="1">
        <f>+'Ark1'!W2490</f>
        <v>58.409887115609195</v>
      </c>
      <c r="M31" s="1"/>
      <c r="N31" s="118"/>
      <c r="O31" s="9">
        <f>+'Ark1'!Y2490</f>
        <v>158.56010897061699</v>
      </c>
      <c r="Q31" s="9">
        <f>+'Ark1'!AA2490</f>
        <v>32.259355935031898</v>
      </c>
      <c r="R31" s="1">
        <f>+'Ark1'!AB2490</f>
        <v>5.371137667137134</v>
      </c>
      <c r="S31" s="9">
        <f>+'Ark1'!AC2490</f>
        <v>-41.583689030056952</v>
      </c>
      <c r="T31" s="9">
        <f t="shared" ref="T31:T37" si="7">+G31/F31</f>
        <v>28.870786516853933</v>
      </c>
      <c r="U31" s="96">
        <f>+'Ark1'!V2490</f>
        <v>6.3679704222611431</v>
      </c>
      <c r="V31" s="39"/>
      <c r="W31" s="42"/>
      <c r="X31" s="53"/>
      <c r="Y31" s="4"/>
      <c r="Z31" s="1"/>
      <c r="AA31" s="18"/>
      <c r="AC31" s="1"/>
      <c r="AD31" s="5"/>
    </row>
    <row r="32" spans="1:33" ht="15.6">
      <c r="A32" s="39">
        <f t="shared" si="6"/>
        <v>4</v>
      </c>
      <c r="B32">
        <f>+'Ark1'!C2491</f>
        <v>2023</v>
      </c>
      <c r="C32" s="4">
        <f>+'Ark1'!H2491</f>
        <v>1</v>
      </c>
      <c r="D32">
        <f>+'Ark1'!J2491</f>
        <v>111</v>
      </c>
      <c r="E32" s="4" t="str">
        <f>VLOOKUP(D32,RNR!$A$1:$B$28,2)</f>
        <v>Forus</v>
      </c>
      <c r="F32">
        <f>+'Ark1'!Q2491</f>
        <v>100</v>
      </c>
      <c r="G32" s="9">
        <f>+'Ark1'!R2491</f>
        <v>3103</v>
      </c>
      <c r="H32" s="9">
        <f>+'Ark1'!S2491</f>
        <v>3101</v>
      </c>
      <c r="I32" s="96">
        <f>+'Ark1'!T2491</f>
        <v>21.267991775188481</v>
      </c>
      <c r="J32" s="96">
        <f>+'Ark1'!U2491</f>
        <v>20.930944533797181</v>
      </c>
      <c r="K32" s="95"/>
      <c r="L32" s="1">
        <f>+'Ark1'!W2491</f>
        <v>60.275072557239596</v>
      </c>
      <c r="M32" s="1"/>
      <c r="N32" s="118"/>
      <c r="O32" s="9">
        <f>+'Ark1'!Y2491</f>
        <v>152.20389945214347</v>
      </c>
      <c r="Q32" s="9">
        <f>+'Ark1'!AA2491</f>
        <v>29.255705208715433</v>
      </c>
      <c r="R32" s="1">
        <f>+'Ark1'!AB2491</f>
        <v>3.8305095384695744</v>
      </c>
      <c r="S32" s="9">
        <f>+'Ark1'!AC2491</f>
        <v>-36.004030247390872</v>
      </c>
      <c r="T32" s="9">
        <f t="shared" si="7"/>
        <v>31.03</v>
      </c>
      <c r="U32" s="96">
        <f>+'Ark1'!V2491</f>
        <v>4.604898485336772</v>
      </c>
      <c r="V32" s="39"/>
      <c r="W32" s="42"/>
      <c r="X32" s="53"/>
      <c r="Y32" s="4"/>
      <c r="Z32" s="1"/>
      <c r="AA32" s="18"/>
    </row>
    <row r="33" spans="1:27" ht="15.6">
      <c r="A33" s="39">
        <f t="shared" si="6"/>
        <v>5</v>
      </c>
      <c r="B33">
        <f>+'Ark1'!C2492</f>
        <v>2023</v>
      </c>
      <c r="C33" s="4">
        <f>+'Ark1'!H2492</f>
        <v>1</v>
      </c>
      <c r="D33">
        <f>+'Ark1'!J2492</f>
        <v>113</v>
      </c>
      <c r="E33" s="4" t="str">
        <f>VLOOKUP(D33,RNR!$A$1:$B$28,2)</f>
        <v>Egersund</v>
      </c>
      <c r="F33">
        <f>+'Ark1'!Q2492</f>
        <v>0</v>
      </c>
      <c r="G33" s="9">
        <f>+'Ark1'!R2492</f>
        <v>0</v>
      </c>
      <c r="H33" s="9">
        <f>+'Ark1'!S2492</f>
        <v>0</v>
      </c>
      <c r="I33" s="96">
        <f>+'Ark1'!T2492</f>
        <v>0</v>
      </c>
      <c r="J33" s="96">
        <f>+'Ark1'!U2492</f>
        <v>0</v>
      </c>
      <c r="K33" s="95"/>
      <c r="L33" s="1">
        <f>+'Ark1'!W2492</f>
        <v>0</v>
      </c>
      <c r="M33" s="1"/>
      <c r="N33" s="118"/>
      <c r="O33" s="9">
        <f>+'Ark1'!Y2492</f>
        <v>0</v>
      </c>
      <c r="Q33" s="9">
        <f>+'Ark1'!AA2492</f>
        <v>0</v>
      </c>
      <c r="R33" s="1">
        <f>+'Ark1'!AB2492</f>
        <v>0</v>
      </c>
      <c r="S33" s="9">
        <f>+'Ark1'!AC2492</f>
        <v>0</v>
      </c>
      <c r="T33" s="9" t="e">
        <f t="shared" si="7"/>
        <v>#DIV/0!</v>
      </c>
      <c r="U33" s="96">
        <f>+'Ark1'!V2492</f>
        <v>0</v>
      </c>
      <c r="V33" s="39"/>
      <c r="W33" s="42"/>
      <c r="X33" s="53"/>
      <c r="Y33" s="4"/>
      <c r="Z33" s="1"/>
      <c r="AA33" s="18"/>
    </row>
    <row r="34" spans="1:27" ht="15.6">
      <c r="A34" s="39">
        <f t="shared" si="6"/>
        <v>6</v>
      </c>
      <c r="B34">
        <f>+'Ark1'!C2493</f>
        <v>2023</v>
      </c>
      <c r="C34" s="4">
        <f>+'Ark1'!H2493</f>
        <v>1</v>
      </c>
      <c r="D34">
        <f>+'Ark1'!J2493</f>
        <v>116</v>
      </c>
      <c r="E34" s="4" t="str">
        <f>VLOOKUP(D34,RNR!$A$1:$B$28,2)</f>
        <v>Sandeid</v>
      </c>
      <c r="F34">
        <f>+'Ark1'!Q2493</f>
        <v>25</v>
      </c>
      <c r="G34" s="9">
        <f>+'Ark1'!R2493</f>
        <v>827</v>
      </c>
      <c r="H34" s="9">
        <f>+'Ark1'!S2493</f>
        <v>824</v>
      </c>
      <c r="I34" s="96">
        <f>+'Ark1'!T2493</f>
        <v>5.6682659355723102</v>
      </c>
      <c r="J34" s="96">
        <f>+'Ark1'!U2493</f>
        <v>5.4244263806765538</v>
      </c>
      <c r="K34" s="95"/>
      <c r="L34" s="1">
        <f>+'Ark1'!W2493</f>
        <v>59.952669902912618</v>
      </c>
      <c r="M34" s="1"/>
      <c r="N34" s="118"/>
      <c r="O34" s="9">
        <f>+'Ark1'!Y2493</f>
        <v>148.00181378476427</v>
      </c>
      <c r="Q34" s="9">
        <f>+'Ark1'!AA2493</f>
        <v>26.797353243047439</v>
      </c>
      <c r="R34" s="1">
        <f>+'Ark1'!AB2493</f>
        <v>3.966356408957695</v>
      </c>
      <c r="S34" s="9">
        <f>+'Ark1'!AC2493</f>
        <v>-32.04753664190801</v>
      </c>
      <c r="T34" s="9">
        <f t="shared" si="7"/>
        <v>33.08</v>
      </c>
      <c r="U34" s="96">
        <f>+'Ark1'!V2493</f>
        <v>5.310761789600968</v>
      </c>
      <c r="V34" s="39"/>
      <c r="W34" s="42"/>
      <c r="X34" s="53"/>
      <c r="Y34" s="4"/>
      <c r="Z34" s="1"/>
      <c r="AA34" s="18"/>
    </row>
    <row r="35" spans="1:27" ht="15.6">
      <c r="A35" s="39">
        <f t="shared" si="6"/>
        <v>7</v>
      </c>
      <c r="B35">
        <f>+'Ark1'!C2494</f>
        <v>2023</v>
      </c>
      <c r="C35" s="4">
        <f>+'Ark1'!H2494</f>
        <v>2</v>
      </c>
      <c r="D35">
        <f>+'Ark1'!J2494</f>
        <v>117</v>
      </c>
      <c r="E35" s="4" t="str">
        <f>VLOOKUP(D35,RNR!$A$1:$B$28,2)</f>
        <v>Jæren</v>
      </c>
      <c r="F35">
        <f>+'Ark1'!Q2494</f>
        <v>61</v>
      </c>
      <c r="G35" s="9">
        <f>+'Ark1'!R2494</f>
        <v>2062</v>
      </c>
      <c r="H35" s="9">
        <f>+'Ark1'!S2494</f>
        <v>2055</v>
      </c>
      <c r="I35" s="96">
        <f>+'Ark1'!T2494</f>
        <v>14.132967786154902</v>
      </c>
      <c r="J35" s="96">
        <f>+'Ark1'!U2494</f>
        <v>14.292990686947164</v>
      </c>
      <c r="K35" s="95"/>
      <c r="L35" s="1">
        <f>+'Ark1'!W2494</f>
        <v>58.966909975669104</v>
      </c>
      <c r="M35" s="1"/>
      <c r="N35" s="118"/>
      <c r="O35" s="9">
        <f>+'Ark1'!Y2494</f>
        <v>156.40591658583909</v>
      </c>
      <c r="Q35" s="9">
        <f>+'Ark1'!AA2494</f>
        <v>32.550016272565273</v>
      </c>
      <c r="R35" s="1">
        <f>+'Ark1'!AB2494</f>
        <v>5.0412290374908437</v>
      </c>
      <c r="S35" s="9">
        <f>+'Ark1'!AC2494</f>
        <v>-57.175767128438011</v>
      </c>
      <c r="T35" s="9">
        <f t="shared" si="7"/>
        <v>33.803278688524593</v>
      </c>
      <c r="U35" s="96">
        <f>+'Ark1'!V2494</f>
        <v>5.6862269641125112</v>
      </c>
      <c r="V35" s="39"/>
      <c r="W35" s="42"/>
      <c r="X35" s="53"/>
      <c r="Y35" s="4"/>
      <c r="Z35" s="11"/>
      <c r="AA35" s="18"/>
    </row>
    <row r="36" spans="1:27" ht="15.6">
      <c r="A36" s="39">
        <f t="shared" si="6"/>
        <v>8</v>
      </c>
      <c r="B36">
        <f>+'Ark1'!C2495</f>
        <v>2023</v>
      </c>
      <c r="C36" s="4">
        <f>+'Ark1'!H2495</f>
        <v>1</v>
      </c>
      <c r="D36">
        <f>+'Ark1'!J2495</f>
        <v>121</v>
      </c>
      <c r="E36" s="4" t="str">
        <f>VLOOKUP(D36,RNR!$A$1:$B$28,2)</f>
        <v>Steinkjer</v>
      </c>
      <c r="F36">
        <f>+'Ark1'!Q2495</f>
        <v>72</v>
      </c>
      <c r="G36" s="9">
        <f>+'Ark1'!R2495</f>
        <v>305</v>
      </c>
      <c r="H36" s="9">
        <f>+'Ark1'!S2495</f>
        <v>303</v>
      </c>
      <c r="I36" s="96">
        <f>+'Ark1'!T2495</f>
        <v>2.0904729266620974</v>
      </c>
      <c r="J36" s="96">
        <f>+'Ark1'!U2495</f>
        <v>1.8275150518719112</v>
      </c>
      <c r="K36" s="95"/>
      <c r="L36" s="1">
        <f>+'Ark1'!W2495</f>
        <v>57.917491749174893</v>
      </c>
      <c r="M36" s="1"/>
      <c r="N36" s="118"/>
      <c r="O36" s="9">
        <f>+'Ark1'!Y2495</f>
        <v>135.20098360655723</v>
      </c>
      <c r="Q36" s="9">
        <f>+'Ark1'!AA2495</f>
        <v>19.850521170860038</v>
      </c>
      <c r="R36" s="1">
        <f>+'Ark1'!AB2495</f>
        <v>4.1517968171610331</v>
      </c>
      <c r="S36" s="9">
        <f>+'Ark1'!AC2495</f>
        <v>-31.921409732022457</v>
      </c>
      <c r="T36" s="9">
        <f t="shared" si="7"/>
        <v>4.2361111111111107</v>
      </c>
      <c r="U36" s="96">
        <f>+'Ark1'!V2495</f>
        <v>8.078688524590163</v>
      </c>
      <c r="V36" s="39"/>
      <c r="W36" s="42"/>
      <c r="X36" s="53"/>
      <c r="Y36" s="4"/>
      <c r="Z36" s="11"/>
      <c r="AA36" s="18"/>
    </row>
    <row r="37" spans="1:27" ht="15.6">
      <c r="A37" s="39">
        <f t="shared" si="6"/>
        <v>9</v>
      </c>
      <c r="B37">
        <f>+'Ark1'!C2496</f>
        <v>2023</v>
      </c>
      <c r="C37" s="4">
        <f>+'Ark1'!H2496</f>
        <v>1</v>
      </c>
      <c r="D37">
        <f>+'Ark1'!J2496</f>
        <v>134</v>
      </c>
      <c r="E37" s="4" t="str">
        <f>VLOOKUP(D37,RNR!$A$1:$B$28,2)</f>
        <v>Førde</v>
      </c>
      <c r="F37">
        <f>+'Ark1'!Q2496</f>
        <v>25</v>
      </c>
      <c r="G37" s="9">
        <f>+'Ark1'!R2496</f>
        <v>504</v>
      </c>
      <c r="H37" s="9">
        <f>+'Ark1'!S2496</f>
        <v>503</v>
      </c>
      <c r="I37" s="96">
        <f>+'Ark1'!T2496</f>
        <v>3.4544208361891711</v>
      </c>
      <c r="J37" s="96">
        <f>+'Ark1'!U2496</f>
        <v>3.6685604240038039</v>
      </c>
      <c r="K37" s="95"/>
      <c r="L37" s="1">
        <f>+'Ark1'!W2496</f>
        <v>58.602385685884691</v>
      </c>
      <c r="M37" s="1"/>
      <c r="N37" s="118"/>
      <c r="O37" s="9">
        <f>+'Ark1'!Y2496</f>
        <v>164.24186507936511</v>
      </c>
      <c r="Q37" s="9">
        <f>+'Ark1'!AA2496</f>
        <v>30.185371866895991</v>
      </c>
      <c r="R37" s="1">
        <f>+'Ark1'!AB2496</f>
        <v>4.6045351352210497</v>
      </c>
      <c r="S37" s="9">
        <f>+'Ark1'!AC2496</f>
        <v>-31.349258648699571</v>
      </c>
      <c r="T37" s="9">
        <f t="shared" si="7"/>
        <v>20.16</v>
      </c>
      <c r="U37" s="96">
        <f>+'Ark1'!V2496</f>
        <v>6.9563492063492083</v>
      </c>
      <c r="V37" s="39"/>
      <c r="W37" s="42"/>
      <c r="X37" s="53"/>
      <c r="Y37" s="4"/>
      <c r="Z37" s="11"/>
      <c r="AA37" s="18"/>
    </row>
    <row r="38" spans="1:27" ht="15.6">
      <c r="A38" s="39">
        <f t="shared" si="6"/>
        <v>10</v>
      </c>
      <c r="B38">
        <f>+'Ark1'!C2497</f>
        <v>2023</v>
      </c>
      <c r="C38" s="4">
        <f>+'Ark1'!H2497</f>
        <v>2</v>
      </c>
      <c r="D38">
        <f>+'Ark1'!J2497</f>
        <v>141</v>
      </c>
      <c r="E38" s="4" t="str">
        <f>VLOOKUP(D38,RNR!$A$1:$B$28,2)</f>
        <v>Ølen</v>
      </c>
      <c r="F38">
        <f>+'Ark1'!Q2497</f>
        <v>7</v>
      </c>
      <c r="G38" s="9">
        <f>+'Ark1'!R2497</f>
        <v>12</v>
      </c>
      <c r="H38" s="9">
        <f>+'Ark1'!S2497</f>
        <v>12</v>
      </c>
      <c r="I38" s="96">
        <f>+'Ark1'!T2497</f>
        <v>8.2248115147361189E-2</v>
      </c>
      <c r="J38" s="96">
        <f>+'Ark1'!U2497</f>
        <v>7.3031820361664987E-2</v>
      </c>
      <c r="K38" s="95"/>
      <c r="L38" s="1">
        <f>+'Ark1'!W2497</f>
        <v>57.33333333333335</v>
      </c>
      <c r="M38" s="1"/>
      <c r="N38" s="118"/>
      <c r="O38" s="9">
        <f>+'Ark1'!Y2497</f>
        <v>137.32499999999999</v>
      </c>
      <c r="Q38" s="9">
        <f>+'Ark1'!AA2497</f>
        <v>6.6530851239610644</v>
      </c>
      <c r="R38" s="1">
        <f>+'Ark1'!AB2497</f>
        <v>3.374742788552735</v>
      </c>
      <c r="S38" s="9">
        <f>+'Ark1'!AC2497</f>
        <v>-14.28945698215964</v>
      </c>
      <c r="T38" s="9">
        <f t="shared" ref="T38:T48" si="8">+G38/F38</f>
        <v>1.7142857142857142</v>
      </c>
      <c r="U38" s="96">
        <f>+'Ark1'!V2497</f>
        <v>8.3333333333333357</v>
      </c>
      <c r="V38" s="39"/>
      <c r="W38" s="42"/>
      <c r="X38" s="53"/>
      <c r="Y38" s="4"/>
      <c r="Z38" s="11"/>
      <c r="AA38" s="18"/>
    </row>
    <row r="39" spans="1:27" ht="15.6">
      <c r="A39" s="39">
        <f t="shared" si="6"/>
        <v>11</v>
      </c>
      <c r="B39">
        <f>+'Ark1'!C2498</f>
        <v>2023</v>
      </c>
      <c r="C39" s="4">
        <f>+'Ark1'!H2498</f>
        <v>2</v>
      </c>
      <c r="D39">
        <f>+'Ark1'!J2498</f>
        <v>143</v>
      </c>
      <c r="E39" s="4" t="str">
        <f>VLOOKUP(D39,RNR!$A$1:$B$28,2)</f>
        <v>Nordfjord</v>
      </c>
      <c r="F39">
        <f>+'Ark1'!Q2498</f>
        <v>9</v>
      </c>
      <c r="G39" s="9">
        <f>+'Ark1'!R2498</f>
        <v>34</v>
      </c>
      <c r="H39" s="9">
        <f>+'Ark1'!S2498</f>
        <v>34</v>
      </c>
      <c r="I39" s="96">
        <f>+'Ark1'!T2498</f>
        <v>0.2330363262508568</v>
      </c>
      <c r="J39" s="96">
        <f>+'Ark1'!U2498</f>
        <v>0.20767911487153248</v>
      </c>
      <c r="K39" s="95"/>
      <c r="L39" s="1">
        <f>+'Ark1'!W2498</f>
        <v>58.882352941176485</v>
      </c>
      <c r="M39" s="1"/>
      <c r="N39" s="118"/>
      <c r="O39" s="9">
        <f>+'Ark1'!Y2498</f>
        <v>137.82647058823531</v>
      </c>
      <c r="Q39" s="9">
        <f>+'Ark1'!AA2498</f>
        <v>27.17035916131811</v>
      </c>
      <c r="R39" s="1">
        <f>+'Ark1'!AB2498</f>
        <v>6.0135372084809839</v>
      </c>
      <c r="S39" s="9">
        <f>+'Ark1'!AC2498</f>
        <v>-45.605329870934163</v>
      </c>
      <c r="T39" s="9">
        <f t="shared" si="8"/>
        <v>3.7777777777777777</v>
      </c>
      <c r="U39" s="96">
        <f>+'Ark1'!V2498</f>
        <v>5.7058823529411757</v>
      </c>
      <c r="V39" s="39"/>
      <c r="W39" s="42"/>
      <c r="X39" s="53"/>
      <c r="Y39" s="4"/>
      <c r="Z39" s="11"/>
      <c r="AA39" s="18"/>
    </row>
    <row r="40" spans="1:27" ht="15.6">
      <c r="A40" s="39">
        <f t="shared" si="6"/>
        <v>12</v>
      </c>
      <c r="B40">
        <f>+'Ark1'!C2499</f>
        <v>2023</v>
      </c>
      <c r="C40" s="4">
        <f>+'Ark1'!H2499</f>
        <v>2</v>
      </c>
      <c r="D40">
        <f>+'Ark1'!J2499</f>
        <v>147</v>
      </c>
      <c r="E40" s="4" t="str">
        <f>VLOOKUP(D40,RNR!$A$1:$B$28,2)</f>
        <v>Midt-Norge</v>
      </c>
      <c r="F40">
        <f>+'Ark1'!Q2499</f>
        <v>19</v>
      </c>
      <c r="G40" s="9">
        <f>+'Ark1'!R2499</f>
        <v>128</v>
      </c>
      <c r="H40" s="9">
        <f>+'Ark1'!S2499</f>
        <v>126</v>
      </c>
      <c r="I40" s="96">
        <f>+'Ark1'!T2499</f>
        <v>0.87731322823851932</v>
      </c>
      <c r="J40" s="96">
        <f>+'Ark1'!U2499</f>
        <v>0.76544030910643646</v>
      </c>
      <c r="K40" s="95"/>
      <c r="L40" s="1">
        <f>+'Ark1'!W2499</f>
        <v>57.809523809523824</v>
      </c>
      <c r="M40" s="1"/>
      <c r="N40" s="118"/>
      <c r="O40" s="9">
        <f>+'Ark1'!Y2499</f>
        <v>134.93359374999997</v>
      </c>
      <c r="Q40" s="9">
        <f>+'Ark1'!AA2499</f>
        <v>22.794191986876648</v>
      </c>
      <c r="R40" s="1">
        <f>+'Ark1'!AB2499</f>
        <v>4.2904735479089249</v>
      </c>
      <c r="S40" s="9">
        <f>+'Ark1'!AC2499</f>
        <v>-40.687175595799182</v>
      </c>
      <c r="T40" s="9">
        <f t="shared" si="8"/>
        <v>6.7368421052631575</v>
      </c>
      <c r="U40" s="96">
        <f>+'Ark1'!V2499</f>
        <v>8.1875</v>
      </c>
      <c r="V40" s="39"/>
      <c r="W40" s="42"/>
      <c r="X40" s="53"/>
      <c r="Y40" s="4"/>
      <c r="Z40" s="11"/>
      <c r="AA40" s="18"/>
    </row>
    <row r="41" spans="1:27" ht="15.6">
      <c r="A41" s="39">
        <f t="shared" si="6"/>
        <v>13</v>
      </c>
      <c r="B41">
        <f>+'Ark1'!C2500</f>
        <v>2023</v>
      </c>
      <c r="C41" s="4">
        <f>+'Ark1'!H2500</f>
        <v>1</v>
      </c>
      <c r="D41">
        <f>+'Ark1'!J2500</f>
        <v>155</v>
      </c>
      <c r="E41" s="4" t="str">
        <f>VLOOKUP(D41,RNR!$A$1:$B$28,2)</f>
        <v>Målselv</v>
      </c>
      <c r="F41">
        <f>+'Ark1'!Q2500</f>
        <v>9</v>
      </c>
      <c r="G41" s="9">
        <f>+'Ark1'!R2500</f>
        <v>142</v>
      </c>
      <c r="H41" s="9">
        <f>+'Ark1'!S2500</f>
        <v>141</v>
      </c>
      <c r="I41" s="96">
        <f>+'Ark1'!T2500</f>
        <v>0.9732693625771075</v>
      </c>
      <c r="J41" s="96">
        <f>+'Ark1'!U2500</f>
        <v>0.978902937878811</v>
      </c>
      <c r="K41" s="95"/>
      <c r="L41" s="1">
        <f>+'Ark1'!W2500</f>
        <v>58.482269503546135</v>
      </c>
      <c r="M41" s="1"/>
      <c r="N41" s="118"/>
      <c r="O41" s="9">
        <f>+'Ark1'!Y2500</f>
        <v>155.55000000000004</v>
      </c>
      <c r="Q41" s="9">
        <f>+'Ark1'!AA2500</f>
        <v>41.014644596469118</v>
      </c>
      <c r="R41" s="1">
        <f>+'Ark1'!AB2500</f>
        <v>5.3721145471322309</v>
      </c>
      <c r="S41" s="9">
        <f>+'Ark1'!AC2500</f>
        <v>-68.820676271975316</v>
      </c>
      <c r="T41" s="9">
        <f t="shared" si="8"/>
        <v>15.777777777777779</v>
      </c>
      <c r="U41" s="96">
        <f>+'Ark1'!V2500</f>
        <v>5.197183098591549</v>
      </c>
      <c r="V41" s="39"/>
      <c r="W41" s="42"/>
      <c r="X41" s="53"/>
      <c r="Y41" s="4"/>
      <c r="Z41" s="11"/>
      <c r="AA41" s="18"/>
    </row>
    <row r="42" spans="1:27" ht="15.6">
      <c r="A42" s="39">
        <f t="shared" si="6"/>
        <v>14</v>
      </c>
      <c r="B42">
        <f>+'Ark1'!C2501</f>
        <v>2023</v>
      </c>
      <c r="C42" s="4">
        <f>+'Ark1'!H2501</f>
        <v>2</v>
      </c>
      <c r="D42">
        <f>+'Ark1'!J2501</f>
        <v>160</v>
      </c>
      <c r="E42" s="4" t="str">
        <f>VLOOKUP(D42,RNR!$A$1:$B$28,2)</f>
        <v>Oslo</v>
      </c>
      <c r="F42">
        <f>+'Ark1'!Q2501</f>
        <v>30</v>
      </c>
      <c r="G42" s="9">
        <f>+'Ark1'!R2501</f>
        <v>117</v>
      </c>
      <c r="H42" s="9">
        <f>+'Ark1'!S2501</f>
        <v>117</v>
      </c>
      <c r="I42" s="96">
        <f>+'Ark1'!T2501</f>
        <v>0.80191912268677179</v>
      </c>
      <c r="J42" s="96">
        <f>+'Ark1'!U2501</f>
        <v>0.71352163834140803</v>
      </c>
      <c r="K42" s="95"/>
      <c r="L42" s="1">
        <f>+'Ark1'!W2501</f>
        <v>56.017094017094017</v>
      </c>
      <c r="M42" s="1"/>
      <c r="N42" s="118"/>
      <c r="O42" s="9">
        <f>+'Ark1'!Y2501</f>
        <v>137.60683760683764</v>
      </c>
      <c r="Q42" s="9">
        <f>+'Ark1'!AA2501</f>
        <v>10.603899673698661</v>
      </c>
      <c r="R42" s="1">
        <f>+'Ark1'!AB2501</f>
        <v>4.8109257882323195</v>
      </c>
      <c r="S42" s="9">
        <f>+'Ark1'!AC2501</f>
        <v>-44.911142089359885</v>
      </c>
      <c r="T42" s="9">
        <f t="shared" si="8"/>
        <v>3.9</v>
      </c>
      <c r="U42" s="96">
        <f>+'Ark1'!V2501</f>
        <v>8.4871794871794872</v>
      </c>
      <c r="V42" s="39"/>
      <c r="W42" s="42"/>
      <c r="X42" s="53"/>
      <c r="Y42" s="4"/>
      <c r="Z42" s="11"/>
      <c r="AA42" s="18"/>
    </row>
    <row r="43" spans="1:27" ht="15.6">
      <c r="A43" s="39">
        <f t="shared" si="6"/>
        <v>15</v>
      </c>
      <c r="B43">
        <f>+'Ark1'!C2502</f>
        <v>2023</v>
      </c>
      <c r="C43" s="4">
        <f>+'Ark1'!H2502</f>
        <v>1</v>
      </c>
      <c r="D43">
        <f>+'Ark1'!J2502</f>
        <v>171</v>
      </c>
      <c r="E43" s="4" t="str">
        <f>VLOOKUP(D43,RNR!$A$1:$B$28,2)</f>
        <v>Prima</v>
      </c>
      <c r="F43">
        <f>+'Ark1'!Q2502</f>
        <v>32</v>
      </c>
      <c r="G43" s="9">
        <f>+'Ark1'!R2502</f>
        <v>1041</v>
      </c>
      <c r="H43" s="9">
        <f>+'Ark1'!S2502</f>
        <v>1041</v>
      </c>
      <c r="I43" s="96">
        <f>+'Ark1'!T2502</f>
        <v>7.1350239890335825</v>
      </c>
      <c r="J43" s="96">
        <f>+'Ark1'!U2502</f>
        <v>7.3372272114816512</v>
      </c>
      <c r="K43" s="95"/>
      <c r="L43" s="1">
        <f>+'Ark1'!W2502</f>
        <v>59.462055715658011</v>
      </c>
      <c r="M43" s="1"/>
      <c r="N43" s="118"/>
      <c r="O43" s="9">
        <f>+'Ark1'!Y2502</f>
        <v>159.0376560999041</v>
      </c>
      <c r="Q43" s="9">
        <f>+'Ark1'!AA2502</f>
        <v>30.358935747364981</v>
      </c>
      <c r="R43" s="1">
        <f>+'Ark1'!AB2502</f>
        <v>4.0629947360933993</v>
      </c>
      <c r="S43" s="9">
        <f>+'Ark1'!AC2502</f>
        <v>-45.408510708898525</v>
      </c>
      <c r="T43" s="9">
        <f t="shared" si="8"/>
        <v>32.53125</v>
      </c>
      <c r="U43" s="96">
        <f>+'Ark1'!V2502</f>
        <v>5.5110470701248788</v>
      </c>
      <c r="V43" s="39"/>
      <c r="W43" s="42"/>
      <c r="X43" s="53"/>
      <c r="Y43" s="4"/>
      <c r="Z43" s="11"/>
      <c r="AA43" s="18"/>
    </row>
    <row r="44" spans="1:27" ht="15.6">
      <c r="A44" s="39">
        <f t="shared" si="6"/>
        <v>16</v>
      </c>
      <c r="B44">
        <f>+'Ark1'!C2503</f>
        <v>2023</v>
      </c>
      <c r="C44" s="4">
        <f>+'Ark1'!H2503</f>
        <v>2</v>
      </c>
      <c r="D44">
        <f>+'Ark1'!J2503</f>
        <v>181</v>
      </c>
      <c r="E44" s="4" t="str">
        <f>VLOOKUP(D44,RNR!$A$1:$B$28,2)</f>
        <v>Horns</v>
      </c>
      <c r="F44">
        <f>+'Ark1'!Q2503</f>
        <v>7</v>
      </c>
      <c r="G44" s="9">
        <f>+'Ark1'!R2503</f>
        <v>29</v>
      </c>
      <c r="H44" s="9">
        <f>+'Ark1'!S2503</f>
        <v>29</v>
      </c>
      <c r="I44" s="96">
        <f>+'Ark1'!T2503</f>
        <v>0.19876627827278956</v>
      </c>
      <c r="J44" s="96">
        <f>+'Ark1'!U2503</f>
        <v>0.17660325320662595</v>
      </c>
      <c r="K44" s="95"/>
      <c r="L44" s="1">
        <f>+'Ark1'!W2503</f>
        <v>55.310344827586221</v>
      </c>
      <c r="M44" s="1"/>
      <c r="N44" s="118"/>
      <c r="O44" s="9">
        <f>+'Ark1'!Y2503</f>
        <v>137.41034482758621</v>
      </c>
      <c r="Q44" s="9">
        <f>+'Ark1'!AA2503</f>
        <v>14.113220625811062</v>
      </c>
      <c r="R44" s="1">
        <f>+'Ark1'!AB2503</f>
        <v>6.1144455765572197</v>
      </c>
      <c r="S44" s="9">
        <f>+'Ark1'!AC2503</f>
        <v>41.266331716535838</v>
      </c>
      <c r="T44" s="9">
        <f t="shared" si="8"/>
        <v>4.1428571428571432</v>
      </c>
      <c r="U44" s="96">
        <f>+'Ark1'!V2503</f>
        <v>10.517241379310349</v>
      </c>
      <c r="V44" s="39"/>
      <c r="W44" s="42"/>
      <c r="X44" s="53"/>
      <c r="Y44" s="4"/>
      <c r="Z44" s="11"/>
      <c r="AA44" s="18"/>
    </row>
    <row r="45" spans="1:27" ht="15.6">
      <c r="A45" s="39">
        <f t="shared" si="6"/>
        <v>17</v>
      </c>
      <c r="B45">
        <f>+'Ark1'!C2504</f>
        <v>2023</v>
      </c>
      <c r="C45" s="4">
        <f>+'Ark1'!H2504</f>
        <v>2</v>
      </c>
      <c r="D45">
        <f>+'Ark1'!J2504</f>
        <v>470</v>
      </c>
      <c r="E45" s="4" t="str">
        <f>VLOOKUP(D45,RNR!$A$1:$B$28,2)</f>
        <v>Jens Eide</v>
      </c>
      <c r="F45">
        <f>+'Ark1'!Q2504</f>
        <v>11</v>
      </c>
      <c r="G45" s="9">
        <f>+'Ark1'!R2504</f>
        <v>73</v>
      </c>
      <c r="H45" s="9">
        <f>+'Ark1'!S2504</f>
        <v>73</v>
      </c>
      <c r="I45" s="96">
        <f>+'Ark1'!T2504</f>
        <v>0.50034270047978069</v>
      </c>
      <c r="J45" s="96">
        <f>+'Ark1'!U2504</f>
        <v>0.47704904468537779</v>
      </c>
      <c r="K45" s="95"/>
      <c r="L45" s="1">
        <f>+'Ark1'!W2504</f>
        <v>58</v>
      </c>
      <c r="M45" s="1"/>
      <c r="N45" s="118"/>
      <c r="O45" s="9">
        <f>+'Ark1'!Y2504</f>
        <v>147.45479452054789</v>
      </c>
      <c r="Q45" s="9">
        <f>+'Ark1'!AA2504</f>
        <v>26.711867154424059</v>
      </c>
      <c r="R45" s="1">
        <f>+'Ark1'!AB2504</f>
        <v>4.0746459632742811</v>
      </c>
      <c r="S45" s="9">
        <f>+'Ark1'!AC2504</f>
        <v>-50.989108391919679</v>
      </c>
      <c r="T45" s="9">
        <f t="shared" si="8"/>
        <v>6.6363636363636367</v>
      </c>
      <c r="U45" s="96">
        <f>+'Ark1'!V2504</f>
        <v>7.4794520547945185</v>
      </c>
      <c r="V45" s="39"/>
      <c r="W45" s="42"/>
      <c r="X45" s="53"/>
      <c r="Y45" s="4"/>
      <c r="Z45" s="11"/>
      <c r="AA45" s="18"/>
    </row>
    <row r="46" spans="1:27" ht="15.6">
      <c r="A46" s="39">
        <f t="shared" si="6"/>
        <v>18</v>
      </c>
      <c r="B46">
        <f>+'Ark1'!C2505</f>
        <v>2023</v>
      </c>
      <c r="C46" s="4">
        <f>+'Ark1'!H2505</f>
        <v>1</v>
      </c>
      <c r="D46">
        <f>+'Ark1'!J2505</f>
        <v>643</v>
      </c>
      <c r="E46" s="4" t="str">
        <f>VLOOKUP(D46,RNR!$A$1:$B$28,2)</f>
        <v>Bjerka</v>
      </c>
      <c r="F46">
        <f>+'Ark1'!Q2505</f>
        <v>32</v>
      </c>
      <c r="G46" s="9">
        <f>+'Ark1'!R2505</f>
        <v>1057</v>
      </c>
      <c r="H46" s="9">
        <f>+'Ark1'!S2505</f>
        <v>1057</v>
      </c>
      <c r="I46" s="96">
        <f>+'Ark1'!T2505</f>
        <v>7.244688142563402</v>
      </c>
      <c r="J46" s="96">
        <f>+'Ark1'!U2505</f>
        <v>6.9115738838139364</v>
      </c>
      <c r="K46" s="95"/>
      <c r="L46" s="1">
        <f>+'Ark1'!W2505</f>
        <v>59.622516556291409</v>
      </c>
      <c r="M46" s="1"/>
      <c r="N46" s="118"/>
      <c r="O46" s="9">
        <f>+'Ark1'!Y2505</f>
        <v>147.54370860927142</v>
      </c>
      <c r="Q46" s="9">
        <f>+'Ark1'!AA2505</f>
        <v>29.939128731444242</v>
      </c>
      <c r="R46" s="1">
        <f>+'Ark1'!AB2505</f>
        <v>3.9195292645408446</v>
      </c>
      <c r="S46" s="9">
        <f>+'Ark1'!AC2505</f>
        <v>-36.881573289494654</v>
      </c>
      <c r="T46" s="9">
        <f t="shared" si="8"/>
        <v>33.03125</v>
      </c>
      <c r="U46" s="96">
        <f>+'Ark1'!V2505</f>
        <v>5.8495742667928114</v>
      </c>
      <c r="V46" s="39"/>
      <c r="W46" s="42"/>
      <c r="X46" s="53"/>
      <c r="Y46" s="4"/>
      <c r="Z46" s="11"/>
      <c r="AA46" s="18"/>
    </row>
    <row r="47" spans="1:27" ht="15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95"/>
      <c r="L47" s="39"/>
      <c r="M47" s="39"/>
      <c r="N47" s="118"/>
      <c r="O47" s="39"/>
      <c r="P47" s="39"/>
      <c r="Q47" s="39"/>
      <c r="R47" s="39"/>
      <c r="S47" s="39"/>
      <c r="T47" s="39"/>
      <c r="U47" s="39"/>
      <c r="V47" s="39"/>
      <c r="W47" s="39"/>
      <c r="X47" s="53"/>
      <c r="Y47" s="4"/>
      <c r="Z47" s="11"/>
      <c r="AA47" s="18"/>
    </row>
    <row r="48" spans="1:27" ht="15.6">
      <c r="A48" s="39"/>
      <c r="B48">
        <f>+'Ark1'!C2506</f>
        <v>2022</v>
      </c>
      <c r="C48" s="4">
        <f>+'Ark1'!H2506</f>
        <v>1</v>
      </c>
      <c r="D48">
        <f>+'Ark1'!J2506</f>
        <v>103</v>
      </c>
      <c r="E48" s="4" t="str">
        <f>VLOOKUP(D48,RNR!$A$1:$B$28,2)</f>
        <v>Rudshøgda</v>
      </c>
      <c r="F48">
        <f>+'Ark1'!Q2506</f>
        <v>161</v>
      </c>
      <c r="G48" s="9">
        <f>+'Ark1'!R2506</f>
        <v>3353</v>
      </c>
      <c r="H48" s="9">
        <f>+'Ark1'!S2506</f>
        <v>3353</v>
      </c>
      <c r="I48" s="96">
        <f>+'Ark1'!T2506</f>
        <v>22.701421800947859</v>
      </c>
      <c r="J48" s="96">
        <f>+'Ark1'!U2506</f>
        <v>23.221033445561439</v>
      </c>
      <c r="K48" s="95"/>
      <c r="L48" s="1">
        <f>+'Ark1'!W2506</f>
        <v>59.459290187891433</v>
      </c>
      <c r="M48" s="1"/>
      <c r="N48" s="118"/>
      <c r="O48" s="9">
        <f>+'Ark1'!Y2506</f>
        <v>157.41195347450076</v>
      </c>
      <c r="Q48" s="9">
        <f>+'Ark1'!AA2506</f>
        <v>31.151432084862346</v>
      </c>
      <c r="R48" s="1">
        <f>+'Ark1'!AB2506</f>
        <v>4.5728582789587797</v>
      </c>
      <c r="S48" s="9">
        <f>+'Ark1'!AC2506</f>
        <v>-42.513701202486381</v>
      </c>
      <c r="T48" s="9">
        <f t="shared" si="8"/>
        <v>20.826086956521738</v>
      </c>
      <c r="U48" s="96">
        <f>+'Ark1'!V2506</f>
        <v>5.4834476588129997</v>
      </c>
      <c r="V48" s="39"/>
      <c r="W48" s="42"/>
      <c r="X48" s="53"/>
      <c r="Y48" s="4"/>
      <c r="Z48" s="11"/>
      <c r="AA48" s="18"/>
    </row>
    <row r="49" spans="1:27" ht="15.6">
      <c r="A49" s="39"/>
      <c r="B49">
        <f>+'Ark1'!C2507</f>
        <v>2022</v>
      </c>
      <c r="C49" s="4">
        <f>+'Ark1'!H2507</f>
        <v>2</v>
      </c>
      <c r="D49">
        <f>+'Ark1'!J2507</f>
        <v>106</v>
      </c>
      <c r="E49" s="4" t="str">
        <f>VLOOKUP(D49,RNR!$A$1:$B$28,2)</f>
        <v>Furuseth</v>
      </c>
      <c r="F49">
        <f>+'Ark1'!Q2507</f>
        <v>14</v>
      </c>
      <c r="G49" s="9">
        <f>+'Ark1'!R2507</f>
        <v>38</v>
      </c>
      <c r="H49" s="9">
        <f>+'Ark1'!S2507</f>
        <v>38</v>
      </c>
      <c r="I49" s="96">
        <f>+'Ark1'!T2507</f>
        <v>0.25727826675693977</v>
      </c>
      <c r="J49" s="96">
        <f>+'Ark1'!U2507</f>
        <v>0.2327240811028442</v>
      </c>
      <c r="K49" s="95"/>
      <c r="L49" s="1">
        <f>+'Ark1'!W2507</f>
        <v>57.052631578947377</v>
      </c>
      <c r="M49" s="1"/>
      <c r="N49" s="118"/>
      <c r="O49" s="9">
        <f>+'Ark1'!Y2507</f>
        <v>139.20263157894735</v>
      </c>
      <c r="Q49" s="9">
        <f>+'Ark1'!AA2507</f>
        <v>9.9970650125059102</v>
      </c>
      <c r="R49" s="1">
        <f>+'Ark1'!AB2507</f>
        <v>3.7971413653531672</v>
      </c>
      <c r="S49" s="9">
        <f>+'Ark1'!AC2507</f>
        <v>-33.900074643569546</v>
      </c>
      <c r="T49" s="9">
        <f t="shared" ref="T49:T65" si="9">+G49/F49</f>
        <v>2.7142857142857144</v>
      </c>
      <c r="U49" s="96">
        <f>+'Ark1'!V2507</f>
        <v>9.8947368421052619</v>
      </c>
      <c r="V49" s="39"/>
      <c r="W49" s="42"/>
      <c r="X49" s="53"/>
      <c r="Y49" s="4"/>
      <c r="Z49" s="11"/>
      <c r="AA49" s="18"/>
    </row>
    <row r="50" spans="1:27" ht="15.6">
      <c r="A50" s="39"/>
      <c r="B50">
        <f>+'Ark1'!C2508</f>
        <v>2022</v>
      </c>
      <c r="C50" s="4">
        <f>+'Ark1'!H2508</f>
        <v>1</v>
      </c>
      <c r="D50">
        <f>+'Ark1'!J2508</f>
        <v>109</v>
      </c>
      <c r="E50" s="4" t="str">
        <f>VLOOKUP(D50,RNR!$A$1:$B$28,2)</f>
        <v>Tønsberg</v>
      </c>
      <c r="F50">
        <f>+'Ark1'!Q2508</f>
        <v>113</v>
      </c>
      <c r="G50" s="9">
        <f>+'Ark1'!R2508</f>
        <v>1941</v>
      </c>
      <c r="H50" s="9">
        <f>+'Ark1'!S2508</f>
        <v>1925</v>
      </c>
      <c r="I50" s="96">
        <f>+'Ark1'!T2508</f>
        <v>13.14150304671632</v>
      </c>
      <c r="J50" s="96">
        <f>+'Ark1'!U2508</f>
        <v>13.487376580718376</v>
      </c>
      <c r="K50" s="95"/>
      <c r="L50" s="1">
        <f>+'Ark1'!W2508</f>
        <v>58.575064935064944</v>
      </c>
      <c r="M50" s="1"/>
      <c r="N50" s="118"/>
      <c r="O50" s="9">
        <f>+'Ark1'!Y2508</f>
        <v>157.93982998454379</v>
      </c>
      <c r="Q50" s="9">
        <f>+'Ark1'!AA2508</f>
        <v>32.500403526926121</v>
      </c>
      <c r="R50" s="1">
        <f>+'Ark1'!AB2508</f>
        <v>5.0114882625995314</v>
      </c>
      <c r="S50" s="9">
        <f>+'Ark1'!AC2508</f>
        <v>-45.846382049804227</v>
      </c>
      <c r="T50" s="9">
        <f t="shared" si="9"/>
        <v>17.176991150442479</v>
      </c>
      <c r="U50" s="96">
        <f>+'Ark1'!V2508</f>
        <v>6.0654301906233901</v>
      </c>
      <c r="V50" s="39"/>
      <c r="W50" s="42"/>
      <c r="X50" s="53"/>
      <c r="Y50" s="4"/>
      <c r="Z50" s="11"/>
      <c r="AA50" s="18"/>
    </row>
    <row r="51" spans="1:27" ht="15.6">
      <c r="A51" s="39"/>
      <c r="B51">
        <f>+'Ark1'!C2509</f>
        <v>2022</v>
      </c>
      <c r="C51" s="4">
        <f>+'Ark1'!H2509</f>
        <v>1</v>
      </c>
      <c r="D51">
        <f>+'Ark1'!J2509</f>
        <v>111</v>
      </c>
      <c r="E51" s="4" t="str">
        <f>VLOOKUP(D51,RNR!$A$1:$B$28,2)</f>
        <v>Forus</v>
      </c>
      <c r="F51">
        <f>+'Ark1'!Q2509</f>
        <v>113</v>
      </c>
      <c r="G51" s="9">
        <f>+'Ark1'!R2509</f>
        <v>2919</v>
      </c>
      <c r="H51" s="9">
        <f>+'Ark1'!S2509</f>
        <v>2914</v>
      </c>
      <c r="I51" s="96">
        <f>+'Ark1'!T2509</f>
        <v>19.763033175355449</v>
      </c>
      <c r="J51" s="96">
        <f>+'Ark1'!U2509</f>
        <v>19.82256584940566</v>
      </c>
      <c r="K51" s="95"/>
      <c r="L51" s="1">
        <f>+'Ark1'!W2509</f>
        <v>59.076183939601904</v>
      </c>
      <c r="M51" s="1"/>
      <c r="N51" s="118"/>
      <c r="O51" s="9">
        <f>+'Ark1'!Y2509</f>
        <v>154.3531483384719</v>
      </c>
      <c r="Q51" s="9">
        <f>+'Ark1'!AA2509</f>
        <v>28.673126322889424</v>
      </c>
      <c r="R51" s="1">
        <f>+'Ark1'!AB2509</f>
        <v>4.3778740796077109</v>
      </c>
      <c r="S51" s="9">
        <f>+'Ark1'!AC2509</f>
        <v>-43.364868936658198</v>
      </c>
      <c r="T51" s="9">
        <f t="shared" si="9"/>
        <v>25.831858407079647</v>
      </c>
      <c r="U51" s="96">
        <f>+'Ark1'!V2509</f>
        <v>5.8139773895169586</v>
      </c>
      <c r="V51" s="39"/>
      <c r="W51" s="42"/>
      <c r="X51" s="53"/>
      <c r="Y51" s="4"/>
      <c r="Z51" s="5"/>
      <c r="AA51" s="18"/>
    </row>
    <row r="52" spans="1:27" ht="15.6">
      <c r="A52" s="39"/>
      <c r="B52">
        <f>+'Ark1'!C2510</f>
        <v>2022</v>
      </c>
      <c r="C52" s="4">
        <f>+'Ark1'!H2510</f>
        <v>1</v>
      </c>
      <c r="D52">
        <f>+'Ark1'!J2510</f>
        <v>113</v>
      </c>
      <c r="E52" s="4" t="str">
        <f>VLOOKUP(D52,RNR!$A$1:$B$28,2)</f>
        <v>Egersund</v>
      </c>
      <c r="F52">
        <f>+'Ark1'!Q2510</f>
        <v>0</v>
      </c>
      <c r="G52" s="9">
        <f>+'Ark1'!R2510</f>
        <v>0</v>
      </c>
      <c r="H52" s="9">
        <f>+'Ark1'!S2510</f>
        <v>0</v>
      </c>
      <c r="I52" s="96">
        <f>+'Ark1'!T2510</f>
        <v>0</v>
      </c>
      <c r="J52" s="96">
        <f>+'Ark1'!U2510</f>
        <v>0</v>
      </c>
      <c r="K52" s="95"/>
      <c r="L52" s="1">
        <f>+'Ark1'!W2510</f>
        <v>0</v>
      </c>
      <c r="M52" s="1"/>
      <c r="N52" s="118"/>
      <c r="O52" s="9">
        <f>+'Ark1'!Y2510</f>
        <v>0</v>
      </c>
      <c r="Q52" s="9">
        <f>+'Ark1'!AA2510</f>
        <v>0</v>
      </c>
      <c r="R52" s="1">
        <f>+'Ark1'!AB2510</f>
        <v>0</v>
      </c>
      <c r="S52" s="9">
        <f>+'Ark1'!AC2510</f>
        <v>0</v>
      </c>
      <c r="T52" s="9" t="e">
        <f t="shared" si="9"/>
        <v>#DIV/0!</v>
      </c>
      <c r="U52" s="96">
        <f>+'Ark1'!V2510</f>
        <v>0</v>
      </c>
      <c r="V52" s="39"/>
      <c r="W52" s="42"/>
      <c r="X52" s="53"/>
      <c r="Y52" s="4"/>
      <c r="Z52" s="5"/>
      <c r="AA52" s="18"/>
    </row>
    <row r="53" spans="1:27" ht="15.6">
      <c r="A53" s="39"/>
      <c r="B53">
        <f>+'Ark1'!C2511</f>
        <v>2022</v>
      </c>
      <c r="C53" s="4">
        <f>+'Ark1'!H2511</f>
        <v>1</v>
      </c>
      <c r="D53">
        <f>+'Ark1'!J2511</f>
        <v>116</v>
      </c>
      <c r="E53" s="4" t="str">
        <f>VLOOKUP(D53,RNR!$A$1:$B$28,2)</f>
        <v>Sandeid</v>
      </c>
      <c r="F53">
        <f>+'Ark1'!Q2511</f>
        <v>35</v>
      </c>
      <c r="G53" s="9">
        <f>+'Ark1'!R2511</f>
        <v>1101</v>
      </c>
      <c r="H53" s="9">
        <f>+'Ark1'!S2511</f>
        <v>1100</v>
      </c>
      <c r="I53" s="96">
        <f>+'Ark1'!T2511</f>
        <v>7.4542992552471228</v>
      </c>
      <c r="J53" s="96">
        <f>+'Ark1'!U2511</f>
        <v>7.3790076094707517</v>
      </c>
      <c r="K53" s="95"/>
      <c r="L53" s="1">
        <f>+'Ark1'!W2511</f>
        <v>59.440909090909081</v>
      </c>
      <c r="M53" s="1"/>
      <c r="N53" s="118"/>
      <c r="O53" s="9">
        <f>+'Ark1'!Y2511</f>
        <v>152.3352316076294</v>
      </c>
      <c r="Q53" s="9">
        <f>+'Ark1'!AA2511</f>
        <v>28.222882922334861</v>
      </c>
      <c r="R53" s="1">
        <f>+'Ark1'!AB2511</f>
        <v>4.1855985876802118</v>
      </c>
      <c r="S53" s="9">
        <f>+'Ark1'!AC2511</f>
        <v>-38.149570549529777</v>
      </c>
      <c r="T53" s="9">
        <f t="shared" si="9"/>
        <v>31.457142857142856</v>
      </c>
      <c r="U53" s="96">
        <f>+'Ark1'!V2511</f>
        <v>5.6139872842870124</v>
      </c>
      <c r="V53" s="39"/>
      <c r="W53" s="42"/>
      <c r="X53" s="53"/>
      <c r="Y53" s="4"/>
      <c r="Z53" s="5"/>
      <c r="AA53" s="18"/>
    </row>
    <row r="54" spans="1:27" ht="15.6">
      <c r="A54" s="39"/>
      <c r="B54">
        <f>+'Ark1'!C2512</f>
        <v>2022</v>
      </c>
      <c r="C54" s="4">
        <f>+'Ark1'!H2512</f>
        <v>2</v>
      </c>
      <c r="D54">
        <f>+'Ark1'!J2512</f>
        <v>117</v>
      </c>
      <c r="E54" s="4" t="str">
        <f>VLOOKUP(D54,RNR!$A$1:$B$28,2)</f>
        <v>Jæren</v>
      </c>
      <c r="F54">
        <f>+'Ark1'!Q2512</f>
        <v>57</v>
      </c>
      <c r="G54" s="9">
        <f>+'Ark1'!R2512</f>
        <v>1869</v>
      </c>
      <c r="H54" s="9">
        <f>+'Ark1'!S2512</f>
        <v>1861</v>
      </c>
      <c r="I54" s="96">
        <f>+'Ark1'!T2512</f>
        <v>12.65402843601896</v>
      </c>
      <c r="J54" s="96">
        <f>+'Ark1'!U2512</f>
        <v>12.692488138999879</v>
      </c>
      <c r="K54" s="95"/>
      <c r="L54" s="1">
        <f>+'Ark1'!W2512</f>
        <v>58.739387426114995</v>
      </c>
      <c r="M54" s="1"/>
      <c r="N54" s="118"/>
      <c r="O54" s="9">
        <f>+'Ark1'!Y2512</f>
        <v>154.3573033707863</v>
      </c>
      <c r="Q54" s="9">
        <f>+'Ark1'!AA2512</f>
        <v>31.803341936556127</v>
      </c>
      <c r="R54" s="1">
        <f>+'Ark1'!AB2512</f>
        <v>4.9070129826022386</v>
      </c>
      <c r="S54" s="9">
        <f>+'Ark1'!AC2512</f>
        <v>-54.469393343438334</v>
      </c>
      <c r="T54" s="9">
        <f t="shared" si="9"/>
        <v>32.789473684210527</v>
      </c>
      <c r="U54" s="96">
        <f>+'Ark1'!V2512</f>
        <v>6.1781701444622801</v>
      </c>
      <c r="V54" s="39"/>
      <c r="W54" s="42"/>
      <c r="X54" s="53"/>
      <c r="Y54" s="4"/>
      <c r="Z54" s="5"/>
      <c r="AA54" s="18"/>
    </row>
    <row r="55" spans="1:27" ht="15.6">
      <c r="A55" s="39"/>
      <c r="B55">
        <f>+'Ark1'!C2513</f>
        <v>2022</v>
      </c>
      <c r="C55" s="4">
        <f>+'Ark1'!H2513</f>
        <v>1</v>
      </c>
      <c r="D55">
        <f>+'Ark1'!J2513</f>
        <v>121</v>
      </c>
      <c r="E55" s="4" t="str">
        <f>VLOOKUP(D55,RNR!$A$1:$B$28,2)</f>
        <v>Steinkjer</v>
      </c>
      <c r="F55">
        <f>+'Ark1'!Q2513</f>
        <v>86</v>
      </c>
      <c r="G55" s="9">
        <f>+'Ark1'!R2513</f>
        <v>432</v>
      </c>
      <c r="H55" s="9">
        <f>+'Ark1'!S2513</f>
        <v>430</v>
      </c>
      <c r="I55" s="96">
        <f>+'Ark1'!T2513</f>
        <v>2.9248476641841559</v>
      </c>
      <c r="J55" s="96">
        <f>+'Ark1'!U2513</f>
        <v>2.5352291868704153</v>
      </c>
      <c r="K55" s="95"/>
      <c r="L55" s="1">
        <f>+'Ark1'!W2513</f>
        <v>58.213953488372077</v>
      </c>
      <c r="M55" s="1"/>
      <c r="N55" s="118"/>
      <c r="O55" s="9">
        <f>+'Ark1'!Y2513</f>
        <v>133.38997685185203</v>
      </c>
      <c r="Q55" s="9">
        <f>+'Ark1'!AA2513</f>
        <v>19.065473507789111</v>
      </c>
      <c r="R55" s="1">
        <f>+'Ark1'!AB2513</f>
        <v>4.1090700240995472</v>
      </c>
      <c r="S55" s="9">
        <f>+'Ark1'!AC2513</f>
        <v>-25.218571038850996</v>
      </c>
      <c r="T55" s="9">
        <f t="shared" si="9"/>
        <v>5.0232558139534884</v>
      </c>
      <c r="U55" s="96">
        <f>+'Ark1'!V2513</f>
        <v>7.4884259259259247</v>
      </c>
      <c r="V55" s="39"/>
      <c r="W55" s="42"/>
      <c r="X55" s="53"/>
      <c r="Y55" s="4"/>
      <c r="Z55" s="5"/>
      <c r="AA55" s="18"/>
    </row>
    <row r="56" spans="1:27" ht="15.6">
      <c r="A56" s="39"/>
      <c r="B56">
        <f>+'Ark1'!C2514</f>
        <v>2022</v>
      </c>
      <c r="C56" s="4">
        <f>+'Ark1'!H2514</f>
        <v>1</v>
      </c>
      <c r="D56">
        <f>+'Ark1'!J2514</f>
        <v>134</v>
      </c>
      <c r="E56" s="4" t="str">
        <f>VLOOKUP(D56,RNR!$A$1:$B$28,2)</f>
        <v>Førde</v>
      </c>
      <c r="F56">
        <f>+'Ark1'!Q2514</f>
        <v>24</v>
      </c>
      <c r="G56" s="9">
        <f>+'Ark1'!R2514</f>
        <v>312</v>
      </c>
      <c r="H56" s="9">
        <f>+'Ark1'!S2514</f>
        <v>307</v>
      </c>
      <c r="I56" s="96">
        <f>+'Ark1'!T2514</f>
        <v>2.1123899796885581</v>
      </c>
      <c r="J56" s="96">
        <f>+'Ark1'!U2514</f>
        <v>2.1319302375591214</v>
      </c>
      <c r="K56" s="95"/>
      <c r="L56" s="1">
        <f>+'Ark1'!W2514</f>
        <v>59.172638436482075</v>
      </c>
      <c r="M56" s="1"/>
      <c r="N56" s="118"/>
      <c r="O56" s="9">
        <f>+'Ark1'!Y2514</f>
        <v>155.31310897435901</v>
      </c>
      <c r="Q56" s="9">
        <f>+'Ark1'!AA2514</f>
        <v>30.171658701571541</v>
      </c>
      <c r="R56" s="1">
        <f>+'Ark1'!AB2514</f>
        <v>4.6281429721758514</v>
      </c>
      <c r="S56" s="9">
        <f>+'Ark1'!AC2514</f>
        <v>-46.055274169410687</v>
      </c>
      <c r="T56" s="9">
        <f t="shared" si="9"/>
        <v>13</v>
      </c>
      <c r="U56" s="96">
        <f>+'Ark1'!V2514</f>
        <v>5.4262820512820511</v>
      </c>
      <c r="V56" s="39"/>
      <c r="W56" s="42"/>
      <c r="X56" s="53"/>
      <c r="Y56" s="4"/>
      <c r="Z56" s="5"/>
      <c r="AA56" s="18"/>
    </row>
    <row r="57" spans="1:27" ht="15.6">
      <c r="A57" s="39"/>
      <c r="B57">
        <f>+'Ark1'!C2515</f>
        <v>2022</v>
      </c>
      <c r="C57" s="4">
        <f>+'Ark1'!H2515</f>
        <v>2</v>
      </c>
      <c r="D57">
        <f>+'Ark1'!J2515</f>
        <v>141</v>
      </c>
      <c r="E57" s="4" t="str">
        <f>VLOOKUP(D57,RNR!$A$1:$B$28,2)</f>
        <v>Ølen</v>
      </c>
      <c r="F57">
        <f>+'Ark1'!Q2515</f>
        <v>8</v>
      </c>
      <c r="G57" s="9">
        <f>+'Ark1'!R2515</f>
        <v>15</v>
      </c>
      <c r="H57" s="9">
        <f>+'Ark1'!S2515</f>
        <v>15</v>
      </c>
      <c r="I57" s="96">
        <f>+'Ark1'!T2515</f>
        <v>0.1015572105619499</v>
      </c>
      <c r="J57" s="96">
        <f>+'Ark1'!U2515</f>
        <v>9.3284093457542169E-2</v>
      </c>
      <c r="K57" s="95"/>
      <c r="L57" s="1">
        <f>+'Ark1'!W2515</f>
        <v>50.666666666666657</v>
      </c>
      <c r="M57" s="1"/>
      <c r="N57" s="118"/>
      <c r="O57" s="9">
        <f>+'Ark1'!Y2515</f>
        <v>141.35333333333338</v>
      </c>
      <c r="Q57" s="9">
        <f>+'Ark1'!AA2515</f>
        <v>22.065776417087296</v>
      </c>
      <c r="R57" s="1">
        <f>+'Ark1'!AB2515</f>
        <v>6.528569691917391</v>
      </c>
      <c r="S57" s="9">
        <f>+'Ark1'!AC2515</f>
        <v>-43.136958617869837</v>
      </c>
      <c r="T57" s="9">
        <f t="shared" si="9"/>
        <v>1.875</v>
      </c>
      <c r="U57" s="96">
        <f>+'Ark1'!V2515</f>
        <v>8.8666666666666689</v>
      </c>
      <c r="V57" s="39"/>
      <c r="W57" s="42"/>
      <c r="X57" s="53"/>
      <c r="Y57" s="4"/>
      <c r="Z57" s="5"/>
      <c r="AA57" s="18"/>
    </row>
    <row r="58" spans="1:27" ht="15.6">
      <c r="A58" s="39"/>
      <c r="B58">
        <f>+'Ark1'!C2516</f>
        <v>2022</v>
      </c>
      <c r="C58" s="4">
        <f>+'Ark1'!H2516</f>
        <v>2</v>
      </c>
      <c r="D58">
        <f>+'Ark1'!J2516</f>
        <v>143</v>
      </c>
      <c r="E58" s="4" t="str">
        <f>VLOOKUP(D58,RNR!$A$1:$B$28,2)</f>
        <v>Nordfjord</v>
      </c>
      <c r="F58">
        <f>+'Ark1'!Q2516</f>
        <v>10</v>
      </c>
      <c r="G58" s="9">
        <f>+'Ark1'!R2516</f>
        <v>41</v>
      </c>
      <c r="H58" s="9">
        <f>+'Ark1'!S2516</f>
        <v>41</v>
      </c>
      <c r="I58" s="96">
        <f>+'Ark1'!T2516</f>
        <v>0.27758970886932965</v>
      </c>
      <c r="J58" s="96">
        <f>+'Ark1'!U2516</f>
        <v>0.26375425188792406</v>
      </c>
      <c r="K58" s="95"/>
      <c r="L58" s="1">
        <f>+'Ark1'!W2516</f>
        <v>58.439024390243901</v>
      </c>
      <c r="M58" s="1"/>
      <c r="N58" s="118"/>
      <c r="O58" s="9">
        <f>+'Ark1'!Y2516</f>
        <v>146.21951219512201</v>
      </c>
      <c r="Q58" s="9">
        <f>+'Ark1'!AA2516</f>
        <v>17.620708707988481</v>
      </c>
      <c r="R58" s="1">
        <f>+'Ark1'!AB2516</f>
        <v>3.9512195121951343</v>
      </c>
      <c r="S58" s="9">
        <f>+'Ark1'!AC2516</f>
        <v>-24.177192777199178</v>
      </c>
      <c r="T58" s="9">
        <f t="shared" si="9"/>
        <v>4.0999999999999996</v>
      </c>
      <c r="U58" s="96">
        <f>+'Ark1'!V2516</f>
        <v>8.2926829268292686</v>
      </c>
      <c r="V58" s="39"/>
      <c r="W58" s="42"/>
      <c r="X58" s="53"/>
      <c r="Y58" s="4"/>
      <c r="Z58" s="5"/>
      <c r="AA58" s="18"/>
    </row>
    <row r="59" spans="1:27" ht="15.6">
      <c r="A59" s="39"/>
      <c r="B59">
        <f>+'Ark1'!C2517</f>
        <v>2022</v>
      </c>
      <c r="C59" s="4">
        <f>+'Ark1'!H2517</f>
        <v>2</v>
      </c>
      <c r="D59">
        <f>+'Ark1'!J2517</f>
        <v>147</v>
      </c>
      <c r="E59" s="4" t="str">
        <f>VLOOKUP(D59,RNR!$A$1:$B$28,2)</f>
        <v>Midt-Norge</v>
      </c>
      <c r="F59">
        <f>+'Ark1'!Q2517</f>
        <v>25</v>
      </c>
      <c r="G59" s="9">
        <f>+'Ark1'!R2517</f>
        <v>180</v>
      </c>
      <c r="H59" s="9">
        <f>+'Ark1'!S2517</f>
        <v>180</v>
      </c>
      <c r="I59" s="96">
        <f>+'Ark1'!T2517</f>
        <v>1.2186865267433988</v>
      </c>
      <c r="J59" s="96">
        <f>+'Ark1'!U2517</f>
        <v>1.0512641739093211</v>
      </c>
      <c r="K59" s="95"/>
      <c r="L59" s="1">
        <f>+'Ark1'!W2517</f>
        <v>58.45</v>
      </c>
      <c r="M59" s="1"/>
      <c r="N59" s="118"/>
      <c r="O59" s="9">
        <f>+'Ark1'!Y2517</f>
        <v>132.74833333333339</v>
      </c>
      <c r="Q59" s="9">
        <f>+'Ark1'!AA2517</f>
        <v>19.062180343403472</v>
      </c>
      <c r="R59" s="1">
        <f>+'Ark1'!AB2517</f>
        <v>4.2665039031454279</v>
      </c>
      <c r="S59" s="9">
        <f>+'Ark1'!AC2517</f>
        <v>-40.873931788502027</v>
      </c>
      <c r="T59" s="9">
        <f t="shared" si="9"/>
        <v>7.2</v>
      </c>
      <c r="U59" s="96">
        <f>+'Ark1'!V2517</f>
        <v>7.3</v>
      </c>
      <c r="V59" s="39"/>
      <c r="W59" s="42"/>
      <c r="X59" s="53"/>
      <c r="Y59" s="4"/>
      <c r="Z59" s="5"/>
      <c r="AA59" s="18"/>
    </row>
    <row r="60" spans="1:27" ht="15.6">
      <c r="A60" s="39"/>
      <c r="B60">
        <f>+'Ark1'!C2518</f>
        <v>2022</v>
      </c>
      <c r="C60" s="4">
        <f>+'Ark1'!H2518</f>
        <v>1</v>
      </c>
      <c r="D60">
        <f>+'Ark1'!J2518</f>
        <v>155</v>
      </c>
      <c r="E60" s="4" t="str">
        <f>VLOOKUP(D60,RNR!$A$1:$B$28,2)</f>
        <v>Målselv</v>
      </c>
      <c r="F60">
        <f>+'Ark1'!Q2518</f>
        <v>8</v>
      </c>
      <c r="G60" s="9">
        <f>+'Ark1'!R2518</f>
        <v>168</v>
      </c>
      <c r="H60" s="9">
        <f>+'Ark1'!S2518</f>
        <v>168</v>
      </c>
      <c r="I60" s="96">
        <f>+'Ark1'!T2518</f>
        <v>1.1374407582938388</v>
      </c>
      <c r="J60" s="96">
        <f>+'Ark1'!U2518</f>
        <v>1.0956149243181048</v>
      </c>
      <c r="K60" s="95"/>
      <c r="L60" s="1">
        <f>+'Ark1'!W2518</f>
        <v>58.970238095238123</v>
      </c>
      <c r="M60" s="1"/>
      <c r="N60" s="118"/>
      <c r="O60" s="9">
        <f>+'Ark1'!Y2518</f>
        <v>148.23077380952387</v>
      </c>
      <c r="Q60" s="9">
        <f>+'Ark1'!AA2518</f>
        <v>36.922146357749966</v>
      </c>
      <c r="R60" s="1">
        <f>+'Ark1'!AB2518</f>
        <v>5.7367088574146194</v>
      </c>
      <c r="S60" s="9">
        <f>+'Ark1'!AC2518</f>
        <v>-59.100128113923262</v>
      </c>
      <c r="T60" s="9">
        <f t="shared" si="9"/>
        <v>21</v>
      </c>
      <c r="U60" s="96">
        <f>+'Ark1'!V2518</f>
        <v>5.9464285714285694</v>
      </c>
      <c r="V60" s="39"/>
      <c r="W60" s="42"/>
      <c r="X60" s="53"/>
      <c r="Y60" s="4"/>
      <c r="Z60" s="5"/>
      <c r="AA60" s="18"/>
    </row>
    <row r="61" spans="1:27" ht="15.6">
      <c r="A61" s="39"/>
      <c r="B61">
        <f>+'Ark1'!C2519</f>
        <v>2022</v>
      </c>
      <c r="C61" s="4">
        <f>+'Ark1'!H2519</f>
        <v>2</v>
      </c>
      <c r="D61">
        <f>+'Ark1'!J2519</f>
        <v>160</v>
      </c>
      <c r="E61" s="4" t="str">
        <f>VLOOKUP(D61,RNR!$A$1:$B$28,2)</f>
        <v>Oslo</v>
      </c>
      <c r="F61">
        <f>+'Ark1'!Q2519</f>
        <v>33</v>
      </c>
      <c r="G61" s="9">
        <f>+'Ark1'!R2519</f>
        <v>126</v>
      </c>
      <c r="H61" s="9">
        <f>+'Ark1'!S2519</f>
        <v>126</v>
      </c>
      <c r="I61" s="96">
        <f>+'Ark1'!T2519</f>
        <v>0.85308056872037941</v>
      </c>
      <c r="J61" s="96">
        <f>+'Ark1'!U2519</f>
        <v>0.77352368738000021</v>
      </c>
      <c r="K61" s="95"/>
      <c r="L61" s="1">
        <f>+'Ark1'!W2519</f>
        <v>57.039682539682545</v>
      </c>
      <c r="M61" s="1"/>
      <c r="N61" s="118"/>
      <c r="O61" s="9">
        <f>+'Ark1'!Y2519</f>
        <v>139.53809523809528</v>
      </c>
      <c r="Q61" s="9">
        <f>+'Ark1'!AA2519</f>
        <v>9.7287730440853739</v>
      </c>
      <c r="R61" s="1">
        <f>+'Ark1'!AB2519</f>
        <v>3.7657622042004406</v>
      </c>
      <c r="S61" s="9">
        <f>+'Ark1'!AC2519</f>
        <v>-29.602275740652104</v>
      </c>
      <c r="T61" s="9">
        <f t="shared" si="9"/>
        <v>3.8181818181818183</v>
      </c>
      <c r="U61" s="96">
        <f>+'Ark1'!V2519</f>
        <v>9.1428571428571388</v>
      </c>
      <c r="V61" s="39"/>
      <c r="W61" s="42"/>
      <c r="X61" s="53"/>
      <c r="Y61" s="4"/>
      <c r="Z61" s="5"/>
      <c r="AA61" s="18"/>
    </row>
    <row r="62" spans="1:27" ht="15.6">
      <c r="A62" s="39"/>
      <c r="B62">
        <f>+'Ark1'!C2520</f>
        <v>2022</v>
      </c>
      <c r="C62" s="4">
        <f>+'Ark1'!H2520</f>
        <v>1</v>
      </c>
      <c r="D62">
        <f>+'Ark1'!J2520</f>
        <v>171</v>
      </c>
      <c r="E62" s="4" t="str">
        <f>VLOOKUP(D62,RNR!$A$1:$B$28,2)</f>
        <v>Prima</v>
      </c>
      <c r="F62">
        <f>+'Ark1'!Q2520</f>
        <v>36</v>
      </c>
      <c r="G62" s="9">
        <f>+'Ark1'!R2520</f>
        <v>1075</v>
      </c>
      <c r="H62" s="9">
        <f>+'Ark1'!S2520</f>
        <v>1075</v>
      </c>
      <c r="I62" s="96">
        <f>+'Ark1'!T2520</f>
        <v>7.2782667569397441</v>
      </c>
      <c r="J62" s="96">
        <f>+'Ark1'!U2520</f>
        <v>7.4155570414567267</v>
      </c>
      <c r="K62" s="95"/>
      <c r="L62" s="1">
        <f>+'Ark1'!W2520</f>
        <v>59.366511627906959</v>
      </c>
      <c r="M62" s="1"/>
      <c r="N62" s="118"/>
      <c r="O62" s="9">
        <f>+'Ark1'!Y2520</f>
        <v>156.79240930232564</v>
      </c>
      <c r="Q62" s="9">
        <f>+'Ark1'!AA2520</f>
        <v>29.748108987543699</v>
      </c>
      <c r="R62" s="1">
        <f>+'Ark1'!AB2520</f>
        <v>4.1023639717657572</v>
      </c>
      <c r="S62" s="9">
        <f>+'Ark1'!AC2520</f>
        <v>-42.83893048944433</v>
      </c>
      <c r="T62" s="9">
        <f t="shared" si="9"/>
        <v>29.861111111111111</v>
      </c>
      <c r="U62" s="96">
        <f>+'Ark1'!V2520</f>
        <v>5.5125581395348817</v>
      </c>
      <c r="V62" s="39"/>
      <c r="W62" s="42"/>
      <c r="X62" s="53"/>
      <c r="Y62" s="4"/>
      <c r="Z62" s="5"/>
      <c r="AA62" s="18"/>
    </row>
    <row r="63" spans="1:27" ht="15.6">
      <c r="A63" s="39"/>
      <c r="B63">
        <f>+'Ark1'!C2521</f>
        <v>2022</v>
      </c>
      <c r="C63" s="4">
        <f>+'Ark1'!H2521</f>
        <v>2</v>
      </c>
      <c r="D63">
        <f>+'Ark1'!J2521</f>
        <v>181</v>
      </c>
      <c r="E63" s="4" t="str">
        <f>VLOOKUP(D63,RNR!$A$1:$B$28,2)</f>
        <v>Horns</v>
      </c>
      <c r="F63">
        <f>+'Ark1'!Q2521</f>
        <v>4</v>
      </c>
      <c r="G63" s="9">
        <f>+'Ark1'!R2521</f>
        <v>10</v>
      </c>
      <c r="H63" s="9">
        <f>+'Ark1'!S2521</f>
        <v>10</v>
      </c>
      <c r="I63" s="96">
        <f>+'Ark1'!T2521</f>
        <v>6.7704807041299941E-2</v>
      </c>
      <c r="J63" s="96">
        <f>+'Ark1'!U2521</f>
        <v>5.8857454241145066E-2</v>
      </c>
      <c r="K63" s="95"/>
      <c r="L63" s="1">
        <f>+'Ark1'!W2521</f>
        <v>57.4</v>
      </c>
      <c r="M63" s="1"/>
      <c r="N63" s="118"/>
      <c r="O63" s="9">
        <f>+'Ark1'!Y2521</f>
        <v>133.78000000000003</v>
      </c>
      <c r="Q63" s="9">
        <f>+'Ark1'!AA2521</f>
        <v>19.333742524405171</v>
      </c>
      <c r="R63" s="1">
        <f>+'Ark1'!AB2521</f>
        <v>3.4409301068170728</v>
      </c>
      <c r="S63" s="9">
        <f>+'Ark1'!AC2521</f>
        <v>-63.902780489073677</v>
      </c>
      <c r="T63" s="9">
        <f t="shared" si="9"/>
        <v>2.5</v>
      </c>
      <c r="U63" s="96">
        <f>+'Ark1'!V2521</f>
        <v>10.6</v>
      </c>
      <c r="V63" s="39"/>
      <c r="W63" s="42"/>
      <c r="X63" s="53"/>
      <c r="Y63" s="4"/>
      <c r="Z63" s="5"/>
      <c r="AA63" s="18"/>
    </row>
    <row r="64" spans="1:27" ht="15.6">
      <c r="A64" s="39"/>
      <c r="B64">
        <f>+'Ark1'!C2522</f>
        <v>2022</v>
      </c>
      <c r="C64" s="4">
        <f>+'Ark1'!H2522</f>
        <v>2</v>
      </c>
      <c r="D64">
        <f>+'Ark1'!J2522</f>
        <v>470</v>
      </c>
      <c r="E64" s="4" t="str">
        <f>VLOOKUP(D64,RNR!$A$1:$B$28,2)</f>
        <v>Jens Eide</v>
      </c>
      <c r="F64">
        <f>+'Ark1'!Q2522</f>
        <v>15</v>
      </c>
      <c r="G64" s="9">
        <f>+'Ark1'!R2522</f>
        <v>78</v>
      </c>
      <c r="H64" s="9">
        <f>+'Ark1'!S2522</f>
        <v>76</v>
      </c>
      <c r="I64" s="96">
        <f>+'Ark1'!T2522</f>
        <v>0.52809749492213953</v>
      </c>
      <c r="J64" s="96">
        <f>+'Ark1'!U2522</f>
        <v>0.48622293413921286</v>
      </c>
      <c r="K64" s="95"/>
      <c r="L64" s="1">
        <f>+'Ark1'!W2522</f>
        <v>56.723684210526322</v>
      </c>
      <c r="M64" s="1"/>
      <c r="N64" s="118"/>
      <c r="O64" s="9">
        <f>+'Ark1'!Y2522</f>
        <v>141.68717948717949</v>
      </c>
      <c r="Q64" s="9">
        <f>+'Ark1'!AA2522</f>
        <v>25.225806818412927</v>
      </c>
      <c r="R64" s="1">
        <f>+'Ark1'!AB2522</f>
        <v>5.4401013056804652</v>
      </c>
      <c r="S64" s="9">
        <f>+'Ark1'!AC2522</f>
        <v>-35.666618238567821</v>
      </c>
      <c r="T64" s="9">
        <f t="shared" si="9"/>
        <v>5.2</v>
      </c>
      <c r="U64" s="96">
        <f>+'Ark1'!V2522</f>
        <v>6.6282051282051277</v>
      </c>
      <c r="V64" s="39"/>
      <c r="W64" s="42"/>
      <c r="X64" s="53"/>
      <c r="Y64" s="4"/>
      <c r="Z64" s="5"/>
      <c r="AA64" s="18"/>
    </row>
    <row r="65" spans="1:46" ht="15.6">
      <c r="A65" s="39"/>
      <c r="B65">
        <f>+'Ark1'!C2523</f>
        <v>2022</v>
      </c>
      <c r="C65" s="4">
        <f>+'Ark1'!H2523</f>
        <v>1</v>
      </c>
      <c r="D65">
        <f>+'Ark1'!J2523</f>
        <v>643</v>
      </c>
      <c r="E65" s="4" t="str">
        <f>VLOOKUP(D65,RNR!$A$1:$B$28,2)</f>
        <v>Bjerka</v>
      </c>
      <c r="F65">
        <f>+'Ark1'!Q2523</f>
        <v>34</v>
      </c>
      <c r="G65" s="9">
        <f>+'Ark1'!R2523</f>
        <v>1112</v>
      </c>
      <c r="H65" s="9">
        <f>+'Ark1'!S2523</f>
        <v>1111</v>
      </c>
      <c r="I65" s="96">
        <f>+'Ark1'!T2523</f>
        <v>7.5287745429925517</v>
      </c>
      <c r="J65" s="96">
        <f>+'Ark1'!U2523</f>
        <v>7.2595663095215617</v>
      </c>
      <c r="K65" s="95"/>
      <c r="L65" s="1">
        <f>+'Ark1'!W2523</f>
        <v>59.586858685868592</v>
      </c>
      <c r="M65" s="1"/>
      <c r="N65" s="118"/>
      <c r="O65" s="9">
        <f>+'Ark1'!Y2523</f>
        <v>148.38691546762598</v>
      </c>
      <c r="Q65" s="9">
        <f>+'Ark1'!AA2523</f>
        <v>29.936173065844532</v>
      </c>
      <c r="R65" s="1">
        <f>+'Ark1'!AB2523</f>
        <v>4.2417249493793321</v>
      </c>
      <c r="S65" s="9">
        <f>+'Ark1'!AC2523</f>
        <v>-47.380147060294306</v>
      </c>
      <c r="T65" s="9">
        <f t="shared" si="9"/>
        <v>32.705882352941174</v>
      </c>
      <c r="U65" s="96">
        <f>+'Ark1'!V2523</f>
        <v>5.350719424460431</v>
      </c>
      <c r="V65" s="39"/>
      <c r="W65" s="42"/>
      <c r="X65" s="53"/>
      <c r="Y65" s="4"/>
      <c r="Z65" s="5"/>
      <c r="AA65" s="18"/>
    </row>
    <row r="66" spans="1:46" ht="15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95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53"/>
      <c r="Y66" s="4"/>
      <c r="Z66" s="5"/>
      <c r="AA66" s="18"/>
    </row>
    <row r="67" spans="1:46" ht="15.6">
      <c r="A67" s="39"/>
      <c r="B67" s="39"/>
      <c r="C67" s="39"/>
      <c r="D67" s="39"/>
      <c r="E67" s="39"/>
      <c r="F67" s="39"/>
      <c r="G67" s="64"/>
      <c r="H67" s="64"/>
      <c r="I67" s="100"/>
      <c r="J67" s="100"/>
      <c r="K67" s="100"/>
      <c r="L67" s="39"/>
      <c r="M67" s="39"/>
      <c r="N67" s="118"/>
      <c r="O67" s="64"/>
      <c r="P67" s="64"/>
      <c r="Q67" s="64"/>
      <c r="R67" s="39"/>
      <c r="S67" s="64"/>
      <c r="T67" s="64"/>
      <c r="U67" s="100"/>
      <c r="V67" s="39"/>
      <c r="W67" s="42"/>
      <c r="X67" s="53"/>
      <c r="Y67" s="53"/>
      <c r="Z67" s="4"/>
      <c r="AA67" s="4"/>
    </row>
    <row r="68" spans="1:46" ht="15.6">
      <c r="I68" s="52"/>
      <c r="J68" s="52"/>
      <c r="K68" s="52"/>
      <c r="O68"/>
      <c r="P68"/>
      <c r="Q68"/>
      <c r="S68" s="3"/>
      <c r="T68" s="14"/>
      <c r="U68" s="52"/>
      <c r="Y68" s="53"/>
      <c r="Z68" s="53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5"/>
    </row>
    <row r="69" spans="1:46" ht="15.6">
      <c r="I69" s="52"/>
      <c r="J69" s="52"/>
      <c r="K69" s="52"/>
      <c r="S69" s="3"/>
      <c r="T69" s="14"/>
      <c r="U69" s="52"/>
      <c r="Y69" s="53"/>
      <c r="Z69" s="53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4"/>
      <c r="AO69" s="11"/>
      <c r="AP69" s="11"/>
      <c r="AQ69" s="1"/>
      <c r="AR69" s="5"/>
    </row>
    <row r="70" spans="1:46" ht="15.6">
      <c r="I70" s="52"/>
      <c r="J70" s="52"/>
      <c r="K70" s="52"/>
      <c r="S70" s="3"/>
      <c r="T70" s="14"/>
      <c r="U70" s="52"/>
      <c r="Y70" s="53"/>
      <c r="Z70" s="53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4"/>
      <c r="AO70" s="11"/>
      <c r="AP70" s="11"/>
      <c r="AQ70" s="1"/>
      <c r="AR70" s="5"/>
    </row>
    <row r="71" spans="1:46" ht="15.6">
      <c r="I71" s="52"/>
      <c r="J71" s="52"/>
      <c r="K71" s="52"/>
      <c r="S71" s="3"/>
      <c r="T71" s="14"/>
      <c r="U71" s="52"/>
      <c r="Y71" s="53"/>
      <c r="Z71" s="53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4"/>
      <c r="AO71" s="11"/>
      <c r="AP71" s="11"/>
      <c r="AQ71" s="1"/>
      <c r="AR71" s="5"/>
    </row>
    <row r="72" spans="1:46" ht="15.6">
      <c r="I72" s="52"/>
      <c r="J72" s="52"/>
      <c r="K72" s="52"/>
      <c r="S72" s="3"/>
      <c r="T72" s="14"/>
      <c r="U72" s="52"/>
      <c r="Y72" s="53"/>
      <c r="Z72" s="53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4"/>
      <c r="AO72" s="11"/>
      <c r="AP72" s="11"/>
      <c r="AQ72" s="11"/>
      <c r="AR72" s="5"/>
    </row>
    <row r="73" spans="1:46" ht="15.6">
      <c r="I73" s="52"/>
      <c r="J73" s="52"/>
      <c r="K73" s="52"/>
      <c r="S73" s="3"/>
      <c r="T73" s="14"/>
      <c r="U73" s="52"/>
      <c r="Y73" s="53"/>
      <c r="Z73" s="53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4"/>
      <c r="AO73" s="11"/>
      <c r="AP73" s="11"/>
      <c r="AQ73" s="11"/>
      <c r="AR73" s="5"/>
    </row>
    <row r="74" spans="1:46" ht="15.6">
      <c r="I74" s="52"/>
      <c r="J74" s="52"/>
      <c r="K74" s="52"/>
      <c r="S74" s="3"/>
      <c r="T74" s="14"/>
      <c r="U74" s="52"/>
      <c r="Y74" s="53"/>
      <c r="Z74" s="53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4"/>
      <c r="AO74" s="11"/>
      <c r="AP74" s="11"/>
      <c r="AQ74" s="11"/>
      <c r="AR74" s="5"/>
    </row>
    <row r="75" spans="1:46" ht="15.6">
      <c r="I75" s="52"/>
      <c r="J75" s="52"/>
      <c r="K75" s="52"/>
      <c r="S75" s="3"/>
      <c r="T75" s="14"/>
      <c r="U75" s="52"/>
      <c r="Y75" s="53"/>
      <c r="Z75" s="53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4"/>
      <c r="AO75" s="11"/>
      <c r="AP75" s="11"/>
      <c r="AQ75" s="11"/>
      <c r="AR75" s="5"/>
    </row>
    <row r="76" spans="1:46" ht="15.6">
      <c r="I76" s="52"/>
      <c r="J76" s="52"/>
      <c r="K76" s="52"/>
      <c r="S76" s="3"/>
      <c r="T76" s="14"/>
      <c r="U76" s="52"/>
      <c r="Y76" s="53"/>
      <c r="Z76" s="53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4"/>
      <c r="AO76" s="11"/>
      <c r="AP76" s="11"/>
      <c r="AQ76" s="5"/>
      <c r="AR76" s="5"/>
    </row>
    <row r="77" spans="1:46" ht="15.6">
      <c r="I77" s="52"/>
      <c r="J77" s="52"/>
      <c r="K77" s="52"/>
      <c r="S77" s="3"/>
      <c r="T77" s="14"/>
      <c r="U77" s="52"/>
      <c r="Y77" s="53"/>
      <c r="Z77" s="53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4"/>
      <c r="AO77" s="11"/>
      <c r="AP77" s="11"/>
      <c r="AQ77" s="5"/>
      <c r="AR77" s="5"/>
    </row>
    <row r="78" spans="1:46" ht="15.6">
      <c r="I78" s="52"/>
      <c r="J78" s="52"/>
      <c r="K78" s="52"/>
      <c r="S78" s="3"/>
      <c r="T78" s="14"/>
      <c r="U78" s="52"/>
      <c r="Y78" s="53"/>
      <c r="Z78" s="53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4"/>
      <c r="AO78" s="11"/>
      <c r="AP78" s="11"/>
      <c r="AQ78" s="5"/>
      <c r="AR78" s="5"/>
    </row>
    <row r="79" spans="1:46" ht="15.6">
      <c r="I79" s="52"/>
      <c r="J79" s="52"/>
      <c r="K79" s="52"/>
      <c r="S79" s="3"/>
      <c r="T79" s="14"/>
      <c r="U79" s="52"/>
      <c r="Y79" s="53"/>
      <c r="Z79" s="53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P79" s="4"/>
      <c r="AQ79" s="11"/>
      <c r="AR79" s="11"/>
      <c r="AS79" s="5"/>
      <c r="AT79" s="5"/>
    </row>
    <row r="80" spans="1:46" ht="15.6">
      <c r="I80" s="52"/>
      <c r="J80" s="52"/>
      <c r="K80" s="52"/>
      <c r="S80" s="3"/>
      <c r="T80" s="14"/>
      <c r="U80" s="52"/>
      <c r="Y80" s="53"/>
      <c r="Z80" s="53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P80" s="4"/>
      <c r="AQ80" s="11"/>
      <c r="AR80" s="11"/>
      <c r="AS80" s="5"/>
      <c r="AT80" s="5"/>
    </row>
    <row r="81" spans="9:46" ht="15.6">
      <c r="I81" s="52"/>
      <c r="J81" s="52"/>
      <c r="K81" s="52"/>
      <c r="S81" s="3"/>
      <c r="T81" s="14"/>
      <c r="U81" s="52"/>
      <c r="Y81" s="53"/>
      <c r="Z81" s="53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P81" s="4"/>
      <c r="AQ81" s="11"/>
      <c r="AR81" s="11"/>
      <c r="AS81" s="5"/>
      <c r="AT81" s="5"/>
    </row>
    <row r="82" spans="9:46" ht="15.6">
      <c r="I82" s="52"/>
      <c r="J82" s="52"/>
      <c r="K82" s="52"/>
      <c r="S82" s="3"/>
      <c r="T82" s="14"/>
      <c r="U82" s="52"/>
      <c r="Y82" s="53"/>
      <c r="Z82" s="53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P82" s="4"/>
      <c r="AQ82" s="11"/>
      <c r="AR82" s="11"/>
      <c r="AS82" s="5"/>
      <c r="AT82" s="5"/>
    </row>
    <row r="83" spans="9:46" ht="15.6">
      <c r="I83" s="52"/>
      <c r="J83" s="52"/>
      <c r="K83" s="52"/>
      <c r="S83" s="3"/>
      <c r="T83" s="14"/>
      <c r="U83" s="52"/>
      <c r="Y83" s="53"/>
      <c r="Z83" s="53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P83" s="4"/>
      <c r="AQ83" s="11"/>
      <c r="AR83" s="11"/>
      <c r="AS83" s="5"/>
      <c r="AT83" s="5"/>
    </row>
    <row r="84" spans="9:46" ht="15.6">
      <c r="I84" s="52"/>
      <c r="J84" s="52"/>
      <c r="K84" s="52"/>
      <c r="S84" s="3"/>
      <c r="T84" s="14"/>
      <c r="U84" s="52"/>
      <c r="Y84" s="53"/>
      <c r="Z84" s="53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P84" s="4"/>
      <c r="AQ84" s="5"/>
      <c r="AR84" s="5"/>
      <c r="AS84" s="5"/>
      <c r="AT84" s="5"/>
    </row>
    <row r="85" spans="9:46">
      <c r="I85" s="52"/>
      <c r="J85" s="52"/>
      <c r="K85" s="52"/>
      <c r="S85" s="3"/>
      <c r="T85" s="14"/>
      <c r="U85" s="52"/>
      <c r="Y85" s="53"/>
      <c r="Z85" s="53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P85" s="11"/>
      <c r="AQ85" s="11"/>
    </row>
    <row r="86" spans="9:46" ht="15.6">
      <c r="I86" s="52"/>
      <c r="J86" s="52"/>
      <c r="K86" s="52"/>
      <c r="S86" s="3"/>
      <c r="T86" s="14"/>
      <c r="U86" s="52"/>
      <c r="Y86" s="53"/>
      <c r="Z86" s="53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P86" s="5"/>
      <c r="AQ86" s="5"/>
      <c r="AR86" s="5"/>
      <c r="AT86" s="5"/>
    </row>
    <row r="87" spans="9:46">
      <c r="I87" s="52"/>
      <c r="J87" s="52"/>
      <c r="K87" s="52"/>
      <c r="S87" s="3"/>
      <c r="T87" s="14"/>
      <c r="U87" s="52"/>
      <c r="Y87" s="53"/>
      <c r="Z87" s="53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P87" s="11"/>
      <c r="AQ87" s="11"/>
    </row>
    <row r="88" spans="9:46">
      <c r="I88" s="52"/>
      <c r="J88" s="52"/>
      <c r="K88" s="52"/>
      <c r="S88" s="3"/>
      <c r="T88" s="14"/>
      <c r="U88" s="52"/>
      <c r="Y88" s="53"/>
      <c r="Z88" s="53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P88" s="11"/>
      <c r="AQ88" s="11"/>
    </row>
    <row r="89" spans="9:46" ht="15.6">
      <c r="I89" s="52"/>
      <c r="J89" s="52"/>
      <c r="K89" s="52"/>
      <c r="S89" s="3"/>
      <c r="T89" s="14"/>
      <c r="U89" s="52"/>
      <c r="Y89" s="53"/>
      <c r="Z89" s="53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P89" s="2"/>
      <c r="AQ89" s="5"/>
      <c r="AR89" s="5"/>
      <c r="AT89" s="2"/>
    </row>
    <row r="90" spans="9:46">
      <c r="I90" s="52"/>
      <c r="J90" s="52"/>
      <c r="K90" s="52"/>
      <c r="S90" s="3"/>
      <c r="T90" s="14"/>
      <c r="U90" s="52"/>
      <c r="Y90" s="53"/>
      <c r="Z90" s="53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P90" s="4"/>
      <c r="AQ90" s="4"/>
      <c r="AR90" s="4"/>
      <c r="AS90" s="4"/>
      <c r="AT90" s="4"/>
    </row>
    <row r="91" spans="9:46" ht="15.6">
      <c r="I91" s="52"/>
      <c r="J91" s="52"/>
      <c r="K91" s="52"/>
      <c r="S91" s="3"/>
      <c r="T91" s="14"/>
      <c r="U91" s="52"/>
      <c r="Y91" s="53"/>
      <c r="Z91" s="53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P91" s="4"/>
      <c r="AQ91" s="11"/>
      <c r="AR91" s="11"/>
      <c r="AS91" s="1"/>
      <c r="AT91" s="5"/>
    </row>
    <row r="92" spans="9:46" ht="15.6">
      <c r="I92" s="52"/>
      <c r="J92" s="52"/>
      <c r="K92" s="52"/>
      <c r="S92" s="3"/>
      <c r="T92" s="14"/>
      <c r="U92" s="52"/>
      <c r="Y92" s="53"/>
      <c r="Z92" s="53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P92" s="4"/>
      <c r="AQ92" s="11"/>
      <c r="AR92" s="11"/>
      <c r="AS92" s="1"/>
      <c r="AT92" s="5"/>
    </row>
    <row r="93" spans="9:46" ht="15.6">
      <c r="I93" s="52"/>
      <c r="J93" s="52"/>
      <c r="K93" s="52"/>
      <c r="S93" s="3"/>
      <c r="T93" s="14"/>
      <c r="U93" s="52"/>
      <c r="Y93" s="53"/>
      <c r="Z93" s="53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P93" s="4"/>
      <c r="AQ93" s="11"/>
      <c r="AR93" s="11"/>
      <c r="AS93" s="1"/>
      <c r="AT93" s="5"/>
    </row>
    <row r="94" spans="9:46" ht="15.6">
      <c r="I94" s="52"/>
      <c r="J94" s="52"/>
      <c r="K94" s="52"/>
      <c r="S94" s="3"/>
      <c r="T94" s="14"/>
      <c r="U94" s="52"/>
      <c r="Y94" s="53"/>
      <c r="Z94" s="53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P94" s="4"/>
      <c r="AQ94" s="11"/>
      <c r="AR94" s="11"/>
      <c r="AS94" s="1"/>
      <c r="AT94" s="5"/>
    </row>
    <row r="95" spans="9:46" ht="15.6">
      <c r="I95" s="52"/>
      <c r="J95" s="52"/>
      <c r="K95" s="52"/>
      <c r="S95" s="3"/>
      <c r="T95" s="14"/>
      <c r="U95" s="52"/>
      <c r="Y95" s="53"/>
      <c r="Z95" s="53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P95" s="4"/>
      <c r="AQ95" s="11"/>
      <c r="AR95" s="11"/>
      <c r="AS95" s="11"/>
      <c r="AT95" s="5"/>
    </row>
    <row r="96" spans="9:46" ht="15.6">
      <c r="I96" s="52"/>
      <c r="J96" s="52"/>
      <c r="K96" s="52"/>
      <c r="S96" s="3"/>
      <c r="T96" s="14"/>
      <c r="U96" s="52"/>
      <c r="Y96" s="53"/>
      <c r="Z96" s="53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P96" s="4"/>
      <c r="AQ96" s="11"/>
      <c r="AR96" s="11"/>
      <c r="AS96" s="11"/>
      <c r="AT96" s="5"/>
    </row>
    <row r="97" spans="9:46" ht="15.6">
      <c r="I97" s="52"/>
      <c r="J97" s="52"/>
      <c r="K97" s="52"/>
      <c r="S97" s="3"/>
      <c r="T97" s="14"/>
      <c r="U97" s="52"/>
      <c r="Y97" s="53"/>
      <c r="Z97" s="53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P97" s="4"/>
      <c r="AQ97" s="11"/>
      <c r="AR97" s="11"/>
      <c r="AS97" s="11"/>
      <c r="AT97" s="5"/>
    </row>
    <row r="98" spans="9:46" ht="15.6">
      <c r="I98" s="52"/>
      <c r="J98" s="52"/>
      <c r="K98" s="52"/>
      <c r="S98" s="3"/>
      <c r="T98" s="14"/>
      <c r="U98" s="52"/>
      <c r="Y98" s="53"/>
      <c r="Z98" s="53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P98" s="4"/>
      <c r="AQ98" s="11"/>
      <c r="AR98" s="11"/>
      <c r="AS98" s="11"/>
      <c r="AT98" s="5"/>
    </row>
    <row r="99" spans="9:46" ht="15.6">
      <c r="I99" s="52"/>
      <c r="J99" s="52"/>
      <c r="K99" s="52"/>
      <c r="S99" s="3"/>
      <c r="T99" s="14"/>
      <c r="U99" s="52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P99" s="4"/>
      <c r="AQ99" s="11"/>
      <c r="AR99" s="11"/>
      <c r="AS99" s="5"/>
      <c r="AT99" s="5"/>
    </row>
    <row r="100" spans="9:46" ht="15.6">
      <c r="I100" s="52"/>
      <c r="J100" s="52"/>
      <c r="K100" s="52"/>
      <c r="S100" s="3"/>
      <c r="T100" s="14"/>
      <c r="U100" s="52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P100" s="4"/>
      <c r="AQ100" s="11"/>
      <c r="AR100" s="11"/>
      <c r="AS100" s="5"/>
      <c r="AT100" s="5"/>
    </row>
    <row r="101" spans="9:46" ht="15.6">
      <c r="I101" s="52"/>
      <c r="J101" s="52"/>
      <c r="K101" s="52"/>
      <c r="S101" s="3"/>
      <c r="T101" s="14"/>
      <c r="U101" s="52"/>
      <c r="Y101" s="53"/>
      <c r="Z101" s="53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P101" s="4"/>
      <c r="AQ101" s="11"/>
      <c r="AR101" s="11"/>
      <c r="AS101" s="5"/>
      <c r="AT101" s="5"/>
    </row>
    <row r="102" spans="9:46" ht="15.6">
      <c r="Y102" s="53"/>
      <c r="Z102" s="53"/>
      <c r="AL102" s="1"/>
      <c r="AM102" s="1"/>
      <c r="AN102" s="1"/>
      <c r="AP102" s="4"/>
      <c r="AQ102" s="11"/>
      <c r="AR102" s="11"/>
      <c r="AS102" s="5"/>
      <c r="AT102" s="5"/>
    </row>
    <row r="103" spans="9:46" ht="15.6">
      <c r="Y103" s="53"/>
      <c r="Z103" s="53"/>
      <c r="AN103" s="1"/>
      <c r="AP103" s="4"/>
      <c r="AQ103" s="11"/>
      <c r="AR103" s="11"/>
      <c r="AS103" s="5"/>
      <c r="AT103" s="5"/>
    </row>
    <row r="104" spans="9:46" ht="15.6">
      <c r="I104" s="52"/>
      <c r="J104" s="52"/>
      <c r="K104" s="52"/>
      <c r="S104" s="3"/>
      <c r="T104" s="14"/>
      <c r="U104" s="52"/>
      <c r="Y104" s="53"/>
      <c r="Z104" s="53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N104" s="1"/>
      <c r="AP104" s="4"/>
      <c r="AQ104" s="11"/>
      <c r="AR104" s="11"/>
      <c r="AS104" s="5"/>
      <c r="AT104" s="5"/>
    </row>
    <row r="105" spans="9:46" ht="15.6">
      <c r="I105" s="52"/>
      <c r="J105" s="52"/>
      <c r="K105" s="52"/>
      <c r="S105" s="3"/>
      <c r="T105" s="14"/>
      <c r="U105" s="52"/>
      <c r="Y105" s="53"/>
      <c r="Z105" s="53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P105" s="4"/>
      <c r="AQ105" s="11"/>
      <c r="AR105" s="11"/>
      <c r="AS105" s="5"/>
      <c r="AT105" s="5"/>
    </row>
    <row r="106" spans="9:46" ht="15.6">
      <c r="I106" s="52"/>
      <c r="J106" s="52"/>
      <c r="K106" s="52"/>
      <c r="S106" s="3"/>
      <c r="T106" s="14"/>
      <c r="U106" s="52"/>
      <c r="Y106" s="53"/>
      <c r="Z106" s="53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P106" s="4"/>
      <c r="AQ106" s="11"/>
      <c r="AR106" s="11"/>
      <c r="AS106" s="5"/>
      <c r="AT106" s="5"/>
    </row>
    <row r="107" spans="9:46" ht="15.6">
      <c r="I107" s="52"/>
      <c r="J107" s="52"/>
      <c r="K107" s="52"/>
      <c r="S107" s="3"/>
      <c r="T107" s="14"/>
      <c r="U107" s="52"/>
      <c r="Y107" s="53"/>
      <c r="Z107" s="53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P107" s="4"/>
      <c r="AQ107" s="5"/>
      <c r="AR107" s="5"/>
      <c r="AS107" s="5"/>
      <c r="AT107" s="5"/>
    </row>
    <row r="108" spans="9:46">
      <c r="I108" s="52"/>
      <c r="J108" s="52"/>
      <c r="K108" s="52"/>
      <c r="S108" s="3"/>
      <c r="T108" s="14"/>
      <c r="U108" s="52"/>
      <c r="Y108" s="53"/>
      <c r="Z108" s="53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P108" s="11"/>
      <c r="AQ108" s="11"/>
    </row>
    <row r="109" spans="9:46" ht="15.6">
      <c r="I109" s="52"/>
      <c r="J109" s="52"/>
      <c r="K109" s="52"/>
      <c r="S109" s="3"/>
      <c r="T109" s="14"/>
      <c r="U109" s="52"/>
      <c r="Y109" s="53"/>
      <c r="Z109" s="53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P109" s="5"/>
      <c r="AQ109" s="5"/>
      <c r="AR109" s="5"/>
      <c r="AT109" s="5"/>
    </row>
    <row r="110" spans="9:46">
      <c r="I110" s="52"/>
      <c r="J110" s="52"/>
      <c r="K110" s="52"/>
      <c r="S110" s="3"/>
      <c r="T110" s="14"/>
      <c r="U110" s="52"/>
      <c r="Y110" s="53"/>
      <c r="Z110" s="53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P110" s="11"/>
      <c r="AQ110" s="11"/>
    </row>
    <row r="111" spans="9:46">
      <c r="I111" s="52"/>
      <c r="J111" s="52"/>
      <c r="K111" s="52"/>
      <c r="S111" s="3"/>
      <c r="T111" s="14"/>
      <c r="U111" s="52"/>
      <c r="Y111" s="53"/>
      <c r="Z111" s="53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P111" s="11"/>
      <c r="AQ111" s="11"/>
    </row>
    <row r="112" spans="9:46">
      <c r="I112" s="52"/>
      <c r="J112" s="52"/>
      <c r="K112" s="52"/>
      <c r="S112" s="3"/>
      <c r="T112" s="14"/>
      <c r="U112" s="52"/>
      <c r="Y112" s="53"/>
      <c r="Z112" s="53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P112" s="11"/>
      <c r="AQ112" s="11"/>
    </row>
    <row r="113" spans="9:43">
      <c r="I113" s="52"/>
      <c r="J113" s="52"/>
      <c r="K113" s="52"/>
      <c r="S113" s="3"/>
      <c r="T113" s="14"/>
      <c r="U113" s="52"/>
      <c r="Y113" s="53"/>
      <c r="Z113" s="53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P113" s="11"/>
      <c r="AQ113" s="11"/>
    </row>
    <row r="114" spans="9:43">
      <c r="I114" s="52"/>
      <c r="J114" s="52"/>
      <c r="K114" s="52"/>
      <c r="S114" s="3"/>
      <c r="T114" s="14"/>
      <c r="U114" s="52"/>
      <c r="Y114" s="53"/>
      <c r="Z114" s="53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P114" s="11"/>
      <c r="AQ114" s="11"/>
    </row>
    <row r="115" spans="9:43">
      <c r="I115" s="52"/>
      <c r="J115" s="52"/>
      <c r="K115" s="52"/>
      <c r="S115" s="3"/>
      <c r="T115" s="14"/>
      <c r="U115" s="52"/>
      <c r="Y115" s="53"/>
      <c r="Z115" s="53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P115" s="11"/>
      <c r="AQ115" s="11"/>
    </row>
    <row r="116" spans="9:43">
      <c r="I116" s="52"/>
      <c r="J116" s="52"/>
      <c r="K116" s="52"/>
      <c r="S116" s="3"/>
      <c r="T116" s="14"/>
      <c r="U116" s="52"/>
      <c r="Y116" s="53"/>
      <c r="Z116" s="53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P116" s="11"/>
      <c r="AQ116" s="11"/>
    </row>
    <row r="117" spans="9:43">
      <c r="I117" s="52"/>
      <c r="J117" s="52"/>
      <c r="K117" s="52"/>
      <c r="S117" s="3"/>
      <c r="T117" s="14"/>
      <c r="U117" s="52"/>
      <c r="Y117" s="53"/>
      <c r="Z117" s="53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P117" s="11"/>
      <c r="AQ117" s="11"/>
    </row>
    <row r="118" spans="9:43">
      <c r="I118" s="52"/>
      <c r="J118" s="52"/>
      <c r="K118" s="52"/>
      <c r="S118" s="3"/>
      <c r="T118" s="14"/>
      <c r="U118" s="52"/>
      <c r="Y118" s="53"/>
      <c r="Z118" s="53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P118" s="11"/>
      <c r="AQ118" s="11"/>
    </row>
    <row r="119" spans="9:43">
      <c r="I119" s="52"/>
      <c r="J119" s="52"/>
      <c r="K119" s="52"/>
      <c r="S119" s="3"/>
      <c r="T119" s="14"/>
      <c r="U119" s="52"/>
      <c r="Y119" s="53"/>
      <c r="Z119" s="53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P119" s="11"/>
      <c r="AQ119" s="11"/>
    </row>
    <row r="120" spans="9:43">
      <c r="I120" s="52"/>
      <c r="J120" s="52"/>
      <c r="K120" s="52"/>
      <c r="S120" s="3"/>
      <c r="T120" s="14"/>
      <c r="U120" s="52"/>
      <c r="Y120" s="53"/>
      <c r="Z120" s="53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P120" s="11"/>
      <c r="AQ120" s="11"/>
    </row>
    <row r="121" spans="9:43">
      <c r="I121" s="52"/>
      <c r="J121" s="52"/>
      <c r="K121" s="52"/>
      <c r="S121" s="3"/>
      <c r="T121" s="14"/>
      <c r="U121" s="52"/>
      <c r="Y121" s="53"/>
      <c r="Z121" s="53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P121" s="11"/>
      <c r="AQ121" s="11"/>
    </row>
    <row r="122" spans="9:43">
      <c r="I122" s="52"/>
      <c r="J122" s="52"/>
      <c r="K122" s="52"/>
      <c r="S122" s="3"/>
      <c r="T122" s="14"/>
      <c r="U122" s="52"/>
      <c r="Y122" s="53"/>
      <c r="Z122" s="53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P122" s="11"/>
      <c r="AQ122" s="11"/>
    </row>
    <row r="123" spans="9:43">
      <c r="I123" s="52"/>
      <c r="J123" s="52"/>
      <c r="K123" s="52"/>
      <c r="S123" s="3"/>
      <c r="T123" s="14"/>
      <c r="U123" s="52"/>
      <c r="Y123" s="53"/>
      <c r="Z123" s="53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P123" s="11"/>
      <c r="AQ123" s="11"/>
    </row>
    <row r="124" spans="9:43">
      <c r="I124" s="52"/>
      <c r="J124" s="52"/>
      <c r="K124" s="52"/>
      <c r="S124" s="3"/>
      <c r="T124" s="14"/>
      <c r="U124" s="52"/>
      <c r="Y124" s="53"/>
      <c r="Z124" s="53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P124" s="11"/>
      <c r="AQ124" s="11"/>
    </row>
    <row r="125" spans="9:43">
      <c r="I125" s="52"/>
      <c r="J125" s="52"/>
      <c r="K125" s="52"/>
      <c r="S125" s="3"/>
      <c r="T125" s="14"/>
      <c r="U125" s="52"/>
      <c r="Y125" s="53"/>
      <c r="Z125" s="53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P125" s="11"/>
      <c r="AQ125" s="11"/>
    </row>
    <row r="126" spans="9:43">
      <c r="I126" s="52"/>
      <c r="J126" s="52"/>
      <c r="K126" s="52"/>
      <c r="S126" s="3"/>
      <c r="T126" s="14"/>
      <c r="U126" s="52"/>
      <c r="Y126" s="53"/>
      <c r="Z126" s="53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P126" s="11"/>
      <c r="AQ126" s="11"/>
    </row>
    <row r="127" spans="9:43">
      <c r="I127" s="52"/>
      <c r="J127" s="52"/>
      <c r="K127" s="52"/>
      <c r="S127" s="3"/>
      <c r="T127" s="14"/>
      <c r="U127" s="52"/>
      <c r="Y127" s="53"/>
      <c r="Z127" s="53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P127" s="11"/>
      <c r="AQ127" s="11"/>
    </row>
    <row r="128" spans="9:43">
      <c r="I128" s="52"/>
      <c r="J128" s="52"/>
      <c r="K128" s="52"/>
      <c r="S128" s="3"/>
      <c r="T128" s="14"/>
      <c r="U128" s="52"/>
      <c r="Y128" s="53"/>
      <c r="Z128" s="53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P128" s="11"/>
      <c r="AQ128" s="11"/>
    </row>
    <row r="129" spans="9:43">
      <c r="I129" s="52"/>
      <c r="J129" s="52"/>
      <c r="K129" s="52"/>
      <c r="S129" s="3"/>
      <c r="T129" s="14"/>
      <c r="U129" s="52"/>
      <c r="Y129" s="53"/>
      <c r="Z129" s="53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P129" s="11"/>
      <c r="AQ129" s="11"/>
    </row>
    <row r="130" spans="9:43">
      <c r="I130" s="52"/>
      <c r="J130" s="52"/>
      <c r="K130" s="52"/>
      <c r="S130" s="3"/>
      <c r="T130" s="14"/>
      <c r="U130" s="52"/>
      <c r="Y130" s="53"/>
      <c r="Z130" s="53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P130" s="11"/>
      <c r="AQ130" s="11"/>
    </row>
    <row r="131" spans="9:43">
      <c r="I131" s="52"/>
      <c r="J131" s="52"/>
      <c r="K131" s="52"/>
      <c r="S131" s="3"/>
      <c r="T131" s="14"/>
      <c r="U131" s="52"/>
      <c r="Y131" s="53"/>
      <c r="Z131" s="53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P131" s="11"/>
      <c r="AQ131" s="11"/>
    </row>
    <row r="132" spans="9:43">
      <c r="I132" s="52"/>
      <c r="J132" s="52"/>
      <c r="K132" s="52"/>
      <c r="S132" s="3"/>
      <c r="T132" s="14"/>
      <c r="U132" s="52"/>
      <c r="Y132" s="53"/>
      <c r="Z132" s="53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P132" s="11"/>
      <c r="AQ132" s="11"/>
    </row>
    <row r="133" spans="9:43">
      <c r="I133" s="52"/>
      <c r="J133" s="52"/>
      <c r="K133" s="52"/>
      <c r="S133" s="3"/>
      <c r="T133" s="14"/>
      <c r="U133" s="52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P133" s="11"/>
      <c r="AQ133" s="11"/>
    </row>
    <row r="134" spans="9:43">
      <c r="I134" s="52"/>
      <c r="J134" s="52"/>
      <c r="K134" s="52"/>
      <c r="S134" s="3"/>
      <c r="T134" s="14"/>
      <c r="U134" s="52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P134" s="11"/>
      <c r="AQ134" s="11"/>
    </row>
    <row r="135" spans="9:43">
      <c r="I135" s="52"/>
      <c r="J135" s="52"/>
      <c r="K135" s="52"/>
      <c r="S135" s="3"/>
      <c r="T135" s="14"/>
      <c r="U135" s="52"/>
      <c r="Y135" s="53"/>
      <c r="Z135" s="53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P135" s="11"/>
      <c r="AQ135" s="11"/>
    </row>
    <row r="136" spans="9:43">
      <c r="Y136" s="53"/>
      <c r="Z136" s="53"/>
      <c r="AL136" s="1"/>
      <c r="AM136" s="1"/>
      <c r="AN136" s="1"/>
      <c r="AP136" s="11"/>
      <c r="AQ136" s="11"/>
    </row>
    <row r="137" spans="9:43">
      <c r="Y137" s="53"/>
      <c r="Z137" s="53"/>
      <c r="AN137" s="1"/>
      <c r="AP137" s="11"/>
      <c r="AQ137" s="11"/>
    </row>
    <row r="138" spans="9:43">
      <c r="I138" s="52"/>
      <c r="J138" s="52"/>
      <c r="K138" s="52"/>
      <c r="S138" s="3"/>
      <c r="T138" s="14"/>
      <c r="U138" s="52"/>
      <c r="Y138" s="53"/>
      <c r="Z138" s="53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N138" s="1"/>
      <c r="AP138" s="11"/>
      <c r="AQ138" s="11"/>
    </row>
    <row r="139" spans="9:43">
      <c r="I139" s="52"/>
      <c r="J139" s="52"/>
      <c r="K139" s="52"/>
      <c r="S139" s="3"/>
      <c r="T139" s="14"/>
      <c r="U139" s="52"/>
      <c r="Y139" s="53"/>
      <c r="Z139" s="53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P139" s="11"/>
      <c r="AQ139" s="11"/>
    </row>
    <row r="140" spans="9:43">
      <c r="I140" s="52"/>
      <c r="J140" s="52"/>
      <c r="K140" s="52"/>
      <c r="S140" s="3"/>
      <c r="T140" s="14"/>
      <c r="U140" s="52"/>
      <c r="Y140" s="53"/>
      <c r="Z140" s="53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P140" s="11"/>
      <c r="AQ140" s="11"/>
    </row>
    <row r="141" spans="9:43">
      <c r="I141" s="52"/>
      <c r="J141" s="52"/>
      <c r="K141" s="52"/>
      <c r="S141" s="3"/>
      <c r="T141" s="14"/>
      <c r="U141" s="52"/>
      <c r="Y141" s="53"/>
      <c r="Z141" s="53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P141" s="11"/>
      <c r="AQ141" s="11"/>
    </row>
    <row r="142" spans="9:43">
      <c r="I142" s="52"/>
      <c r="J142" s="52"/>
      <c r="K142" s="52"/>
      <c r="S142" s="3"/>
      <c r="T142" s="14"/>
      <c r="U142" s="52"/>
      <c r="Y142" s="53"/>
      <c r="Z142" s="53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P142" s="11"/>
      <c r="AQ142" s="11"/>
    </row>
    <row r="143" spans="9:43">
      <c r="I143" s="52"/>
      <c r="J143" s="52"/>
      <c r="K143" s="52"/>
      <c r="S143" s="3"/>
      <c r="T143" s="14"/>
      <c r="U143" s="52"/>
      <c r="Y143" s="53"/>
      <c r="Z143" s="53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P143" s="11"/>
      <c r="AQ143" s="11"/>
    </row>
    <row r="144" spans="9:43">
      <c r="I144" s="52"/>
      <c r="J144" s="52"/>
      <c r="K144" s="52"/>
      <c r="S144" s="3"/>
      <c r="T144" s="14"/>
      <c r="U144" s="52"/>
      <c r="Y144" s="53"/>
      <c r="Z144" s="53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P144" s="11"/>
      <c r="AQ144" s="11"/>
    </row>
    <row r="145" spans="9:43">
      <c r="I145" s="52"/>
      <c r="J145" s="52"/>
      <c r="K145" s="52"/>
      <c r="S145" s="3"/>
      <c r="T145" s="14"/>
      <c r="U145" s="52"/>
      <c r="Y145" s="53"/>
      <c r="Z145" s="53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P145" s="11"/>
      <c r="AQ145" s="11"/>
    </row>
    <row r="146" spans="9:43">
      <c r="I146" s="52"/>
      <c r="J146" s="52"/>
      <c r="K146" s="52"/>
      <c r="S146" s="3"/>
      <c r="T146" s="14"/>
      <c r="U146" s="52"/>
      <c r="Y146" s="53"/>
      <c r="Z146" s="53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P146" s="11"/>
      <c r="AQ146" s="11"/>
    </row>
    <row r="147" spans="9:43">
      <c r="I147" s="52"/>
      <c r="J147" s="52"/>
      <c r="K147" s="52"/>
      <c r="S147" s="3"/>
      <c r="T147" s="14"/>
      <c r="U147" s="52"/>
      <c r="Y147" s="53"/>
      <c r="Z147" s="53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P147" s="11"/>
      <c r="AQ147" s="11"/>
    </row>
    <row r="148" spans="9:43">
      <c r="I148" s="52"/>
      <c r="J148" s="52"/>
      <c r="K148" s="52"/>
      <c r="S148" s="3"/>
      <c r="T148" s="14"/>
      <c r="U148" s="52"/>
      <c r="Y148" s="53"/>
      <c r="Z148" s="53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P148" s="11"/>
      <c r="AQ148" s="11"/>
    </row>
    <row r="149" spans="9:43">
      <c r="I149" s="52"/>
      <c r="J149" s="52"/>
      <c r="K149" s="52"/>
      <c r="S149" s="3"/>
      <c r="T149" s="14"/>
      <c r="U149" s="52"/>
      <c r="Y149" s="53"/>
      <c r="Z149" s="53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P149" s="11"/>
      <c r="AQ149" s="11"/>
    </row>
    <row r="150" spans="9:43">
      <c r="I150" s="52"/>
      <c r="J150" s="52"/>
      <c r="K150" s="52"/>
      <c r="S150" s="3"/>
      <c r="T150" s="14"/>
      <c r="U150" s="52"/>
      <c r="Y150" s="53"/>
      <c r="Z150" s="53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P150" s="11"/>
      <c r="AQ150" s="11"/>
    </row>
    <row r="151" spans="9:43">
      <c r="I151" s="52"/>
      <c r="J151" s="52"/>
      <c r="K151" s="52"/>
      <c r="S151" s="3"/>
      <c r="T151" s="14"/>
      <c r="U151" s="52"/>
      <c r="Y151" s="53"/>
      <c r="Z151" s="53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P151" s="11"/>
      <c r="AQ151" s="11"/>
    </row>
    <row r="152" spans="9:43">
      <c r="I152" s="52"/>
      <c r="J152" s="52"/>
      <c r="K152" s="52"/>
      <c r="S152" s="3"/>
      <c r="T152" s="14"/>
      <c r="U152" s="52"/>
      <c r="Y152" s="53"/>
      <c r="Z152" s="53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P152" s="11"/>
      <c r="AQ152" s="11"/>
    </row>
    <row r="153" spans="9:43">
      <c r="I153" s="52"/>
      <c r="J153" s="52"/>
      <c r="K153" s="52"/>
      <c r="S153" s="3"/>
      <c r="T153" s="14"/>
      <c r="U153" s="52"/>
      <c r="Y153" s="53"/>
      <c r="Z153" s="53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P153" s="11"/>
      <c r="AQ153" s="11"/>
    </row>
    <row r="154" spans="9:43">
      <c r="I154" s="52"/>
      <c r="J154" s="52"/>
      <c r="K154" s="52"/>
      <c r="S154" s="3"/>
      <c r="T154" s="14"/>
      <c r="U154" s="52"/>
      <c r="Y154" s="53"/>
      <c r="Z154" s="53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P154" s="11"/>
      <c r="AQ154" s="11"/>
    </row>
    <row r="155" spans="9:43">
      <c r="I155" s="52"/>
      <c r="J155" s="52"/>
      <c r="K155" s="52"/>
      <c r="S155" s="3"/>
      <c r="T155" s="14"/>
      <c r="U155" s="52"/>
      <c r="Y155" s="53"/>
      <c r="Z155" s="53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P155" s="11"/>
      <c r="AQ155" s="11"/>
    </row>
    <row r="156" spans="9:43">
      <c r="I156" s="52"/>
      <c r="J156" s="52"/>
      <c r="K156" s="52"/>
      <c r="S156" s="3"/>
      <c r="T156" s="14"/>
      <c r="U156" s="52"/>
      <c r="Y156" s="53"/>
      <c r="Z156" s="53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P156" s="11"/>
      <c r="AQ156" s="11"/>
    </row>
    <row r="157" spans="9:43">
      <c r="I157" s="52"/>
      <c r="J157" s="52"/>
      <c r="K157" s="52"/>
      <c r="S157" s="3"/>
      <c r="T157" s="14"/>
      <c r="U157" s="52"/>
      <c r="Y157" s="53"/>
      <c r="Z157" s="53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P157" s="11"/>
      <c r="AQ157" s="11"/>
    </row>
    <row r="158" spans="9:43">
      <c r="I158" s="52"/>
      <c r="J158" s="52"/>
      <c r="K158" s="52"/>
      <c r="S158" s="3"/>
      <c r="T158" s="14"/>
      <c r="U158" s="52"/>
      <c r="Y158" s="53"/>
      <c r="Z158" s="53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P158" s="11"/>
      <c r="AQ158" s="11"/>
    </row>
    <row r="159" spans="9:43">
      <c r="I159" s="52"/>
      <c r="J159" s="52"/>
      <c r="K159" s="52"/>
      <c r="S159" s="3"/>
      <c r="T159" s="14"/>
      <c r="U159" s="52"/>
      <c r="Y159" s="53"/>
      <c r="Z159" s="53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P159" s="11"/>
      <c r="AQ159" s="11"/>
    </row>
    <row r="160" spans="9:43">
      <c r="I160" s="52"/>
      <c r="J160" s="52"/>
      <c r="K160" s="52"/>
      <c r="S160" s="3"/>
      <c r="T160" s="14"/>
      <c r="U160" s="52"/>
      <c r="Y160" s="53"/>
      <c r="Z160" s="53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P160" s="11"/>
      <c r="AQ160" s="11"/>
    </row>
    <row r="161" spans="9:43">
      <c r="I161" s="52"/>
      <c r="J161" s="52"/>
      <c r="K161" s="52"/>
      <c r="S161" s="3"/>
      <c r="T161" s="14"/>
      <c r="U161" s="52"/>
      <c r="Y161" s="53"/>
      <c r="Z161" s="53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P161" s="11"/>
      <c r="AQ161" s="11"/>
    </row>
    <row r="162" spans="9:43">
      <c r="I162" s="52"/>
      <c r="J162" s="52"/>
      <c r="K162" s="52"/>
      <c r="S162" s="3"/>
      <c r="T162" s="14"/>
      <c r="U162" s="52"/>
      <c r="Y162" s="53"/>
      <c r="Z162" s="53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P162" s="11"/>
      <c r="AQ162" s="11"/>
    </row>
    <row r="163" spans="9:43">
      <c r="I163" s="52"/>
      <c r="J163" s="52"/>
      <c r="K163" s="52"/>
      <c r="S163" s="3"/>
      <c r="T163" s="14"/>
      <c r="U163" s="52"/>
      <c r="Y163" s="53"/>
      <c r="Z163" s="53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P163" s="11"/>
      <c r="AQ163" s="11"/>
    </row>
    <row r="164" spans="9:43">
      <c r="I164" s="52"/>
      <c r="J164" s="52"/>
      <c r="K164" s="52"/>
      <c r="O164" s="66"/>
      <c r="P164" s="66"/>
      <c r="S164" s="3"/>
      <c r="T164" s="14"/>
      <c r="U164" s="52"/>
      <c r="Y164" s="53"/>
      <c r="Z164" s="53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P164" s="11"/>
      <c r="AQ164" s="11"/>
    </row>
    <row r="165" spans="9:43">
      <c r="I165" s="52"/>
      <c r="J165" s="52"/>
      <c r="K165" s="52"/>
      <c r="O165" s="66"/>
      <c r="P165" s="66"/>
      <c r="S165" s="3"/>
      <c r="T165" s="14"/>
      <c r="U165" s="52"/>
      <c r="Y165" s="53"/>
      <c r="Z165" s="53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</row>
    <row r="166" spans="9:43">
      <c r="I166" s="52"/>
      <c r="J166" s="52"/>
      <c r="K166" s="52"/>
      <c r="O166" s="66"/>
      <c r="P166" s="66"/>
      <c r="S166" s="3"/>
      <c r="T166" s="14"/>
      <c r="U166" s="52"/>
      <c r="Y166" s="53"/>
      <c r="Z166" s="53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</row>
    <row r="167" spans="9:43">
      <c r="I167" s="52"/>
      <c r="J167" s="52"/>
      <c r="K167" s="52"/>
      <c r="O167" s="66"/>
      <c r="P167" s="66"/>
      <c r="S167" s="3"/>
      <c r="T167" s="14"/>
      <c r="U167" s="52"/>
      <c r="Y167" s="53"/>
      <c r="Z167" s="53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9:43">
      <c r="I168" s="52"/>
      <c r="J168" s="52"/>
      <c r="K168" s="52"/>
      <c r="O168" s="66"/>
      <c r="P168" s="66"/>
      <c r="S168" s="3"/>
      <c r="T168" s="14"/>
      <c r="U168" s="52"/>
      <c r="Y168" s="53"/>
      <c r="Z168" s="53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9:43">
      <c r="I169" s="52"/>
      <c r="J169" s="52"/>
      <c r="K169" s="52"/>
      <c r="O169" s="66"/>
      <c r="P169" s="66"/>
      <c r="S169" s="3"/>
      <c r="T169" s="14"/>
      <c r="U169" s="52"/>
      <c r="Y169" s="53"/>
      <c r="Z169" s="53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9:43">
      <c r="I170" s="52"/>
      <c r="J170" s="52"/>
      <c r="K170" s="52"/>
      <c r="O170" s="66"/>
      <c r="P170" s="66"/>
      <c r="S170" s="3"/>
      <c r="T170" s="14"/>
      <c r="U170" s="52"/>
      <c r="Y170" s="53"/>
      <c r="Z170" s="53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9:43">
      <c r="I171" s="52"/>
      <c r="J171" s="52"/>
      <c r="K171" s="52"/>
      <c r="O171" s="66"/>
      <c r="P171" s="66"/>
      <c r="S171" s="3"/>
      <c r="T171" s="14"/>
      <c r="U171" s="52"/>
      <c r="Y171" s="53"/>
      <c r="Z171" s="53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9:43">
      <c r="I172" s="52"/>
      <c r="J172" s="52"/>
      <c r="K172" s="52"/>
      <c r="O172" s="66"/>
      <c r="P172" s="66"/>
      <c r="S172" s="3"/>
      <c r="T172" s="14"/>
      <c r="U172" s="52"/>
      <c r="Y172" s="53"/>
      <c r="Z172" s="53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9:43">
      <c r="I173" s="52"/>
      <c r="J173" s="52"/>
      <c r="K173" s="52"/>
      <c r="O173" s="66"/>
      <c r="P173" s="66"/>
      <c r="S173" s="3"/>
      <c r="T173" s="14"/>
      <c r="U173" s="52"/>
      <c r="Y173" s="53"/>
      <c r="Z173" s="53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9:43">
      <c r="I174" s="52"/>
      <c r="J174" s="52"/>
      <c r="K174" s="52"/>
      <c r="O174" s="66"/>
      <c r="P174" s="66"/>
      <c r="S174" s="3"/>
      <c r="T174" s="14"/>
      <c r="U174" s="52"/>
      <c r="Y174" s="53"/>
      <c r="Z174" s="53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9:43">
      <c r="I175" s="52"/>
      <c r="J175" s="52"/>
      <c r="K175" s="52"/>
      <c r="O175" s="66"/>
      <c r="P175" s="66"/>
      <c r="S175" s="3"/>
      <c r="T175" s="14"/>
      <c r="U175" s="52"/>
      <c r="Y175" s="53"/>
      <c r="Z175" s="53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9:43">
      <c r="I176" s="52"/>
      <c r="J176" s="52"/>
      <c r="K176" s="52"/>
      <c r="O176" s="66"/>
      <c r="P176" s="66"/>
      <c r="S176" s="3"/>
      <c r="T176" s="14"/>
      <c r="U176" s="52"/>
      <c r="Y176" s="53"/>
      <c r="Z176" s="53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pans="6:41">
      <c r="I177" s="52"/>
      <c r="J177" s="52"/>
      <c r="K177" s="52"/>
      <c r="O177" s="66"/>
      <c r="P177" s="66"/>
      <c r="S177" s="3"/>
      <c r="T177" s="14"/>
      <c r="U177" s="52"/>
      <c r="Y177" s="53"/>
      <c r="Z177" s="53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</row>
    <row r="178" spans="6:41">
      <c r="I178" s="52"/>
      <c r="J178" s="52"/>
      <c r="K178" s="52"/>
      <c r="O178" s="66"/>
      <c r="P178" s="66"/>
      <c r="S178" s="3"/>
      <c r="T178" s="14"/>
      <c r="U178" s="52"/>
      <c r="Y178" s="53"/>
      <c r="Z178" s="53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</row>
    <row r="179" spans="6:41">
      <c r="I179" s="52"/>
      <c r="J179" s="52"/>
      <c r="K179" s="52"/>
      <c r="O179" s="66"/>
      <c r="P179" s="66"/>
      <c r="S179" s="3"/>
      <c r="T179" s="14"/>
      <c r="U179" s="52"/>
      <c r="Y179" s="53"/>
      <c r="Z179" s="53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</row>
    <row r="180" spans="6:41">
      <c r="I180" s="52"/>
      <c r="J180" s="52"/>
      <c r="K180" s="52"/>
      <c r="O180" s="66"/>
      <c r="P180" s="66"/>
      <c r="S180" s="3"/>
      <c r="T180" s="14"/>
      <c r="U180" s="52"/>
      <c r="Y180" s="53"/>
      <c r="Z180" s="53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</row>
    <row r="181" spans="6:41">
      <c r="I181" s="52"/>
      <c r="J181" s="52"/>
      <c r="K181" s="52"/>
      <c r="O181" s="66"/>
      <c r="P181" s="66"/>
      <c r="S181" s="3"/>
      <c r="T181" s="14"/>
      <c r="U181" s="52"/>
      <c r="Y181" s="53"/>
      <c r="Z181" s="53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</row>
    <row r="182" spans="6:41">
      <c r="I182" s="52"/>
      <c r="J182" s="52"/>
      <c r="K182" s="52"/>
      <c r="O182" s="66"/>
      <c r="P182" s="66"/>
      <c r="S182" s="3"/>
      <c r="T182" s="14"/>
      <c r="U182" s="52"/>
      <c r="Y182" s="53"/>
      <c r="Z182" s="53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</row>
    <row r="183" spans="6:41">
      <c r="I183" s="52"/>
      <c r="J183" s="52"/>
      <c r="K183" s="52"/>
      <c r="O183" s="66"/>
      <c r="P183" s="66"/>
      <c r="S183" s="3"/>
      <c r="T183" s="14"/>
      <c r="U183" s="52"/>
      <c r="Y183" s="53"/>
      <c r="Z183" s="53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</row>
    <row r="184" spans="6:41">
      <c r="I184" s="52"/>
      <c r="J184" s="52"/>
      <c r="K184" s="52"/>
      <c r="O184" s="66"/>
      <c r="P184" s="66"/>
      <c r="S184" s="3"/>
      <c r="T184" s="14"/>
      <c r="U184" s="52"/>
      <c r="Y184" s="53"/>
      <c r="Z184" s="53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</row>
    <row r="185" spans="6:41">
      <c r="I185" s="52"/>
      <c r="J185" s="52"/>
      <c r="K185" s="52"/>
      <c r="O185" s="66"/>
      <c r="P185" s="66"/>
      <c r="S185" s="3"/>
      <c r="T185" s="14"/>
      <c r="U185" s="52"/>
      <c r="Y185" s="53"/>
      <c r="Z185" s="53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</row>
    <row r="186" spans="6:41">
      <c r="F186" s="12"/>
      <c r="G186" s="12"/>
      <c r="H186" s="12"/>
      <c r="I186" s="52"/>
      <c r="J186" s="52"/>
      <c r="K186" s="52"/>
      <c r="L186" s="12"/>
      <c r="M186" s="12"/>
      <c r="N186" s="12"/>
      <c r="O186" s="66"/>
      <c r="P186" s="66"/>
      <c r="S186" s="3"/>
      <c r="T186" s="14"/>
      <c r="U186" s="52"/>
      <c r="V186" s="12"/>
      <c r="Y186" s="53"/>
      <c r="Z186" s="53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2"/>
    </row>
    <row r="187" spans="6:41">
      <c r="F187" s="12"/>
      <c r="G187" s="12"/>
      <c r="H187" s="12"/>
      <c r="I187" s="52"/>
      <c r="J187" s="52"/>
      <c r="K187" s="52"/>
      <c r="L187" s="12"/>
      <c r="M187" s="12"/>
      <c r="N187" s="12"/>
      <c r="O187" s="66"/>
      <c r="P187" s="66"/>
      <c r="S187" s="3"/>
      <c r="T187" s="14"/>
      <c r="U187" s="52"/>
      <c r="V187" s="12"/>
      <c r="Y187" s="53"/>
      <c r="Z187" s="53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2"/>
    </row>
    <row r="188" spans="6:41">
      <c r="F188" s="12"/>
      <c r="G188" s="12"/>
      <c r="H188" s="12"/>
      <c r="I188" s="52"/>
      <c r="J188" s="52"/>
      <c r="K188" s="52"/>
      <c r="L188" s="12"/>
      <c r="M188" s="12"/>
      <c r="N188" s="12"/>
      <c r="O188" s="66"/>
      <c r="P188" s="66"/>
      <c r="S188" s="3"/>
      <c r="T188" s="14"/>
      <c r="U188" s="52"/>
      <c r="V188" s="12"/>
      <c r="Y188" s="53"/>
      <c r="Z188" s="53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2"/>
    </row>
    <row r="189" spans="6:41">
      <c r="F189" s="12"/>
      <c r="G189" s="12"/>
      <c r="H189" s="12"/>
      <c r="I189" s="52"/>
      <c r="J189" s="52"/>
      <c r="K189" s="52"/>
      <c r="L189" s="12"/>
      <c r="M189" s="12"/>
      <c r="N189" s="12"/>
      <c r="O189" s="66"/>
      <c r="P189" s="66"/>
      <c r="S189" s="3"/>
      <c r="T189" s="14"/>
      <c r="U189" s="52"/>
      <c r="V189" s="12"/>
      <c r="Y189" s="53"/>
      <c r="Z189" s="53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2"/>
    </row>
    <row r="190" spans="6:41">
      <c r="F190" s="12"/>
      <c r="G190" s="12"/>
      <c r="H190" s="12"/>
      <c r="I190" s="52"/>
      <c r="J190" s="52"/>
      <c r="K190" s="52"/>
      <c r="L190" s="12"/>
      <c r="M190" s="12"/>
      <c r="N190" s="12"/>
      <c r="O190" s="66"/>
      <c r="P190" s="66"/>
      <c r="S190" s="3"/>
      <c r="T190" s="14"/>
      <c r="U190" s="52"/>
      <c r="V190" s="12"/>
      <c r="Y190" s="53"/>
      <c r="Z190" s="53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2"/>
    </row>
    <row r="191" spans="6:41">
      <c r="F191" s="12"/>
      <c r="G191" s="12"/>
      <c r="H191" s="12"/>
      <c r="I191" s="52"/>
      <c r="J191" s="52"/>
      <c r="K191" s="52"/>
      <c r="L191" s="12"/>
      <c r="M191" s="12"/>
      <c r="N191" s="12"/>
      <c r="O191" s="66"/>
      <c r="P191" s="66"/>
      <c r="S191" s="3"/>
      <c r="T191" s="14"/>
      <c r="U191" s="52"/>
      <c r="V191" s="12"/>
      <c r="Y191" s="53"/>
      <c r="Z191" s="53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2"/>
    </row>
    <row r="192" spans="6:41">
      <c r="F192" s="12"/>
      <c r="G192" s="12"/>
      <c r="H192" s="12"/>
      <c r="I192" s="52"/>
      <c r="J192" s="52"/>
      <c r="K192" s="52"/>
      <c r="L192" s="12"/>
      <c r="M192" s="12"/>
      <c r="N192" s="12"/>
      <c r="O192" s="66"/>
      <c r="P192" s="66"/>
      <c r="S192" s="3"/>
      <c r="T192" s="14"/>
      <c r="U192" s="52"/>
      <c r="V192" s="12"/>
      <c r="Y192" s="53"/>
      <c r="Z192" s="53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2"/>
    </row>
    <row r="193" spans="6:41">
      <c r="F193" s="12"/>
      <c r="G193" s="12"/>
      <c r="H193" s="12"/>
      <c r="I193" s="52"/>
      <c r="J193" s="52"/>
      <c r="K193" s="52"/>
      <c r="L193" s="12"/>
      <c r="M193" s="12"/>
      <c r="N193" s="12"/>
      <c r="O193" s="66"/>
      <c r="P193" s="66"/>
      <c r="S193" s="3"/>
      <c r="T193" s="14"/>
      <c r="U193" s="52"/>
      <c r="V193" s="12"/>
      <c r="Y193" s="53"/>
      <c r="Z193" s="53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2"/>
    </row>
    <row r="194" spans="6:41">
      <c r="F194" s="12"/>
      <c r="G194" s="12"/>
      <c r="H194" s="12"/>
      <c r="I194" s="52"/>
      <c r="J194" s="52"/>
      <c r="K194" s="52"/>
      <c r="L194" s="12"/>
      <c r="M194" s="12"/>
      <c r="N194" s="12"/>
      <c r="O194" s="66"/>
      <c r="P194" s="66"/>
      <c r="S194" s="3"/>
      <c r="T194" s="14"/>
      <c r="U194" s="52"/>
      <c r="V194" s="12"/>
      <c r="Y194" s="53"/>
      <c r="Z194" s="53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2"/>
    </row>
    <row r="195" spans="6:41">
      <c r="F195" s="12"/>
      <c r="G195" s="12"/>
      <c r="H195" s="12"/>
      <c r="I195" s="52"/>
      <c r="J195" s="52"/>
      <c r="K195" s="52"/>
      <c r="L195" s="12"/>
      <c r="M195" s="12"/>
      <c r="N195" s="12"/>
      <c r="O195" s="66"/>
      <c r="P195" s="66"/>
      <c r="S195" s="3"/>
      <c r="T195" s="14"/>
      <c r="U195" s="52"/>
      <c r="V195" s="12"/>
      <c r="Y195" s="53"/>
      <c r="Z195" s="53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2"/>
    </row>
    <row r="196" spans="6:41">
      <c r="F196" s="12"/>
      <c r="G196" s="12"/>
      <c r="H196" s="12"/>
      <c r="I196" s="52"/>
      <c r="J196" s="52"/>
      <c r="K196" s="52"/>
      <c r="L196" s="12"/>
      <c r="M196" s="12"/>
      <c r="N196" s="12"/>
      <c r="O196" s="66"/>
      <c r="P196" s="66"/>
      <c r="S196" s="3"/>
      <c r="T196" s="14"/>
      <c r="U196" s="52"/>
      <c r="V196" s="12"/>
      <c r="Y196" s="12"/>
      <c r="Z196" s="12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2"/>
    </row>
    <row r="197" spans="6:41">
      <c r="F197" s="12"/>
      <c r="G197" s="12"/>
      <c r="H197" s="12"/>
      <c r="I197" s="52"/>
      <c r="J197" s="52"/>
      <c r="K197" s="52"/>
      <c r="L197" s="12"/>
      <c r="M197" s="12"/>
      <c r="N197" s="12"/>
      <c r="O197" s="66"/>
      <c r="P197" s="66"/>
      <c r="S197" s="3"/>
      <c r="T197" s="14"/>
      <c r="U197" s="52"/>
      <c r="V197" s="12"/>
      <c r="Y197" s="12"/>
      <c r="Z197" s="12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2"/>
    </row>
    <row r="198" spans="6:41">
      <c r="F198" s="12"/>
      <c r="G198" s="12"/>
      <c r="H198" s="12"/>
      <c r="I198" s="52"/>
      <c r="J198" s="52"/>
      <c r="K198" s="52"/>
      <c r="L198" s="12"/>
      <c r="M198" s="12"/>
      <c r="N198" s="12"/>
      <c r="O198" s="66"/>
      <c r="P198" s="66"/>
      <c r="S198" s="3"/>
      <c r="T198" s="14"/>
      <c r="U198" s="52"/>
      <c r="V198" s="12"/>
      <c r="Y198" s="12"/>
      <c r="Z198" s="12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2"/>
    </row>
    <row r="199" spans="6:41">
      <c r="F199" s="12"/>
      <c r="G199" s="12"/>
      <c r="H199" s="12"/>
      <c r="I199" s="152"/>
      <c r="J199" s="152"/>
      <c r="K199" s="152"/>
      <c r="L199" s="12"/>
      <c r="M199" s="12"/>
      <c r="N199" s="12"/>
      <c r="O199" s="66"/>
      <c r="P199" s="66"/>
      <c r="Q199" s="66"/>
      <c r="R199" s="152"/>
      <c r="S199" s="12"/>
      <c r="T199" s="66"/>
      <c r="U199" s="152"/>
      <c r="V199" s="12"/>
      <c r="W199" s="66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"/>
      <c r="AM199" s="1"/>
      <c r="AN199" s="1"/>
      <c r="AO199" s="12"/>
    </row>
    <row r="200" spans="6:41">
      <c r="F200" s="12"/>
      <c r="G200" s="12"/>
      <c r="H200" s="12"/>
      <c r="I200" s="152"/>
      <c r="J200" s="152"/>
      <c r="K200" s="152"/>
      <c r="L200" s="12"/>
      <c r="M200" s="12"/>
      <c r="N200" s="12"/>
      <c r="O200" s="66"/>
      <c r="P200" s="66"/>
      <c r="Q200" s="66"/>
      <c r="R200" s="152"/>
      <c r="S200" s="12"/>
      <c r="T200" s="66"/>
      <c r="U200" s="152"/>
      <c r="V200" s="12"/>
      <c r="W200" s="66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"/>
      <c r="AO200" s="12"/>
    </row>
    <row r="201" spans="6:41">
      <c r="F201" s="12"/>
      <c r="G201" s="12"/>
      <c r="H201" s="12"/>
      <c r="I201" s="152"/>
      <c r="J201" s="152"/>
      <c r="K201" s="152"/>
      <c r="L201" s="12"/>
      <c r="M201" s="12"/>
      <c r="N201" s="12"/>
      <c r="O201" s="66"/>
      <c r="P201" s="66"/>
      <c r="Q201" s="66"/>
      <c r="R201" s="152"/>
      <c r="S201" s="12"/>
      <c r="T201" s="66"/>
      <c r="U201" s="152"/>
      <c r="V201" s="12"/>
      <c r="W201" s="66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"/>
      <c r="AO201" s="12"/>
    </row>
    <row r="202" spans="6:41">
      <c r="F202" s="12"/>
      <c r="G202" s="12"/>
      <c r="H202" s="12"/>
      <c r="I202" s="152"/>
      <c r="J202" s="152"/>
      <c r="K202" s="152"/>
      <c r="L202" s="12"/>
      <c r="M202" s="12"/>
      <c r="N202" s="12"/>
      <c r="O202" s="66"/>
      <c r="P202" s="66"/>
      <c r="Q202" s="66"/>
      <c r="R202" s="152"/>
      <c r="S202" s="12"/>
      <c r="T202" s="66"/>
      <c r="U202" s="152"/>
      <c r="V202" s="12"/>
      <c r="W202" s="66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"/>
      <c r="AO202" s="12"/>
    </row>
    <row r="203" spans="6:41">
      <c r="F203" s="12"/>
      <c r="G203" s="12"/>
      <c r="H203" s="12"/>
      <c r="I203" s="152"/>
      <c r="J203" s="152"/>
      <c r="K203" s="152"/>
      <c r="L203" s="12"/>
      <c r="M203" s="12"/>
      <c r="N203" s="12"/>
      <c r="O203" s="66"/>
      <c r="P203" s="66"/>
      <c r="Q203" s="66"/>
      <c r="R203" s="152"/>
      <c r="S203" s="12"/>
      <c r="T203" s="66"/>
      <c r="U203" s="152"/>
      <c r="V203" s="12"/>
      <c r="W203" s="66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"/>
      <c r="AO203" s="12"/>
    </row>
    <row r="204" spans="6:41">
      <c r="F204" s="12"/>
      <c r="G204" s="12"/>
      <c r="H204" s="12"/>
      <c r="I204" s="152"/>
      <c r="J204" s="152"/>
      <c r="K204" s="152"/>
      <c r="L204" s="12"/>
      <c r="M204" s="12"/>
      <c r="N204" s="12"/>
      <c r="O204" s="66"/>
      <c r="P204" s="66"/>
      <c r="Q204" s="66"/>
      <c r="R204" s="152"/>
      <c r="S204" s="12"/>
      <c r="T204" s="66"/>
      <c r="U204" s="152"/>
      <c r="V204" s="12"/>
      <c r="W204" s="66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"/>
      <c r="AO204" s="12"/>
    </row>
    <row r="205" spans="6:41">
      <c r="F205" s="12"/>
      <c r="G205" s="12"/>
      <c r="H205" s="12"/>
      <c r="I205" s="152"/>
      <c r="J205" s="152"/>
      <c r="K205" s="152"/>
      <c r="L205" s="12"/>
      <c r="M205" s="12"/>
      <c r="N205" s="12"/>
      <c r="O205" s="66"/>
      <c r="P205" s="66"/>
      <c r="Q205" s="66"/>
      <c r="R205" s="152"/>
      <c r="S205" s="12"/>
      <c r="T205" s="66"/>
      <c r="U205" s="152"/>
      <c r="V205" s="12"/>
      <c r="W205" s="66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"/>
      <c r="AO205" s="12"/>
    </row>
    <row r="206" spans="6:41">
      <c r="F206" s="12"/>
      <c r="G206" s="12"/>
      <c r="H206" s="12"/>
      <c r="I206" s="152"/>
      <c r="J206" s="152"/>
      <c r="K206" s="152"/>
      <c r="L206" s="12"/>
      <c r="M206" s="12"/>
      <c r="N206" s="12"/>
      <c r="O206" s="66"/>
      <c r="P206" s="66"/>
      <c r="Q206" s="66"/>
      <c r="R206" s="152"/>
      <c r="S206" s="12"/>
      <c r="T206" s="66"/>
      <c r="U206" s="152"/>
      <c r="V206" s="12"/>
      <c r="W206" s="66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"/>
      <c r="AO206" s="12"/>
    </row>
    <row r="207" spans="6:41">
      <c r="F207" s="12"/>
      <c r="G207" s="12"/>
      <c r="H207" s="12"/>
      <c r="I207" s="152"/>
      <c r="J207" s="152"/>
      <c r="K207" s="152"/>
      <c r="L207" s="12"/>
      <c r="M207" s="12"/>
      <c r="N207" s="12"/>
      <c r="O207" s="66"/>
      <c r="P207" s="66"/>
      <c r="Q207" s="66"/>
      <c r="R207" s="152"/>
      <c r="S207" s="12"/>
      <c r="T207" s="66"/>
      <c r="U207" s="152"/>
      <c r="V207" s="12"/>
      <c r="W207" s="66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"/>
      <c r="AO207" s="12"/>
    </row>
    <row r="208" spans="6:41">
      <c r="F208" s="12"/>
      <c r="G208" s="12"/>
      <c r="H208" s="12"/>
      <c r="I208" s="152"/>
      <c r="J208" s="152"/>
      <c r="K208" s="152"/>
      <c r="L208" s="12"/>
      <c r="M208" s="12"/>
      <c r="N208" s="12"/>
      <c r="O208" s="66"/>
      <c r="P208" s="66"/>
      <c r="Q208" s="66"/>
      <c r="R208" s="152"/>
      <c r="S208" s="12"/>
      <c r="T208" s="66"/>
      <c r="U208" s="152"/>
      <c r="V208" s="12"/>
      <c r="W208" s="66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"/>
      <c r="AO208" s="12"/>
    </row>
    <row r="209" spans="6:41">
      <c r="F209" s="12"/>
      <c r="G209" s="12"/>
      <c r="H209" s="12"/>
      <c r="I209" s="152"/>
      <c r="J209" s="152"/>
      <c r="K209" s="152"/>
      <c r="L209" s="12"/>
      <c r="M209" s="12"/>
      <c r="N209" s="12"/>
      <c r="O209" s="66"/>
      <c r="P209" s="66"/>
      <c r="Q209" s="66"/>
      <c r="R209" s="152"/>
      <c r="S209" s="12"/>
      <c r="T209" s="66"/>
      <c r="U209" s="152"/>
      <c r="V209" s="12"/>
      <c r="W209" s="66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"/>
      <c r="AO209" s="12"/>
    </row>
    <row r="210" spans="6:41">
      <c r="F210" s="12"/>
      <c r="G210" s="12"/>
      <c r="H210" s="12"/>
      <c r="I210" s="152"/>
      <c r="J210" s="152"/>
      <c r="K210" s="152"/>
      <c r="L210" s="12"/>
      <c r="M210" s="12"/>
      <c r="N210" s="12"/>
      <c r="O210" s="66"/>
      <c r="P210" s="66"/>
      <c r="Q210" s="66"/>
      <c r="R210" s="152"/>
      <c r="S210" s="12"/>
      <c r="T210" s="66"/>
      <c r="U210" s="152"/>
      <c r="V210" s="12"/>
      <c r="W210" s="66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"/>
      <c r="AO210" s="12"/>
    </row>
    <row r="211" spans="6:41">
      <c r="F211" s="12"/>
      <c r="G211" s="12"/>
      <c r="H211" s="12"/>
      <c r="I211" s="152"/>
      <c r="J211" s="152"/>
      <c r="K211" s="152"/>
      <c r="L211" s="12"/>
      <c r="M211" s="12"/>
      <c r="N211" s="12"/>
      <c r="O211" s="66"/>
      <c r="P211" s="66"/>
      <c r="Q211" s="66"/>
      <c r="R211" s="152"/>
      <c r="S211" s="12"/>
      <c r="T211" s="66"/>
      <c r="U211" s="152"/>
      <c r="V211" s="12"/>
      <c r="W211" s="66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"/>
      <c r="AO211" s="12"/>
    </row>
    <row r="212" spans="6:41">
      <c r="F212" s="12"/>
      <c r="G212" s="12"/>
      <c r="H212" s="12"/>
      <c r="I212" s="152"/>
      <c r="J212" s="152"/>
      <c r="K212" s="152"/>
      <c r="L212" s="12"/>
      <c r="M212" s="12"/>
      <c r="N212" s="12"/>
      <c r="O212" s="66"/>
      <c r="P212" s="66"/>
      <c r="Q212" s="66"/>
      <c r="R212" s="152"/>
      <c r="S212" s="12"/>
      <c r="T212" s="66"/>
      <c r="U212" s="152"/>
      <c r="V212" s="12"/>
      <c r="W212" s="66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"/>
      <c r="AO212" s="12"/>
    </row>
    <row r="213" spans="6:41">
      <c r="F213" s="12"/>
      <c r="G213" s="12"/>
      <c r="H213" s="12"/>
      <c r="I213" s="152"/>
      <c r="J213" s="152"/>
      <c r="K213" s="152"/>
      <c r="L213" s="12"/>
      <c r="M213" s="12"/>
      <c r="N213" s="12"/>
      <c r="O213" s="66"/>
      <c r="P213" s="66"/>
      <c r="Q213" s="66"/>
      <c r="R213" s="152"/>
      <c r="S213" s="12"/>
      <c r="T213" s="66"/>
      <c r="U213" s="152"/>
      <c r="V213" s="12"/>
      <c r="W213" s="66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"/>
      <c r="AO213" s="12"/>
    </row>
    <row r="214" spans="6:41">
      <c r="F214" s="12"/>
      <c r="G214" s="12"/>
      <c r="H214" s="12"/>
      <c r="I214" s="152"/>
      <c r="J214" s="152"/>
      <c r="K214" s="152"/>
      <c r="L214" s="12"/>
      <c r="M214" s="12"/>
      <c r="N214" s="12"/>
      <c r="O214" s="66"/>
      <c r="P214" s="66"/>
      <c r="Q214" s="66"/>
      <c r="R214" s="152"/>
      <c r="S214" s="12"/>
      <c r="T214" s="66"/>
      <c r="U214" s="152"/>
      <c r="V214" s="12"/>
      <c r="W214" s="66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"/>
      <c r="AO214" s="12"/>
    </row>
    <row r="215" spans="6:41">
      <c r="F215" s="12"/>
      <c r="G215" s="12"/>
      <c r="H215" s="12"/>
      <c r="I215" s="152"/>
      <c r="J215" s="152"/>
      <c r="K215" s="152"/>
      <c r="L215" s="12"/>
      <c r="M215" s="12"/>
      <c r="N215" s="12"/>
      <c r="O215" s="66"/>
      <c r="P215" s="66"/>
      <c r="Q215" s="66"/>
      <c r="R215" s="152"/>
      <c r="S215" s="12"/>
      <c r="T215" s="66"/>
      <c r="U215" s="152"/>
      <c r="V215" s="12"/>
      <c r="W215" s="66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"/>
      <c r="AO215" s="12"/>
    </row>
    <row r="216" spans="6:41">
      <c r="F216" s="12"/>
      <c r="G216" s="12"/>
      <c r="H216" s="12"/>
      <c r="I216" s="152"/>
      <c r="J216" s="152"/>
      <c r="K216" s="152"/>
      <c r="L216" s="12"/>
      <c r="M216" s="12"/>
      <c r="N216" s="12"/>
      <c r="O216" s="66"/>
      <c r="P216" s="66"/>
      <c r="Q216" s="66"/>
      <c r="R216" s="152"/>
      <c r="S216" s="12"/>
      <c r="T216" s="66"/>
      <c r="U216" s="152"/>
      <c r="V216" s="12"/>
      <c r="W216" s="66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"/>
      <c r="AO216" s="12"/>
    </row>
    <row r="217" spans="6:41">
      <c r="F217" s="12"/>
      <c r="G217" s="12"/>
      <c r="H217" s="12"/>
      <c r="I217" s="152"/>
      <c r="J217" s="152"/>
      <c r="K217" s="152"/>
      <c r="L217" s="12"/>
      <c r="M217" s="12"/>
      <c r="N217" s="12"/>
      <c r="O217" s="66"/>
      <c r="P217" s="66"/>
      <c r="Q217" s="66"/>
      <c r="R217" s="152"/>
      <c r="S217" s="12"/>
      <c r="T217" s="66"/>
      <c r="U217" s="152"/>
      <c r="V217" s="12"/>
      <c r="W217" s="66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"/>
      <c r="AO217" s="12"/>
    </row>
    <row r="218" spans="6:41">
      <c r="F218" s="12"/>
      <c r="G218" s="12"/>
      <c r="H218" s="12"/>
      <c r="I218" s="152"/>
      <c r="J218" s="152"/>
      <c r="K218" s="152"/>
      <c r="L218" s="12"/>
      <c r="M218" s="12"/>
      <c r="N218" s="12"/>
      <c r="O218" s="66"/>
      <c r="P218" s="66"/>
      <c r="Q218" s="66"/>
      <c r="R218" s="152"/>
      <c r="S218" s="12"/>
      <c r="T218" s="66"/>
      <c r="U218" s="152"/>
      <c r="V218" s="12"/>
      <c r="W218" s="66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"/>
      <c r="AO218" s="12"/>
    </row>
    <row r="219" spans="6:41">
      <c r="F219" s="12"/>
      <c r="G219" s="12"/>
      <c r="H219" s="12"/>
      <c r="I219" s="152"/>
      <c r="J219" s="152"/>
      <c r="K219" s="152"/>
      <c r="L219" s="12"/>
      <c r="M219" s="12"/>
      <c r="N219" s="12"/>
      <c r="O219" s="66"/>
      <c r="P219" s="66"/>
      <c r="Q219" s="66"/>
      <c r="R219" s="152"/>
      <c r="S219" s="12"/>
      <c r="T219" s="66"/>
      <c r="U219" s="152"/>
      <c r="V219" s="12"/>
      <c r="W219" s="66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"/>
      <c r="AO219" s="12"/>
    </row>
    <row r="220" spans="6:41">
      <c r="F220" s="12"/>
      <c r="G220" s="12"/>
      <c r="H220" s="12"/>
      <c r="I220" s="152"/>
      <c r="J220" s="152"/>
      <c r="K220" s="152"/>
      <c r="L220" s="12"/>
      <c r="M220" s="12"/>
      <c r="N220" s="12"/>
      <c r="O220" s="66"/>
      <c r="P220" s="66"/>
      <c r="Q220" s="66"/>
      <c r="R220" s="152"/>
      <c r="S220" s="12"/>
      <c r="T220" s="66"/>
      <c r="U220" s="152"/>
      <c r="V220" s="12"/>
      <c r="W220" s="66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"/>
      <c r="AO220" s="12"/>
    </row>
    <row r="221" spans="6:41">
      <c r="F221" s="12"/>
      <c r="G221" s="12"/>
      <c r="H221" s="12"/>
      <c r="I221" s="152"/>
      <c r="J221" s="152"/>
      <c r="K221" s="152"/>
      <c r="L221" s="12"/>
      <c r="M221" s="12"/>
      <c r="N221" s="12"/>
      <c r="O221" s="66"/>
      <c r="P221" s="66"/>
      <c r="Q221" s="66"/>
      <c r="R221" s="152"/>
      <c r="S221" s="12"/>
      <c r="T221" s="66"/>
      <c r="U221" s="152"/>
      <c r="V221" s="12"/>
      <c r="W221" s="66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"/>
      <c r="AO221" s="12"/>
    </row>
    <row r="222" spans="6:41">
      <c r="F222" s="12"/>
      <c r="G222" s="12"/>
      <c r="H222" s="12"/>
      <c r="I222" s="152"/>
      <c r="J222" s="152"/>
      <c r="K222" s="152"/>
      <c r="L222" s="12"/>
      <c r="M222" s="12"/>
      <c r="N222" s="12"/>
      <c r="O222" s="66"/>
      <c r="P222" s="66"/>
      <c r="Q222" s="66"/>
      <c r="R222" s="152"/>
      <c r="S222" s="12"/>
      <c r="T222" s="66"/>
      <c r="U222" s="152"/>
      <c r="V222" s="12"/>
      <c r="W222" s="66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</row>
    <row r="223" spans="6:41">
      <c r="F223" s="12"/>
      <c r="G223" s="12"/>
      <c r="H223" s="12"/>
      <c r="I223" s="152"/>
      <c r="J223" s="152"/>
      <c r="K223" s="152"/>
      <c r="L223" s="12"/>
      <c r="M223" s="12"/>
      <c r="N223" s="12"/>
      <c r="O223" s="66"/>
      <c r="P223" s="66"/>
      <c r="Q223" s="66"/>
      <c r="R223" s="152"/>
      <c r="S223" s="12"/>
      <c r="T223" s="66"/>
      <c r="U223" s="152"/>
      <c r="V223" s="12"/>
      <c r="W223" s="66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</row>
    <row r="224" spans="6:41">
      <c r="F224" s="12"/>
      <c r="G224" s="12"/>
      <c r="H224" s="12"/>
      <c r="I224" s="152"/>
      <c r="J224" s="152"/>
      <c r="K224" s="152"/>
      <c r="L224" s="12"/>
      <c r="M224" s="12"/>
      <c r="N224" s="12"/>
      <c r="O224" s="66"/>
      <c r="P224" s="66"/>
      <c r="Q224" s="66"/>
      <c r="R224" s="152"/>
      <c r="S224" s="12"/>
      <c r="T224" s="66"/>
      <c r="U224" s="152"/>
      <c r="V224" s="12"/>
      <c r="W224" s="66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</row>
    <row r="225" spans="6:41">
      <c r="F225" s="12"/>
      <c r="G225" s="12"/>
      <c r="H225" s="12"/>
      <c r="I225" s="152"/>
      <c r="J225" s="152"/>
      <c r="K225" s="152"/>
      <c r="L225" s="12"/>
      <c r="M225" s="12"/>
      <c r="N225" s="12"/>
      <c r="O225" s="66"/>
      <c r="P225" s="66"/>
      <c r="Q225" s="66"/>
      <c r="R225" s="152"/>
      <c r="S225" s="12"/>
      <c r="T225" s="66"/>
      <c r="U225" s="152"/>
      <c r="V225" s="12"/>
      <c r="W225" s="66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</row>
    <row r="226" spans="6:41">
      <c r="F226" s="12"/>
      <c r="G226" s="12"/>
      <c r="H226" s="12"/>
      <c r="I226" s="152"/>
      <c r="J226" s="152"/>
      <c r="K226" s="152"/>
      <c r="L226" s="12"/>
      <c r="M226" s="12"/>
      <c r="N226" s="12"/>
      <c r="O226" s="66"/>
      <c r="P226" s="66"/>
      <c r="Q226" s="66"/>
      <c r="R226" s="152"/>
      <c r="S226" s="12"/>
      <c r="T226" s="66"/>
      <c r="U226" s="152"/>
      <c r="V226" s="12"/>
      <c r="W226" s="66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</row>
    <row r="227" spans="6:41">
      <c r="F227" s="12"/>
      <c r="G227" s="12"/>
      <c r="H227" s="12"/>
      <c r="I227" s="152"/>
      <c r="J227" s="152"/>
      <c r="K227" s="152"/>
      <c r="L227" s="12"/>
      <c r="M227" s="12"/>
      <c r="N227" s="12"/>
      <c r="O227" s="66"/>
      <c r="P227" s="66"/>
      <c r="Q227" s="66"/>
      <c r="R227" s="152"/>
      <c r="S227" s="12"/>
      <c r="T227" s="66"/>
      <c r="U227" s="152"/>
      <c r="V227" s="12"/>
      <c r="W227" s="66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</row>
    <row r="228" spans="6:41">
      <c r="F228" s="12"/>
      <c r="G228" s="12"/>
      <c r="H228" s="12"/>
      <c r="I228" s="152"/>
      <c r="J228" s="152"/>
      <c r="K228" s="152"/>
      <c r="L228" s="12"/>
      <c r="M228" s="12"/>
      <c r="N228" s="12"/>
      <c r="O228" s="66"/>
      <c r="P228" s="66"/>
      <c r="Q228" s="66"/>
      <c r="R228" s="152"/>
      <c r="S228" s="12"/>
      <c r="T228" s="66"/>
      <c r="U228" s="152"/>
      <c r="V228" s="12"/>
      <c r="W228" s="66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</row>
    <row r="229" spans="6:41">
      <c r="F229" s="12"/>
      <c r="G229" s="12"/>
      <c r="H229" s="12"/>
      <c r="I229" s="152"/>
      <c r="J229" s="152"/>
      <c r="K229" s="152"/>
      <c r="L229" s="12"/>
      <c r="M229" s="12"/>
      <c r="N229" s="12"/>
      <c r="O229" s="66"/>
      <c r="P229" s="66"/>
      <c r="Q229" s="66"/>
      <c r="R229" s="152"/>
      <c r="S229" s="12"/>
      <c r="T229" s="66"/>
      <c r="U229" s="152"/>
      <c r="V229" s="12"/>
      <c r="W229" s="66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</row>
    <row r="230" spans="6:41">
      <c r="F230" s="12"/>
      <c r="G230" s="12"/>
      <c r="H230" s="12"/>
      <c r="I230" s="152"/>
      <c r="J230" s="152"/>
      <c r="K230" s="152"/>
      <c r="L230" s="12"/>
      <c r="M230" s="12"/>
      <c r="N230" s="12"/>
      <c r="O230" s="66"/>
      <c r="P230" s="66"/>
      <c r="Q230" s="66"/>
      <c r="R230" s="152"/>
      <c r="S230" s="12"/>
      <c r="T230" s="66"/>
      <c r="U230" s="152"/>
      <c r="V230" s="12"/>
      <c r="W230" s="66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</row>
    <row r="231" spans="6:41">
      <c r="F231" s="12"/>
      <c r="G231" s="12"/>
      <c r="H231" s="12"/>
      <c r="I231" s="152"/>
      <c r="J231" s="152"/>
      <c r="K231" s="152"/>
      <c r="L231" s="12"/>
      <c r="M231" s="12"/>
      <c r="N231" s="12"/>
      <c r="O231" s="66"/>
      <c r="P231" s="66"/>
      <c r="Q231" s="66"/>
      <c r="R231" s="152"/>
      <c r="S231" s="12"/>
      <c r="T231" s="66"/>
      <c r="U231" s="152"/>
      <c r="V231" s="12"/>
      <c r="W231" s="66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</row>
    <row r="232" spans="6:41">
      <c r="F232" s="12"/>
      <c r="G232" s="12"/>
      <c r="H232" s="12"/>
      <c r="I232" s="152"/>
      <c r="J232" s="152"/>
      <c r="K232" s="152"/>
      <c r="L232" s="12"/>
      <c r="M232" s="12"/>
      <c r="N232" s="12"/>
      <c r="O232" s="66"/>
      <c r="P232" s="66"/>
      <c r="Q232" s="66"/>
      <c r="R232" s="152"/>
      <c r="S232" s="12"/>
      <c r="T232" s="66"/>
      <c r="U232" s="152"/>
      <c r="V232" s="12"/>
      <c r="W232" s="66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</row>
    <row r="233" spans="6:41">
      <c r="F233" s="12"/>
      <c r="G233" s="12"/>
      <c r="H233" s="12"/>
      <c r="I233" s="152"/>
      <c r="J233" s="152"/>
      <c r="K233" s="152"/>
      <c r="L233" s="12"/>
      <c r="M233" s="12"/>
      <c r="N233" s="12"/>
      <c r="O233" s="66"/>
      <c r="P233" s="66"/>
      <c r="Q233" s="66"/>
      <c r="R233" s="152"/>
      <c r="S233" s="12"/>
      <c r="T233" s="66"/>
      <c r="U233" s="152"/>
      <c r="V233" s="12"/>
      <c r="W233" s="66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</row>
    <row r="234" spans="6:41">
      <c r="F234" s="12"/>
      <c r="G234" s="12"/>
      <c r="H234" s="12"/>
      <c r="I234" s="152"/>
      <c r="J234" s="152"/>
      <c r="K234" s="152"/>
      <c r="L234" s="12"/>
      <c r="M234" s="12"/>
      <c r="N234" s="12"/>
      <c r="O234" s="66"/>
      <c r="P234" s="66"/>
      <c r="Q234" s="66"/>
      <c r="R234" s="152"/>
      <c r="S234" s="12"/>
      <c r="T234" s="66"/>
      <c r="U234" s="152"/>
      <c r="V234" s="12"/>
      <c r="W234" s="66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</row>
    <row r="235" spans="6:41">
      <c r="F235" s="12"/>
      <c r="G235" s="12"/>
      <c r="H235" s="12"/>
      <c r="I235" s="152"/>
      <c r="J235" s="152"/>
      <c r="K235" s="152"/>
      <c r="L235" s="12"/>
      <c r="M235" s="12"/>
      <c r="N235" s="12"/>
      <c r="O235" s="66"/>
      <c r="P235" s="66"/>
      <c r="Q235" s="66"/>
      <c r="R235" s="152"/>
      <c r="S235" s="12"/>
      <c r="T235" s="66"/>
      <c r="U235" s="152"/>
      <c r="V235" s="12"/>
      <c r="W235" s="66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</row>
    <row r="236" spans="6:41">
      <c r="F236" s="12"/>
      <c r="G236" s="12"/>
      <c r="H236" s="12"/>
      <c r="I236" s="152"/>
      <c r="J236" s="152"/>
      <c r="K236" s="152"/>
      <c r="L236" s="12"/>
      <c r="M236" s="12"/>
      <c r="N236" s="12"/>
      <c r="O236" s="66"/>
      <c r="P236" s="66"/>
      <c r="Q236" s="66"/>
      <c r="R236" s="152"/>
      <c r="S236" s="12"/>
      <c r="T236" s="66"/>
      <c r="U236" s="152"/>
      <c r="V236" s="12"/>
      <c r="W236" s="66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</row>
    <row r="237" spans="6:41">
      <c r="F237" s="12"/>
      <c r="G237" s="12"/>
      <c r="H237" s="12"/>
      <c r="I237" s="152"/>
      <c r="J237" s="152"/>
      <c r="K237" s="152"/>
      <c r="L237" s="12"/>
      <c r="M237" s="12"/>
      <c r="N237" s="12"/>
      <c r="O237" s="66"/>
      <c r="P237" s="66"/>
      <c r="Q237" s="66"/>
      <c r="R237" s="152"/>
      <c r="S237" s="12"/>
      <c r="T237" s="66"/>
      <c r="U237" s="152"/>
      <c r="V237" s="12"/>
      <c r="W237" s="66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</row>
    <row r="238" spans="6:41">
      <c r="F238" s="12"/>
      <c r="G238" s="12"/>
      <c r="H238" s="12"/>
      <c r="I238" s="152"/>
      <c r="J238" s="152"/>
      <c r="K238" s="152"/>
      <c r="L238" s="12"/>
      <c r="M238" s="12"/>
      <c r="N238" s="12"/>
      <c r="O238" s="66"/>
      <c r="P238" s="66"/>
      <c r="Q238" s="66"/>
      <c r="R238" s="152"/>
      <c r="S238" s="12"/>
      <c r="T238" s="66"/>
      <c r="U238" s="152"/>
      <c r="V238" s="12"/>
      <c r="W238" s="66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</row>
    <row r="239" spans="6:41">
      <c r="F239" s="12"/>
      <c r="G239" s="12"/>
      <c r="H239" s="12"/>
      <c r="I239" s="152"/>
      <c r="J239" s="152"/>
      <c r="K239" s="152"/>
      <c r="L239" s="12"/>
      <c r="M239" s="12"/>
      <c r="N239" s="12"/>
      <c r="O239" s="66"/>
      <c r="P239" s="66"/>
      <c r="Q239" s="66"/>
      <c r="R239" s="152"/>
      <c r="S239" s="12"/>
      <c r="T239" s="66"/>
      <c r="U239" s="152"/>
      <c r="V239" s="12"/>
      <c r="W239" s="66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</row>
    <row r="240" spans="6:41">
      <c r="F240" s="12"/>
      <c r="G240" s="12"/>
      <c r="H240" s="12"/>
      <c r="I240" s="152"/>
      <c r="J240" s="152"/>
      <c r="K240" s="152"/>
      <c r="L240" s="12"/>
      <c r="M240" s="12"/>
      <c r="N240" s="12"/>
      <c r="O240" s="66"/>
      <c r="P240" s="66"/>
      <c r="Q240" s="66"/>
      <c r="R240" s="152"/>
      <c r="S240" s="12"/>
      <c r="T240" s="66"/>
      <c r="U240" s="152"/>
      <c r="V240" s="12"/>
      <c r="W240" s="66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</row>
    <row r="241" spans="6:41">
      <c r="F241" s="12"/>
      <c r="G241" s="12"/>
      <c r="H241" s="12"/>
      <c r="I241" s="152"/>
      <c r="J241" s="152"/>
      <c r="K241" s="152"/>
      <c r="L241" s="12"/>
      <c r="M241" s="12"/>
      <c r="N241" s="12"/>
      <c r="O241" s="66"/>
      <c r="P241" s="66"/>
      <c r="Q241" s="66"/>
      <c r="R241" s="152"/>
      <c r="S241" s="12"/>
      <c r="T241" s="66"/>
      <c r="U241" s="152"/>
      <c r="V241" s="12"/>
      <c r="W241" s="66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</row>
    <row r="242" spans="6:41">
      <c r="F242" s="12"/>
      <c r="G242" s="12"/>
      <c r="H242" s="12"/>
      <c r="I242" s="152"/>
      <c r="J242" s="152"/>
      <c r="K242" s="152"/>
      <c r="L242" s="12"/>
      <c r="M242" s="12"/>
      <c r="N242" s="12"/>
      <c r="O242" s="66"/>
      <c r="P242" s="66"/>
      <c r="Q242" s="66"/>
      <c r="R242" s="152"/>
      <c r="S242" s="12"/>
      <c r="T242" s="66"/>
      <c r="U242" s="152"/>
      <c r="V242" s="12"/>
      <c r="W242" s="66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</row>
    <row r="243" spans="6:41">
      <c r="F243" s="12"/>
      <c r="G243" s="12"/>
      <c r="H243" s="12"/>
      <c r="I243" s="152"/>
      <c r="J243" s="152"/>
      <c r="K243" s="152"/>
      <c r="L243" s="12"/>
      <c r="M243" s="12"/>
      <c r="N243" s="12"/>
      <c r="O243" s="66"/>
      <c r="P243" s="66"/>
      <c r="Q243" s="66"/>
      <c r="R243" s="152"/>
      <c r="S243" s="12"/>
      <c r="T243" s="66"/>
      <c r="U243" s="152"/>
      <c r="V243" s="12"/>
      <c r="W243" s="66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</row>
    <row r="244" spans="6:41">
      <c r="F244" s="12"/>
      <c r="G244" s="12"/>
      <c r="H244" s="12"/>
      <c r="I244" s="152"/>
      <c r="J244" s="152"/>
      <c r="K244" s="152"/>
      <c r="L244" s="12"/>
      <c r="M244" s="12"/>
      <c r="N244" s="12"/>
      <c r="O244" s="66"/>
      <c r="P244" s="66"/>
      <c r="Q244" s="66"/>
      <c r="R244" s="152"/>
      <c r="S244" s="12"/>
      <c r="T244" s="66"/>
      <c r="U244" s="152"/>
      <c r="V244" s="12"/>
      <c r="W244" s="66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</row>
    <row r="245" spans="6:41">
      <c r="F245" s="12"/>
      <c r="G245" s="12"/>
      <c r="H245" s="12"/>
      <c r="I245" s="152"/>
      <c r="J245" s="152"/>
      <c r="K245" s="152"/>
      <c r="L245" s="12"/>
      <c r="M245" s="12"/>
      <c r="N245" s="12"/>
      <c r="O245" s="66"/>
      <c r="P245" s="66"/>
      <c r="Q245" s="66"/>
      <c r="R245" s="152"/>
      <c r="S245" s="12"/>
      <c r="T245" s="66"/>
      <c r="U245" s="152"/>
      <c r="V245" s="12"/>
      <c r="W245" s="66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</row>
    <row r="246" spans="6:41">
      <c r="F246" s="12"/>
      <c r="G246" s="12"/>
      <c r="H246" s="12"/>
      <c r="I246" s="152"/>
      <c r="J246" s="152"/>
      <c r="K246" s="152"/>
      <c r="L246" s="12"/>
      <c r="M246" s="12"/>
      <c r="N246" s="12"/>
      <c r="O246" s="66"/>
      <c r="P246" s="66"/>
      <c r="Q246" s="66"/>
      <c r="R246" s="152"/>
      <c r="S246" s="12"/>
      <c r="T246" s="66"/>
      <c r="U246" s="152"/>
      <c r="V246" s="12"/>
      <c r="W246" s="66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</row>
    <row r="247" spans="6:41">
      <c r="F247" s="12"/>
      <c r="G247" s="12"/>
      <c r="H247" s="12"/>
      <c r="I247" s="152"/>
      <c r="J247" s="152"/>
      <c r="K247" s="152"/>
      <c r="L247" s="12"/>
      <c r="M247" s="12"/>
      <c r="N247" s="12"/>
      <c r="O247" s="66"/>
      <c r="P247" s="66"/>
      <c r="Q247" s="66"/>
      <c r="R247" s="152"/>
      <c r="S247" s="12"/>
      <c r="T247" s="66"/>
      <c r="U247" s="152"/>
      <c r="V247" s="12"/>
      <c r="W247" s="66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</row>
    <row r="248" spans="6:41">
      <c r="F248" s="12"/>
      <c r="G248" s="12"/>
      <c r="H248" s="12"/>
      <c r="I248" s="152"/>
      <c r="J248" s="152"/>
      <c r="K248" s="152"/>
      <c r="L248" s="12"/>
      <c r="M248" s="12"/>
      <c r="N248" s="12"/>
      <c r="O248" s="66"/>
      <c r="P248" s="66"/>
      <c r="Q248" s="66"/>
      <c r="R248" s="152"/>
      <c r="S248" s="12"/>
      <c r="T248" s="66"/>
      <c r="U248" s="152"/>
      <c r="V248" s="12"/>
      <c r="W248" s="66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</row>
    <row r="249" spans="6:41">
      <c r="F249" s="12"/>
      <c r="G249" s="12"/>
      <c r="H249" s="12"/>
      <c r="I249" s="152"/>
      <c r="J249" s="152"/>
      <c r="K249" s="152"/>
      <c r="L249" s="12"/>
      <c r="M249" s="12"/>
      <c r="N249" s="12"/>
      <c r="O249" s="66"/>
      <c r="P249" s="66"/>
      <c r="Q249" s="66"/>
      <c r="R249" s="152"/>
      <c r="S249" s="12"/>
      <c r="T249" s="66"/>
      <c r="U249" s="152"/>
      <c r="V249" s="12"/>
      <c r="W249" s="66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</row>
    <row r="250" spans="6:41">
      <c r="F250" s="12"/>
      <c r="G250" s="12"/>
      <c r="H250" s="12"/>
      <c r="I250" s="152"/>
      <c r="J250" s="152"/>
      <c r="K250" s="152"/>
      <c r="L250" s="12"/>
      <c r="M250" s="12"/>
      <c r="N250" s="12"/>
      <c r="O250" s="66"/>
      <c r="P250" s="66"/>
      <c r="Q250" s="66"/>
      <c r="R250" s="152"/>
      <c r="S250" s="12"/>
      <c r="T250" s="66"/>
      <c r="U250" s="152"/>
      <c r="V250" s="12"/>
      <c r="W250" s="66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</row>
    <row r="251" spans="6:41">
      <c r="F251" s="12"/>
      <c r="G251" s="12"/>
      <c r="H251" s="12"/>
      <c r="I251" s="152"/>
      <c r="J251" s="152"/>
      <c r="K251" s="152"/>
      <c r="L251" s="12"/>
      <c r="M251" s="12"/>
      <c r="N251" s="12"/>
      <c r="O251" s="66"/>
      <c r="P251" s="66"/>
      <c r="Q251" s="66"/>
      <c r="R251" s="152"/>
      <c r="S251" s="12"/>
      <c r="T251" s="66"/>
      <c r="U251" s="152"/>
      <c r="V251" s="12"/>
      <c r="W251" s="66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</row>
    <row r="252" spans="6:41">
      <c r="F252" s="12"/>
      <c r="G252" s="12"/>
      <c r="H252" s="12"/>
      <c r="I252" s="152"/>
      <c r="J252" s="152"/>
      <c r="K252" s="152"/>
      <c r="L252" s="12"/>
      <c r="M252" s="12"/>
      <c r="N252" s="12"/>
      <c r="O252" s="66"/>
      <c r="P252" s="66"/>
      <c r="Q252" s="66"/>
      <c r="R252" s="152"/>
      <c r="S252" s="12"/>
      <c r="T252" s="66"/>
      <c r="U252" s="152"/>
      <c r="V252" s="12"/>
      <c r="W252" s="66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</row>
    <row r="253" spans="6:41">
      <c r="F253" s="12"/>
      <c r="G253" s="12"/>
      <c r="H253" s="12"/>
      <c r="I253" s="152"/>
      <c r="J253" s="152"/>
      <c r="K253" s="152"/>
      <c r="L253" s="12"/>
      <c r="M253" s="12"/>
      <c r="N253" s="12"/>
      <c r="O253" s="66"/>
      <c r="P253" s="66"/>
      <c r="Q253" s="66"/>
      <c r="R253" s="152"/>
      <c r="S253" s="12"/>
      <c r="T253" s="66"/>
      <c r="U253" s="152"/>
      <c r="V253" s="12"/>
      <c r="W253" s="66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</row>
    <row r="254" spans="6:41">
      <c r="F254" s="12"/>
      <c r="G254" s="12"/>
      <c r="H254" s="12"/>
      <c r="I254" s="152"/>
      <c r="J254" s="152"/>
      <c r="K254" s="152"/>
      <c r="L254" s="12"/>
      <c r="M254" s="12"/>
      <c r="N254" s="12"/>
      <c r="O254" s="66"/>
      <c r="P254" s="66"/>
      <c r="Q254" s="66"/>
      <c r="R254" s="152"/>
      <c r="S254" s="12"/>
      <c r="T254" s="66"/>
      <c r="U254" s="152"/>
      <c r="V254" s="12"/>
      <c r="W254" s="66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</row>
    <row r="255" spans="6:41">
      <c r="F255" s="12"/>
      <c r="G255" s="12"/>
      <c r="H255" s="12"/>
      <c r="I255" s="152"/>
      <c r="J255" s="152"/>
      <c r="K255" s="152"/>
      <c r="L255" s="12"/>
      <c r="M255" s="12"/>
      <c r="N255" s="12"/>
      <c r="O255" s="66"/>
      <c r="P255" s="66"/>
      <c r="Q255" s="66"/>
      <c r="R255" s="152"/>
      <c r="S255" s="12"/>
      <c r="T255" s="66"/>
      <c r="U255" s="152"/>
      <c r="V255" s="12"/>
      <c r="W255" s="66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</row>
    <row r="256" spans="6:41">
      <c r="F256" s="12"/>
      <c r="G256" s="12"/>
      <c r="H256" s="12"/>
      <c r="I256" s="152"/>
      <c r="J256" s="152"/>
      <c r="K256" s="152"/>
      <c r="L256" s="12"/>
      <c r="M256" s="12"/>
      <c r="N256" s="12"/>
      <c r="O256" s="66"/>
      <c r="P256" s="66"/>
      <c r="Q256" s="66"/>
      <c r="R256" s="152"/>
      <c r="S256" s="12"/>
      <c r="T256" s="66"/>
      <c r="U256" s="152"/>
      <c r="V256" s="12"/>
      <c r="W256" s="66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</row>
    <row r="257" spans="6:41">
      <c r="F257" s="12"/>
      <c r="G257" s="12"/>
      <c r="H257" s="12"/>
      <c r="I257" s="152"/>
      <c r="J257" s="152"/>
      <c r="K257" s="152"/>
      <c r="L257" s="12"/>
      <c r="M257" s="12"/>
      <c r="N257" s="12"/>
      <c r="O257" s="66"/>
      <c r="P257" s="66"/>
      <c r="Q257" s="66"/>
      <c r="R257" s="152"/>
      <c r="S257" s="12"/>
      <c r="T257" s="66"/>
      <c r="U257" s="152"/>
      <c r="V257" s="12"/>
      <c r="W257" s="66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</row>
    <row r="258" spans="6:41">
      <c r="F258" s="12"/>
      <c r="G258" s="12"/>
      <c r="H258" s="12"/>
      <c r="I258" s="152"/>
      <c r="J258" s="152"/>
      <c r="K258" s="152"/>
      <c r="L258" s="12"/>
      <c r="M258" s="12"/>
      <c r="N258" s="12"/>
      <c r="O258" s="66"/>
      <c r="P258" s="66"/>
      <c r="Q258" s="66"/>
      <c r="R258" s="152"/>
      <c r="S258" s="12"/>
      <c r="T258" s="66"/>
      <c r="U258" s="152"/>
      <c r="V258" s="12"/>
      <c r="W258" s="66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</row>
    <row r="259" spans="6:41">
      <c r="F259" s="12"/>
      <c r="G259" s="12"/>
      <c r="H259" s="12"/>
      <c r="I259" s="152"/>
      <c r="J259" s="152"/>
      <c r="K259" s="152"/>
      <c r="L259" s="12"/>
      <c r="M259" s="12"/>
      <c r="N259" s="12"/>
      <c r="O259" s="66"/>
      <c r="P259" s="66"/>
      <c r="Q259" s="66"/>
      <c r="R259" s="152"/>
      <c r="S259" s="12"/>
      <c r="T259" s="66"/>
      <c r="U259" s="152"/>
      <c r="V259" s="12"/>
      <c r="W259" s="66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</row>
    <row r="260" spans="6:41">
      <c r="F260" s="12"/>
      <c r="G260" s="12"/>
      <c r="H260" s="12"/>
      <c r="I260" s="152"/>
      <c r="J260" s="152"/>
      <c r="K260" s="152"/>
      <c r="L260" s="12"/>
      <c r="M260" s="12"/>
      <c r="N260" s="12"/>
      <c r="O260" s="66"/>
      <c r="P260" s="66"/>
      <c r="Q260" s="66"/>
      <c r="R260" s="152"/>
      <c r="S260" s="12"/>
      <c r="T260" s="66"/>
      <c r="U260" s="152"/>
      <c r="V260" s="12"/>
      <c r="W260" s="66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</row>
    <row r="261" spans="6:41">
      <c r="F261" s="12"/>
      <c r="G261" s="12"/>
      <c r="H261" s="12"/>
      <c r="I261" s="152"/>
      <c r="J261" s="152"/>
      <c r="K261" s="152"/>
      <c r="L261" s="12"/>
      <c r="M261" s="12"/>
      <c r="N261" s="12"/>
      <c r="O261" s="66"/>
      <c r="P261" s="66"/>
      <c r="Q261" s="66"/>
      <c r="R261" s="152"/>
      <c r="S261" s="12"/>
      <c r="T261" s="66"/>
      <c r="U261" s="152"/>
      <c r="V261" s="12"/>
      <c r="W261" s="66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</row>
    <row r="262" spans="6:41">
      <c r="F262" s="12"/>
      <c r="G262" s="12"/>
      <c r="H262" s="12"/>
      <c r="I262" s="152"/>
      <c r="J262" s="152"/>
      <c r="K262" s="152"/>
      <c r="L262" s="12"/>
      <c r="M262" s="12"/>
      <c r="N262" s="12"/>
      <c r="O262" s="66"/>
      <c r="P262" s="66"/>
      <c r="Q262" s="66"/>
      <c r="R262" s="152"/>
      <c r="S262" s="12"/>
      <c r="T262" s="66"/>
      <c r="U262" s="152"/>
      <c r="V262" s="12"/>
      <c r="W262" s="66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</row>
    <row r="263" spans="6:41">
      <c r="F263" s="12"/>
      <c r="G263" s="12"/>
      <c r="H263" s="12"/>
      <c r="I263" s="152"/>
      <c r="J263" s="152"/>
      <c r="K263" s="152"/>
      <c r="L263" s="12"/>
      <c r="M263" s="12"/>
      <c r="N263" s="12"/>
      <c r="O263" s="66"/>
      <c r="P263" s="66"/>
      <c r="Q263" s="66"/>
      <c r="R263" s="152"/>
      <c r="S263" s="12"/>
      <c r="T263" s="66"/>
      <c r="U263" s="152"/>
      <c r="V263" s="12"/>
      <c r="W263" s="66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</row>
    <row r="264" spans="6:41">
      <c r="F264" s="12"/>
      <c r="G264" s="12"/>
      <c r="H264" s="12"/>
      <c r="I264" s="152"/>
      <c r="J264" s="152"/>
      <c r="K264" s="152"/>
      <c r="L264" s="12"/>
      <c r="M264" s="12"/>
      <c r="N264" s="12"/>
      <c r="O264" s="66"/>
      <c r="P264" s="66"/>
      <c r="Q264" s="66"/>
      <c r="R264" s="152"/>
      <c r="S264" s="12"/>
      <c r="T264" s="66"/>
      <c r="U264" s="152"/>
      <c r="V264" s="12"/>
      <c r="W264" s="66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</row>
    <row r="265" spans="6:41">
      <c r="F265" s="12"/>
      <c r="G265" s="12"/>
      <c r="H265" s="12"/>
      <c r="I265" s="152"/>
      <c r="J265" s="152"/>
      <c r="K265" s="152"/>
      <c r="L265" s="12"/>
      <c r="M265" s="12"/>
      <c r="N265" s="12"/>
      <c r="O265" s="66"/>
      <c r="P265" s="66"/>
      <c r="Q265" s="66"/>
      <c r="R265" s="152"/>
      <c r="S265" s="12"/>
      <c r="T265" s="66"/>
      <c r="U265" s="152"/>
      <c r="V265" s="12"/>
      <c r="W265" s="66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</row>
    <row r="266" spans="6:41">
      <c r="F266" s="12"/>
      <c r="G266" s="12"/>
      <c r="H266" s="12"/>
      <c r="I266" s="152"/>
      <c r="J266" s="152"/>
      <c r="K266" s="152"/>
      <c r="L266" s="12"/>
      <c r="M266" s="12"/>
      <c r="N266" s="12"/>
      <c r="O266" s="66"/>
      <c r="P266" s="66"/>
      <c r="Q266" s="66"/>
      <c r="R266" s="152"/>
      <c r="S266" s="12"/>
      <c r="T266" s="66"/>
      <c r="U266" s="152"/>
      <c r="V266" s="12"/>
      <c r="W266" s="66"/>
      <c r="X266" s="12"/>
      <c r="Y266" s="30"/>
      <c r="Z266" s="30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</row>
    <row r="267" spans="6:41">
      <c r="F267" s="12"/>
      <c r="G267" s="12"/>
      <c r="H267" s="12"/>
      <c r="I267" s="152"/>
      <c r="J267" s="152"/>
      <c r="K267" s="152"/>
      <c r="L267" s="12"/>
      <c r="M267" s="12"/>
      <c r="N267" s="12"/>
      <c r="O267" s="66"/>
      <c r="P267" s="66"/>
      <c r="Q267" s="66"/>
      <c r="R267" s="152"/>
      <c r="S267" s="12"/>
      <c r="T267" s="66"/>
      <c r="U267" s="152"/>
      <c r="V267" s="12"/>
      <c r="W267" s="66"/>
      <c r="X267" s="12"/>
      <c r="Y267" s="32"/>
      <c r="Z267" s="3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</row>
    <row r="268" spans="6:41">
      <c r="F268" s="12"/>
      <c r="G268" s="12"/>
      <c r="H268" s="12"/>
      <c r="I268" s="152"/>
      <c r="J268" s="152"/>
      <c r="K268" s="152"/>
      <c r="L268" s="12"/>
      <c r="M268" s="12"/>
      <c r="N268" s="12"/>
      <c r="O268" s="66"/>
      <c r="P268" s="66"/>
      <c r="Q268" s="66"/>
      <c r="R268" s="152"/>
      <c r="S268" s="12"/>
      <c r="T268" s="66"/>
      <c r="U268" s="152"/>
      <c r="V268" s="12"/>
      <c r="W268" s="66"/>
      <c r="X268" s="12"/>
      <c r="Y268" s="32"/>
      <c r="Z268" s="3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</row>
    <row r="269" spans="6:41">
      <c r="F269" s="12"/>
      <c r="G269" s="12"/>
      <c r="H269" s="12"/>
      <c r="I269" s="153"/>
      <c r="J269" s="153"/>
      <c r="K269" s="153"/>
      <c r="L269" s="12"/>
      <c r="M269" s="12"/>
      <c r="N269" s="12"/>
      <c r="O269" s="66"/>
      <c r="P269" s="66"/>
      <c r="Q269" s="67"/>
      <c r="R269" s="153"/>
      <c r="S269" s="30"/>
      <c r="T269" s="67"/>
      <c r="U269" s="153"/>
      <c r="V269" s="12"/>
      <c r="W269" s="67"/>
      <c r="X269" s="30"/>
      <c r="Y269" s="32"/>
      <c r="Z269" s="32"/>
      <c r="AA269" s="30"/>
      <c r="AB269" s="30"/>
      <c r="AL269" s="12"/>
      <c r="AM269" s="12"/>
      <c r="AN269" s="12"/>
      <c r="AO269" s="12"/>
    </row>
    <row r="270" spans="6:41">
      <c r="F270" s="12"/>
      <c r="G270" s="12"/>
      <c r="H270" s="12"/>
      <c r="I270" s="154"/>
      <c r="J270" s="154"/>
      <c r="K270" s="154"/>
      <c r="L270" s="12"/>
      <c r="M270" s="12"/>
      <c r="N270" s="12"/>
      <c r="O270" s="67"/>
      <c r="P270" s="67"/>
      <c r="Q270" s="68"/>
      <c r="R270" s="154"/>
      <c r="S270" s="32"/>
      <c r="T270" s="68"/>
      <c r="U270" s="154"/>
      <c r="V270" s="12"/>
      <c r="W270" s="68"/>
      <c r="X270" s="32"/>
      <c r="Y270" s="32"/>
      <c r="Z270" s="32"/>
      <c r="AA270" s="32"/>
      <c r="AB270" s="32"/>
      <c r="AN270" s="12"/>
      <c r="AO270" s="12"/>
    </row>
    <row r="271" spans="6:41">
      <c r="F271" s="12"/>
      <c r="G271" s="12"/>
      <c r="H271" s="12"/>
      <c r="I271" s="154"/>
      <c r="J271" s="154"/>
      <c r="K271" s="154"/>
      <c r="L271" s="12"/>
      <c r="M271" s="12"/>
      <c r="N271" s="12"/>
      <c r="O271" s="68"/>
      <c r="P271" s="68"/>
      <c r="Q271" s="68"/>
      <c r="R271" s="154"/>
      <c r="S271" s="32"/>
      <c r="T271" s="68"/>
      <c r="U271" s="154"/>
      <c r="V271" s="12"/>
      <c r="W271" s="68"/>
      <c r="X271" s="32"/>
      <c r="Y271" s="32"/>
      <c r="Z271" s="32"/>
      <c r="AA271" s="32"/>
      <c r="AB271" s="32"/>
      <c r="AN271" s="12"/>
      <c r="AO271" s="12"/>
    </row>
    <row r="272" spans="6:41">
      <c r="F272" s="12"/>
      <c r="G272" s="12"/>
      <c r="H272" s="12"/>
      <c r="I272" s="154"/>
      <c r="J272" s="154"/>
      <c r="K272" s="154"/>
      <c r="L272" s="12"/>
      <c r="M272" s="12"/>
      <c r="N272" s="12"/>
      <c r="O272" s="68"/>
      <c r="P272" s="68"/>
      <c r="Q272" s="68"/>
      <c r="R272" s="154"/>
      <c r="S272" s="32"/>
      <c r="T272" s="68"/>
      <c r="U272" s="154"/>
      <c r="V272" s="12"/>
      <c r="W272" s="68"/>
      <c r="X272" s="32"/>
      <c r="Y272" s="32"/>
      <c r="Z272" s="32"/>
      <c r="AA272" s="32"/>
      <c r="AB272" s="32"/>
      <c r="AN272" s="12"/>
      <c r="AO272" s="12"/>
    </row>
    <row r="273" spans="6:41">
      <c r="F273" s="12"/>
      <c r="G273" s="12"/>
      <c r="H273" s="12"/>
      <c r="I273" s="154"/>
      <c r="J273" s="154"/>
      <c r="K273" s="154"/>
      <c r="L273" s="12"/>
      <c r="M273" s="12"/>
      <c r="N273" s="12"/>
      <c r="O273" s="68"/>
      <c r="P273" s="68"/>
      <c r="Q273" s="68"/>
      <c r="R273" s="154"/>
      <c r="S273" s="32"/>
      <c r="T273" s="68"/>
      <c r="U273" s="154"/>
      <c r="V273" s="12"/>
      <c r="W273" s="68"/>
      <c r="X273" s="32"/>
      <c r="Y273" s="32"/>
      <c r="Z273" s="32"/>
      <c r="AA273" s="32"/>
      <c r="AB273" s="32"/>
      <c r="AN273" s="12"/>
      <c r="AO273" s="12"/>
    </row>
    <row r="274" spans="6:41">
      <c r="F274" s="12"/>
      <c r="G274" s="12"/>
      <c r="H274" s="12"/>
      <c r="I274" s="154"/>
      <c r="J274" s="154"/>
      <c r="K274" s="154"/>
      <c r="L274" s="12"/>
      <c r="M274" s="12"/>
      <c r="N274" s="12"/>
      <c r="O274" s="68"/>
      <c r="P274" s="68"/>
      <c r="Q274" s="68"/>
      <c r="R274" s="154"/>
      <c r="S274" s="32"/>
      <c r="T274" s="68"/>
      <c r="U274" s="154"/>
      <c r="V274" s="12"/>
      <c r="W274" s="68"/>
      <c r="X274" s="32"/>
      <c r="Y274" s="32"/>
      <c r="Z274" s="32"/>
      <c r="AA274" s="32"/>
      <c r="AB274" s="32"/>
      <c r="AN274" s="12"/>
      <c r="AO274" s="12"/>
    </row>
    <row r="275" spans="6:41">
      <c r="F275" s="12"/>
      <c r="G275" s="12"/>
      <c r="H275" s="12"/>
      <c r="I275" s="154"/>
      <c r="J275" s="154"/>
      <c r="K275" s="154"/>
      <c r="L275" s="12"/>
      <c r="M275" s="12"/>
      <c r="N275" s="12"/>
      <c r="O275" s="68"/>
      <c r="P275" s="68"/>
      <c r="Q275" s="68"/>
      <c r="R275" s="154"/>
      <c r="S275" s="32"/>
      <c r="T275" s="68"/>
      <c r="U275" s="154"/>
      <c r="V275" s="12"/>
      <c r="W275" s="68"/>
      <c r="X275" s="32"/>
      <c r="Y275" s="32"/>
      <c r="Z275" s="32"/>
      <c r="AA275" s="32"/>
      <c r="AB275" s="32"/>
      <c r="AN275" s="12"/>
      <c r="AO275" s="12"/>
    </row>
    <row r="276" spans="6:41">
      <c r="F276" s="12"/>
      <c r="G276" s="12"/>
      <c r="H276" s="12"/>
      <c r="I276" s="154"/>
      <c r="J276" s="154"/>
      <c r="K276" s="154"/>
      <c r="L276" s="12"/>
      <c r="M276" s="12"/>
      <c r="N276" s="12"/>
      <c r="O276" s="68"/>
      <c r="P276" s="68"/>
      <c r="Q276" s="68"/>
      <c r="R276" s="154"/>
      <c r="S276" s="32"/>
      <c r="T276" s="68"/>
      <c r="U276" s="154"/>
      <c r="V276" s="12"/>
      <c r="W276" s="68"/>
      <c r="X276" s="32"/>
      <c r="Y276" s="32"/>
      <c r="Z276" s="32"/>
      <c r="AA276" s="32"/>
      <c r="AB276" s="32"/>
      <c r="AN276" s="12"/>
      <c r="AO276" s="12"/>
    </row>
    <row r="277" spans="6:41">
      <c r="F277" s="12"/>
      <c r="G277" s="12"/>
      <c r="H277" s="12"/>
      <c r="I277" s="154"/>
      <c r="J277" s="154"/>
      <c r="K277" s="154"/>
      <c r="L277" s="12"/>
      <c r="M277" s="12"/>
      <c r="N277" s="12"/>
      <c r="O277" s="68"/>
      <c r="P277" s="68"/>
      <c r="Q277" s="68"/>
      <c r="R277" s="154"/>
      <c r="S277" s="32"/>
      <c r="T277" s="68"/>
      <c r="U277" s="154"/>
      <c r="V277" s="12"/>
      <c r="W277" s="68"/>
      <c r="X277" s="32"/>
      <c r="Y277" s="32"/>
      <c r="Z277" s="32"/>
      <c r="AA277" s="32"/>
      <c r="AB277" s="32"/>
      <c r="AN277" s="12"/>
      <c r="AO277" s="12"/>
    </row>
    <row r="278" spans="6:41">
      <c r="F278" s="12"/>
      <c r="G278" s="12"/>
      <c r="H278" s="12"/>
      <c r="I278" s="154"/>
      <c r="J278" s="154"/>
      <c r="K278" s="154"/>
      <c r="L278" s="12"/>
      <c r="M278" s="12"/>
      <c r="N278" s="12"/>
      <c r="O278" s="68"/>
      <c r="P278" s="68"/>
      <c r="Q278" s="68"/>
      <c r="R278" s="154"/>
      <c r="S278" s="32"/>
      <c r="T278" s="68"/>
      <c r="U278" s="154"/>
      <c r="V278" s="12"/>
      <c r="W278" s="68"/>
      <c r="X278" s="32"/>
      <c r="Y278" s="32"/>
      <c r="Z278" s="32"/>
      <c r="AA278" s="32"/>
      <c r="AB278" s="32"/>
      <c r="AN278" s="12"/>
      <c r="AO278" s="12"/>
    </row>
    <row r="279" spans="6:41">
      <c r="F279" s="12"/>
      <c r="G279" s="12"/>
      <c r="H279" s="12"/>
      <c r="I279" s="154"/>
      <c r="J279" s="154"/>
      <c r="K279" s="154"/>
      <c r="L279" s="12"/>
      <c r="M279" s="12"/>
      <c r="N279" s="12"/>
      <c r="O279" s="68"/>
      <c r="P279" s="68"/>
      <c r="Q279" s="68"/>
      <c r="R279" s="154"/>
      <c r="S279" s="32"/>
      <c r="T279" s="68"/>
      <c r="U279" s="154"/>
      <c r="V279" s="12"/>
      <c r="W279" s="68"/>
      <c r="X279" s="32"/>
      <c r="Y279" s="32"/>
      <c r="Z279" s="32"/>
      <c r="AA279" s="32"/>
      <c r="AB279" s="32"/>
      <c r="AN279" s="12"/>
      <c r="AO279" s="12"/>
    </row>
    <row r="280" spans="6:41">
      <c r="F280" s="12"/>
      <c r="G280" s="12"/>
      <c r="H280" s="12"/>
      <c r="I280" s="154"/>
      <c r="J280" s="154"/>
      <c r="K280" s="154"/>
      <c r="L280" s="12"/>
      <c r="M280" s="12"/>
      <c r="N280" s="12"/>
      <c r="O280" s="68"/>
      <c r="P280" s="68"/>
      <c r="Q280" s="68"/>
      <c r="R280" s="154"/>
      <c r="S280" s="32"/>
      <c r="T280" s="68"/>
      <c r="U280" s="154"/>
      <c r="V280" s="12"/>
      <c r="W280" s="68"/>
      <c r="X280" s="32"/>
      <c r="Y280" s="32"/>
      <c r="Z280" s="32"/>
      <c r="AA280" s="32"/>
      <c r="AB280" s="32"/>
      <c r="AN280" s="12"/>
      <c r="AO280" s="12"/>
    </row>
    <row r="281" spans="6:41">
      <c r="F281" s="12"/>
      <c r="G281" s="12"/>
      <c r="H281" s="12"/>
      <c r="I281" s="154"/>
      <c r="J281" s="154"/>
      <c r="K281" s="154"/>
      <c r="L281" s="12"/>
      <c r="M281" s="12"/>
      <c r="N281" s="12"/>
      <c r="O281" s="68"/>
      <c r="P281" s="68"/>
      <c r="Q281" s="68"/>
      <c r="R281" s="154"/>
      <c r="S281" s="32"/>
      <c r="T281" s="68"/>
      <c r="U281" s="154"/>
      <c r="V281" s="12"/>
      <c r="W281" s="68"/>
      <c r="X281" s="32"/>
      <c r="Y281" s="32"/>
      <c r="Z281" s="32"/>
      <c r="AA281" s="32"/>
      <c r="AB281" s="32"/>
      <c r="AN281" s="12"/>
      <c r="AO281" s="12"/>
    </row>
    <row r="282" spans="6:41">
      <c r="F282" s="12"/>
      <c r="G282" s="12"/>
      <c r="H282" s="12"/>
      <c r="I282" s="154"/>
      <c r="J282" s="154"/>
      <c r="K282" s="154"/>
      <c r="L282" s="12"/>
      <c r="M282" s="12"/>
      <c r="N282" s="12"/>
      <c r="O282" s="68"/>
      <c r="P282" s="68"/>
      <c r="Q282" s="68"/>
      <c r="R282" s="154"/>
      <c r="S282" s="32"/>
      <c r="T282" s="68"/>
      <c r="U282" s="154"/>
      <c r="V282" s="12"/>
      <c r="W282" s="68"/>
      <c r="X282" s="32"/>
      <c r="Y282" s="32"/>
      <c r="Z282" s="32"/>
      <c r="AA282" s="32"/>
      <c r="AB282" s="32"/>
      <c r="AN282" s="12"/>
      <c r="AO282" s="12"/>
    </row>
    <row r="283" spans="6:41">
      <c r="F283" s="12"/>
      <c r="G283" s="12"/>
      <c r="H283" s="12"/>
      <c r="I283" s="154"/>
      <c r="J283" s="154"/>
      <c r="K283" s="154"/>
      <c r="L283" s="12"/>
      <c r="M283" s="12"/>
      <c r="N283" s="12"/>
      <c r="O283" s="68"/>
      <c r="P283" s="68"/>
      <c r="Q283" s="68"/>
      <c r="R283" s="154"/>
      <c r="S283" s="32"/>
      <c r="T283" s="68"/>
      <c r="U283" s="154"/>
      <c r="V283" s="12"/>
      <c r="W283" s="68"/>
      <c r="X283" s="32"/>
      <c r="Y283" s="32"/>
      <c r="Z283" s="32"/>
      <c r="AA283" s="32"/>
      <c r="AB283" s="32"/>
      <c r="AN283" s="12"/>
      <c r="AO283" s="12"/>
    </row>
    <row r="284" spans="6:41">
      <c r="F284" s="12"/>
      <c r="G284" s="12"/>
      <c r="H284" s="12"/>
      <c r="I284" s="154"/>
      <c r="J284" s="154"/>
      <c r="K284" s="154"/>
      <c r="L284" s="12"/>
      <c r="M284" s="12"/>
      <c r="N284" s="12"/>
      <c r="O284" s="68"/>
      <c r="P284" s="68"/>
      <c r="Q284" s="68"/>
      <c r="R284" s="154"/>
      <c r="S284" s="32"/>
      <c r="T284" s="68"/>
      <c r="U284" s="154"/>
      <c r="V284" s="12"/>
      <c r="W284" s="68"/>
      <c r="X284" s="32"/>
      <c r="Y284" s="32"/>
      <c r="Z284" s="32"/>
      <c r="AA284" s="32"/>
      <c r="AB284" s="32"/>
      <c r="AN284" s="12"/>
      <c r="AO284" s="12"/>
    </row>
    <row r="285" spans="6:41">
      <c r="F285" s="12"/>
      <c r="G285" s="12"/>
      <c r="H285" s="12"/>
      <c r="I285" s="154"/>
      <c r="J285" s="154"/>
      <c r="K285" s="154"/>
      <c r="L285" s="12"/>
      <c r="M285" s="12"/>
      <c r="N285" s="12"/>
      <c r="O285" s="68"/>
      <c r="P285" s="68"/>
      <c r="Q285" s="68"/>
      <c r="R285" s="154"/>
      <c r="S285" s="32"/>
      <c r="T285" s="68"/>
      <c r="U285" s="154"/>
      <c r="V285" s="12"/>
      <c r="W285" s="68"/>
      <c r="X285" s="32"/>
      <c r="Y285" s="32"/>
      <c r="Z285" s="32"/>
      <c r="AA285" s="32"/>
      <c r="AB285" s="32"/>
      <c r="AN285" s="12"/>
      <c r="AO285" s="12"/>
    </row>
    <row r="286" spans="6:41">
      <c r="F286" s="12"/>
      <c r="G286" s="12"/>
      <c r="H286" s="12"/>
      <c r="I286" s="154"/>
      <c r="J286" s="154"/>
      <c r="K286" s="154"/>
      <c r="L286" s="12"/>
      <c r="M286" s="12"/>
      <c r="N286" s="12"/>
      <c r="O286" s="68"/>
      <c r="P286" s="68"/>
      <c r="Q286" s="68"/>
      <c r="R286" s="154"/>
      <c r="S286" s="32"/>
      <c r="T286" s="68"/>
      <c r="U286" s="154"/>
      <c r="V286" s="12"/>
      <c r="W286" s="68"/>
      <c r="X286" s="32"/>
      <c r="Y286" s="32"/>
      <c r="Z286" s="32"/>
      <c r="AA286" s="32"/>
      <c r="AB286" s="32"/>
      <c r="AN286" s="12"/>
      <c r="AO286" s="12"/>
    </row>
    <row r="287" spans="6:41">
      <c r="F287" s="12"/>
      <c r="G287" s="12"/>
      <c r="H287" s="12"/>
      <c r="I287" s="154"/>
      <c r="J287" s="154"/>
      <c r="K287" s="154"/>
      <c r="L287" s="12"/>
      <c r="M287" s="12"/>
      <c r="N287" s="12"/>
      <c r="O287" s="68"/>
      <c r="P287" s="68"/>
      <c r="Q287" s="68"/>
      <c r="R287" s="154"/>
      <c r="S287" s="32"/>
      <c r="T287" s="68"/>
      <c r="U287" s="154"/>
      <c r="V287" s="12"/>
      <c r="W287" s="68"/>
      <c r="X287" s="32"/>
      <c r="Y287" s="32"/>
      <c r="Z287" s="32"/>
      <c r="AA287" s="32"/>
      <c r="AB287" s="32"/>
      <c r="AN287" s="12"/>
      <c r="AO287" s="12"/>
    </row>
    <row r="288" spans="6:41">
      <c r="F288" s="12"/>
      <c r="G288" s="12"/>
      <c r="H288" s="12"/>
      <c r="I288" s="154"/>
      <c r="J288" s="154"/>
      <c r="K288" s="154"/>
      <c r="L288" s="12"/>
      <c r="M288" s="12"/>
      <c r="N288" s="12"/>
      <c r="O288" s="68"/>
      <c r="P288" s="68"/>
      <c r="Q288" s="68"/>
      <c r="R288" s="154"/>
      <c r="S288" s="32"/>
      <c r="T288" s="68"/>
      <c r="U288" s="154"/>
      <c r="V288" s="12"/>
      <c r="W288" s="68"/>
      <c r="X288" s="32"/>
      <c r="Y288" s="32"/>
      <c r="Z288" s="32"/>
      <c r="AA288" s="32"/>
      <c r="AB288" s="32"/>
      <c r="AN288" s="12"/>
      <c r="AO288" s="12"/>
    </row>
    <row r="289" spans="1:41">
      <c r="F289" s="12"/>
      <c r="G289" s="12"/>
      <c r="H289" s="12"/>
      <c r="I289" s="154"/>
      <c r="J289" s="154"/>
      <c r="K289" s="154"/>
      <c r="L289" s="12"/>
      <c r="M289" s="12"/>
      <c r="N289" s="12"/>
      <c r="O289" s="68"/>
      <c r="P289" s="68"/>
      <c r="Q289" s="68"/>
      <c r="R289" s="154"/>
      <c r="S289" s="32"/>
      <c r="T289" s="68"/>
      <c r="U289" s="154"/>
      <c r="V289" s="12"/>
      <c r="W289" s="68"/>
      <c r="X289" s="32"/>
      <c r="Y289" s="32"/>
      <c r="Z289" s="32"/>
      <c r="AA289" s="32"/>
      <c r="AB289" s="32"/>
      <c r="AN289" s="12"/>
      <c r="AO289" s="12"/>
    </row>
    <row r="290" spans="1:41">
      <c r="F290" s="12"/>
      <c r="G290" s="12"/>
      <c r="H290" s="12"/>
      <c r="I290" s="154"/>
      <c r="J290" s="154"/>
      <c r="K290" s="154"/>
      <c r="L290" s="12"/>
      <c r="M290" s="12"/>
      <c r="N290" s="12"/>
      <c r="O290" s="68"/>
      <c r="P290" s="68"/>
      <c r="Q290" s="68"/>
      <c r="R290" s="154"/>
      <c r="S290" s="32"/>
      <c r="T290" s="68"/>
      <c r="U290" s="154"/>
      <c r="V290" s="12"/>
      <c r="W290" s="68"/>
      <c r="X290" s="32"/>
      <c r="Y290" s="32"/>
      <c r="Z290" s="32"/>
      <c r="AA290" s="32"/>
      <c r="AB290" s="32"/>
      <c r="AN290" s="12"/>
      <c r="AO290" s="12"/>
    </row>
    <row r="291" spans="1:41">
      <c r="F291" s="12"/>
      <c r="G291" s="12"/>
      <c r="H291" s="12"/>
      <c r="I291" s="154"/>
      <c r="J291" s="154"/>
      <c r="K291" s="154"/>
      <c r="L291" s="12"/>
      <c r="M291" s="12"/>
      <c r="N291" s="12"/>
      <c r="O291" s="68"/>
      <c r="P291" s="68"/>
      <c r="Q291" s="68"/>
      <c r="R291" s="154"/>
      <c r="S291" s="32"/>
      <c r="T291" s="68"/>
      <c r="U291" s="154"/>
      <c r="V291" s="12"/>
      <c r="W291" s="68"/>
      <c r="X291" s="32"/>
      <c r="Y291" s="32"/>
      <c r="Z291" s="32"/>
      <c r="AA291" s="32"/>
      <c r="AB291" s="32"/>
      <c r="AN291" s="12"/>
      <c r="AO291" s="12"/>
    </row>
    <row r="292" spans="1:41">
      <c r="A292" s="30"/>
      <c r="B292" s="30"/>
      <c r="C292" s="30"/>
      <c r="D292" s="30"/>
      <c r="E292" s="30"/>
      <c r="F292" s="30"/>
      <c r="G292" s="30"/>
      <c r="H292" s="30"/>
      <c r="I292" s="154"/>
      <c r="J292" s="154"/>
      <c r="K292" s="154"/>
      <c r="L292" s="30"/>
      <c r="M292" s="30"/>
      <c r="N292" s="30"/>
      <c r="O292" s="68"/>
      <c r="P292" s="68"/>
      <c r="Q292" s="68"/>
      <c r="R292" s="154"/>
      <c r="S292" s="32"/>
      <c r="T292" s="68"/>
      <c r="U292" s="154"/>
      <c r="V292" s="30"/>
      <c r="W292" s="68"/>
      <c r="X292" s="32"/>
      <c r="Y292" s="32"/>
      <c r="Z292" s="32"/>
      <c r="AA292" s="32"/>
      <c r="AB292" s="32"/>
    </row>
    <row r="293" spans="1:41">
      <c r="A293" s="32"/>
      <c r="B293" s="32"/>
      <c r="C293" s="32"/>
      <c r="D293" s="32"/>
      <c r="E293" s="32"/>
      <c r="F293" s="32"/>
      <c r="G293" s="32"/>
      <c r="H293" s="32"/>
      <c r="I293" s="154"/>
      <c r="J293" s="154"/>
      <c r="K293" s="154"/>
      <c r="L293" s="32"/>
      <c r="M293" s="32"/>
      <c r="N293" s="32"/>
      <c r="O293" s="68"/>
      <c r="P293" s="68"/>
      <c r="Q293" s="68"/>
      <c r="R293" s="154"/>
      <c r="S293" s="32"/>
      <c r="T293" s="68"/>
      <c r="U293" s="154"/>
      <c r="V293" s="32"/>
      <c r="W293" s="68"/>
      <c r="X293" s="32"/>
      <c r="Y293" s="32"/>
      <c r="Z293" s="32"/>
      <c r="AA293" s="32"/>
      <c r="AB293" s="32"/>
    </row>
    <row r="294" spans="1:41">
      <c r="A294" s="32"/>
      <c r="B294" s="32"/>
      <c r="C294" s="32"/>
      <c r="D294" s="32"/>
      <c r="E294" s="32"/>
      <c r="F294" s="32"/>
      <c r="G294" s="32"/>
      <c r="H294" s="32"/>
      <c r="I294" s="154"/>
      <c r="J294" s="154"/>
      <c r="K294" s="154"/>
      <c r="L294" s="32"/>
      <c r="M294" s="32"/>
      <c r="N294" s="32"/>
      <c r="O294" s="68"/>
      <c r="P294" s="68"/>
      <c r="Q294" s="68"/>
      <c r="R294" s="154"/>
      <c r="S294" s="32"/>
      <c r="T294" s="68"/>
      <c r="U294" s="154"/>
      <c r="V294" s="32"/>
      <c r="W294" s="68"/>
      <c r="X294" s="32"/>
      <c r="Y294" s="32"/>
      <c r="Z294" s="32"/>
      <c r="AA294" s="32"/>
      <c r="AB294" s="32"/>
    </row>
    <row r="295" spans="1:41">
      <c r="A295" s="32"/>
      <c r="B295" s="32"/>
      <c r="C295" s="32"/>
      <c r="D295" s="32"/>
      <c r="E295" s="32"/>
      <c r="F295" s="32"/>
      <c r="G295" s="32"/>
      <c r="H295" s="32"/>
      <c r="I295" s="154"/>
      <c r="J295" s="154"/>
      <c r="K295" s="154"/>
      <c r="L295" s="32"/>
      <c r="M295" s="32"/>
      <c r="N295" s="32"/>
      <c r="O295" s="68"/>
      <c r="P295" s="68"/>
      <c r="Q295" s="68"/>
      <c r="R295" s="154"/>
      <c r="S295" s="32"/>
      <c r="T295" s="68"/>
      <c r="U295" s="154"/>
      <c r="V295" s="32"/>
      <c r="W295" s="68"/>
      <c r="X295" s="32"/>
      <c r="Y295" s="32"/>
      <c r="Z295" s="32"/>
      <c r="AA295" s="32"/>
      <c r="AB295" s="32"/>
    </row>
    <row r="296" spans="1:41">
      <c r="A296" s="32"/>
      <c r="B296" s="32"/>
      <c r="C296" s="32"/>
      <c r="D296" s="32"/>
      <c r="E296" s="32"/>
      <c r="F296" s="32"/>
      <c r="G296" s="32"/>
      <c r="H296" s="32"/>
      <c r="I296" s="154"/>
      <c r="J296" s="154"/>
      <c r="K296" s="154"/>
      <c r="L296" s="32"/>
      <c r="M296" s="32"/>
      <c r="N296" s="32"/>
      <c r="O296" s="68"/>
      <c r="P296" s="68"/>
      <c r="Q296" s="68"/>
      <c r="R296" s="154"/>
      <c r="S296" s="32"/>
      <c r="T296" s="68"/>
      <c r="U296" s="154"/>
      <c r="V296" s="32"/>
      <c r="W296" s="68"/>
      <c r="X296" s="32"/>
      <c r="Y296" s="32"/>
      <c r="Z296" s="32"/>
      <c r="AA296" s="32"/>
      <c r="AB296" s="32"/>
    </row>
    <row r="297" spans="1:41">
      <c r="A297" s="32"/>
      <c r="B297" s="32"/>
      <c r="C297" s="32"/>
      <c r="D297" s="32"/>
      <c r="E297" s="32"/>
      <c r="F297" s="32"/>
      <c r="G297" s="32"/>
      <c r="H297" s="32"/>
      <c r="I297" s="154"/>
      <c r="J297" s="154"/>
      <c r="K297" s="154"/>
      <c r="L297" s="32"/>
      <c r="M297" s="32"/>
      <c r="N297" s="32"/>
      <c r="O297" s="68"/>
      <c r="P297" s="68"/>
      <c r="Q297" s="68"/>
      <c r="R297" s="154"/>
      <c r="S297" s="32"/>
      <c r="T297" s="68"/>
      <c r="U297" s="154"/>
      <c r="V297" s="32"/>
      <c r="W297" s="68"/>
      <c r="X297" s="32"/>
      <c r="Y297" s="32"/>
      <c r="Z297" s="32"/>
      <c r="AA297" s="32"/>
      <c r="AB297" s="32"/>
    </row>
    <row r="298" spans="1:41">
      <c r="A298" s="32"/>
      <c r="B298" s="32"/>
      <c r="C298" s="32"/>
      <c r="D298" s="32"/>
      <c r="E298" s="32"/>
      <c r="F298" s="32"/>
      <c r="G298" s="32"/>
      <c r="H298" s="32"/>
      <c r="I298" s="154"/>
      <c r="J298" s="154"/>
      <c r="K298" s="154"/>
      <c r="L298" s="32"/>
      <c r="M298" s="32"/>
      <c r="N298" s="32"/>
      <c r="O298" s="68"/>
      <c r="P298" s="68"/>
      <c r="Q298" s="68"/>
      <c r="R298" s="154"/>
      <c r="S298" s="32"/>
      <c r="T298" s="68"/>
      <c r="U298" s="154"/>
      <c r="V298" s="32"/>
      <c r="W298" s="68"/>
      <c r="X298" s="32"/>
      <c r="Y298" s="32"/>
      <c r="Z298" s="32"/>
      <c r="AA298" s="32"/>
      <c r="AB298" s="32"/>
    </row>
    <row r="299" spans="1:41">
      <c r="A299" s="32"/>
      <c r="B299" s="32"/>
      <c r="C299" s="32"/>
      <c r="D299" s="32"/>
      <c r="E299" s="32"/>
      <c r="F299" s="32"/>
      <c r="G299" s="32"/>
      <c r="H299" s="32"/>
      <c r="I299" s="154"/>
      <c r="J299" s="154"/>
      <c r="K299" s="154"/>
      <c r="L299" s="32"/>
      <c r="M299" s="32"/>
      <c r="N299" s="32"/>
      <c r="O299" s="68"/>
      <c r="P299" s="68"/>
      <c r="Q299" s="68"/>
      <c r="R299" s="154"/>
      <c r="S299" s="32"/>
      <c r="T299" s="68"/>
      <c r="U299" s="154"/>
      <c r="V299" s="32"/>
      <c r="W299" s="68"/>
      <c r="X299" s="32"/>
      <c r="Y299" s="32"/>
      <c r="Z299" s="32"/>
      <c r="AA299" s="32"/>
      <c r="AB299" s="32"/>
    </row>
    <row r="300" spans="1:41">
      <c r="A300" s="32"/>
      <c r="B300" s="32"/>
      <c r="C300" s="32"/>
      <c r="D300" s="32"/>
      <c r="E300" s="32"/>
      <c r="F300" s="32"/>
      <c r="G300" s="32"/>
      <c r="H300" s="32"/>
      <c r="I300" s="154"/>
      <c r="J300" s="154"/>
      <c r="K300" s="154"/>
      <c r="L300" s="32"/>
      <c r="M300" s="32"/>
      <c r="N300" s="32"/>
      <c r="O300" s="68"/>
      <c r="P300" s="68"/>
      <c r="Q300" s="68"/>
      <c r="R300" s="154"/>
      <c r="S300" s="32"/>
      <c r="T300" s="68"/>
      <c r="U300" s="154"/>
      <c r="V300" s="32"/>
      <c r="W300" s="68"/>
      <c r="X300" s="32"/>
      <c r="Y300" s="32"/>
      <c r="Z300" s="32"/>
      <c r="AA300" s="32"/>
      <c r="AB300" s="32"/>
    </row>
    <row r="301" spans="1:41">
      <c r="A301" s="32"/>
      <c r="B301" s="32"/>
      <c r="C301" s="32"/>
      <c r="D301" s="32"/>
      <c r="E301" s="32"/>
      <c r="F301" s="32"/>
      <c r="G301" s="32"/>
      <c r="H301" s="32"/>
      <c r="I301" s="154"/>
      <c r="J301" s="154"/>
      <c r="K301" s="154"/>
      <c r="L301" s="32"/>
      <c r="M301" s="32"/>
      <c r="N301" s="32"/>
      <c r="O301" s="68"/>
      <c r="P301" s="68"/>
      <c r="Q301" s="68"/>
      <c r="R301" s="154"/>
      <c r="S301" s="32"/>
      <c r="T301" s="68"/>
      <c r="U301" s="154"/>
      <c r="V301" s="32"/>
      <c r="W301" s="68"/>
      <c r="X301" s="32"/>
      <c r="AA301" s="32"/>
      <c r="AB301" s="32"/>
    </row>
    <row r="302" spans="1:41">
      <c r="A302" s="32"/>
      <c r="B302" s="32"/>
      <c r="C302" s="32"/>
      <c r="D302" s="32"/>
      <c r="E302" s="32"/>
      <c r="F302" s="32"/>
      <c r="G302" s="32"/>
      <c r="H302" s="32"/>
      <c r="I302" s="154"/>
      <c r="J302" s="154"/>
      <c r="K302" s="154"/>
      <c r="L302" s="32"/>
      <c r="M302" s="32"/>
      <c r="N302" s="32"/>
      <c r="O302" s="68"/>
      <c r="P302" s="68"/>
      <c r="Q302" s="68"/>
      <c r="R302" s="154"/>
      <c r="S302" s="32"/>
      <c r="T302" s="68"/>
      <c r="U302" s="154"/>
      <c r="V302" s="32"/>
      <c r="W302" s="68"/>
      <c r="X302" s="32"/>
      <c r="AA302" s="32"/>
      <c r="AB302" s="32"/>
    </row>
    <row r="303" spans="1:41">
      <c r="A303" s="32"/>
      <c r="B303" s="32"/>
      <c r="C303" s="32"/>
      <c r="D303" s="32"/>
      <c r="E303" s="32"/>
      <c r="F303" s="32"/>
      <c r="G303" s="32"/>
      <c r="H303" s="32"/>
      <c r="I303" s="154"/>
      <c r="J303" s="154"/>
      <c r="K303" s="154"/>
      <c r="L303" s="32"/>
      <c r="M303" s="32"/>
      <c r="N303" s="32"/>
      <c r="O303" s="68"/>
      <c r="P303" s="68"/>
      <c r="Q303" s="68"/>
      <c r="R303" s="154"/>
      <c r="S303" s="32"/>
      <c r="T303" s="68"/>
      <c r="U303" s="154"/>
      <c r="V303" s="32"/>
      <c r="W303" s="68"/>
      <c r="X303" s="32"/>
      <c r="AA303" s="32"/>
      <c r="AB303" s="32"/>
    </row>
    <row r="304" spans="1:41">
      <c r="A304" s="32"/>
      <c r="B304" s="32"/>
      <c r="C304" s="32"/>
      <c r="D304" s="32"/>
      <c r="E304" s="32"/>
      <c r="F304" s="32"/>
      <c r="G304" s="32"/>
      <c r="H304" s="32"/>
      <c r="I304" s="154"/>
      <c r="J304" s="154"/>
      <c r="K304" s="154"/>
      <c r="L304" s="32"/>
      <c r="M304" s="32"/>
      <c r="N304" s="32"/>
      <c r="O304" s="68"/>
      <c r="P304" s="68"/>
      <c r="Q304" s="68"/>
      <c r="R304" s="154"/>
      <c r="S304" s="32"/>
      <c r="T304" s="68"/>
      <c r="U304" s="154"/>
      <c r="V304" s="32"/>
      <c r="W304" s="68"/>
      <c r="X304" s="32"/>
    </row>
    <row r="305" spans="1:24">
      <c r="A305" s="32"/>
      <c r="B305" s="32"/>
      <c r="C305" s="32"/>
      <c r="D305" s="32"/>
      <c r="E305" s="32"/>
      <c r="F305" s="32"/>
      <c r="G305" s="32"/>
      <c r="H305" s="32"/>
      <c r="I305" s="154"/>
      <c r="J305" s="154"/>
      <c r="K305" s="154"/>
      <c r="L305" s="32"/>
      <c r="M305" s="32"/>
      <c r="N305" s="32"/>
      <c r="O305" s="68"/>
      <c r="P305" s="68"/>
      <c r="Q305" s="68"/>
      <c r="R305" s="154"/>
      <c r="S305" s="32"/>
      <c r="T305" s="68"/>
      <c r="U305" s="154"/>
      <c r="V305" s="32"/>
      <c r="W305" s="68"/>
      <c r="X305" s="32"/>
    </row>
    <row r="306" spans="1:24">
      <c r="A306" s="32"/>
      <c r="B306" s="32"/>
      <c r="C306" s="32"/>
      <c r="D306" s="32"/>
      <c r="E306" s="32"/>
      <c r="F306" s="32"/>
      <c r="G306" s="32"/>
      <c r="H306" s="32"/>
      <c r="I306" s="154"/>
      <c r="J306" s="154"/>
      <c r="K306" s="154"/>
      <c r="L306" s="32"/>
      <c r="M306" s="32"/>
      <c r="N306" s="32"/>
      <c r="O306" s="68"/>
      <c r="P306" s="68"/>
      <c r="Q306" s="68"/>
      <c r="R306" s="154"/>
      <c r="S306" s="32"/>
      <c r="T306" s="68"/>
      <c r="U306" s="154"/>
      <c r="V306" s="32"/>
      <c r="W306" s="68"/>
      <c r="X306" s="32"/>
    </row>
    <row r="307" spans="1:24">
      <c r="A307" s="32"/>
      <c r="B307" s="32"/>
      <c r="C307" s="32"/>
      <c r="D307" s="32"/>
      <c r="E307" s="32"/>
      <c r="F307" s="32"/>
      <c r="G307" s="32"/>
      <c r="H307" s="32"/>
      <c r="I307" s="154"/>
      <c r="J307" s="154"/>
      <c r="K307" s="154"/>
      <c r="L307" s="32"/>
      <c r="M307" s="32"/>
      <c r="N307" s="32"/>
      <c r="O307" s="68"/>
      <c r="P307" s="68"/>
      <c r="Q307" s="68"/>
      <c r="R307" s="154"/>
      <c r="S307" s="32"/>
      <c r="T307" s="68"/>
      <c r="U307" s="154"/>
      <c r="V307" s="32"/>
      <c r="W307" s="68"/>
      <c r="X307" s="32"/>
    </row>
    <row r="308" spans="1:24">
      <c r="A308" s="32"/>
      <c r="B308" s="32"/>
      <c r="C308" s="32"/>
      <c r="D308" s="32"/>
      <c r="E308" s="32"/>
      <c r="F308" s="32"/>
      <c r="G308" s="32"/>
      <c r="H308" s="32"/>
      <c r="I308" s="154"/>
      <c r="J308" s="154"/>
      <c r="K308" s="154"/>
      <c r="L308" s="32"/>
      <c r="M308" s="32"/>
      <c r="N308" s="32"/>
      <c r="O308" s="68"/>
      <c r="P308" s="68"/>
      <c r="Q308" s="68"/>
      <c r="R308" s="154"/>
      <c r="S308" s="32"/>
      <c r="T308" s="68"/>
      <c r="U308" s="154"/>
      <c r="V308" s="32"/>
      <c r="W308" s="68"/>
      <c r="X308" s="32"/>
    </row>
    <row r="309" spans="1:24">
      <c r="A309" s="32"/>
      <c r="B309" s="32"/>
      <c r="C309" s="32"/>
      <c r="D309" s="32"/>
      <c r="E309" s="32"/>
      <c r="F309" s="32"/>
      <c r="G309" s="32"/>
      <c r="H309" s="32"/>
      <c r="I309" s="154"/>
      <c r="J309" s="154"/>
      <c r="K309" s="154"/>
      <c r="L309" s="32"/>
      <c r="M309" s="32"/>
      <c r="N309" s="32"/>
      <c r="O309" s="68"/>
      <c r="P309" s="68"/>
      <c r="Q309" s="68"/>
      <c r="R309" s="154"/>
      <c r="S309" s="32"/>
      <c r="T309" s="68"/>
      <c r="U309" s="154"/>
      <c r="V309" s="32"/>
      <c r="W309" s="68"/>
      <c r="X309" s="32"/>
    </row>
    <row r="310" spans="1:24">
      <c r="A310" s="32"/>
      <c r="B310" s="32"/>
      <c r="C310" s="32"/>
      <c r="D310" s="32"/>
      <c r="E310" s="32"/>
      <c r="F310" s="32"/>
      <c r="G310" s="32"/>
      <c r="H310" s="32"/>
      <c r="I310" s="154"/>
      <c r="J310" s="154"/>
      <c r="K310" s="154"/>
      <c r="L310" s="32"/>
      <c r="M310" s="32"/>
      <c r="N310" s="32"/>
      <c r="O310" s="68"/>
      <c r="P310" s="68"/>
      <c r="Q310" s="68"/>
      <c r="R310" s="154"/>
      <c r="S310" s="32"/>
      <c r="T310" s="68"/>
      <c r="U310" s="154"/>
      <c r="V310" s="32"/>
      <c r="W310" s="68"/>
      <c r="X310" s="32"/>
    </row>
    <row r="311" spans="1:24">
      <c r="A311" s="32"/>
      <c r="B311" s="32"/>
      <c r="C311" s="32"/>
      <c r="D311" s="32"/>
      <c r="E311" s="32"/>
      <c r="F311" s="32"/>
      <c r="G311" s="32"/>
      <c r="H311" s="32"/>
      <c r="I311" s="154"/>
      <c r="J311" s="154"/>
      <c r="K311" s="154"/>
      <c r="L311" s="32"/>
      <c r="M311" s="32"/>
      <c r="N311" s="32"/>
      <c r="O311" s="68"/>
      <c r="P311" s="68"/>
      <c r="Q311" s="68"/>
      <c r="R311" s="154"/>
      <c r="S311" s="32"/>
      <c r="T311" s="68"/>
      <c r="U311" s="154"/>
      <c r="V311" s="32"/>
      <c r="W311" s="68"/>
      <c r="X311" s="32"/>
    </row>
    <row r="312" spans="1:24">
      <c r="A312" s="32"/>
      <c r="B312" s="32"/>
      <c r="C312" s="32"/>
      <c r="D312" s="32"/>
      <c r="E312" s="32"/>
      <c r="F312" s="32"/>
      <c r="G312" s="32"/>
      <c r="H312" s="32"/>
      <c r="I312" s="154"/>
      <c r="J312" s="154"/>
      <c r="K312" s="154"/>
      <c r="L312" s="32"/>
      <c r="M312" s="32"/>
      <c r="N312" s="32"/>
      <c r="O312" s="68"/>
      <c r="P312" s="68"/>
      <c r="Q312" s="68"/>
      <c r="R312" s="154"/>
      <c r="S312" s="32"/>
      <c r="T312" s="68"/>
      <c r="U312" s="154"/>
      <c r="V312" s="32"/>
      <c r="W312" s="68"/>
      <c r="X312" s="32"/>
    </row>
    <row r="313" spans="1:24">
      <c r="A313" s="32"/>
      <c r="B313" s="32"/>
      <c r="C313" s="32"/>
      <c r="D313" s="32"/>
      <c r="E313" s="32"/>
      <c r="F313" s="32"/>
      <c r="G313" s="32"/>
      <c r="H313" s="32"/>
      <c r="I313" s="154"/>
      <c r="J313" s="154"/>
      <c r="K313" s="154"/>
      <c r="L313" s="32"/>
      <c r="M313" s="32"/>
      <c r="N313" s="32"/>
      <c r="O313" s="68"/>
      <c r="P313" s="68"/>
      <c r="Q313" s="68"/>
      <c r="R313" s="154"/>
      <c r="S313" s="32"/>
      <c r="T313" s="68"/>
      <c r="U313" s="154"/>
      <c r="V313" s="32"/>
      <c r="W313" s="68"/>
      <c r="X313" s="32"/>
    </row>
    <row r="314" spans="1:24">
      <c r="A314" s="32"/>
      <c r="B314" s="32"/>
      <c r="C314" s="32"/>
      <c r="D314" s="32"/>
      <c r="E314" s="32"/>
      <c r="F314" s="32"/>
      <c r="G314" s="32"/>
      <c r="H314" s="32"/>
      <c r="I314" s="154"/>
      <c r="J314" s="154"/>
      <c r="K314" s="154"/>
      <c r="L314" s="32"/>
      <c r="M314" s="32"/>
      <c r="N314" s="32"/>
      <c r="O314" s="68"/>
      <c r="P314" s="68"/>
      <c r="Q314" s="68"/>
      <c r="R314" s="154"/>
      <c r="S314" s="32"/>
      <c r="T314" s="68"/>
      <c r="U314" s="154"/>
      <c r="V314" s="32"/>
      <c r="W314" s="68"/>
      <c r="X314" s="32"/>
    </row>
    <row r="315" spans="1:24">
      <c r="A315" s="32"/>
      <c r="B315" s="32"/>
      <c r="C315" s="32"/>
      <c r="D315" s="32"/>
      <c r="E315" s="32"/>
      <c r="F315" s="32"/>
      <c r="G315" s="32"/>
      <c r="H315" s="32"/>
      <c r="I315" s="154"/>
      <c r="J315" s="154"/>
      <c r="K315" s="154"/>
      <c r="L315" s="32"/>
      <c r="M315" s="32"/>
      <c r="N315" s="32"/>
      <c r="O315" s="68"/>
      <c r="P315" s="68"/>
      <c r="Q315" s="68"/>
      <c r="R315" s="154"/>
      <c r="S315" s="32"/>
      <c r="T315" s="68"/>
      <c r="U315" s="154"/>
      <c r="V315" s="32"/>
      <c r="W315" s="68"/>
      <c r="X315" s="32"/>
    </row>
    <row r="316" spans="1:24">
      <c r="A316" s="32"/>
      <c r="B316" s="32"/>
      <c r="C316" s="32"/>
      <c r="D316" s="32"/>
      <c r="E316" s="32"/>
      <c r="F316" s="32"/>
      <c r="G316" s="32"/>
      <c r="H316" s="32"/>
      <c r="I316" s="154"/>
      <c r="J316" s="154"/>
      <c r="K316" s="154"/>
      <c r="L316" s="32"/>
      <c r="M316" s="32"/>
      <c r="N316" s="32"/>
      <c r="O316" s="68"/>
      <c r="P316" s="68"/>
      <c r="Q316" s="68"/>
      <c r="R316" s="154"/>
      <c r="S316" s="32"/>
      <c r="T316" s="68"/>
      <c r="U316" s="154"/>
      <c r="V316" s="32"/>
      <c r="W316" s="68"/>
      <c r="X316" s="32"/>
    </row>
    <row r="317" spans="1:24">
      <c r="A317" s="32"/>
      <c r="B317" s="32"/>
      <c r="C317" s="32"/>
      <c r="D317" s="32"/>
      <c r="E317" s="32"/>
      <c r="F317" s="32"/>
      <c r="G317" s="32"/>
      <c r="H317" s="32"/>
      <c r="I317" s="154"/>
      <c r="J317" s="154"/>
      <c r="K317" s="154"/>
      <c r="L317" s="32"/>
      <c r="M317" s="32"/>
      <c r="N317" s="32"/>
      <c r="O317" s="68"/>
      <c r="P317" s="68"/>
      <c r="Q317" s="68"/>
      <c r="R317" s="154"/>
      <c r="S317" s="32"/>
      <c r="T317" s="68"/>
      <c r="U317" s="154"/>
      <c r="V317" s="32"/>
      <c r="W317" s="68"/>
      <c r="X317" s="32"/>
    </row>
    <row r="318" spans="1:24">
      <c r="A318" s="32"/>
      <c r="B318" s="32"/>
      <c r="C318" s="32"/>
      <c r="D318" s="32"/>
      <c r="E318" s="32"/>
      <c r="F318" s="32"/>
      <c r="G318" s="32"/>
      <c r="H318" s="32"/>
      <c r="I318" s="154"/>
      <c r="J318" s="154"/>
      <c r="K318" s="154"/>
      <c r="L318" s="32"/>
      <c r="M318" s="32"/>
      <c r="N318" s="32"/>
      <c r="O318" s="68"/>
      <c r="P318" s="68"/>
      <c r="Q318" s="68"/>
      <c r="R318" s="154"/>
      <c r="S318" s="32"/>
      <c r="T318" s="68"/>
      <c r="U318" s="154"/>
      <c r="V318" s="32"/>
      <c r="W318" s="68"/>
      <c r="X318" s="32"/>
    </row>
    <row r="319" spans="1:24">
      <c r="A319" s="32"/>
      <c r="B319" s="32"/>
      <c r="C319" s="32"/>
      <c r="D319" s="32"/>
      <c r="E319" s="32"/>
      <c r="F319" s="32"/>
      <c r="G319" s="32"/>
      <c r="H319" s="32"/>
      <c r="I319" s="154"/>
      <c r="J319" s="154"/>
      <c r="K319" s="154"/>
      <c r="L319" s="32"/>
      <c r="M319" s="32"/>
      <c r="N319" s="32"/>
      <c r="O319" s="68"/>
      <c r="P319" s="68"/>
      <c r="Q319" s="68"/>
      <c r="R319" s="154"/>
      <c r="S319" s="32"/>
      <c r="T319" s="68"/>
      <c r="U319" s="154"/>
      <c r="V319" s="32"/>
      <c r="W319" s="68"/>
      <c r="X319" s="32"/>
    </row>
    <row r="320" spans="1:24">
      <c r="A320" s="32"/>
      <c r="B320" s="32"/>
      <c r="C320" s="32"/>
      <c r="D320" s="32"/>
      <c r="E320" s="32"/>
      <c r="F320" s="32"/>
      <c r="G320" s="32"/>
      <c r="H320" s="32"/>
      <c r="I320" s="154"/>
      <c r="J320" s="154"/>
      <c r="K320" s="154"/>
      <c r="L320" s="32"/>
      <c r="M320" s="32"/>
      <c r="N320" s="32"/>
      <c r="O320" s="68"/>
      <c r="P320" s="68"/>
      <c r="Q320" s="68"/>
      <c r="R320" s="154"/>
      <c r="S320" s="32"/>
      <c r="T320" s="68"/>
      <c r="U320" s="154"/>
      <c r="V320" s="32"/>
      <c r="W320" s="68"/>
      <c r="X320" s="32"/>
    </row>
    <row r="321" spans="1:24">
      <c r="A321" s="32"/>
      <c r="B321" s="32"/>
      <c r="C321" s="32"/>
      <c r="D321" s="32"/>
      <c r="E321" s="32"/>
      <c r="F321" s="32"/>
      <c r="G321" s="32"/>
      <c r="H321" s="32"/>
      <c r="I321" s="154"/>
      <c r="J321" s="154"/>
      <c r="K321" s="154"/>
      <c r="L321" s="32"/>
      <c r="M321" s="32"/>
      <c r="N321" s="32"/>
      <c r="O321" s="68"/>
      <c r="P321" s="68"/>
      <c r="Q321" s="68"/>
      <c r="R321" s="154"/>
      <c r="S321" s="32"/>
      <c r="T321" s="68"/>
      <c r="U321" s="154"/>
      <c r="V321" s="32"/>
      <c r="W321" s="68"/>
      <c r="X321" s="32"/>
    </row>
    <row r="322" spans="1:24">
      <c r="A322" s="32"/>
      <c r="B322" s="32"/>
      <c r="C322" s="32"/>
      <c r="D322" s="32"/>
      <c r="E322" s="32"/>
      <c r="F322" s="32"/>
      <c r="G322" s="32"/>
      <c r="H322" s="32"/>
      <c r="I322" s="154"/>
      <c r="J322" s="154"/>
      <c r="K322" s="154"/>
      <c r="L322" s="32"/>
      <c r="M322" s="32"/>
      <c r="N322" s="32"/>
      <c r="O322" s="68"/>
      <c r="P322" s="68"/>
      <c r="Q322" s="68"/>
      <c r="R322" s="154"/>
      <c r="S322" s="32"/>
      <c r="T322" s="68"/>
      <c r="U322" s="154"/>
      <c r="V322" s="32"/>
      <c r="W322" s="68"/>
      <c r="X322" s="32"/>
    </row>
    <row r="323" spans="1:24">
      <c r="A323" s="32"/>
      <c r="B323" s="32"/>
      <c r="C323" s="32"/>
      <c r="D323" s="32"/>
      <c r="E323" s="32"/>
      <c r="F323" s="32"/>
      <c r="G323" s="32"/>
      <c r="H323" s="32"/>
      <c r="I323" s="154"/>
      <c r="J323" s="154"/>
      <c r="K323" s="154"/>
      <c r="L323" s="32"/>
      <c r="M323" s="32"/>
      <c r="N323" s="32"/>
      <c r="O323" s="68"/>
      <c r="P323" s="68"/>
      <c r="Q323" s="68"/>
      <c r="R323" s="154"/>
      <c r="S323" s="32"/>
      <c r="T323" s="68"/>
      <c r="U323" s="154"/>
      <c r="V323" s="32"/>
      <c r="W323" s="68"/>
      <c r="X323" s="32"/>
    </row>
    <row r="324" spans="1:24">
      <c r="A324" s="32"/>
      <c r="B324" s="32"/>
      <c r="C324" s="32"/>
      <c r="D324" s="32"/>
      <c r="E324" s="32"/>
      <c r="F324" s="32"/>
      <c r="G324" s="32"/>
      <c r="H324" s="32"/>
      <c r="I324" s="154"/>
      <c r="J324" s="154"/>
      <c r="K324" s="154"/>
      <c r="L324" s="32"/>
      <c r="M324" s="32"/>
      <c r="N324" s="32"/>
      <c r="O324" s="68"/>
      <c r="P324" s="68"/>
      <c r="Q324" s="68"/>
      <c r="R324" s="154"/>
      <c r="S324" s="32"/>
      <c r="T324" s="68"/>
      <c r="U324" s="154"/>
      <c r="V324" s="32"/>
      <c r="W324" s="68"/>
      <c r="X324" s="32"/>
    </row>
    <row r="325" spans="1:24">
      <c r="A325" s="32"/>
      <c r="B325" s="32"/>
      <c r="C325" s="32"/>
      <c r="D325" s="32"/>
      <c r="E325" s="32"/>
      <c r="F325" s="32"/>
      <c r="G325" s="32"/>
      <c r="H325" s="32"/>
      <c r="I325" s="154"/>
      <c r="J325" s="154"/>
      <c r="K325" s="154"/>
      <c r="L325" s="32"/>
      <c r="M325" s="32"/>
      <c r="N325" s="32"/>
      <c r="O325" s="68"/>
      <c r="P325" s="68"/>
      <c r="Q325" s="68"/>
      <c r="R325" s="154"/>
      <c r="S325" s="32"/>
      <c r="T325" s="68"/>
      <c r="U325" s="154"/>
      <c r="V325" s="32"/>
      <c r="W325" s="68"/>
      <c r="X325" s="32"/>
    </row>
    <row r="326" spans="1:24">
      <c r="A326" s="32"/>
      <c r="B326" s="32"/>
      <c r="C326" s="32"/>
      <c r="D326" s="32"/>
      <c r="E326" s="32"/>
      <c r="F326" s="32"/>
      <c r="G326" s="32"/>
      <c r="H326" s="32"/>
      <c r="I326" s="154"/>
      <c r="J326" s="154"/>
      <c r="K326" s="154"/>
      <c r="L326" s="32"/>
      <c r="M326" s="32"/>
      <c r="N326" s="32"/>
      <c r="O326" s="68"/>
      <c r="P326" s="68"/>
      <c r="Q326" s="68"/>
      <c r="R326" s="154"/>
      <c r="S326" s="32"/>
      <c r="T326" s="68"/>
      <c r="U326" s="154"/>
      <c r="V326" s="32"/>
      <c r="W326" s="68"/>
      <c r="X326" s="32"/>
    </row>
    <row r="327" spans="1:24">
      <c r="O327" s="68"/>
      <c r="P327" s="68"/>
    </row>
    <row r="1812" spans="8:8">
      <c r="H1812" s="3" t="s">
        <v>531</v>
      </c>
    </row>
  </sheetData>
  <mergeCells count="1">
    <mergeCell ref="T4:U4"/>
  </mergeCells>
  <conditionalFormatting sqref="AQ109:AR109">
    <cfRule type="cellIs" dxfId="85" priority="11" stopIfTrue="1" operator="lessThan">
      <formula>0</formula>
    </cfRule>
  </conditionalFormatting>
  <conditionalFormatting sqref="AQ86:AR86">
    <cfRule type="cellIs" dxfId="84" priority="12" stopIfTrue="1" operator="greaterThan">
      <formula>0</formula>
    </cfRule>
  </conditionalFormatting>
  <conditionalFormatting sqref="AQ86:AR86">
    <cfRule type="cellIs" dxfId="83" priority="10" operator="lessThan">
      <formula>0</formula>
    </cfRule>
  </conditionalFormatting>
  <conditionalFormatting sqref="H10:H27">
    <cfRule type="cellIs" dxfId="82" priority="8" operator="lessThan">
      <formula>0</formula>
    </cfRule>
    <cfRule type="cellIs" dxfId="81" priority="9" operator="greaterThan">
      <formula>0</formula>
    </cfRule>
  </conditionalFormatting>
  <conditionalFormatting sqref="M10:M27">
    <cfRule type="cellIs" dxfId="80" priority="6" operator="lessThan">
      <formula>0</formula>
    </cfRule>
    <cfRule type="cellIs" dxfId="79" priority="7" operator="greaterThan">
      <formula>0</formula>
    </cfRule>
  </conditionalFormatting>
  <conditionalFormatting sqref="P10:P27">
    <cfRule type="cellIs" dxfId="78" priority="4" operator="lessThan">
      <formula>0</formula>
    </cfRule>
    <cfRule type="cellIs" dxfId="77" priority="5" operator="greaterThan">
      <formula>0</formula>
    </cfRule>
  </conditionalFormatting>
  <conditionalFormatting sqref="G10:G27">
    <cfRule type="cellIs" dxfId="76" priority="3" operator="greaterThan">
      <formula>1000</formula>
    </cfRule>
  </conditionalFormatting>
  <conditionalFormatting sqref="L10:L27">
    <cfRule type="top10" dxfId="75" priority="1" percent="1" bottom="1" rank="10"/>
    <cfRule type="top10" dxfId="74" priority="2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5C31A-FC38-4B14-AD98-ABE4A616431D}">
  <dimension ref="A1:AO1793"/>
  <sheetViews>
    <sheetView topLeftCell="A70" zoomScale="87" zoomScaleNormal="87" workbookViewId="0">
      <selection activeCell="Y17" sqref="Y17"/>
    </sheetView>
  </sheetViews>
  <sheetFormatPr baseColWidth="10" defaultRowHeight="15"/>
  <cols>
    <col min="1" max="1" width="5.90625" customWidth="1"/>
    <col min="3" max="3" width="3" customWidth="1"/>
    <col min="4" max="4" width="7" customWidth="1"/>
    <col min="5" max="5" width="6.54296875" customWidth="1"/>
    <col min="6" max="6" width="5.453125" customWidth="1"/>
    <col min="7" max="7" width="6.1796875" style="96" customWidth="1"/>
    <col min="8" max="8" width="6" style="96" customWidth="1"/>
    <col min="9" max="9" width="6.36328125" customWidth="1"/>
    <col min="10" max="10" width="5.90625" customWidth="1"/>
    <col min="11" max="11" width="8" style="9" customWidth="1"/>
    <col min="12" max="12" width="6.81640625" style="9" customWidth="1"/>
    <col min="13" max="13" width="7" style="96" customWidth="1"/>
    <col min="14" max="14" width="7.453125" customWidth="1"/>
    <col min="15" max="15" width="7.1796875" style="9" customWidth="1"/>
    <col min="16" max="16" width="7.08984375" style="96" customWidth="1"/>
    <col min="17" max="17" width="7.54296875" customWidth="1"/>
    <col min="18" max="18" width="9.453125" style="9" customWidth="1"/>
    <col min="19" max="19" width="8.453125" customWidth="1"/>
    <col min="20" max="20" width="11" customWidth="1"/>
    <col min="21" max="21" width="8.90625" customWidth="1"/>
    <col min="22" max="22" width="9.36328125" customWidth="1"/>
    <col min="23" max="23" width="9.54296875" customWidth="1"/>
    <col min="24" max="24" width="8.453125" customWidth="1"/>
    <col min="26" max="26" width="9.453125" customWidth="1"/>
    <col min="27" max="27" width="8.90625" customWidth="1"/>
    <col min="28" max="28" width="12.36328125" customWidth="1"/>
    <col min="29" max="29" width="14.54296875" customWidth="1"/>
    <col min="37" max="37" width="14" customWidth="1"/>
    <col min="38" max="38" width="12.54296875" customWidth="1"/>
    <col min="39" max="39" width="10.90625" customWidth="1"/>
  </cols>
  <sheetData>
    <row r="1" spans="1:3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2" spans="1:34" s="126" customFormat="1" ht="31.8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/>
      <c r="AA2"/>
      <c r="AB2"/>
      <c r="AC2"/>
      <c r="AD2"/>
      <c r="AE2"/>
      <c r="AF2"/>
    </row>
    <row r="3" spans="1:34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</row>
    <row r="4" spans="1:3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34" s="124" customFormat="1" ht="16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143"/>
      <c r="U5" s="143"/>
      <c r="V5" s="143"/>
      <c r="W5" s="143"/>
      <c r="X5" s="143"/>
      <c r="Y5" s="143"/>
      <c r="AG5" s="180"/>
      <c r="AH5" s="180"/>
    </row>
    <row r="6" spans="1:34" ht="15.6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AG6" s="5"/>
      <c r="AH6" s="5"/>
    </row>
    <row r="7" spans="1:34" ht="15.6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AG7" s="5"/>
      <c r="AH7" s="5"/>
    </row>
    <row r="8" spans="1:34" ht="15.6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AD8" s="5"/>
      <c r="AE8" s="5"/>
    </row>
    <row r="9" spans="1:34" ht="15.6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AD9" s="5"/>
      <c r="AE9" s="5"/>
    </row>
    <row r="10" spans="1:34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34" ht="15.6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1"/>
      <c r="V11" s="5"/>
    </row>
    <row r="12" spans="1:34" ht="15.6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1"/>
      <c r="V12" s="5"/>
    </row>
    <row r="13" spans="1:34" ht="15.6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1"/>
      <c r="V13" s="5"/>
      <c r="X13" s="2"/>
      <c r="Y13" s="2"/>
      <c r="Z13" s="2"/>
    </row>
    <row r="14" spans="1:34" ht="15.6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11"/>
      <c r="V14" s="5"/>
      <c r="X14" s="2"/>
      <c r="Y14" s="2"/>
      <c r="Z14" s="4"/>
      <c r="AA14" s="4"/>
      <c r="AB14" s="4"/>
    </row>
    <row r="15" spans="1:34" ht="15.6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11"/>
      <c r="V15" s="5"/>
      <c r="X15" s="1"/>
      <c r="Y15" s="1"/>
      <c r="Z15" s="9"/>
      <c r="AA15" s="9"/>
      <c r="AB15" s="9"/>
    </row>
    <row r="16" spans="1:34" ht="15.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11"/>
      <c r="V16" s="5"/>
      <c r="X16" s="1"/>
      <c r="Y16" s="1"/>
      <c r="Z16" s="9"/>
      <c r="AA16" s="9"/>
      <c r="AB16" s="9"/>
    </row>
    <row r="17" spans="1:28" ht="15.6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11"/>
      <c r="V17" s="5"/>
      <c r="X17" s="1"/>
      <c r="Y17" s="1"/>
      <c r="Z17" s="9"/>
      <c r="AA17" s="9"/>
      <c r="AB17" s="9"/>
    </row>
    <row r="18" spans="1:28" ht="15.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5"/>
      <c r="V18" s="5"/>
      <c r="X18" s="1"/>
      <c r="Y18" s="1"/>
      <c r="Z18" s="9"/>
      <c r="AA18" s="9"/>
      <c r="AB18" s="9"/>
    </row>
    <row r="19" spans="1:28" ht="15.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5"/>
      <c r="V19" s="5"/>
      <c r="X19" s="1"/>
      <c r="Y19" s="1"/>
      <c r="Z19" s="9"/>
      <c r="AA19" s="9"/>
      <c r="AB19" s="9"/>
    </row>
    <row r="20" spans="1:28" ht="15.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5"/>
      <c r="V20" s="5"/>
      <c r="X20" s="1"/>
      <c r="Y20" s="1"/>
      <c r="Z20" s="9"/>
      <c r="AA20" s="9"/>
      <c r="AB20" s="9"/>
    </row>
    <row r="21" spans="1:28" ht="15.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5"/>
      <c r="V21" s="5"/>
      <c r="X21" s="1"/>
      <c r="Y21" s="1"/>
      <c r="Z21" s="9"/>
      <c r="AA21" s="9"/>
      <c r="AB21" s="9"/>
    </row>
    <row r="22" spans="1:28" ht="15.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5"/>
      <c r="V22" s="5"/>
      <c r="X22" s="1"/>
      <c r="Y22" s="1"/>
      <c r="Z22" s="9"/>
      <c r="AA22" s="9"/>
      <c r="AB22" s="9"/>
    </row>
    <row r="23" spans="1:28" ht="15.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5"/>
      <c r="V23" s="5"/>
      <c r="X23" s="1"/>
      <c r="Y23" s="1"/>
      <c r="Z23" s="9"/>
      <c r="AA23" s="9"/>
      <c r="AB23" s="9"/>
    </row>
    <row r="24" spans="1:28" ht="15.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5"/>
      <c r="V24" s="5"/>
      <c r="X24" s="11"/>
      <c r="Y24" s="11"/>
      <c r="Z24" s="9"/>
      <c r="AA24" s="9"/>
      <c r="AB24" s="9"/>
    </row>
    <row r="25" spans="1:28" ht="16.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5"/>
      <c r="V25" s="5"/>
      <c r="X25" s="11"/>
      <c r="Y25" s="11"/>
      <c r="Z25" s="9"/>
      <c r="AA25" s="9"/>
      <c r="AB25" s="9"/>
    </row>
    <row r="26" spans="1:28" ht="16.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5"/>
      <c r="V26" s="5"/>
      <c r="X26" s="11"/>
      <c r="Y26" s="11"/>
      <c r="Z26" s="9"/>
      <c r="AA26" s="9"/>
      <c r="AB26" s="9"/>
    </row>
    <row r="27" spans="1:28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X27" s="11"/>
      <c r="Y27" s="11"/>
      <c r="Z27" s="9"/>
      <c r="AA27" s="9"/>
      <c r="AB27" s="9"/>
    </row>
    <row r="28" spans="1:28" ht="17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V28" s="5"/>
      <c r="X28" s="11"/>
      <c r="Y28" s="11"/>
      <c r="Z28" s="9"/>
      <c r="AA28" s="9"/>
      <c r="AB28" s="9"/>
    </row>
    <row r="29" spans="1:28" ht="17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V29" s="5"/>
      <c r="X29" s="11"/>
      <c r="Y29" s="11"/>
      <c r="Z29" s="9"/>
      <c r="AA29" s="9"/>
      <c r="AB29" s="9"/>
    </row>
    <row r="30" spans="1:28" ht="16.649999999999999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X30" s="50"/>
      <c r="Y30" s="50"/>
      <c r="Z30" s="9"/>
      <c r="AA30" s="9"/>
      <c r="AB30" s="9"/>
    </row>
    <row r="31" spans="1:28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8" ht="15.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1"/>
      <c r="V32" s="18"/>
      <c r="X32" s="1"/>
      <c r="Y32" s="5"/>
    </row>
    <row r="33" spans="1:22" ht="15.6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1"/>
      <c r="V33" s="18"/>
    </row>
    <row r="34" spans="1:22" ht="15.6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1"/>
      <c r="V34" s="18"/>
    </row>
    <row r="35" spans="1:22" ht="15.6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1"/>
      <c r="V35" s="18"/>
    </row>
    <row r="36" spans="1:22" ht="15.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11"/>
      <c r="V36" s="18"/>
    </row>
    <row r="37" spans="1:22" ht="15.6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11"/>
      <c r="V37" s="18"/>
    </row>
    <row r="38" spans="1:22" ht="15.6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11"/>
      <c r="V38" s="18"/>
    </row>
    <row r="39" spans="1:22" ht="15.6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11"/>
      <c r="V39" s="18"/>
    </row>
    <row r="40" spans="1:22" ht="15.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5"/>
      <c r="V40" s="18"/>
    </row>
    <row r="41" spans="1:22" ht="15.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5"/>
      <c r="V41" s="18"/>
    </row>
    <row r="42" spans="1:22" ht="15.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5"/>
      <c r="V42" s="18"/>
    </row>
    <row r="43" spans="1:22" ht="15.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5"/>
      <c r="V43" s="18"/>
    </row>
    <row r="44" spans="1:22" ht="15.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5"/>
      <c r="V44" s="18"/>
    </row>
    <row r="45" spans="1:22" ht="15.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5"/>
      <c r="V45" s="18"/>
    </row>
    <row r="46" spans="1:22" ht="15.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5"/>
      <c r="V46" s="18"/>
    </row>
    <row r="47" spans="1:2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53"/>
      <c r="T47" s="53"/>
    </row>
    <row r="48" spans="1:2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53"/>
      <c r="T48" s="53"/>
      <c r="U48" s="4"/>
      <c r="V48" s="4"/>
    </row>
    <row r="49" spans="1:41" ht="15.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T49" s="53"/>
      <c r="U49" s="53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5"/>
    </row>
    <row r="50" spans="1:41" ht="15.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T50" s="53"/>
      <c r="U50" s="53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4"/>
      <c r="AJ50" s="11"/>
      <c r="AK50" s="11"/>
      <c r="AL50" s="1"/>
      <c r="AM50" s="5"/>
    </row>
    <row r="51" spans="1:41" ht="15.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T51" s="53"/>
      <c r="U51" s="53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4"/>
      <c r="AJ51" s="11"/>
      <c r="AK51" s="11"/>
      <c r="AL51" s="1"/>
      <c r="AM51" s="5"/>
    </row>
    <row r="52" spans="1:41" ht="15.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T52" s="53"/>
      <c r="U52" s="53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4"/>
      <c r="AJ52" s="11"/>
      <c r="AK52" s="11"/>
      <c r="AL52" s="1"/>
      <c r="AM52" s="5"/>
    </row>
    <row r="53" spans="1:41" ht="15.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T53" s="53"/>
      <c r="U53" s="53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4"/>
      <c r="AJ53" s="11"/>
      <c r="AK53" s="11"/>
      <c r="AL53" s="11"/>
      <c r="AM53" s="5"/>
    </row>
    <row r="54" spans="1:41" ht="15.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T54" s="53"/>
      <c r="U54" s="53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4"/>
      <c r="AJ54" s="11"/>
      <c r="AK54" s="11"/>
      <c r="AL54" s="11"/>
      <c r="AM54" s="5"/>
    </row>
    <row r="55" spans="1:41" ht="15.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T55" s="53"/>
      <c r="U55" s="53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4"/>
      <c r="AJ55" s="11"/>
      <c r="AK55" s="11"/>
      <c r="AL55" s="11"/>
      <c r="AM55" s="5"/>
    </row>
    <row r="56" spans="1:41" ht="15.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T56" s="53"/>
      <c r="U56" s="53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4"/>
      <c r="AJ56" s="11"/>
      <c r="AK56" s="11"/>
      <c r="AL56" s="11"/>
      <c r="AM56" s="5"/>
    </row>
    <row r="57" spans="1:41" ht="15.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T57" s="53"/>
      <c r="U57" s="53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4"/>
      <c r="AJ57" s="11"/>
      <c r="AK57" s="11"/>
      <c r="AL57" s="5"/>
      <c r="AM57" s="5"/>
    </row>
    <row r="58" spans="1:41" ht="15.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T58" s="53"/>
      <c r="U58" s="53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4"/>
      <c r="AJ58" s="11"/>
      <c r="AK58" s="11"/>
      <c r="AL58" s="5"/>
      <c r="AM58" s="5"/>
    </row>
    <row r="59" spans="1:41" ht="15.6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T59" s="53"/>
      <c r="U59" s="53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4"/>
      <c r="AJ59" s="11"/>
      <c r="AK59" s="11"/>
      <c r="AL59" s="5"/>
      <c r="AM59" s="5"/>
    </row>
    <row r="60" spans="1:41" ht="15.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T60" s="53"/>
      <c r="U60" s="53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K60" s="4"/>
      <c r="AL60" s="11"/>
      <c r="AM60" s="11"/>
      <c r="AN60" s="5"/>
      <c r="AO60" s="5"/>
    </row>
    <row r="61" spans="1:41" ht="15.6">
      <c r="G61" s="52"/>
      <c r="H61" s="52"/>
      <c r="N61" s="3"/>
      <c r="O61" s="14"/>
      <c r="P61" s="52"/>
      <c r="T61" s="53"/>
      <c r="U61" s="53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K61" s="4"/>
      <c r="AL61" s="11"/>
      <c r="AM61" s="11"/>
      <c r="AN61" s="5"/>
      <c r="AO61" s="5"/>
    </row>
    <row r="62" spans="1:41" ht="15.6">
      <c r="G62" s="52"/>
      <c r="H62" s="52"/>
      <c r="N62" s="3"/>
      <c r="O62" s="14"/>
      <c r="P62" s="52"/>
      <c r="T62" s="53"/>
      <c r="U62" s="53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K62" s="4"/>
      <c r="AL62" s="11"/>
      <c r="AM62" s="11"/>
      <c r="AN62" s="5"/>
      <c r="AO62" s="5"/>
    </row>
    <row r="63" spans="1:41" ht="15.6">
      <c r="G63" s="52"/>
      <c r="H63" s="52"/>
      <c r="N63" s="3"/>
      <c r="O63" s="14"/>
      <c r="P63" s="52"/>
      <c r="T63" s="53"/>
      <c r="U63" s="53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K63" s="4"/>
      <c r="AL63" s="11"/>
      <c r="AM63" s="11"/>
      <c r="AN63" s="5"/>
      <c r="AO63" s="5"/>
    </row>
    <row r="64" spans="1:41" ht="15.6">
      <c r="G64" s="52"/>
      <c r="H64" s="52"/>
      <c r="N64" s="3"/>
      <c r="O64" s="14"/>
      <c r="P64" s="52"/>
      <c r="T64" s="53"/>
      <c r="U64" s="53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K64" s="4"/>
      <c r="AL64" s="11"/>
      <c r="AM64" s="11"/>
      <c r="AN64" s="5"/>
      <c r="AO64" s="5"/>
    </row>
    <row r="65" spans="7:41" ht="15.6">
      <c r="G65" s="52"/>
      <c r="H65" s="52"/>
      <c r="N65" s="3"/>
      <c r="O65" s="14"/>
      <c r="P65" s="52"/>
      <c r="T65" s="53"/>
      <c r="U65" s="53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K65" s="4"/>
      <c r="AL65" s="5"/>
      <c r="AM65" s="5"/>
      <c r="AN65" s="5"/>
      <c r="AO65" s="5"/>
    </row>
    <row r="66" spans="7:41">
      <c r="G66" s="52"/>
      <c r="H66" s="52"/>
      <c r="N66" s="3"/>
      <c r="O66" s="14"/>
      <c r="P66" s="52"/>
      <c r="T66" s="53"/>
      <c r="U66" s="53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K66" s="11"/>
      <c r="AL66" s="11"/>
    </row>
    <row r="67" spans="7:41" ht="15.6">
      <c r="G67" s="52"/>
      <c r="H67" s="52"/>
      <c r="N67" s="3"/>
      <c r="O67" s="14"/>
      <c r="P67" s="52"/>
      <c r="T67" s="53"/>
      <c r="U67" s="53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K67" s="5"/>
      <c r="AL67" s="5"/>
      <c r="AM67" s="5"/>
      <c r="AO67" s="5"/>
    </row>
    <row r="68" spans="7:41">
      <c r="G68" s="52"/>
      <c r="H68" s="52"/>
      <c r="N68" s="3"/>
      <c r="O68" s="14"/>
      <c r="P68" s="52"/>
      <c r="T68" s="53"/>
      <c r="U68" s="53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K68" s="11"/>
      <c r="AL68" s="11"/>
    </row>
    <row r="69" spans="7:41">
      <c r="G69" s="52"/>
      <c r="H69" s="52"/>
      <c r="N69" s="3"/>
      <c r="O69" s="14"/>
      <c r="P69" s="52"/>
      <c r="T69" s="53"/>
      <c r="U69" s="53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K69" s="11"/>
      <c r="AL69" s="11"/>
    </row>
    <row r="70" spans="7:41" ht="15.6">
      <c r="G70" s="52"/>
      <c r="H70" s="52"/>
      <c r="N70" s="3"/>
      <c r="O70" s="14"/>
      <c r="P70" s="52"/>
      <c r="T70" s="53"/>
      <c r="U70" s="53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K70" s="2"/>
      <c r="AL70" s="5"/>
      <c r="AM70" s="5"/>
      <c r="AO70" s="2"/>
    </row>
    <row r="71" spans="7:41">
      <c r="G71" s="52"/>
      <c r="H71" s="52"/>
      <c r="N71" s="3"/>
      <c r="O71" s="14"/>
      <c r="P71" s="52"/>
      <c r="T71" s="53"/>
      <c r="U71" s="53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K71" s="4"/>
      <c r="AL71" s="4"/>
      <c r="AM71" s="4"/>
      <c r="AN71" s="4"/>
      <c r="AO71" s="4"/>
    </row>
    <row r="72" spans="7:41" ht="15.6">
      <c r="G72" s="52"/>
      <c r="H72" s="52"/>
      <c r="N72" s="3"/>
      <c r="O72" s="14"/>
      <c r="P72" s="52"/>
      <c r="T72" s="53"/>
      <c r="U72" s="53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K72" s="4"/>
      <c r="AL72" s="11"/>
      <c r="AM72" s="11"/>
      <c r="AN72" s="1"/>
      <c r="AO72" s="5"/>
    </row>
    <row r="73" spans="7:41" ht="15.6">
      <c r="G73" s="52"/>
      <c r="H73" s="52"/>
      <c r="N73" s="3"/>
      <c r="O73" s="14"/>
      <c r="P73" s="52"/>
      <c r="T73" s="53"/>
      <c r="U73" s="53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K73" s="4"/>
      <c r="AL73" s="11"/>
      <c r="AM73" s="11"/>
      <c r="AN73" s="1"/>
      <c r="AO73" s="5"/>
    </row>
    <row r="74" spans="7:41" ht="15.6">
      <c r="G74" s="52"/>
      <c r="H74" s="52"/>
      <c r="N74" s="3"/>
      <c r="O74" s="14"/>
      <c r="P74" s="52"/>
      <c r="T74" s="53"/>
      <c r="U74" s="53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K74" s="4"/>
      <c r="AL74" s="11"/>
      <c r="AM74" s="11"/>
      <c r="AN74" s="1"/>
      <c r="AO74" s="5"/>
    </row>
    <row r="75" spans="7:41" ht="15.6">
      <c r="G75" s="52"/>
      <c r="H75" s="52"/>
      <c r="N75" s="3"/>
      <c r="O75" s="14"/>
      <c r="P75" s="52"/>
      <c r="T75" s="53"/>
      <c r="U75" s="53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K75" s="4"/>
      <c r="AL75" s="11"/>
      <c r="AM75" s="11"/>
      <c r="AN75" s="1"/>
      <c r="AO75" s="5"/>
    </row>
    <row r="76" spans="7:41" ht="15.6">
      <c r="G76" s="52"/>
      <c r="H76" s="52"/>
      <c r="N76" s="3"/>
      <c r="O76" s="14"/>
      <c r="P76" s="52"/>
      <c r="T76" s="53"/>
      <c r="U76" s="53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K76" s="4"/>
      <c r="AL76" s="11"/>
      <c r="AM76" s="11"/>
      <c r="AN76" s="11"/>
      <c r="AO76" s="5"/>
    </row>
    <row r="77" spans="7:41" ht="15.6">
      <c r="G77" s="52"/>
      <c r="H77" s="52"/>
      <c r="N77" s="3"/>
      <c r="O77" s="14"/>
      <c r="P77" s="52"/>
      <c r="T77" s="53"/>
      <c r="U77" s="53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K77" s="4"/>
      <c r="AL77" s="11"/>
      <c r="AM77" s="11"/>
      <c r="AN77" s="11"/>
      <c r="AO77" s="5"/>
    </row>
    <row r="78" spans="7:41" ht="15.6">
      <c r="G78" s="52"/>
      <c r="H78" s="52"/>
      <c r="N78" s="3"/>
      <c r="O78" s="14"/>
      <c r="P78" s="52"/>
      <c r="T78" s="53"/>
      <c r="U78" s="53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K78" s="4"/>
      <c r="AL78" s="11"/>
      <c r="AM78" s="11"/>
      <c r="AN78" s="11"/>
      <c r="AO78" s="5"/>
    </row>
    <row r="79" spans="7:41" ht="15.6">
      <c r="G79" s="52"/>
      <c r="H79" s="52"/>
      <c r="N79" s="3"/>
      <c r="O79" s="14"/>
      <c r="P79" s="52"/>
      <c r="T79" s="53"/>
      <c r="U79" s="53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K79" s="4"/>
      <c r="AL79" s="11"/>
      <c r="AM79" s="11"/>
      <c r="AN79" s="11"/>
      <c r="AO79" s="5"/>
    </row>
    <row r="80" spans="7:41" ht="15.6">
      <c r="G80" s="52"/>
      <c r="H80" s="52"/>
      <c r="N80" s="3"/>
      <c r="O80" s="14"/>
      <c r="P80" s="52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K80" s="4"/>
      <c r="AL80" s="11"/>
      <c r="AM80" s="11"/>
      <c r="AN80" s="5"/>
      <c r="AO80" s="5"/>
    </row>
    <row r="81" spans="7:41" ht="15.6">
      <c r="G81" s="52"/>
      <c r="H81" s="52"/>
      <c r="N81" s="3"/>
      <c r="O81" s="14"/>
      <c r="P81" s="52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K81" s="4"/>
      <c r="AL81" s="11"/>
      <c r="AM81" s="11"/>
      <c r="AN81" s="5"/>
      <c r="AO81" s="5"/>
    </row>
    <row r="82" spans="7:41" ht="15.6">
      <c r="G82" s="52"/>
      <c r="H82" s="52"/>
      <c r="N82" s="3"/>
      <c r="O82" s="14"/>
      <c r="P82" s="52"/>
      <c r="T82" s="53"/>
      <c r="U82" s="53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K82" s="4"/>
      <c r="AL82" s="11"/>
      <c r="AM82" s="11"/>
      <c r="AN82" s="5"/>
      <c r="AO82" s="5"/>
    </row>
    <row r="83" spans="7:41" ht="15.6">
      <c r="T83" s="53"/>
      <c r="U83" s="53"/>
      <c r="AG83" s="1"/>
      <c r="AH83" s="1"/>
      <c r="AI83" s="1"/>
      <c r="AK83" s="4"/>
      <c r="AL83" s="11"/>
      <c r="AM83" s="11"/>
      <c r="AN83" s="5"/>
      <c r="AO83" s="5"/>
    </row>
    <row r="84" spans="7:41" ht="15.6">
      <c r="T84" s="53"/>
      <c r="U84" s="53"/>
      <c r="AI84" s="1"/>
      <c r="AK84" s="4"/>
      <c r="AL84" s="11"/>
      <c r="AM84" s="11"/>
      <c r="AN84" s="5"/>
      <c r="AO84" s="5"/>
    </row>
    <row r="85" spans="7:41" ht="15.6">
      <c r="G85" s="52"/>
      <c r="H85" s="52"/>
      <c r="N85" s="3"/>
      <c r="O85" s="14"/>
      <c r="P85" s="52"/>
      <c r="T85" s="53"/>
      <c r="U85" s="53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I85" s="1"/>
      <c r="AK85" s="4"/>
      <c r="AL85" s="11"/>
      <c r="AM85" s="11"/>
      <c r="AN85" s="5"/>
      <c r="AO85" s="5"/>
    </row>
    <row r="86" spans="7:41" ht="15.6">
      <c r="G86" s="52"/>
      <c r="H86" s="52"/>
      <c r="N86" s="3"/>
      <c r="O86" s="14"/>
      <c r="P86" s="52"/>
      <c r="T86" s="53"/>
      <c r="U86" s="53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K86" s="4"/>
      <c r="AL86" s="11"/>
      <c r="AM86" s="11"/>
      <c r="AN86" s="5"/>
      <c r="AO86" s="5"/>
    </row>
    <row r="87" spans="7:41" ht="15.6">
      <c r="G87" s="52"/>
      <c r="H87" s="52"/>
      <c r="N87" s="3"/>
      <c r="O87" s="14"/>
      <c r="P87" s="52"/>
      <c r="T87" s="53"/>
      <c r="U87" s="53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K87" s="4"/>
      <c r="AL87" s="11"/>
      <c r="AM87" s="11"/>
      <c r="AN87" s="5"/>
      <c r="AO87" s="5"/>
    </row>
    <row r="88" spans="7:41" ht="15.6">
      <c r="G88" s="52"/>
      <c r="H88" s="52"/>
      <c r="N88" s="3"/>
      <c r="O88" s="14"/>
      <c r="P88" s="52"/>
      <c r="T88" s="53"/>
      <c r="U88" s="53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K88" s="4"/>
      <c r="AL88" s="5"/>
      <c r="AM88" s="5"/>
      <c r="AN88" s="5"/>
      <c r="AO88" s="5"/>
    </row>
    <row r="89" spans="7:41">
      <c r="G89" s="52"/>
      <c r="H89" s="52"/>
      <c r="N89" s="3"/>
      <c r="O89" s="14"/>
      <c r="P89" s="52"/>
      <c r="T89" s="53"/>
      <c r="U89" s="53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K89" s="11"/>
      <c r="AL89" s="11"/>
    </row>
    <row r="90" spans="7:41" ht="15.6">
      <c r="G90" s="52"/>
      <c r="H90" s="52"/>
      <c r="N90" s="3"/>
      <c r="O90" s="14"/>
      <c r="P90" s="52"/>
      <c r="T90" s="53"/>
      <c r="U90" s="53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K90" s="5"/>
      <c r="AL90" s="5"/>
      <c r="AM90" s="5"/>
      <c r="AO90" s="5"/>
    </row>
    <row r="91" spans="7:41">
      <c r="G91" s="52"/>
      <c r="H91" s="52"/>
      <c r="N91" s="3"/>
      <c r="O91" s="14"/>
      <c r="P91" s="52"/>
      <c r="T91" s="53"/>
      <c r="U91" s="53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K91" s="11"/>
      <c r="AL91" s="11"/>
    </row>
    <row r="92" spans="7:41">
      <c r="G92" s="52"/>
      <c r="H92" s="52"/>
      <c r="N92" s="3"/>
      <c r="O92" s="14"/>
      <c r="P92" s="52"/>
      <c r="T92" s="53"/>
      <c r="U92" s="53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K92" s="11"/>
      <c r="AL92" s="11"/>
    </row>
    <row r="93" spans="7:41">
      <c r="G93" s="52"/>
      <c r="H93" s="52"/>
      <c r="N93" s="3"/>
      <c r="O93" s="14"/>
      <c r="P93" s="52"/>
      <c r="T93" s="53"/>
      <c r="U93" s="53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K93" s="11"/>
      <c r="AL93" s="11"/>
    </row>
    <row r="94" spans="7:41">
      <c r="G94" s="52"/>
      <c r="H94" s="52"/>
      <c r="N94" s="3"/>
      <c r="O94" s="14"/>
      <c r="P94" s="52"/>
      <c r="T94" s="53"/>
      <c r="U94" s="53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K94" s="11"/>
      <c r="AL94" s="11"/>
    </row>
    <row r="95" spans="7:41">
      <c r="G95" s="52"/>
      <c r="H95" s="52"/>
      <c r="N95" s="3"/>
      <c r="O95" s="14"/>
      <c r="P95" s="52"/>
      <c r="T95" s="53"/>
      <c r="U95" s="53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K95" s="11"/>
      <c r="AL95" s="11"/>
    </row>
    <row r="96" spans="7:41">
      <c r="G96" s="52"/>
      <c r="H96" s="52"/>
      <c r="N96" s="3"/>
      <c r="O96" s="14"/>
      <c r="P96" s="52"/>
      <c r="T96" s="53"/>
      <c r="U96" s="53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K96" s="11"/>
      <c r="AL96" s="11"/>
    </row>
    <row r="97" spans="7:38">
      <c r="G97" s="52"/>
      <c r="H97" s="52"/>
      <c r="N97" s="3"/>
      <c r="O97" s="14"/>
      <c r="P97" s="52"/>
      <c r="T97" s="53"/>
      <c r="U97" s="53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K97" s="11"/>
      <c r="AL97" s="11"/>
    </row>
    <row r="98" spans="7:38">
      <c r="G98" s="52"/>
      <c r="H98" s="52"/>
      <c r="N98" s="3"/>
      <c r="O98" s="14"/>
      <c r="P98" s="52"/>
      <c r="T98" s="53"/>
      <c r="U98" s="53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K98" s="11"/>
      <c r="AL98" s="11"/>
    </row>
    <row r="99" spans="7:38">
      <c r="G99" s="52"/>
      <c r="H99" s="52"/>
      <c r="N99" s="3"/>
      <c r="O99" s="14"/>
      <c r="P99" s="52"/>
      <c r="T99" s="53"/>
      <c r="U99" s="53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K99" s="11"/>
      <c r="AL99" s="11"/>
    </row>
    <row r="100" spans="7:38">
      <c r="G100" s="52"/>
      <c r="H100" s="52"/>
      <c r="N100" s="3"/>
      <c r="O100" s="14"/>
      <c r="P100" s="52"/>
      <c r="T100" s="53"/>
      <c r="U100" s="53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K100" s="11"/>
      <c r="AL100" s="11"/>
    </row>
    <row r="101" spans="7:38">
      <c r="G101" s="52"/>
      <c r="H101" s="52"/>
      <c r="N101" s="3"/>
      <c r="O101" s="14"/>
      <c r="P101" s="52"/>
      <c r="T101" s="53"/>
      <c r="U101" s="53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K101" s="11"/>
      <c r="AL101" s="11"/>
    </row>
    <row r="102" spans="7:38">
      <c r="G102" s="52"/>
      <c r="H102" s="52"/>
      <c r="N102" s="3"/>
      <c r="O102" s="14"/>
      <c r="P102" s="52"/>
      <c r="T102" s="53"/>
      <c r="U102" s="53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K102" s="11"/>
      <c r="AL102" s="11"/>
    </row>
    <row r="103" spans="7:38">
      <c r="G103" s="52"/>
      <c r="H103" s="52"/>
      <c r="N103" s="3"/>
      <c r="O103" s="14"/>
      <c r="P103" s="52"/>
      <c r="T103" s="53"/>
      <c r="U103" s="53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K103" s="11"/>
      <c r="AL103" s="11"/>
    </row>
    <row r="104" spans="7:38">
      <c r="G104" s="52"/>
      <c r="H104" s="52"/>
      <c r="N104" s="3"/>
      <c r="O104" s="14"/>
      <c r="P104" s="52"/>
      <c r="T104" s="53"/>
      <c r="U104" s="53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K104" s="11"/>
      <c r="AL104" s="11"/>
    </row>
    <row r="105" spans="7:38">
      <c r="G105" s="52"/>
      <c r="H105" s="52"/>
      <c r="N105" s="3"/>
      <c r="O105" s="14"/>
      <c r="P105" s="52"/>
      <c r="T105" s="53"/>
      <c r="U105" s="53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K105" s="11"/>
      <c r="AL105" s="11"/>
    </row>
    <row r="106" spans="7:38">
      <c r="G106" s="52"/>
      <c r="H106" s="52"/>
      <c r="N106" s="3"/>
      <c r="O106" s="14"/>
      <c r="P106" s="52"/>
      <c r="T106" s="53"/>
      <c r="U106" s="53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K106" s="11"/>
      <c r="AL106" s="11"/>
    </row>
    <row r="107" spans="7:38">
      <c r="G107" s="52"/>
      <c r="H107" s="52"/>
      <c r="N107" s="3"/>
      <c r="O107" s="14"/>
      <c r="P107" s="52"/>
      <c r="T107" s="53"/>
      <c r="U107" s="53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K107" s="11"/>
      <c r="AL107" s="11"/>
    </row>
    <row r="108" spans="7:38">
      <c r="G108" s="52"/>
      <c r="H108" s="52"/>
      <c r="N108" s="3"/>
      <c r="O108" s="14"/>
      <c r="P108" s="52"/>
      <c r="T108" s="53"/>
      <c r="U108" s="53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K108" s="11"/>
      <c r="AL108" s="11"/>
    </row>
    <row r="109" spans="7:38">
      <c r="G109" s="52"/>
      <c r="H109" s="52"/>
      <c r="N109" s="3"/>
      <c r="O109" s="14"/>
      <c r="P109" s="52"/>
      <c r="T109" s="53"/>
      <c r="U109" s="53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K109" s="11"/>
      <c r="AL109" s="11"/>
    </row>
    <row r="110" spans="7:38">
      <c r="G110" s="52"/>
      <c r="H110" s="52"/>
      <c r="N110" s="3"/>
      <c r="O110" s="14"/>
      <c r="P110" s="52"/>
      <c r="T110" s="53"/>
      <c r="U110" s="53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K110" s="11"/>
      <c r="AL110" s="11"/>
    </row>
    <row r="111" spans="7:38">
      <c r="G111" s="52"/>
      <c r="H111" s="52"/>
      <c r="N111" s="3"/>
      <c r="O111" s="14"/>
      <c r="P111" s="52"/>
      <c r="T111" s="53"/>
      <c r="U111" s="53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K111" s="11"/>
      <c r="AL111" s="11"/>
    </row>
    <row r="112" spans="7:38">
      <c r="G112" s="52"/>
      <c r="H112" s="52"/>
      <c r="N112" s="3"/>
      <c r="O112" s="14"/>
      <c r="P112" s="52"/>
      <c r="T112" s="53"/>
      <c r="U112" s="53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K112" s="11"/>
      <c r="AL112" s="11"/>
    </row>
    <row r="113" spans="7:38">
      <c r="G113" s="52"/>
      <c r="H113" s="52"/>
      <c r="N113" s="3"/>
      <c r="O113" s="14"/>
      <c r="P113" s="52"/>
      <c r="T113" s="53"/>
      <c r="U113" s="53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K113" s="11"/>
      <c r="AL113" s="11"/>
    </row>
    <row r="114" spans="7:38">
      <c r="G114" s="52"/>
      <c r="H114" s="52"/>
      <c r="N114" s="3"/>
      <c r="O114" s="14"/>
      <c r="P114" s="52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K114" s="11"/>
      <c r="AL114" s="11"/>
    </row>
    <row r="115" spans="7:38">
      <c r="G115" s="52"/>
      <c r="H115" s="52"/>
      <c r="N115" s="3"/>
      <c r="O115" s="14"/>
      <c r="P115" s="52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K115" s="11"/>
      <c r="AL115" s="11"/>
    </row>
    <row r="116" spans="7:38">
      <c r="G116" s="52"/>
      <c r="H116" s="52"/>
      <c r="N116" s="3"/>
      <c r="O116" s="14"/>
      <c r="P116" s="52"/>
      <c r="T116" s="53"/>
      <c r="U116" s="53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K116" s="11"/>
      <c r="AL116" s="11"/>
    </row>
    <row r="117" spans="7:38">
      <c r="T117" s="53"/>
      <c r="U117" s="53"/>
      <c r="AG117" s="1"/>
      <c r="AH117" s="1"/>
      <c r="AI117" s="1"/>
      <c r="AK117" s="11"/>
      <c r="AL117" s="11"/>
    </row>
    <row r="118" spans="7:38">
      <c r="T118" s="53"/>
      <c r="U118" s="53"/>
      <c r="AI118" s="1"/>
      <c r="AK118" s="11"/>
      <c r="AL118" s="11"/>
    </row>
    <row r="119" spans="7:38">
      <c r="G119" s="52"/>
      <c r="H119" s="52"/>
      <c r="N119" s="3"/>
      <c r="O119" s="14"/>
      <c r="P119" s="52"/>
      <c r="T119" s="53"/>
      <c r="U119" s="53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I119" s="1"/>
      <c r="AK119" s="11"/>
      <c r="AL119" s="11"/>
    </row>
    <row r="120" spans="7:38">
      <c r="G120" s="52"/>
      <c r="H120" s="52"/>
      <c r="N120" s="3"/>
      <c r="O120" s="14"/>
      <c r="P120" s="52"/>
      <c r="T120" s="53"/>
      <c r="U120" s="53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K120" s="11"/>
      <c r="AL120" s="11"/>
    </row>
    <row r="121" spans="7:38">
      <c r="G121" s="52"/>
      <c r="H121" s="52"/>
      <c r="N121" s="3"/>
      <c r="O121" s="14"/>
      <c r="P121" s="52"/>
      <c r="T121" s="53"/>
      <c r="U121" s="53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K121" s="11"/>
      <c r="AL121" s="11"/>
    </row>
    <row r="122" spans="7:38">
      <c r="G122" s="52"/>
      <c r="H122" s="52"/>
      <c r="N122" s="3"/>
      <c r="O122" s="14"/>
      <c r="P122" s="52"/>
      <c r="T122" s="53"/>
      <c r="U122" s="53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K122" s="11"/>
      <c r="AL122" s="11"/>
    </row>
    <row r="123" spans="7:38">
      <c r="G123" s="52"/>
      <c r="H123" s="52"/>
      <c r="N123" s="3"/>
      <c r="O123" s="14"/>
      <c r="P123" s="52"/>
      <c r="T123" s="53"/>
      <c r="U123" s="53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K123" s="11"/>
      <c r="AL123" s="11"/>
    </row>
    <row r="124" spans="7:38">
      <c r="G124" s="52"/>
      <c r="H124" s="52"/>
      <c r="N124" s="3"/>
      <c r="O124" s="14"/>
      <c r="P124" s="52"/>
      <c r="T124" s="53"/>
      <c r="U124" s="53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K124" s="11"/>
      <c r="AL124" s="11"/>
    </row>
    <row r="125" spans="7:38">
      <c r="G125" s="52"/>
      <c r="H125" s="52"/>
      <c r="N125" s="3"/>
      <c r="O125" s="14"/>
      <c r="P125" s="52"/>
      <c r="T125" s="53"/>
      <c r="U125" s="53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K125" s="11"/>
      <c r="AL125" s="11"/>
    </row>
    <row r="126" spans="7:38">
      <c r="G126" s="52"/>
      <c r="H126" s="52"/>
      <c r="N126" s="3"/>
      <c r="O126" s="14"/>
      <c r="P126" s="52"/>
      <c r="T126" s="53"/>
      <c r="U126" s="53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K126" s="11"/>
      <c r="AL126" s="11"/>
    </row>
    <row r="127" spans="7:38">
      <c r="G127" s="52"/>
      <c r="H127" s="52"/>
      <c r="N127" s="3"/>
      <c r="O127" s="14"/>
      <c r="P127" s="52"/>
      <c r="T127" s="53"/>
      <c r="U127" s="53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K127" s="11"/>
      <c r="AL127" s="11"/>
    </row>
    <row r="128" spans="7:38">
      <c r="G128" s="52"/>
      <c r="H128" s="52"/>
      <c r="N128" s="3"/>
      <c r="O128" s="14"/>
      <c r="P128" s="52"/>
      <c r="T128" s="53"/>
      <c r="U128" s="53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K128" s="11"/>
      <c r="AL128" s="11"/>
    </row>
    <row r="129" spans="7:38">
      <c r="G129" s="52"/>
      <c r="H129" s="52"/>
      <c r="N129" s="3"/>
      <c r="O129" s="14"/>
      <c r="P129" s="52"/>
      <c r="T129" s="53"/>
      <c r="U129" s="53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K129" s="11"/>
      <c r="AL129" s="11"/>
    </row>
    <row r="130" spans="7:38">
      <c r="G130" s="52"/>
      <c r="H130" s="52"/>
      <c r="N130" s="3"/>
      <c r="O130" s="14"/>
      <c r="P130" s="52"/>
      <c r="T130" s="53"/>
      <c r="U130" s="53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K130" s="11"/>
      <c r="AL130" s="11"/>
    </row>
    <row r="131" spans="7:38">
      <c r="G131" s="52"/>
      <c r="H131" s="52"/>
      <c r="N131" s="3"/>
      <c r="O131" s="14"/>
      <c r="P131" s="52"/>
      <c r="T131" s="53"/>
      <c r="U131" s="53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K131" s="11"/>
      <c r="AL131" s="11"/>
    </row>
    <row r="132" spans="7:38">
      <c r="G132" s="52"/>
      <c r="H132" s="52"/>
      <c r="N132" s="3"/>
      <c r="O132" s="14"/>
      <c r="P132" s="52"/>
      <c r="T132" s="53"/>
      <c r="U132" s="53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K132" s="11"/>
      <c r="AL132" s="11"/>
    </row>
    <row r="133" spans="7:38">
      <c r="G133" s="52"/>
      <c r="H133" s="52"/>
      <c r="N133" s="3"/>
      <c r="O133" s="14"/>
      <c r="P133" s="52"/>
      <c r="T133" s="53"/>
      <c r="U133" s="53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K133" s="11"/>
      <c r="AL133" s="11"/>
    </row>
    <row r="134" spans="7:38">
      <c r="G134" s="52"/>
      <c r="H134" s="52"/>
      <c r="N134" s="3"/>
      <c r="O134" s="14"/>
      <c r="P134" s="52"/>
      <c r="T134" s="53"/>
      <c r="U134" s="53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K134" s="11"/>
      <c r="AL134" s="11"/>
    </row>
    <row r="135" spans="7:38">
      <c r="G135" s="52"/>
      <c r="H135" s="52"/>
      <c r="N135" s="3"/>
      <c r="O135" s="14"/>
      <c r="P135" s="52"/>
      <c r="T135" s="53"/>
      <c r="U135" s="53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K135" s="11"/>
      <c r="AL135" s="11"/>
    </row>
    <row r="136" spans="7:38">
      <c r="G136" s="52"/>
      <c r="H136" s="52"/>
      <c r="N136" s="3"/>
      <c r="O136" s="14"/>
      <c r="P136" s="52"/>
      <c r="T136" s="53"/>
      <c r="U136" s="53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K136" s="11"/>
      <c r="AL136" s="11"/>
    </row>
    <row r="137" spans="7:38">
      <c r="G137" s="52"/>
      <c r="H137" s="52"/>
      <c r="N137" s="3"/>
      <c r="O137" s="14"/>
      <c r="P137" s="52"/>
      <c r="T137" s="53"/>
      <c r="U137" s="53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K137" s="11"/>
      <c r="AL137" s="11"/>
    </row>
    <row r="138" spans="7:38">
      <c r="G138" s="52"/>
      <c r="H138" s="52"/>
      <c r="N138" s="3"/>
      <c r="O138" s="14"/>
      <c r="P138" s="52"/>
      <c r="T138" s="53"/>
      <c r="U138" s="53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K138" s="11"/>
      <c r="AL138" s="11"/>
    </row>
    <row r="139" spans="7:38">
      <c r="G139" s="52"/>
      <c r="H139" s="52"/>
      <c r="N139" s="3"/>
      <c r="O139" s="14"/>
      <c r="P139" s="52"/>
      <c r="T139" s="53"/>
      <c r="U139" s="53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K139" s="11"/>
      <c r="AL139" s="11"/>
    </row>
    <row r="140" spans="7:38">
      <c r="G140" s="52"/>
      <c r="H140" s="52"/>
      <c r="N140" s="3"/>
      <c r="O140" s="14"/>
      <c r="P140" s="52"/>
      <c r="T140" s="53"/>
      <c r="U140" s="53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K140" s="11"/>
      <c r="AL140" s="11"/>
    </row>
    <row r="141" spans="7:38">
      <c r="G141" s="52"/>
      <c r="H141" s="52"/>
      <c r="N141" s="3"/>
      <c r="O141" s="14"/>
      <c r="P141" s="52"/>
      <c r="T141" s="53"/>
      <c r="U141" s="53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K141" s="11"/>
      <c r="AL141" s="11"/>
    </row>
    <row r="142" spans="7:38">
      <c r="G142" s="52"/>
      <c r="H142" s="52"/>
      <c r="N142" s="3"/>
      <c r="O142" s="14"/>
      <c r="P142" s="52"/>
      <c r="T142" s="53"/>
      <c r="U142" s="53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K142" s="11"/>
      <c r="AL142" s="11"/>
    </row>
    <row r="143" spans="7:38">
      <c r="G143" s="52"/>
      <c r="H143" s="52"/>
      <c r="N143" s="3"/>
      <c r="O143" s="14"/>
      <c r="P143" s="52"/>
      <c r="T143" s="53"/>
      <c r="U143" s="53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K143" s="11"/>
      <c r="AL143" s="11"/>
    </row>
    <row r="144" spans="7:38">
      <c r="G144" s="52"/>
      <c r="H144" s="52"/>
      <c r="N144" s="3"/>
      <c r="O144" s="14"/>
      <c r="P144" s="52"/>
      <c r="T144" s="53"/>
      <c r="U144" s="53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K144" s="11"/>
      <c r="AL144" s="11"/>
    </row>
    <row r="145" spans="7:38">
      <c r="G145" s="52"/>
      <c r="H145" s="52"/>
      <c r="K145" s="66"/>
      <c r="N145" s="3"/>
      <c r="O145" s="14"/>
      <c r="P145" s="52"/>
      <c r="T145" s="53"/>
      <c r="U145" s="53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K145" s="11"/>
      <c r="AL145" s="11"/>
    </row>
    <row r="146" spans="7:38">
      <c r="G146" s="52"/>
      <c r="H146" s="52"/>
      <c r="K146" s="66"/>
      <c r="N146" s="3"/>
      <c r="O146" s="14"/>
      <c r="P146" s="52"/>
      <c r="T146" s="53"/>
      <c r="U146" s="53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7:38">
      <c r="G147" s="52"/>
      <c r="H147" s="52"/>
      <c r="K147" s="66"/>
      <c r="N147" s="3"/>
      <c r="O147" s="14"/>
      <c r="P147" s="52"/>
      <c r="T147" s="53"/>
      <c r="U147" s="53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7:38">
      <c r="G148" s="52"/>
      <c r="H148" s="52"/>
      <c r="K148" s="66"/>
      <c r="N148" s="3"/>
      <c r="O148" s="14"/>
      <c r="P148" s="52"/>
      <c r="T148" s="53"/>
      <c r="U148" s="53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7:38">
      <c r="G149" s="52"/>
      <c r="H149" s="52"/>
      <c r="K149" s="66"/>
      <c r="N149" s="3"/>
      <c r="O149" s="14"/>
      <c r="P149" s="52"/>
      <c r="T149" s="53"/>
      <c r="U149" s="53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7:38">
      <c r="G150" s="52"/>
      <c r="H150" s="52"/>
      <c r="K150" s="66"/>
      <c r="N150" s="3"/>
      <c r="O150" s="14"/>
      <c r="P150" s="52"/>
      <c r="T150" s="53"/>
      <c r="U150" s="53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7:38">
      <c r="G151" s="52"/>
      <c r="H151" s="52"/>
      <c r="K151" s="66"/>
      <c r="N151" s="3"/>
      <c r="O151" s="14"/>
      <c r="P151" s="52"/>
      <c r="T151" s="53"/>
      <c r="U151" s="53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7:38">
      <c r="G152" s="52"/>
      <c r="H152" s="52"/>
      <c r="K152" s="66"/>
      <c r="N152" s="3"/>
      <c r="O152" s="14"/>
      <c r="P152" s="52"/>
      <c r="T152" s="53"/>
      <c r="U152" s="53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7:38">
      <c r="G153" s="52"/>
      <c r="H153" s="52"/>
      <c r="K153" s="66"/>
      <c r="N153" s="3"/>
      <c r="O153" s="14"/>
      <c r="P153" s="52"/>
      <c r="T153" s="53"/>
      <c r="U153" s="53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7:38">
      <c r="G154" s="52"/>
      <c r="H154" s="52"/>
      <c r="K154" s="66"/>
      <c r="N154" s="3"/>
      <c r="O154" s="14"/>
      <c r="P154" s="52"/>
      <c r="T154" s="53"/>
      <c r="U154" s="53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7:38">
      <c r="G155" s="52"/>
      <c r="H155" s="52"/>
      <c r="K155" s="66"/>
      <c r="N155" s="3"/>
      <c r="O155" s="14"/>
      <c r="P155" s="52"/>
      <c r="T155" s="53"/>
      <c r="U155" s="53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7:38">
      <c r="G156" s="52"/>
      <c r="H156" s="52"/>
      <c r="K156" s="66"/>
      <c r="N156" s="3"/>
      <c r="O156" s="14"/>
      <c r="P156" s="52"/>
      <c r="T156" s="53"/>
      <c r="U156" s="53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7:38">
      <c r="G157" s="52"/>
      <c r="H157" s="52"/>
      <c r="K157" s="66"/>
      <c r="N157" s="3"/>
      <c r="O157" s="14"/>
      <c r="P157" s="52"/>
      <c r="T157" s="53"/>
      <c r="U157" s="53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7:38">
      <c r="G158" s="52"/>
      <c r="H158" s="52"/>
      <c r="K158" s="66"/>
      <c r="N158" s="3"/>
      <c r="O158" s="14"/>
      <c r="P158" s="52"/>
      <c r="T158" s="53"/>
      <c r="U158" s="53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7:38">
      <c r="G159" s="52"/>
      <c r="H159" s="52"/>
      <c r="K159" s="66"/>
      <c r="N159" s="3"/>
      <c r="O159" s="14"/>
      <c r="P159" s="52"/>
      <c r="T159" s="53"/>
      <c r="U159" s="53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7:38">
      <c r="G160" s="52"/>
      <c r="H160" s="52"/>
      <c r="K160" s="66"/>
      <c r="N160" s="3"/>
      <c r="O160" s="14"/>
      <c r="P160" s="52"/>
      <c r="T160" s="53"/>
      <c r="U160" s="53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4:36">
      <c r="G161" s="52"/>
      <c r="H161" s="52"/>
      <c r="K161" s="66"/>
      <c r="N161" s="3"/>
      <c r="O161" s="14"/>
      <c r="P161" s="52"/>
      <c r="T161" s="53"/>
      <c r="U161" s="53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4:36">
      <c r="G162" s="52"/>
      <c r="H162" s="52"/>
      <c r="K162" s="66"/>
      <c r="N162" s="3"/>
      <c r="O162" s="14"/>
      <c r="P162" s="52"/>
      <c r="T162" s="53"/>
      <c r="U162" s="53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4:36">
      <c r="G163" s="52"/>
      <c r="H163" s="52"/>
      <c r="K163" s="66"/>
      <c r="N163" s="3"/>
      <c r="O163" s="14"/>
      <c r="P163" s="52"/>
      <c r="T163" s="53"/>
      <c r="U163" s="53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4:36">
      <c r="G164" s="52"/>
      <c r="H164" s="52"/>
      <c r="K164" s="66"/>
      <c r="N164" s="3"/>
      <c r="O164" s="14"/>
      <c r="P164" s="52"/>
      <c r="T164" s="53"/>
      <c r="U164" s="53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4:36">
      <c r="G165" s="52"/>
      <c r="H165" s="52"/>
      <c r="K165" s="66"/>
      <c r="N165" s="3"/>
      <c r="O165" s="14"/>
      <c r="P165" s="52"/>
      <c r="T165" s="53"/>
      <c r="U165" s="53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4:36">
      <c r="G166" s="52"/>
      <c r="H166" s="52"/>
      <c r="K166" s="66"/>
      <c r="N166" s="3"/>
      <c r="O166" s="14"/>
      <c r="P166" s="52"/>
      <c r="T166" s="53"/>
      <c r="U166" s="53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4:36">
      <c r="D167" s="12"/>
      <c r="E167" s="12"/>
      <c r="F167" s="12"/>
      <c r="G167" s="52"/>
      <c r="H167" s="52"/>
      <c r="I167" s="12"/>
      <c r="J167" s="12"/>
      <c r="K167" s="66"/>
      <c r="N167" s="3"/>
      <c r="O167" s="14"/>
      <c r="P167" s="52"/>
      <c r="Q167" s="12"/>
      <c r="T167" s="53"/>
      <c r="U167" s="53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2"/>
    </row>
    <row r="168" spans="4:36">
      <c r="D168" s="12"/>
      <c r="E168" s="12"/>
      <c r="F168" s="12"/>
      <c r="G168" s="52"/>
      <c r="H168" s="52"/>
      <c r="I168" s="12"/>
      <c r="J168" s="12"/>
      <c r="K168" s="66"/>
      <c r="N168" s="3"/>
      <c r="O168" s="14"/>
      <c r="P168" s="52"/>
      <c r="Q168" s="12"/>
      <c r="T168" s="53"/>
      <c r="U168" s="53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2"/>
    </row>
    <row r="169" spans="4:36">
      <c r="D169" s="12"/>
      <c r="E169" s="12"/>
      <c r="F169" s="12"/>
      <c r="G169" s="52"/>
      <c r="H169" s="52"/>
      <c r="I169" s="12"/>
      <c r="J169" s="12"/>
      <c r="K169" s="66"/>
      <c r="N169" s="3"/>
      <c r="O169" s="14"/>
      <c r="P169" s="52"/>
      <c r="Q169" s="12"/>
      <c r="T169" s="53"/>
      <c r="U169" s="53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2"/>
    </row>
    <row r="170" spans="4:36">
      <c r="D170" s="12"/>
      <c r="E170" s="12"/>
      <c r="F170" s="12"/>
      <c r="G170" s="52"/>
      <c r="H170" s="52"/>
      <c r="I170" s="12"/>
      <c r="J170" s="12"/>
      <c r="K170" s="66"/>
      <c r="N170" s="3"/>
      <c r="O170" s="14"/>
      <c r="P170" s="52"/>
      <c r="Q170" s="12"/>
      <c r="T170" s="53"/>
      <c r="U170" s="53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2"/>
    </row>
    <row r="171" spans="4:36">
      <c r="D171" s="12"/>
      <c r="E171" s="12"/>
      <c r="F171" s="12"/>
      <c r="G171" s="52"/>
      <c r="H171" s="52"/>
      <c r="I171" s="12"/>
      <c r="J171" s="12"/>
      <c r="K171" s="66"/>
      <c r="N171" s="3"/>
      <c r="O171" s="14"/>
      <c r="P171" s="52"/>
      <c r="Q171" s="12"/>
      <c r="T171" s="53"/>
      <c r="U171" s="53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2"/>
    </row>
    <row r="172" spans="4:36">
      <c r="D172" s="12"/>
      <c r="E172" s="12"/>
      <c r="F172" s="12"/>
      <c r="G172" s="52"/>
      <c r="H172" s="52"/>
      <c r="I172" s="12"/>
      <c r="J172" s="12"/>
      <c r="K172" s="66"/>
      <c r="N172" s="3"/>
      <c r="O172" s="14"/>
      <c r="P172" s="52"/>
      <c r="Q172" s="12"/>
      <c r="T172" s="53"/>
      <c r="U172" s="53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2"/>
    </row>
    <row r="173" spans="4:36">
      <c r="D173" s="12"/>
      <c r="E173" s="12"/>
      <c r="F173" s="12"/>
      <c r="G173" s="52"/>
      <c r="H173" s="52"/>
      <c r="I173" s="12"/>
      <c r="J173" s="12"/>
      <c r="K173" s="66"/>
      <c r="N173" s="3"/>
      <c r="O173" s="14"/>
      <c r="P173" s="52"/>
      <c r="Q173" s="12"/>
      <c r="T173" s="53"/>
      <c r="U173" s="53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2"/>
    </row>
    <row r="174" spans="4:36">
      <c r="D174" s="12"/>
      <c r="E174" s="12"/>
      <c r="F174" s="12"/>
      <c r="G174" s="52"/>
      <c r="H174" s="52"/>
      <c r="I174" s="12"/>
      <c r="J174" s="12"/>
      <c r="K174" s="66"/>
      <c r="N174" s="3"/>
      <c r="O174" s="14"/>
      <c r="P174" s="52"/>
      <c r="Q174" s="12"/>
      <c r="T174" s="53"/>
      <c r="U174" s="53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2"/>
    </row>
    <row r="175" spans="4:36">
      <c r="D175" s="12"/>
      <c r="E175" s="12"/>
      <c r="F175" s="12"/>
      <c r="G175" s="52"/>
      <c r="H175" s="52"/>
      <c r="I175" s="12"/>
      <c r="J175" s="12"/>
      <c r="K175" s="66"/>
      <c r="N175" s="3"/>
      <c r="O175" s="14"/>
      <c r="P175" s="52"/>
      <c r="Q175" s="12"/>
      <c r="T175" s="53"/>
      <c r="U175" s="53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2"/>
    </row>
    <row r="176" spans="4:36">
      <c r="D176" s="12"/>
      <c r="E176" s="12"/>
      <c r="F176" s="12"/>
      <c r="G176" s="52"/>
      <c r="H176" s="52"/>
      <c r="I176" s="12"/>
      <c r="J176" s="12"/>
      <c r="K176" s="66"/>
      <c r="N176" s="3"/>
      <c r="O176" s="14"/>
      <c r="P176" s="52"/>
      <c r="Q176" s="12"/>
      <c r="T176" s="53"/>
      <c r="U176" s="53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2"/>
    </row>
    <row r="177" spans="4:36">
      <c r="D177" s="12"/>
      <c r="E177" s="12"/>
      <c r="F177" s="12"/>
      <c r="G177" s="52"/>
      <c r="H177" s="52"/>
      <c r="I177" s="12"/>
      <c r="J177" s="12"/>
      <c r="K177" s="66"/>
      <c r="N177" s="3"/>
      <c r="O177" s="14"/>
      <c r="P177" s="52"/>
      <c r="Q177" s="12"/>
      <c r="T177" s="12"/>
      <c r="U177" s="12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2"/>
    </row>
    <row r="178" spans="4:36">
      <c r="D178" s="12"/>
      <c r="E178" s="12"/>
      <c r="F178" s="12"/>
      <c r="G178" s="52"/>
      <c r="H178" s="52"/>
      <c r="I178" s="12"/>
      <c r="J178" s="12"/>
      <c r="K178" s="66"/>
      <c r="N178" s="3"/>
      <c r="O178" s="14"/>
      <c r="P178" s="52"/>
      <c r="Q178" s="12"/>
      <c r="T178" s="12"/>
      <c r="U178" s="12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2"/>
    </row>
    <row r="179" spans="4:36">
      <c r="D179" s="12"/>
      <c r="E179" s="12"/>
      <c r="F179" s="12"/>
      <c r="G179" s="52"/>
      <c r="H179" s="52"/>
      <c r="I179" s="12"/>
      <c r="J179" s="12"/>
      <c r="K179" s="66"/>
      <c r="N179" s="3"/>
      <c r="O179" s="14"/>
      <c r="P179" s="52"/>
      <c r="Q179" s="12"/>
      <c r="T179" s="12"/>
      <c r="U179" s="12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2"/>
    </row>
    <row r="180" spans="4:36">
      <c r="D180" s="12"/>
      <c r="E180" s="12"/>
      <c r="F180" s="12"/>
      <c r="G180" s="152"/>
      <c r="H180" s="152"/>
      <c r="I180" s="12"/>
      <c r="J180" s="12"/>
      <c r="K180" s="66"/>
      <c r="L180" s="66"/>
      <c r="M180" s="152"/>
      <c r="N180" s="12"/>
      <c r="O180" s="66"/>
      <c r="P180" s="152"/>
      <c r="Q180" s="12"/>
      <c r="R180" s="66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"/>
      <c r="AH180" s="1"/>
      <c r="AI180" s="1"/>
      <c r="AJ180" s="12"/>
    </row>
    <row r="181" spans="4:36">
      <c r="D181" s="12"/>
      <c r="E181" s="12"/>
      <c r="F181" s="12"/>
      <c r="G181" s="152"/>
      <c r="H181" s="152"/>
      <c r="I181" s="12"/>
      <c r="J181" s="12"/>
      <c r="K181" s="66"/>
      <c r="L181" s="66"/>
      <c r="M181" s="152"/>
      <c r="N181" s="12"/>
      <c r="O181" s="66"/>
      <c r="P181" s="152"/>
      <c r="Q181" s="12"/>
      <c r="R181" s="66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"/>
      <c r="AJ181" s="12"/>
    </row>
    <row r="182" spans="4:36">
      <c r="D182" s="12"/>
      <c r="E182" s="12"/>
      <c r="F182" s="12"/>
      <c r="G182" s="152"/>
      <c r="H182" s="152"/>
      <c r="I182" s="12"/>
      <c r="J182" s="12"/>
      <c r="K182" s="66"/>
      <c r="L182" s="66"/>
      <c r="M182" s="152"/>
      <c r="N182" s="12"/>
      <c r="O182" s="66"/>
      <c r="P182" s="152"/>
      <c r="Q182" s="12"/>
      <c r="R182" s="66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"/>
      <c r="AJ182" s="12"/>
    </row>
    <row r="183" spans="4:36">
      <c r="D183" s="12"/>
      <c r="E183" s="12"/>
      <c r="F183" s="12"/>
      <c r="G183" s="152"/>
      <c r="H183" s="152"/>
      <c r="I183" s="12"/>
      <c r="J183" s="12"/>
      <c r="K183" s="66"/>
      <c r="L183" s="66"/>
      <c r="M183" s="152"/>
      <c r="N183" s="12"/>
      <c r="O183" s="66"/>
      <c r="P183" s="152"/>
      <c r="Q183" s="12"/>
      <c r="R183" s="66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"/>
      <c r="AJ183" s="12"/>
    </row>
    <row r="184" spans="4:36">
      <c r="D184" s="12"/>
      <c r="E184" s="12"/>
      <c r="F184" s="12"/>
      <c r="G184" s="152"/>
      <c r="H184" s="152"/>
      <c r="I184" s="12"/>
      <c r="J184" s="12"/>
      <c r="K184" s="66"/>
      <c r="L184" s="66"/>
      <c r="M184" s="152"/>
      <c r="N184" s="12"/>
      <c r="O184" s="66"/>
      <c r="P184" s="152"/>
      <c r="Q184" s="12"/>
      <c r="R184" s="66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"/>
      <c r="AJ184" s="12"/>
    </row>
    <row r="185" spans="4:36">
      <c r="D185" s="12"/>
      <c r="E185" s="12"/>
      <c r="F185" s="12"/>
      <c r="G185" s="152"/>
      <c r="H185" s="152"/>
      <c r="I185" s="12"/>
      <c r="J185" s="12"/>
      <c r="K185" s="66"/>
      <c r="L185" s="66"/>
      <c r="M185" s="152"/>
      <c r="N185" s="12"/>
      <c r="O185" s="66"/>
      <c r="P185" s="152"/>
      <c r="Q185" s="12"/>
      <c r="R185" s="66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"/>
      <c r="AJ185" s="12"/>
    </row>
    <row r="186" spans="4:36">
      <c r="D186" s="12"/>
      <c r="E186" s="12"/>
      <c r="F186" s="12"/>
      <c r="G186" s="152"/>
      <c r="H186" s="152"/>
      <c r="I186" s="12"/>
      <c r="J186" s="12"/>
      <c r="K186" s="66"/>
      <c r="L186" s="66"/>
      <c r="M186" s="152"/>
      <c r="N186" s="12"/>
      <c r="O186" s="66"/>
      <c r="P186" s="152"/>
      <c r="Q186" s="12"/>
      <c r="R186" s="66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"/>
      <c r="AJ186" s="12"/>
    </row>
    <row r="187" spans="4:36">
      <c r="D187" s="12"/>
      <c r="E187" s="12"/>
      <c r="F187" s="12"/>
      <c r="G187" s="152"/>
      <c r="H187" s="152"/>
      <c r="I187" s="12"/>
      <c r="J187" s="12"/>
      <c r="K187" s="66"/>
      <c r="L187" s="66"/>
      <c r="M187" s="152"/>
      <c r="N187" s="12"/>
      <c r="O187" s="66"/>
      <c r="P187" s="152"/>
      <c r="Q187" s="12"/>
      <c r="R187" s="66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"/>
      <c r="AJ187" s="12"/>
    </row>
    <row r="188" spans="4:36">
      <c r="D188" s="12"/>
      <c r="E188" s="12"/>
      <c r="F188" s="12"/>
      <c r="G188" s="152"/>
      <c r="H188" s="152"/>
      <c r="I188" s="12"/>
      <c r="J188" s="12"/>
      <c r="K188" s="66"/>
      <c r="L188" s="66"/>
      <c r="M188" s="152"/>
      <c r="N188" s="12"/>
      <c r="O188" s="66"/>
      <c r="P188" s="152"/>
      <c r="Q188" s="12"/>
      <c r="R188" s="66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"/>
      <c r="AJ188" s="12"/>
    </row>
    <row r="189" spans="4:36">
      <c r="D189" s="12"/>
      <c r="E189" s="12"/>
      <c r="F189" s="12"/>
      <c r="G189" s="152"/>
      <c r="H189" s="152"/>
      <c r="I189" s="12"/>
      <c r="J189" s="12"/>
      <c r="K189" s="66"/>
      <c r="L189" s="66"/>
      <c r="M189" s="152"/>
      <c r="N189" s="12"/>
      <c r="O189" s="66"/>
      <c r="P189" s="152"/>
      <c r="Q189" s="12"/>
      <c r="R189" s="66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"/>
      <c r="AJ189" s="12"/>
    </row>
    <row r="190" spans="4:36">
      <c r="D190" s="12"/>
      <c r="E190" s="12"/>
      <c r="F190" s="12"/>
      <c r="G190" s="152"/>
      <c r="H190" s="152"/>
      <c r="I190" s="12"/>
      <c r="J190" s="12"/>
      <c r="K190" s="66"/>
      <c r="L190" s="66"/>
      <c r="M190" s="152"/>
      <c r="N190" s="12"/>
      <c r="O190" s="66"/>
      <c r="P190" s="152"/>
      <c r="Q190" s="12"/>
      <c r="R190" s="66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"/>
      <c r="AJ190" s="12"/>
    </row>
    <row r="191" spans="4:36">
      <c r="D191" s="12"/>
      <c r="E191" s="12"/>
      <c r="F191" s="12"/>
      <c r="G191" s="152"/>
      <c r="H191" s="152"/>
      <c r="I191" s="12"/>
      <c r="J191" s="12"/>
      <c r="K191" s="66"/>
      <c r="L191" s="66"/>
      <c r="M191" s="152"/>
      <c r="N191" s="12"/>
      <c r="O191" s="66"/>
      <c r="P191" s="152"/>
      <c r="Q191" s="12"/>
      <c r="R191" s="66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"/>
      <c r="AJ191" s="12"/>
    </row>
    <row r="192" spans="4:36">
      <c r="D192" s="12"/>
      <c r="E192" s="12"/>
      <c r="F192" s="12"/>
      <c r="G192" s="152"/>
      <c r="H192" s="152"/>
      <c r="I192" s="12"/>
      <c r="J192" s="12"/>
      <c r="K192" s="66"/>
      <c r="L192" s="66"/>
      <c r="M192" s="152"/>
      <c r="N192" s="12"/>
      <c r="O192" s="66"/>
      <c r="P192" s="152"/>
      <c r="Q192" s="12"/>
      <c r="R192" s="66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"/>
      <c r="AJ192" s="12"/>
    </row>
    <row r="193" spans="4:36">
      <c r="D193" s="12"/>
      <c r="E193" s="12"/>
      <c r="F193" s="12"/>
      <c r="G193" s="152"/>
      <c r="H193" s="152"/>
      <c r="I193" s="12"/>
      <c r="J193" s="12"/>
      <c r="K193" s="66"/>
      <c r="L193" s="66"/>
      <c r="M193" s="152"/>
      <c r="N193" s="12"/>
      <c r="O193" s="66"/>
      <c r="P193" s="152"/>
      <c r="Q193" s="12"/>
      <c r="R193" s="66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"/>
      <c r="AJ193" s="12"/>
    </row>
    <row r="194" spans="4:36">
      <c r="D194" s="12"/>
      <c r="E194" s="12"/>
      <c r="F194" s="12"/>
      <c r="G194" s="152"/>
      <c r="H194" s="152"/>
      <c r="I194" s="12"/>
      <c r="J194" s="12"/>
      <c r="K194" s="66"/>
      <c r="L194" s="66"/>
      <c r="M194" s="152"/>
      <c r="N194" s="12"/>
      <c r="O194" s="66"/>
      <c r="P194" s="152"/>
      <c r="Q194" s="12"/>
      <c r="R194" s="66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"/>
      <c r="AJ194" s="12"/>
    </row>
    <row r="195" spans="4:36">
      <c r="D195" s="12"/>
      <c r="E195" s="12"/>
      <c r="F195" s="12"/>
      <c r="G195" s="152"/>
      <c r="H195" s="152"/>
      <c r="I195" s="12"/>
      <c r="J195" s="12"/>
      <c r="K195" s="66"/>
      <c r="L195" s="66"/>
      <c r="M195" s="152"/>
      <c r="N195" s="12"/>
      <c r="O195" s="66"/>
      <c r="P195" s="152"/>
      <c r="Q195" s="12"/>
      <c r="R195" s="66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"/>
      <c r="AJ195" s="12"/>
    </row>
    <row r="196" spans="4:36">
      <c r="D196" s="12"/>
      <c r="E196" s="12"/>
      <c r="F196" s="12"/>
      <c r="G196" s="152"/>
      <c r="H196" s="152"/>
      <c r="I196" s="12"/>
      <c r="J196" s="12"/>
      <c r="K196" s="66"/>
      <c r="L196" s="66"/>
      <c r="M196" s="152"/>
      <c r="N196" s="12"/>
      <c r="O196" s="66"/>
      <c r="P196" s="152"/>
      <c r="Q196" s="12"/>
      <c r="R196" s="66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"/>
      <c r="AJ196" s="12"/>
    </row>
    <row r="197" spans="4:36">
      <c r="D197" s="12"/>
      <c r="E197" s="12"/>
      <c r="F197" s="12"/>
      <c r="G197" s="152"/>
      <c r="H197" s="152"/>
      <c r="I197" s="12"/>
      <c r="J197" s="12"/>
      <c r="K197" s="66"/>
      <c r="L197" s="66"/>
      <c r="M197" s="152"/>
      <c r="N197" s="12"/>
      <c r="O197" s="66"/>
      <c r="P197" s="152"/>
      <c r="Q197" s="12"/>
      <c r="R197" s="66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"/>
      <c r="AJ197" s="12"/>
    </row>
    <row r="198" spans="4:36">
      <c r="D198" s="12"/>
      <c r="E198" s="12"/>
      <c r="F198" s="12"/>
      <c r="G198" s="152"/>
      <c r="H198" s="152"/>
      <c r="I198" s="12"/>
      <c r="J198" s="12"/>
      <c r="K198" s="66"/>
      <c r="L198" s="66"/>
      <c r="M198" s="152"/>
      <c r="N198" s="12"/>
      <c r="O198" s="66"/>
      <c r="P198" s="152"/>
      <c r="Q198" s="12"/>
      <c r="R198" s="66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"/>
      <c r="AJ198" s="12"/>
    </row>
    <row r="199" spans="4:36">
      <c r="D199" s="12"/>
      <c r="E199" s="12"/>
      <c r="F199" s="12"/>
      <c r="G199" s="152"/>
      <c r="H199" s="152"/>
      <c r="I199" s="12"/>
      <c r="J199" s="12"/>
      <c r="K199" s="66"/>
      <c r="L199" s="66"/>
      <c r="M199" s="152"/>
      <c r="N199" s="12"/>
      <c r="O199" s="66"/>
      <c r="P199" s="152"/>
      <c r="Q199" s="12"/>
      <c r="R199" s="66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"/>
      <c r="AJ199" s="12"/>
    </row>
    <row r="200" spans="4:36">
      <c r="D200" s="12"/>
      <c r="E200" s="12"/>
      <c r="F200" s="12"/>
      <c r="G200" s="152"/>
      <c r="H200" s="152"/>
      <c r="I200" s="12"/>
      <c r="J200" s="12"/>
      <c r="K200" s="66"/>
      <c r="L200" s="66"/>
      <c r="M200" s="152"/>
      <c r="N200" s="12"/>
      <c r="O200" s="66"/>
      <c r="P200" s="152"/>
      <c r="Q200" s="12"/>
      <c r="R200" s="66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"/>
      <c r="AJ200" s="12"/>
    </row>
    <row r="201" spans="4:36">
      <c r="D201" s="12"/>
      <c r="E201" s="12"/>
      <c r="F201" s="12"/>
      <c r="G201" s="152"/>
      <c r="H201" s="152"/>
      <c r="I201" s="12"/>
      <c r="J201" s="12"/>
      <c r="K201" s="66"/>
      <c r="L201" s="66"/>
      <c r="M201" s="152"/>
      <c r="N201" s="12"/>
      <c r="O201" s="66"/>
      <c r="P201" s="152"/>
      <c r="Q201" s="12"/>
      <c r="R201" s="66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"/>
      <c r="AJ201" s="12"/>
    </row>
    <row r="202" spans="4:36">
      <c r="D202" s="12"/>
      <c r="E202" s="12"/>
      <c r="F202" s="12"/>
      <c r="G202" s="152"/>
      <c r="H202" s="152"/>
      <c r="I202" s="12"/>
      <c r="J202" s="12"/>
      <c r="K202" s="66"/>
      <c r="L202" s="66"/>
      <c r="M202" s="152"/>
      <c r="N202" s="12"/>
      <c r="O202" s="66"/>
      <c r="P202" s="152"/>
      <c r="Q202" s="12"/>
      <c r="R202" s="66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"/>
      <c r="AJ202" s="12"/>
    </row>
    <row r="203" spans="4:36">
      <c r="D203" s="12"/>
      <c r="E203" s="12"/>
      <c r="F203" s="12"/>
      <c r="G203" s="152"/>
      <c r="H203" s="152"/>
      <c r="I203" s="12"/>
      <c r="J203" s="12"/>
      <c r="K203" s="66"/>
      <c r="L203" s="66"/>
      <c r="M203" s="152"/>
      <c r="N203" s="12"/>
      <c r="O203" s="66"/>
      <c r="P203" s="152"/>
      <c r="Q203" s="12"/>
      <c r="R203" s="66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</row>
    <row r="204" spans="4:36">
      <c r="D204" s="12"/>
      <c r="E204" s="12"/>
      <c r="F204" s="12"/>
      <c r="G204" s="152"/>
      <c r="H204" s="152"/>
      <c r="I204" s="12"/>
      <c r="J204" s="12"/>
      <c r="K204" s="66"/>
      <c r="L204" s="66"/>
      <c r="M204" s="152"/>
      <c r="N204" s="12"/>
      <c r="O204" s="66"/>
      <c r="P204" s="152"/>
      <c r="Q204" s="12"/>
      <c r="R204" s="66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</row>
    <row r="205" spans="4:36">
      <c r="D205" s="12"/>
      <c r="E205" s="12"/>
      <c r="F205" s="12"/>
      <c r="G205" s="152"/>
      <c r="H205" s="152"/>
      <c r="I205" s="12"/>
      <c r="J205" s="12"/>
      <c r="K205" s="66"/>
      <c r="L205" s="66"/>
      <c r="M205" s="152"/>
      <c r="N205" s="12"/>
      <c r="O205" s="66"/>
      <c r="P205" s="152"/>
      <c r="Q205" s="12"/>
      <c r="R205" s="66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</row>
    <row r="206" spans="4:36">
      <c r="D206" s="12"/>
      <c r="E206" s="12"/>
      <c r="F206" s="12"/>
      <c r="G206" s="152"/>
      <c r="H206" s="152"/>
      <c r="I206" s="12"/>
      <c r="J206" s="12"/>
      <c r="K206" s="66"/>
      <c r="L206" s="66"/>
      <c r="M206" s="152"/>
      <c r="N206" s="12"/>
      <c r="O206" s="66"/>
      <c r="P206" s="152"/>
      <c r="Q206" s="12"/>
      <c r="R206" s="66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</row>
    <row r="207" spans="4:36">
      <c r="D207" s="12"/>
      <c r="E207" s="12"/>
      <c r="F207" s="12"/>
      <c r="G207" s="152"/>
      <c r="H207" s="152"/>
      <c r="I207" s="12"/>
      <c r="J207" s="12"/>
      <c r="K207" s="66"/>
      <c r="L207" s="66"/>
      <c r="M207" s="152"/>
      <c r="N207" s="12"/>
      <c r="O207" s="66"/>
      <c r="P207" s="152"/>
      <c r="Q207" s="12"/>
      <c r="R207" s="66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</row>
    <row r="208" spans="4:36">
      <c r="D208" s="12"/>
      <c r="E208" s="12"/>
      <c r="F208" s="12"/>
      <c r="G208" s="152"/>
      <c r="H208" s="152"/>
      <c r="I208" s="12"/>
      <c r="J208" s="12"/>
      <c r="K208" s="66"/>
      <c r="L208" s="66"/>
      <c r="M208" s="152"/>
      <c r="N208" s="12"/>
      <c r="O208" s="66"/>
      <c r="P208" s="152"/>
      <c r="Q208" s="12"/>
      <c r="R208" s="66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</row>
    <row r="209" spans="4:36">
      <c r="D209" s="12"/>
      <c r="E209" s="12"/>
      <c r="F209" s="12"/>
      <c r="G209" s="152"/>
      <c r="H209" s="152"/>
      <c r="I209" s="12"/>
      <c r="J209" s="12"/>
      <c r="K209" s="66"/>
      <c r="L209" s="66"/>
      <c r="M209" s="152"/>
      <c r="N209" s="12"/>
      <c r="O209" s="66"/>
      <c r="P209" s="152"/>
      <c r="Q209" s="12"/>
      <c r="R209" s="66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</row>
    <row r="210" spans="4:36">
      <c r="D210" s="12"/>
      <c r="E210" s="12"/>
      <c r="F210" s="12"/>
      <c r="G210" s="152"/>
      <c r="H210" s="152"/>
      <c r="I210" s="12"/>
      <c r="J210" s="12"/>
      <c r="K210" s="66"/>
      <c r="L210" s="66"/>
      <c r="M210" s="152"/>
      <c r="N210" s="12"/>
      <c r="O210" s="66"/>
      <c r="P210" s="152"/>
      <c r="Q210" s="12"/>
      <c r="R210" s="66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</row>
    <row r="211" spans="4:36">
      <c r="D211" s="12"/>
      <c r="E211" s="12"/>
      <c r="F211" s="12"/>
      <c r="G211" s="152"/>
      <c r="H211" s="152"/>
      <c r="I211" s="12"/>
      <c r="J211" s="12"/>
      <c r="K211" s="66"/>
      <c r="L211" s="66"/>
      <c r="M211" s="152"/>
      <c r="N211" s="12"/>
      <c r="O211" s="66"/>
      <c r="P211" s="152"/>
      <c r="Q211" s="12"/>
      <c r="R211" s="66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</row>
    <row r="212" spans="4:36">
      <c r="D212" s="12"/>
      <c r="E212" s="12"/>
      <c r="F212" s="12"/>
      <c r="G212" s="152"/>
      <c r="H212" s="152"/>
      <c r="I212" s="12"/>
      <c r="J212" s="12"/>
      <c r="K212" s="66"/>
      <c r="L212" s="66"/>
      <c r="M212" s="152"/>
      <c r="N212" s="12"/>
      <c r="O212" s="66"/>
      <c r="P212" s="152"/>
      <c r="Q212" s="12"/>
      <c r="R212" s="66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</row>
    <row r="213" spans="4:36">
      <c r="D213" s="12"/>
      <c r="E213" s="12"/>
      <c r="F213" s="12"/>
      <c r="G213" s="152"/>
      <c r="H213" s="152"/>
      <c r="I213" s="12"/>
      <c r="J213" s="12"/>
      <c r="K213" s="66"/>
      <c r="L213" s="66"/>
      <c r="M213" s="152"/>
      <c r="N213" s="12"/>
      <c r="O213" s="66"/>
      <c r="P213" s="152"/>
      <c r="Q213" s="12"/>
      <c r="R213" s="66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</row>
    <row r="214" spans="4:36">
      <c r="D214" s="12"/>
      <c r="E214" s="12"/>
      <c r="F214" s="12"/>
      <c r="G214" s="152"/>
      <c r="H214" s="152"/>
      <c r="I214" s="12"/>
      <c r="J214" s="12"/>
      <c r="K214" s="66"/>
      <c r="L214" s="66"/>
      <c r="M214" s="152"/>
      <c r="N214" s="12"/>
      <c r="O214" s="66"/>
      <c r="P214" s="152"/>
      <c r="Q214" s="12"/>
      <c r="R214" s="66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</row>
    <row r="215" spans="4:36">
      <c r="D215" s="12"/>
      <c r="E215" s="12"/>
      <c r="F215" s="12"/>
      <c r="G215" s="152"/>
      <c r="H215" s="152"/>
      <c r="I215" s="12"/>
      <c r="J215" s="12"/>
      <c r="K215" s="66"/>
      <c r="L215" s="66"/>
      <c r="M215" s="152"/>
      <c r="N215" s="12"/>
      <c r="O215" s="66"/>
      <c r="P215" s="152"/>
      <c r="Q215" s="12"/>
      <c r="R215" s="66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</row>
    <row r="216" spans="4:36">
      <c r="D216" s="12"/>
      <c r="E216" s="12"/>
      <c r="F216" s="12"/>
      <c r="G216" s="152"/>
      <c r="H216" s="152"/>
      <c r="I216" s="12"/>
      <c r="J216" s="12"/>
      <c r="K216" s="66"/>
      <c r="L216" s="66"/>
      <c r="M216" s="152"/>
      <c r="N216" s="12"/>
      <c r="O216" s="66"/>
      <c r="P216" s="152"/>
      <c r="Q216" s="12"/>
      <c r="R216" s="66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</row>
    <row r="217" spans="4:36">
      <c r="D217" s="12"/>
      <c r="E217" s="12"/>
      <c r="F217" s="12"/>
      <c r="G217" s="152"/>
      <c r="H217" s="152"/>
      <c r="I217" s="12"/>
      <c r="J217" s="12"/>
      <c r="K217" s="66"/>
      <c r="L217" s="66"/>
      <c r="M217" s="152"/>
      <c r="N217" s="12"/>
      <c r="O217" s="66"/>
      <c r="P217" s="152"/>
      <c r="Q217" s="12"/>
      <c r="R217" s="66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</row>
    <row r="218" spans="4:36">
      <c r="D218" s="12"/>
      <c r="E218" s="12"/>
      <c r="F218" s="12"/>
      <c r="G218" s="152"/>
      <c r="H218" s="152"/>
      <c r="I218" s="12"/>
      <c r="J218" s="12"/>
      <c r="K218" s="66"/>
      <c r="L218" s="66"/>
      <c r="M218" s="152"/>
      <c r="N218" s="12"/>
      <c r="O218" s="66"/>
      <c r="P218" s="152"/>
      <c r="Q218" s="12"/>
      <c r="R218" s="66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</row>
    <row r="219" spans="4:36">
      <c r="D219" s="12"/>
      <c r="E219" s="12"/>
      <c r="F219" s="12"/>
      <c r="G219" s="152"/>
      <c r="H219" s="152"/>
      <c r="I219" s="12"/>
      <c r="J219" s="12"/>
      <c r="K219" s="66"/>
      <c r="L219" s="66"/>
      <c r="M219" s="152"/>
      <c r="N219" s="12"/>
      <c r="O219" s="66"/>
      <c r="P219" s="152"/>
      <c r="Q219" s="12"/>
      <c r="R219" s="66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</row>
    <row r="220" spans="4:36">
      <c r="D220" s="12"/>
      <c r="E220" s="12"/>
      <c r="F220" s="12"/>
      <c r="G220" s="152"/>
      <c r="H220" s="152"/>
      <c r="I220" s="12"/>
      <c r="J220" s="12"/>
      <c r="K220" s="66"/>
      <c r="L220" s="66"/>
      <c r="M220" s="152"/>
      <c r="N220" s="12"/>
      <c r="O220" s="66"/>
      <c r="P220" s="152"/>
      <c r="Q220" s="12"/>
      <c r="R220" s="66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</row>
    <row r="221" spans="4:36">
      <c r="D221" s="12"/>
      <c r="E221" s="12"/>
      <c r="F221" s="12"/>
      <c r="G221" s="152"/>
      <c r="H221" s="152"/>
      <c r="I221" s="12"/>
      <c r="J221" s="12"/>
      <c r="K221" s="66"/>
      <c r="L221" s="66"/>
      <c r="M221" s="152"/>
      <c r="N221" s="12"/>
      <c r="O221" s="66"/>
      <c r="P221" s="152"/>
      <c r="Q221" s="12"/>
      <c r="R221" s="66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</row>
    <row r="222" spans="4:36">
      <c r="D222" s="12"/>
      <c r="E222" s="12"/>
      <c r="F222" s="12"/>
      <c r="G222" s="152"/>
      <c r="H222" s="152"/>
      <c r="I222" s="12"/>
      <c r="J222" s="12"/>
      <c r="K222" s="66"/>
      <c r="L222" s="66"/>
      <c r="M222" s="152"/>
      <c r="N222" s="12"/>
      <c r="O222" s="66"/>
      <c r="P222" s="152"/>
      <c r="Q222" s="12"/>
      <c r="R222" s="66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</row>
    <row r="223" spans="4:36">
      <c r="D223" s="12"/>
      <c r="E223" s="12"/>
      <c r="F223" s="12"/>
      <c r="G223" s="152"/>
      <c r="H223" s="152"/>
      <c r="I223" s="12"/>
      <c r="J223" s="12"/>
      <c r="K223" s="66"/>
      <c r="L223" s="66"/>
      <c r="M223" s="152"/>
      <c r="N223" s="12"/>
      <c r="O223" s="66"/>
      <c r="P223" s="152"/>
      <c r="Q223" s="12"/>
      <c r="R223" s="66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</row>
    <row r="224" spans="4:36">
      <c r="D224" s="12"/>
      <c r="E224" s="12"/>
      <c r="F224" s="12"/>
      <c r="G224" s="152"/>
      <c r="H224" s="152"/>
      <c r="I224" s="12"/>
      <c r="J224" s="12"/>
      <c r="K224" s="66"/>
      <c r="L224" s="66"/>
      <c r="M224" s="152"/>
      <c r="N224" s="12"/>
      <c r="O224" s="66"/>
      <c r="P224" s="152"/>
      <c r="Q224" s="12"/>
      <c r="R224" s="66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</row>
    <row r="225" spans="4:36">
      <c r="D225" s="12"/>
      <c r="E225" s="12"/>
      <c r="F225" s="12"/>
      <c r="G225" s="152"/>
      <c r="H225" s="152"/>
      <c r="I225" s="12"/>
      <c r="J225" s="12"/>
      <c r="K225" s="66"/>
      <c r="L225" s="66"/>
      <c r="M225" s="152"/>
      <c r="N225" s="12"/>
      <c r="O225" s="66"/>
      <c r="P225" s="152"/>
      <c r="Q225" s="12"/>
      <c r="R225" s="66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</row>
    <row r="226" spans="4:36">
      <c r="D226" s="12"/>
      <c r="E226" s="12"/>
      <c r="F226" s="12"/>
      <c r="G226" s="152"/>
      <c r="H226" s="152"/>
      <c r="I226" s="12"/>
      <c r="J226" s="12"/>
      <c r="K226" s="66"/>
      <c r="L226" s="66"/>
      <c r="M226" s="152"/>
      <c r="N226" s="12"/>
      <c r="O226" s="66"/>
      <c r="P226" s="152"/>
      <c r="Q226" s="12"/>
      <c r="R226" s="66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</row>
    <row r="227" spans="4:36">
      <c r="D227" s="12"/>
      <c r="E227" s="12"/>
      <c r="F227" s="12"/>
      <c r="G227" s="152"/>
      <c r="H227" s="152"/>
      <c r="I227" s="12"/>
      <c r="J227" s="12"/>
      <c r="K227" s="66"/>
      <c r="L227" s="66"/>
      <c r="M227" s="152"/>
      <c r="N227" s="12"/>
      <c r="O227" s="66"/>
      <c r="P227" s="152"/>
      <c r="Q227" s="12"/>
      <c r="R227" s="66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</row>
    <row r="228" spans="4:36">
      <c r="D228" s="12"/>
      <c r="E228" s="12"/>
      <c r="F228" s="12"/>
      <c r="G228" s="152"/>
      <c r="H228" s="152"/>
      <c r="I228" s="12"/>
      <c r="J228" s="12"/>
      <c r="K228" s="66"/>
      <c r="L228" s="66"/>
      <c r="M228" s="152"/>
      <c r="N228" s="12"/>
      <c r="O228" s="66"/>
      <c r="P228" s="152"/>
      <c r="Q228" s="12"/>
      <c r="R228" s="66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</row>
    <row r="229" spans="4:36">
      <c r="D229" s="12"/>
      <c r="E229" s="12"/>
      <c r="F229" s="12"/>
      <c r="G229" s="152"/>
      <c r="H229" s="152"/>
      <c r="I229" s="12"/>
      <c r="J229" s="12"/>
      <c r="K229" s="66"/>
      <c r="L229" s="66"/>
      <c r="M229" s="152"/>
      <c r="N229" s="12"/>
      <c r="O229" s="66"/>
      <c r="P229" s="152"/>
      <c r="Q229" s="12"/>
      <c r="R229" s="66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</row>
    <row r="230" spans="4:36">
      <c r="D230" s="12"/>
      <c r="E230" s="12"/>
      <c r="F230" s="12"/>
      <c r="G230" s="152"/>
      <c r="H230" s="152"/>
      <c r="I230" s="12"/>
      <c r="J230" s="12"/>
      <c r="K230" s="66"/>
      <c r="L230" s="66"/>
      <c r="M230" s="152"/>
      <c r="N230" s="12"/>
      <c r="O230" s="66"/>
      <c r="P230" s="152"/>
      <c r="Q230" s="12"/>
      <c r="R230" s="66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</row>
    <row r="231" spans="4:36">
      <c r="D231" s="12"/>
      <c r="E231" s="12"/>
      <c r="F231" s="12"/>
      <c r="G231" s="152"/>
      <c r="H231" s="152"/>
      <c r="I231" s="12"/>
      <c r="J231" s="12"/>
      <c r="K231" s="66"/>
      <c r="L231" s="66"/>
      <c r="M231" s="152"/>
      <c r="N231" s="12"/>
      <c r="O231" s="66"/>
      <c r="P231" s="152"/>
      <c r="Q231" s="12"/>
      <c r="R231" s="66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</row>
    <row r="232" spans="4:36">
      <c r="D232" s="12"/>
      <c r="E232" s="12"/>
      <c r="F232" s="12"/>
      <c r="G232" s="152"/>
      <c r="H232" s="152"/>
      <c r="I232" s="12"/>
      <c r="J232" s="12"/>
      <c r="K232" s="66"/>
      <c r="L232" s="66"/>
      <c r="M232" s="152"/>
      <c r="N232" s="12"/>
      <c r="O232" s="66"/>
      <c r="P232" s="152"/>
      <c r="Q232" s="12"/>
      <c r="R232" s="66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</row>
    <row r="233" spans="4:36">
      <c r="D233" s="12"/>
      <c r="E233" s="12"/>
      <c r="F233" s="12"/>
      <c r="G233" s="152"/>
      <c r="H233" s="152"/>
      <c r="I233" s="12"/>
      <c r="J233" s="12"/>
      <c r="K233" s="66"/>
      <c r="L233" s="66"/>
      <c r="M233" s="152"/>
      <c r="N233" s="12"/>
      <c r="O233" s="66"/>
      <c r="P233" s="152"/>
      <c r="Q233" s="12"/>
      <c r="R233" s="66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</row>
    <row r="234" spans="4:36">
      <c r="D234" s="12"/>
      <c r="E234" s="12"/>
      <c r="F234" s="12"/>
      <c r="G234" s="152"/>
      <c r="H234" s="152"/>
      <c r="I234" s="12"/>
      <c r="J234" s="12"/>
      <c r="K234" s="66"/>
      <c r="L234" s="66"/>
      <c r="M234" s="152"/>
      <c r="N234" s="12"/>
      <c r="O234" s="66"/>
      <c r="P234" s="152"/>
      <c r="Q234" s="12"/>
      <c r="R234" s="66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</row>
    <row r="235" spans="4:36">
      <c r="D235" s="12"/>
      <c r="E235" s="12"/>
      <c r="F235" s="12"/>
      <c r="G235" s="152"/>
      <c r="H235" s="152"/>
      <c r="I235" s="12"/>
      <c r="J235" s="12"/>
      <c r="K235" s="66"/>
      <c r="L235" s="66"/>
      <c r="M235" s="152"/>
      <c r="N235" s="12"/>
      <c r="O235" s="66"/>
      <c r="P235" s="152"/>
      <c r="Q235" s="12"/>
      <c r="R235" s="66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</row>
    <row r="236" spans="4:36">
      <c r="D236" s="12"/>
      <c r="E236" s="12"/>
      <c r="F236" s="12"/>
      <c r="G236" s="152"/>
      <c r="H236" s="152"/>
      <c r="I236" s="12"/>
      <c r="J236" s="12"/>
      <c r="K236" s="66"/>
      <c r="L236" s="66"/>
      <c r="M236" s="152"/>
      <c r="N236" s="12"/>
      <c r="O236" s="66"/>
      <c r="P236" s="152"/>
      <c r="Q236" s="12"/>
      <c r="R236" s="66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</row>
    <row r="237" spans="4:36">
      <c r="D237" s="12"/>
      <c r="E237" s="12"/>
      <c r="F237" s="12"/>
      <c r="G237" s="152"/>
      <c r="H237" s="152"/>
      <c r="I237" s="12"/>
      <c r="J237" s="12"/>
      <c r="K237" s="66"/>
      <c r="L237" s="66"/>
      <c r="M237" s="152"/>
      <c r="N237" s="12"/>
      <c r="O237" s="66"/>
      <c r="P237" s="152"/>
      <c r="Q237" s="12"/>
      <c r="R237" s="66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</row>
    <row r="238" spans="4:36">
      <c r="D238" s="12"/>
      <c r="E238" s="12"/>
      <c r="F238" s="12"/>
      <c r="G238" s="152"/>
      <c r="H238" s="152"/>
      <c r="I238" s="12"/>
      <c r="J238" s="12"/>
      <c r="K238" s="66"/>
      <c r="L238" s="66"/>
      <c r="M238" s="152"/>
      <c r="N238" s="12"/>
      <c r="O238" s="66"/>
      <c r="P238" s="152"/>
      <c r="Q238" s="12"/>
      <c r="R238" s="66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</row>
    <row r="239" spans="4:36">
      <c r="D239" s="12"/>
      <c r="E239" s="12"/>
      <c r="F239" s="12"/>
      <c r="G239" s="152"/>
      <c r="H239" s="152"/>
      <c r="I239" s="12"/>
      <c r="J239" s="12"/>
      <c r="K239" s="66"/>
      <c r="L239" s="66"/>
      <c r="M239" s="152"/>
      <c r="N239" s="12"/>
      <c r="O239" s="66"/>
      <c r="P239" s="152"/>
      <c r="Q239" s="12"/>
      <c r="R239" s="66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</row>
    <row r="240" spans="4:36">
      <c r="D240" s="12"/>
      <c r="E240" s="12"/>
      <c r="F240" s="12"/>
      <c r="G240" s="152"/>
      <c r="H240" s="152"/>
      <c r="I240" s="12"/>
      <c r="J240" s="12"/>
      <c r="K240" s="66"/>
      <c r="L240" s="66"/>
      <c r="M240" s="152"/>
      <c r="N240" s="12"/>
      <c r="O240" s="66"/>
      <c r="P240" s="152"/>
      <c r="Q240" s="12"/>
      <c r="R240" s="66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</row>
    <row r="241" spans="4:36">
      <c r="D241" s="12"/>
      <c r="E241" s="12"/>
      <c r="F241" s="12"/>
      <c r="G241" s="152"/>
      <c r="H241" s="152"/>
      <c r="I241" s="12"/>
      <c r="J241" s="12"/>
      <c r="K241" s="66"/>
      <c r="L241" s="66"/>
      <c r="M241" s="152"/>
      <c r="N241" s="12"/>
      <c r="O241" s="66"/>
      <c r="P241" s="152"/>
      <c r="Q241" s="12"/>
      <c r="R241" s="66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</row>
    <row r="242" spans="4:36">
      <c r="D242" s="12"/>
      <c r="E242" s="12"/>
      <c r="F242" s="12"/>
      <c r="G242" s="152"/>
      <c r="H242" s="152"/>
      <c r="I242" s="12"/>
      <c r="J242" s="12"/>
      <c r="K242" s="66"/>
      <c r="L242" s="66"/>
      <c r="M242" s="152"/>
      <c r="N242" s="12"/>
      <c r="O242" s="66"/>
      <c r="P242" s="152"/>
      <c r="Q242" s="12"/>
      <c r="R242" s="66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</row>
    <row r="243" spans="4:36">
      <c r="D243" s="12"/>
      <c r="E243" s="12"/>
      <c r="F243" s="12"/>
      <c r="G243" s="152"/>
      <c r="H243" s="152"/>
      <c r="I243" s="12"/>
      <c r="J243" s="12"/>
      <c r="K243" s="66"/>
      <c r="L243" s="66"/>
      <c r="M243" s="152"/>
      <c r="N243" s="12"/>
      <c r="O243" s="66"/>
      <c r="P243" s="152"/>
      <c r="Q243" s="12"/>
      <c r="R243" s="66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</row>
    <row r="244" spans="4:36">
      <c r="D244" s="12"/>
      <c r="E244" s="12"/>
      <c r="F244" s="12"/>
      <c r="G244" s="152"/>
      <c r="H244" s="152"/>
      <c r="I244" s="12"/>
      <c r="J244" s="12"/>
      <c r="K244" s="66"/>
      <c r="L244" s="66"/>
      <c r="M244" s="152"/>
      <c r="N244" s="12"/>
      <c r="O244" s="66"/>
      <c r="P244" s="152"/>
      <c r="Q244" s="12"/>
      <c r="R244" s="66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</row>
    <row r="245" spans="4:36">
      <c r="D245" s="12"/>
      <c r="E245" s="12"/>
      <c r="F245" s="12"/>
      <c r="G245" s="152"/>
      <c r="H245" s="152"/>
      <c r="I245" s="12"/>
      <c r="J245" s="12"/>
      <c r="K245" s="66"/>
      <c r="L245" s="66"/>
      <c r="M245" s="152"/>
      <c r="N245" s="12"/>
      <c r="O245" s="66"/>
      <c r="P245" s="152"/>
      <c r="Q245" s="12"/>
      <c r="R245" s="66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</row>
    <row r="246" spans="4:36">
      <c r="D246" s="12"/>
      <c r="E246" s="12"/>
      <c r="F246" s="12"/>
      <c r="G246" s="152"/>
      <c r="H246" s="152"/>
      <c r="I246" s="12"/>
      <c r="J246" s="12"/>
      <c r="K246" s="66"/>
      <c r="L246" s="66"/>
      <c r="M246" s="152"/>
      <c r="N246" s="12"/>
      <c r="O246" s="66"/>
      <c r="P246" s="152"/>
      <c r="Q246" s="12"/>
      <c r="R246" s="66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</row>
    <row r="247" spans="4:36">
      <c r="D247" s="12"/>
      <c r="E247" s="12"/>
      <c r="F247" s="12"/>
      <c r="G247" s="152"/>
      <c r="H247" s="152"/>
      <c r="I247" s="12"/>
      <c r="J247" s="12"/>
      <c r="K247" s="66"/>
      <c r="L247" s="66"/>
      <c r="M247" s="152"/>
      <c r="N247" s="12"/>
      <c r="O247" s="66"/>
      <c r="P247" s="152"/>
      <c r="Q247" s="12"/>
      <c r="R247" s="66"/>
      <c r="S247" s="12"/>
      <c r="T247" s="30"/>
      <c r="U247" s="30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</row>
    <row r="248" spans="4:36">
      <c r="D248" s="12"/>
      <c r="E248" s="12"/>
      <c r="F248" s="12"/>
      <c r="G248" s="152"/>
      <c r="H248" s="152"/>
      <c r="I248" s="12"/>
      <c r="J248" s="12"/>
      <c r="K248" s="66"/>
      <c r="L248" s="66"/>
      <c r="M248" s="152"/>
      <c r="N248" s="12"/>
      <c r="O248" s="66"/>
      <c r="P248" s="152"/>
      <c r="Q248" s="12"/>
      <c r="R248" s="66"/>
      <c r="S248" s="12"/>
      <c r="T248" s="32"/>
      <c r="U248" s="3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</row>
    <row r="249" spans="4:36">
      <c r="D249" s="12"/>
      <c r="E249" s="12"/>
      <c r="F249" s="12"/>
      <c r="G249" s="152"/>
      <c r="H249" s="152"/>
      <c r="I249" s="12"/>
      <c r="J249" s="12"/>
      <c r="K249" s="66"/>
      <c r="L249" s="66"/>
      <c r="M249" s="152"/>
      <c r="N249" s="12"/>
      <c r="O249" s="66"/>
      <c r="P249" s="152"/>
      <c r="Q249" s="12"/>
      <c r="R249" s="66"/>
      <c r="S249" s="12"/>
      <c r="T249" s="32"/>
      <c r="U249" s="3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</row>
    <row r="250" spans="4:36">
      <c r="D250" s="12"/>
      <c r="E250" s="12"/>
      <c r="F250" s="12"/>
      <c r="G250" s="153"/>
      <c r="H250" s="153"/>
      <c r="I250" s="12"/>
      <c r="J250" s="12"/>
      <c r="K250" s="66"/>
      <c r="L250" s="67"/>
      <c r="M250" s="153"/>
      <c r="N250" s="30"/>
      <c r="O250" s="67"/>
      <c r="P250" s="153"/>
      <c r="Q250" s="12"/>
      <c r="R250" s="67"/>
      <c r="S250" s="30"/>
      <c r="T250" s="32"/>
      <c r="U250" s="32"/>
      <c r="V250" s="30"/>
      <c r="W250" s="30"/>
      <c r="AG250" s="12"/>
      <c r="AH250" s="12"/>
      <c r="AI250" s="12"/>
      <c r="AJ250" s="12"/>
    </row>
    <row r="251" spans="4:36">
      <c r="D251" s="12"/>
      <c r="E251" s="12"/>
      <c r="F251" s="12"/>
      <c r="G251" s="154"/>
      <c r="H251" s="154"/>
      <c r="I251" s="12"/>
      <c r="J251" s="12"/>
      <c r="K251" s="67"/>
      <c r="L251" s="68"/>
      <c r="M251" s="154"/>
      <c r="N251" s="32"/>
      <c r="O251" s="68"/>
      <c r="P251" s="154"/>
      <c r="Q251" s="12"/>
      <c r="R251" s="68"/>
      <c r="S251" s="32"/>
      <c r="T251" s="32"/>
      <c r="U251" s="32"/>
      <c r="V251" s="32"/>
      <c r="W251" s="32"/>
      <c r="AI251" s="12"/>
      <c r="AJ251" s="12"/>
    </row>
    <row r="252" spans="4:36">
      <c r="D252" s="12"/>
      <c r="E252" s="12"/>
      <c r="F252" s="12"/>
      <c r="G252" s="154"/>
      <c r="H252" s="154"/>
      <c r="I252" s="12"/>
      <c r="J252" s="12"/>
      <c r="K252" s="68"/>
      <c r="L252" s="68"/>
      <c r="M252" s="154"/>
      <c r="N252" s="32"/>
      <c r="O252" s="68"/>
      <c r="P252" s="154"/>
      <c r="Q252" s="12"/>
      <c r="R252" s="68"/>
      <c r="S252" s="32"/>
      <c r="T252" s="32"/>
      <c r="U252" s="32"/>
      <c r="V252" s="32"/>
      <c r="W252" s="32"/>
      <c r="AI252" s="12"/>
      <c r="AJ252" s="12"/>
    </row>
    <row r="253" spans="4:36">
      <c r="D253" s="12"/>
      <c r="E253" s="12"/>
      <c r="F253" s="12"/>
      <c r="G253" s="154"/>
      <c r="H253" s="154"/>
      <c r="I253" s="12"/>
      <c r="J253" s="12"/>
      <c r="K253" s="68"/>
      <c r="L253" s="68"/>
      <c r="M253" s="154"/>
      <c r="N253" s="32"/>
      <c r="O253" s="68"/>
      <c r="P253" s="154"/>
      <c r="Q253" s="12"/>
      <c r="R253" s="68"/>
      <c r="S253" s="32"/>
      <c r="T253" s="32"/>
      <c r="U253" s="32"/>
      <c r="V253" s="32"/>
      <c r="W253" s="32"/>
      <c r="AI253" s="12"/>
      <c r="AJ253" s="12"/>
    </row>
    <row r="254" spans="4:36">
      <c r="D254" s="12"/>
      <c r="E254" s="12"/>
      <c r="F254" s="12"/>
      <c r="G254" s="154"/>
      <c r="H254" s="154"/>
      <c r="I254" s="12"/>
      <c r="J254" s="12"/>
      <c r="K254" s="68"/>
      <c r="L254" s="68"/>
      <c r="M254" s="154"/>
      <c r="N254" s="32"/>
      <c r="O254" s="68"/>
      <c r="P254" s="154"/>
      <c r="Q254" s="12"/>
      <c r="R254" s="68"/>
      <c r="S254" s="32"/>
      <c r="T254" s="32"/>
      <c r="U254" s="32"/>
      <c r="V254" s="32"/>
      <c r="W254" s="32"/>
      <c r="AI254" s="12"/>
      <c r="AJ254" s="12"/>
    </row>
    <row r="255" spans="4:36">
      <c r="D255" s="12"/>
      <c r="E255" s="12"/>
      <c r="F255" s="12"/>
      <c r="G255" s="154"/>
      <c r="H255" s="154"/>
      <c r="I255" s="12"/>
      <c r="J255" s="12"/>
      <c r="K255" s="68"/>
      <c r="L255" s="68"/>
      <c r="M255" s="154"/>
      <c r="N255" s="32"/>
      <c r="O255" s="68"/>
      <c r="P255" s="154"/>
      <c r="Q255" s="12"/>
      <c r="R255" s="68"/>
      <c r="S255" s="32"/>
      <c r="T255" s="32"/>
      <c r="U255" s="32"/>
      <c r="V255" s="32"/>
      <c r="W255" s="32"/>
      <c r="AI255" s="12"/>
      <c r="AJ255" s="12"/>
    </row>
    <row r="256" spans="4:36">
      <c r="D256" s="12"/>
      <c r="E256" s="12"/>
      <c r="F256" s="12"/>
      <c r="G256" s="154"/>
      <c r="H256" s="154"/>
      <c r="I256" s="12"/>
      <c r="J256" s="12"/>
      <c r="K256" s="68"/>
      <c r="L256" s="68"/>
      <c r="M256" s="154"/>
      <c r="N256" s="32"/>
      <c r="O256" s="68"/>
      <c r="P256" s="154"/>
      <c r="Q256" s="12"/>
      <c r="R256" s="68"/>
      <c r="S256" s="32"/>
      <c r="T256" s="32"/>
      <c r="U256" s="32"/>
      <c r="V256" s="32"/>
      <c r="W256" s="32"/>
      <c r="AI256" s="12"/>
      <c r="AJ256" s="12"/>
    </row>
    <row r="257" spans="4:36">
      <c r="D257" s="12"/>
      <c r="E257" s="12"/>
      <c r="F257" s="12"/>
      <c r="G257" s="154"/>
      <c r="H257" s="154"/>
      <c r="I257" s="12"/>
      <c r="J257" s="12"/>
      <c r="K257" s="68"/>
      <c r="L257" s="68"/>
      <c r="M257" s="154"/>
      <c r="N257" s="32"/>
      <c r="O257" s="68"/>
      <c r="P257" s="154"/>
      <c r="Q257" s="12"/>
      <c r="R257" s="68"/>
      <c r="S257" s="32"/>
      <c r="T257" s="32"/>
      <c r="U257" s="32"/>
      <c r="V257" s="32"/>
      <c r="W257" s="32"/>
      <c r="AI257" s="12"/>
      <c r="AJ257" s="12"/>
    </row>
    <row r="258" spans="4:36">
      <c r="D258" s="12"/>
      <c r="E258" s="12"/>
      <c r="F258" s="12"/>
      <c r="G258" s="154"/>
      <c r="H258" s="154"/>
      <c r="I258" s="12"/>
      <c r="J258" s="12"/>
      <c r="K258" s="68"/>
      <c r="L258" s="68"/>
      <c r="M258" s="154"/>
      <c r="N258" s="32"/>
      <c r="O258" s="68"/>
      <c r="P258" s="154"/>
      <c r="Q258" s="12"/>
      <c r="R258" s="68"/>
      <c r="S258" s="32"/>
      <c r="T258" s="32"/>
      <c r="U258" s="32"/>
      <c r="V258" s="32"/>
      <c r="W258" s="32"/>
      <c r="AI258" s="12"/>
      <c r="AJ258" s="12"/>
    </row>
    <row r="259" spans="4:36">
      <c r="D259" s="12"/>
      <c r="E259" s="12"/>
      <c r="F259" s="12"/>
      <c r="G259" s="154"/>
      <c r="H259" s="154"/>
      <c r="I259" s="12"/>
      <c r="J259" s="12"/>
      <c r="K259" s="68"/>
      <c r="L259" s="68"/>
      <c r="M259" s="154"/>
      <c r="N259" s="32"/>
      <c r="O259" s="68"/>
      <c r="P259" s="154"/>
      <c r="Q259" s="12"/>
      <c r="R259" s="68"/>
      <c r="S259" s="32"/>
      <c r="T259" s="32"/>
      <c r="U259" s="32"/>
      <c r="V259" s="32"/>
      <c r="W259" s="32"/>
      <c r="AI259" s="12"/>
      <c r="AJ259" s="12"/>
    </row>
    <row r="260" spans="4:36">
      <c r="D260" s="12"/>
      <c r="E260" s="12"/>
      <c r="F260" s="12"/>
      <c r="G260" s="154"/>
      <c r="H260" s="154"/>
      <c r="I260" s="12"/>
      <c r="J260" s="12"/>
      <c r="K260" s="68"/>
      <c r="L260" s="68"/>
      <c r="M260" s="154"/>
      <c r="N260" s="32"/>
      <c r="O260" s="68"/>
      <c r="P260" s="154"/>
      <c r="Q260" s="12"/>
      <c r="R260" s="68"/>
      <c r="S260" s="32"/>
      <c r="T260" s="32"/>
      <c r="U260" s="32"/>
      <c r="V260" s="32"/>
      <c r="W260" s="32"/>
      <c r="AI260" s="12"/>
      <c r="AJ260" s="12"/>
    </row>
    <row r="261" spans="4:36">
      <c r="D261" s="12"/>
      <c r="E261" s="12"/>
      <c r="F261" s="12"/>
      <c r="G261" s="154"/>
      <c r="H261" s="154"/>
      <c r="I261" s="12"/>
      <c r="J261" s="12"/>
      <c r="K261" s="68"/>
      <c r="L261" s="68"/>
      <c r="M261" s="154"/>
      <c r="N261" s="32"/>
      <c r="O261" s="68"/>
      <c r="P261" s="154"/>
      <c r="Q261" s="12"/>
      <c r="R261" s="68"/>
      <c r="S261" s="32"/>
      <c r="T261" s="32"/>
      <c r="U261" s="32"/>
      <c r="V261" s="32"/>
      <c r="W261" s="32"/>
      <c r="AI261" s="12"/>
      <c r="AJ261" s="12"/>
    </row>
    <row r="262" spans="4:36">
      <c r="D262" s="12"/>
      <c r="E262" s="12"/>
      <c r="F262" s="12"/>
      <c r="G262" s="154"/>
      <c r="H262" s="154"/>
      <c r="I262" s="12"/>
      <c r="J262" s="12"/>
      <c r="K262" s="68"/>
      <c r="L262" s="68"/>
      <c r="M262" s="154"/>
      <c r="N262" s="32"/>
      <c r="O262" s="68"/>
      <c r="P262" s="154"/>
      <c r="Q262" s="12"/>
      <c r="R262" s="68"/>
      <c r="S262" s="32"/>
      <c r="T262" s="32"/>
      <c r="U262" s="32"/>
      <c r="V262" s="32"/>
      <c r="W262" s="32"/>
      <c r="AI262" s="12"/>
      <c r="AJ262" s="12"/>
    </row>
    <row r="263" spans="4:36">
      <c r="D263" s="12"/>
      <c r="E263" s="12"/>
      <c r="F263" s="12"/>
      <c r="G263" s="154"/>
      <c r="H263" s="154"/>
      <c r="I263" s="12"/>
      <c r="J263" s="12"/>
      <c r="K263" s="68"/>
      <c r="L263" s="68"/>
      <c r="M263" s="154"/>
      <c r="N263" s="32"/>
      <c r="O263" s="68"/>
      <c r="P263" s="154"/>
      <c r="Q263" s="12"/>
      <c r="R263" s="68"/>
      <c r="S263" s="32"/>
      <c r="T263" s="32"/>
      <c r="U263" s="32"/>
      <c r="V263" s="32"/>
      <c r="W263" s="32"/>
      <c r="AI263" s="12"/>
      <c r="AJ263" s="12"/>
    </row>
    <row r="264" spans="4:36">
      <c r="D264" s="12"/>
      <c r="E264" s="12"/>
      <c r="F264" s="12"/>
      <c r="G264" s="154"/>
      <c r="H264" s="154"/>
      <c r="I264" s="12"/>
      <c r="J264" s="12"/>
      <c r="K264" s="68"/>
      <c r="L264" s="68"/>
      <c r="M264" s="154"/>
      <c r="N264" s="32"/>
      <c r="O264" s="68"/>
      <c r="P264" s="154"/>
      <c r="Q264" s="12"/>
      <c r="R264" s="68"/>
      <c r="S264" s="32"/>
      <c r="T264" s="32"/>
      <c r="U264" s="32"/>
      <c r="V264" s="32"/>
      <c r="W264" s="32"/>
      <c r="AI264" s="12"/>
      <c r="AJ264" s="12"/>
    </row>
    <row r="265" spans="4:36">
      <c r="D265" s="12"/>
      <c r="E265" s="12"/>
      <c r="F265" s="12"/>
      <c r="G265" s="154"/>
      <c r="H265" s="154"/>
      <c r="I265" s="12"/>
      <c r="J265" s="12"/>
      <c r="K265" s="68"/>
      <c r="L265" s="68"/>
      <c r="M265" s="154"/>
      <c r="N265" s="32"/>
      <c r="O265" s="68"/>
      <c r="P265" s="154"/>
      <c r="Q265" s="12"/>
      <c r="R265" s="68"/>
      <c r="S265" s="32"/>
      <c r="T265" s="32"/>
      <c r="U265" s="32"/>
      <c r="V265" s="32"/>
      <c r="W265" s="32"/>
      <c r="AI265" s="12"/>
      <c r="AJ265" s="12"/>
    </row>
    <row r="266" spans="4:36">
      <c r="D266" s="12"/>
      <c r="E266" s="12"/>
      <c r="F266" s="12"/>
      <c r="G266" s="154"/>
      <c r="H266" s="154"/>
      <c r="I266" s="12"/>
      <c r="J266" s="12"/>
      <c r="K266" s="68"/>
      <c r="L266" s="68"/>
      <c r="M266" s="154"/>
      <c r="N266" s="32"/>
      <c r="O266" s="68"/>
      <c r="P266" s="154"/>
      <c r="Q266" s="12"/>
      <c r="R266" s="68"/>
      <c r="S266" s="32"/>
      <c r="T266" s="32"/>
      <c r="U266" s="32"/>
      <c r="V266" s="32"/>
      <c r="W266" s="32"/>
      <c r="AI266" s="12"/>
      <c r="AJ266" s="12"/>
    </row>
    <row r="267" spans="4:36">
      <c r="D267" s="12"/>
      <c r="E267" s="12"/>
      <c r="F267" s="12"/>
      <c r="G267" s="154"/>
      <c r="H267" s="154"/>
      <c r="I267" s="12"/>
      <c r="J267" s="12"/>
      <c r="K267" s="68"/>
      <c r="L267" s="68"/>
      <c r="M267" s="154"/>
      <c r="N267" s="32"/>
      <c r="O267" s="68"/>
      <c r="P267" s="154"/>
      <c r="Q267" s="12"/>
      <c r="R267" s="68"/>
      <c r="S267" s="32"/>
      <c r="T267" s="32"/>
      <c r="U267" s="32"/>
      <c r="V267" s="32"/>
      <c r="W267" s="32"/>
      <c r="AI267" s="12"/>
      <c r="AJ267" s="12"/>
    </row>
    <row r="268" spans="4:36">
      <c r="D268" s="12"/>
      <c r="E268" s="12"/>
      <c r="F268" s="12"/>
      <c r="G268" s="154"/>
      <c r="H268" s="154"/>
      <c r="I268" s="12"/>
      <c r="J268" s="12"/>
      <c r="K268" s="68"/>
      <c r="L268" s="68"/>
      <c r="M268" s="154"/>
      <c r="N268" s="32"/>
      <c r="O268" s="68"/>
      <c r="P268" s="154"/>
      <c r="Q268" s="12"/>
      <c r="R268" s="68"/>
      <c r="S268" s="32"/>
      <c r="T268" s="32"/>
      <c r="U268" s="32"/>
      <c r="V268" s="32"/>
      <c r="W268" s="32"/>
      <c r="AI268" s="12"/>
      <c r="AJ268" s="12"/>
    </row>
    <row r="269" spans="4:36">
      <c r="D269" s="12"/>
      <c r="E269" s="12"/>
      <c r="F269" s="12"/>
      <c r="G269" s="154"/>
      <c r="H269" s="154"/>
      <c r="I269" s="12"/>
      <c r="J269" s="12"/>
      <c r="K269" s="68"/>
      <c r="L269" s="68"/>
      <c r="M269" s="154"/>
      <c r="N269" s="32"/>
      <c r="O269" s="68"/>
      <c r="P269" s="154"/>
      <c r="Q269" s="12"/>
      <c r="R269" s="68"/>
      <c r="S269" s="32"/>
      <c r="T269" s="32"/>
      <c r="U269" s="32"/>
      <c r="V269" s="32"/>
      <c r="W269" s="32"/>
      <c r="AI269" s="12"/>
      <c r="AJ269" s="12"/>
    </row>
    <row r="270" spans="4:36">
      <c r="D270" s="12"/>
      <c r="E270" s="12"/>
      <c r="F270" s="12"/>
      <c r="G270" s="154"/>
      <c r="H270" s="154"/>
      <c r="I270" s="12"/>
      <c r="J270" s="12"/>
      <c r="K270" s="68"/>
      <c r="L270" s="68"/>
      <c r="M270" s="154"/>
      <c r="N270" s="32"/>
      <c r="O270" s="68"/>
      <c r="P270" s="154"/>
      <c r="Q270" s="12"/>
      <c r="R270" s="68"/>
      <c r="S270" s="32"/>
      <c r="T270" s="32"/>
      <c r="U270" s="32"/>
      <c r="V270" s="32"/>
      <c r="W270" s="32"/>
      <c r="AI270" s="12"/>
      <c r="AJ270" s="12"/>
    </row>
    <row r="271" spans="4:36">
      <c r="D271" s="12"/>
      <c r="E271" s="12"/>
      <c r="F271" s="12"/>
      <c r="G271" s="154"/>
      <c r="H271" s="154"/>
      <c r="I271" s="12"/>
      <c r="J271" s="12"/>
      <c r="K271" s="68"/>
      <c r="L271" s="68"/>
      <c r="M271" s="154"/>
      <c r="N271" s="32"/>
      <c r="O271" s="68"/>
      <c r="P271" s="154"/>
      <c r="Q271" s="12"/>
      <c r="R271" s="68"/>
      <c r="S271" s="32"/>
      <c r="T271" s="32"/>
      <c r="U271" s="32"/>
      <c r="V271" s="32"/>
      <c r="W271" s="32"/>
      <c r="AI271" s="12"/>
      <c r="AJ271" s="12"/>
    </row>
    <row r="272" spans="4:36">
      <c r="D272" s="12"/>
      <c r="E272" s="12"/>
      <c r="F272" s="12"/>
      <c r="G272" s="154"/>
      <c r="H272" s="154"/>
      <c r="I272" s="12"/>
      <c r="J272" s="12"/>
      <c r="K272" s="68"/>
      <c r="L272" s="68"/>
      <c r="M272" s="154"/>
      <c r="N272" s="32"/>
      <c r="O272" s="68"/>
      <c r="P272" s="154"/>
      <c r="Q272" s="12"/>
      <c r="R272" s="68"/>
      <c r="S272" s="32"/>
      <c r="T272" s="32"/>
      <c r="U272" s="32"/>
      <c r="V272" s="32"/>
      <c r="W272" s="32"/>
      <c r="AI272" s="12"/>
      <c r="AJ272" s="12"/>
    </row>
    <row r="273" spans="1:23">
      <c r="A273" s="30"/>
      <c r="B273" s="30"/>
      <c r="C273" s="30"/>
      <c r="D273" s="30"/>
      <c r="E273" s="30"/>
      <c r="F273" s="30"/>
      <c r="G273" s="154"/>
      <c r="H273" s="154"/>
      <c r="I273" s="30"/>
      <c r="J273" s="30"/>
      <c r="K273" s="68"/>
      <c r="L273" s="68"/>
      <c r="M273" s="154"/>
      <c r="N273" s="32"/>
      <c r="O273" s="68"/>
      <c r="P273" s="154"/>
      <c r="Q273" s="30"/>
      <c r="R273" s="68"/>
      <c r="S273" s="32"/>
      <c r="T273" s="32"/>
      <c r="U273" s="32"/>
      <c r="V273" s="32"/>
      <c r="W273" s="32"/>
    </row>
    <row r="274" spans="1:23">
      <c r="A274" s="32"/>
      <c r="B274" s="32"/>
      <c r="C274" s="32"/>
      <c r="D274" s="32"/>
      <c r="E274" s="32"/>
      <c r="F274" s="32"/>
      <c r="G274" s="154"/>
      <c r="H274" s="154"/>
      <c r="I274" s="32"/>
      <c r="J274" s="32"/>
      <c r="K274" s="68"/>
      <c r="L274" s="68"/>
      <c r="M274" s="154"/>
      <c r="N274" s="32"/>
      <c r="O274" s="68"/>
      <c r="P274" s="154"/>
      <c r="Q274" s="32"/>
      <c r="R274" s="68"/>
      <c r="S274" s="32"/>
      <c r="T274" s="32"/>
      <c r="U274" s="32"/>
      <c r="V274" s="32"/>
      <c r="W274" s="32"/>
    </row>
    <row r="275" spans="1:23">
      <c r="A275" s="32"/>
      <c r="B275" s="32"/>
      <c r="C275" s="32"/>
      <c r="D275" s="32"/>
      <c r="E275" s="32"/>
      <c r="F275" s="32"/>
      <c r="G275" s="154"/>
      <c r="H275" s="154"/>
      <c r="I275" s="32"/>
      <c r="J275" s="32"/>
      <c r="K275" s="68"/>
      <c r="L275" s="68"/>
      <c r="M275" s="154"/>
      <c r="N275" s="32"/>
      <c r="O275" s="68"/>
      <c r="P275" s="154"/>
      <c r="Q275" s="32"/>
      <c r="R275" s="68"/>
      <c r="S275" s="32"/>
      <c r="T275" s="32"/>
      <c r="U275" s="32"/>
      <c r="V275" s="32"/>
      <c r="W275" s="32"/>
    </row>
    <row r="276" spans="1:23">
      <c r="A276" s="32"/>
      <c r="B276" s="32"/>
      <c r="C276" s="32"/>
      <c r="D276" s="32"/>
      <c r="E276" s="32"/>
      <c r="F276" s="32"/>
      <c r="G276" s="154"/>
      <c r="H276" s="154"/>
      <c r="I276" s="32"/>
      <c r="J276" s="32"/>
      <c r="K276" s="68"/>
      <c r="L276" s="68"/>
      <c r="M276" s="154"/>
      <c r="N276" s="32"/>
      <c r="O276" s="68"/>
      <c r="P276" s="154"/>
      <c r="Q276" s="32"/>
      <c r="R276" s="68"/>
      <c r="S276" s="32"/>
      <c r="T276" s="32"/>
      <c r="U276" s="32"/>
      <c r="V276" s="32"/>
      <c r="W276" s="32"/>
    </row>
    <row r="277" spans="1:23">
      <c r="A277" s="32"/>
      <c r="B277" s="32"/>
      <c r="C277" s="32"/>
      <c r="D277" s="32"/>
      <c r="E277" s="32"/>
      <c r="F277" s="32"/>
      <c r="G277" s="154"/>
      <c r="H277" s="154"/>
      <c r="I277" s="32"/>
      <c r="J277" s="32"/>
      <c r="K277" s="68"/>
      <c r="L277" s="68"/>
      <c r="M277" s="154"/>
      <c r="N277" s="32"/>
      <c r="O277" s="68"/>
      <c r="P277" s="154"/>
      <c r="Q277" s="32"/>
      <c r="R277" s="68"/>
      <c r="S277" s="32"/>
      <c r="T277" s="32"/>
      <c r="U277" s="32"/>
      <c r="V277" s="32"/>
      <c r="W277" s="32"/>
    </row>
    <row r="278" spans="1:23">
      <c r="A278" s="32"/>
      <c r="B278" s="32"/>
      <c r="C278" s="32"/>
      <c r="D278" s="32"/>
      <c r="E278" s="32"/>
      <c r="F278" s="32"/>
      <c r="G278" s="154"/>
      <c r="H278" s="154"/>
      <c r="I278" s="32"/>
      <c r="J278" s="32"/>
      <c r="K278" s="68"/>
      <c r="L278" s="68"/>
      <c r="M278" s="154"/>
      <c r="N278" s="32"/>
      <c r="O278" s="68"/>
      <c r="P278" s="154"/>
      <c r="Q278" s="32"/>
      <c r="R278" s="68"/>
      <c r="S278" s="32"/>
      <c r="T278" s="32"/>
      <c r="U278" s="32"/>
      <c r="V278" s="32"/>
      <c r="W278" s="32"/>
    </row>
    <row r="279" spans="1:23">
      <c r="A279" s="32"/>
      <c r="B279" s="32"/>
      <c r="C279" s="32"/>
      <c r="D279" s="32"/>
      <c r="E279" s="32"/>
      <c r="F279" s="32"/>
      <c r="G279" s="154"/>
      <c r="H279" s="154"/>
      <c r="I279" s="32"/>
      <c r="J279" s="32"/>
      <c r="K279" s="68"/>
      <c r="L279" s="68"/>
      <c r="M279" s="154"/>
      <c r="N279" s="32"/>
      <c r="O279" s="68"/>
      <c r="P279" s="154"/>
      <c r="Q279" s="32"/>
      <c r="R279" s="68"/>
      <c r="S279" s="32"/>
      <c r="T279" s="32"/>
      <c r="U279" s="32"/>
      <c r="V279" s="32"/>
      <c r="W279" s="32"/>
    </row>
    <row r="280" spans="1:23">
      <c r="A280" s="32"/>
      <c r="B280" s="32"/>
      <c r="C280" s="32"/>
      <c r="D280" s="32"/>
      <c r="E280" s="32"/>
      <c r="F280" s="32"/>
      <c r="G280" s="154"/>
      <c r="H280" s="154"/>
      <c r="I280" s="32"/>
      <c r="J280" s="32"/>
      <c r="K280" s="68"/>
      <c r="L280" s="68"/>
      <c r="M280" s="154"/>
      <c r="N280" s="32"/>
      <c r="O280" s="68"/>
      <c r="P280" s="154"/>
      <c r="Q280" s="32"/>
      <c r="R280" s="68"/>
      <c r="S280" s="32"/>
      <c r="T280" s="32"/>
      <c r="U280" s="32"/>
      <c r="V280" s="32"/>
      <c r="W280" s="32"/>
    </row>
    <row r="281" spans="1:23">
      <c r="A281" s="32"/>
      <c r="B281" s="32"/>
      <c r="C281" s="32"/>
      <c r="D281" s="32"/>
      <c r="E281" s="32"/>
      <c r="F281" s="32"/>
      <c r="G281" s="154"/>
      <c r="H281" s="154"/>
      <c r="I281" s="32"/>
      <c r="J281" s="32"/>
      <c r="K281" s="68"/>
      <c r="L281" s="68"/>
      <c r="M281" s="154"/>
      <c r="N281" s="32"/>
      <c r="O281" s="68"/>
      <c r="P281" s="154"/>
      <c r="Q281" s="32"/>
      <c r="R281" s="68"/>
      <c r="S281" s="32"/>
      <c r="T281" s="32"/>
      <c r="U281" s="32"/>
      <c r="V281" s="32"/>
      <c r="W281" s="32"/>
    </row>
    <row r="282" spans="1:23">
      <c r="A282" s="32"/>
      <c r="B282" s="32"/>
      <c r="C282" s="32"/>
      <c r="D282" s="32"/>
      <c r="E282" s="32"/>
      <c r="F282" s="32"/>
      <c r="G282" s="154"/>
      <c r="H282" s="154"/>
      <c r="I282" s="32"/>
      <c r="J282" s="32"/>
      <c r="K282" s="68"/>
      <c r="L282" s="68"/>
      <c r="M282" s="154"/>
      <c r="N282" s="32"/>
      <c r="O282" s="68"/>
      <c r="P282" s="154"/>
      <c r="Q282" s="32"/>
      <c r="R282" s="68"/>
      <c r="S282" s="32"/>
      <c r="V282" s="32"/>
      <c r="W282" s="32"/>
    </row>
    <row r="283" spans="1:23">
      <c r="A283" s="32"/>
      <c r="B283" s="32"/>
      <c r="C283" s="32"/>
      <c r="D283" s="32"/>
      <c r="E283" s="32"/>
      <c r="F283" s="32"/>
      <c r="G283" s="154"/>
      <c r="H283" s="154"/>
      <c r="I283" s="32"/>
      <c r="J283" s="32"/>
      <c r="K283" s="68"/>
      <c r="L283" s="68"/>
      <c r="M283" s="154"/>
      <c r="N283" s="32"/>
      <c r="O283" s="68"/>
      <c r="P283" s="154"/>
      <c r="Q283" s="32"/>
      <c r="R283" s="68"/>
      <c r="S283" s="32"/>
      <c r="V283" s="32"/>
      <c r="W283" s="32"/>
    </row>
    <row r="284" spans="1:23">
      <c r="A284" s="32"/>
      <c r="B284" s="32"/>
      <c r="C284" s="32"/>
      <c r="D284" s="32"/>
      <c r="E284" s="32"/>
      <c r="F284" s="32"/>
      <c r="G284" s="154"/>
      <c r="H284" s="154"/>
      <c r="I284" s="32"/>
      <c r="J284" s="32"/>
      <c r="K284" s="68"/>
      <c r="L284" s="68"/>
      <c r="M284" s="154"/>
      <c r="N284" s="32"/>
      <c r="O284" s="68"/>
      <c r="P284" s="154"/>
      <c r="Q284" s="32"/>
      <c r="R284" s="68"/>
      <c r="S284" s="32"/>
      <c r="V284" s="32"/>
      <c r="W284" s="32"/>
    </row>
    <row r="285" spans="1:23">
      <c r="A285" s="32"/>
      <c r="B285" s="32"/>
      <c r="C285" s="32"/>
      <c r="D285" s="32"/>
      <c r="E285" s="32"/>
      <c r="F285" s="32"/>
      <c r="G285" s="154"/>
      <c r="H285" s="154"/>
      <c r="I285" s="32"/>
      <c r="J285" s="32"/>
      <c r="K285" s="68"/>
      <c r="L285" s="68"/>
      <c r="M285" s="154"/>
      <c r="N285" s="32"/>
      <c r="O285" s="68"/>
      <c r="P285" s="154"/>
      <c r="Q285" s="32"/>
      <c r="R285" s="68"/>
      <c r="S285" s="32"/>
    </row>
    <row r="286" spans="1:23">
      <c r="A286" s="32"/>
      <c r="B286" s="32"/>
      <c r="C286" s="32"/>
      <c r="D286" s="32"/>
      <c r="E286" s="32"/>
      <c r="F286" s="32"/>
      <c r="G286" s="154"/>
      <c r="H286" s="154"/>
      <c r="I286" s="32"/>
      <c r="J286" s="32"/>
      <c r="K286" s="68"/>
      <c r="L286" s="68"/>
      <c r="M286" s="154"/>
      <c r="N286" s="32"/>
      <c r="O286" s="68"/>
      <c r="P286" s="154"/>
      <c r="Q286" s="32"/>
      <c r="R286" s="68"/>
      <c r="S286" s="32"/>
    </row>
    <row r="287" spans="1:23">
      <c r="A287" s="32"/>
      <c r="B287" s="32"/>
      <c r="C287" s="32"/>
      <c r="D287" s="32"/>
      <c r="E287" s="32"/>
      <c r="F287" s="32"/>
      <c r="G287" s="154"/>
      <c r="H287" s="154"/>
      <c r="I287" s="32"/>
      <c r="J287" s="32"/>
      <c r="K287" s="68"/>
      <c r="L287" s="68"/>
      <c r="M287" s="154"/>
      <c r="N287" s="32"/>
      <c r="O287" s="68"/>
      <c r="P287" s="154"/>
      <c r="Q287" s="32"/>
      <c r="R287" s="68"/>
      <c r="S287" s="32"/>
    </row>
    <row r="288" spans="1:23">
      <c r="A288" s="32"/>
      <c r="B288" s="32"/>
      <c r="C288" s="32"/>
      <c r="D288" s="32"/>
      <c r="E288" s="32"/>
      <c r="F288" s="32"/>
      <c r="G288" s="154"/>
      <c r="H288" s="154"/>
      <c r="I288" s="32"/>
      <c r="J288" s="32"/>
      <c r="K288" s="68"/>
      <c r="L288" s="68"/>
      <c r="M288" s="154"/>
      <c r="N288" s="32"/>
      <c r="O288" s="68"/>
      <c r="P288" s="154"/>
      <c r="Q288" s="32"/>
      <c r="R288" s="68"/>
      <c r="S288" s="32"/>
    </row>
    <row r="289" spans="1:19">
      <c r="A289" s="32"/>
      <c r="B289" s="32"/>
      <c r="C289" s="32"/>
      <c r="D289" s="32"/>
      <c r="E289" s="32"/>
      <c r="F289" s="32"/>
      <c r="G289" s="154"/>
      <c r="H289" s="154"/>
      <c r="I289" s="32"/>
      <c r="J289" s="32"/>
      <c r="K289" s="68"/>
      <c r="L289" s="68"/>
      <c r="M289" s="154"/>
      <c r="N289" s="32"/>
      <c r="O289" s="68"/>
      <c r="P289" s="154"/>
      <c r="Q289" s="32"/>
      <c r="R289" s="68"/>
      <c r="S289" s="32"/>
    </row>
    <row r="290" spans="1:19">
      <c r="A290" s="32"/>
      <c r="B290" s="32"/>
      <c r="C290" s="32"/>
      <c r="D290" s="32"/>
      <c r="E290" s="32"/>
      <c r="F290" s="32"/>
      <c r="G290" s="154"/>
      <c r="H290" s="154"/>
      <c r="I290" s="32"/>
      <c r="J290" s="32"/>
      <c r="K290" s="68"/>
      <c r="L290" s="68"/>
      <c r="M290" s="154"/>
      <c r="N290" s="32"/>
      <c r="O290" s="68"/>
      <c r="P290" s="154"/>
      <c r="Q290" s="32"/>
      <c r="R290" s="68"/>
      <c r="S290" s="32"/>
    </row>
    <row r="291" spans="1:19">
      <c r="A291" s="32"/>
      <c r="B291" s="32"/>
      <c r="C291" s="32"/>
      <c r="D291" s="32"/>
      <c r="E291" s="32"/>
      <c r="F291" s="32"/>
      <c r="G291" s="154"/>
      <c r="H291" s="154"/>
      <c r="I291" s="32"/>
      <c r="J291" s="32"/>
      <c r="K291" s="68"/>
      <c r="L291" s="68"/>
      <c r="M291" s="154"/>
      <c r="N291" s="32"/>
      <c r="O291" s="68"/>
      <c r="P291" s="154"/>
      <c r="Q291" s="32"/>
      <c r="R291" s="68"/>
      <c r="S291" s="32"/>
    </row>
    <row r="292" spans="1:19">
      <c r="A292" s="32"/>
      <c r="B292" s="32"/>
      <c r="C292" s="32"/>
      <c r="D292" s="32"/>
      <c r="E292" s="32"/>
      <c r="F292" s="32"/>
      <c r="G292" s="154"/>
      <c r="H292" s="154"/>
      <c r="I292" s="32"/>
      <c r="J292" s="32"/>
      <c r="K292" s="68"/>
      <c r="L292" s="68"/>
      <c r="M292" s="154"/>
      <c r="N292" s="32"/>
      <c r="O292" s="68"/>
      <c r="P292" s="154"/>
      <c r="Q292" s="32"/>
      <c r="R292" s="68"/>
      <c r="S292" s="32"/>
    </row>
    <row r="293" spans="1:19">
      <c r="A293" s="32"/>
      <c r="B293" s="32"/>
      <c r="C293" s="32"/>
      <c r="D293" s="32"/>
      <c r="E293" s="32"/>
      <c r="F293" s="32"/>
      <c r="G293" s="154"/>
      <c r="H293" s="154"/>
      <c r="I293" s="32"/>
      <c r="J293" s="32"/>
      <c r="K293" s="68"/>
      <c r="L293" s="68"/>
      <c r="M293" s="154"/>
      <c r="N293" s="32"/>
      <c r="O293" s="68"/>
      <c r="P293" s="154"/>
      <c r="Q293" s="32"/>
      <c r="R293" s="68"/>
      <c r="S293" s="32"/>
    </row>
    <row r="294" spans="1:19">
      <c r="A294" s="32"/>
      <c r="B294" s="32"/>
      <c r="C294" s="32"/>
      <c r="D294" s="32"/>
      <c r="E294" s="32"/>
      <c r="F294" s="32"/>
      <c r="G294" s="154"/>
      <c r="H294" s="154"/>
      <c r="I294" s="32"/>
      <c r="J294" s="32"/>
      <c r="K294" s="68"/>
      <c r="L294" s="68"/>
      <c r="M294" s="154"/>
      <c r="N294" s="32"/>
      <c r="O294" s="68"/>
      <c r="P294" s="154"/>
      <c r="Q294" s="32"/>
      <c r="R294" s="68"/>
      <c r="S294" s="32"/>
    </row>
    <row r="295" spans="1:19">
      <c r="A295" s="32"/>
      <c r="B295" s="32"/>
      <c r="C295" s="32"/>
      <c r="D295" s="32"/>
      <c r="E295" s="32"/>
      <c r="F295" s="32"/>
      <c r="G295" s="154"/>
      <c r="H295" s="154"/>
      <c r="I295" s="32"/>
      <c r="J295" s="32"/>
      <c r="K295" s="68"/>
      <c r="L295" s="68"/>
      <c r="M295" s="154"/>
      <c r="N295" s="32"/>
      <c r="O295" s="68"/>
      <c r="P295" s="154"/>
      <c r="Q295" s="32"/>
      <c r="R295" s="68"/>
      <c r="S295" s="32"/>
    </row>
    <row r="296" spans="1:19">
      <c r="A296" s="32"/>
      <c r="B296" s="32"/>
      <c r="C296" s="32"/>
      <c r="D296" s="32"/>
      <c r="E296" s="32"/>
      <c r="F296" s="32"/>
      <c r="G296" s="154"/>
      <c r="H296" s="154"/>
      <c r="I296" s="32"/>
      <c r="J296" s="32"/>
      <c r="K296" s="68"/>
      <c r="L296" s="68"/>
      <c r="M296" s="154"/>
      <c r="N296" s="32"/>
      <c r="O296" s="68"/>
      <c r="P296" s="154"/>
      <c r="Q296" s="32"/>
      <c r="R296" s="68"/>
      <c r="S296" s="32"/>
    </row>
    <row r="297" spans="1:19">
      <c r="A297" s="32"/>
      <c r="B297" s="32"/>
      <c r="C297" s="32"/>
      <c r="D297" s="32"/>
      <c r="E297" s="32"/>
      <c r="F297" s="32"/>
      <c r="G297" s="154"/>
      <c r="H297" s="154"/>
      <c r="I297" s="32"/>
      <c r="J297" s="32"/>
      <c r="K297" s="68"/>
      <c r="L297" s="68"/>
      <c r="M297" s="154"/>
      <c r="N297" s="32"/>
      <c r="O297" s="68"/>
      <c r="P297" s="154"/>
      <c r="Q297" s="32"/>
      <c r="R297" s="68"/>
      <c r="S297" s="32"/>
    </row>
    <row r="298" spans="1:19">
      <c r="A298" s="32"/>
      <c r="B298" s="32"/>
      <c r="C298" s="32"/>
      <c r="D298" s="32"/>
      <c r="E298" s="32"/>
      <c r="F298" s="32"/>
      <c r="G298" s="154"/>
      <c r="H298" s="154"/>
      <c r="I298" s="32"/>
      <c r="J298" s="32"/>
      <c r="K298" s="68"/>
      <c r="L298" s="68"/>
      <c r="M298" s="154"/>
      <c r="N298" s="32"/>
      <c r="O298" s="68"/>
      <c r="P298" s="154"/>
      <c r="Q298" s="32"/>
      <c r="R298" s="68"/>
      <c r="S298" s="32"/>
    </row>
    <row r="299" spans="1:19">
      <c r="A299" s="32"/>
      <c r="B299" s="32"/>
      <c r="C299" s="32"/>
      <c r="D299" s="32"/>
      <c r="E299" s="32"/>
      <c r="F299" s="32"/>
      <c r="G299" s="154"/>
      <c r="H299" s="154"/>
      <c r="I299" s="32"/>
      <c r="J299" s="32"/>
      <c r="K299" s="68"/>
      <c r="L299" s="68"/>
      <c r="M299" s="154"/>
      <c r="N299" s="32"/>
      <c r="O299" s="68"/>
      <c r="P299" s="154"/>
      <c r="Q299" s="32"/>
      <c r="R299" s="68"/>
      <c r="S299" s="32"/>
    </row>
    <row r="300" spans="1:19">
      <c r="A300" s="32"/>
      <c r="B300" s="32"/>
      <c r="C300" s="32"/>
      <c r="D300" s="32"/>
      <c r="E300" s="32"/>
      <c r="F300" s="32"/>
      <c r="G300" s="154"/>
      <c r="H300" s="154"/>
      <c r="I300" s="32"/>
      <c r="J300" s="32"/>
      <c r="K300" s="68"/>
      <c r="L300" s="68"/>
      <c r="M300" s="154"/>
      <c r="N300" s="32"/>
      <c r="O300" s="68"/>
      <c r="P300" s="154"/>
      <c r="Q300" s="32"/>
      <c r="R300" s="68"/>
      <c r="S300" s="32"/>
    </row>
    <row r="301" spans="1:19">
      <c r="A301" s="32"/>
      <c r="B301" s="32"/>
      <c r="C301" s="32"/>
      <c r="D301" s="32"/>
      <c r="E301" s="32"/>
      <c r="F301" s="32"/>
      <c r="G301" s="154"/>
      <c r="H301" s="154"/>
      <c r="I301" s="32"/>
      <c r="J301" s="32"/>
      <c r="K301" s="68"/>
      <c r="L301" s="68"/>
      <c r="M301" s="154"/>
      <c r="N301" s="32"/>
      <c r="O301" s="68"/>
      <c r="P301" s="154"/>
      <c r="Q301" s="32"/>
      <c r="R301" s="68"/>
      <c r="S301" s="32"/>
    </row>
    <row r="302" spans="1:19">
      <c r="A302" s="32"/>
      <c r="B302" s="32"/>
      <c r="C302" s="32"/>
      <c r="D302" s="32"/>
      <c r="E302" s="32"/>
      <c r="F302" s="32"/>
      <c r="G302" s="154"/>
      <c r="H302" s="154"/>
      <c r="I302" s="32"/>
      <c r="J302" s="32"/>
      <c r="K302" s="68"/>
      <c r="L302" s="68"/>
      <c r="M302" s="154"/>
      <c r="N302" s="32"/>
      <c r="O302" s="68"/>
      <c r="P302" s="154"/>
      <c r="Q302" s="32"/>
      <c r="R302" s="68"/>
      <c r="S302" s="32"/>
    </row>
    <row r="303" spans="1:19">
      <c r="A303" s="32"/>
      <c r="B303" s="32"/>
      <c r="C303" s="32"/>
      <c r="D303" s="32"/>
      <c r="E303" s="32"/>
      <c r="F303" s="32"/>
      <c r="G303" s="154"/>
      <c r="H303" s="154"/>
      <c r="I303" s="32"/>
      <c r="J303" s="32"/>
      <c r="K303" s="68"/>
      <c r="L303" s="68"/>
      <c r="M303" s="154"/>
      <c r="N303" s="32"/>
      <c r="O303" s="68"/>
      <c r="P303" s="154"/>
      <c r="Q303" s="32"/>
      <c r="R303" s="68"/>
      <c r="S303" s="32"/>
    </row>
    <row r="304" spans="1:19">
      <c r="A304" s="32"/>
      <c r="B304" s="32"/>
      <c r="C304" s="32"/>
      <c r="D304" s="32"/>
      <c r="E304" s="32"/>
      <c r="F304" s="32"/>
      <c r="G304" s="154"/>
      <c r="H304" s="154"/>
      <c r="I304" s="32"/>
      <c r="J304" s="32"/>
      <c r="K304" s="68"/>
      <c r="L304" s="68"/>
      <c r="M304" s="154"/>
      <c r="N304" s="32"/>
      <c r="O304" s="68"/>
      <c r="P304" s="154"/>
      <c r="Q304" s="32"/>
      <c r="R304" s="68"/>
      <c r="S304" s="32"/>
    </row>
    <row r="305" spans="1:19">
      <c r="A305" s="32"/>
      <c r="B305" s="32"/>
      <c r="C305" s="32"/>
      <c r="D305" s="32"/>
      <c r="E305" s="32"/>
      <c r="F305" s="32"/>
      <c r="G305" s="154"/>
      <c r="H305" s="154"/>
      <c r="I305" s="32"/>
      <c r="J305" s="32"/>
      <c r="K305" s="68"/>
      <c r="L305" s="68"/>
      <c r="M305" s="154"/>
      <c r="N305" s="32"/>
      <c r="O305" s="68"/>
      <c r="P305" s="154"/>
      <c r="Q305" s="32"/>
      <c r="R305" s="68"/>
      <c r="S305" s="32"/>
    </row>
    <row r="306" spans="1:19">
      <c r="A306" s="32"/>
      <c r="B306" s="32"/>
      <c r="C306" s="32"/>
      <c r="D306" s="32"/>
      <c r="E306" s="32"/>
      <c r="F306" s="32"/>
      <c r="G306" s="154"/>
      <c r="H306" s="154"/>
      <c r="I306" s="32"/>
      <c r="J306" s="32"/>
      <c r="K306" s="68"/>
      <c r="L306" s="68"/>
      <c r="M306" s="154"/>
      <c r="N306" s="32"/>
      <c r="O306" s="68"/>
      <c r="P306" s="154"/>
      <c r="Q306" s="32"/>
      <c r="R306" s="68"/>
      <c r="S306" s="32"/>
    </row>
    <row r="307" spans="1:19">
      <c r="A307" s="32"/>
      <c r="B307" s="32"/>
      <c r="C307" s="32"/>
      <c r="D307" s="32"/>
      <c r="E307" s="32"/>
      <c r="F307" s="32"/>
      <c r="G307" s="154"/>
      <c r="H307" s="154"/>
      <c r="I307" s="32"/>
      <c r="J307" s="32"/>
      <c r="K307" s="68"/>
      <c r="L307" s="68"/>
      <c r="M307" s="154"/>
      <c r="N307" s="32"/>
      <c r="O307" s="68"/>
      <c r="P307" s="154"/>
      <c r="Q307" s="32"/>
      <c r="R307" s="68"/>
      <c r="S307" s="32"/>
    </row>
    <row r="308" spans="1:19">
      <c r="K308" s="68"/>
    </row>
    <row r="1793" spans="6:6">
      <c r="F1793" s="3" t="s">
        <v>531</v>
      </c>
    </row>
  </sheetData>
  <conditionalFormatting sqref="AL90:AM90">
    <cfRule type="cellIs" dxfId="73" priority="6" stopIfTrue="1" operator="lessThan">
      <formula>0</formula>
    </cfRule>
  </conditionalFormatting>
  <conditionalFormatting sqref="AL67:AM67">
    <cfRule type="cellIs" dxfId="72" priority="7" stopIfTrue="1" operator="greaterThan">
      <formula>0</formula>
    </cfRule>
  </conditionalFormatting>
  <conditionalFormatting sqref="AL67:AM67">
    <cfRule type="cellIs" dxfId="71" priority="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C1CF4-40D1-4E12-817F-83ECF2C43E25}">
  <dimension ref="A1:AS440"/>
  <sheetViews>
    <sheetView zoomScale="96" zoomScaleNormal="96" workbookViewId="0">
      <pane xSplit="9" ySplit="9" topLeftCell="J10" activePane="bottomRight" state="frozen"/>
      <selection pane="topRight" activeCell="J1" sqref="J1"/>
      <selection pane="bottomLeft" activeCell="A11" sqref="A11"/>
      <selection pane="bottomRight" activeCell="Y30" sqref="Y30"/>
    </sheetView>
  </sheetViews>
  <sheetFormatPr baseColWidth="10" defaultRowHeight="15"/>
  <cols>
    <col min="1" max="1" width="1.6328125" style="90" customWidth="1"/>
    <col min="2" max="2" width="7" style="90" customWidth="1"/>
    <col min="3" max="3" width="7.1796875" style="90" bestFit="1" customWidth="1"/>
    <col min="4" max="4" width="10.81640625" style="90" customWidth="1"/>
    <col min="5" max="5" width="3" style="90" customWidth="1"/>
    <col min="6" max="6" width="5.08984375" style="90" customWidth="1"/>
    <col min="7" max="7" width="7.36328125" style="90" customWidth="1"/>
    <col min="8" max="8" width="6.81640625" style="90" customWidth="1"/>
    <col min="9" max="9" width="7.08984375" style="90" customWidth="1"/>
    <col min="10" max="10" width="2.1796875" style="90" customWidth="1"/>
    <col min="11" max="11" width="6.81640625" style="90" customWidth="1"/>
    <col min="12" max="12" width="3.08984375" style="90" customWidth="1"/>
    <col min="13" max="13" width="6.54296875" style="90" customWidth="1"/>
    <col min="14" max="14" width="5.81640625" style="90" customWidth="1"/>
    <col min="15" max="15" width="6.81640625" style="90" customWidth="1"/>
    <col min="16" max="16" width="8.453125" style="90" customWidth="1"/>
    <col min="17" max="17" width="1.54296875" style="177" customWidth="1"/>
    <col min="18" max="18" width="6.90625" style="177" customWidth="1"/>
    <col min="19" max="19" width="6.90625" style="90" customWidth="1"/>
    <col min="20" max="20" width="7.6328125" style="91" customWidth="1"/>
    <col min="21" max="21" width="1.26953125" style="91" customWidth="1"/>
    <col min="22" max="22" width="6.54296875" style="90" customWidth="1"/>
    <col min="23" max="23" width="8.08984375" style="177" customWidth="1"/>
    <col min="24" max="24" width="8" style="91" customWidth="1"/>
    <col min="25" max="25" width="6.90625" style="91" customWidth="1"/>
    <col min="26" max="27" width="7" style="177" customWidth="1"/>
    <col min="28" max="28" width="7.08984375" style="89" customWidth="1"/>
    <col min="29" max="29" width="8.54296875" style="89" customWidth="1"/>
    <col min="30" max="31" width="9.90625" style="89" customWidth="1"/>
    <col min="32" max="32" width="9.81640625" style="89" customWidth="1"/>
    <col min="33" max="34" width="10.90625" style="89"/>
    <col min="35" max="35" width="10.90625" style="91"/>
    <col min="36" max="36" width="10.90625" style="90"/>
    <col min="37" max="37" width="14" style="90" customWidth="1"/>
    <col min="38" max="38" width="12.54296875" style="90" customWidth="1"/>
    <col min="39" max="39" width="10.90625" style="90" customWidth="1"/>
    <col min="40" max="16384" width="10.90625" style="90"/>
  </cols>
  <sheetData>
    <row r="1" spans="1:43" ht="15.6">
      <c r="A1" s="225"/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6"/>
      <c r="R1" s="226"/>
      <c r="S1" s="225"/>
      <c r="T1" s="227"/>
      <c r="U1" s="227"/>
      <c r="V1" s="225"/>
      <c r="W1" s="226"/>
      <c r="X1" s="225"/>
      <c r="Y1" s="207"/>
      <c r="Z1" s="228"/>
      <c r="AA1" s="228"/>
      <c r="AB1" s="90"/>
      <c r="AC1" s="229"/>
      <c r="AD1" s="90"/>
      <c r="AE1" s="90"/>
      <c r="AF1" s="90"/>
      <c r="AG1" s="90"/>
      <c r="AH1" s="90"/>
      <c r="AI1" s="90"/>
    </row>
    <row r="2" spans="1:43" s="234" customFormat="1" ht="31.8">
      <c r="A2" s="230"/>
      <c r="B2" s="230"/>
      <c r="C2" s="230"/>
      <c r="D2" s="231" t="s">
        <v>656</v>
      </c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1" t="s">
        <v>502</v>
      </c>
      <c r="P2" s="231"/>
      <c r="Q2" s="230"/>
      <c r="R2" s="230"/>
      <c r="S2" s="232" t="str">
        <f>+År!B2</f>
        <v>Skålda purke</v>
      </c>
      <c r="T2" s="233"/>
      <c r="U2" s="233"/>
      <c r="V2" s="233"/>
      <c r="W2" s="233"/>
      <c r="X2" s="230"/>
      <c r="Y2" s="207"/>
      <c r="Z2" s="207"/>
      <c r="AA2" s="207"/>
      <c r="AB2" s="207"/>
      <c r="AC2" s="228"/>
      <c r="AD2" s="228"/>
      <c r="AE2" s="90"/>
      <c r="AF2" s="229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</row>
    <row r="3" spans="1:43" ht="15.6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6"/>
      <c r="R3" s="226"/>
      <c r="S3" s="225"/>
      <c r="T3" s="227"/>
      <c r="U3" s="227"/>
      <c r="V3" s="225"/>
      <c r="W3" s="226"/>
      <c r="X3" s="225"/>
      <c r="Y3" s="207"/>
      <c r="Z3" s="228"/>
      <c r="AA3" s="228"/>
      <c r="AB3" s="90"/>
      <c r="AC3" s="229"/>
      <c r="AD3" s="90"/>
      <c r="AE3" s="90"/>
      <c r="AF3" s="90"/>
      <c r="AG3" s="90"/>
      <c r="AH3" s="90"/>
      <c r="AI3" s="90"/>
    </row>
    <row r="4" spans="1:43" s="176" customFormat="1" ht="19.8">
      <c r="A4" s="235"/>
      <c r="B4" s="235"/>
      <c r="C4" s="235"/>
      <c r="D4" s="235"/>
      <c r="E4" s="236"/>
      <c r="F4" s="236" t="s">
        <v>8</v>
      </c>
      <c r="G4" s="236"/>
      <c r="H4" s="237">
        <f>+År!R2</f>
        <v>24</v>
      </c>
      <c r="I4" s="236"/>
      <c r="J4" s="236"/>
      <c r="K4" s="236"/>
      <c r="L4" s="236"/>
      <c r="M4" s="236"/>
      <c r="N4" s="236"/>
      <c r="O4" s="236" t="s">
        <v>453</v>
      </c>
      <c r="P4" s="235"/>
      <c r="Q4" s="238"/>
      <c r="R4" s="238"/>
      <c r="S4" s="238"/>
      <c r="T4" s="323">
        <f>SUM(H10:H216)</f>
        <v>14103</v>
      </c>
      <c r="U4" s="323"/>
      <c r="V4" s="324"/>
      <c r="W4" s="226"/>
      <c r="X4" s="235"/>
      <c r="Y4" s="207"/>
      <c r="Z4" s="207"/>
      <c r="AA4" s="207"/>
      <c r="AB4" s="228"/>
      <c r="AC4" s="228"/>
      <c r="AD4" s="207"/>
      <c r="AE4" s="239"/>
      <c r="AF4" s="90"/>
      <c r="AG4" s="90"/>
      <c r="AI4" s="239"/>
    </row>
    <row r="5" spans="1:43" ht="18.75" customHeight="1">
      <c r="A5" s="240"/>
      <c r="B5" s="240"/>
      <c r="C5" s="240"/>
      <c r="D5" s="225"/>
      <c r="E5" s="241"/>
      <c r="F5" s="225"/>
      <c r="G5" s="225"/>
      <c r="H5" s="241"/>
      <c r="I5" s="242"/>
      <c r="J5" s="242"/>
      <c r="K5" s="242"/>
      <c r="L5" s="242"/>
      <c r="M5" s="243"/>
      <c r="N5" s="225"/>
      <c r="O5" s="240"/>
      <c r="P5" s="225"/>
      <c r="Q5" s="226"/>
      <c r="R5" s="226"/>
      <c r="S5" s="225"/>
      <c r="T5" s="227"/>
      <c r="U5" s="227"/>
      <c r="V5" s="225"/>
      <c r="W5" s="226"/>
      <c r="X5" s="225"/>
      <c r="Y5" s="207"/>
      <c r="Z5" s="228"/>
      <c r="AA5" s="228"/>
      <c r="AB5" s="90"/>
      <c r="AC5" s="229"/>
      <c r="AD5" s="90"/>
      <c r="AE5" s="90"/>
      <c r="AF5" s="90"/>
      <c r="AG5" s="90"/>
      <c r="AH5" s="90"/>
      <c r="AI5" s="90"/>
    </row>
    <row r="6" spans="1:43" ht="18" customHeight="1">
      <c r="A6" s="240"/>
      <c r="B6" s="240"/>
      <c r="C6" s="240"/>
      <c r="D6" s="227"/>
      <c r="E6" s="241"/>
      <c r="F6" s="225"/>
      <c r="G6" s="225"/>
      <c r="H6" s="241"/>
      <c r="I6" s="242"/>
      <c r="J6" s="242"/>
      <c r="K6" s="242"/>
      <c r="L6" s="242"/>
      <c r="M6" s="244"/>
      <c r="N6" s="225"/>
      <c r="O6" s="240"/>
      <c r="P6" s="225"/>
      <c r="Q6" s="245"/>
      <c r="R6" s="226"/>
      <c r="S6" s="225"/>
      <c r="T6" s="246" t="s">
        <v>657</v>
      </c>
      <c r="U6" s="246"/>
      <c r="V6" s="240" t="s">
        <v>3</v>
      </c>
      <c r="W6" s="226"/>
      <c r="X6" s="225"/>
      <c r="Y6" s="207"/>
      <c r="Z6" s="228"/>
      <c r="AA6" s="228"/>
      <c r="AB6" s="90"/>
      <c r="AC6" s="229"/>
      <c r="AD6" s="90"/>
      <c r="AE6" s="90"/>
      <c r="AF6" s="90"/>
      <c r="AG6" s="90"/>
      <c r="AH6" s="90"/>
      <c r="AI6" s="90"/>
    </row>
    <row r="7" spans="1:43" ht="16.5" customHeight="1">
      <c r="A7" s="225"/>
      <c r="B7" s="225"/>
      <c r="C7" s="225"/>
      <c r="D7" s="225"/>
      <c r="E7" s="225"/>
      <c r="F7" s="225"/>
      <c r="G7" s="240" t="s">
        <v>3</v>
      </c>
      <c r="H7" s="227"/>
      <c r="I7" s="246" t="s">
        <v>3</v>
      </c>
      <c r="J7" s="246"/>
      <c r="K7" s="246" t="s">
        <v>3</v>
      </c>
      <c r="L7" s="246"/>
      <c r="M7" s="245"/>
      <c r="N7" s="226"/>
      <c r="O7" s="247"/>
      <c r="P7" s="247" t="s">
        <v>18</v>
      </c>
      <c r="Q7" s="248"/>
      <c r="R7" s="245" t="s">
        <v>476</v>
      </c>
      <c r="S7" s="247" t="s">
        <v>2</v>
      </c>
      <c r="T7" s="246" t="s">
        <v>658</v>
      </c>
      <c r="U7" s="246"/>
      <c r="V7" s="246" t="s">
        <v>11</v>
      </c>
      <c r="W7" s="245"/>
      <c r="X7" s="225"/>
      <c r="Y7" s="207"/>
      <c r="Z7" s="228"/>
      <c r="AA7" s="228"/>
      <c r="AB7" s="90"/>
      <c r="AC7" s="229"/>
      <c r="AD7" s="90"/>
      <c r="AE7" s="90"/>
      <c r="AF7" s="90"/>
      <c r="AG7" s="90"/>
      <c r="AH7" s="90"/>
      <c r="AI7" s="90"/>
    </row>
    <row r="8" spans="1:43" ht="15.6">
      <c r="A8" s="225"/>
      <c r="B8" s="225"/>
      <c r="C8" s="225"/>
      <c r="D8" s="225"/>
      <c r="E8" s="240"/>
      <c r="F8" s="240"/>
      <c r="G8" s="240" t="s">
        <v>526</v>
      </c>
      <c r="H8" s="246" t="s">
        <v>3</v>
      </c>
      <c r="I8" s="246" t="s">
        <v>482</v>
      </c>
      <c r="J8" s="246"/>
      <c r="K8" s="246" t="s">
        <v>444</v>
      </c>
      <c r="L8" s="246"/>
      <c r="M8" s="245" t="s">
        <v>3</v>
      </c>
      <c r="N8" s="245" t="s">
        <v>1</v>
      </c>
      <c r="O8" s="247" t="s">
        <v>18</v>
      </c>
      <c r="P8" s="247" t="s">
        <v>480</v>
      </c>
      <c r="Q8" s="249"/>
      <c r="R8" s="245" t="s">
        <v>480</v>
      </c>
      <c r="S8" s="247" t="s">
        <v>476</v>
      </c>
      <c r="T8" s="246" t="s">
        <v>548</v>
      </c>
      <c r="U8" s="246"/>
      <c r="V8" s="246" t="s">
        <v>659</v>
      </c>
      <c r="W8" s="245" t="s">
        <v>18</v>
      </c>
      <c r="X8" s="225"/>
      <c r="Y8" s="229"/>
      <c r="Z8" s="229"/>
      <c r="AA8" s="229"/>
      <c r="AB8" s="229"/>
      <c r="AC8" s="228"/>
      <c r="AD8" s="90"/>
      <c r="AE8" s="90"/>
      <c r="AF8" s="90"/>
      <c r="AG8" s="90"/>
      <c r="AH8" s="90"/>
      <c r="AI8" s="90"/>
    </row>
    <row r="9" spans="1:43" ht="15.6">
      <c r="A9" s="225"/>
      <c r="B9" s="240" t="s">
        <v>63</v>
      </c>
      <c r="C9" s="240" t="s">
        <v>660</v>
      </c>
      <c r="D9" s="240"/>
      <c r="E9" s="240" t="s">
        <v>61</v>
      </c>
      <c r="F9" s="240"/>
      <c r="G9" s="46" t="s">
        <v>505</v>
      </c>
      <c r="H9" s="83" t="s">
        <v>11</v>
      </c>
      <c r="I9" s="83" t="s">
        <v>475</v>
      </c>
      <c r="J9" s="83"/>
      <c r="K9" s="83" t="s">
        <v>61</v>
      </c>
      <c r="L9" s="83"/>
      <c r="M9" s="171" t="s">
        <v>444</v>
      </c>
      <c r="N9" s="171" t="s">
        <v>444</v>
      </c>
      <c r="O9" s="85" t="s">
        <v>475</v>
      </c>
      <c r="P9" s="85" t="s">
        <v>477</v>
      </c>
      <c r="Q9" s="249"/>
      <c r="R9" s="171" t="s">
        <v>477</v>
      </c>
      <c r="S9" s="85" t="s">
        <v>478</v>
      </c>
      <c r="T9" s="83" t="s">
        <v>475</v>
      </c>
      <c r="U9" s="83"/>
      <c r="V9" s="83" t="s">
        <v>540</v>
      </c>
      <c r="W9" s="171" t="s">
        <v>30</v>
      </c>
      <c r="X9" s="225"/>
      <c r="Y9" s="229"/>
      <c r="AB9" s="229"/>
      <c r="AC9" s="228"/>
      <c r="AD9" s="90"/>
      <c r="AE9" s="90"/>
      <c r="AF9" s="90"/>
      <c r="AG9" s="90"/>
      <c r="AH9" s="90"/>
      <c r="AI9" s="90"/>
    </row>
    <row r="10" spans="1:43" ht="15.6">
      <c r="A10" s="225"/>
      <c r="B10" s="207">
        <f>+'Ark1'!C4776</f>
        <v>2024</v>
      </c>
      <c r="C10" s="207">
        <f>+'Ark1'!J4776</f>
        <v>106</v>
      </c>
      <c r="D10" s="207" t="s">
        <v>39</v>
      </c>
      <c r="E10" s="207">
        <f>+'Ark1'!D4776</f>
        <v>1</v>
      </c>
      <c r="F10" s="207" t="s">
        <v>568</v>
      </c>
      <c r="G10" s="90">
        <f>+'Ark1'!Q4776</f>
        <v>1</v>
      </c>
      <c r="H10" s="91">
        <f>+'Ark1'!R4776</f>
        <v>1</v>
      </c>
      <c r="I10" s="90">
        <f>IF(H10=0,"",'Ark1'!S4776)</f>
        <v>1</v>
      </c>
      <c r="J10" s="83"/>
      <c r="K10" s="177">
        <f>IF(G10=0,"",100*H10/Måned!$G10)</f>
        <v>3.6913990402362498E-2</v>
      </c>
      <c r="L10" s="83"/>
      <c r="M10" s="177">
        <f>+IF(H10=0,"",'Ark1'!AA4776)</f>
        <v>0</v>
      </c>
      <c r="N10" s="177">
        <f>+IF(I10=0,"",'Ark1'!AB4776)</f>
        <v>0</v>
      </c>
      <c r="O10" s="250">
        <f>IF(H10=0,"",'Ark1'!W4776)</f>
        <v>59</v>
      </c>
      <c r="P10" s="177">
        <f>IF(H10=0,"",'Ark1'!X4776)</f>
        <v>169.77248104008669</v>
      </c>
      <c r="Q10" s="249"/>
      <c r="R10" s="177">
        <f>IF(H10=0,"",'Ark1'!AA4776)</f>
        <v>0</v>
      </c>
      <c r="S10" s="177">
        <f>IF(H10=0,"",'Ark1'!AB4776)</f>
        <v>0</v>
      </c>
      <c r="T10" s="177">
        <f>IF(H10=0,"",'Ark1'!AC4776)</f>
        <v>0</v>
      </c>
      <c r="U10" s="83"/>
      <c r="V10" s="91">
        <f t="shared" ref="V10:V21" si="0">+(IF(H10=0,"",I10/G10))</f>
        <v>1</v>
      </c>
      <c r="W10" s="177">
        <f>+'Ark1'!V4776</f>
        <v>14</v>
      </c>
      <c r="X10" s="225"/>
      <c r="Y10" s="229"/>
      <c r="AB10" s="229"/>
      <c r="AC10" s="228"/>
      <c r="AD10" s="90"/>
      <c r="AG10" s="91"/>
      <c r="AH10" s="91"/>
    </row>
    <row r="11" spans="1:43" ht="15.6">
      <c r="A11" s="225"/>
      <c r="B11" s="207">
        <f>+'Ark1'!C4777</f>
        <v>2024</v>
      </c>
      <c r="C11" s="207">
        <f>+'Ark1'!J4777</f>
        <v>106</v>
      </c>
      <c r="D11" s="207" t="str">
        <f>+D10</f>
        <v>Furuseth</v>
      </c>
      <c r="E11" s="207">
        <f>+'Ark1'!D4777</f>
        <v>2</v>
      </c>
      <c r="F11" s="207" t="s">
        <v>569</v>
      </c>
      <c r="G11" s="90">
        <f>+'Ark1'!Q4777</f>
        <v>1</v>
      </c>
      <c r="H11" s="91">
        <f>+'Ark1'!R4777</f>
        <v>1</v>
      </c>
      <c r="I11" s="90">
        <f>IF(H11=0,"",'Ark1'!S4777)</f>
        <v>1</v>
      </c>
      <c r="J11" s="83"/>
      <c r="K11" s="177">
        <f>IF(G11=0,"",100*H11/Måned!$G11)</f>
        <v>3.7369207772795218E-2</v>
      </c>
      <c r="L11" s="83"/>
      <c r="M11" s="177">
        <f>+IF(H11=0,"",'Ark1'!AA4777)</f>
        <v>0</v>
      </c>
      <c r="N11" s="177">
        <f>+IF(I11=0,"",'Ark1'!AB4777)</f>
        <v>0</v>
      </c>
      <c r="O11" s="250">
        <f>IF(H11=0,"",'Ark1'!W4777)</f>
        <v>57</v>
      </c>
      <c r="P11" s="177">
        <f>IF(H11=0,"",'Ark1'!X4777)</f>
        <v>151.13759479956661</v>
      </c>
      <c r="Q11" s="249"/>
      <c r="R11" s="177">
        <f>IF(H11=0,"",'Ark1'!AA4777)</f>
        <v>0</v>
      </c>
      <c r="S11" s="177">
        <f>IF(H11=0,"",'Ark1'!AB4777)</f>
        <v>0</v>
      </c>
      <c r="T11" s="177">
        <f>IF(H11=0,"",'Ark1'!AC4777)</f>
        <v>0</v>
      </c>
      <c r="U11" s="83"/>
      <c r="V11" s="91">
        <f t="shared" si="0"/>
        <v>1</v>
      </c>
      <c r="W11" s="177">
        <f>+'Ark1'!V4777</f>
        <v>14</v>
      </c>
      <c r="X11" s="225"/>
      <c r="Y11" s="229"/>
      <c r="AB11" s="229"/>
      <c r="AC11" s="228"/>
      <c r="AD11" s="90"/>
      <c r="AG11" s="91"/>
      <c r="AH11" s="91"/>
    </row>
    <row r="12" spans="1:43" ht="15.6">
      <c r="A12" s="225"/>
      <c r="B12" s="207">
        <f>+'Ark1'!C4778</f>
        <v>2024</v>
      </c>
      <c r="C12" s="207">
        <f>+'Ark1'!J4778</f>
        <v>106</v>
      </c>
      <c r="D12" s="207" t="str">
        <f t="shared" ref="D12:D20" si="1">+D11</f>
        <v>Furuseth</v>
      </c>
      <c r="E12" s="207">
        <f>+'Ark1'!D4778</f>
        <v>3</v>
      </c>
      <c r="F12" s="207" t="s">
        <v>570</v>
      </c>
      <c r="G12" s="90">
        <f>+'Ark1'!Q4778</f>
        <v>1</v>
      </c>
      <c r="H12" s="91">
        <f>+'Ark1'!R4778</f>
        <v>1</v>
      </c>
      <c r="I12" s="90">
        <f>IF(H12=0,"",'Ark1'!S4778)</f>
        <v>1</v>
      </c>
      <c r="J12" s="83"/>
      <c r="K12" s="177">
        <f>IF(G12=0,"",100*H12/Måned!$G12)</f>
        <v>4.7192071731949031E-2</v>
      </c>
      <c r="L12" s="83"/>
      <c r="M12" s="177">
        <f>+IF(H12=0,"",'Ark1'!AA4778)</f>
        <v>0</v>
      </c>
      <c r="N12" s="177">
        <f>+IF(I12=0,"",'Ark1'!AB4778)</f>
        <v>0</v>
      </c>
      <c r="O12" s="250">
        <f>IF(H12=0,"",'Ark1'!W4778)</f>
        <v>60</v>
      </c>
      <c r="P12" s="177">
        <f>IF(H12=0,"",'Ark1'!X4778)</f>
        <v>148.86240520043339</v>
      </c>
      <c r="Q12" s="249"/>
      <c r="R12" s="177">
        <f>IF(H12=0,"",'Ark1'!AA4778)</f>
        <v>0</v>
      </c>
      <c r="S12" s="177">
        <f>IF(H12=0,"",'Ark1'!AB4778)</f>
        <v>0</v>
      </c>
      <c r="T12" s="177">
        <f>IF(H12=0,"",'Ark1'!AC4778)</f>
        <v>0</v>
      </c>
      <c r="U12" s="83"/>
      <c r="V12" s="91">
        <f t="shared" si="0"/>
        <v>1</v>
      </c>
      <c r="W12" s="177">
        <f>+'Ark1'!V4778</f>
        <v>0</v>
      </c>
      <c r="X12" s="225"/>
      <c r="Y12" s="229"/>
      <c r="AB12" s="229"/>
      <c r="AC12" s="251"/>
      <c r="AD12" s="90"/>
      <c r="AF12" s="228"/>
      <c r="AG12" s="90"/>
      <c r="AH12" s="90"/>
      <c r="AI12" s="90"/>
    </row>
    <row r="13" spans="1:43" ht="15.6">
      <c r="A13" s="225"/>
      <c r="B13" s="207">
        <f>+'Ark1'!C4779</f>
        <v>2024</v>
      </c>
      <c r="C13" s="207">
        <f>+'Ark1'!J4779</f>
        <v>106</v>
      </c>
      <c r="D13" s="207" t="str">
        <f t="shared" si="1"/>
        <v>Furuseth</v>
      </c>
      <c r="E13" s="207">
        <f>+'Ark1'!D4779</f>
        <v>4</v>
      </c>
      <c r="F13" s="207" t="s">
        <v>571</v>
      </c>
      <c r="G13" s="90">
        <f>+'Ark1'!Q4779</f>
        <v>0</v>
      </c>
      <c r="H13" s="91">
        <f>+'Ark1'!R4779</f>
        <v>0</v>
      </c>
      <c r="I13" s="90" t="str">
        <f>IF(H13=0,"",'Ark1'!S4779)</f>
        <v/>
      </c>
      <c r="J13" s="83"/>
      <c r="K13" s="177" t="str">
        <f>IF(G13=0,"",100*H13/Måned!$G13)</f>
        <v/>
      </c>
      <c r="L13" s="83"/>
      <c r="M13" s="177" t="str">
        <f>+IF(H13=0,"",'Ark1'!AA4779)</f>
        <v/>
      </c>
      <c r="N13" s="177">
        <f>+IF(I13=0,"",'Ark1'!AB4779)</f>
        <v>0</v>
      </c>
      <c r="O13" s="250" t="str">
        <f>IF(H13=0,"",'Ark1'!W4779)</f>
        <v/>
      </c>
      <c r="P13" s="177" t="str">
        <f>IF(H13=0,"",'Ark1'!X4779)</f>
        <v/>
      </c>
      <c r="Q13" s="249"/>
      <c r="R13" s="177" t="str">
        <f>IF(H13=0,"",'Ark1'!AA4779)</f>
        <v/>
      </c>
      <c r="S13" s="177" t="str">
        <f>IF(H13=0,"",'Ark1'!AB4779)</f>
        <v/>
      </c>
      <c r="T13" s="177" t="str">
        <f>IF(H13=0,"",'Ark1'!AC4779)</f>
        <v/>
      </c>
      <c r="U13" s="83"/>
      <c r="V13" s="91" t="str">
        <f t="shared" si="0"/>
        <v/>
      </c>
      <c r="W13" s="177">
        <f>+'Ark1'!V4779</f>
        <v>0</v>
      </c>
      <c r="X13" s="225"/>
      <c r="Y13" s="229"/>
      <c r="Z13" s="91"/>
      <c r="AB13" s="229"/>
      <c r="AC13" s="251"/>
      <c r="AD13" s="90"/>
      <c r="AE13" s="90"/>
      <c r="AF13" s="90"/>
      <c r="AG13" s="90"/>
      <c r="AH13" s="90"/>
      <c r="AI13" s="90"/>
    </row>
    <row r="14" spans="1:43" ht="15.6">
      <c r="A14" s="225"/>
      <c r="B14" s="207">
        <f>+'Ark1'!C4780</f>
        <v>2024</v>
      </c>
      <c r="C14" s="207">
        <f>+'Ark1'!J4780</f>
        <v>106</v>
      </c>
      <c r="D14" s="207" t="str">
        <f t="shared" si="1"/>
        <v>Furuseth</v>
      </c>
      <c r="E14" s="207">
        <f>+'Ark1'!D4780</f>
        <v>5</v>
      </c>
      <c r="F14" s="207" t="s">
        <v>467</v>
      </c>
      <c r="G14" s="90">
        <f>+'Ark1'!Q4780</f>
        <v>1</v>
      </c>
      <c r="H14" s="91">
        <f>+'Ark1'!R4780</f>
        <v>1</v>
      </c>
      <c r="I14" s="90">
        <f>IF(H14=0,"",'Ark1'!S4780)</f>
        <v>1</v>
      </c>
      <c r="J14" s="83"/>
      <c r="K14" s="177">
        <f>IF(G14=0,"",100*H14/Måned!$G14)</f>
        <v>3.7257824143070044E-2</v>
      </c>
      <c r="L14" s="83"/>
      <c r="M14" s="177">
        <f>+IF(H14=0,"",'Ark1'!AA4780)</f>
        <v>0</v>
      </c>
      <c r="N14" s="177">
        <f>+IF(I14=0,"",'Ark1'!AB4780)</f>
        <v>0</v>
      </c>
      <c r="O14" s="250">
        <f>IF(H14=0,"",'Ark1'!W4780)</f>
        <v>58</v>
      </c>
      <c r="P14" s="177">
        <f>IF(H14=0,"",'Ark1'!X4780)</f>
        <v>147.02058504875401</v>
      </c>
      <c r="Q14" s="249"/>
      <c r="R14" s="177">
        <f>IF(H14=0,"",'Ark1'!AA4780)</f>
        <v>0</v>
      </c>
      <c r="S14" s="177">
        <f>IF(H14=0,"",'Ark1'!AB4780)</f>
        <v>0</v>
      </c>
      <c r="T14" s="177">
        <f>IF(H14=0,"",'Ark1'!AC4780)</f>
        <v>0</v>
      </c>
      <c r="U14" s="83"/>
      <c r="V14" s="91">
        <f t="shared" si="0"/>
        <v>1</v>
      </c>
      <c r="W14" s="177">
        <f>+'Ark1'!V4780</f>
        <v>14</v>
      </c>
      <c r="X14" s="225"/>
      <c r="Y14" s="229"/>
      <c r="Z14" s="91"/>
      <c r="AB14" s="229"/>
      <c r="AC14" s="251"/>
      <c r="AD14" s="90"/>
      <c r="AE14" s="90"/>
      <c r="AF14" s="90"/>
      <c r="AG14" s="90"/>
      <c r="AH14" s="90"/>
      <c r="AI14" s="90"/>
    </row>
    <row r="15" spans="1:43" ht="15.6">
      <c r="A15" s="225"/>
      <c r="B15" s="207">
        <f>+'Ark1'!C4781</f>
        <v>2024</v>
      </c>
      <c r="C15" s="207">
        <f>+'Ark1'!J4781</f>
        <v>106</v>
      </c>
      <c r="D15" s="207" t="str">
        <f t="shared" si="1"/>
        <v>Furuseth</v>
      </c>
      <c r="E15" s="207">
        <f>+'Ark1'!D4781</f>
        <v>6</v>
      </c>
      <c r="F15" s="207" t="s">
        <v>572</v>
      </c>
      <c r="G15" s="90">
        <f>+'Ark1'!Q4781</f>
        <v>1</v>
      </c>
      <c r="H15" s="91">
        <f>+'Ark1'!R4781</f>
        <v>1</v>
      </c>
      <c r="I15" s="90">
        <f>IF(H15=0,"",'Ark1'!S4781)</f>
        <v>1</v>
      </c>
      <c r="J15" s="83"/>
      <c r="K15" s="177">
        <f>IF(G15=0,"",100*H15/Måned!$G15)</f>
        <v>0.10548523206751055</v>
      </c>
      <c r="L15" s="83"/>
      <c r="M15" s="177">
        <f>+IF(H15=0,"",'Ark1'!AA4781)</f>
        <v>0</v>
      </c>
      <c r="N15" s="177">
        <f>+IF(I15=0,"",'Ark1'!AB4781)</f>
        <v>0</v>
      </c>
      <c r="O15" s="250">
        <f>IF(H15=0,"",'Ark1'!W4781)</f>
        <v>61</v>
      </c>
      <c r="P15" s="177">
        <f>IF(H15=0,"",'Ark1'!X4781)</f>
        <v>148.75406283856989</v>
      </c>
      <c r="Q15" s="249"/>
      <c r="R15" s="177">
        <f>IF(H15=0,"",'Ark1'!AA4781)</f>
        <v>0</v>
      </c>
      <c r="S15" s="177">
        <f>IF(H15=0,"",'Ark1'!AB4781)</f>
        <v>0</v>
      </c>
      <c r="T15" s="177">
        <f>IF(H15=0,"",'Ark1'!AC4781)</f>
        <v>0</v>
      </c>
      <c r="U15" s="83"/>
      <c r="V15" s="91">
        <f t="shared" si="0"/>
        <v>1</v>
      </c>
      <c r="W15" s="177">
        <f>+'Ark1'!V4781</f>
        <v>0</v>
      </c>
      <c r="X15" s="225"/>
      <c r="Y15" s="229"/>
      <c r="Z15" s="91"/>
      <c r="AB15" s="229"/>
      <c r="AC15" s="251"/>
      <c r="AD15" s="90"/>
      <c r="AE15" s="90"/>
      <c r="AF15" s="90"/>
      <c r="AG15" s="90"/>
      <c r="AH15" s="90"/>
      <c r="AI15" s="90"/>
    </row>
    <row r="16" spans="1:43" ht="15.6">
      <c r="A16" s="225"/>
      <c r="B16" s="207">
        <f>+'Ark1'!C4782</f>
        <v>2024</v>
      </c>
      <c r="C16" s="207">
        <f>+'Ark1'!J4782</f>
        <v>106</v>
      </c>
      <c r="D16" s="207" t="str">
        <f t="shared" si="1"/>
        <v>Furuseth</v>
      </c>
      <c r="E16" s="207">
        <f>+'Ark1'!D4782</f>
        <v>7</v>
      </c>
      <c r="F16" s="207" t="s">
        <v>573</v>
      </c>
      <c r="G16" s="90">
        <f>+'Ark1'!Q4782</f>
        <v>0</v>
      </c>
      <c r="H16" s="91">
        <f>+'Ark1'!R4782</f>
        <v>0</v>
      </c>
      <c r="I16" s="90" t="str">
        <f>IF(H16=0,"",'Ark1'!S4782)</f>
        <v/>
      </c>
      <c r="J16" s="83"/>
      <c r="K16" s="177" t="str">
        <f>IF(G16=0,"",100*H16/Måned!$G16)</f>
        <v/>
      </c>
      <c r="L16" s="83"/>
      <c r="M16" s="177" t="str">
        <f>+IF(H16=0,"",'Ark1'!AA4782)</f>
        <v/>
      </c>
      <c r="N16" s="177">
        <f>+IF(I16=0,"",'Ark1'!AB4782)</f>
        <v>0</v>
      </c>
      <c r="O16" s="250" t="str">
        <f>IF(H16=0,"",'Ark1'!W4782)</f>
        <v/>
      </c>
      <c r="P16" s="177" t="str">
        <f>IF(H16=0,"",'Ark1'!X4782)</f>
        <v/>
      </c>
      <c r="Q16" s="249"/>
      <c r="R16" s="177" t="str">
        <f>IF(H16=0,"",'Ark1'!AA4782)</f>
        <v/>
      </c>
      <c r="S16" s="177" t="str">
        <f>IF(H16=0,"",'Ark1'!AB4782)</f>
        <v/>
      </c>
      <c r="T16" s="177" t="str">
        <f>IF(H16=0,"",'Ark1'!AC4782)</f>
        <v/>
      </c>
      <c r="U16" s="83"/>
      <c r="V16" s="91" t="str">
        <f t="shared" si="0"/>
        <v/>
      </c>
      <c r="W16" s="177">
        <f>+'Ark1'!V4782</f>
        <v>0</v>
      </c>
      <c r="X16" s="225"/>
      <c r="Y16" s="229"/>
      <c r="Z16" s="91"/>
      <c r="AB16" s="229"/>
      <c r="AC16" s="251"/>
      <c r="AD16" s="90"/>
      <c r="AE16" s="90"/>
      <c r="AF16" s="90"/>
      <c r="AG16" s="90"/>
      <c r="AH16" s="90"/>
      <c r="AI16" s="90"/>
    </row>
    <row r="17" spans="1:35" ht="15.6">
      <c r="A17" s="225"/>
      <c r="B17" s="207">
        <f>+'Ark1'!C4783</f>
        <v>2024</v>
      </c>
      <c r="C17" s="207">
        <f>+'Ark1'!J4783</f>
        <v>106</v>
      </c>
      <c r="D17" s="207" t="str">
        <f t="shared" si="1"/>
        <v>Furuseth</v>
      </c>
      <c r="E17" s="207">
        <f>+'Ark1'!D4783</f>
        <v>8</v>
      </c>
      <c r="F17" s="207" t="s">
        <v>574</v>
      </c>
      <c r="G17" s="90">
        <f>+'Ark1'!Q4783</f>
        <v>0</v>
      </c>
      <c r="H17" s="91">
        <f>+'Ark1'!R4783</f>
        <v>0</v>
      </c>
      <c r="I17" s="90" t="str">
        <f>IF(H17=0,"",'Ark1'!S4783)</f>
        <v/>
      </c>
      <c r="J17" s="83"/>
      <c r="K17" s="177" t="str">
        <f>IF(G17=0,"",100*H17/Måned!$G17)</f>
        <v/>
      </c>
      <c r="L17" s="83"/>
      <c r="M17" s="177" t="str">
        <f>+IF(H17=0,"",'Ark1'!AA4783)</f>
        <v/>
      </c>
      <c r="N17" s="177">
        <f>+IF(I17=0,"",'Ark1'!AB4783)</f>
        <v>0</v>
      </c>
      <c r="O17" s="250" t="str">
        <f>IF(H17=0,"",'Ark1'!W4783)</f>
        <v/>
      </c>
      <c r="P17" s="177" t="str">
        <f>IF(H17=0,"",'Ark1'!X4783)</f>
        <v/>
      </c>
      <c r="Q17" s="249"/>
      <c r="R17" s="177" t="str">
        <f>IF(H17=0,"",'Ark1'!AA4783)</f>
        <v/>
      </c>
      <c r="S17" s="177" t="str">
        <f>IF(H17=0,"",'Ark1'!AB4783)</f>
        <v/>
      </c>
      <c r="T17" s="177" t="str">
        <f>IF(H17=0,"",'Ark1'!AC4783)</f>
        <v/>
      </c>
      <c r="U17" s="83"/>
      <c r="V17" s="91" t="str">
        <f t="shared" si="0"/>
        <v/>
      </c>
      <c r="W17" s="177">
        <f>+'Ark1'!V4783</f>
        <v>0</v>
      </c>
      <c r="X17" s="225"/>
      <c r="Y17" s="229"/>
      <c r="Z17" s="91"/>
      <c r="AB17" s="229"/>
      <c r="AC17" s="251"/>
      <c r="AD17" s="90"/>
      <c r="AE17" s="90"/>
      <c r="AF17" s="90"/>
      <c r="AG17" s="90"/>
      <c r="AH17" s="90"/>
      <c r="AI17" s="90"/>
    </row>
    <row r="18" spans="1:35" ht="15.6">
      <c r="A18" s="225"/>
      <c r="B18" s="207">
        <f>+'Ark1'!C4784</f>
        <v>2024</v>
      </c>
      <c r="C18" s="207">
        <f>+'Ark1'!J4784</f>
        <v>106</v>
      </c>
      <c r="D18" s="207" t="str">
        <f t="shared" si="1"/>
        <v>Furuseth</v>
      </c>
      <c r="E18" s="207">
        <f>+'Ark1'!D4784</f>
        <v>9</v>
      </c>
      <c r="F18" s="207" t="s">
        <v>575</v>
      </c>
      <c r="G18" s="90">
        <f>+'Ark1'!Q4784</f>
        <v>0</v>
      </c>
      <c r="H18" s="91">
        <f>+'Ark1'!R4784</f>
        <v>0</v>
      </c>
      <c r="I18" s="90" t="str">
        <f>IF(H18=0,"",'Ark1'!S4784)</f>
        <v/>
      </c>
      <c r="J18" s="83"/>
      <c r="K18" s="177" t="str">
        <f>IF(G18=0,"",100*H18/Måned!$G18)</f>
        <v/>
      </c>
      <c r="L18" s="83"/>
      <c r="M18" s="177" t="str">
        <f>+IF(H18=0,"",'Ark1'!AA4784)</f>
        <v/>
      </c>
      <c r="N18" s="177">
        <f>+IF(I18=0,"",'Ark1'!AB4784)</f>
        <v>0</v>
      </c>
      <c r="O18" s="250" t="str">
        <f>IF(H18=0,"",'Ark1'!W4784)</f>
        <v/>
      </c>
      <c r="P18" s="177" t="str">
        <f>IF(H18=0,"",'Ark1'!X4784)</f>
        <v/>
      </c>
      <c r="Q18" s="249"/>
      <c r="R18" s="177" t="str">
        <f>IF(H18=0,"",'Ark1'!AA4784)</f>
        <v/>
      </c>
      <c r="S18" s="177" t="str">
        <f>IF(H18=0,"",'Ark1'!AB4784)</f>
        <v/>
      </c>
      <c r="T18" s="177" t="str">
        <f>IF(H18=0,"",'Ark1'!AC4784)</f>
        <v/>
      </c>
      <c r="U18" s="83"/>
      <c r="V18" s="91" t="str">
        <f t="shared" si="0"/>
        <v/>
      </c>
      <c r="W18" s="177">
        <f>+'Ark1'!V4784</f>
        <v>0</v>
      </c>
      <c r="X18" s="225"/>
      <c r="Y18" s="229"/>
      <c r="Z18" s="91"/>
      <c r="AB18" s="229"/>
      <c r="AC18" s="251"/>
      <c r="AD18" s="90"/>
      <c r="AE18" s="90"/>
      <c r="AF18" s="90"/>
      <c r="AG18" s="90"/>
      <c r="AH18" s="90"/>
      <c r="AI18" s="90"/>
    </row>
    <row r="19" spans="1:35" ht="15.6">
      <c r="A19" s="225"/>
      <c r="B19" s="207">
        <f>+'Ark1'!C4785</f>
        <v>2024</v>
      </c>
      <c r="C19" s="207">
        <f>+'Ark1'!J4785</f>
        <v>106</v>
      </c>
      <c r="D19" s="207" t="str">
        <f t="shared" si="1"/>
        <v>Furuseth</v>
      </c>
      <c r="E19" s="207">
        <f>+'Ark1'!D4785</f>
        <v>10</v>
      </c>
      <c r="F19" s="207" t="s">
        <v>576</v>
      </c>
      <c r="G19" s="90">
        <f>+'Ark1'!Q4785</f>
        <v>0</v>
      </c>
      <c r="H19" s="91">
        <f>+'Ark1'!R4785</f>
        <v>0</v>
      </c>
      <c r="I19" s="90" t="str">
        <f>IF(H19=0,"",'Ark1'!S4785)</f>
        <v/>
      </c>
      <c r="J19" s="83"/>
      <c r="K19" s="177" t="str">
        <f>IF(G19=0,"",100*H19/Måned!$G19)</f>
        <v/>
      </c>
      <c r="L19" s="83"/>
      <c r="M19" s="177" t="str">
        <f>+IF(H19=0,"",'Ark1'!AA4785)</f>
        <v/>
      </c>
      <c r="N19" s="177">
        <f>+IF(I19=0,"",'Ark1'!AB4785)</f>
        <v>0</v>
      </c>
      <c r="O19" s="250" t="str">
        <f>IF(H19=0,"",'Ark1'!W4785)</f>
        <v/>
      </c>
      <c r="P19" s="177" t="str">
        <f>IF(H19=0,"",'Ark1'!X4785)</f>
        <v/>
      </c>
      <c r="Q19" s="249"/>
      <c r="R19" s="177" t="str">
        <f>IF(H19=0,"",'Ark1'!AA4785)</f>
        <v/>
      </c>
      <c r="S19" s="177" t="str">
        <f>IF(H19=0,"",'Ark1'!AB4785)</f>
        <v/>
      </c>
      <c r="T19" s="177" t="str">
        <f>IF(H19=0,"",'Ark1'!AC4785)</f>
        <v/>
      </c>
      <c r="U19" s="83"/>
      <c r="V19" s="91" t="str">
        <f t="shared" si="0"/>
        <v/>
      </c>
      <c r="W19" s="177">
        <f>+'Ark1'!V4785</f>
        <v>0</v>
      </c>
      <c r="X19" s="225"/>
      <c r="Y19" s="229"/>
      <c r="Z19" s="91"/>
      <c r="AB19" s="229"/>
      <c r="AC19" s="251"/>
      <c r="AD19" s="90"/>
      <c r="AE19" s="90"/>
      <c r="AF19" s="90"/>
      <c r="AG19" s="90"/>
      <c r="AH19" s="90"/>
      <c r="AI19" s="90"/>
    </row>
    <row r="20" spans="1:35" ht="15.6">
      <c r="A20" s="225"/>
      <c r="B20" s="207">
        <f>+'Ark1'!C4786</f>
        <v>2024</v>
      </c>
      <c r="C20" s="207">
        <f>+'Ark1'!J4786</f>
        <v>106</v>
      </c>
      <c r="D20" s="207" t="str">
        <f t="shared" si="1"/>
        <v>Furuseth</v>
      </c>
      <c r="E20" s="207">
        <f>+'Ark1'!D4786</f>
        <v>11</v>
      </c>
      <c r="F20" s="207" t="s">
        <v>577</v>
      </c>
      <c r="G20" s="90">
        <f>+'Ark1'!Q4786</f>
        <v>0</v>
      </c>
      <c r="H20" s="91">
        <f>+'Ark1'!R4786</f>
        <v>0</v>
      </c>
      <c r="I20" s="90" t="str">
        <f>IF(H20=0,"",'Ark1'!S4786)</f>
        <v/>
      </c>
      <c r="J20" s="83"/>
      <c r="K20" s="177" t="str">
        <f>IF(G20=0,"",100*H20/Måned!$G20)</f>
        <v/>
      </c>
      <c r="L20" s="83"/>
      <c r="M20" s="177" t="str">
        <f>+IF(H20=0,"",'Ark1'!AA4786)</f>
        <v/>
      </c>
      <c r="N20" s="177">
        <f>+IF(I20=0,"",'Ark1'!AB4786)</f>
        <v>0</v>
      </c>
      <c r="O20" s="250" t="str">
        <f>IF(H20=0,"",'Ark1'!W4786)</f>
        <v/>
      </c>
      <c r="P20" s="177" t="str">
        <f>IF(H20=0,"",'Ark1'!X4786)</f>
        <v/>
      </c>
      <c r="Q20" s="249"/>
      <c r="R20" s="177" t="str">
        <f>IF(H20=0,"",'Ark1'!AA4786)</f>
        <v/>
      </c>
      <c r="S20" s="177" t="str">
        <f>IF(H20=0,"",'Ark1'!AB4786)</f>
        <v/>
      </c>
      <c r="T20" s="177" t="str">
        <f>IF(H20=0,"",'Ark1'!AC4786)</f>
        <v/>
      </c>
      <c r="U20" s="83"/>
      <c r="V20" s="91" t="str">
        <f t="shared" si="0"/>
        <v/>
      </c>
      <c r="W20" s="177">
        <f>+'Ark1'!V4786</f>
        <v>0</v>
      </c>
      <c r="X20" s="225"/>
      <c r="Y20" s="229"/>
      <c r="Z20" s="91"/>
      <c r="AB20" s="229"/>
      <c r="AC20" s="251"/>
      <c r="AD20" s="90"/>
      <c r="AE20" s="90"/>
      <c r="AF20" s="90"/>
      <c r="AG20" s="90"/>
      <c r="AH20" s="90"/>
      <c r="AI20" s="90"/>
    </row>
    <row r="21" spans="1:35" ht="15.6">
      <c r="A21" s="225"/>
      <c r="B21" s="207">
        <f>+'Ark1'!C4787</f>
        <v>2024</v>
      </c>
      <c r="C21" s="207">
        <f>+'Ark1'!J4787</f>
        <v>106</v>
      </c>
      <c r="D21" s="207" t="s">
        <v>39</v>
      </c>
      <c r="E21" s="207">
        <f>+'Ark1'!D4787</f>
        <v>12</v>
      </c>
      <c r="F21" s="207" t="s">
        <v>578</v>
      </c>
      <c r="G21" s="90">
        <f>+'Ark1'!Q4787</f>
        <v>0</v>
      </c>
      <c r="H21" s="91">
        <f>+'Ark1'!R4787</f>
        <v>0</v>
      </c>
      <c r="I21" s="90" t="str">
        <f>IF(H21=0,"",'Ark1'!S4787)</f>
        <v/>
      </c>
      <c r="J21" s="83"/>
      <c r="K21" s="177" t="str">
        <f>IF(G21=0,"",100*H21/Måned!$G21)</f>
        <v/>
      </c>
      <c r="L21" s="83"/>
      <c r="M21" s="177" t="str">
        <f>+IF(H21=0,"",'Ark1'!AA4787)</f>
        <v/>
      </c>
      <c r="N21" s="177">
        <f>+IF(I21=0,"",'Ark1'!AB4787)</f>
        <v>0</v>
      </c>
      <c r="O21" s="250" t="str">
        <f>IF(H21=0,"",'Ark1'!W4787)</f>
        <v/>
      </c>
      <c r="P21" s="177" t="str">
        <f>IF(H21=0,"",'Ark1'!X4787)</f>
        <v/>
      </c>
      <c r="Q21" s="249"/>
      <c r="R21" s="177" t="str">
        <f>IF(H21=0,"",'Ark1'!AA4787)</f>
        <v/>
      </c>
      <c r="S21" s="177" t="str">
        <f>IF(H21=0,"",'Ark1'!AB4787)</f>
        <v/>
      </c>
      <c r="T21" s="177" t="str">
        <f>IF(H21=0,"",'Ark1'!AC4787)</f>
        <v/>
      </c>
      <c r="U21" s="83"/>
      <c r="V21" s="91" t="str">
        <f t="shared" si="0"/>
        <v/>
      </c>
      <c r="W21" s="177">
        <f>+'Ark1'!V4787</f>
        <v>0</v>
      </c>
      <c r="X21" s="225"/>
      <c r="Y21" s="229"/>
      <c r="Z21" s="91"/>
      <c r="AB21" s="229"/>
      <c r="AC21" s="251"/>
      <c r="AD21" s="90"/>
      <c r="AE21" s="90"/>
      <c r="AF21" s="90"/>
      <c r="AG21" s="90"/>
      <c r="AH21" s="90"/>
      <c r="AI21" s="90"/>
    </row>
    <row r="22" spans="1:35" ht="15.6">
      <c r="A22" s="225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6"/>
      <c r="X22" s="225"/>
      <c r="Y22" s="229"/>
      <c r="Z22" s="91"/>
      <c r="AB22" s="229"/>
      <c r="AC22" s="251"/>
      <c r="AD22" s="90"/>
      <c r="AE22" s="90"/>
      <c r="AF22" s="90"/>
      <c r="AG22" s="90"/>
      <c r="AH22" s="90"/>
      <c r="AI22" s="90"/>
    </row>
    <row r="23" spans="1:35" ht="15.6">
      <c r="A23" s="225"/>
      <c r="B23" s="207">
        <f>+'Ark1'!C4788</f>
        <v>2024</v>
      </c>
      <c r="C23" s="207">
        <f>+'Ark1'!J4788</f>
        <v>109</v>
      </c>
      <c r="D23" s="207" t="s">
        <v>62</v>
      </c>
      <c r="E23" s="207">
        <f>+'Ark1'!D4788</f>
        <v>1</v>
      </c>
      <c r="F23" s="207" t="s">
        <v>568</v>
      </c>
      <c r="G23" s="90">
        <f>+'Ark1'!Q4788</f>
        <v>100</v>
      </c>
      <c r="H23" s="91">
        <f>+'Ark1'!R4788</f>
        <v>841</v>
      </c>
      <c r="I23" s="90">
        <f>IF(H23=0,"",'Ark1'!S4788)</f>
        <v>841</v>
      </c>
      <c r="J23" s="83"/>
      <c r="K23" s="177">
        <f>IF(G23=0,"",100*H23/Måned!$G10)</f>
        <v>31.044665928386859</v>
      </c>
      <c r="L23" s="83"/>
      <c r="M23" s="177">
        <f>+IF(H23=0,"",'Ark1'!AA4788)</f>
        <v>31.547528495880361</v>
      </c>
      <c r="N23" s="177">
        <f>+IF(I23=0,"",'Ark1'!AB4788)</f>
        <v>5.1171721726174013</v>
      </c>
      <c r="O23" s="250">
        <f>IF(H23=0,"",'Ark1'!W4788)</f>
        <v>58.518430439952411</v>
      </c>
      <c r="P23" s="177">
        <f>IF(H23=0,"",'Ark1'!X4788)</f>
        <v>176.24158929613549</v>
      </c>
      <c r="Q23" s="249"/>
      <c r="R23" s="177">
        <f>IF(H23=0,"",'Ark1'!AA4788)</f>
        <v>31.547528495880361</v>
      </c>
      <c r="S23" s="177">
        <f>IF(H23=0,"",'Ark1'!AB4788)</f>
        <v>5.1171721726174013</v>
      </c>
      <c r="T23" s="177">
        <f>IF(H23=0,"",'Ark1'!AC4788)</f>
        <v>-28.780563148402024</v>
      </c>
      <c r="U23" s="83"/>
      <c r="V23" s="91">
        <f t="shared" ref="V23:V34" si="2">+(IF(H23=0,"",I23/G23))</f>
        <v>8.41</v>
      </c>
      <c r="W23" s="177">
        <f>+'Ark1'!V4788</f>
        <v>6.4649227110582643</v>
      </c>
      <c r="X23" s="225"/>
      <c r="Y23" s="228"/>
      <c r="Z23" s="251"/>
      <c r="AB23" s="229"/>
      <c r="AC23" s="90"/>
      <c r="AD23" s="90"/>
      <c r="AE23" s="90"/>
      <c r="AF23" s="90"/>
      <c r="AG23" s="90"/>
      <c r="AH23" s="90"/>
      <c r="AI23" s="90"/>
    </row>
    <row r="24" spans="1:35" ht="15.6">
      <c r="A24" s="225"/>
      <c r="B24" s="207">
        <f>+'Ark1'!C4789</f>
        <v>2024</v>
      </c>
      <c r="C24" s="207">
        <f>+'Ark1'!J4789</f>
        <v>109</v>
      </c>
      <c r="D24" s="207" t="str">
        <f t="shared" ref="D24:D34" si="3">+D23</f>
        <v>Tønsberg</v>
      </c>
      <c r="E24" s="207">
        <f>+'Ark1'!D4789</f>
        <v>2</v>
      </c>
      <c r="F24" s="207" t="s">
        <v>569</v>
      </c>
      <c r="G24" s="90">
        <f>+'Ark1'!Q4789</f>
        <v>106</v>
      </c>
      <c r="H24" s="91">
        <f>+'Ark1'!R4789</f>
        <v>1171</v>
      </c>
      <c r="I24" s="90">
        <f>IF(H24=0,"",'Ark1'!S4789)</f>
        <v>1170</v>
      </c>
      <c r="J24" s="83"/>
      <c r="K24" s="177">
        <f>IF(G24=0,"",100*H24/Måned!$G11)</f>
        <v>43.7593423019432</v>
      </c>
      <c r="L24" s="83"/>
      <c r="M24" s="177">
        <f>+IF(H24=0,"",'Ark1'!AA4789)</f>
        <v>31.814863431530721</v>
      </c>
      <c r="N24" s="177">
        <f>+IF(I24=0,"",'Ark1'!AB4789)</f>
        <v>4.5864127881308967</v>
      </c>
      <c r="O24" s="250">
        <f>IF(H24=0,"",'Ark1'!W4789)</f>
        <v>58.635042735042738</v>
      </c>
      <c r="P24" s="177">
        <f>IF(H24=0,"",'Ark1'!X4789)</f>
        <v>170.35184899054724</v>
      </c>
      <c r="Q24" s="249"/>
      <c r="R24" s="177">
        <f>IF(H24=0,"",'Ark1'!AA4789)</f>
        <v>31.814863431530721</v>
      </c>
      <c r="S24" s="177">
        <f>IF(H24=0,"",'Ark1'!AB4789)</f>
        <v>4.5864127881308967</v>
      </c>
      <c r="T24" s="177">
        <f>IF(H24=0,"",'Ark1'!AC4789)</f>
        <v>-44.708209642016847</v>
      </c>
      <c r="U24" s="83"/>
      <c r="V24" s="91">
        <f t="shared" si="2"/>
        <v>11.037735849056604</v>
      </c>
      <c r="W24" s="177">
        <f>+'Ark1'!V4789</f>
        <v>6.1110162254483349</v>
      </c>
      <c r="X24" s="225"/>
      <c r="Y24" s="89"/>
      <c r="Z24" s="89"/>
      <c r="AB24" s="229"/>
      <c r="AC24" s="228"/>
      <c r="AD24" s="90"/>
      <c r="AE24" s="90"/>
      <c r="AF24" s="90"/>
      <c r="AG24" s="90"/>
      <c r="AH24" s="90"/>
      <c r="AI24" s="90"/>
    </row>
    <row r="25" spans="1:35" ht="15.6">
      <c r="A25" s="225"/>
      <c r="B25" s="207">
        <f>+'Ark1'!C4790</f>
        <v>2024</v>
      </c>
      <c r="C25" s="207">
        <f>+'Ark1'!J4790</f>
        <v>109</v>
      </c>
      <c r="D25" s="207" t="str">
        <f t="shared" si="3"/>
        <v>Tønsberg</v>
      </c>
      <c r="E25" s="207">
        <f>+'Ark1'!D4790</f>
        <v>3</v>
      </c>
      <c r="F25" s="207" t="s">
        <v>570</v>
      </c>
      <c r="G25" s="90">
        <f>+'Ark1'!Q4790</f>
        <v>90</v>
      </c>
      <c r="H25" s="91">
        <f>+'Ark1'!R4790</f>
        <v>714</v>
      </c>
      <c r="I25" s="90">
        <f>IF(H25=0,"",'Ark1'!S4790)</f>
        <v>714</v>
      </c>
      <c r="J25" s="83"/>
      <c r="K25" s="177">
        <f>IF(G25=0,"",100*H25/Måned!$G12)</f>
        <v>33.695139216611608</v>
      </c>
      <c r="L25" s="83"/>
      <c r="M25" s="177">
        <f>+IF(H25=0,"",'Ark1'!AA4790)</f>
        <v>32.045753661891077</v>
      </c>
      <c r="N25" s="177">
        <f>+IF(I25=0,"",'Ark1'!AB4790)</f>
        <v>5.5474144934591552</v>
      </c>
      <c r="O25" s="250">
        <f>IF(H25=0,"",'Ark1'!W4790)</f>
        <v>58.501400560224106</v>
      </c>
      <c r="P25" s="177">
        <f>IF(H25=0,"",'Ark1'!X4790)</f>
        <v>172.06147897945743</v>
      </c>
      <c r="Q25" s="249"/>
      <c r="R25" s="177">
        <f>IF(H25=0,"",'Ark1'!AA4790)</f>
        <v>32.045753661891077</v>
      </c>
      <c r="S25" s="177">
        <f>IF(H25=0,"",'Ark1'!AB4790)</f>
        <v>5.5474144934591552</v>
      </c>
      <c r="T25" s="177">
        <f>IF(H25=0,"",'Ark1'!AC4790)</f>
        <v>-49.515938522296011</v>
      </c>
      <c r="U25" s="83"/>
      <c r="V25" s="91">
        <f t="shared" si="2"/>
        <v>7.9333333333333336</v>
      </c>
      <c r="W25" s="177">
        <f>+'Ark1'!V4790</f>
        <v>6.3067226890756301</v>
      </c>
      <c r="X25" s="225"/>
      <c r="Y25" s="229"/>
      <c r="Z25" s="89"/>
      <c r="AB25" s="229"/>
      <c r="AC25" s="228"/>
      <c r="AD25" s="90"/>
      <c r="AE25" s="90"/>
      <c r="AF25" s="90"/>
      <c r="AG25" s="90"/>
      <c r="AH25" s="90"/>
      <c r="AI25" s="90"/>
    </row>
    <row r="26" spans="1:35" ht="15.6">
      <c r="A26" s="225"/>
      <c r="B26" s="207">
        <f>+'Ark1'!C4791</f>
        <v>2024</v>
      </c>
      <c r="C26" s="207">
        <f>+'Ark1'!J4791</f>
        <v>109</v>
      </c>
      <c r="D26" s="207" t="str">
        <f t="shared" si="3"/>
        <v>Tønsberg</v>
      </c>
      <c r="E26" s="207">
        <f>+'Ark1'!D4791</f>
        <v>4</v>
      </c>
      <c r="F26" s="207" t="s">
        <v>571</v>
      </c>
      <c r="G26" s="90">
        <f>+'Ark1'!Q4791</f>
        <v>122</v>
      </c>
      <c r="H26" s="91">
        <f>+'Ark1'!R4791</f>
        <v>1276</v>
      </c>
      <c r="I26" s="90">
        <f>IF(H26=0,"",'Ark1'!S4791)</f>
        <v>1274</v>
      </c>
      <c r="J26" s="83"/>
      <c r="K26" s="177">
        <f>IF(G26=0,"",100*H26/Måned!$G13)</f>
        <v>43.006403774856757</v>
      </c>
      <c r="L26" s="83"/>
      <c r="M26" s="177">
        <f>+IF(H26=0,"",'Ark1'!AA4791)</f>
        <v>30.686937526438005</v>
      </c>
      <c r="N26" s="177">
        <f>+IF(I26=0,"",'Ark1'!AB4791)</f>
        <v>5.0984852361326549</v>
      </c>
      <c r="O26" s="250">
        <f>IF(H26=0,"",'Ark1'!W4791)</f>
        <v>58.700941915227645</v>
      </c>
      <c r="P26" s="177">
        <f>IF(H26=0,"",'Ark1'!X4791)</f>
        <v>170.98954954710183</v>
      </c>
      <c r="Q26" s="249"/>
      <c r="R26" s="177">
        <f>IF(H26=0,"",'Ark1'!AA4791)</f>
        <v>30.686937526438005</v>
      </c>
      <c r="S26" s="177">
        <f>IF(H26=0,"",'Ark1'!AB4791)</f>
        <v>5.0984852361326549</v>
      </c>
      <c r="T26" s="177">
        <f>IF(H26=0,"",'Ark1'!AC4791)</f>
        <v>-41.514254168216127</v>
      </c>
      <c r="U26" s="83"/>
      <c r="V26" s="91">
        <f t="shared" si="2"/>
        <v>10.442622950819672</v>
      </c>
      <c r="W26" s="177">
        <f>+'Ark1'!V4791</f>
        <v>6.3189655172413772</v>
      </c>
      <c r="X26" s="225"/>
      <c r="Y26" s="229"/>
      <c r="Z26" s="89"/>
      <c r="AB26" s="229"/>
      <c r="AC26" s="228"/>
      <c r="AD26" s="90"/>
      <c r="AE26" s="90"/>
      <c r="AF26" s="90"/>
      <c r="AG26" s="90"/>
      <c r="AH26" s="90"/>
      <c r="AI26" s="90"/>
    </row>
    <row r="27" spans="1:35" ht="15.6">
      <c r="A27" s="225"/>
      <c r="B27" s="207">
        <f>+'Ark1'!C4792</f>
        <v>2024</v>
      </c>
      <c r="C27" s="207">
        <f>+'Ark1'!J4792</f>
        <v>109</v>
      </c>
      <c r="D27" s="207" t="str">
        <f t="shared" si="3"/>
        <v>Tønsberg</v>
      </c>
      <c r="E27" s="207">
        <f>+'Ark1'!D4792</f>
        <v>5</v>
      </c>
      <c r="F27" s="207" t="s">
        <v>467</v>
      </c>
      <c r="G27" s="90">
        <f>+'Ark1'!Q4792</f>
        <v>94</v>
      </c>
      <c r="H27" s="91">
        <f>+'Ark1'!R4792</f>
        <v>1028</v>
      </c>
      <c r="I27" s="90">
        <f>IF(H27=0,"",'Ark1'!S4792)</f>
        <v>1028</v>
      </c>
      <c r="J27" s="83"/>
      <c r="K27" s="177">
        <f>IF(G27=0,"",100*H27/Måned!$G14)</f>
        <v>38.301043219076007</v>
      </c>
      <c r="L27" s="83"/>
      <c r="M27" s="177">
        <f>+IF(H27=0,"",'Ark1'!AA4792)</f>
        <v>32.635249835344958</v>
      </c>
      <c r="N27" s="177">
        <f>+IF(I27=0,"",'Ark1'!AB4792)</f>
        <v>5.1383661806959164</v>
      </c>
      <c r="O27" s="250">
        <f>IF(H27=0,"",'Ark1'!W4792)</f>
        <v>58.762645914396877</v>
      </c>
      <c r="P27" s="177">
        <f>IF(H27=0,"",'Ark1'!X4792)</f>
        <v>169.37568240933152</v>
      </c>
      <c r="Q27" s="249"/>
      <c r="R27" s="177">
        <f>IF(H27=0,"",'Ark1'!AA4792)</f>
        <v>32.635249835344958</v>
      </c>
      <c r="S27" s="177">
        <f>IF(H27=0,"",'Ark1'!AB4792)</f>
        <v>5.1383661806959164</v>
      </c>
      <c r="T27" s="177">
        <f>IF(H27=0,"",'Ark1'!AC4792)</f>
        <v>-46.17132076974319</v>
      </c>
      <c r="U27" s="83"/>
      <c r="V27" s="91">
        <f t="shared" si="2"/>
        <v>10.936170212765957</v>
      </c>
      <c r="W27" s="177">
        <f>+'Ark1'!V4792</f>
        <v>5.9435797665369652</v>
      </c>
      <c r="X27" s="225"/>
      <c r="Y27" s="229"/>
      <c r="Z27" s="89"/>
      <c r="AB27" s="229"/>
      <c r="AC27" s="228"/>
      <c r="AD27" s="90"/>
      <c r="AE27" s="90"/>
      <c r="AF27" s="90"/>
      <c r="AG27" s="90"/>
      <c r="AH27" s="90"/>
      <c r="AI27" s="90"/>
    </row>
    <row r="28" spans="1:35" ht="15.6">
      <c r="A28" s="225"/>
      <c r="B28" s="207">
        <f>+'Ark1'!C4793</f>
        <v>2024</v>
      </c>
      <c r="C28" s="207">
        <f>+'Ark1'!J4793</f>
        <v>109</v>
      </c>
      <c r="D28" s="207" t="str">
        <f t="shared" si="3"/>
        <v>Tønsberg</v>
      </c>
      <c r="E28" s="207">
        <f>+'Ark1'!D4793</f>
        <v>6</v>
      </c>
      <c r="F28" s="207" t="s">
        <v>572</v>
      </c>
      <c r="G28" s="90">
        <f>+'Ark1'!Q4793</f>
        <v>65</v>
      </c>
      <c r="H28" s="91">
        <f>+'Ark1'!R4793</f>
        <v>319</v>
      </c>
      <c r="I28" s="90">
        <f>IF(H28=0,"",'Ark1'!S4793)</f>
        <v>319</v>
      </c>
      <c r="J28" s="83"/>
      <c r="K28" s="177">
        <f>IF(G28=0,"",100*H28/Måned!$G15)</f>
        <v>33.649789029535867</v>
      </c>
      <c r="L28" s="83"/>
      <c r="M28" s="177">
        <f>+IF(H28=0,"",'Ark1'!AA4793)</f>
        <v>30.129509140970711</v>
      </c>
      <c r="N28" s="177">
        <f>+IF(I28=0,"",'Ark1'!AB4793)</f>
        <v>5.3411758179200008</v>
      </c>
      <c r="O28" s="250">
        <f>IF(H28=0,"",'Ark1'!W4793)</f>
        <v>58.068965517241359</v>
      </c>
      <c r="P28" s="177">
        <f>IF(H28=0,"",'Ark1'!X4793)</f>
        <v>177.20904641739983</v>
      </c>
      <c r="Q28" s="249"/>
      <c r="R28" s="177">
        <f>IF(H28=0,"",'Ark1'!AA4793)</f>
        <v>30.129509140970711</v>
      </c>
      <c r="S28" s="177">
        <f>IF(H28=0,"",'Ark1'!AB4793)</f>
        <v>5.3411758179200008</v>
      </c>
      <c r="T28" s="177">
        <f>IF(H28=0,"",'Ark1'!AC4793)</f>
        <v>-40.924738225833217</v>
      </c>
      <c r="U28" s="83"/>
      <c r="V28" s="91">
        <f t="shared" si="2"/>
        <v>4.907692307692308</v>
      </c>
      <c r="W28" s="177">
        <f>+'Ark1'!V4793</f>
        <v>6.7241379310344804</v>
      </c>
      <c r="X28" s="225"/>
      <c r="Y28" s="229"/>
      <c r="Z28" s="89"/>
      <c r="AB28" s="229"/>
      <c r="AC28" s="228"/>
      <c r="AD28" s="90"/>
      <c r="AE28" s="90"/>
      <c r="AF28" s="90"/>
      <c r="AG28" s="90"/>
      <c r="AH28" s="90"/>
      <c r="AI28" s="90"/>
    </row>
    <row r="29" spans="1:35" ht="15.6">
      <c r="A29" s="225"/>
      <c r="B29" s="207">
        <f>+'Ark1'!C4794</f>
        <v>2024</v>
      </c>
      <c r="C29" s="207">
        <f>+'Ark1'!J4794</f>
        <v>109</v>
      </c>
      <c r="D29" s="207" t="str">
        <f t="shared" si="3"/>
        <v>Tønsberg</v>
      </c>
      <c r="E29" s="207">
        <f>+'Ark1'!D4794</f>
        <v>7</v>
      </c>
      <c r="F29" s="207" t="s">
        <v>573</v>
      </c>
      <c r="G29" s="90">
        <f>+'Ark1'!Q4794</f>
        <v>0</v>
      </c>
      <c r="H29" s="91">
        <f>+'Ark1'!R4794</f>
        <v>0</v>
      </c>
      <c r="I29" s="90" t="str">
        <f>IF(H29=0,"",'Ark1'!S4794)</f>
        <v/>
      </c>
      <c r="J29" s="83"/>
      <c r="K29" s="177" t="str">
        <f>IF(G29=0,"",100*H29/Måned!$G16)</f>
        <v/>
      </c>
      <c r="L29" s="83"/>
      <c r="M29" s="177" t="str">
        <f>+IF(H29=0,"",'Ark1'!AA4794)</f>
        <v/>
      </c>
      <c r="N29" s="177">
        <f>+IF(I29=0,"",'Ark1'!AB4794)</f>
        <v>0</v>
      </c>
      <c r="O29" s="250" t="str">
        <f>IF(H29=0,"",'Ark1'!W4794)</f>
        <v/>
      </c>
      <c r="P29" s="177" t="str">
        <f>IF(H29=0,"",'Ark1'!X4794)</f>
        <v/>
      </c>
      <c r="Q29" s="249"/>
      <c r="R29" s="177" t="str">
        <f>IF(H29=0,"",'Ark1'!AA4794)</f>
        <v/>
      </c>
      <c r="S29" s="177" t="str">
        <f>IF(H29=0,"",'Ark1'!AB4794)</f>
        <v/>
      </c>
      <c r="T29" s="177" t="str">
        <f>IF(H29=0,"",'Ark1'!AC4794)</f>
        <v/>
      </c>
      <c r="U29" s="83"/>
      <c r="V29" s="91" t="str">
        <f t="shared" si="2"/>
        <v/>
      </c>
      <c r="W29" s="177">
        <f>+'Ark1'!V4794</f>
        <v>0</v>
      </c>
      <c r="X29" s="225"/>
      <c r="Y29" s="229"/>
      <c r="Z29" s="89"/>
      <c r="AB29" s="229"/>
      <c r="AC29" s="228"/>
      <c r="AD29" s="90"/>
      <c r="AE29" s="90"/>
      <c r="AF29" s="90"/>
      <c r="AG29" s="90"/>
      <c r="AH29" s="90"/>
      <c r="AI29" s="90"/>
    </row>
    <row r="30" spans="1:35" ht="15.6">
      <c r="A30" s="225"/>
      <c r="B30" s="207">
        <f>+'Ark1'!C4795</f>
        <v>2024</v>
      </c>
      <c r="C30" s="207">
        <f>+'Ark1'!J4795</f>
        <v>109</v>
      </c>
      <c r="D30" s="207" t="str">
        <f t="shared" si="3"/>
        <v>Tønsberg</v>
      </c>
      <c r="E30" s="207">
        <f>+'Ark1'!D4795</f>
        <v>8</v>
      </c>
      <c r="F30" s="207" t="s">
        <v>574</v>
      </c>
      <c r="G30" s="90">
        <f>+'Ark1'!Q4795</f>
        <v>0</v>
      </c>
      <c r="H30" s="91">
        <f>+'Ark1'!R4795</f>
        <v>0</v>
      </c>
      <c r="I30" s="90" t="str">
        <f>IF(H30=0,"",'Ark1'!S4795)</f>
        <v/>
      </c>
      <c r="J30" s="83"/>
      <c r="K30" s="177" t="str">
        <f>IF(G30=0,"",100*H30/Måned!$G17)</f>
        <v/>
      </c>
      <c r="L30" s="83"/>
      <c r="M30" s="177" t="str">
        <f>+IF(H30=0,"",'Ark1'!AA4795)</f>
        <v/>
      </c>
      <c r="N30" s="177">
        <f>+IF(I30=0,"",'Ark1'!AB4795)</f>
        <v>0</v>
      </c>
      <c r="O30" s="250" t="str">
        <f>IF(H30=0,"",'Ark1'!W4795)</f>
        <v/>
      </c>
      <c r="P30" s="177" t="str">
        <f>IF(H30=0,"",'Ark1'!X4795)</f>
        <v/>
      </c>
      <c r="Q30" s="249"/>
      <c r="R30" s="177" t="str">
        <f>IF(H30=0,"",'Ark1'!AA4795)</f>
        <v/>
      </c>
      <c r="S30" s="177" t="str">
        <f>IF(H30=0,"",'Ark1'!AB4795)</f>
        <v/>
      </c>
      <c r="T30" s="177" t="str">
        <f>IF(H30=0,"",'Ark1'!AC4795)</f>
        <v/>
      </c>
      <c r="U30" s="83"/>
      <c r="V30" s="91" t="str">
        <f t="shared" si="2"/>
        <v/>
      </c>
      <c r="W30" s="177">
        <f>+'Ark1'!V4795</f>
        <v>0</v>
      </c>
      <c r="X30" s="225"/>
      <c r="Y30" s="229"/>
      <c r="Z30" s="89"/>
      <c r="AB30" s="229"/>
      <c r="AC30" s="228"/>
      <c r="AD30" s="90"/>
      <c r="AE30" s="90"/>
      <c r="AF30" s="90"/>
      <c r="AG30" s="90"/>
      <c r="AH30" s="90"/>
      <c r="AI30" s="90"/>
    </row>
    <row r="31" spans="1:35" ht="15.6">
      <c r="A31" s="225"/>
      <c r="B31" s="207">
        <f>+'Ark1'!C4796</f>
        <v>2024</v>
      </c>
      <c r="C31" s="207">
        <f>+'Ark1'!J4796</f>
        <v>109</v>
      </c>
      <c r="D31" s="207" t="str">
        <f t="shared" si="3"/>
        <v>Tønsberg</v>
      </c>
      <c r="E31" s="207">
        <f>+'Ark1'!D4796</f>
        <v>9</v>
      </c>
      <c r="F31" s="207" t="s">
        <v>575</v>
      </c>
      <c r="G31" s="90">
        <f>+'Ark1'!Q4796</f>
        <v>0</v>
      </c>
      <c r="H31" s="91">
        <f>+'Ark1'!R4796</f>
        <v>0</v>
      </c>
      <c r="I31" s="90" t="str">
        <f>IF(H31=0,"",'Ark1'!S4796)</f>
        <v/>
      </c>
      <c r="J31" s="83"/>
      <c r="K31" s="177" t="str">
        <f>IF(G31=0,"",100*H31/Måned!$G18)</f>
        <v/>
      </c>
      <c r="L31" s="83"/>
      <c r="M31" s="177" t="str">
        <f>+IF(H31=0,"",'Ark1'!AA4796)</f>
        <v/>
      </c>
      <c r="N31" s="177">
        <f>+IF(I31=0,"",'Ark1'!AB4796)</f>
        <v>0</v>
      </c>
      <c r="O31" s="250" t="str">
        <f>IF(H31=0,"",'Ark1'!W4796)</f>
        <v/>
      </c>
      <c r="P31" s="177" t="str">
        <f>IF(H31=0,"",'Ark1'!X4796)</f>
        <v/>
      </c>
      <c r="Q31" s="249"/>
      <c r="R31" s="177" t="str">
        <f>IF(H31=0,"",'Ark1'!AA4796)</f>
        <v/>
      </c>
      <c r="S31" s="177" t="str">
        <f>IF(H31=0,"",'Ark1'!AB4796)</f>
        <v/>
      </c>
      <c r="T31" s="177" t="str">
        <f>IF(H31=0,"",'Ark1'!AC4796)</f>
        <v/>
      </c>
      <c r="U31" s="83"/>
      <c r="V31" s="91" t="str">
        <f t="shared" si="2"/>
        <v/>
      </c>
      <c r="W31" s="177">
        <f>+'Ark1'!V4796</f>
        <v>0</v>
      </c>
      <c r="X31" s="225"/>
      <c r="Y31" s="229"/>
      <c r="Z31" s="89"/>
      <c r="AB31" s="229"/>
      <c r="AC31" s="228"/>
      <c r="AD31" s="90"/>
      <c r="AE31" s="90"/>
      <c r="AF31" s="90"/>
      <c r="AG31" s="90"/>
      <c r="AH31" s="90"/>
      <c r="AI31" s="90"/>
    </row>
    <row r="32" spans="1:35" ht="15.6">
      <c r="A32" s="225"/>
      <c r="B32" s="207">
        <f>+'Ark1'!C4797</f>
        <v>2024</v>
      </c>
      <c r="C32" s="207">
        <f>+'Ark1'!J4797</f>
        <v>109</v>
      </c>
      <c r="D32" s="207" t="str">
        <f t="shared" si="3"/>
        <v>Tønsberg</v>
      </c>
      <c r="E32" s="207">
        <f>+'Ark1'!D4797</f>
        <v>10</v>
      </c>
      <c r="F32" s="207" t="s">
        <v>576</v>
      </c>
      <c r="G32" s="90">
        <f>+'Ark1'!Q4797</f>
        <v>0</v>
      </c>
      <c r="H32" s="91">
        <f>+'Ark1'!R4797</f>
        <v>0</v>
      </c>
      <c r="I32" s="90" t="str">
        <f>IF(H32=0,"",'Ark1'!S4797)</f>
        <v/>
      </c>
      <c r="J32" s="83"/>
      <c r="K32" s="177" t="str">
        <f>IF(G32=0,"",100*H32/Måned!$G19)</f>
        <v/>
      </c>
      <c r="L32" s="83"/>
      <c r="M32" s="177" t="str">
        <f>+IF(H32=0,"",'Ark1'!AA4797)</f>
        <v/>
      </c>
      <c r="N32" s="177">
        <f>+IF(I32=0,"",'Ark1'!AB4797)</f>
        <v>0</v>
      </c>
      <c r="O32" s="250" t="str">
        <f>IF(H32=0,"",'Ark1'!W4797)</f>
        <v/>
      </c>
      <c r="P32" s="177" t="str">
        <f>IF(H32=0,"",'Ark1'!X4797)</f>
        <v/>
      </c>
      <c r="Q32" s="249"/>
      <c r="R32" s="177" t="str">
        <f>IF(H32=0,"",'Ark1'!AA4797)</f>
        <v/>
      </c>
      <c r="S32" s="177" t="str">
        <f>IF(H32=0,"",'Ark1'!AB4797)</f>
        <v/>
      </c>
      <c r="T32" s="177" t="str">
        <f>IF(H32=0,"",'Ark1'!AC4797)</f>
        <v/>
      </c>
      <c r="U32" s="83"/>
      <c r="V32" s="91" t="str">
        <f t="shared" si="2"/>
        <v/>
      </c>
      <c r="W32" s="177">
        <f>+'Ark1'!V4797</f>
        <v>0</v>
      </c>
      <c r="X32" s="225"/>
      <c r="Y32" s="229"/>
      <c r="Z32" s="89"/>
      <c r="AB32" s="229"/>
      <c r="AC32" s="228"/>
      <c r="AD32" s="90"/>
      <c r="AE32" s="90"/>
      <c r="AF32" s="90"/>
      <c r="AG32" s="90"/>
      <c r="AH32" s="90"/>
      <c r="AI32" s="90"/>
    </row>
    <row r="33" spans="1:35" ht="15.6">
      <c r="A33" s="225"/>
      <c r="B33" s="207">
        <f>+'Ark1'!C4798</f>
        <v>2024</v>
      </c>
      <c r="C33" s="207">
        <f>+'Ark1'!J4798</f>
        <v>109</v>
      </c>
      <c r="D33" s="207" t="str">
        <f t="shared" si="3"/>
        <v>Tønsberg</v>
      </c>
      <c r="E33" s="207">
        <f>+'Ark1'!D4798</f>
        <v>11</v>
      </c>
      <c r="F33" s="207" t="s">
        <v>577</v>
      </c>
      <c r="G33" s="90">
        <f>+'Ark1'!Q4798</f>
        <v>0</v>
      </c>
      <c r="H33" s="91">
        <f>+'Ark1'!R4798</f>
        <v>0</v>
      </c>
      <c r="I33" s="90" t="str">
        <f>IF(H33=0,"",'Ark1'!S4798)</f>
        <v/>
      </c>
      <c r="J33" s="83"/>
      <c r="K33" s="177" t="str">
        <f>IF(G33=0,"",100*H33/Måned!$G20)</f>
        <v/>
      </c>
      <c r="L33" s="83"/>
      <c r="M33" s="177" t="str">
        <f>+IF(H33=0,"",'Ark1'!AA4798)</f>
        <v/>
      </c>
      <c r="N33" s="177">
        <f>+IF(I33=0,"",'Ark1'!AB4798)</f>
        <v>0</v>
      </c>
      <c r="O33" s="250" t="str">
        <f>IF(H33=0,"",'Ark1'!W4798)</f>
        <v/>
      </c>
      <c r="P33" s="177" t="str">
        <f>IF(H33=0,"",'Ark1'!X4798)</f>
        <v/>
      </c>
      <c r="Q33" s="249"/>
      <c r="R33" s="177" t="str">
        <f>IF(H33=0,"",'Ark1'!AA4798)</f>
        <v/>
      </c>
      <c r="S33" s="177" t="str">
        <f>IF(H33=0,"",'Ark1'!AB4798)</f>
        <v/>
      </c>
      <c r="T33" s="177" t="str">
        <f>IF(H33=0,"",'Ark1'!AC4798)</f>
        <v/>
      </c>
      <c r="U33" s="83"/>
      <c r="V33" s="91" t="str">
        <f t="shared" si="2"/>
        <v/>
      </c>
      <c r="W33" s="177">
        <f>+'Ark1'!V4798</f>
        <v>0</v>
      </c>
      <c r="X33" s="225"/>
      <c r="Y33" s="229"/>
      <c r="Z33" s="89"/>
      <c r="AB33" s="229"/>
      <c r="AC33" s="228"/>
      <c r="AD33" s="90"/>
      <c r="AE33" s="90"/>
      <c r="AF33" s="90"/>
      <c r="AG33" s="90"/>
      <c r="AH33" s="90"/>
      <c r="AI33" s="90"/>
    </row>
    <row r="34" spans="1:35" ht="15.6">
      <c r="A34" s="225"/>
      <c r="B34" s="207">
        <f>+'Ark1'!C4799</f>
        <v>2024</v>
      </c>
      <c r="C34" s="207">
        <f>+'Ark1'!J4799</f>
        <v>109</v>
      </c>
      <c r="D34" s="207" t="str">
        <f t="shared" si="3"/>
        <v>Tønsberg</v>
      </c>
      <c r="E34" s="207">
        <f>+'Ark1'!D4799</f>
        <v>12</v>
      </c>
      <c r="F34" s="207" t="s">
        <v>578</v>
      </c>
      <c r="G34" s="90">
        <f>+'Ark1'!Q4799</f>
        <v>0</v>
      </c>
      <c r="H34" s="91">
        <f>+'Ark1'!R4799</f>
        <v>0</v>
      </c>
      <c r="I34" s="90" t="str">
        <f>IF(H34=0,"",'Ark1'!S4799)</f>
        <v/>
      </c>
      <c r="J34" s="83"/>
      <c r="K34" s="177" t="str">
        <f>IF(G34=0,"",100*H34/Måned!$G21)</f>
        <v/>
      </c>
      <c r="L34" s="83"/>
      <c r="M34" s="177" t="str">
        <f>+IF(H34=0,"",'Ark1'!AA4799)</f>
        <v/>
      </c>
      <c r="N34" s="177">
        <f>+IF(I34=0,"",'Ark1'!AB4799)</f>
        <v>0</v>
      </c>
      <c r="O34" s="250" t="str">
        <f>IF(H34=0,"",'Ark1'!W4799)</f>
        <v/>
      </c>
      <c r="P34" s="177" t="str">
        <f>IF(H34=0,"",'Ark1'!X4799)</f>
        <v/>
      </c>
      <c r="Q34" s="249"/>
      <c r="R34" s="177" t="str">
        <f>IF(H34=0,"",'Ark1'!AA4799)</f>
        <v/>
      </c>
      <c r="S34" s="177" t="str">
        <f>IF(H34=0,"",'Ark1'!AB4799)</f>
        <v/>
      </c>
      <c r="T34" s="177" t="str">
        <f>IF(H34=0,"",'Ark1'!AC4799)</f>
        <v/>
      </c>
      <c r="U34" s="83"/>
      <c r="V34" s="91" t="str">
        <f t="shared" si="2"/>
        <v/>
      </c>
      <c r="W34" s="177">
        <f>+'Ark1'!V4799</f>
        <v>0</v>
      </c>
      <c r="X34" s="225"/>
      <c r="Y34" s="229"/>
      <c r="Z34" s="89"/>
      <c r="AB34" s="229"/>
      <c r="AC34" s="228"/>
      <c r="AD34" s="90"/>
      <c r="AE34" s="90"/>
      <c r="AF34" s="90"/>
      <c r="AG34" s="90"/>
      <c r="AH34" s="90"/>
      <c r="AI34" s="90"/>
    </row>
    <row r="35" spans="1:35" ht="15.6">
      <c r="A35" s="225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9"/>
      <c r="Z35" s="89"/>
      <c r="AB35" s="229"/>
      <c r="AC35" s="228"/>
      <c r="AD35" s="90"/>
      <c r="AE35" s="90"/>
      <c r="AF35" s="90"/>
      <c r="AG35" s="90"/>
      <c r="AH35" s="90"/>
      <c r="AI35" s="90"/>
    </row>
    <row r="36" spans="1:35" ht="15.6">
      <c r="A36" s="225"/>
      <c r="B36" s="207">
        <f>+'Ark1'!C4800</f>
        <v>2024</v>
      </c>
      <c r="C36" s="207">
        <f>+'Ark1'!J4800</f>
        <v>111</v>
      </c>
      <c r="D36" s="207" t="s">
        <v>40</v>
      </c>
      <c r="E36" s="207">
        <f>+'Ark1'!D4800</f>
        <v>1</v>
      </c>
      <c r="F36" s="207" t="s">
        <v>568</v>
      </c>
      <c r="G36" s="90">
        <f>+'Ark1'!Q4800</f>
        <v>56</v>
      </c>
      <c r="H36" s="91">
        <f>+'Ark1'!R4800</f>
        <v>523</v>
      </c>
      <c r="I36" s="90">
        <f>IF(H36=0,"",'Ark1'!S4800)</f>
        <v>523</v>
      </c>
      <c r="J36" s="83"/>
      <c r="K36" s="177">
        <f>IF(G36=0,"",100*H36/Måned!$G10)</f>
        <v>19.306016980435587</v>
      </c>
      <c r="L36" s="83"/>
      <c r="M36" s="177">
        <f>+IF(H36=0,"",'Ark1'!AA4800)</f>
        <v>30.774929490530305</v>
      </c>
      <c r="N36" s="177">
        <f>+IF(I36=0,"",'Ark1'!AB4800)</f>
        <v>3.9801144655602929</v>
      </c>
      <c r="O36" s="250">
        <f>IF(H36=0,"",'Ark1'!W4800)</f>
        <v>60.231357552581265</v>
      </c>
      <c r="P36" s="177">
        <f>IF(H36=0,"",'Ark1'!X4800)</f>
        <v>167.30442960750224</v>
      </c>
      <c r="Q36" s="249"/>
      <c r="R36" s="177">
        <f>IF(H36=0,"",'Ark1'!AA4800)</f>
        <v>30.774929490530305</v>
      </c>
      <c r="S36" s="177">
        <f>IF(H36=0,"",'Ark1'!AB4800)</f>
        <v>3.9801144655602929</v>
      </c>
      <c r="T36" s="177">
        <f>IF(H36=0,"",'Ark1'!AC4800)</f>
        <v>-42.216829274863471</v>
      </c>
      <c r="U36" s="83"/>
      <c r="V36" s="91">
        <f t="shared" ref="V36:V47" si="4">+(IF(H36=0,"",I36/G36))</f>
        <v>9.3392857142857135</v>
      </c>
      <c r="W36" s="177">
        <f>+'Ark1'!V4800</f>
        <v>4.3690248565965595</v>
      </c>
      <c r="X36" s="225"/>
      <c r="Y36" s="229"/>
      <c r="Z36" s="89"/>
      <c r="AB36" s="229"/>
      <c r="AC36" s="228"/>
      <c r="AD36" s="90"/>
      <c r="AE36" s="90"/>
      <c r="AF36" s="90"/>
      <c r="AG36" s="90"/>
      <c r="AH36" s="90"/>
      <c r="AI36" s="90"/>
    </row>
    <row r="37" spans="1:35" ht="15.6">
      <c r="A37" s="225"/>
      <c r="B37" s="207">
        <f>+'Ark1'!C4801</f>
        <v>2024</v>
      </c>
      <c r="C37" s="207">
        <f>+'Ark1'!J4801</f>
        <v>111</v>
      </c>
      <c r="D37" s="207" t="str">
        <f t="shared" ref="D37:D47" si="5">+D36</f>
        <v>Forus</v>
      </c>
      <c r="E37" s="207">
        <f>+'Ark1'!D4801</f>
        <v>2</v>
      </c>
      <c r="F37" s="207" t="s">
        <v>569</v>
      </c>
      <c r="G37" s="90">
        <f>+'Ark1'!Q4801</f>
        <v>59</v>
      </c>
      <c r="H37" s="91">
        <f>+'Ark1'!R4801</f>
        <v>438</v>
      </c>
      <c r="I37" s="90">
        <f>IF(H37=0,"",'Ark1'!S4801)</f>
        <v>438</v>
      </c>
      <c r="J37" s="83"/>
      <c r="K37" s="177">
        <f>IF(G37=0,"",100*H37/Måned!$G11)</f>
        <v>16.367713004484305</v>
      </c>
      <c r="L37" s="83"/>
      <c r="M37" s="177">
        <f>+IF(H37=0,"",'Ark1'!AA4801)</f>
        <v>29.712562421319682</v>
      </c>
      <c r="N37" s="177">
        <f>+IF(I37=0,"",'Ark1'!AB4801)</f>
        <v>3.4293248256813498</v>
      </c>
      <c r="O37" s="250">
        <f>IF(H37=0,"",'Ark1'!W4801)</f>
        <v>60.331050228310509</v>
      </c>
      <c r="P37" s="177">
        <f>IF(H37=0,"",'Ark1'!X4801)</f>
        <v>163.27416554119247</v>
      </c>
      <c r="Q37" s="249"/>
      <c r="R37" s="177">
        <f>IF(H37=0,"",'Ark1'!AA4801)</f>
        <v>29.712562421319682</v>
      </c>
      <c r="S37" s="177">
        <f>IF(H37=0,"",'Ark1'!AB4801)</f>
        <v>3.4293248256813498</v>
      </c>
      <c r="T37" s="177">
        <f>IF(H37=0,"",'Ark1'!AC4801)</f>
        <v>-36.87239804112339</v>
      </c>
      <c r="U37" s="83"/>
      <c r="V37" s="91">
        <f t="shared" si="4"/>
        <v>7.4237288135593218</v>
      </c>
      <c r="W37" s="177">
        <f>+'Ark1'!V4801</f>
        <v>4.3835616438356162</v>
      </c>
      <c r="X37" s="225"/>
      <c r="Y37" s="229"/>
      <c r="Z37" s="89"/>
      <c r="AB37" s="229"/>
      <c r="AC37" s="228"/>
      <c r="AD37" s="90"/>
      <c r="AE37" s="90"/>
      <c r="AF37" s="90"/>
      <c r="AG37" s="90"/>
      <c r="AH37" s="90"/>
      <c r="AI37" s="90"/>
    </row>
    <row r="38" spans="1:35" ht="15.6">
      <c r="A38" s="225"/>
      <c r="B38" s="207">
        <f>+'Ark1'!C4802</f>
        <v>2024</v>
      </c>
      <c r="C38" s="207">
        <f>+'Ark1'!J4802</f>
        <v>111</v>
      </c>
      <c r="D38" s="207" t="str">
        <f t="shared" si="5"/>
        <v>Forus</v>
      </c>
      <c r="E38" s="207">
        <f>+'Ark1'!D4802</f>
        <v>3</v>
      </c>
      <c r="F38" s="207" t="s">
        <v>570</v>
      </c>
      <c r="G38" s="90">
        <f>+'Ark1'!Q4802</f>
        <v>47</v>
      </c>
      <c r="H38" s="91">
        <f>+'Ark1'!R4802</f>
        <v>343</v>
      </c>
      <c r="I38" s="90">
        <f>IF(H38=0,"",'Ark1'!S4802)</f>
        <v>343</v>
      </c>
      <c r="J38" s="83"/>
      <c r="K38" s="177">
        <f>IF(G38=0,"",100*H38/Måned!$G12)</f>
        <v>16.186880604058519</v>
      </c>
      <c r="L38" s="83"/>
      <c r="M38" s="177">
        <f>+IF(H38=0,"",'Ark1'!AA4802)</f>
        <v>28.707856400874181</v>
      </c>
      <c r="N38" s="177">
        <f>+IF(I38=0,"",'Ark1'!AB4802)</f>
        <v>3.877088466240151</v>
      </c>
      <c r="O38" s="250">
        <f>IF(H38=0,"",'Ark1'!W4802)</f>
        <v>60.195335276967953</v>
      </c>
      <c r="P38" s="177">
        <f>IF(H38=0,"",'Ark1'!X4802)</f>
        <v>165.60651191292169</v>
      </c>
      <c r="Q38" s="249"/>
      <c r="R38" s="177">
        <f>IF(H38=0,"",'Ark1'!AA4802)</f>
        <v>28.707856400874181</v>
      </c>
      <c r="S38" s="177">
        <f>IF(H38=0,"",'Ark1'!AB4802)</f>
        <v>3.877088466240151</v>
      </c>
      <c r="T38" s="177">
        <f>IF(H38=0,"",'Ark1'!AC4802)</f>
        <v>-41.086035350753264</v>
      </c>
      <c r="U38" s="83"/>
      <c r="V38" s="91">
        <f t="shared" si="4"/>
        <v>7.2978723404255321</v>
      </c>
      <c r="W38" s="177">
        <f>+'Ark1'!V4802</f>
        <v>4.4169096209912544</v>
      </c>
      <c r="X38" s="225"/>
      <c r="Y38" s="229"/>
      <c r="Z38" s="89"/>
      <c r="AB38" s="229"/>
      <c r="AC38" s="228"/>
      <c r="AD38" s="90"/>
      <c r="AE38" s="90"/>
      <c r="AF38" s="90"/>
      <c r="AG38" s="90"/>
      <c r="AH38" s="90"/>
      <c r="AI38" s="90"/>
    </row>
    <row r="39" spans="1:35" ht="15.6">
      <c r="A39" s="225"/>
      <c r="B39" s="207">
        <f>+'Ark1'!C4803</f>
        <v>2024</v>
      </c>
      <c r="C39" s="207">
        <f>+'Ark1'!J4803</f>
        <v>111</v>
      </c>
      <c r="D39" s="207" t="str">
        <f t="shared" si="5"/>
        <v>Forus</v>
      </c>
      <c r="E39" s="207">
        <f>+'Ark1'!D4803</f>
        <v>4</v>
      </c>
      <c r="F39" s="207" t="s">
        <v>571</v>
      </c>
      <c r="G39" s="90">
        <f>+'Ark1'!Q4803</f>
        <v>52</v>
      </c>
      <c r="H39" s="91">
        <f>+'Ark1'!R4803</f>
        <v>432</v>
      </c>
      <c r="I39" s="90">
        <f>IF(H39=0,"",'Ark1'!S4803)</f>
        <v>432</v>
      </c>
      <c r="J39" s="83"/>
      <c r="K39" s="177">
        <f>IF(G39=0,"",100*H39/Måned!$G13)</f>
        <v>14.560161779575328</v>
      </c>
      <c r="L39" s="83"/>
      <c r="M39" s="177">
        <f>+IF(H39=0,"",'Ark1'!AA4803)</f>
        <v>27.608312045095264</v>
      </c>
      <c r="N39" s="177">
        <f>+IF(I39=0,"",'Ark1'!AB4803)</f>
        <v>3.978530344700697</v>
      </c>
      <c r="O39" s="250">
        <f>IF(H39=0,"",'Ark1'!W4803)</f>
        <v>60.16666666666665</v>
      </c>
      <c r="P39" s="177">
        <f>IF(H39=0,"",'Ark1'!X4803)</f>
        <v>160.16788050238748</v>
      </c>
      <c r="Q39" s="249"/>
      <c r="R39" s="177">
        <f>IF(H39=0,"",'Ark1'!AA4803)</f>
        <v>27.608312045095264</v>
      </c>
      <c r="S39" s="177">
        <f>IF(H39=0,"",'Ark1'!AB4803)</f>
        <v>3.978530344700697</v>
      </c>
      <c r="T39" s="177">
        <f>IF(H39=0,"",'Ark1'!AC4803)</f>
        <v>-39.256238547791177</v>
      </c>
      <c r="U39" s="83"/>
      <c r="V39" s="91">
        <f t="shared" si="4"/>
        <v>8.3076923076923084</v>
      </c>
      <c r="W39" s="177">
        <f>+'Ark1'!V4803</f>
        <v>4.3009259259259247</v>
      </c>
      <c r="X39" s="225"/>
      <c r="Y39" s="229"/>
      <c r="Z39" s="89"/>
      <c r="AB39" s="229"/>
      <c r="AC39" s="228"/>
      <c r="AD39" s="90"/>
      <c r="AE39" s="90"/>
      <c r="AF39" s="90"/>
      <c r="AG39" s="90"/>
      <c r="AH39" s="90"/>
      <c r="AI39" s="90"/>
    </row>
    <row r="40" spans="1:35" ht="15.6">
      <c r="A40" s="225"/>
      <c r="B40" s="207">
        <f>+'Ark1'!C4804</f>
        <v>2024</v>
      </c>
      <c r="C40" s="207">
        <f>+'Ark1'!J4804</f>
        <v>111</v>
      </c>
      <c r="D40" s="207" t="str">
        <f t="shared" si="5"/>
        <v>Forus</v>
      </c>
      <c r="E40" s="207">
        <f>+'Ark1'!D4804</f>
        <v>5</v>
      </c>
      <c r="F40" s="207" t="s">
        <v>467</v>
      </c>
      <c r="G40" s="90">
        <f>+'Ark1'!Q4804</f>
        <v>58</v>
      </c>
      <c r="H40" s="91">
        <f>+'Ark1'!R4804</f>
        <v>505</v>
      </c>
      <c r="I40" s="90">
        <f>IF(H40=0,"",'Ark1'!S4804)</f>
        <v>505</v>
      </c>
      <c r="J40" s="83"/>
      <c r="K40" s="177">
        <f>IF(G40=0,"",100*H40/Måned!$G14)</f>
        <v>18.815201192250374</v>
      </c>
      <c r="L40" s="83"/>
      <c r="M40" s="177">
        <f>+IF(H40=0,"",'Ark1'!AA4804)</f>
        <v>27.743476250522193</v>
      </c>
      <c r="N40" s="177">
        <f>+IF(I40=0,"",'Ark1'!AB4804)</f>
        <v>3.883297062911355</v>
      </c>
      <c r="O40" s="250">
        <f>IF(H40=0,"",'Ark1'!W4804)</f>
        <v>59.798019801980203</v>
      </c>
      <c r="P40" s="177">
        <f>IF(H40=0,"",'Ark1'!X4804)</f>
        <v>165.56643746714849</v>
      </c>
      <c r="Q40" s="249"/>
      <c r="R40" s="177">
        <f>IF(H40=0,"",'Ark1'!AA4804)</f>
        <v>27.743476250522193</v>
      </c>
      <c r="S40" s="177">
        <f>IF(H40=0,"",'Ark1'!AB4804)</f>
        <v>3.883297062911355</v>
      </c>
      <c r="T40" s="177">
        <f>IF(H40=0,"",'Ark1'!AC4804)</f>
        <v>-40.496772620254703</v>
      </c>
      <c r="U40" s="83"/>
      <c r="V40" s="91">
        <f t="shared" si="4"/>
        <v>8.7068965517241388</v>
      </c>
      <c r="W40" s="177">
        <f>+'Ark1'!V4804</f>
        <v>4.8217821782178225</v>
      </c>
      <c r="X40" s="225"/>
      <c r="Y40" s="229"/>
      <c r="Z40" s="89"/>
      <c r="AB40" s="229"/>
      <c r="AC40" s="228"/>
      <c r="AD40" s="90"/>
      <c r="AE40" s="90"/>
      <c r="AF40" s="90"/>
      <c r="AG40" s="90"/>
      <c r="AH40" s="90"/>
      <c r="AI40" s="90"/>
    </row>
    <row r="41" spans="1:35" ht="15.6">
      <c r="A41" s="225"/>
      <c r="B41" s="207">
        <f>+'Ark1'!C4805</f>
        <v>2024</v>
      </c>
      <c r="C41" s="207">
        <f>+'Ark1'!J4805</f>
        <v>111</v>
      </c>
      <c r="D41" s="207" t="str">
        <f t="shared" si="5"/>
        <v>Forus</v>
      </c>
      <c r="E41" s="207">
        <f>+'Ark1'!D4805</f>
        <v>6</v>
      </c>
      <c r="F41" s="207" t="s">
        <v>572</v>
      </c>
      <c r="G41" s="90">
        <f>+'Ark1'!Q4805</f>
        <v>33</v>
      </c>
      <c r="H41" s="91">
        <f>+'Ark1'!R4805</f>
        <v>165</v>
      </c>
      <c r="I41" s="90">
        <f>IF(H41=0,"",'Ark1'!S4805)</f>
        <v>165</v>
      </c>
      <c r="J41" s="83"/>
      <c r="K41" s="177">
        <f>IF(G41=0,"",100*H41/Måned!$G15)</f>
        <v>17.405063291139239</v>
      </c>
      <c r="L41" s="83"/>
      <c r="M41" s="177">
        <f>+IF(H41=0,"",'Ark1'!AA4805)</f>
        <v>32.038874596331723</v>
      </c>
      <c r="N41" s="177">
        <f>+IF(I41=0,"",'Ark1'!AB4805)</f>
        <v>4.1127363823814447</v>
      </c>
      <c r="O41" s="250">
        <f>IF(H41=0,"",'Ark1'!W4805)</f>
        <v>59.545454545454554</v>
      </c>
      <c r="P41" s="177">
        <f>IF(H41=0,"",'Ark1'!X4805)</f>
        <v>160.01575888899831</v>
      </c>
      <c r="Q41" s="249"/>
      <c r="R41" s="177">
        <f>IF(H41=0,"",'Ark1'!AA4805)</f>
        <v>32.038874596331723</v>
      </c>
      <c r="S41" s="177">
        <f>IF(H41=0,"",'Ark1'!AB4805)</f>
        <v>4.1127363823814447</v>
      </c>
      <c r="T41" s="177">
        <f>IF(H41=0,"",'Ark1'!AC4805)</f>
        <v>-51.410174321836401</v>
      </c>
      <c r="U41" s="83"/>
      <c r="V41" s="91">
        <f t="shared" si="4"/>
        <v>5</v>
      </c>
      <c r="W41" s="177">
        <f>+'Ark1'!V4805</f>
        <v>4.9090909090909092</v>
      </c>
      <c r="X41" s="225"/>
      <c r="Y41" s="229"/>
      <c r="Z41" s="89"/>
      <c r="AB41" s="229"/>
      <c r="AC41" s="228"/>
      <c r="AD41" s="90"/>
      <c r="AE41" s="90"/>
      <c r="AF41" s="90"/>
      <c r="AG41" s="90"/>
      <c r="AH41" s="90"/>
      <c r="AI41" s="90"/>
    </row>
    <row r="42" spans="1:35" ht="15.6">
      <c r="A42" s="225"/>
      <c r="B42" s="207">
        <f>+'Ark1'!C4806</f>
        <v>2024</v>
      </c>
      <c r="C42" s="207">
        <f>+'Ark1'!J4806</f>
        <v>111</v>
      </c>
      <c r="D42" s="207" t="str">
        <f t="shared" si="5"/>
        <v>Forus</v>
      </c>
      <c r="E42" s="207">
        <f>+'Ark1'!D4806</f>
        <v>7</v>
      </c>
      <c r="F42" s="207" t="s">
        <v>573</v>
      </c>
      <c r="G42" s="90">
        <f>+'Ark1'!Q4806</f>
        <v>0</v>
      </c>
      <c r="H42" s="91">
        <f>+'Ark1'!R4806</f>
        <v>0</v>
      </c>
      <c r="I42" s="90" t="str">
        <f>IF(H42=0,"",'Ark1'!S4806)</f>
        <v/>
      </c>
      <c r="J42" s="83"/>
      <c r="K42" s="177" t="str">
        <f>IF(G42=0,"",100*H42/Måned!$G16)</f>
        <v/>
      </c>
      <c r="L42" s="83"/>
      <c r="M42" s="177" t="str">
        <f>+IF(H42=0,"",'Ark1'!AA4806)</f>
        <v/>
      </c>
      <c r="N42" s="177">
        <f>+IF(I42=0,"",'Ark1'!AB4806)</f>
        <v>0</v>
      </c>
      <c r="O42" s="250" t="str">
        <f>IF(H42=0,"",'Ark1'!W4806)</f>
        <v/>
      </c>
      <c r="P42" s="177" t="str">
        <f>IF(H42=0,"",'Ark1'!X4806)</f>
        <v/>
      </c>
      <c r="Q42" s="249"/>
      <c r="R42" s="177" t="str">
        <f>IF(H42=0,"",'Ark1'!AA4806)</f>
        <v/>
      </c>
      <c r="S42" s="177" t="str">
        <f>IF(H42=0,"",'Ark1'!AB4806)</f>
        <v/>
      </c>
      <c r="T42" s="177" t="str">
        <f>IF(H42=0,"",'Ark1'!AC4806)</f>
        <v/>
      </c>
      <c r="U42" s="83"/>
      <c r="V42" s="91" t="str">
        <f t="shared" si="4"/>
        <v/>
      </c>
      <c r="W42" s="177">
        <f>+'Ark1'!V4806</f>
        <v>0</v>
      </c>
      <c r="X42" s="225"/>
      <c r="Y42" s="229"/>
      <c r="Z42" s="89"/>
      <c r="AB42" s="229"/>
      <c r="AC42" s="228"/>
      <c r="AD42" s="90"/>
      <c r="AE42" s="90"/>
      <c r="AF42" s="90"/>
      <c r="AG42" s="90"/>
      <c r="AH42" s="90"/>
      <c r="AI42" s="90"/>
    </row>
    <row r="43" spans="1:35" ht="15.6">
      <c r="A43" s="225"/>
      <c r="B43" s="207">
        <f>+'Ark1'!C4807</f>
        <v>2024</v>
      </c>
      <c r="C43" s="207">
        <f>+'Ark1'!J4807</f>
        <v>111</v>
      </c>
      <c r="D43" s="207" t="str">
        <f t="shared" si="5"/>
        <v>Forus</v>
      </c>
      <c r="E43" s="207">
        <f>+'Ark1'!D4807</f>
        <v>8</v>
      </c>
      <c r="F43" s="207" t="s">
        <v>574</v>
      </c>
      <c r="G43" s="90">
        <f>+'Ark1'!Q4807</f>
        <v>0</v>
      </c>
      <c r="H43" s="91">
        <f>+'Ark1'!R4807</f>
        <v>0</v>
      </c>
      <c r="I43" s="90" t="str">
        <f>IF(H43=0,"",'Ark1'!S4807)</f>
        <v/>
      </c>
      <c r="J43" s="83"/>
      <c r="K43" s="177" t="str">
        <f>IF(G43=0,"",100*H43/Måned!$G17)</f>
        <v/>
      </c>
      <c r="L43" s="83"/>
      <c r="M43" s="177" t="str">
        <f>+IF(H43=0,"",'Ark1'!AA4807)</f>
        <v/>
      </c>
      <c r="N43" s="177">
        <f>+IF(I43=0,"",'Ark1'!AB4807)</f>
        <v>0</v>
      </c>
      <c r="O43" s="250" t="str">
        <f>IF(H43=0,"",'Ark1'!W4807)</f>
        <v/>
      </c>
      <c r="P43" s="177" t="str">
        <f>IF(H43=0,"",'Ark1'!X4807)</f>
        <v/>
      </c>
      <c r="Q43" s="249"/>
      <c r="R43" s="177" t="str">
        <f>IF(H43=0,"",'Ark1'!AA4807)</f>
        <v/>
      </c>
      <c r="S43" s="177" t="str">
        <f>IF(H43=0,"",'Ark1'!AB4807)</f>
        <v/>
      </c>
      <c r="T43" s="177" t="str">
        <f>IF(H43=0,"",'Ark1'!AC4807)</f>
        <v/>
      </c>
      <c r="U43" s="83"/>
      <c r="V43" s="91" t="str">
        <f t="shared" si="4"/>
        <v/>
      </c>
      <c r="W43" s="177">
        <f>+'Ark1'!V4807</f>
        <v>0</v>
      </c>
      <c r="X43" s="225"/>
      <c r="Y43" s="229"/>
      <c r="Z43" s="89"/>
      <c r="AB43" s="229"/>
      <c r="AC43" s="228"/>
      <c r="AD43" s="90"/>
      <c r="AE43" s="90"/>
      <c r="AF43" s="90"/>
      <c r="AG43" s="90"/>
      <c r="AH43" s="90"/>
      <c r="AI43" s="90"/>
    </row>
    <row r="44" spans="1:35" ht="15.6">
      <c r="A44" s="225"/>
      <c r="B44" s="207">
        <f>+'Ark1'!C4808</f>
        <v>2024</v>
      </c>
      <c r="C44" s="207">
        <f>+'Ark1'!J4808</f>
        <v>111</v>
      </c>
      <c r="D44" s="207" t="str">
        <f t="shared" si="5"/>
        <v>Forus</v>
      </c>
      <c r="E44" s="207">
        <f>+'Ark1'!D4808</f>
        <v>9</v>
      </c>
      <c r="F44" s="207" t="s">
        <v>575</v>
      </c>
      <c r="G44" s="90">
        <f>+'Ark1'!Q4808</f>
        <v>0</v>
      </c>
      <c r="H44" s="91">
        <f>+'Ark1'!R4808</f>
        <v>0</v>
      </c>
      <c r="I44" s="90" t="str">
        <f>IF(H44=0,"",'Ark1'!S4808)</f>
        <v/>
      </c>
      <c r="J44" s="83"/>
      <c r="K44" s="177" t="str">
        <f>IF(G44=0,"",100*H44/Måned!$G18)</f>
        <v/>
      </c>
      <c r="L44" s="83"/>
      <c r="M44" s="177" t="str">
        <f>+IF(H44=0,"",'Ark1'!AA4808)</f>
        <v/>
      </c>
      <c r="N44" s="177">
        <f>+IF(I44=0,"",'Ark1'!AB4808)</f>
        <v>0</v>
      </c>
      <c r="O44" s="250" t="str">
        <f>IF(H44=0,"",'Ark1'!W4808)</f>
        <v/>
      </c>
      <c r="P44" s="177" t="str">
        <f>IF(H44=0,"",'Ark1'!X4808)</f>
        <v/>
      </c>
      <c r="Q44" s="249"/>
      <c r="R44" s="177" t="str">
        <f>IF(H44=0,"",'Ark1'!AA4808)</f>
        <v/>
      </c>
      <c r="S44" s="177" t="str">
        <f>IF(H44=0,"",'Ark1'!AB4808)</f>
        <v/>
      </c>
      <c r="T44" s="177" t="str">
        <f>IF(H44=0,"",'Ark1'!AC4808)</f>
        <v/>
      </c>
      <c r="U44" s="83"/>
      <c r="V44" s="91" t="str">
        <f t="shared" si="4"/>
        <v/>
      </c>
      <c r="W44" s="177">
        <f>+'Ark1'!V4808</f>
        <v>0</v>
      </c>
      <c r="X44" s="225"/>
      <c r="Y44" s="229"/>
      <c r="Z44" s="89"/>
      <c r="AB44" s="229"/>
      <c r="AC44" s="228"/>
      <c r="AD44" s="90"/>
      <c r="AE44" s="90"/>
      <c r="AF44" s="90"/>
      <c r="AG44" s="90"/>
      <c r="AH44" s="90"/>
      <c r="AI44" s="90"/>
    </row>
    <row r="45" spans="1:35" ht="15.6">
      <c r="A45" s="225"/>
      <c r="B45" s="207">
        <f>+'Ark1'!C4809</f>
        <v>2024</v>
      </c>
      <c r="C45" s="207">
        <f>+'Ark1'!J4809</f>
        <v>111</v>
      </c>
      <c r="D45" s="207" t="str">
        <f t="shared" si="5"/>
        <v>Forus</v>
      </c>
      <c r="E45" s="207">
        <f>+'Ark1'!D4809</f>
        <v>10</v>
      </c>
      <c r="F45" s="207" t="s">
        <v>576</v>
      </c>
      <c r="G45" s="90">
        <f>+'Ark1'!Q4809</f>
        <v>0</v>
      </c>
      <c r="H45" s="91">
        <f>+'Ark1'!R4809</f>
        <v>0</v>
      </c>
      <c r="I45" s="90" t="str">
        <f>IF(H45=0,"",'Ark1'!S4809)</f>
        <v/>
      </c>
      <c r="J45" s="83"/>
      <c r="K45" s="177" t="str">
        <f>IF(G45=0,"",100*H45/Måned!$G19)</f>
        <v/>
      </c>
      <c r="L45" s="83"/>
      <c r="M45" s="177" t="str">
        <f>+IF(H45=0,"",'Ark1'!AA4809)</f>
        <v/>
      </c>
      <c r="N45" s="177">
        <f>+IF(I45=0,"",'Ark1'!AB4809)</f>
        <v>0</v>
      </c>
      <c r="O45" s="250" t="str">
        <f>IF(H45=0,"",'Ark1'!W4809)</f>
        <v/>
      </c>
      <c r="P45" s="177" t="str">
        <f>IF(H45=0,"",'Ark1'!X4809)</f>
        <v/>
      </c>
      <c r="Q45" s="249"/>
      <c r="R45" s="177" t="str">
        <f>IF(H45=0,"",'Ark1'!AA4809)</f>
        <v/>
      </c>
      <c r="S45" s="177" t="str">
        <f>IF(H45=0,"",'Ark1'!AB4809)</f>
        <v/>
      </c>
      <c r="T45" s="177" t="str">
        <f>IF(H45=0,"",'Ark1'!AC4809)</f>
        <v/>
      </c>
      <c r="U45" s="83"/>
      <c r="V45" s="91" t="str">
        <f t="shared" si="4"/>
        <v/>
      </c>
      <c r="W45" s="177">
        <f>+'Ark1'!V4809</f>
        <v>0</v>
      </c>
      <c r="X45" s="225"/>
      <c r="Y45" s="229"/>
      <c r="Z45" s="89"/>
      <c r="AB45" s="229"/>
      <c r="AC45" s="228"/>
      <c r="AD45" s="90"/>
      <c r="AE45" s="90"/>
      <c r="AF45" s="90"/>
      <c r="AG45" s="90"/>
      <c r="AH45" s="90"/>
      <c r="AI45" s="90"/>
    </row>
    <row r="46" spans="1:35" ht="15.6">
      <c r="A46" s="225"/>
      <c r="B46" s="207">
        <f>+'Ark1'!C4810</f>
        <v>2024</v>
      </c>
      <c r="C46" s="207">
        <f>+'Ark1'!J4810</f>
        <v>111</v>
      </c>
      <c r="D46" s="207" t="str">
        <f t="shared" si="5"/>
        <v>Forus</v>
      </c>
      <c r="E46" s="207">
        <f>+'Ark1'!D4810</f>
        <v>11</v>
      </c>
      <c r="F46" s="207" t="s">
        <v>577</v>
      </c>
      <c r="G46" s="90">
        <f>+'Ark1'!Q4810</f>
        <v>0</v>
      </c>
      <c r="H46" s="91">
        <f>+'Ark1'!R4810</f>
        <v>0</v>
      </c>
      <c r="I46" s="90" t="str">
        <f>IF(H46=0,"",'Ark1'!S4810)</f>
        <v/>
      </c>
      <c r="J46" s="83"/>
      <c r="K46" s="177" t="str">
        <f>IF(G46=0,"",100*H46/Måned!$G20)</f>
        <v/>
      </c>
      <c r="L46" s="83"/>
      <c r="M46" s="177" t="str">
        <f>+IF(H46=0,"",'Ark1'!AA4810)</f>
        <v/>
      </c>
      <c r="N46" s="177">
        <f>+IF(I46=0,"",'Ark1'!AB4810)</f>
        <v>0</v>
      </c>
      <c r="O46" s="250" t="str">
        <f>IF(H46=0,"",'Ark1'!W4810)</f>
        <v/>
      </c>
      <c r="P46" s="177" t="str">
        <f>IF(H46=0,"",'Ark1'!X4810)</f>
        <v/>
      </c>
      <c r="Q46" s="249"/>
      <c r="R46" s="177" t="str">
        <f>IF(H46=0,"",'Ark1'!AA4810)</f>
        <v/>
      </c>
      <c r="S46" s="177" t="str">
        <f>IF(H46=0,"",'Ark1'!AB4810)</f>
        <v/>
      </c>
      <c r="T46" s="177" t="str">
        <f>IF(H46=0,"",'Ark1'!AC4810)</f>
        <v/>
      </c>
      <c r="U46" s="83"/>
      <c r="V46" s="91" t="str">
        <f t="shared" si="4"/>
        <v/>
      </c>
      <c r="W46" s="177">
        <f>+'Ark1'!V4810</f>
        <v>0</v>
      </c>
      <c r="X46" s="225"/>
      <c r="Y46" s="229"/>
      <c r="Z46" s="228"/>
      <c r="AB46" s="229"/>
      <c r="AC46" s="228"/>
      <c r="AD46" s="90"/>
      <c r="AE46" s="90"/>
      <c r="AF46" s="90"/>
      <c r="AG46" s="90"/>
      <c r="AH46" s="90"/>
      <c r="AI46" s="90"/>
    </row>
    <row r="47" spans="1:35" ht="15.6">
      <c r="A47" s="225"/>
      <c r="B47" s="207">
        <f>+'Ark1'!C4811</f>
        <v>2024</v>
      </c>
      <c r="C47" s="207">
        <f>+'Ark1'!J4811</f>
        <v>111</v>
      </c>
      <c r="D47" s="207" t="str">
        <f t="shared" si="5"/>
        <v>Forus</v>
      </c>
      <c r="E47" s="207">
        <f>+'Ark1'!D4811</f>
        <v>12</v>
      </c>
      <c r="F47" s="207" t="s">
        <v>578</v>
      </c>
      <c r="G47" s="90">
        <f>+'Ark1'!Q4811</f>
        <v>0</v>
      </c>
      <c r="H47" s="91">
        <f>+'Ark1'!R4811</f>
        <v>0</v>
      </c>
      <c r="I47" s="90" t="str">
        <f>IF(H47=0,"",'Ark1'!S4811)</f>
        <v/>
      </c>
      <c r="J47" s="83"/>
      <c r="K47" s="177" t="str">
        <f>IF(G47=0,"",100*H47/Måned!$G21)</f>
        <v/>
      </c>
      <c r="L47" s="83"/>
      <c r="M47" s="177" t="str">
        <f>+IF(H47=0,"",'Ark1'!AA4811)</f>
        <v/>
      </c>
      <c r="N47" s="177">
        <f>+IF(I47=0,"",'Ark1'!AB4811)</f>
        <v>0</v>
      </c>
      <c r="O47" s="250" t="str">
        <f>IF(H47=0,"",'Ark1'!W4811)</f>
        <v/>
      </c>
      <c r="P47" s="177" t="str">
        <f>IF(H47=0,"",'Ark1'!X4811)</f>
        <v/>
      </c>
      <c r="Q47" s="249"/>
      <c r="R47" s="177" t="str">
        <f>IF(H47=0,"",'Ark1'!AA4811)</f>
        <v/>
      </c>
      <c r="S47" s="177" t="str">
        <f>IF(H47=0,"",'Ark1'!AB4811)</f>
        <v/>
      </c>
      <c r="T47" s="177" t="str">
        <f>IF(H47=0,"",'Ark1'!AC4811)</f>
        <v/>
      </c>
      <c r="U47" s="83"/>
      <c r="V47" s="91" t="str">
        <f t="shared" si="4"/>
        <v/>
      </c>
      <c r="W47" s="177">
        <f>+'Ark1'!V4811</f>
        <v>0</v>
      </c>
      <c r="X47" s="225"/>
      <c r="Y47" s="229"/>
      <c r="Z47" s="228"/>
      <c r="AB47" s="229"/>
      <c r="AC47" s="90"/>
      <c r="AD47" s="90"/>
      <c r="AE47" s="90"/>
      <c r="AF47" s="90"/>
      <c r="AG47" s="90"/>
      <c r="AH47" s="90"/>
      <c r="AI47" s="90"/>
    </row>
    <row r="48" spans="1:35" ht="15.6">
      <c r="A48" s="225"/>
      <c r="B48" s="225"/>
      <c r="C48" s="225"/>
      <c r="D48" s="225"/>
      <c r="E48" s="225"/>
      <c r="F48" s="225"/>
      <c r="G48" s="225"/>
      <c r="H48" s="225"/>
      <c r="I48" s="225"/>
      <c r="J48" s="225"/>
      <c r="K48" s="225"/>
      <c r="L48" s="225"/>
      <c r="M48" s="225"/>
      <c r="N48" s="225"/>
      <c r="O48" s="225"/>
      <c r="P48" s="225"/>
      <c r="Q48" s="225"/>
      <c r="R48" s="225"/>
      <c r="S48" s="225"/>
      <c r="T48" s="225"/>
      <c r="U48" s="225"/>
      <c r="V48" s="225"/>
      <c r="W48" s="225"/>
      <c r="X48" s="225"/>
      <c r="Y48" s="229"/>
      <c r="Z48" s="228"/>
      <c r="AB48" s="229"/>
      <c r="AC48" s="90"/>
      <c r="AD48" s="90"/>
      <c r="AE48" s="90"/>
      <c r="AF48" s="90"/>
      <c r="AG48" s="90"/>
      <c r="AH48" s="90"/>
      <c r="AI48" s="90"/>
    </row>
    <row r="49" spans="1:38" ht="15.6">
      <c r="A49" s="225"/>
      <c r="B49" s="207">
        <f>+'Ark1'!C4824</f>
        <v>2024</v>
      </c>
      <c r="C49" s="207">
        <f>+'Ark1'!J4824</f>
        <v>116</v>
      </c>
      <c r="D49" s="207" t="s">
        <v>41</v>
      </c>
      <c r="E49" s="207">
        <f>+'Ark1'!D4824</f>
        <v>1</v>
      </c>
      <c r="F49" s="207" t="s">
        <v>568</v>
      </c>
      <c r="G49" s="90">
        <f>+'Ark1'!Q4824</f>
        <v>17</v>
      </c>
      <c r="H49" s="91">
        <f>+'Ark1'!R4824</f>
        <v>168</v>
      </c>
      <c r="I49" s="90">
        <f>IF(H49=0,"",'Ark1'!S4824)</f>
        <v>168</v>
      </c>
      <c r="J49" s="83"/>
      <c r="K49" s="177">
        <f>IF(G49=0,"",100*H49/Måned!$G10)</f>
        <v>6.2015503875968996</v>
      </c>
      <c r="L49" s="83"/>
      <c r="M49" s="177">
        <f>+IF(H49=0,"",'Ark1'!AA4824)</f>
        <v>28.371890725137753</v>
      </c>
      <c r="N49" s="177">
        <f>+IF(I49=0,"",'Ark1'!AB4824)</f>
        <v>3.9915896204911809</v>
      </c>
      <c r="O49" s="250">
        <f>IF(H49=0,"",'Ark1'!W4824)</f>
        <v>60.29166666666665</v>
      </c>
      <c r="P49" s="177">
        <f>IF(H49=0,"",'Ark1'!X4824)</f>
        <v>165.18405303616561</v>
      </c>
      <c r="Q49" s="249"/>
      <c r="R49" s="177">
        <f>IF(H49=0,"",'Ark1'!AA4824)</f>
        <v>28.371890725137753</v>
      </c>
      <c r="S49" s="177">
        <f>IF(H49=0,"",'Ark1'!AB4824)</f>
        <v>3.9915896204911809</v>
      </c>
      <c r="T49" s="177">
        <f>IF(H49=0,"",'Ark1'!AC4824)</f>
        <v>-51.131450815922179</v>
      </c>
      <c r="U49" s="83"/>
      <c r="V49" s="91">
        <f t="shared" ref="V49:V60" si="6">+(IF(H49=0,"",I49/G49))</f>
        <v>9.882352941176471</v>
      </c>
      <c r="W49" s="177">
        <f>+'Ark1'!V4824</f>
        <v>4.3273809523809508</v>
      </c>
      <c r="X49" s="225"/>
      <c r="Y49" s="89"/>
      <c r="Z49" s="89"/>
      <c r="AB49" s="229"/>
      <c r="AC49" s="90"/>
      <c r="AD49" s="90"/>
      <c r="AE49" s="90"/>
      <c r="AF49" s="90"/>
      <c r="AG49" s="90"/>
      <c r="AH49" s="90"/>
      <c r="AI49" s="90"/>
    </row>
    <row r="50" spans="1:38" ht="15.6">
      <c r="A50" s="225"/>
      <c r="B50" s="207">
        <f>+'Ark1'!C4825</f>
        <v>2024</v>
      </c>
      <c r="C50" s="207">
        <f>+'Ark1'!J4825</f>
        <v>116</v>
      </c>
      <c r="D50" s="207" t="str">
        <f t="shared" ref="D50:D60" si="7">+D49</f>
        <v>Sandeid</v>
      </c>
      <c r="E50" s="207">
        <f>+'Ark1'!D4825</f>
        <v>2</v>
      </c>
      <c r="F50" s="207" t="s">
        <v>569</v>
      </c>
      <c r="G50" s="90">
        <f>+'Ark1'!Q4825</f>
        <v>13</v>
      </c>
      <c r="H50" s="91">
        <f>+'Ark1'!R4825</f>
        <v>132</v>
      </c>
      <c r="I50" s="90">
        <f>IF(H50=0,"",'Ark1'!S4825)</f>
        <v>131</v>
      </c>
      <c r="J50" s="83"/>
      <c r="K50" s="177">
        <f>IF(G50=0,"",100*H50/Måned!$G11)</f>
        <v>4.9327354260089686</v>
      </c>
      <c r="L50" s="83"/>
      <c r="M50" s="177">
        <f>+IF(H50=0,"",'Ark1'!AA4825)</f>
        <v>27.770114343056726</v>
      </c>
      <c r="N50" s="177">
        <f>+IF(I50=0,"",'Ark1'!AB4825)</f>
        <v>3.5209794368698377</v>
      </c>
      <c r="O50" s="250">
        <f>IF(H50=0,"",'Ark1'!W4825)</f>
        <v>60.877862595419856</v>
      </c>
      <c r="P50" s="177">
        <f>IF(H50=0,"",'Ark1'!X4825)</f>
        <v>148.00551561114938</v>
      </c>
      <c r="Q50" s="249"/>
      <c r="R50" s="177">
        <f>IF(H50=0,"",'Ark1'!AA4825)</f>
        <v>27.770114343056726</v>
      </c>
      <c r="S50" s="177">
        <f>IF(H50=0,"",'Ark1'!AB4825)</f>
        <v>3.5209794368698377</v>
      </c>
      <c r="T50" s="177">
        <f>IF(H50=0,"",'Ark1'!AC4825)</f>
        <v>-42.957498454013269</v>
      </c>
      <c r="U50" s="83"/>
      <c r="V50" s="91">
        <f t="shared" si="6"/>
        <v>10.076923076923077</v>
      </c>
      <c r="W50" s="177">
        <f>+'Ark1'!V4825</f>
        <v>4.3787878787878789</v>
      </c>
      <c r="X50" s="225"/>
      <c r="Y50" s="89"/>
      <c r="Z50" s="89"/>
      <c r="AB50" s="229"/>
      <c r="AC50" s="90"/>
      <c r="AD50" s="90"/>
      <c r="AE50" s="90"/>
      <c r="AF50" s="90"/>
      <c r="AG50" s="90"/>
      <c r="AH50" s="90"/>
      <c r="AI50" s="90"/>
    </row>
    <row r="51" spans="1:38" ht="15.6">
      <c r="A51" s="225"/>
      <c r="B51" s="207">
        <f>+'Ark1'!C4826</f>
        <v>2024</v>
      </c>
      <c r="C51" s="207">
        <f>+'Ark1'!J4826</f>
        <v>116</v>
      </c>
      <c r="D51" s="207" t="str">
        <f t="shared" si="7"/>
        <v>Sandeid</v>
      </c>
      <c r="E51" s="207">
        <f>+'Ark1'!D4826</f>
        <v>3</v>
      </c>
      <c r="F51" s="207" t="s">
        <v>570</v>
      </c>
      <c r="G51" s="90">
        <f>+'Ark1'!Q4826</f>
        <v>14</v>
      </c>
      <c r="H51" s="91">
        <f>+'Ark1'!R4826</f>
        <v>118</v>
      </c>
      <c r="I51" s="90">
        <f>IF(H51=0,"",'Ark1'!S4826)</f>
        <v>118</v>
      </c>
      <c r="J51" s="83"/>
      <c r="K51" s="177">
        <f>IF(G51=0,"",100*H51/Måned!$G12)</f>
        <v>5.5686644643699861</v>
      </c>
      <c r="L51" s="83"/>
      <c r="M51" s="177">
        <f>+IF(H51=0,"",'Ark1'!AA4826)</f>
        <v>29.850993399751641</v>
      </c>
      <c r="N51" s="177">
        <f>+IF(I51=0,"",'Ark1'!AB4826)</f>
        <v>3.5192763384774199</v>
      </c>
      <c r="O51" s="250">
        <f>IF(H51=0,"",'Ark1'!W4826)</f>
        <v>60.51694915254236</v>
      </c>
      <c r="P51" s="177">
        <f>IF(H51=0,"",'Ark1'!X4826)</f>
        <v>152.68376884514396</v>
      </c>
      <c r="Q51" s="249"/>
      <c r="R51" s="177">
        <f>IF(H51=0,"",'Ark1'!AA4826)</f>
        <v>29.850993399751641</v>
      </c>
      <c r="S51" s="177">
        <f>IF(H51=0,"",'Ark1'!AB4826)</f>
        <v>3.5192763384774199</v>
      </c>
      <c r="T51" s="177">
        <f>IF(H51=0,"",'Ark1'!AC4826)</f>
        <v>-43.722144408599206</v>
      </c>
      <c r="U51" s="83"/>
      <c r="V51" s="91">
        <f t="shared" si="6"/>
        <v>8.4285714285714288</v>
      </c>
      <c r="W51" s="177">
        <f>+'Ark1'!V4826</f>
        <v>4.1864406779661021</v>
      </c>
      <c r="X51" s="225"/>
      <c r="Y51" s="252"/>
      <c r="AB51" s="229"/>
      <c r="AJ51" s="253"/>
      <c r="AK51" s="89"/>
      <c r="AL51" s="89"/>
    </row>
    <row r="52" spans="1:38" ht="15.6">
      <c r="A52" s="225"/>
      <c r="B52" s="207">
        <f>+'Ark1'!C4827</f>
        <v>2024</v>
      </c>
      <c r="C52" s="207">
        <f>+'Ark1'!J4827</f>
        <v>116</v>
      </c>
      <c r="D52" s="207" t="str">
        <f t="shared" si="7"/>
        <v>Sandeid</v>
      </c>
      <c r="E52" s="207">
        <f>+'Ark1'!D4827</f>
        <v>4</v>
      </c>
      <c r="F52" s="207" t="s">
        <v>571</v>
      </c>
      <c r="G52" s="90">
        <f>+'Ark1'!Q4827</f>
        <v>17</v>
      </c>
      <c r="H52" s="91">
        <f>+'Ark1'!R4827</f>
        <v>124</v>
      </c>
      <c r="I52" s="90">
        <f>IF(H52=0,"",'Ark1'!S4827)</f>
        <v>124</v>
      </c>
      <c r="J52" s="83"/>
      <c r="K52" s="177">
        <f>IF(G52=0,"",100*H52/Måned!$G13)</f>
        <v>4.179305695989215</v>
      </c>
      <c r="L52" s="83"/>
      <c r="M52" s="177">
        <f>+IF(H52=0,"",'Ark1'!AA4827)</f>
        <v>27.054510566881874</v>
      </c>
      <c r="N52" s="177">
        <f>+IF(I52=0,"",'Ark1'!AB4827)</f>
        <v>3.1742964020839306</v>
      </c>
      <c r="O52" s="250">
        <f>IF(H52=0,"",'Ark1'!W4827)</f>
        <v>60.66935483870968</v>
      </c>
      <c r="P52" s="177">
        <f>IF(H52=0,"",'Ark1'!X4827)</f>
        <v>153.38919372313285</v>
      </c>
      <c r="Q52" s="249"/>
      <c r="R52" s="177">
        <f>IF(H52=0,"",'Ark1'!AA4827)</f>
        <v>27.054510566881874</v>
      </c>
      <c r="S52" s="177">
        <f>IF(H52=0,"",'Ark1'!AB4827)</f>
        <v>3.1742964020839306</v>
      </c>
      <c r="T52" s="177">
        <f>IF(H52=0,"",'Ark1'!AC4827)</f>
        <v>-35.50091648893715</v>
      </c>
      <c r="U52" s="83"/>
      <c r="V52" s="91">
        <f t="shared" si="6"/>
        <v>7.2941176470588234</v>
      </c>
      <c r="W52" s="177">
        <f>+'Ark1'!V4827</f>
        <v>4.2580645161290311</v>
      </c>
      <c r="X52" s="225"/>
      <c r="Y52" s="252"/>
      <c r="AB52" s="229"/>
      <c r="AJ52" s="253"/>
      <c r="AK52" s="89"/>
      <c r="AL52" s="89"/>
    </row>
    <row r="53" spans="1:38" ht="15.6">
      <c r="A53" s="225"/>
      <c r="B53" s="207">
        <f>+'Ark1'!C4828</f>
        <v>2024</v>
      </c>
      <c r="C53" s="207">
        <f>+'Ark1'!J4828</f>
        <v>116</v>
      </c>
      <c r="D53" s="207" t="str">
        <f t="shared" si="7"/>
        <v>Sandeid</v>
      </c>
      <c r="E53" s="207">
        <f>+'Ark1'!D4828</f>
        <v>5</v>
      </c>
      <c r="F53" s="207" t="s">
        <v>467</v>
      </c>
      <c r="G53" s="90">
        <f>+'Ark1'!Q4828</f>
        <v>14</v>
      </c>
      <c r="H53" s="91">
        <f>+'Ark1'!R4828</f>
        <v>155</v>
      </c>
      <c r="I53" s="90">
        <f>IF(H53=0,"",'Ark1'!S4828)</f>
        <v>154</v>
      </c>
      <c r="J53" s="83"/>
      <c r="K53" s="177">
        <f>IF(G53=0,"",100*H53/Måned!$G14)</f>
        <v>5.7749627421758571</v>
      </c>
      <c r="L53" s="83"/>
      <c r="M53" s="177">
        <f>+IF(H53=0,"",'Ark1'!AA4828)</f>
        <v>31.327128903122997</v>
      </c>
      <c r="N53" s="177">
        <f>+IF(I53=0,"",'Ark1'!AB4828)</f>
        <v>3.656882046854264</v>
      </c>
      <c r="O53" s="250">
        <f>IF(H53=0,"",'Ark1'!W4828)</f>
        <v>60.681818181818173</v>
      </c>
      <c r="P53" s="177">
        <f>IF(H53=0,"",'Ark1'!X4828)</f>
        <v>153.11935134379482</v>
      </c>
      <c r="Q53" s="249"/>
      <c r="R53" s="177">
        <f>IF(H53=0,"",'Ark1'!AA4828)</f>
        <v>31.327128903122997</v>
      </c>
      <c r="S53" s="177">
        <f>IF(H53=0,"",'Ark1'!AB4828)</f>
        <v>3.656882046854264</v>
      </c>
      <c r="T53" s="177">
        <f>IF(H53=0,"",'Ark1'!AC4828)</f>
        <v>-42.768393427552056</v>
      </c>
      <c r="U53" s="83"/>
      <c r="V53" s="91">
        <f t="shared" si="6"/>
        <v>11</v>
      </c>
      <c r="W53" s="177">
        <f>+'Ark1'!V4828</f>
        <v>3.303225806451612</v>
      </c>
      <c r="X53" s="225"/>
      <c r="Y53" s="252"/>
      <c r="AB53" s="229"/>
      <c r="AJ53" s="253"/>
      <c r="AK53" s="89"/>
      <c r="AL53" s="89"/>
    </row>
    <row r="54" spans="1:38" ht="15.6">
      <c r="A54" s="225"/>
      <c r="B54" s="207">
        <f>+'Ark1'!C4829</f>
        <v>2024</v>
      </c>
      <c r="C54" s="207">
        <f>+'Ark1'!J4829</f>
        <v>116</v>
      </c>
      <c r="D54" s="207" t="str">
        <f t="shared" si="7"/>
        <v>Sandeid</v>
      </c>
      <c r="E54" s="207">
        <f>+'Ark1'!D4829</f>
        <v>6</v>
      </c>
      <c r="F54" s="207" t="s">
        <v>572</v>
      </c>
      <c r="G54" s="90">
        <f>+'Ark1'!Q4829</f>
        <v>0</v>
      </c>
      <c r="H54" s="91">
        <f>+'Ark1'!R4829</f>
        <v>0</v>
      </c>
      <c r="I54" s="90" t="str">
        <f>IF(H54=0,"",'Ark1'!S4829)</f>
        <v/>
      </c>
      <c r="J54" s="83"/>
      <c r="K54" s="177" t="str">
        <f>IF(G54=0,"",100*H54/Måned!$G15)</f>
        <v/>
      </c>
      <c r="L54" s="83"/>
      <c r="M54" s="177" t="str">
        <f>+IF(H54=0,"",'Ark1'!AA4829)</f>
        <v/>
      </c>
      <c r="N54" s="177">
        <f>+IF(I54=0,"",'Ark1'!AB4829)</f>
        <v>0</v>
      </c>
      <c r="O54" s="250" t="str">
        <f>IF(H54=0,"",'Ark1'!W4829)</f>
        <v/>
      </c>
      <c r="P54" s="177" t="str">
        <f>IF(H54=0,"",'Ark1'!X4829)</f>
        <v/>
      </c>
      <c r="Q54" s="249"/>
      <c r="R54" s="177" t="str">
        <f>IF(H54=0,"",'Ark1'!AA4829)</f>
        <v/>
      </c>
      <c r="S54" s="177" t="str">
        <f>IF(H54=0,"",'Ark1'!AB4829)</f>
        <v/>
      </c>
      <c r="T54" s="177" t="str">
        <f>IF(H54=0,"",'Ark1'!AC4829)</f>
        <v/>
      </c>
      <c r="U54" s="83"/>
      <c r="V54" s="91" t="str">
        <f t="shared" si="6"/>
        <v/>
      </c>
      <c r="W54" s="177">
        <f>+'Ark1'!V4829</f>
        <v>0</v>
      </c>
      <c r="X54" s="225"/>
      <c r="Y54" s="252"/>
      <c r="AB54" s="229"/>
      <c r="AJ54" s="253"/>
      <c r="AK54" s="89"/>
      <c r="AL54" s="89"/>
    </row>
    <row r="55" spans="1:38" ht="15.6">
      <c r="A55" s="225"/>
      <c r="B55" s="207">
        <f>+'Ark1'!C4830</f>
        <v>2024</v>
      </c>
      <c r="C55" s="207">
        <f>+'Ark1'!J4830</f>
        <v>116</v>
      </c>
      <c r="D55" s="207" t="str">
        <f t="shared" si="7"/>
        <v>Sandeid</v>
      </c>
      <c r="E55" s="207">
        <f>+'Ark1'!D4830</f>
        <v>7</v>
      </c>
      <c r="F55" s="207" t="s">
        <v>573</v>
      </c>
      <c r="G55" s="90">
        <f>+'Ark1'!Q4830</f>
        <v>0</v>
      </c>
      <c r="H55" s="91">
        <f>+'Ark1'!R4830</f>
        <v>0</v>
      </c>
      <c r="I55" s="90" t="str">
        <f>IF(H55=0,"",'Ark1'!S4830)</f>
        <v/>
      </c>
      <c r="J55" s="83"/>
      <c r="K55" s="177" t="str">
        <f>IF(G55=0,"",100*H55/Måned!$G16)</f>
        <v/>
      </c>
      <c r="L55" s="83"/>
      <c r="M55" s="177" t="str">
        <f>+IF(H55=0,"",'Ark1'!AA4830)</f>
        <v/>
      </c>
      <c r="N55" s="177">
        <f>+IF(I55=0,"",'Ark1'!AB4830)</f>
        <v>0</v>
      </c>
      <c r="O55" s="250" t="str">
        <f>IF(H55=0,"",'Ark1'!W4830)</f>
        <v/>
      </c>
      <c r="P55" s="177" t="str">
        <f>IF(H55=0,"",'Ark1'!X4830)</f>
        <v/>
      </c>
      <c r="Q55" s="249"/>
      <c r="R55" s="177" t="str">
        <f>IF(H55=0,"",'Ark1'!AA4830)</f>
        <v/>
      </c>
      <c r="S55" s="177" t="str">
        <f>IF(H55=0,"",'Ark1'!AB4830)</f>
        <v/>
      </c>
      <c r="T55" s="177" t="str">
        <f>IF(H55=0,"",'Ark1'!AC4830)</f>
        <v/>
      </c>
      <c r="U55" s="83"/>
      <c r="V55" s="91" t="str">
        <f t="shared" si="6"/>
        <v/>
      </c>
      <c r="W55" s="177">
        <f>+'Ark1'!V4830</f>
        <v>0</v>
      </c>
      <c r="X55" s="225"/>
      <c r="Y55" s="252"/>
      <c r="AB55" s="229"/>
      <c r="AJ55" s="253"/>
      <c r="AK55" s="89"/>
      <c r="AL55" s="89"/>
    </row>
    <row r="56" spans="1:38" ht="15.6">
      <c r="A56" s="225"/>
      <c r="B56" s="207">
        <f>+'Ark1'!C4831</f>
        <v>2024</v>
      </c>
      <c r="C56" s="207">
        <f>+'Ark1'!J4831</f>
        <v>116</v>
      </c>
      <c r="D56" s="207" t="str">
        <f t="shared" si="7"/>
        <v>Sandeid</v>
      </c>
      <c r="E56" s="207">
        <f>+'Ark1'!D4831</f>
        <v>8</v>
      </c>
      <c r="F56" s="207" t="s">
        <v>574</v>
      </c>
      <c r="G56" s="90">
        <f>+'Ark1'!Q4831</f>
        <v>0</v>
      </c>
      <c r="H56" s="91">
        <f>+'Ark1'!R4831</f>
        <v>0</v>
      </c>
      <c r="I56" s="90" t="str">
        <f>IF(H56=0,"",'Ark1'!S4831)</f>
        <v/>
      </c>
      <c r="J56" s="83"/>
      <c r="K56" s="177" t="str">
        <f>IF(G56=0,"",100*H56/Måned!$G17)</f>
        <v/>
      </c>
      <c r="L56" s="83"/>
      <c r="M56" s="177" t="str">
        <f>+IF(H56=0,"",'Ark1'!AA4831)</f>
        <v/>
      </c>
      <c r="N56" s="177">
        <f>+IF(I56=0,"",'Ark1'!AB4831)</f>
        <v>0</v>
      </c>
      <c r="O56" s="250" t="str">
        <f>IF(H56=0,"",'Ark1'!W4831)</f>
        <v/>
      </c>
      <c r="P56" s="177" t="str">
        <f>IF(H56=0,"",'Ark1'!X4831)</f>
        <v/>
      </c>
      <c r="Q56" s="249"/>
      <c r="R56" s="177" t="str">
        <f>IF(H56=0,"",'Ark1'!AA4831)</f>
        <v/>
      </c>
      <c r="S56" s="177" t="str">
        <f>IF(H56=0,"",'Ark1'!AB4831)</f>
        <v/>
      </c>
      <c r="T56" s="177" t="str">
        <f>IF(H56=0,"",'Ark1'!AC4831)</f>
        <v/>
      </c>
      <c r="U56" s="83"/>
      <c r="V56" s="91" t="str">
        <f t="shared" si="6"/>
        <v/>
      </c>
      <c r="W56" s="177">
        <f>+'Ark1'!V4831</f>
        <v>0</v>
      </c>
      <c r="X56" s="225"/>
      <c r="Y56" s="252"/>
      <c r="AB56" s="229"/>
      <c r="AJ56" s="253"/>
      <c r="AK56" s="89"/>
      <c r="AL56" s="89"/>
    </row>
    <row r="57" spans="1:38" ht="15.6">
      <c r="A57" s="225"/>
      <c r="B57" s="207">
        <f>+'Ark1'!C4832</f>
        <v>2024</v>
      </c>
      <c r="C57" s="207">
        <f>+'Ark1'!J4832</f>
        <v>116</v>
      </c>
      <c r="D57" s="207" t="str">
        <f t="shared" si="7"/>
        <v>Sandeid</v>
      </c>
      <c r="E57" s="207">
        <f>+'Ark1'!D4832</f>
        <v>9</v>
      </c>
      <c r="F57" s="207" t="s">
        <v>575</v>
      </c>
      <c r="G57" s="90">
        <f>+'Ark1'!Q4832</f>
        <v>0</v>
      </c>
      <c r="H57" s="91">
        <f>+'Ark1'!R4832</f>
        <v>0</v>
      </c>
      <c r="I57" s="90" t="str">
        <f>IF(H57=0,"",'Ark1'!S4832)</f>
        <v/>
      </c>
      <c r="J57" s="83"/>
      <c r="K57" s="177" t="str">
        <f>IF(G57=0,"",100*H57/Måned!$G18)</f>
        <v/>
      </c>
      <c r="L57" s="83"/>
      <c r="M57" s="177" t="str">
        <f>+IF(H57=0,"",'Ark1'!AA4832)</f>
        <v/>
      </c>
      <c r="N57" s="177">
        <f>+IF(I57=0,"",'Ark1'!AB4832)</f>
        <v>0</v>
      </c>
      <c r="O57" s="250" t="str">
        <f>IF(H57=0,"",'Ark1'!W4832)</f>
        <v/>
      </c>
      <c r="P57" s="177" t="str">
        <f>IF(H57=0,"",'Ark1'!X4832)</f>
        <v/>
      </c>
      <c r="Q57" s="249"/>
      <c r="R57" s="177" t="str">
        <f>IF(H57=0,"",'Ark1'!AA4832)</f>
        <v/>
      </c>
      <c r="S57" s="177" t="str">
        <f>IF(H57=0,"",'Ark1'!AB4832)</f>
        <v/>
      </c>
      <c r="T57" s="177" t="str">
        <f>IF(H57=0,"",'Ark1'!AC4832)</f>
        <v/>
      </c>
      <c r="U57" s="83"/>
      <c r="V57" s="91" t="str">
        <f t="shared" si="6"/>
        <v/>
      </c>
      <c r="W57" s="177">
        <f>+'Ark1'!V4832</f>
        <v>0</v>
      </c>
      <c r="X57" s="225"/>
      <c r="Y57" s="252"/>
      <c r="AB57" s="229"/>
      <c r="AJ57" s="253"/>
      <c r="AK57" s="89"/>
      <c r="AL57" s="89"/>
    </row>
    <row r="58" spans="1:38" ht="15.6">
      <c r="A58" s="225"/>
      <c r="B58" s="207">
        <f>+'Ark1'!C4833</f>
        <v>2024</v>
      </c>
      <c r="C58" s="207">
        <f>+'Ark1'!J4833</f>
        <v>116</v>
      </c>
      <c r="D58" s="207" t="str">
        <f t="shared" si="7"/>
        <v>Sandeid</v>
      </c>
      <c r="E58" s="207">
        <f>+'Ark1'!D4833</f>
        <v>10</v>
      </c>
      <c r="F58" s="207" t="s">
        <v>576</v>
      </c>
      <c r="G58" s="90">
        <f>+'Ark1'!Q4833</f>
        <v>0</v>
      </c>
      <c r="H58" s="91">
        <f>+'Ark1'!R4833</f>
        <v>0</v>
      </c>
      <c r="I58" s="90" t="str">
        <f>IF(H58=0,"",'Ark1'!S4833)</f>
        <v/>
      </c>
      <c r="J58" s="83"/>
      <c r="K58" s="177" t="str">
        <f>IF(G58=0,"",100*H58/Måned!$G19)</f>
        <v/>
      </c>
      <c r="L58" s="83"/>
      <c r="M58" s="177" t="str">
        <f>+IF(H58=0,"",'Ark1'!AA4833)</f>
        <v/>
      </c>
      <c r="N58" s="177">
        <f>+IF(I58=0,"",'Ark1'!AB4833)</f>
        <v>0</v>
      </c>
      <c r="O58" s="250" t="str">
        <f>IF(H58=0,"",'Ark1'!W4833)</f>
        <v/>
      </c>
      <c r="P58" s="177" t="str">
        <f>IF(H58=0,"",'Ark1'!X4833)</f>
        <v/>
      </c>
      <c r="Q58" s="249"/>
      <c r="R58" s="177" t="str">
        <f>IF(H58=0,"",'Ark1'!AA4833)</f>
        <v/>
      </c>
      <c r="S58" s="177" t="str">
        <f>IF(H58=0,"",'Ark1'!AB4833)</f>
        <v/>
      </c>
      <c r="T58" s="177" t="str">
        <f>IF(H58=0,"",'Ark1'!AC4833)</f>
        <v/>
      </c>
      <c r="U58" s="83"/>
      <c r="V58" s="91" t="str">
        <f t="shared" si="6"/>
        <v/>
      </c>
      <c r="W58" s="177">
        <f>+'Ark1'!V4833</f>
        <v>0</v>
      </c>
      <c r="X58" s="225"/>
      <c r="Y58" s="252"/>
      <c r="AB58" s="229"/>
      <c r="AJ58" s="253"/>
      <c r="AK58" s="89"/>
      <c r="AL58" s="89"/>
    </row>
    <row r="59" spans="1:38" ht="15.6">
      <c r="A59" s="225"/>
      <c r="B59" s="207">
        <f>+'Ark1'!C4834</f>
        <v>2024</v>
      </c>
      <c r="C59" s="207">
        <f>+'Ark1'!J4834</f>
        <v>116</v>
      </c>
      <c r="D59" s="207" t="str">
        <f t="shared" si="7"/>
        <v>Sandeid</v>
      </c>
      <c r="E59" s="207">
        <f>+'Ark1'!D4834</f>
        <v>11</v>
      </c>
      <c r="F59" s="207" t="s">
        <v>577</v>
      </c>
      <c r="G59" s="90">
        <f>+'Ark1'!Q4834</f>
        <v>0</v>
      </c>
      <c r="H59" s="91">
        <f>+'Ark1'!R4834</f>
        <v>0</v>
      </c>
      <c r="I59" s="90" t="str">
        <f>IF(H59=0,"",'Ark1'!S4834)</f>
        <v/>
      </c>
      <c r="J59" s="83"/>
      <c r="K59" s="177" t="str">
        <f>IF(G59=0,"",100*H59/Måned!$G20)</f>
        <v/>
      </c>
      <c r="L59" s="83"/>
      <c r="M59" s="177" t="str">
        <f>+IF(H59=0,"",'Ark1'!AA4834)</f>
        <v/>
      </c>
      <c r="N59" s="177">
        <f>+IF(I59=0,"",'Ark1'!AB4834)</f>
        <v>0</v>
      </c>
      <c r="O59" s="250" t="str">
        <f>IF(H59=0,"",'Ark1'!W4834)</f>
        <v/>
      </c>
      <c r="P59" s="177" t="str">
        <f>IF(H59=0,"",'Ark1'!X4834)</f>
        <v/>
      </c>
      <c r="Q59" s="249"/>
      <c r="R59" s="177" t="str">
        <f>IF(H59=0,"",'Ark1'!AA4834)</f>
        <v/>
      </c>
      <c r="S59" s="177" t="str">
        <f>IF(H59=0,"",'Ark1'!AB4834)</f>
        <v/>
      </c>
      <c r="T59" s="177" t="str">
        <f>IF(H59=0,"",'Ark1'!AC4834)</f>
        <v/>
      </c>
      <c r="U59" s="83"/>
      <c r="V59" s="91" t="str">
        <f t="shared" si="6"/>
        <v/>
      </c>
      <c r="W59" s="177">
        <f>+'Ark1'!V4834</f>
        <v>0</v>
      </c>
      <c r="X59" s="225"/>
      <c r="Y59" s="252"/>
      <c r="AB59" s="229"/>
      <c r="AJ59" s="253"/>
      <c r="AK59" s="89"/>
      <c r="AL59" s="89"/>
    </row>
    <row r="60" spans="1:38" ht="15.6">
      <c r="A60" s="225"/>
      <c r="B60" s="207">
        <f>+'Ark1'!C4835</f>
        <v>2024</v>
      </c>
      <c r="C60" s="207">
        <f>+'Ark1'!J4835</f>
        <v>116</v>
      </c>
      <c r="D60" s="207" t="str">
        <f t="shared" si="7"/>
        <v>Sandeid</v>
      </c>
      <c r="E60" s="207">
        <f>+'Ark1'!D4835</f>
        <v>12</v>
      </c>
      <c r="F60" s="207" t="s">
        <v>578</v>
      </c>
      <c r="G60" s="90">
        <f>+'Ark1'!Q4835</f>
        <v>0</v>
      </c>
      <c r="H60" s="91">
        <f>+'Ark1'!R4835</f>
        <v>0</v>
      </c>
      <c r="I60" s="90" t="str">
        <f>IF(H60=0,"",'Ark1'!S4835)</f>
        <v/>
      </c>
      <c r="J60" s="83"/>
      <c r="K60" s="177" t="str">
        <f>IF(G60=0,"",100*H60/Måned!$G21)</f>
        <v/>
      </c>
      <c r="L60" s="83"/>
      <c r="M60" s="177" t="str">
        <f>+IF(H60=0,"",'Ark1'!AA4835)</f>
        <v/>
      </c>
      <c r="N60" s="177">
        <f>+IF(I60=0,"",'Ark1'!AB4835)</f>
        <v>0</v>
      </c>
      <c r="O60" s="250" t="str">
        <f>IF(H60=0,"",'Ark1'!W4835)</f>
        <v/>
      </c>
      <c r="P60" s="177" t="str">
        <f>IF(H60=0,"",'Ark1'!X4835)</f>
        <v/>
      </c>
      <c r="Q60" s="249"/>
      <c r="R60" s="177" t="str">
        <f>IF(H60=0,"",'Ark1'!AA4835)</f>
        <v/>
      </c>
      <c r="S60" s="177" t="str">
        <f>IF(H60=0,"",'Ark1'!AB4835)</f>
        <v/>
      </c>
      <c r="T60" s="177" t="str">
        <f>IF(H60=0,"",'Ark1'!AC4835)</f>
        <v/>
      </c>
      <c r="U60" s="83"/>
      <c r="V60" s="91" t="str">
        <f t="shared" si="6"/>
        <v/>
      </c>
      <c r="W60" s="177">
        <f>+'Ark1'!V4835</f>
        <v>0</v>
      </c>
      <c r="X60" s="225"/>
      <c r="Y60" s="252"/>
      <c r="AB60" s="229"/>
      <c r="AJ60" s="253"/>
      <c r="AK60" s="89"/>
      <c r="AL60" s="89"/>
    </row>
    <row r="61" spans="1:38">
      <c r="A61" s="225"/>
      <c r="B61" s="225"/>
      <c r="C61" s="225"/>
      <c r="D61" s="225"/>
      <c r="E61" s="225"/>
      <c r="F61" s="225"/>
      <c r="G61" s="225"/>
      <c r="H61" s="225"/>
      <c r="I61" s="225"/>
      <c r="J61" s="225"/>
      <c r="K61" s="225"/>
      <c r="L61" s="225"/>
      <c r="M61" s="225"/>
      <c r="N61" s="225"/>
      <c r="O61" s="225"/>
      <c r="P61" s="225"/>
      <c r="Q61" s="225"/>
      <c r="R61" s="225"/>
      <c r="S61" s="225"/>
      <c r="T61" s="225"/>
      <c r="U61" s="225"/>
      <c r="V61" s="225"/>
      <c r="W61" s="225"/>
      <c r="X61" s="225"/>
      <c r="Y61" s="252"/>
      <c r="AB61" s="229"/>
      <c r="AJ61" s="253"/>
      <c r="AK61" s="89"/>
      <c r="AL61" s="89"/>
    </row>
    <row r="62" spans="1:38" ht="15.6">
      <c r="A62" s="225"/>
      <c r="B62" s="207">
        <f>+'Ark1'!C4836</f>
        <v>2024</v>
      </c>
      <c r="C62" s="207">
        <f>+'Ark1'!J4836</f>
        <v>117</v>
      </c>
      <c r="D62" s="207" t="s">
        <v>42</v>
      </c>
      <c r="E62" s="207">
        <f>+'Ark1'!D4836</f>
        <v>1</v>
      </c>
      <c r="F62" s="207" t="s">
        <v>568</v>
      </c>
      <c r="G62" s="90">
        <f>+'Ark1'!Q4836</f>
        <v>36</v>
      </c>
      <c r="H62" s="91">
        <f>+'Ark1'!R4836</f>
        <v>598</v>
      </c>
      <c r="I62" s="90">
        <f>IF(H62=0,"",'Ark1'!S4836)</f>
        <v>590</v>
      </c>
      <c r="J62" s="83"/>
      <c r="K62" s="177">
        <f>IF(G62=0,"",100*H62/Måned!$G10)</f>
        <v>22.074566260612773</v>
      </c>
      <c r="L62" s="83"/>
      <c r="M62" s="177">
        <f>+IF(H62=0,"",'Ark1'!AA4836)</f>
        <v>29.683238924580191</v>
      </c>
      <c r="N62" s="177">
        <f>+IF(I62=0,"",'Ark1'!AB4836)</f>
        <v>4.3015282921077125</v>
      </c>
      <c r="O62" s="250">
        <f>IF(H62=0,"",'Ark1'!W4836)</f>
        <v>57.720338983050816</v>
      </c>
      <c r="P62" s="177">
        <f>IF(H62=0,"",'Ark1'!X4836)</f>
        <v>165.92252252905126</v>
      </c>
      <c r="Q62" s="249"/>
      <c r="R62" s="177">
        <f>IF(H62=0,"",'Ark1'!AA4836)</f>
        <v>29.683238924580191</v>
      </c>
      <c r="S62" s="177">
        <f>IF(H62=0,"",'Ark1'!AB4836)</f>
        <v>4.3015282921077125</v>
      </c>
      <c r="T62" s="177">
        <f>IF(H62=0,"",'Ark1'!AC4836)</f>
        <v>-37.502053625843992</v>
      </c>
      <c r="U62" s="83"/>
      <c r="V62" s="91">
        <f t="shared" ref="V62:V73" si="8">+(IF(H62=0,"",I62/G62))</f>
        <v>16.388888888888889</v>
      </c>
      <c r="W62" s="177">
        <f>+'Ark1'!V4836</f>
        <v>8.2926421404682298</v>
      </c>
      <c r="X62" s="225"/>
      <c r="Y62" s="89"/>
      <c r="Z62" s="89"/>
      <c r="AB62" s="229"/>
      <c r="AC62" s="90"/>
      <c r="AD62" s="90"/>
      <c r="AE62" s="90"/>
      <c r="AF62" s="90"/>
      <c r="AG62" s="90"/>
      <c r="AH62" s="90"/>
      <c r="AI62" s="90"/>
    </row>
    <row r="63" spans="1:38" ht="15.6">
      <c r="A63" s="225"/>
      <c r="B63" s="207">
        <f>+'Ark1'!C4837</f>
        <v>2024</v>
      </c>
      <c r="C63" s="207">
        <f>+'Ark1'!J4837</f>
        <v>117</v>
      </c>
      <c r="D63" s="207" t="str">
        <f t="shared" ref="D63:D73" si="9">+D62</f>
        <v>Jæren</v>
      </c>
      <c r="E63" s="207">
        <f>+'Ark1'!D4837</f>
        <v>2</v>
      </c>
      <c r="F63" s="207" t="s">
        <v>569</v>
      </c>
      <c r="G63" s="90">
        <f>+'Ark1'!Q4837</f>
        <v>34</v>
      </c>
      <c r="H63" s="91">
        <f>+'Ark1'!R4837</f>
        <v>315</v>
      </c>
      <c r="I63" s="90">
        <f>IF(H63=0,"",'Ark1'!S4837)</f>
        <v>313</v>
      </c>
      <c r="J63" s="83"/>
      <c r="K63" s="177">
        <f>IF(G63=0,"",100*H63/Måned!$G11)</f>
        <v>11.771300448430493</v>
      </c>
      <c r="L63" s="83"/>
      <c r="M63" s="177">
        <f>+IF(H63=0,"",'Ark1'!AA4837)</f>
        <v>30.148640226509222</v>
      </c>
      <c r="N63" s="177">
        <f>+IF(I63=0,"",'Ark1'!AB4837)</f>
        <v>4.4980054464568999</v>
      </c>
      <c r="O63" s="250">
        <f>IF(H63=0,"",'Ark1'!W4837)</f>
        <v>58.428115015974413</v>
      </c>
      <c r="P63" s="177">
        <f>IF(H63=0,"",'Ark1'!X4837)</f>
        <v>164.69827512081031</v>
      </c>
      <c r="Q63" s="249"/>
      <c r="R63" s="177">
        <f>IF(H63=0,"",'Ark1'!AA4837)</f>
        <v>30.148640226509222</v>
      </c>
      <c r="S63" s="177">
        <f>IF(H63=0,"",'Ark1'!AB4837)</f>
        <v>4.4980054464568999</v>
      </c>
      <c r="T63" s="177">
        <f>IF(H63=0,"",'Ark1'!AC4837)</f>
        <v>-50.097036856890277</v>
      </c>
      <c r="U63" s="83"/>
      <c r="V63" s="91">
        <f t="shared" si="8"/>
        <v>9.2058823529411757</v>
      </c>
      <c r="W63" s="177">
        <f>+'Ark1'!V4837</f>
        <v>7.2984126984126974</v>
      </c>
      <c r="X63" s="225"/>
      <c r="Y63" s="89"/>
      <c r="Z63" s="89"/>
      <c r="AB63" s="229"/>
      <c r="AC63" s="90"/>
      <c r="AD63" s="90"/>
      <c r="AE63" s="90"/>
      <c r="AF63" s="90"/>
      <c r="AG63" s="90"/>
      <c r="AH63" s="90"/>
      <c r="AI63" s="90"/>
    </row>
    <row r="64" spans="1:38" ht="15.6">
      <c r="A64" s="225"/>
      <c r="B64" s="207">
        <f>+'Ark1'!C4838</f>
        <v>2024</v>
      </c>
      <c r="C64" s="207">
        <f>+'Ark1'!J4838</f>
        <v>117</v>
      </c>
      <c r="D64" s="207" t="str">
        <f t="shared" si="9"/>
        <v>Jæren</v>
      </c>
      <c r="E64" s="207">
        <f>+'Ark1'!D4838</f>
        <v>3</v>
      </c>
      <c r="F64" s="207" t="s">
        <v>570</v>
      </c>
      <c r="G64" s="90">
        <f>+'Ark1'!Q4838</f>
        <v>38</v>
      </c>
      <c r="H64" s="91">
        <f>+'Ark1'!R4838</f>
        <v>322</v>
      </c>
      <c r="I64" s="90">
        <f>IF(H64=0,"",'Ark1'!S4838)</f>
        <v>319</v>
      </c>
      <c r="J64" s="83"/>
      <c r="K64" s="177">
        <f>IF(G64=0,"",100*H64/Måned!$G12)</f>
        <v>15.195847097687588</v>
      </c>
      <c r="L64" s="83"/>
      <c r="M64" s="177">
        <f>+IF(H64=0,"",'Ark1'!AA4838)</f>
        <v>28.890647307945255</v>
      </c>
      <c r="N64" s="177">
        <f>+IF(I64=0,"",'Ark1'!AB4838)</f>
        <v>4.5424830845239192</v>
      </c>
      <c r="O64" s="250">
        <f>IF(H64=0,"",'Ark1'!W4838)</f>
        <v>59.047021943573682</v>
      </c>
      <c r="P64" s="177">
        <f>IF(H64=0,"",'Ark1'!X4838)</f>
        <v>158.14384635572637</v>
      </c>
      <c r="Q64" s="249"/>
      <c r="R64" s="177">
        <f>IF(H64=0,"",'Ark1'!AA4838)</f>
        <v>28.890647307945255</v>
      </c>
      <c r="S64" s="177">
        <f>IF(H64=0,"",'Ark1'!AB4838)</f>
        <v>4.5424830845239192</v>
      </c>
      <c r="T64" s="177">
        <f>IF(H64=0,"",'Ark1'!AC4838)</f>
        <v>-43.226098414388154</v>
      </c>
      <c r="U64" s="83"/>
      <c r="V64" s="91">
        <f t="shared" si="8"/>
        <v>8.3947368421052637</v>
      </c>
      <c r="W64" s="177">
        <f>+'Ark1'!V4838</f>
        <v>5.9099378881987583</v>
      </c>
      <c r="X64" s="225"/>
      <c r="Y64" s="252"/>
      <c r="AB64" s="229"/>
      <c r="AJ64" s="253"/>
      <c r="AK64" s="89"/>
      <c r="AL64" s="89"/>
    </row>
    <row r="65" spans="1:38" ht="15.6">
      <c r="A65" s="225"/>
      <c r="B65" s="207">
        <f>+'Ark1'!C4839</f>
        <v>2024</v>
      </c>
      <c r="C65" s="207">
        <f>+'Ark1'!J4839</f>
        <v>117</v>
      </c>
      <c r="D65" s="207" t="str">
        <f t="shared" si="9"/>
        <v>Jæren</v>
      </c>
      <c r="E65" s="207">
        <f>+'Ark1'!D4839</f>
        <v>4</v>
      </c>
      <c r="F65" s="207" t="s">
        <v>571</v>
      </c>
      <c r="G65" s="90">
        <f>+'Ark1'!Q4839</f>
        <v>34</v>
      </c>
      <c r="H65" s="91">
        <f>+'Ark1'!R4839</f>
        <v>324</v>
      </c>
      <c r="I65" s="90">
        <f>IF(H65=0,"",'Ark1'!S4839)</f>
        <v>323</v>
      </c>
      <c r="J65" s="83"/>
      <c r="K65" s="177">
        <f>IF(G65=0,"",100*H65/Måned!$G13)</f>
        <v>10.920121334681497</v>
      </c>
      <c r="L65" s="83"/>
      <c r="M65" s="177">
        <f>+IF(H65=0,"",'Ark1'!AA4839)</f>
        <v>27.973380061129276</v>
      </c>
      <c r="N65" s="177">
        <f>+IF(I65=0,"",'Ark1'!AB4839)</f>
        <v>3.8827553477243448</v>
      </c>
      <c r="O65" s="250">
        <f>IF(H65=0,"",'Ark1'!W4839)</f>
        <v>59.399380804953559</v>
      </c>
      <c r="P65" s="177">
        <f>IF(H65=0,"",'Ark1'!X4839)</f>
        <v>160.58478124205823</v>
      </c>
      <c r="Q65" s="249"/>
      <c r="R65" s="177">
        <f>IF(H65=0,"",'Ark1'!AA4839)</f>
        <v>27.973380061129276</v>
      </c>
      <c r="S65" s="177">
        <f>IF(H65=0,"",'Ark1'!AB4839)</f>
        <v>3.8827553477243448</v>
      </c>
      <c r="T65" s="177">
        <f>IF(H65=0,"",'Ark1'!AC4839)</f>
        <v>-38.365863592238249</v>
      </c>
      <c r="U65" s="83"/>
      <c r="V65" s="91">
        <f t="shared" si="8"/>
        <v>9.5</v>
      </c>
      <c r="W65" s="177">
        <f>+'Ark1'!V4839</f>
        <v>5.4537037037037033</v>
      </c>
      <c r="X65" s="225"/>
      <c r="Y65" s="252"/>
      <c r="AB65" s="229"/>
      <c r="AJ65" s="253"/>
      <c r="AK65" s="89"/>
      <c r="AL65" s="89"/>
    </row>
    <row r="66" spans="1:38" ht="15.6">
      <c r="A66" s="225"/>
      <c r="B66" s="207">
        <f>+'Ark1'!C4840</f>
        <v>2024</v>
      </c>
      <c r="C66" s="207">
        <f>+'Ark1'!J4840</f>
        <v>117</v>
      </c>
      <c r="D66" s="207" t="str">
        <f t="shared" si="9"/>
        <v>Jæren</v>
      </c>
      <c r="E66" s="207">
        <f>+'Ark1'!D4840</f>
        <v>5</v>
      </c>
      <c r="F66" s="207" t="s">
        <v>467</v>
      </c>
      <c r="G66" s="90">
        <f>+'Ark1'!Q4840</f>
        <v>40</v>
      </c>
      <c r="H66" s="91">
        <f>+'Ark1'!R4840</f>
        <v>413</v>
      </c>
      <c r="I66" s="90">
        <f>IF(H66=0,"",'Ark1'!S4840)</f>
        <v>412</v>
      </c>
      <c r="J66" s="83"/>
      <c r="K66" s="177">
        <f>IF(G66=0,"",100*H66/Måned!$G14)</f>
        <v>15.387481371087928</v>
      </c>
      <c r="L66" s="83"/>
      <c r="M66" s="177">
        <f>+IF(H66=0,"",'Ark1'!AA4840)</f>
        <v>30.157270981054644</v>
      </c>
      <c r="N66" s="177">
        <f>+IF(I66=0,"",'Ark1'!AB4840)</f>
        <v>4.424960984611733</v>
      </c>
      <c r="O66" s="250">
        <f>IF(H66=0,"",'Ark1'!W4840)</f>
        <v>59.196601941747581</v>
      </c>
      <c r="P66" s="177">
        <f>IF(H66=0,"",'Ark1'!X4840)</f>
        <v>157.66882914173436</v>
      </c>
      <c r="Q66" s="249"/>
      <c r="R66" s="177">
        <f>IF(H66=0,"",'Ark1'!AA4840)</f>
        <v>30.157270981054644</v>
      </c>
      <c r="S66" s="177">
        <f>IF(H66=0,"",'Ark1'!AB4840)</f>
        <v>4.424960984611733</v>
      </c>
      <c r="T66" s="177">
        <f>IF(H66=0,"",'Ark1'!AC4840)</f>
        <v>-53.257255259486882</v>
      </c>
      <c r="U66" s="83"/>
      <c r="V66" s="91">
        <f t="shared" si="8"/>
        <v>10.3</v>
      </c>
      <c r="W66" s="177">
        <f>+'Ark1'!V4840</f>
        <v>5.5641646489104115</v>
      </c>
      <c r="X66" s="225"/>
      <c r="Y66" s="252"/>
      <c r="AB66" s="229"/>
      <c r="AJ66" s="253"/>
      <c r="AK66" s="89"/>
      <c r="AL66" s="89"/>
    </row>
    <row r="67" spans="1:38" ht="15.6">
      <c r="A67" s="225"/>
      <c r="B67" s="207">
        <f>+'Ark1'!C4841</f>
        <v>2024</v>
      </c>
      <c r="C67" s="207">
        <f>+'Ark1'!J4841</f>
        <v>117</v>
      </c>
      <c r="D67" s="207" t="str">
        <f t="shared" si="9"/>
        <v>Jæren</v>
      </c>
      <c r="E67" s="207">
        <f>+'Ark1'!D4841</f>
        <v>6</v>
      </c>
      <c r="F67" s="207" t="s">
        <v>572</v>
      </c>
      <c r="G67" s="90">
        <f>+'Ark1'!Q4841</f>
        <v>19</v>
      </c>
      <c r="H67" s="91">
        <f>+'Ark1'!R4841</f>
        <v>116</v>
      </c>
      <c r="I67" s="90">
        <f>IF(H67=0,"",'Ark1'!S4841)</f>
        <v>116</v>
      </c>
      <c r="J67" s="83"/>
      <c r="K67" s="177">
        <f>IF(G67=0,"",100*H67/Måned!$G15)</f>
        <v>12.236286919831224</v>
      </c>
      <c r="L67" s="83"/>
      <c r="M67" s="177">
        <f>+IF(H67=0,"",'Ark1'!AA4841)</f>
        <v>27.777101941012031</v>
      </c>
      <c r="N67" s="177">
        <f>+IF(I67=0,"",'Ark1'!AB4841)</f>
        <v>4.3275776205438063</v>
      </c>
      <c r="O67" s="250">
        <f>IF(H67=0,"",'Ark1'!W4841)</f>
        <v>59.301724137931011</v>
      </c>
      <c r="P67" s="177">
        <f>IF(H67=0,"",'Ark1'!X4841)</f>
        <v>160.80715059588294</v>
      </c>
      <c r="Q67" s="249"/>
      <c r="R67" s="177">
        <f>IF(H67=0,"",'Ark1'!AA4841)</f>
        <v>27.777101941012031</v>
      </c>
      <c r="S67" s="177">
        <f>IF(H67=0,"",'Ark1'!AB4841)</f>
        <v>4.3275776205438063</v>
      </c>
      <c r="T67" s="177">
        <f>IF(H67=0,"",'Ark1'!AC4841)</f>
        <v>-42.468029861673195</v>
      </c>
      <c r="U67" s="83"/>
      <c r="V67" s="91">
        <f t="shared" si="8"/>
        <v>6.1052631578947372</v>
      </c>
      <c r="W67" s="177">
        <f>+'Ark1'!V4841</f>
        <v>5.637931034482758</v>
      </c>
      <c r="X67" s="225"/>
      <c r="Y67" s="252"/>
      <c r="AB67" s="229"/>
      <c r="AJ67" s="253"/>
      <c r="AK67" s="89"/>
      <c r="AL67" s="89"/>
    </row>
    <row r="68" spans="1:38" ht="15.6">
      <c r="A68" s="225"/>
      <c r="B68" s="207">
        <f>+'Ark1'!C4842</f>
        <v>2024</v>
      </c>
      <c r="C68" s="207">
        <f>+'Ark1'!J4842</f>
        <v>117</v>
      </c>
      <c r="D68" s="207" t="str">
        <f t="shared" si="9"/>
        <v>Jæren</v>
      </c>
      <c r="E68" s="207">
        <f>+'Ark1'!D4842</f>
        <v>7</v>
      </c>
      <c r="F68" s="207" t="s">
        <v>573</v>
      </c>
      <c r="G68" s="90">
        <f>+'Ark1'!Q4842</f>
        <v>0</v>
      </c>
      <c r="H68" s="91">
        <f>+'Ark1'!R4842</f>
        <v>0</v>
      </c>
      <c r="I68" s="90" t="str">
        <f>IF(H68=0,"",'Ark1'!S4842)</f>
        <v/>
      </c>
      <c r="J68" s="83"/>
      <c r="K68" s="177" t="str">
        <f>IF(G68=0,"",100*H68/Måned!$G16)</f>
        <v/>
      </c>
      <c r="L68" s="83"/>
      <c r="M68" s="177" t="str">
        <f>+IF(H68=0,"",'Ark1'!AA4842)</f>
        <v/>
      </c>
      <c r="N68" s="177">
        <f>+IF(I68=0,"",'Ark1'!AB4842)</f>
        <v>0</v>
      </c>
      <c r="O68" s="250" t="str">
        <f>IF(H68=0,"",'Ark1'!W4842)</f>
        <v/>
      </c>
      <c r="P68" s="177" t="str">
        <f>IF(H68=0,"",'Ark1'!X4842)</f>
        <v/>
      </c>
      <c r="Q68" s="249"/>
      <c r="R68" s="177" t="str">
        <f>IF(H68=0,"",'Ark1'!AA4842)</f>
        <v/>
      </c>
      <c r="S68" s="177" t="str">
        <f>IF(H68=0,"",'Ark1'!AB4842)</f>
        <v/>
      </c>
      <c r="T68" s="177" t="str">
        <f>IF(H68=0,"",'Ark1'!AC4842)</f>
        <v/>
      </c>
      <c r="U68" s="83"/>
      <c r="V68" s="91" t="str">
        <f t="shared" si="8"/>
        <v/>
      </c>
      <c r="W68" s="177">
        <f>+'Ark1'!V4842</f>
        <v>0</v>
      </c>
      <c r="X68" s="225"/>
      <c r="Y68" s="252"/>
      <c r="AB68" s="229"/>
      <c r="AJ68" s="253"/>
      <c r="AK68" s="89"/>
      <c r="AL68" s="89"/>
    </row>
    <row r="69" spans="1:38" ht="15.6">
      <c r="A69" s="225"/>
      <c r="B69" s="207">
        <f>+'Ark1'!C4843</f>
        <v>2024</v>
      </c>
      <c r="C69" s="207">
        <f>+'Ark1'!J4843</f>
        <v>117</v>
      </c>
      <c r="D69" s="207" t="str">
        <f t="shared" si="9"/>
        <v>Jæren</v>
      </c>
      <c r="E69" s="207">
        <f>+'Ark1'!D4843</f>
        <v>8</v>
      </c>
      <c r="F69" s="207" t="s">
        <v>574</v>
      </c>
      <c r="G69" s="90">
        <f>+'Ark1'!Q4843</f>
        <v>0</v>
      </c>
      <c r="H69" s="91">
        <f>+'Ark1'!R4843</f>
        <v>0</v>
      </c>
      <c r="I69" s="90" t="str">
        <f>IF(H69=0,"",'Ark1'!S4843)</f>
        <v/>
      </c>
      <c r="J69" s="83"/>
      <c r="K69" s="177" t="str">
        <f>IF(G69=0,"",100*H69/Måned!$G17)</f>
        <v/>
      </c>
      <c r="L69" s="83"/>
      <c r="M69" s="177" t="str">
        <f>+IF(H69=0,"",'Ark1'!AA4843)</f>
        <v/>
      </c>
      <c r="N69" s="177">
        <f>+IF(I69=0,"",'Ark1'!AB4843)</f>
        <v>0</v>
      </c>
      <c r="O69" s="250" t="str">
        <f>IF(H69=0,"",'Ark1'!W4843)</f>
        <v/>
      </c>
      <c r="P69" s="177" t="str">
        <f>IF(H69=0,"",'Ark1'!X4843)</f>
        <v/>
      </c>
      <c r="Q69" s="249"/>
      <c r="R69" s="177" t="str">
        <f>IF(H69=0,"",'Ark1'!AA4843)</f>
        <v/>
      </c>
      <c r="S69" s="177" t="str">
        <f>IF(H69=0,"",'Ark1'!AB4843)</f>
        <v/>
      </c>
      <c r="T69" s="177" t="str">
        <f>IF(H69=0,"",'Ark1'!AC4843)</f>
        <v/>
      </c>
      <c r="U69" s="83"/>
      <c r="V69" s="91" t="str">
        <f t="shared" si="8"/>
        <v/>
      </c>
      <c r="W69" s="177">
        <f>+'Ark1'!V4843</f>
        <v>0</v>
      </c>
      <c r="X69" s="225"/>
      <c r="Y69" s="252"/>
      <c r="AB69" s="229"/>
      <c r="AJ69" s="253"/>
      <c r="AK69" s="89"/>
      <c r="AL69" s="89"/>
    </row>
    <row r="70" spans="1:38" ht="15.6">
      <c r="A70" s="225"/>
      <c r="B70" s="207">
        <f>+'Ark1'!C4844</f>
        <v>2024</v>
      </c>
      <c r="C70" s="207">
        <f>+'Ark1'!J4844</f>
        <v>117</v>
      </c>
      <c r="D70" s="207" t="str">
        <f t="shared" si="9"/>
        <v>Jæren</v>
      </c>
      <c r="E70" s="207">
        <f>+'Ark1'!D4844</f>
        <v>9</v>
      </c>
      <c r="F70" s="207" t="s">
        <v>575</v>
      </c>
      <c r="G70" s="90">
        <f>+'Ark1'!Q4844</f>
        <v>0</v>
      </c>
      <c r="H70" s="91">
        <f>+'Ark1'!R4844</f>
        <v>0</v>
      </c>
      <c r="I70" s="90" t="str">
        <f>IF(H70=0,"",'Ark1'!S4844)</f>
        <v/>
      </c>
      <c r="J70" s="83"/>
      <c r="K70" s="177" t="str">
        <f>IF(G70=0,"",100*H70/Måned!$G18)</f>
        <v/>
      </c>
      <c r="L70" s="83"/>
      <c r="M70" s="177" t="str">
        <f>+IF(H70=0,"",'Ark1'!AA4844)</f>
        <v/>
      </c>
      <c r="N70" s="177">
        <f>+IF(I70=0,"",'Ark1'!AB4844)</f>
        <v>0</v>
      </c>
      <c r="O70" s="250" t="str">
        <f>IF(H70=0,"",'Ark1'!W4844)</f>
        <v/>
      </c>
      <c r="P70" s="177" t="str">
        <f>IF(H70=0,"",'Ark1'!X4844)</f>
        <v/>
      </c>
      <c r="Q70" s="249"/>
      <c r="R70" s="177" t="str">
        <f>IF(H70=0,"",'Ark1'!AA4844)</f>
        <v/>
      </c>
      <c r="S70" s="177" t="str">
        <f>IF(H70=0,"",'Ark1'!AB4844)</f>
        <v/>
      </c>
      <c r="T70" s="177" t="str">
        <f>IF(H70=0,"",'Ark1'!AC4844)</f>
        <v/>
      </c>
      <c r="U70" s="83"/>
      <c r="V70" s="91" t="str">
        <f t="shared" si="8"/>
        <v/>
      </c>
      <c r="W70" s="177">
        <f>+'Ark1'!V4844</f>
        <v>0</v>
      </c>
      <c r="X70" s="225"/>
      <c r="Y70" s="252"/>
      <c r="AB70" s="229"/>
      <c r="AJ70" s="253"/>
      <c r="AK70" s="89"/>
      <c r="AL70" s="89"/>
    </row>
    <row r="71" spans="1:38" ht="15.6">
      <c r="A71" s="225"/>
      <c r="B71" s="207">
        <f>+'Ark1'!C4845</f>
        <v>2024</v>
      </c>
      <c r="C71" s="207">
        <f>+'Ark1'!J4845</f>
        <v>117</v>
      </c>
      <c r="D71" s="207" t="str">
        <f t="shared" si="9"/>
        <v>Jæren</v>
      </c>
      <c r="E71" s="207">
        <f>+'Ark1'!D4845</f>
        <v>10</v>
      </c>
      <c r="F71" s="207" t="s">
        <v>576</v>
      </c>
      <c r="G71" s="90">
        <f>+'Ark1'!Q4845</f>
        <v>0</v>
      </c>
      <c r="H71" s="91">
        <f>+'Ark1'!R4845</f>
        <v>0</v>
      </c>
      <c r="I71" s="90" t="str">
        <f>IF(H71=0,"",'Ark1'!S4845)</f>
        <v/>
      </c>
      <c r="J71" s="83"/>
      <c r="K71" s="177" t="str">
        <f>IF(G71=0,"",100*H71/Måned!$G19)</f>
        <v/>
      </c>
      <c r="L71" s="83"/>
      <c r="M71" s="177" t="str">
        <f>+IF(H71=0,"",'Ark1'!AA4845)</f>
        <v/>
      </c>
      <c r="N71" s="177">
        <f>+IF(I71=0,"",'Ark1'!AB4845)</f>
        <v>0</v>
      </c>
      <c r="O71" s="250" t="str">
        <f>IF(H71=0,"",'Ark1'!W4845)</f>
        <v/>
      </c>
      <c r="P71" s="177" t="str">
        <f>IF(H71=0,"",'Ark1'!X4845)</f>
        <v/>
      </c>
      <c r="Q71" s="249"/>
      <c r="R71" s="177" t="str">
        <f>IF(H71=0,"",'Ark1'!AA4845)</f>
        <v/>
      </c>
      <c r="S71" s="177" t="str">
        <f>IF(H71=0,"",'Ark1'!AB4845)</f>
        <v/>
      </c>
      <c r="T71" s="177" t="str">
        <f>IF(H71=0,"",'Ark1'!AC4845)</f>
        <v/>
      </c>
      <c r="U71" s="83"/>
      <c r="V71" s="91" t="str">
        <f t="shared" si="8"/>
        <v/>
      </c>
      <c r="W71" s="177">
        <f>+'Ark1'!V4845</f>
        <v>0</v>
      </c>
      <c r="X71" s="225"/>
      <c r="Y71" s="252"/>
      <c r="AB71" s="229"/>
      <c r="AJ71" s="253"/>
      <c r="AK71" s="89"/>
      <c r="AL71" s="89"/>
    </row>
    <row r="72" spans="1:38" ht="15.6">
      <c r="A72" s="225"/>
      <c r="B72" s="207">
        <f>+'Ark1'!C4846</f>
        <v>2024</v>
      </c>
      <c r="C72" s="207">
        <f>+'Ark1'!J4846</f>
        <v>117</v>
      </c>
      <c r="D72" s="207" t="str">
        <f t="shared" si="9"/>
        <v>Jæren</v>
      </c>
      <c r="E72" s="207">
        <f>+'Ark1'!D4846</f>
        <v>11</v>
      </c>
      <c r="F72" s="207" t="s">
        <v>577</v>
      </c>
      <c r="G72" s="90">
        <f>+'Ark1'!Q4846</f>
        <v>0</v>
      </c>
      <c r="H72" s="91">
        <f>+'Ark1'!R4846</f>
        <v>0</v>
      </c>
      <c r="I72" s="90" t="str">
        <f>IF(H72=0,"",'Ark1'!S4846)</f>
        <v/>
      </c>
      <c r="J72" s="83"/>
      <c r="K72" s="177" t="str">
        <f>IF(G72=0,"",100*H72/Måned!$G20)</f>
        <v/>
      </c>
      <c r="L72" s="83"/>
      <c r="M72" s="177" t="str">
        <f>+IF(H72=0,"",'Ark1'!AA4846)</f>
        <v/>
      </c>
      <c r="N72" s="177">
        <f>+IF(I72=0,"",'Ark1'!AB4846)</f>
        <v>0</v>
      </c>
      <c r="O72" s="250" t="str">
        <f>IF(H72=0,"",'Ark1'!W4846)</f>
        <v/>
      </c>
      <c r="P72" s="177" t="str">
        <f>IF(H72=0,"",'Ark1'!X4846)</f>
        <v/>
      </c>
      <c r="Q72" s="249"/>
      <c r="R72" s="177" t="str">
        <f>IF(H72=0,"",'Ark1'!AA4846)</f>
        <v/>
      </c>
      <c r="S72" s="177" t="str">
        <f>IF(H72=0,"",'Ark1'!AB4846)</f>
        <v/>
      </c>
      <c r="T72" s="177" t="str">
        <f>IF(H72=0,"",'Ark1'!AC4846)</f>
        <v/>
      </c>
      <c r="U72" s="83"/>
      <c r="V72" s="91" t="str">
        <f t="shared" si="8"/>
        <v/>
      </c>
      <c r="W72" s="177">
        <f>+'Ark1'!V4846</f>
        <v>0</v>
      </c>
      <c r="X72" s="225"/>
      <c r="Y72" s="252"/>
      <c r="AB72" s="229"/>
      <c r="AJ72" s="253"/>
      <c r="AK72" s="89"/>
      <c r="AL72" s="89"/>
    </row>
    <row r="73" spans="1:38" ht="16.5" customHeight="1">
      <c r="A73" s="225"/>
      <c r="B73" s="207">
        <f>+'Ark1'!C4847</f>
        <v>2024</v>
      </c>
      <c r="C73" s="207">
        <f>+'Ark1'!J4847</f>
        <v>117</v>
      </c>
      <c r="D73" s="207" t="str">
        <f t="shared" si="9"/>
        <v>Jæren</v>
      </c>
      <c r="E73" s="207">
        <f>+'Ark1'!D4847</f>
        <v>12</v>
      </c>
      <c r="F73" s="207" t="s">
        <v>578</v>
      </c>
      <c r="G73" s="90">
        <f>+'Ark1'!Q4847</f>
        <v>0</v>
      </c>
      <c r="H73" s="91">
        <f>+'Ark1'!R4847</f>
        <v>0</v>
      </c>
      <c r="I73" s="90" t="str">
        <f>IF(H73=0,"",'Ark1'!S4847)</f>
        <v/>
      </c>
      <c r="J73" s="83"/>
      <c r="K73" s="177" t="str">
        <f>IF(G73=0,"",100*H73/Måned!$G21)</f>
        <v/>
      </c>
      <c r="L73" s="83"/>
      <c r="M73" s="177" t="str">
        <f>+IF(H73=0,"",'Ark1'!AA4847)</f>
        <v/>
      </c>
      <c r="N73" s="177">
        <f>+IF(I73=0,"",'Ark1'!AB4847)</f>
        <v>0</v>
      </c>
      <c r="O73" s="250" t="str">
        <f>IF(H73=0,"",'Ark1'!W4847)</f>
        <v/>
      </c>
      <c r="P73" s="177" t="str">
        <f>IF(H73=0,"",'Ark1'!X4847)</f>
        <v/>
      </c>
      <c r="Q73" s="249"/>
      <c r="R73" s="177" t="str">
        <f>IF(H73=0,"",'Ark1'!AA4847)</f>
        <v/>
      </c>
      <c r="S73" s="177" t="str">
        <f>IF(H73=0,"",'Ark1'!AB4847)</f>
        <v/>
      </c>
      <c r="T73" s="177" t="str">
        <f>IF(H73=0,"",'Ark1'!AC4847)</f>
        <v/>
      </c>
      <c r="U73" s="83"/>
      <c r="V73" s="91" t="str">
        <f t="shared" si="8"/>
        <v/>
      </c>
      <c r="W73" s="177">
        <f>+'Ark1'!V4847</f>
        <v>0</v>
      </c>
      <c r="X73" s="225"/>
      <c r="Y73" s="252"/>
      <c r="AB73" s="229"/>
      <c r="AJ73" s="253"/>
      <c r="AK73" s="89"/>
      <c r="AL73" s="89"/>
    </row>
    <row r="74" spans="1:38" ht="16.5" customHeight="1">
      <c r="A74" s="225"/>
      <c r="B74" s="225"/>
      <c r="C74" s="225"/>
      <c r="D74" s="225"/>
      <c r="E74" s="225"/>
      <c r="F74" s="225"/>
      <c r="G74" s="225"/>
      <c r="H74" s="225"/>
      <c r="I74" s="225"/>
      <c r="J74" s="225"/>
      <c r="K74" s="225"/>
      <c r="L74" s="225"/>
      <c r="M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X74" s="225"/>
      <c r="Y74" s="252"/>
      <c r="AB74" s="229"/>
      <c r="AJ74" s="253"/>
      <c r="AK74" s="89"/>
      <c r="AL74" s="89"/>
    </row>
    <row r="75" spans="1:38" ht="15.6">
      <c r="A75" s="225"/>
      <c r="B75" s="207">
        <f>+'Ark1'!C4848</f>
        <v>2024</v>
      </c>
      <c r="C75" s="207">
        <f>+'Ark1'!J4848</f>
        <v>121</v>
      </c>
      <c r="D75" s="207" t="s">
        <v>353</v>
      </c>
      <c r="E75" s="207">
        <f>+'Ark1'!D4848</f>
        <v>1</v>
      </c>
      <c r="F75" s="207" t="s">
        <v>568</v>
      </c>
      <c r="G75" s="90">
        <f>+'Ark1'!Q4848</f>
        <v>7</v>
      </c>
      <c r="H75" s="91">
        <f>+'Ark1'!R4848</f>
        <v>17</v>
      </c>
      <c r="I75" s="90">
        <f>IF(H75=0,"",'Ark1'!S4848)</f>
        <v>17</v>
      </c>
      <c r="J75" s="83"/>
      <c r="K75" s="177">
        <f>IF(G75=0,"",100*H75/Måned!$G10)</f>
        <v>0.6275378368401624</v>
      </c>
      <c r="L75" s="83"/>
      <c r="M75" s="177">
        <f>+IF(H75=0,"",'Ark1'!AA4848)</f>
        <v>13.580749147408964</v>
      </c>
      <c r="N75" s="177">
        <f>+IF(I75=0,"",'Ark1'!AB4848)</f>
        <v>4.0618062356781302</v>
      </c>
      <c r="O75" s="250">
        <f>IF(H75=0,"",'Ark1'!W4848)</f>
        <v>56.823529411764703</v>
      </c>
      <c r="P75" s="177">
        <f>IF(H75=0,"",'Ark1'!X4848)</f>
        <v>143.10114078133961</v>
      </c>
      <c r="Q75" s="249"/>
      <c r="R75" s="177">
        <f>IF(H75=0,"",'Ark1'!AA4848)</f>
        <v>13.580749147408964</v>
      </c>
      <c r="S75" s="177">
        <f>IF(H75=0,"",'Ark1'!AB4848)</f>
        <v>4.0618062356781302</v>
      </c>
      <c r="T75" s="177">
        <f>IF(H75=0,"",'Ark1'!AC4848)</f>
        <v>-70.18349245936902</v>
      </c>
      <c r="U75" s="83"/>
      <c r="V75" s="91">
        <f t="shared" ref="V75:V86" si="10">+(IF(H75=0,"",I75/G75))</f>
        <v>2.4285714285714284</v>
      </c>
      <c r="W75" s="177">
        <f>+'Ark1'!V4848</f>
        <v>9.8235294117647047</v>
      </c>
      <c r="X75" s="225"/>
      <c r="Y75" s="252"/>
      <c r="AB75" s="229"/>
      <c r="AJ75" s="253"/>
      <c r="AK75" s="89"/>
      <c r="AL75" s="89"/>
    </row>
    <row r="76" spans="1:38" ht="15.6">
      <c r="A76" s="225"/>
      <c r="B76" s="207">
        <f>+'Ark1'!C4849</f>
        <v>2024</v>
      </c>
      <c r="C76" s="207">
        <f>+'Ark1'!J4849</f>
        <v>121</v>
      </c>
      <c r="D76" s="207" t="str">
        <f t="shared" ref="D76:D86" si="11">+D75</f>
        <v>Steinkjer</v>
      </c>
      <c r="E76" s="207">
        <f>+'Ark1'!D4849</f>
        <v>2</v>
      </c>
      <c r="F76" s="207" t="s">
        <v>569</v>
      </c>
      <c r="G76" s="90">
        <f>+'Ark1'!Q4849</f>
        <v>13</v>
      </c>
      <c r="H76" s="91">
        <f>+'Ark1'!R4849</f>
        <v>27</v>
      </c>
      <c r="I76" s="90">
        <f>IF(H76=0,"",'Ark1'!S4849)</f>
        <v>27</v>
      </c>
      <c r="J76" s="83"/>
      <c r="K76" s="177">
        <f>IF(G76=0,"",100*H76/Måned!$G11)</f>
        <v>1.0089686098654709</v>
      </c>
      <c r="L76" s="83"/>
      <c r="M76" s="177">
        <f>+IF(H76=0,"",'Ark1'!AA4849)</f>
        <v>9.3432883417480017</v>
      </c>
      <c r="N76" s="177">
        <f>+IF(I76=0,"",'Ark1'!AB4849)</f>
        <v>3.4382660637852225</v>
      </c>
      <c r="O76" s="250">
        <f>IF(H76=0,"",'Ark1'!W4849)</f>
        <v>59.740740740740733</v>
      </c>
      <c r="P76" s="177">
        <f>IF(H76=0,"",'Ark1'!X4849)</f>
        <v>143.15637414228965</v>
      </c>
      <c r="Q76" s="249"/>
      <c r="R76" s="177">
        <f>IF(H76=0,"",'Ark1'!AA4849)</f>
        <v>9.3432883417480017</v>
      </c>
      <c r="S76" s="177">
        <f>IF(H76=0,"",'Ark1'!AB4849)</f>
        <v>3.4382660637852225</v>
      </c>
      <c r="T76" s="177">
        <f>IF(H76=0,"",'Ark1'!AC4849)</f>
        <v>24.975965488939579</v>
      </c>
      <c r="U76" s="83"/>
      <c r="V76" s="91">
        <f t="shared" si="10"/>
        <v>2.0769230769230771</v>
      </c>
      <c r="W76" s="177">
        <f>+'Ark1'!V4849</f>
        <v>4.7407407407407405</v>
      </c>
      <c r="X76" s="225"/>
      <c r="Y76" s="252"/>
      <c r="AB76" s="229"/>
      <c r="AJ76" s="253"/>
      <c r="AK76" s="89"/>
      <c r="AL76" s="89"/>
    </row>
    <row r="77" spans="1:38" ht="15.6">
      <c r="A77" s="225"/>
      <c r="B77" s="207">
        <f>+'Ark1'!C4850</f>
        <v>2024</v>
      </c>
      <c r="C77" s="207">
        <f>+'Ark1'!J4850</f>
        <v>121</v>
      </c>
      <c r="D77" s="207" t="str">
        <f t="shared" si="11"/>
        <v>Steinkjer</v>
      </c>
      <c r="E77" s="207">
        <f>+'Ark1'!D4850</f>
        <v>3</v>
      </c>
      <c r="F77" s="207" t="s">
        <v>570</v>
      </c>
      <c r="G77" s="90">
        <f>+'Ark1'!Q4850</f>
        <v>12</v>
      </c>
      <c r="H77" s="91">
        <f>+'Ark1'!R4850</f>
        <v>29</v>
      </c>
      <c r="I77" s="90">
        <f>IF(H77=0,"",'Ark1'!S4850)</f>
        <v>29</v>
      </c>
      <c r="J77" s="83"/>
      <c r="K77" s="177">
        <f>IF(G77=0,"",100*H77/Måned!$G12)</f>
        <v>1.3685700802265219</v>
      </c>
      <c r="L77" s="83"/>
      <c r="M77" s="177">
        <f>+IF(H77=0,"",'Ark1'!AA4850)</f>
        <v>13.963571597121003</v>
      </c>
      <c r="N77" s="177">
        <f>+IF(I77=0,"",'Ark1'!AB4850)</f>
        <v>3.5182554319130119</v>
      </c>
      <c r="O77" s="250">
        <f>IF(H77=0,"",'Ark1'!W4850)</f>
        <v>60.03448275862069</v>
      </c>
      <c r="P77" s="177">
        <f>IF(H77=0,"",'Ark1'!X4850)</f>
        <v>140.31083050024279</v>
      </c>
      <c r="Q77" s="249"/>
      <c r="R77" s="177">
        <f>IF(H77=0,"",'Ark1'!AA4850)</f>
        <v>13.963571597121003</v>
      </c>
      <c r="S77" s="177">
        <f>IF(H77=0,"",'Ark1'!AB4850)</f>
        <v>3.5182554319130119</v>
      </c>
      <c r="T77" s="177">
        <f>IF(H77=0,"",'Ark1'!AC4850)</f>
        <v>-40.647782308656318</v>
      </c>
      <c r="U77" s="83"/>
      <c r="V77" s="91">
        <f t="shared" si="10"/>
        <v>2.4166666666666665</v>
      </c>
      <c r="W77" s="177">
        <f>+'Ark1'!V4850</f>
        <v>6.0689655172413772</v>
      </c>
      <c r="X77" s="225"/>
      <c r="Y77" s="252"/>
      <c r="AB77" s="229"/>
      <c r="AK77" s="89"/>
      <c r="AL77" s="89"/>
    </row>
    <row r="78" spans="1:38" ht="15.6">
      <c r="A78" s="225"/>
      <c r="B78" s="207">
        <f>+'Ark1'!C4851</f>
        <v>2024</v>
      </c>
      <c r="C78" s="207">
        <f>+'Ark1'!J4851</f>
        <v>121</v>
      </c>
      <c r="D78" s="207" t="str">
        <f t="shared" si="11"/>
        <v>Steinkjer</v>
      </c>
      <c r="E78" s="207">
        <f>+'Ark1'!D4851</f>
        <v>4</v>
      </c>
      <c r="F78" s="207" t="s">
        <v>571</v>
      </c>
      <c r="G78" s="90">
        <f>+'Ark1'!Q4851</f>
        <v>14</v>
      </c>
      <c r="H78" s="91">
        <f>+'Ark1'!R4851</f>
        <v>28</v>
      </c>
      <c r="I78" s="90">
        <f>IF(H78=0,"",'Ark1'!S4851)</f>
        <v>28</v>
      </c>
      <c r="J78" s="83"/>
      <c r="K78" s="177">
        <f>IF(G78=0,"",100*H78/Måned!$G13)</f>
        <v>0.94371418941691942</v>
      </c>
      <c r="L78" s="83"/>
      <c r="M78" s="177">
        <f>+IF(H78=0,"",'Ark1'!AA4851)</f>
        <v>11.89130405989579</v>
      </c>
      <c r="N78" s="177">
        <f>+IF(I78=0,"",'Ark1'!AB4851)</f>
        <v>4.2849701734965633</v>
      </c>
      <c r="O78" s="250">
        <f>IF(H78=0,"",'Ark1'!W4851)</f>
        <v>57.678571428571438</v>
      </c>
      <c r="P78" s="177">
        <f>IF(H78=0,"",'Ark1'!X4851)</f>
        <v>140.65160191920751</v>
      </c>
      <c r="Q78" s="249"/>
      <c r="R78" s="177">
        <f>IF(H78=0,"",'Ark1'!AA4851)</f>
        <v>11.89130405989579</v>
      </c>
      <c r="S78" s="177">
        <f>IF(H78=0,"",'Ark1'!AB4851)</f>
        <v>4.2849701734965633</v>
      </c>
      <c r="T78" s="177">
        <f>IF(H78=0,"",'Ark1'!AC4851)</f>
        <v>-38.915241150028812</v>
      </c>
      <c r="U78" s="83"/>
      <c r="V78" s="91">
        <f t="shared" si="10"/>
        <v>2</v>
      </c>
      <c r="W78" s="177">
        <f>+'Ark1'!V4851</f>
        <v>6.8571428571428559</v>
      </c>
      <c r="X78" s="225"/>
      <c r="Y78" s="252"/>
      <c r="AB78" s="229"/>
      <c r="AK78" s="89"/>
      <c r="AL78" s="89"/>
    </row>
    <row r="79" spans="1:38" ht="15.6">
      <c r="A79" s="225"/>
      <c r="B79" s="207">
        <f>+'Ark1'!C4852</f>
        <v>2024</v>
      </c>
      <c r="C79" s="207">
        <f>+'Ark1'!J4852</f>
        <v>121</v>
      </c>
      <c r="D79" s="207" t="str">
        <f t="shared" si="11"/>
        <v>Steinkjer</v>
      </c>
      <c r="E79" s="207">
        <f>+'Ark1'!D4852</f>
        <v>5</v>
      </c>
      <c r="F79" s="207" t="s">
        <v>467</v>
      </c>
      <c r="G79" s="90">
        <f>+'Ark1'!Q4852</f>
        <v>13</v>
      </c>
      <c r="H79" s="91">
        <f>+'Ark1'!R4852</f>
        <v>41</v>
      </c>
      <c r="I79" s="90">
        <f>IF(H79=0,"",'Ark1'!S4852)</f>
        <v>41</v>
      </c>
      <c r="J79" s="83"/>
      <c r="K79" s="177">
        <f>IF(G79=0,"",100*H79/Måned!$G14)</f>
        <v>1.5275707898658719</v>
      </c>
      <c r="L79" s="83"/>
      <c r="M79" s="177">
        <f>+IF(H79=0,"",'Ark1'!AA4852)</f>
        <v>11.115698392075956</v>
      </c>
      <c r="N79" s="177">
        <f>+IF(I79=0,"",'Ark1'!AB4852)</f>
        <v>3.9099014016789058</v>
      </c>
      <c r="O79" s="250">
        <f>IF(H79=0,"",'Ark1'!W4852)</f>
        <v>55.073170731707322</v>
      </c>
      <c r="P79" s="177">
        <f>IF(H79=0,"",'Ark1'!X4852)</f>
        <v>147.63628676373435</v>
      </c>
      <c r="Q79" s="249"/>
      <c r="R79" s="177">
        <f>IF(H79=0,"",'Ark1'!AA4852)</f>
        <v>11.115698392075956</v>
      </c>
      <c r="S79" s="177">
        <f>IF(H79=0,"",'Ark1'!AB4852)</f>
        <v>3.9099014016789058</v>
      </c>
      <c r="T79" s="177">
        <f>IF(H79=0,"",'Ark1'!AC4852)</f>
        <v>-49.200215644686757</v>
      </c>
      <c r="U79" s="83"/>
      <c r="V79" s="91">
        <f t="shared" si="10"/>
        <v>3.1538461538461537</v>
      </c>
      <c r="W79" s="177">
        <f>+'Ark1'!V4852</f>
        <v>10.073170731707318</v>
      </c>
      <c r="X79" s="225"/>
      <c r="Y79" s="252"/>
      <c r="AB79" s="229"/>
      <c r="AK79" s="89"/>
      <c r="AL79" s="89"/>
    </row>
    <row r="80" spans="1:38" ht="15.6">
      <c r="A80" s="225"/>
      <c r="B80" s="207">
        <f>+'Ark1'!C4853</f>
        <v>2024</v>
      </c>
      <c r="C80" s="207">
        <f>+'Ark1'!J4853</f>
        <v>121</v>
      </c>
      <c r="D80" s="207" t="str">
        <f t="shared" si="11"/>
        <v>Steinkjer</v>
      </c>
      <c r="E80" s="207">
        <f>+'Ark1'!D4853</f>
        <v>6</v>
      </c>
      <c r="F80" s="207" t="s">
        <v>572</v>
      </c>
      <c r="G80" s="90">
        <f>+'Ark1'!Q4853</f>
        <v>7</v>
      </c>
      <c r="H80" s="91">
        <f>+'Ark1'!R4853</f>
        <v>10</v>
      </c>
      <c r="I80" s="90">
        <f>IF(H80=0,"",'Ark1'!S4853)</f>
        <v>10</v>
      </c>
      <c r="J80" s="83"/>
      <c r="K80" s="177">
        <f>IF(G80=0,"",100*H80/Måned!$G15)</f>
        <v>1.0548523206751055</v>
      </c>
      <c r="L80" s="83"/>
      <c r="M80" s="177">
        <f>+IF(H80=0,"",'Ark1'!AA4853)</f>
        <v>24.793678629844436</v>
      </c>
      <c r="N80" s="177">
        <f>+IF(I80=0,"",'Ark1'!AB4853)</f>
        <v>3.3241540277189325</v>
      </c>
      <c r="O80" s="250">
        <f>IF(H80=0,"",'Ark1'!W4853)</f>
        <v>61.5</v>
      </c>
      <c r="P80" s="177">
        <f>IF(H80=0,"",'Ark1'!X4853)</f>
        <v>146.6413867822319</v>
      </c>
      <c r="Q80" s="249"/>
      <c r="R80" s="177">
        <f>IF(H80=0,"",'Ark1'!AA4853)</f>
        <v>24.793678629844436</v>
      </c>
      <c r="S80" s="177">
        <f>IF(H80=0,"",'Ark1'!AB4853)</f>
        <v>3.3241540277189325</v>
      </c>
      <c r="T80" s="177">
        <f>IF(H80=0,"",'Ark1'!AC4853)</f>
        <v>-76.967403794152261</v>
      </c>
      <c r="U80" s="83"/>
      <c r="V80" s="91">
        <f t="shared" si="10"/>
        <v>1.4285714285714286</v>
      </c>
      <c r="W80" s="177">
        <f>+'Ark1'!V4853</f>
        <v>1.4</v>
      </c>
      <c r="X80" s="225"/>
      <c r="Y80" s="252"/>
      <c r="AB80" s="229"/>
      <c r="AK80" s="89"/>
      <c r="AL80" s="89"/>
    </row>
    <row r="81" spans="1:38" ht="15.6">
      <c r="A81" s="225"/>
      <c r="B81" s="207">
        <f>+'Ark1'!C4854</f>
        <v>2024</v>
      </c>
      <c r="C81" s="207">
        <f>+'Ark1'!J4854</f>
        <v>121</v>
      </c>
      <c r="D81" s="207" t="str">
        <f t="shared" si="11"/>
        <v>Steinkjer</v>
      </c>
      <c r="E81" s="207">
        <f>+'Ark1'!D4854</f>
        <v>7</v>
      </c>
      <c r="F81" s="207" t="s">
        <v>573</v>
      </c>
      <c r="G81" s="90">
        <f>+'Ark1'!Q4854</f>
        <v>0</v>
      </c>
      <c r="H81" s="91">
        <f>+'Ark1'!R4854</f>
        <v>0</v>
      </c>
      <c r="I81" s="90" t="str">
        <f>IF(H81=0,"",'Ark1'!S4854)</f>
        <v/>
      </c>
      <c r="J81" s="83"/>
      <c r="K81" s="177" t="str">
        <f>IF(G81=0,"",100*H81/Måned!$G16)</f>
        <v/>
      </c>
      <c r="L81" s="83"/>
      <c r="M81" s="177" t="str">
        <f>+IF(H81=0,"",'Ark1'!AA4854)</f>
        <v/>
      </c>
      <c r="N81" s="177">
        <f>+IF(I81=0,"",'Ark1'!AB4854)</f>
        <v>0</v>
      </c>
      <c r="O81" s="250" t="str">
        <f>IF(H81=0,"",'Ark1'!W4854)</f>
        <v/>
      </c>
      <c r="P81" s="177" t="str">
        <f>IF(H81=0,"",'Ark1'!X4854)</f>
        <v/>
      </c>
      <c r="Q81" s="249"/>
      <c r="R81" s="177" t="str">
        <f>IF(H81=0,"",'Ark1'!AA4854)</f>
        <v/>
      </c>
      <c r="S81" s="177" t="str">
        <f>IF(H81=0,"",'Ark1'!AB4854)</f>
        <v/>
      </c>
      <c r="T81" s="177" t="str">
        <f>IF(H81=0,"",'Ark1'!AC4854)</f>
        <v/>
      </c>
      <c r="U81" s="83"/>
      <c r="V81" s="91" t="str">
        <f t="shared" si="10"/>
        <v/>
      </c>
      <c r="W81" s="177">
        <f>+'Ark1'!V4854</f>
        <v>0</v>
      </c>
      <c r="X81" s="225"/>
      <c r="Y81" s="252"/>
      <c r="AB81" s="229"/>
      <c r="AK81" s="89"/>
      <c r="AL81" s="89"/>
    </row>
    <row r="82" spans="1:38" ht="15.6">
      <c r="A82" s="225"/>
      <c r="B82" s="207">
        <f>+'Ark1'!C4855</f>
        <v>2024</v>
      </c>
      <c r="C82" s="207">
        <f>+'Ark1'!J4855</f>
        <v>121</v>
      </c>
      <c r="D82" s="207" t="str">
        <f t="shared" si="11"/>
        <v>Steinkjer</v>
      </c>
      <c r="E82" s="207">
        <f>+'Ark1'!D4855</f>
        <v>8</v>
      </c>
      <c r="F82" s="207" t="s">
        <v>574</v>
      </c>
      <c r="G82" s="90">
        <f>+'Ark1'!Q4855</f>
        <v>0</v>
      </c>
      <c r="H82" s="91">
        <f>+'Ark1'!R4855</f>
        <v>0</v>
      </c>
      <c r="I82" s="90" t="str">
        <f>IF(H82=0,"",'Ark1'!S4855)</f>
        <v/>
      </c>
      <c r="J82" s="83"/>
      <c r="K82" s="177" t="str">
        <f>IF(G82=0,"",100*H82/Måned!$G17)</f>
        <v/>
      </c>
      <c r="L82" s="83"/>
      <c r="M82" s="177" t="str">
        <f>+IF(H82=0,"",'Ark1'!AA4855)</f>
        <v/>
      </c>
      <c r="N82" s="177">
        <f>+IF(I82=0,"",'Ark1'!AB4855)</f>
        <v>0</v>
      </c>
      <c r="O82" s="250" t="str">
        <f>IF(H82=0,"",'Ark1'!W4855)</f>
        <v/>
      </c>
      <c r="P82" s="177" t="str">
        <f>IF(H82=0,"",'Ark1'!X4855)</f>
        <v/>
      </c>
      <c r="Q82" s="249"/>
      <c r="R82" s="177" t="str">
        <f>IF(H82=0,"",'Ark1'!AA4855)</f>
        <v/>
      </c>
      <c r="S82" s="177" t="str">
        <f>IF(H82=0,"",'Ark1'!AB4855)</f>
        <v/>
      </c>
      <c r="T82" s="177" t="str">
        <f>IF(H82=0,"",'Ark1'!AC4855)</f>
        <v/>
      </c>
      <c r="U82" s="83"/>
      <c r="V82" s="91" t="str">
        <f t="shared" si="10"/>
        <v/>
      </c>
      <c r="W82" s="177">
        <f>+'Ark1'!V4855</f>
        <v>0</v>
      </c>
      <c r="X82" s="225"/>
      <c r="Y82" s="252"/>
      <c r="AB82" s="229"/>
      <c r="AK82" s="89"/>
      <c r="AL82" s="89"/>
    </row>
    <row r="83" spans="1:38" ht="15.6">
      <c r="A83" s="225"/>
      <c r="B83" s="207">
        <f>+'Ark1'!C4856</f>
        <v>2024</v>
      </c>
      <c r="C83" s="207">
        <f>+'Ark1'!J4856</f>
        <v>121</v>
      </c>
      <c r="D83" s="207" t="str">
        <f t="shared" si="11"/>
        <v>Steinkjer</v>
      </c>
      <c r="E83" s="207">
        <f>+'Ark1'!D4856</f>
        <v>9</v>
      </c>
      <c r="F83" s="207" t="s">
        <v>575</v>
      </c>
      <c r="G83" s="90">
        <f>+'Ark1'!Q4856</f>
        <v>0</v>
      </c>
      <c r="H83" s="91">
        <f>+'Ark1'!R4856</f>
        <v>0</v>
      </c>
      <c r="I83" s="90" t="str">
        <f>IF(H83=0,"",'Ark1'!S4856)</f>
        <v/>
      </c>
      <c r="J83" s="83"/>
      <c r="K83" s="177" t="str">
        <f>IF(G83=0,"",100*H83/Måned!$G18)</f>
        <v/>
      </c>
      <c r="L83" s="83"/>
      <c r="M83" s="177" t="str">
        <f>+IF(H83=0,"",'Ark1'!AA4856)</f>
        <v/>
      </c>
      <c r="N83" s="177">
        <f>+IF(I83=0,"",'Ark1'!AB4856)</f>
        <v>0</v>
      </c>
      <c r="O83" s="250" t="str">
        <f>IF(H83=0,"",'Ark1'!W4856)</f>
        <v/>
      </c>
      <c r="P83" s="177" t="str">
        <f>IF(H83=0,"",'Ark1'!X4856)</f>
        <v/>
      </c>
      <c r="Q83" s="249"/>
      <c r="R83" s="177" t="str">
        <f>IF(H83=0,"",'Ark1'!AA4856)</f>
        <v/>
      </c>
      <c r="S83" s="177" t="str">
        <f>IF(H83=0,"",'Ark1'!AB4856)</f>
        <v/>
      </c>
      <c r="T83" s="177" t="str">
        <f>IF(H83=0,"",'Ark1'!AC4856)</f>
        <v/>
      </c>
      <c r="U83" s="83"/>
      <c r="V83" s="91" t="str">
        <f t="shared" si="10"/>
        <v/>
      </c>
      <c r="W83" s="177">
        <f>+'Ark1'!V4856</f>
        <v>0</v>
      </c>
      <c r="X83" s="225"/>
      <c r="Y83" s="252"/>
      <c r="AB83" s="229"/>
      <c r="AK83" s="89"/>
      <c r="AL83" s="89"/>
    </row>
    <row r="84" spans="1:38" ht="15.6">
      <c r="A84" s="225"/>
      <c r="B84" s="207">
        <f>+'Ark1'!C4857</f>
        <v>2024</v>
      </c>
      <c r="C84" s="207">
        <f>+'Ark1'!J4857</f>
        <v>121</v>
      </c>
      <c r="D84" s="207" t="str">
        <f t="shared" si="11"/>
        <v>Steinkjer</v>
      </c>
      <c r="E84" s="207">
        <f>+'Ark1'!D4857</f>
        <v>10</v>
      </c>
      <c r="F84" s="207" t="s">
        <v>576</v>
      </c>
      <c r="G84" s="90">
        <f>+'Ark1'!Q4857</f>
        <v>0</v>
      </c>
      <c r="H84" s="91">
        <f>+'Ark1'!R4857</f>
        <v>0</v>
      </c>
      <c r="I84" s="90" t="str">
        <f>IF(H84=0,"",'Ark1'!S4857)</f>
        <v/>
      </c>
      <c r="J84" s="83"/>
      <c r="K84" s="177" t="str">
        <f>IF(G84=0,"",100*H84/Måned!$G19)</f>
        <v/>
      </c>
      <c r="L84" s="83"/>
      <c r="M84" s="177" t="str">
        <f>+IF(H84=0,"",'Ark1'!AA4857)</f>
        <v/>
      </c>
      <c r="N84" s="177">
        <f>+IF(I84=0,"",'Ark1'!AB4857)</f>
        <v>0</v>
      </c>
      <c r="O84" s="250" t="str">
        <f>IF(H84=0,"",'Ark1'!W4857)</f>
        <v/>
      </c>
      <c r="P84" s="177" t="str">
        <f>IF(H84=0,"",'Ark1'!X4857)</f>
        <v/>
      </c>
      <c r="Q84" s="249"/>
      <c r="R84" s="177" t="str">
        <f>IF(H84=0,"",'Ark1'!AA4857)</f>
        <v/>
      </c>
      <c r="S84" s="177" t="str">
        <f>IF(H84=0,"",'Ark1'!AB4857)</f>
        <v/>
      </c>
      <c r="T84" s="177" t="str">
        <f>IF(H84=0,"",'Ark1'!AC4857)</f>
        <v/>
      </c>
      <c r="U84" s="83"/>
      <c r="V84" s="91" t="str">
        <f t="shared" si="10"/>
        <v/>
      </c>
      <c r="W84" s="177">
        <f>+'Ark1'!V4857</f>
        <v>0</v>
      </c>
      <c r="X84" s="225"/>
      <c r="Y84" s="252"/>
      <c r="AB84" s="229"/>
      <c r="AK84" s="89"/>
      <c r="AL84" s="89"/>
    </row>
    <row r="85" spans="1:38" ht="15.6">
      <c r="A85" s="225"/>
      <c r="B85" s="207">
        <f>+'Ark1'!C4858</f>
        <v>2024</v>
      </c>
      <c r="C85" s="207">
        <f>+'Ark1'!J4858</f>
        <v>121</v>
      </c>
      <c r="D85" s="207" t="str">
        <f t="shared" si="11"/>
        <v>Steinkjer</v>
      </c>
      <c r="E85" s="207">
        <f>+'Ark1'!D4858</f>
        <v>11</v>
      </c>
      <c r="F85" s="207" t="s">
        <v>577</v>
      </c>
      <c r="G85" s="90">
        <f>+'Ark1'!Q4858</f>
        <v>0</v>
      </c>
      <c r="H85" s="91">
        <f>+'Ark1'!R4858</f>
        <v>0</v>
      </c>
      <c r="I85" s="90" t="str">
        <f>IF(H85=0,"",'Ark1'!S4858)</f>
        <v/>
      </c>
      <c r="J85" s="83"/>
      <c r="K85" s="177" t="str">
        <f>IF(G85=0,"",100*H85/Måned!$G20)</f>
        <v/>
      </c>
      <c r="L85" s="83"/>
      <c r="M85" s="177" t="str">
        <f>+IF(H85=0,"",'Ark1'!AA4858)</f>
        <v/>
      </c>
      <c r="N85" s="177">
        <f>+IF(I85=0,"",'Ark1'!AB4858)</f>
        <v>0</v>
      </c>
      <c r="O85" s="250" t="str">
        <f>IF(H85=0,"",'Ark1'!W4858)</f>
        <v/>
      </c>
      <c r="P85" s="177" t="str">
        <f>IF(H85=0,"",'Ark1'!X4858)</f>
        <v/>
      </c>
      <c r="Q85" s="249"/>
      <c r="R85" s="177" t="str">
        <f>IF(H85=0,"",'Ark1'!AA4858)</f>
        <v/>
      </c>
      <c r="S85" s="177" t="str">
        <f>IF(H85=0,"",'Ark1'!AB4858)</f>
        <v/>
      </c>
      <c r="T85" s="177" t="str">
        <f>IF(H85=0,"",'Ark1'!AC4858)</f>
        <v/>
      </c>
      <c r="U85" s="83"/>
      <c r="V85" s="91" t="str">
        <f t="shared" si="10"/>
        <v/>
      </c>
      <c r="W85" s="177">
        <f>+'Ark1'!V4858</f>
        <v>0</v>
      </c>
      <c r="X85" s="225"/>
      <c r="Y85" s="252"/>
      <c r="AB85" s="229"/>
      <c r="AK85" s="89"/>
      <c r="AL85" s="89"/>
    </row>
    <row r="86" spans="1:38" ht="15.6">
      <c r="A86" s="225"/>
      <c r="B86" s="207">
        <f>+'Ark1'!C4859</f>
        <v>2024</v>
      </c>
      <c r="C86" s="207">
        <f>+'Ark1'!J4859</f>
        <v>121</v>
      </c>
      <c r="D86" s="207" t="str">
        <f t="shared" si="11"/>
        <v>Steinkjer</v>
      </c>
      <c r="E86" s="207">
        <f>+'Ark1'!D4859</f>
        <v>12</v>
      </c>
      <c r="F86" s="207" t="s">
        <v>578</v>
      </c>
      <c r="G86" s="90">
        <f>+'Ark1'!Q4859</f>
        <v>0</v>
      </c>
      <c r="H86" s="91">
        <f>+'Ark1'!R4859</f>
        <v>0</v>
      </c>
      <c r="I86" s="90" t="str">
        <f>IF(H86=0,"",'Ark1'!S4859)</f>
        <v/>
      </c>
      <c r="J86" s="83"/>
      <c r="K86" s="177" t="str">
        <f>IF(G86=0,"",100*H86/Måned!$G21)</f>
        <v/>
      </c>
      <c r="L86" s="83"/>
      <c r="M86" s="177" t="str">
        <f>+IF(H86=0,"",'Ark1'!AA4859)</f>
        <v/>
      </c>
      <c r="N86" s="177">
        <f>+IF(I86=0,"",'Ark1'!AB4859)</f>
        <v>0</v>
      </c>
      <c r="O86" s="250" t="str">
        <f>IF(H86=0,"",'Ark1'!W4859)</f>
        <v/>
      </c>
      <c r="P86" s="177" t="str">
        <f>IF(H86=0,"",'Ark1'!X4859)</f>
        <v/>
      </c>
      <c r="Q86" s="249"/>
      <c r="R86" s="177" t="str">
        <f>IF(H86=0,"",'Ark1'!AA4859)</f>
        <v/>
      </c>
      <c r="S86" s="177" t="str">
        <f>IF(H86=0,"",'Ark1'!AB4859)</f>
        <v/>
      </c>
      <c r="T86" s="177" t="str">
        <f>IF(H86=0,"",'Ark1'!AC4859)</f>
        <v/>
      </c>
      <c r="U86" s="83"/>
      <c r="V86" s="91" t="str">
        <f t="shared" si="10"/>
        <v/>
      </c>
      <c r="W86" s="177">
        <f>+'Ark1'!V4859</f>
        <v>0</v>
      </c>
      <c r="X86" s="225"/>
      <c r="Y86" s="252"/>
      <c r="AB86" s="229"/>
      <c r="AK86" s="89"/>
      <c r="AL86" s="89"/>
    </row>
    <row r="87" spans="1:38">
      <c r="A87" s="225"/>
      <c r="B87" s="225"/>
      <c r="C87" s="225"/>
      <c r="D87" s="225"/>
      <c r="E87" s="225"/>
      <c r="F87" s="225"/>
      <c r="G87" s="225"/>
      <c r="H87" s="225"/>
      <c r="I87" s="225"/>
      <c r="J87" s="225"/>
      <c r="K87" s="225"/>
      <c r="L87" s="225"/>
      <c r="M87" s="225"/>
      <c r="N87" s="225"/>
      <c r="O87" s="225"/>
      <c r="P87" s="225"/>
      <c r="Q87" s="225"/>
      <c r="R87" s="225"/>
      <c r="S87" s="225"/>
      <c r="T87" s="225"/>
      <c r="U87" s="225"/>
      <c r="V87" s="225"/>
      <c r="W87" s="225"/>
      <c r="X87" s="225"/>
      <c r="Y87" s="252"/>
      <c r="AB87" s="229"/>
      <c r="AK87" s="89"/>
      <c r="AL87" s="89"/>
    </row>
    <row r="88" spans="1:38" ht="15.6">
      <c r="A88" s="225"/>
      <c r="B88" s="207">
        <f>+'Ark1'!C4860</f>
        <v>2024</v>
      </c>
      <c r="C88" s="207">
        <f>+'Ark1'!J4860</f>
        <v>134</v>
      </c>
      <c r="D88" s="207" t="s">
        <v>35</v>
      </c>
      <c r="E88" s="207">
        <f>+'Ark1'!D4860</f>
        <v>1</v>
      </c>
      <c r="F88" s="207" t="s">
        <v>568</v>
      </c>
      <c r="G88" s="90">
        <f>+'Ark1'!Q4860</f>
        <v>12</v>
      </c>
      <c r="H88" s="91">
        <f>+'Ark1'!R4860</f>
        <v>90</v>
      </c>
      <c r="I88" s="90">
        <f>IF(H88=0,"",'Ark1'!S4860)</f>
        <v>89</v>
      </c>
      <c r="J88" s="83"/>
      <c r="K88" s="177">
        <f>IF(G88=0,"",100*H88/Måned!$G10)</f>
        <v>3.3222591362126246</v>
      </c>
      <c r="L88" s="83"/>
      <c r="M88" s="177">
        <f>+IF(H88=0,"",'Ark1'!AA4860)</f>
        <v>28.377392400368844</v>
      </c>
      <c r="N88" s="177">
        <f>+IF(I88=0,"",'Ark1'!AB4860)</f>
        <v>3.6336460217233566</v>
      </c>
      <c r="O88" s="250">
        <f>IF(H88=0,"",'Ark1'!W4860)</f>
        <v>59.14606741573035</v>
      </c>
      <c r="P88" s="177">
        <f>IF(H88=0,"",'Ark1'!X4860)</f>
        <v>166.38497652582149</v>
      </c>
      <c r="Q88" s="249"/>
      <c r="R88" s="177">
        <f>IF(H88=0,"",'Ark1'!AA4860)</f>
        <v>28.377392400368844</v>
      </c>
      <c r="S88" s="177">
        <f>IF(H88=0,"",'Ark1'!AB4860)</f>
        <v>3.6336460217233566</v>
      </c>
      <c r="T88" s="177">
        <f>IF(H88=0,"",'Ark1'!AC4860)</f>
        <v>-0.24921603970933845</v>
      </c>
      <c r="U88" s="83"/>
      <c r="V88" s="91">
        <f t="shared" ref="V88:V99" si="12">+(IF(H88=0,"",I88/G88))</f>
        <v>7.416666666666667</v>
      </c>
      <c r="W88" s="177">
        <f>+'Ark1'!V4860</f>
        <v>6.1333333333333355</v>
      </c>
      <c r="X88" s="225"/>
      <c r="Y88" s="252"/>
      <c r="AB88" s="229"/>
      <c r="AK88" s="89"/>
      <c r="AL88" s="89"/>
    </row>
    <row r="89" spans="1:38" ht="15.6">
      <c r="A89" s="225"/>
      <c r="B89" s="207">
        <f>+'Ark1'!C4861</f>
        <v>2024</v>
      </c>
      <c r="C89" s="207">
        <f>+'Ark1'!J4861</f>
        <v>134</v>
      </c>
      <c r="D89" s="207" t="str">
        <f t="shared" ref="D89:D99" si="13">+D88</f>
        <v>Førde</v>
      </c>
      <c r="E89" s="207">
        <f>+'Ark1'!D4861</f>
        <v>2</v>
      </c>
      <c r="F89" s="207" t="s">
        <v>569</v>
      </c>
      <c r="G89" s="90">
        <f>+'Ark1'!Q4861</f>
        <v>15</v>
      </c>
      <c r="H89" s="91">
        <f>+'Ark1'!R4861</f>
        <v>106</v>
      </c>
      <c r="I89" s="90">
        <f>IF(H89=0,"",'Ark1'!S4861)</f>
        <v>102</v>
      </c>
      <c r="J89" s="83"/>
      <c r="K89" s="177">
        <f>IF(G89=0,"",100*H89/Måned!$G11)</f>
        <v>3.9611360239162932</v>
      </c>
      <c r="L89" s="83"/>
      <c r="M89" s="177">
        <f>+IF(H89=0,"",'Ark1'!AA4861)</f>
        <v>29.278296118564139</v>
      </c>
      <c r="N89" s="177">
        <f>+IF(I89=0,"",'Ark1'!AB4861)</f>
        <v>3.6019373017903575</v>
      </c>
      <c r="O89" s="250">
        <f>IF(H89=0,"",'Ark1'!W4861)</f>
        <v>60.53921568627451</v>
      </c>
      <c r="P89" s="177">
        <f>IF(H89=0,"",'Ark1'!X4861)</f>
        <v>180.90823606369705</v>
      </c>
      <c r="Q89" s="249"/>
      <c r="R89" s="177">
        <f>IF(H89=0,"",'Ark1'!AA4861)</f>
        <v>29.278296118564139</v>
      </c>
      <c r="S89" s="177">
        <f>IF(H89=0,"",'Ark1'!AB4861)</f>
        <v>3.6019373017903575</v>
      </c>
      <c r="T89" s="177">
        <f>IF(H89=0,"",'Ark1'!AC4861)</f>
        <v>-21.462987784998298</v>
      </c>
      <c r="U89" s="83"/>
      <c r="V89" s="91">
        <f t="shared" si="12"/>
        <v>6.8</v>
      </c>
      <c r="W89" s="177">
        <f>+'Ark1'!V4861</f>
        <v>4.1603773584905639</v>
      </c>
      <c r="X89" s="225"/>
      <c r="Y89" s="252"/>
      <c r="AB89" s="229"/>
      <c r="AK89" s="89"/>
      <c r="AL89" s="89"/>
    </row>
    <row r="90" spans="1:38" ht="15.6">
      <c r="A90" s="225"/>
      <c r="B90" s="207">
        <f>+'Ark1'!C4862</f>
        <v>2024</v>
      </c>
      <c r="C90" s="207">
        <f>+'Ark1'!J4862</f>
        <v>134</v>
      </c>
      <c r="D90" s="207" t="str">
        <f t="shared" si="13"/>
        <v>Førde</v>
      </c>
      <c r="E90" s="207">
        <f>+'Ark1'!D4862</f>
        <v>3</v>
      </c>
      <c r="F90" s="207" t="s">
        <v>570</v>
      </c>
      <c r="G90" s="90">
        <f>+'Ark1'!Q4862</f>
        <v>20</v>
      </c>
      <c r="H90" s="91">
        <f>+'Ark1'!R4862</f>
        <v>180</v>
      </c>
      <c r="I90" s="90">
        <f>IF(H90=0,"",'Ark1'!S4862)</f>
        <v>179</v>
      </c>
      <c r="J90" s="83"/>
      <c r="K90" s="177">
        <f>IF(G90=0,"",100*H90/Måned!$G12)</f>
        <v>8.4945729117508257</v>
      </c>
      <c r="L90" s="83"/>
      <c r="M90" s="177">
        <f>+IF(H90=0,"",'Ark1'!AA4862)</f>
        <v>32.350990272017384</v>
      </c>
      <c r="N90" s="177">
        <f>+IF(I90=0,"",'Ark1'!AB4862)</f>
        <v>3.7494649702070801</v>
      </c>
      <c r="O90" s="250">
        <f>IF(H90=0,"",'Ark1'!W4862)</f>
        <v>59.284916201117326</v>
      </c>
      <c r="P90" s="177">
        <f>IF(H90=0,"",'Ark1'!X4862)</f>
        <v>176.50174551583004</v>
      </c>
      <c r="Q90" s="249"/>
      <c r="R90" s="177">
        <f>IF(H90=0,"",'Ark1'!AA4862)</f>
        <v>32.350990272017384</v>
      </c>
      <c r="S90" s="177">
        <f>IF(H90=0,"",'Ark1'!AB4862)</f>
        <v>3.7494649702070801</v>
      </c>
      <c r="T90" s="177">
        <f>IF(H90=0,"",'Ark1'!AC4862)</f>
        <v>-31.361729508004448</v>
      </c>
      <c r="U90" s="83"/>
      <c r="V90" s="91">
        <f t="shared" si="12"/>
        <v>8.9499999999999993</v>
      </c>
      <c r="W90" s="177">
        <f>+'Ark1'!V4862</f>
        <v>6.1833333333333353</v>
      </c>
      <c r="X90" s="225"/>
      <c r="Y90" s="252"/>
      <c r="AB90" s="229"/>
      <c r="AK90" s="89"/>
      <c r="AL90" s="89"/>
    </row>
    <row r="91" spans="1:38" ht="15.6">
      <c r="A91" s="225"/>
      <c r="B91" s="207">
        <f>+'Ark1'!C4863</f>
        <v>2024</v>
      </c>
      <c r="C91" s="207">
        <f>+'Ark1'!J4863</f>
        <v>134</v>
      </c>
      <c r="D91" s="207" t="str">
        <f t="shared" si="13"/>
        <v>Førde</v>
      </c>
      <c r="E91" s="207">
        <f>+'Ark1'!D4863</f>
        <v>4</v>
      </c>
      <c r="F91" s="207" t="s">
        <v>571</v>
      </c>
      <c r="G91" s="90">
        <f>+'Ark1'!Q4863</f>
        <v>18</v>
      </c>
      <c r="H91" s="91">
        <f>+'Ark1'!R4863</f>
        <v>121</v>
      </c>
      <c r="I91" s="90">
        <f>IF(H91=0,"",'Ark1'!S4863)</f>
        <v>120</v>
      </c>
      <c r="J91" s="83"/>
      <c r="K91" s="177">
        <f>IF(G91=0,"",100*H91/Måned!$G13)</f>
        <v>4.0781934614088309</v>
      </c>
      <c r="L91" s="83"/>
      <c r="M91" s="177">
        <f>+IF(H91=0,"",'Ark1'!AA4863)</f>
        <v>34.591775475617766</v>
      </c>
      <c r="N91" s="177">
        <f>+IF(I91=0,"",'Ark1'!AB4863)</f>
        <v>4.6802703506908756</v>
      </c>
      <c r="O91" s="250">
        <f>IF(H91=0,"",'Ark1'!W4863)</f>
        <v>59.05833333333333</v>
      </c>
      <c r="P91" s="177">
        <f>IF(H91=0,"",'Ark1'!X4863)</f>
        <v>173.96918062731115</v>
      </c>
      <c r="Q91" s="249"/>
      <c r="R91" s="177">
        <f>IF(H91=0,"",'Ark1'!AA4863)</f>
        <v>34.591775475617766</v>
      </c>
      <c r="S91" s="177">
        <f>IF(H91=0,"",'Ark1'!AB4863)</f>
        <v>4.6802703506908756</v>
      </c>
      <c r="T91" s="177">
        <f>IF(H91=0,"",'Ark1'!AC4863)</f>
        <v>-16.629766626409548</v>
      </c>
      <c r="U91" s="83"/>
      <c r="V91" s="91">
        <f t="shared" si="12"/>
        <v>6.666666666666667</v>
      </c>
      <c r="W91" s="177">
        <f>+'Ark1'!V4863</f>
        <v>5.7685950413223148</v>
      </c>
      <c r="X91" s="225"/>
      <c r="Y91" s="252"/>
      <c r="AB91" s="229"/>
      <c r="AK91" s="89"/>
      <c r="AL91" s="89"/>
    </row>
    <row r="92" spans="1:38" ht="15.6">
      <c r="A92" s="225"/>
      <c r="B92" s="207">
        <f>+'Ark1'!C4864</f>
        <v>2024</v>
      </c>
      <c r="C92" s="207">
        <f>+'Ark1'!J4864</f>
        <v>134</v>
      </c>
      <c r="D92" s="207" t="str">
        <f t="shared" si="13"/>
        <v>Førde</v>
      </c>
      <c r="E92" s="207">
        <f>+'Ark1'!D4864</f>
        <v>5</v>
      </c>
      <c r="F92" s="207" t="s">
        <v>467</v>
      </c>
      <c r="G92" s="90">
        <f>+'Ark1'!Q4864</f>
        <v>13</v>
      </c>
      <c r="H92" s="91">
        <f>+'Ark1'!R4864</f>
        <v>79</v>
      </c>
      <c r="I92" s="90">
        <f>IF(H92=0,"",'Ark1'!S4864)</f>
        <v>79</v>
      </c>
      <c r="J92" s="83"/>
      <c r="K92" s="177">
        <f>IF(G92=0,"",100*H92/Måned!$G14)</f>
        <v>2.9433681073025335</v>
      </c>
      <c r="L92" s="83"/>
      <c r="M92" s="177">
        <f>+IF(H92=0,"",'Ark1'!AA4864)</f>
        <v>31.461483562048244</v>
      </c>
      <c r="N92" s="177">
        <f>+IF(I92=0,"",'Ark1'!AB4864)</f>
        <v>4.1301529942374255</v>
      </c>
      <c r="O92" s="250">
        <f>IF(H92=0,"",'Ark1'!W4864)</f>
        <v>59.455696202531634</v>
      </c>
      <c r="P92" s="177">
        <f>IF(H92=0,"",'Ark1'!X4864)</f>
        <v>178.51392679347751</v>
      </c>
      <c r="Q92" s="249"/>
      <c r="R92" s="177">
        <f>IF(H92=0,"",'Ark1'!AA4864)</f>
        <v>31.461483562048244</v>
      </c>
      <c r="S92" s="177">
        <f>IF(H92=0,"",'Ark1'!AB4864)</f>
        <v>4.1301529942374255</v>
      </c>
      <c r="T92" s="177">
        <f>IF(H92=0,"",'Ark1'!AC4864)</f>
        <v>-33.942061891920282</v>
      </c>
      <c r="U92" s="83"/>
      <c r="V92" s="91">
        <f t="shared" si="12"/>
        <v>6.0769230769230766</v>
      </c>
      <c r="W92" s="177">
        <f>+'Ark1'!V4864</f>
        <v>5.5696202531645591</v>
      </c>
      <c r="X92" s="225"/>
      <c r="Y92" s="252"/>
      <c r="AB92" s="229"/>
      <c r="AK92" s="89"/>
      <c r="AL92" s="89"/>
    </row>
    <row r="93" spans="1:38" ht="15.6">
      <c r="A93" s="225"/>
      <c r="B93" s="207">
        <f>+'Ark1'!C4865</f>
        <v>2024</v>
      </c>
      <c r="C93" s="207">
        <f>+'Ark1'!J4865</f>
        <v>134</v>
      </c>
      <c r="D93" s="207" t="str">
        <f t="shared" si="13"/>
        <v>Førde</v>
      </c>
      <c r="E93" s="207">
        <f>+'Ark1'!D4865</f>
        <v>6</v>
      </c>
      <c r="F93" s="207" t="s">
        <v>572</v>
      </c>
      <c r="G93" s="90">
        <f>+'Ark1'!Q4865</f>
        <v>11</v>
      </c>
      <c r="H93" s="91">
        <f>+'Ark1'!R4865</f>
        <v>64</v>
      </c>
      <c r="I93" s="90">
        <f>IF(H93=0,"",'Ark1'!S4865)</f>
        <v>63</v>
      </c>
      <c r="J93" s="83"/>
      <c r="K93" s="177">
        <f>IF(G93=0,"",100*H93/Måned!$G15)</f>
        <v>6.7510548523206753</v>
      </c>
      <c r="L93" s="83"/>
      <c r="M93" s="177">
        <f>+IF(H93=0,"",'Ark1'!AA4865)</f>
        <v>24.226502045498524</v>
      </c>
      <c r="N93" s="177">
        <f>+IF(I93=0,"",'Ark1'!AB4865)</f>
        <v>4.3977135083800967</v>
      </c>
      <c r="O93" s="250">
        <f>IF(H93=0,"",'Ark1'!W4865)</f>
        <v>59.158730158730158</v>
      </c>
      <c r="P93" s="177">
        <f>IF(H93=0,"",'Ark1'!X4865)</f>
        <v>179.86355633802819</v>
      </c>
      <c r="Q93" s="249"/>
      <c r="R93" s="177">
        <f>IF(H93=0,"",'Ark1'!AA4865)</f>
        <v>24.226502045498524</v>
      </c>
      <c r="S93" s="177">
        <f>IF(H93=0,"",'Ark1'!AB4865)</f>
        <v>4.3977135083800967</v>
      </c>
      <c r="T93" s="177">
        <f>IF(H93=0,"",'Ark1'!AC4865)</f>
        <v>-25.010636827960514</v>
      </c>
      <c r="U93" s="83"/>
      <c r="V93" s="91">
        <f t="shared" si="12"/>
        <v>5.7272727272727275</v>
      </c>
      <c r="W93" s="177">
        <f>+'Ark1'!V4865</f>
        <v>5.171875</v>
      </c>
      <c r="X93" s="225"/>
      <c r="Y93" s="252"/>
      <c r="AB93" s="229"/>
      <c r="AK93" s="89"/>
      <c r="AL93" s="89"/>
    </row>
    <row r="94" spans="1:38" ht="15.6">
      <c r="A94" s="225"/>
      <c r="B94" s="207">
        <f>+'Ark1'!C4866</f>
        <v>2024</v>
      </c>
      <c r="C94" s="207">
        <f>+'Ark1'!J4866</f>
        <v>134</v>
      </c>
      <c r="D94" s="207" t="str">
        <f t="shared" si="13"/>
        <v>Førde</v>
      </c>
      <c r="E94" s="207">
        <f>+'Ark1'!D4866</f>
        <v>7</v>
      </c>
      <c r="F94" s="207" t="s">
        <v>573</v>
      </c>
      <c r="G94" s="90">
        <f>+'Ark1'!Q4866</f>
        <v>0</v>
      </c>
      <c r="H94" s="91">
        <f>+'Ark1'!R4866</f>
        <v>0</v>
      </c>
      <c r="I94" s="90" t="str">
        <f>IF(H94=0,"",'Ark1'!S4866)</f>
        <v/>
      </c>
      <c r="J94" s="83"/>
      <c r="K94" s="177" t="str">
        <f>IF(G94=0,"",100*H94/Måned!$G16)</f>
        <v/>
      </c>
      <c r="L94" s="83"/>
      <c r="M94" s="177" t="str">
        <f>+IF(H94=0,"",'Ark1'!AA4866)</f>
        <v/>
      </c>
      <c r="N94" s="177">
        <f>+IF(I94=0,"",'Ark1'!AB4866)</f>
        <v>0</v>
      </c>
      <c r="O94" s="250" t="str">
        <f>IF(H94=0,"",'Ark1'!W4866)</f>
        <v/>
      </c>
      <c r="P94" s="177" t="str">
        <f>IF(H94=0,"",'Ark1'!X4866)</f>
        <v/>
      </c>
      <c r="Q94" s="249"/>
      <c r="R94" s="177" t="str">
        <f>IF(H94=0,"",'Ark1'!AA4866)</f>
        <v/>
      </c>
      <c r="S94" s="177" t="str">
        <f>IF(H94=0,"",'Ark1'!AB4866)</f>
        <v/>
      </c>
      <c r="T94" s="177" t="str">
        <f>IF(H94=0,"",'Ark1'!AC4866)</f>
        <v/>
      </c>
      <c r="U94" s="83"/>
      <c r="V94" s="91" t="str">
        <f t="shared" si="12"/>
        <v/>
      </c>
      <c r="W94" s="177">
        <f>+'Ark1'!V4866</f>
        <v>0</v>
      </c>
      <c r="X94" s="225"/>
      <c r="Y94" s="252"/>
      <c r="AB94" s="229"/>
      <c r="AK94" s="89"/>
      <c r="AL94" s="89"/>
    </row>
    <row r="95" spans="1:38" ht="15.6">
      <c r="A95" s="225"/>
      <c r="B95" s="207">
        <f>+'Ark1'!C4867</f>
        <v>2024</v>
      </c>
      <c r="C95" s="207">
        <f>+'Ark1'!J4867</f>
        <v>134</v>
      </c>
      <c r="D95" s="207" t="str">
        <f t="shared" si="13"/>
        <v>Førde</v>
      </c>
      <c r="E95" s="207">
        <f>+'Ark1'!D4867</f>
        <v>8</v>
      </c>
      <c r="F95" s="207" t="s">
        <v>574</v>
      </c>
      <c r="G95" s="90">
        <f>+'Ark1'!Q4867</f>
        <v>0</v>
      </c>
      <c r="H95" s="91">
        <f>+'Ark1'!R4867</f>
        <v>0</v>
      </c>
      <c r="I95" s="90" t="str">
        <f>IF(H95=0,"",'Ark1'!S4867)</f>
        <v/>
      </c>
      <c r="J95" s="83"/>
      <c r="K95" s="177" t="str">
        <f>IF(G95=0,"",100*H95/Måned!$G17)</f>
        <v/>
      </c>
      <c r="L95" s="83"/>
      <c r="M95" s="177" t="str">
        <f>+IF(H95=0,"",'Ark1'!AA4867)</f>
        <v/>
      </c>
      <c r="N95" s="177">
        <f>+IF(I95=0,"",'Ark1'!AB4867)</f>
        <v>0</v>
      </c>
      <c r="O95" s="250" t="str">
        <f>IF(H95=0,"",'Ark1'!W4867)</f>
        <v/>
      </c>
      <c r="P95" s="177" t="str">
        <f>IF(H95=0,"",'Ark1'!X4867)</f>
        <v/>
      </c>
      <c r="Q95" s="249"/>
      <c r="R95" s="177" t="str">
        <f>IF(H95=0,"",'Ark1'!AA4867)</f>
        <v/>
      </c>
      <c r="S95" s="177" t="str">
        <f>IF(H95=0,"",'Ark1'!AB4867)</f>
        <v/>
      </c>
      <c r="T95" s="177" t="str">
        <f>IF(H95=0,"",'Ark1'!AC4867)</f>
        <v/>
      </c>
      <c r="U95" s="83"/>
      <c r="V95" s="91" t="str">
        <f t="shared" si="12"/>
        <v/>
      </c>
      <c r="W95" s="177">
        <f>+'Ark1'!V4867</f>
        <v>0</v>
      </c>
      <c r="X95" s="225"/>
      <c r="Y95" s="252"/>
      <c r="AB95" s="229"/>
      <c r="AK95" s="89"/>
      <c r="AL95" s="89"/>
    </row>
    <row r="96" spans="1:38" ht="15.6">
      <c r="A96" s="225"/>
      <c r="B96" s="207">
        <f>+'Ark1'!C4868</f>
        <v>2024</v>
      </c>
      <c r="C96" s="207">
        <f>+'Ark1'!J4868</f>
        <v>134</v>
      </c>
      <c r="D96" s="207" t="str">
        <f t="shared" si="13"/>
        <v>Førde</v>
      </c>
      <c r="E96" s="207">
        <f>+'Ark1'!D4868</f>
        <v>9</v>
      </c>
      <c r="F96" s="207" t="s">
        <v>575</v>
      </c>
      <c r="G96" s="90">
        <f>+'Ark1'!Q4868</f>
        <v>0</v>
      </c>
      <c r="H96" s="91">
        <f>+'Ark1'!R4868</f>
        <v>0</v>
      </c>
      <c r="I96" s="90" t="str">
        <f>IF(H96=0,"",'Ark1'!S4868)</f>
        <v/>
      </c>
      <c r="J96" s="83"/>
      <c r="K96" s="177" t="str">
        <f>IF(G96=0,"",100*H96/Måned!$G18)</f>
        <v/>
      </c>
      <c r="L96" s="83"/>
      <c r="M96" s="177" t="str">
        <f>+IF(H96=0,"",'Ark1'!AA4868)</f>
        <v/>
      </c>
      <c r="N96" s="177">
        <f>+IF(I96=0,"",'Ark1'!AB4868)</f>
        <v>0</v>
      </c>
      <c r="O96" s="250" t="str">
        <f>IF(H96=0,"",'Ark1'!W4868)</f>
        <v/>
      </c>
      <c r="P96" s="177" t="str">
        <f>IF(H96=0,"",'Ark1'!X4868)</f>
        <v/>
      </c>
      <c r="Q96" s="249"/>
      <c r="R96" s="177" t="str">
        <f>IF(H96=0,"",'Ark1'!AA4868)</f>
        <v/>
      </c>
      <c r="S96" s="177" t="str">
        <f>IF(H96=0,"",'Ark1'!AB4868)</f>
        <v/>
      </c>
      <c r="T96" s="177" t="str">
        <f>IF(H96=0,"",'Ark1'!AC4868)</f>
        <v/>
      </c>
      <c r="U96" s="83"/>
      <c r="V96" s="91" t="str">
        <f t="shared" si="12"/>
        <v/>
      </c>
      <c r="W96" s="177">
        <f>+'Ark1'!V4868</f>
        <v>0</v>
      </c>
      <c r="X96" s="225"/>
      <c r="Y96" s="252"/>
      <c r="AB96" s="229"/>
      <c r="AK96" s="89"/>
      <c r="AL96" s="89"/>
    </row>
    <row r="97" spans="1:38" ht="15.6">
      <c r="A97" s="225"/>
      <c r="B97" s="207">
        <f>+'Ark1'!C4869</f>
        <v>2024</v>
      </c>
      <c r="C97" s="207">
        <f>+'Ark1'!J4869</f>
        <v>134</v>
      </c>
      <c r="D97" s="207" t="str">
        <f t="shared" si="13"/>
        <v>Førde</v>
      </c>
      <c r="E97" s="207">
        <f>+'Ark1'!D4869</f>
        <v>10</v>
      </c>
      <c r="F97" s="207" t="s">
        <v>576</v>
      </c>
      <c r="G97" s="90">
        <f>+'Ark1'!Q4869</f>
        <v>0</v>
      </c>
      <c r="H97" s="91">
        <f>+'Ark1'!R4869</f>
        <v>0</v>
      </c>
      <c r="I97" s="90" t="str">
        <f>IF(H97=0,"",'Ark1'!S4869)</f>
        <v/>
      </c>
      <c r="J97" s="83"/>
      <c r="K97" s="177" t="str">
        <f>IF(G97=0,"",100*H97/Måned!$G19)</f>
        <v/>
      </c>
      <c r="L97" s="83"/>
      <c r="M97" s="177" t="str">
        <f>+IF(H97=0,"",'Ark1'!AA4869)</f>
        <v/>
      </c>
      <c r="N97" s="177">
        <f>+IF(I97=0,"",'Ark1'!AB4869)</f>
        <v>0</v>
      </c>
      <c r="O97" s="250" t="str">
        <f>IF(H97=0,"",'Ark1'!W4869)</f>
        <v/>
      </c>
      <c r="P97" s="177" t="str">
        <f>IF(H97=0,"",'Ark1'!X4869)</f>
        <v/>
      </c>
      <c r="Q97" s="249"/>
      <c r="R97" s="177" t="str">
        <f>IF(H97=0,"",'Ark1'!AA4869)</f>
        <v/>
      </c>
      <c r="S97" s="177" t="str">
        <f>IF(H97=0,"",'Ark1'!AB4869)</f>
        <v/>
      </c>
      <c r="T97" s="177" t="str">
        <f>IF(H97=0,"",'Ark1'!AC4869)</f>
        <v/>
      </c>
      <c r="U97" s="83"/>
      <c r="V97" s="91" t="str">
        <f t="shared" si="12"/>
        <v/>
      </c>
      <c r="W97" s="177">
        <f>+'Ark1'!V4869</f>
        <v>0</v>
      </c>
      <c r="X97" s="225"/>
      <c r="Y97" s="252"/>
      <c r="AB97" s="229"/>
      <c r="AK97" s="89"/>
      <c r="AL97" s="89"/>
    </row>
    <row r="98" spans="1:38" ht="15.6">
      <c r="A98" s="225"/>
      <c r="B98" s="207">
        <f>+'Ark1'!C4870</f>
        <v>2024</v>
      </c>
      <c r="C98" s="207">
        <f>+'Ark1'!J4870</f>
        <v>134</v>
      </c>
      <c r="D98" s="207" t="str">
        <f t="shared" si="13"/>
        <v>Førde</v>
      </c>
      <c r="E98" s="207">
        <f>+'Ark1'!D4870</f>
        <v>11</v>
      </c>
      <c r="F98" s="207" t="s">
        <v>577</v>
      </c>
      <c r="G98" s="90">
        <f>+'Ark1'!Q4870</f>
        <v>0</v>
      </c>
      <c r="H98" s="91">
        <f>+'Ark1'!R4870</f>
        <v>0</v>
      </c>
      <c r="I98" s="90" t="str">
        <f>IF(H98=0,"",'Ark1'!S4870)</f>
        <v/>
      </c>
      <c r="J98" s="83"/>
      <c r="K98" s="177" t="str">
        <f>IF(G98=0,"",100*H98/Måned!$G20)</f>
        <v/>
      </c>
      <c r="L98" s="83"/>
      <c r="M98" s="177" t="str">
        <f>+IF(H98=0,"",'Ark1'!AA4870)</f>
        <v/>
      </c>
      <c r="N98" s="177">
        <f>+IF(I98=0,"",'Ark1'!AB4870)</f>
        <v>0</v>
      </c>
      <c r="O98" s="250" t="str">
        <f>IF(H98=0,"",'Ark1'!W4870)</f>
        <v/>
      </c>
      <c r="P98" s="177" t="str">
        <f>IF(H98=0,"",'Ark1'!X4870)</f>
        <v/>
      </c>
      <c r="Q98" s="249"/>
      <c r="R98" s="177" t="str">
        <f>IF(H98=0,"",'Ark1'!AA4870)</f>
        <v/>
      </c>
      <c r="S98" s="177" t="str">
        <f>IF(H98=0,"",'Ark1'!AB4870)</f>
        <v/>
      </c>
      <c r="T98" s="177" t="str">
        <f>IF(H98=0,"",'Ark1'!AC4870)</f>
        <v/>
      </c>
      <c r="U98" s="83"/>
      <c r="V98" s="91" t="str">
        <f t="shared" si="12"/>
        <v/>
      </c>
      <c r="W98" s="177">
        <f>+'Ark1'!V4870</f>
        <v>0</v>
      </c>
      <c r="X98" s="225"/>
      <c r="Y98" s="252"/>
      <c r="AB98" s="229"/>
      <c r="AK98" s="89"/>
      <c r="AL98" s="89"/>
    </row>
    <row r="99" spans="1:38" ht="15.6">
      <c r="A99" s="225"/>
      <c r="B99" s="207">
        <f>+'Ark1'!C4871</f>
        <v>2024</v>
      </c>
      <c r="C99" s="207">
        <f>+'Ark1'!J4871</f>
        <v>134</v>
      </c>
      <c r="D99" s="207" t="str">
        <f t="shared" si="13"/>
        <v>Førde</v>
      </c>
      <c r="E99" s="207">
        <f>+'Ark1'!D4871</f>
        <v>12</v>
      </c>
      <c r="F99" s="207" t="s">
        <v>578</v>
      </c>
      <c r="G99" s="90">
        <f>+'Ark1'!Q4871</f>
        <v>0</v>
      </c>
      <c r="H99" s="91">
        <f>+'Ark1'!R4871</f>
        <v>0</v>
      </c>
      <c r="I99" s="90" t="str">
        <f>IF(H99=0,"",'Ark1'!S4871)</f>
        <v/>
      </c>
      <c r="J99" s="83"/>
      <c r="K99" s="177" t="str">
        <f>IF(G99=0,"",100*H99/Måned!$G21)</f>
        <v/>
      </c>
      <c r="L99" s="83"/>
      <c r="M99" s="177" t="str">
        <f>+IF(H99=0,"",'Ark1'!AA4871)</f>
        <v/>
      </c>
      <c r="N99" s="177">
        <f>+IF(I99=0,"",'Ark1'!AB4871)</f>
        <v>0</v>
      </c>
      <c r="O99" s="250" t="str">
        <f>IF(H99=0,"",'Ark1'!W4871)</f>
        <v/>
      </c>
      <c r="P99" s="177" t="str">
        <f>IF(H99=0,"",'Ark1'!X4871)</f>
        <v/>
      </c>
      <c r="Q99" s="249"/>
      <c r="R99" s="177" t="str">
        <f>IF(H99=0,"",'Ark1'!AA4871)</f>
        <v/>
      </c>
      <c r="S99" s="177" t="str">
        <f>IF(H99=0,"",'Ark1'!AB4871)</f>
        <v/>
      </c>
      <c r="T99" s="177" t="str">
        <f>IF(H99=0,"",'Ark1'!AC4871)</f>
        <v/>
      </c>
      <c r="U99" s="83"/>
      <c r="V99" s="91" t="str">
        <f t="shared" si="12"/>
        <v/>
      </c>
      <c r="W99" s="177">
        <f>+'Ark1'!V4871</f>
        <v>0</v>
      </c>
      <c r="X99" s="225"/>
      <c r="Y99" s="252"/>
      <c r="AB99" s="229"/>
      <c r="AK99" s="89"/>
      <c r="AL99" s="89"/>
    </row>
    <row r="100" spans="1:38">
      <c r="A100" s="225"/>
      <c r="B100" s="225"/>
      <c r="C100" s="225"/>
      <c r="D100" s="225"/>
      <c r="E100" s="225"/>
      <c r="F100" s="225"/>
      <c r="G100" s="225"/>
      <c r="H100" s="225"/>
      <c r="I100" s="225"/>
      <c r="J100" s="225"/>
      <c r="K100" s="225"/>
      <c r="L100" s="225"/>
      <c r="M100" s="225"/>
      <c r="N100" s="225"/>
      <c r="O100" s="225"/>
      <c r="P100" s="225"/>
      <c r="Q100" s="225"/>
      <c r="R100" s="225"/>
      <c r="S100" s="225"/>
      <c r="T100" s="225"/>
      <c r="U100" s="225"/>
      <c r="V100" s="225"/>
      <c r="W100" s="225"/>
      <c r="X100" s="225"/>
      <c r="Y100" s="252"/>
      <c r="AB100" s="229"/>
      <c r="AK100" s="89"/>
      <c r="AL100" s="89"/>
    </row>
    <row r="101" spans="1:38" ht="15.6">
      <c r="A101" s="225"/>
      <c r="B101" s="207">
        <f>+'Ark1'!C4872</f>
        <v>2024</v>
      </c>
      <c r="C101" s="207">
        <f>+'Ark1'!J4872</f>
        <v>141</v>
      </c>
      <c r="D101" s="207" t="s">
        <v>34</v>
      </c>
      <c r="E101" s="207">
        <f>+'Ark1'!D4872</f>
        <v>1</v>
      </c>
      <c r="F101" s="207" t="s">
        <v>568</v>
      </c>
      <c r="G101" s="90">
        <f>+'Ark1'!Q4872</f>
        <v>3</v>
      </c>
      <c r="H101" s="91">
        <f>+'Ark1'!R4872</f>
        <v>4</v>
      </c>
      <c r="I101" s="90">
        <f>IF(H101=0,"",'Ark1'!S4872)</f>
        <v>4</v>
      </c>
      <c r="J101" s="83"/>
      <c r="K101" s="177">
        <f>IF(G101=0,"",100*H101/Måned!$G10)</f>
        <v>0.14765596160944999</v>
      </c>
      <c r="L101" s="83"/>
      <c r="M101" s="177">
        <f>+IF(H101=0,"",'Ark1'!AA4872)</f>
        <v>2.5023738729454763</v>
      </c>
      <c r="N101" s="177">
        <f>+IF(I101=0,"",'Ark1'!AB4872)</f>
        <v>2.384848003542364</v>
      </c>
      <c r="O101" s="250">
        <f>IF(H101=0,"",'Ark1'!W4872)</f>
        <v>60.75</v>
      </c>
      <c r="P101" s="177">
        <f>IF(H101=0,"",'Ark1'!X4872)</f>
        <v>144.17659804983751</v>
      </c>
      <c r="Q101" s="249"/>
      <c r="R101" s="177">
        <f>IF(H101=0,"",'Ark1'!AA4872)</f>
        <v>2.5023738729454763</v>
      </c>
      <c r="S101" s="177">
        <f>IF(H101=0,"",'Ark1'!AB4872)</f>
        <v>2.384848003542364</v>
      </c>
      <c r="T101" s="177">
        <f>IF(H101=0,"",'Ark1'!AC4872)</f>
        <v>-71.739391235444629</v>
      </c>
      <c r="U101" s="83"/>
      <c r="V101" s="91">
        <f t="shared" ref="V101:V112" si="14">+(IF(H101=0,"",I101/G101))</f>
        <v>1.3333333333333333</v>
      </c>
      <c r="W101" s="177">
        <f>+'Ark1'!V4872</f>
        <v>7</v>
      </c>
      <c r="X101" s="225"/>
      <c r="Y101" s="252"/>
      <c r="AB101" s="229"/>
      <c r="AK101" s="89"/>
      <c r="AL101" s="89"/>
    </row>
    <row r="102" spans="1:38" ht="15.6">
      <c r="A102" s="225"/>
      <c r="B102" s="207">
        <f>+'Ark1'!C4873</f>
        <v>2024</v>
      </c>
      <c r="C102" s="207">
        <f>+'Ark1'!J4873</f>
        <v>141</v>
      </c>
      <c r="D102" s="207" t="str">
        <f t="shared" ref="D102:D112" si="15">+D101</f>
        <v>Ølen</v>
      </c>
      <c r="E102" s="207">
        <f>+'Ark1'!D4873</f>
        <v>2</v>
      </c>
      <c r="F102" s="207" t="s">
        <v>569</v>
      </c>
      <c r="G102" s="90">
        <f>+'Ark1'!Q4873</f>
        <v>2</v>
      </c>
      <c r="H102" s="91">
        <f>+'Ark1'!R4873</f>
        <v>60</v>
      </c>
      <c r="I102" s="90">
        <f>IF(H102=0,"",'Ark1'!S4873)</f>
        <v>60</v>
      </c>
      <c r="J102" s="83"/>
      <c r="K102" s="177">
        <f>IF(G102=0,"",100*H102/Måned!$G11)</f>
        <v>2.2421524663677128</v>
      </c>
      <c r="L102" s="83"/>
      <c r="M102" s="177">
        <f>+IF(H102=0,"",'Ark1'!AA4873)</f>
        <v>22.688984784594457</v>
      </c>
      <c r="N102" s="177">
        <f>+IF(I102=0,"",'Ark1'!AB4873)</f>
        <v>4.8176469590685436</v>
      </c>
      <c r="O102" s="250">
        <f>IF(H102=0,"",'Ark1'!W4873)</f>
        <v>56.08333333333335</v>
      </c>
      <c r="P102" s="177">
        <f>IF(H102=0,"",'Ark1'!X4873)</f>
        <v>132.79703864210899</v>
      </c>
      <c r="Q102" s="249"/>
      <c r="R102" s="177">
        <f>IF(H102=0,"",'Ark1'!AA4873)</f>
        <v>22.688984784594457</v>
      </c>
      <c r="S102" s="177">
        <f>IF(H102=0,"",'Ark1'!AB4873)</f>
        <v>4.8176469590685436</v>
      </c>
      <c r="T102" s="177">
        <f>IF(H102=0,"",'Ark1'!AC4873)</f>
        <v>-63.726301549735552</v>
      </c>
      <c r="U102" s="83"/>
      <c r="V102" s="91">
        <f t="shared" si="14"/>
        <v>30</v>
      </c>
      <c r="W102" s="177">
        <f>+'Ark1'!V4873</f>
        <v>8.5833333333333357</v>
      </c>
      <c r="X102" s="225"/>
      <c r="Y102" s="252"/>
      <c r="AB102" s="229"/>
      <c r="AK102" s="89"/>
      <c r="AL102" s="89"/>
    </row>
    <row r="103" spans="1:38" ht="15.6">
      <c r="A103" s="225"/>
      <c r="B103" s="207">
        <f>+'Ark1'!C4874</f>
        <v>2024</v>
      </c>
      <c r="C103" s="207">
        <f>+'Ark1'!J4874</f>
        <v>141</v>
      </c>
      <c r="D103" s="207" t="str">
        <f t="shared" si="15"/>
        <v>Ølen</v>
      </c>
      <c r="E103" s="207">
        <f>+'Ark1'!D4874</f>
        <v>3</v>
      </c>
      <c r="F103" s="207" t="s">
        <v>570</v>
      </c>
      <c r="G103" s="90">
        <f>+'Ark1'!Q4874</f>
        <v>3</v>
      </c>
      <c r="H103" s="91">
        <f>+'Ark1'!R4874</f>
        <v>10</v>
      </c>
      <c r="I103" s="90">
        <f>IF(H103=0,"",'Ark1'!S4874)</f>
        <v>10</v>
      </c>
      <c r="J103" s="83"/>
      <c r="K103" s="177">
        <f>IF(G103=0,"",100*H103/Måned!$G12)</f>
        <v>0.47192071731949031</v>
      </c>
      <c r="L103" s="83"/>
      <c r="M103" s="177">
        <f>+IF(H103=0,"",'Ark1'!AA4874)</f>
        <v>8.5156561696676647</v>
      </c>
      <c r="N103" s="177">
        <f>+IF(I103=0,"",'Ark1'!AB4874)</f>
        <v>2.0223748416156142</v>
      </c>
      <c r="O103" s="250">
        <f>IF(H103=0,"",'Ark1'!W4874)</f>
        <v>57.1</v>
      </c>
      <c r="P103" s="177">
        <f>IF(H103=0,"",'Ark1'!X4874)</f>
        <v>155.53629469122421</v>
      </c>
      <c r="Q103" s="249"/>
      <c r="R103" s="177">
        <f>IF(H103=0,"",'Ark1'!AA4874)</f>
        <v>8.5156561696676647</v>
      </c>
      <c r="S103" s="177">
        <f>IF(H103=0,"",'Ark1'!AB4874)</f>
        <v>2.0223748416156142</v>
      </c>
      <c r="T103" s="177">
        <f>IF(H103=0,"",'Ark1'!AC4874)</f>
        <v>-52.526300204042997</v>
      </c>
      <c r="U103" s="83"/>
      <c r="V103" s="91">
        <f t="shared" si="14"/>
        <v>3.3333333333333335</v>
      </c>
      <c r="W103" s="177">
        <f>+'Ark1'!V4874</f>
        <v>12.3</v>
      </c>
      <c r="X103" s="225"/>
      <c r="Y103" s="252"/>
      <c r="AB103" s="229"/>
      <c r="AK103" s="89"/>
      <c r="AL103" s="89"/>
    </row>
    <row r="104" spans="1:38" ht="15.6">
      <c r="A104" s="225"/>
      <c r="B104" s="207">
        <f>+'Ark1'!C4875</f>
        <v>2024</v>
      </c>
      <c r="C104" s="207">
        <f>+'Ark1'!J4875</f>
        <v>141</v>
      </c>
      <c r="D104" s="207" t="str">
        <f t="shared" si="15"/>
        <v>Ølen</v>
      </c>
      <c r="E104" s="207">
        <f>+'Ark1'!D4875</f>
        <v>4</v>
      </c>
      <c r="F104" s="207" t="s">
        <v>571</v>
      </c>
      <c r="G104" s="90">
        <f>+'Ark1'!Q4875</f>
        <v>1</v>
      </c>
      <c r="H104" s="91">
        <f>+'Ark1'!R4875</f>
        <v>1</v>
      </c>
      <c r="I104" s="90">
        <f>IF(H104=0,"",'Ark1'!S4875)</f>
        <v>1</v>
      </c>
      <c r="J104" s="83"/>
      <c r="K104" s="177">
        <f>IF(G104=0,"",100*H104/Måned!$G13)</f>
        <v>3.3704078193461412E-2</v>
      </c>
      <c r="L104" s="83"/>
      <c r="M104" s="177">
        <f>+IF(H104=0,"",'Ark1'!AA4875)</f>
        <v>0</v>
      </c>
      <c r="N104" s="177">
        <f>+IF(I104=0,"",'Ark1'!AB4875)</f>
        <v>0</v>
      </c>
      <c r="O104" s="250">
        <f>IF(H104=0,"",'Ark1'!W4875)</f>
        <v>58</v>
      </c>
      <c r="P104" s="177">
        <f>IF(H104=0,"",'Ark1'!X4875)</f>
        <v>168.14734561213436</v>
      </c>
      <c r="Q104" s="249"/>
      <c r="R104" s="177">
        <f>IF(H104=0,"",'Ark1'!AA4875)</f>
        <v>0</v>
      </c>
      <c r="S104" s="177">
        <f>IF(H104=0,"",'Ark1'!AB4875)</f>
        <v>0</v>
      </c>
      <c r="T104" s="177">
        <f>IF(H104=0,"",'Ark1'!AC4875)</f>
        <v>0</v>
      </c>
      <c r="U104" s="83"/>
      <c r="V104" s="91">
        <f t="shared" si="14"/>
        <v>1</v>
      </c>
      <c r="W104" s="177">
        <f>+'Ark1'!V4875</f>
        <v>14</v>
      </c>
      <c r="X104" s="225"/>
      <c r="Y104" s="252"/>
      <c r="AB104" s="229"/>
    </row>
    <row r="105" spans="1:38" ht="15.6">
      <c r="A105" s="225"/>
      <c r="B105" s="207">
        <f>+'Ark1'!C4876</f>
        <v>2024</v>
      </c>
      <c r="C105" s="207">
        <f>+'Ark1'!J4876</f>
        <v>141</v>
      </c>
      <c r="D105" s="207" t="str">
        <f t="shared" si="15"/>
        <v>Ølen</v>
      </c>
      <c r="E105" s="207">
        <f>+'Ark1'!D4876</f>
        <v>5</v>
      </c>
      <c r="F105" s="207" t="s">
        <v>467</v>
      </c>
      <c r="G105" s="90">
        <f>+'Ark1'!Q4876</f>
        <v>2</v>
      </c>
      <c r="H105" s="91">
        <f>+'Ark1'!R4876</f>
        <v>4</v>
      </c>
      <c r="I105" s="90">
        <f>IF(H105=0,"",'Ark1'!S4876)</f>
        <v>4</v>
      </c>
      <c r="J105" s="83"/>
      <c r="K105" s="177">
        <f>IF(G105=0,"",100*H105/Måned!$G14)</f>
        <v>0.14903129657228018</v>
      </c>
      <c r="L105" s="83"/>
      <c r="M105" s="177">
        <f>+IF(H105=0,"",'Ark1'!AA4876)</f>
        <v>2.7395255063607302</v>
      </c>
      <c r="N105" s="177">
        <f>+IF(I105=0,"",'Ark1'!AB4876)</f>
        <v>3.0310889132455352</v>
      </c>
      <c r="O105" s="250">
        <f>IF(H105=0,"",'Ark1'!W4876)</f>
        <v>59.75</v>
      </c>
      <c r="P105" s="177">
        <f>IF(H105=0,"",'Ark1'!X4876)</f>
        <v>144.52871072589383</v>
      </c>
      <c r="Q105" s="249"/>
      <c r="R105" s="177">
        <f>IF(H105=0,"",'Ark1'!AA4876)</f>
        <v>2.7395255063607302</v>
      </c>
      <c r="S105" s="177">
        <f>IF(H105=0,"",'Ark1'!AB4876)</f>
        <v>3.0310889132455352</v>
      </c>
      <c r="T105" s="177">
        <f>IF(H105=0,"",'Ark1'!AC4876)</f>
        <v>85.804653989988992</v>
      </c>
      <c r="U105" s="83"/>
      <c r="V105" s="91">
        <f t="shared" si="14"/>
        <v>2</v>
      </c>
      <c r="W105" s="177">
        <f>+'Ark1'!V4876</f>
        <v>7</v>
      </c>
      <c r="X105" s="225"/>
      <c r="Y105" s="252"/>
      <c r="AB105" s="229"/>
    </row>
    <row r="106" spans="1:38" ht="15.6">
      <c r="A106" s="225"/>
      <c r="B106" s="207">
        <f>+'Ark1'!C4877</f>
        <v>2024</v>
      </c>
      <c r="C106" s="207">
        <f>+'Ark1'!J4877</f>
        <v>141</v>
      </c>
      <c r="D106" s="207" t="str">
        <f t="shared" si="15"/>
        <v>Ølen</v>
      </c>
      <c r="E106" s="207">
        <f>+'Ark1'!D4877</f>
        <v>6</v>
      </c>
      <c r="F106" s="207" t="s">
        <v>572</v>
      </c>
      <c r="G106" s="90">
        <f>+'Ark1'!Q4877</f>
        <v>1</v>
      </c>
      <c r="H106" s="91">
        <f>+'Ark1'!R4877</f>
        <v>1</v>
      </c>
      <c r="I106" s="90">
        <f>IF(H106=0,"",'Ark1'!S4877)</f>
        <v>1</v>
      </c>
      <c r="J106" s="83"/>
      <c r="K106" s="177">
        <f>IF(G106=0,"",100*H106/Måned!$G15)</f>
        <v>0.10548523206751055</v>
      </c>
      <c r="L106" s="83"/>
      <c r="M106" s="177">
        <f>+IF(H106=0,"",'Ark1'!AA4877)</f>
        <v>0</v>
      </c>
      <c r="N106" s="177">
        <f>+IF(I106=0,"",'Ark1'!AB4877)</f>
        <v>0</v>
      </c>
      <c r="O106" s="250">
        <f>IF(H106=0,"",'Ark1'!W4877)</f>
        <v>56</v>
      </c>
      <c r="P106" s="177">
        <f>IF(H106=0,"",'Ark1'!X4877)</f>
        <v>222.75189599133256</v>
      </c>
      <c r="Q106" s="249"/>
      <c r="R106" s="177">
        <f>IF(H106=0,"",'Ark1'!AA4877)</f>
        <v>0</v>
      </c>
      <c r="S106" s="177">
        <f>IF(H106=0,"",'Ark1'!AB4877)</f>
        <v>0</v>
      </c>
      <c r="T106" s="177">
        <f>IF(H106=0,"",'Ark1'!AC4877)</f>
        <v>0</v>
      </c>
      <c r="U106" s="83"/>
      <c r="V106" s="91">
        <f t="shared" si="14"/>
        <v>1</v>
      </c>
      <c r="W106" s="177">
        <f>+'Ark1'!V4877</f>
        <v>14</v>
      </c>
      <c r="X106" s="225"/>
      <c r="Y106" s="252"/>
      <c r="AB106" s="229"/>
    </row>
    <row r="107" spans="1:38" ht="15.6">
      <c r="A107" s="225"/>
      <c r="B107" s="207">
        <f>+'Ark1'!C4878</f>
        <v>2024</v>
      </c>
      <c r="C107" s="207">
        <f>+'Ark1'!J4878</f>
        <v>141</v>
      </c>
      <c r="D107" s="207" t="str">
        <f t="shared" si="15"/>
        <v>Ølen</v>
      </c>
      <c r="E107" s="207">
        <f>+'Ark1'!D4878</f>
        <v>7</v>
      </c>
      <c r="F107" s="207" t="s">
        <v>573</v>
      </c>
      <c r="G107" s="90">
        <f>+'Ark1'!Q4878</f>
        <v>0</v>
      </c>
      <c r="H107" s="91">
        <f>+'Ark1'!R4878</f>
        <v>0</v>
      </c>
      <c r="I107" s="90" t="str">
        <f>IF(H107=0,"",'Ark1'!S4878)</f>
        <v/>
      </c>
      <c r="J107" s="83"/>
      <c r="K107" s="177" t="str">
        <f>IF(G107=0,"",100*H107/Måned!$G16)</f>
        <v/>
      </c>
      <c r="L107" s="83"/>
      <c r="M107" s="177" t="str">
        <f>+IF(H107=0,"",'Ark1'!AA4878)</f>
        <v/>
      </c>
      <c r="N107" s="177">
        <f>+IF(I107=0,"",'Ark1'!AB4878)</f>
        <v>0</v>
      </c>
      <c r="O107" s="250" t="str">
        <f>IF(H107=0,"",'Ark1'!W4878)</f>
        <v/>
      </c>
      <c r="P107" s="177" t="str">
        <f>IF(H107=0,"",'Ark1'!X4878)</f>
        <v/>
      </c>
      <c r="Q107" s="249"/>
      <c r="R107" s="177" t="str">
        <f>IF(H107=0,"",'Ark1'!AA4878)</f>
        <v/>
      </c>
      <c r="S107" s="177" t="str">
        <f>IF(H107=0,"",'Ark1'!AB4878)</f>
        <v/>
      </c>
      <c r="T107" s="177" t="str">
        <f>IF(H107=0,"",'Ark1'!AC4878)</f>
        <v/>
      </c>
      <c r="U107" s="83"/>
      <c r="V107" s="91" t="str">
        <f t="shared" si="14"/>
        <v/>
      </c>
      <c r="W107" s="177">
        <f>+'Ark1'!V4878</f>
        <v>0</v>
      </c>
      <c r="X107" s="225"/>
      <c r="Y107" s="252"/>
      <c r="AB107" s="229"/>
    </row>
    <row r="108" spans="1:38" ht="15.6">
      <c r="A108" s="225"/>
      <c r="B108" s="207">
        <f>+'Ark1'!C4879</f>
        <v>2024</v>
      </c>
      <c r="C108" s="207">
        <f>+'Ark1'!J4879</f>
        <v>141</v>
      </c>
      <c r="D108" s="207" t="str">
        <f t="shared" si="15"/>
        <v>Ølen</v>
      </c>
      <c r="E108" s="207">
        <f>+'Ark1'!D4879</f>
        <v>8</v>
      </c>
      <c r="F108" s="207" t="s">
        <v>574</v>
      </c>
      <c r="G108" s="90">
        <f>+'Ark1'!Q4879</f>
        <v>0</v>
      </c>
      <c r="H108" s="91">
        <f>+'Ark1'!R4879</f>
        <v>0</v>
      </c>
      <c r="I108" s="90" t="str">
        <f>IF(H108=0,"",'Ark1'!S4879)</f>
        <v/>
      </c>
      <c r="J108" s="83"/>
      <c r="K108" s="177" t="str">
        <f>IF(G108=0,"",100*H108/Måned!$G17)</f>
        <v/>
      </c>
      <c r="L108" s="83"/>
      <c r="M108" s="177" t="str">
        <f>+IF(H108=0,"",'Ark1'!AA4879)</f>
        <v/>
      </c>
      <c r="N108" s="177">
        <f>+IF(I108=0,"",'Ark1'!AB4879)</f>
        <v>0</v>
      </c>
      <c r="O108" s="250" t="str">
        <f>IF(H108=0,"",'Ark1'!W4879)</f>
        <v/>
      </c>
      <c r="P108" s="177" t="str">
        <f>IF(H108=0,"",'Ark1'!X4879)</f>
        <v/>
      </c>
      <c r="Q108" s="249"/>
      <c r="R108" s="177" t="str">
        <f>IF(H108=0,"",'Ark1'!AA4879)</f>
        <v/>
      </c>
      <c r="S108" s="177" t="str">
        <f>IF(H108=0,"",'Ark1'!AB4879)</f>
        <v/>
      </c>
      <c r="T108" s="177" t="str">
        <f>IF(H108=0,"",'Ark1'!AC4879)</f>
        <v/>
      </c>
      <c r="U108" s="83"/>
      <c r="V108" s="91" t="str">
        <f t="shared" si="14"/>
        <v/>
      </c>
      <c r="W108" s="177">
        <f>+'Ark1'!V4879</f>
        <v>0</v>
      </c>
      <c r="X108" s="225"/>
      <c r="Y108" s="252"/>
      <c r="AB108" s="229"/>
    </row>
    <row r="109" spans="1:38" ht="15.6">
      <c r="A109" s="225"/>
      <c r="B109" s="207">
        <f>+'Ark1'!C4880</f>
        <v>2024</v>
      </c>
      <c r="C109" s="207">
        <f>+'Ark1'!J4880</f>
        <v>141</v>
      </c>
      <c r="D109" s="207" t="str">
        <f t="shared" si="15"/>
        <v>Ølen</v>
      </c>
      <c r="E109" s="207">
        <f>+'Ark1'!D4880</f>
        <v>9</v>
      </c>
      <c r="F109" s="207" t="s">
        <v>575</v>
      </c>
      <c r="G109" s="90">
        <f>+'Ark1'!Q4880</f>
        <v>0</v>
      </c>
      <c r="H109" s="91">
        <f>+'Ark1'!R4880</f>
        <v>0</v>
      </c>
      <c r="I109" s="90" t="str">
        <f>IF(H109=0,"",'Ark1'!S4880)</f>
        <v/>
      </c>
      <c r="J109" s="83"/>
      <c r="K109" s="177" t="str">
        <f>IF(G109=0,"",100*H109/Måned!$G18)</f>
        <v/>
      </c>
      <c r="L109" s="83"/>
      <c r="M109" s="177" t="str">
        <f>+IF(H109=0,"",'Ark1'!AA4880)</f>
        <v/>
      </c>
      <c r="N109" s="177">
        <f>+IF(I109=0,"",'Ark1'!AB4880)</f>
        <v>0</v>
      </c>
      <c r="O109" s="250" t="str">
        <f>IF(H109=0,"",'Ark1'!W4880)</f>
        <v/>
      </c>
      <c r="P109" s="177" t="str">
        <f>IF(H109=0,"",'Ark1'!X4880)</f>
        <v/>
      </c>
      <c r="Q109" s="249"/>
      <c r="R109" s="177" t="str">
        <f>IF(H109=0,"",'Ark1'!AA4880)</f>
        <v/>
      </c>
      <c r="S109" s="177" t="str">
        <f>IF(H109=0,"",'Ark1'!AB4880)</f>
        <v/>
      </c>
      <c r="T109" s="177" t="str">
        <f>IF(H109=0,"",'Ark1'!AC4880)</f>
        <v/>
      </c>
      <c r="U109" s="83"/>
      <c r="V109" s="91" t="str">
        <f t="shared" si="14"/>
        <v/>
      </c>
      <c r="W109" s="177">
        <f>+'Ark1'!V4880</f>
        <v>0</v>
      </c>
      <c r="X109" s="225"/>
      <c r="Y109" s="252"/>
      <c r="AB109" s="229"/>
    </row>
    <row r="110" spans="1:38" ht="15.6">
      <c r="A110" s="225"/>
      <c r="B110" s="207">
        <f>+'Ark1'!C4881</f>
        <v>2024</v>
      </c>
      <c r="C110" s="207">
        <f>+'Ark1'!J4881</f>
        <v>141</v>
      </c>
      <c r="D110" s="207" t="str">
        <f t="shared" si="15"/>
        <v>Ølen</v>
      </c>
      <c r="E110" s="207">
        <f>+'Ark1'!D4881</f>
        <v>10</v>
      </c>
      <c r="F110" s="207" t="s">
        <v>576</v>
      </c>
      <c r="G110" s="90">
        <f>+'Ark1'!Q4881</f>
        <v>0</v>
      </c>
      <c r="H110" s="91">
        <f>+'Ark1'!R4881</f>
        <v>0</v>
      </c>
      <c r="I110" s="90" t="str">
        <f>IF(H110=0,"",'Ark1'!S4881)</f>
        <v/>
      </c>
      <c r="J110" s="83"/>
      <c r="K110" s="177" t="str">
        <f>IF(G110=0,"",100*H110/Måned!$G19)</f>
        <v/>
      </c>
      <c r="L110" s="83"/>
      <c r="M110" s="177" t="str">
        <f>+IF(H110=0,"",'Ark1'!AA4881)</f>
        <v/>
      </c>
      <c r="N110" s="177">
        <f>+IF(I110=0,"",'Ark1'!AB4881)</f>
        <v>0</v>
      </c>
      <c r="O110" s="250" t="str">
        <f>IF(H110=0,"",'Ark1'!W4881)</f>
        <v/>
      </c>
      <c r="P110" s="177" t="str">
        <f>IF(H110=0,"",'Ark1'!X4881)</f>
        <v/>
      </c>
      <c r="Q110" s="249"/>
      <c r="R110" s="177" t="str">
        <f>IF(H110=0,"",'Ark1'!AA4881)</f>
        <v/>
      </c>
      <c r="S110" s="177" t="str">
        <f>IF(H110=0,"",'Ark1'!AB4881)</f>
        <v/>
      </c>
      <c r="T110" s="177" t="str">
        <f>IF(H110=0,"",'Ark1'!AC4881)</f>
        <v/>
      </c>
      <c r="U110" s="83"/>
      <c r="V110" s="91" t="str">
        <f t="shared" si="14"/>
        <v/>
      </c>
      <c r="W110" s="177">
        <f>+'Ark1'!V4881</f>
        <v>0</v>
      </c>
      <c r="X110" s="225"/>
      <c r="Y110" s="252"/>
      <c r="AB110" s="229"/>
    </row>
    <row r="111" spans="1:38" ht="15.6">
      <c r="A111" s="225"/>
      <c r="B111" s="207">
        <f>+'Ark1'!C4882</f>
        <v>2024</v>
      </c>
      <c r="C111" s="207">
        <f>+'Ark1'!J4882</f>
        <v>141</v>
      </c>
      <c r="D111" s="207" t="str">
        <f t="shared" si="15"/>
        <v>Ølen</v>
      </c>
      <c r="E111" s="207">
        <f>+'Ark1'!D4882</f>
        <v>11</v>
      </c>
      <c r="F111" s="207" t="s">
        <v>577</v>
      </c>
      <c r="G111" s="90">
        <f>+'Ark1'!Q4882</f>
        <v>0</v>
      </c>
      <c r="H111" s="91">
        <f>+'Ark1'!R4882</f>
        <v>0</v>
      </c>
      <c r="I111" s="90" t="str">
        <f>IF(H111=0,"",'Ark1'!S4882)</f>
        <v/>
      </c>
      <c r="J111" s="83"/>
      <c r="K111" s="177" t="str">
        <f>IF(G111=0,"",100*H111/Måned!$G20)</f>
        <v/>
      </c>
      <c r="L111" s="83"/>
      <c r="M111" s="177" t="str">
        <f>+IF(H111=0,"",'Ark1'!AA4882)</f>
        <v/>
      </c>
      <c r="N111" s="177">
        <f>+IF(I111=0,"",'Ark1'!AB4882)</f>
        <v>0</v>
      </c>
      <c r="O111" s="250" t="str">
        <f>IF(H111=0,"",'Ark1'!W4882)</f>
        <v/>
      </c>
      <c r="P111" s="177" t="str">
        <f>IF(H111=0,"",'Ark1'!X4882)</f>
        <v/>
      </c>
      <c r="Q111" s="249"/>
      <c r="R111" s="177" t="str">
        <f>IF(H111=0,"",'Ark1'!AA4882)</f>
        <v/>
      </c>
      <c r="S111" s="177" t="str">
        <f>IF(H111=0,"",'Ark1'!AB4882)</f>
        <v/>
      </c>
      <c r="T111" s="177" t="str">
        <f>IF(H111=0,"",'Ark1'!AC4882)</f>
        <v/>
      </c>
      <c r="U111" s="83"/>
      <c r="V111" s="91" t="str">
        <f t="shared" si="14"/>
        <v/>
      </c>
      <c r="W111" s="177">
        <f>+'Ark1'!V4882</f>
        <v>0</v>
      </c>
      <c r="X111" s="225"/>
      <c r="Y111" s="252"/>
      <c r="AB111" s="229"/>
    </row>
    <row r="112" spans="1:38" ht="15.6">
      <c r="A112" s="225"/>
      <c r="B112" s="207">
        <f>+'Ark1'!C4883</f>
        <v>2024</v>
      </c>
      <c r="C112" s="207">
        <f>+'Ark1'!J4883</f>
        <v>141</v>
      </c>
      <c r="D112" s="207" t="str">
        <f t="shared" si="15"/>
        <v>Ølen</v>
      </c>
      <c r="E112" s="207">
        <f>+'Ark1'!D4883</f>
        <v>12</v>
      </c>
      <c r="F112" s="207" t="s">
        <v>578</v>
      </c>
      <c r="G112" s="90">
        <f>+'Ark1'!Q4883</f>
        <v>0</v>
      </c>
      <c r="H112" s="91">
        <f>+'Ark1'!R4883</f>
        <v>0</v>
      </c>
      <c r="I112" s="90" t="str">
        <f>IF(H112=0,"",'Ark1'!S4883)</f>
        <v/>
      </c>
      <c r="J112" s="83"/>
      <c r="K112" s="177" t="str">
        <f>IF(G112=0,"",100*H112/Måned!$G21)</f>
        <v/>
      </c>
      <c r="L112" s="83"/>
      <c r="M112" s="177" t="str">
        <f>+IF(H112=0,"",'Ark1'!AA4883)</f>
        <v/>
      </c>
      <c r="N112" s="177">
        <f>+IF(I112=0,"",'Ark1'!AB4883)</f>
        <v>0</v>
      </c>
      <c r="O112" s="250" t="str">
        <f>IF(H112=0,"",'Ark1'!W4883)</f>
        <v/>
      </c>
      <c r="P112" s="177" t="str">
        <f>IF(H112=0,"",'Ark1'!X4883)</f>
        <v/>
      </c>
      <c r="Q112" s="249"/>
      <c r="R112" s="177" t="str">
        <f>IF(H112=0,"",'Ark1'!AA4883)</f>
        <v/>
      </c>
      <c r="S112" s="177" t="str">
        <f>IF(H112=0,"",'Ark1'!AB4883)</f>
        <v/>
      </c>
      <c r="T112" s="177" t="str">
        <f>IF(H112=0,"",'Ark1'!AC4883)</f>
        <v/>
      </c>
      <c r="U112" s="83"/>
      <c r="V112" s="91" t="str">
        <f t="shared" si="14"/>
        <v/>
      </c>
      <c r="W112" s="177">
        <f>+'Ark1'!V4883</f>
        <v>0</v>
      </c>
      <c r="X112" s="225"/>
      <c r="Y112" s="252"/>
      <c r="AB112" s="229"/>
    </row>
    <row r="113" spans="1:38">
      <c r="A113" s="225"/>
      <c r="B113" s="225"/>
      <c r="C113" s="225"/>
      <c r="D113" s="225"/>
      <c r="E113" s="225"/>
      <c r="F113" s="225"/>
      <c r="G113" s="225"/>
      <c r="H113" s="225"/>
      <c r="I113" s="225"/>
      <c r="J113" s="225"/>
      <c r="K113" s="225"/>
      <c r="L113" s="225"/>
      <c r="M113" s="225"/>
      <c r="N113" s="225"/>
      <c r="O113" s="225"/>
      <c r="P113" s="225"/>
      <c r="Q113" s="225"/>
      <c r="R113" s="225"/>
      <c r="S113" s="225"/>
      <c r="T113" s="225"/>
      <c r="U113" s="225"/>
      <c r="V113" s="225"/>
      <c r="W113" s="225"/>
      <c r="X113" s="225"/>
      <c r="Y113" s="252"/>
      <c r="AB113" s="229"/>
    </row>
    <row r="114" spans="1:38" ht="15.6">
      <c r="A114" s="225"/>
      <c r="B114" s="207">
        <f>+'Ark1'!C4884</f>
        <v>2024</v>
      </c>
      <c r="C114" s="207">
        <f>+'Ark1'!J4884</f>
        <v>143</v>
      </c>
      <c r="D114" s="207" t="s">
        <v>43</v>
      </c>
      <c r="E114" s="207">
        <f>+'Ark1'!D4884</f>
        <v>1</v>
      </c>
      <c r="F114" s="207" t="s">
        <v>568</v>
      </c>
      <c r="G114" s="90">
        <f>+'Ark1'!Q4884</f>
        <v>4</v>
      </c>
      <c r="H114" s="91">
        <f>+'Ark1'!R4884</f>
        <v>5</v>
      </c>
      <c r="I114" s="90">
        <f>IF(H114=0,"",'Ark1'!S4884)</f>
        <v>5</v>
      </c>
      <c r="J114" s="83"/>
      <c r="K114" s="177">
        <f>IF(G114=0,"",100*H114/Måned!$G10)</f>
        <v>0.18456995201181248</v>
      </c>
      <c r="L114" s="83"/>
      <c r="M114" s="177">
        <f>+IF(H114=0,"",'Ark1'!AA4884)</f>
        <v>13.49082651285671</v>
      </c>
      <c r="N114" s="177">
        <f>+IF(I114=0,"",'Ark1'!AB4884)</f>
        <v>2.135415650406228</v>
      </c>
      <c r="O114" s="250">
        <f>IF(H114=0,"",'Ark1'!W4884)</f>
        <v>62.2</v>
      </c>
      <c r="P114" s="177">
        <f>IF(H114=0,"",'Ark1'!X4884)</f>
        <v>158.76489707475622</v>
      </c>
      <c r="Q114" s="249"/>
      <c r="R114" s="177">
        <f>IF(H114=0,"",'Ark1'!AA4884)</f>
        <v>13.49082651285671</v>
      </c>
      <c r="S114" s="177">
        <f>IF(H114=0,"",'Ark1'!AB4884)</f>
        <v>2.135415650406228</v>
      </c>
      <c r="T114" s="177">
        <f>IF(H114=0,"",'Ark1'!AC4884)</f>
        <v>-23.840167790363921</v>
      </c>
      <c r="U114" s="83"/>
      <c r="V114" s="91">
        <f t="shared" ref="V114:V125" si="16">+(IF(H114=0,"",I114/G114))</f>
        <v>1.25</v>
      </c>
      <c r="W114" s="177">
        <f>+'Ark1'!V4884</f>
        <v>2.8</v>
      </c>
      <c r="X114" s="225"/>
      <c r="Y114" s="252"/>
      <c r="AB114" s="229"/>
      <c r="AK114" s="89"/>
      <c r="AL114" s="89"/>
    </row>
    <row r="115" spans="1:38" ht="15.6">
      <c r="A115" s="225"/>
      <c r="B115" s="207">
        <f>+'Ark1'!C4885</f>
        <v>2024</v>
      </c>
      <c r="C115" s="207">
        <f>+'Ark1'!J4885</f>
        <v>143</v>
      </c>
      <c r="D115" s="207" t="str">
        <f t="shared" ref="D115:D125" si="17">+D114</f>
        <v>Nordfjord</v>
      </c>
      <c r="E115" s="207">
        <f>+'Ark1'!D4885</f>
        <v>2</v>
      </c>
      <c r="F115" s="207" t="s">
        <v>569</v>
      </c>
      <c r="G115" s="90">
        <f>+'Ark1'!Q4885</f>
        <v>1</v>
      </c>
      <c r="H115" s="91">
        <f>+'Ark1'!R4885</f>
        <v>1</v>
      </c>
      <c r="I115" s="90">
        <f>IF(H115=0,"",'Ark1'!S4885)</f>
        <v>1</v>
      </c>
      <c r="J115" s="83"/>
      <c r="K115" s="177">
        <f>IF(G115=0,"",100*H115/Måned!$G11)</f>
        <v>3.7369207772795218E-2</v>
      </c>
      <c r="L115" s="83"/>
      <c r="M115" s="177">
        <f>+IF(H115=0,"",'Ark1'!AA4885)</f>
        <v>0</v>
      </c>
      <c r="N115" s="177">
        <f>+IF(I115=0,"",'Ark1'!AB4885)</f>
        <v>0</v>
      </c>
      <c r="O115" s="250">
        <f>IF(H115=0,"",'Ark1'!W4885)</f>
        <v>65</v>
      </c>
      <c r="P115" s="177">
        <f>IF(H115=0,"",'Ark1'!X4885)</f>
        <v>183.85698808234019</v>
      </c>
      <c r="Q115" s="249"/>
      <c r="R115" s="177">
        <f>IF(H115=0,"",'Ark1'!AA4885)</f>
        <v>0</v>
      </c>
      <c r="S115" s="177">
        <f>IF(H115=0,"",'Ark1'!AB4885)</f>
        <v>0</v>
      </c>
      <c r="T115" s="177">
        <f>IF(H115=0,"",'Ark1'!AC4885)</f>
        <v>0</v>
      </c>
      <c r="U115" s="83"/>
      <c r="V115" s="91">
        <f t="shared" si="16"/>
        <v>1</v>
      </c>
      <c r="W115" s="177">
        <f>+'Ark1'!V4885</f>
        <v>0</v>
      </c>
      <c r="X115" s="225"/>
      <c r="Y115" s="252"/>
      <c r="AB115" s="229"/>
      <c r="AK115" s="89"/>
      <c r="AL115" s="89"/>
    </row>
    <row r="116" spans="1:38" ht="15.6">
      <c r="A116" s="225"/>
      <c r="B116" s="207">
        <f>+'Ark1'!C4886</f>
        <v>2024</v>
      </c>
      <c r="C116" s="207">
        <f>+'Ark1'!J4886</f>
        <v>143</v>
      </c>
      <c r="D116" s="207" t="str">
        <f t="shared" si="17"/>
        <v>Nordfjord</v>
      </c>
      <c r="E116" s="207">
        <f>+'Ark1'!D4886</f>
        <v>3</v>
      </c>
      <c r="F116" s="207" t="s">
        <v>570</v>
      </c>
      <c r="G116" s="90">
        <f>+'Ark1'!Q4886</f>
        <v>0</v>
      </c>
      <c r="H116" s="91">
        <f>+'Ark1'!R4886</f>
        <v>0</v>
      </c>
      <c r="I116" s="90" t="str">
        <f>IF(H116=0,"",'Ark1'!S4886)</f>
        <v/>
      </c>
      <c r="J116" s="83"/>
      <c r="K116" s="177" t="str">
        <f>IF(G116=0,"",100*H116/Måned!$G12)</f>
        <v/>
      </c>
      <c r="L116" s="83"/>
      <c r="M116" s="177" t="str">
        <f>+IF(H116=0,"",'Ark1'!AA4886)</f>
        <v/>
      </c>
      <c r="N116" s="177">
        <f>+IF(I116=0,"",'Ark1'!AB4886)</f>
        <v>0</v>
      </c>
      <c r="O116" s="250" t="str">
        <f>IF(H116=0,"",'Ark1'!W4886)</f>
        <v/>
      </c>
      <c r="P116" s="177" t="str">
        <f>IF(H116=0,"",'Ark1'!X4886)</f>
        <v/>
      </c>
      <c r="Q116" s="249"/>
      <c r="R116" s="177" t="str">
        <f>IF(H116=0,"",'Ark1'!AA4886)</f>
        <v/>
      </c>
      <c r="S116" s="177" t="str">
        <f>IF(H116=0,"",'Ark1'!AB4886)</f>
        <v/>
      </c>
      <c r="T116" s="177" t="str">
        <f>IF(H116=0,"",'Ark1'!AC4886)</f>
        <v/>
      </c>
      <c r="U116" s="83"/>
      <c r="V116" s="91" t="str">
        <f t="shared" si="16"/>
        <v/>
      </c>
      <c r="W116" s="177">
        <f>+'Ark1'!V4886</f>
        <v>0</v>
      </c>
      <c r="X116" s="225"/>
      <c r="Y116" s="252"/>
      <c r="AB116" s="229"/>
      <c r="AK116" s="89"/>
      <c r="AL116" s="89"/>
    </row>
    <row r="117" spans="1:38" ht="15.6">
      <c r="A117" s="225"/>
      <c r="B117" s="207">
        <f>+'Ark1'!C4887</f>
        <v>2024</v>
      </c>
      <c r="C117" s="207">
        <f>+'Ark1'!J4887</f>
        <v>143</v>
      </c>
      <c r="D117" s="207" t="str">
        <f t="shared" si="17"/>
        <v>Nordfjord</v>
      </c>
      <c r="E117" s="207">
        <f>+'Ark1'!D4887</f>
        <v>4</v>
      </c>
      <c r="F117" s="207" t="s">
        <v>571</v>
      </c>
      <c r="G117" s="90">
        <f>+'Ark1'!Q4887</f>
        <v>0</v>
      </c>
      <c r="H117" s="91">
        <f>+'Ark1'!R4887</f>
        <v>0</v>
      </c>
      <c r="I117" s="90" t="str">
        <f>IF(H117=0,"",'Ark1'!S4887)</f>
        <v/>
      </c>
      <c r="J117" s="83"/>
      <c r="K117" s="177" t="str">
        <f>IF(G117=0,"",100*H117/Måned!$G13)</f>
        <v/>
      </c>
      <c r="L117" s="83"/>
      <c r="M117" s="177" t="str">
        <f>+IF(H117=0,"",'Ark1'!AA4887)</f>
        <v/>
      </c>
      <c r="N117" s="177">
        <f>+IF(I117=0,"",'Ark1'!AB4887)</f>
        <v>0</v>
      </c>
      <c r="O117" s="250" t="str">
        <f>IF(H117=0,"",'Ark1'!W4887)</f>
        <v/>
      </c>
      <c r="P117" s="177" t="str">
        <f>IF(H117=0,"",'Ark1'!X4887)</f>
        <v/>
      </c>
      <c r="Q117" s="249"/>
      <c r="R117" s="177" t="str">
        <f>IF(H117=0,"",'Ark1'!AA4887)</f>
        <v/>
      </c>
      <c r="S117" s="177" t="str">
        <f>IF(H117=0,"",'Ark1'!AB4887)</f>
        <v/>
      </c>
      <c r="T117" s="177" t="str">
        <f>IF(H117=0,"",'Ark1'!AC4887)</f>
        <v/>
      </c>
      <c r="U117" s="83"/>
      <c r="V117" s="91" t="str">
        <f t="shared" si="16"/>
        <v/>
      </c>
      <c r="W117" s="177">
        <f>+'Ark1'!V4887</f>
        <v>0</v>
      </c>
      <c r="X117" s="225"/>
      <c r="Y117" s="252"/>
      <c r="AB117" s="229"/>
    </row>
    <row r="118" spans="1:38" ht="15.6">
      <c r="A118" s="225"/>
      <c r="B118" s="207">
        <f>+'Ark1'!C4888</f>
        <v>2024</v>
      </c>
      <c r="C118" s="207">
        <f>+'Ark1'!J4888</f>
        <v>143</v>
      </c>
      <c r="D118" s="207" t="str">
        <f t="shared" si="17"/>
        <v>Nordfjord</v>
      </c>
      <c r="E118" s="207">
        <f>+'Ark1'!D4888</f>
        <v>5</v>
      </c>
      <c r="F118" s="207" t="s">
        <v>467</v>
      </c>
      <c r="G118" s="90">
        <f>+'Ark1'!Q4888</f>
        <v>0</v>
      </c>
      <c r="H118" s="91">
        <f>+'Ark1'!R4888</f>
        <v>0</v>
      </c>
      <c r="I118" s="90" t="str">
        <f>IF(H118=0,"",'Ark1'!S4888)</f>
        <v/>
      </c>
      <c r="J118" s="83"/>
      <c r="K118" s="177" t="str">
        <f>IF(G118=0,"",100*H118/Måned!$G14)</f>
        <v/>
      </c>
      <c r="L118" s="83"/>
      <c r="M118" s="177" t="str">
        <f>+IF(H118=0,"",'Ark1'!AA4888)</f>
        <v/>
      </c>
      <c r="N118" s="177">
        <f>+IF(I118=0,"",'Ark1'!AB4888)</f>
        <v>0</v>
      </c>
      <c r="O118" s="250" t="str">
        <f>IF(H118=0,"",'Ark1'!W4888)</f>
        <v/>
      </c>
      <c r="P118" s="177" t="str">
        <f>IF(H118=0,"",'Ark1'!X4888)</f>
        <v/>
      </c>
      <c r="Q118" s="249"/>
      <c r="R118" s="177" t="str">
        <f>IF(H118=0,"",'Ark1'!AA4888)</f>
        <v/>
      </c>
      <c r="S118" s="177" t="str">
        <f>IF(H118=0,"",'Ark1'!AB4888)</f>
        <v/>
      </c>
      <c r="T118" s="177" t="str">
        <f>IF(H118=0,"",'Ark1'!AC4888)</f>
        <v/>
      </c>
      <c r="U118" s="83"/>
      <c r="V118" s="91" t="str">
        <f t="shared" si="16"/>
        <v/>
      </c>
      <c r="W118" s="177">
        <f>+'Ark1'!V4888</f>
        <v>0</v>
      </c>
      <c r="X118" s="225"/>
      <c r="Y118" s="252"/>
      <c r="AB118" s="229"/>
    </row>
    <row r="119" spans="1:38" ht="15.6">
      <c r="A119" s="225"/>
      <c r="B119" s="207">
        <f>+'Ark1'!C4889</f>
        <v>2024</v>
      </c>
      <c r="C119" s="207">
        <f>+'Ark1'!J4889</f>
        <v>143</v>
      </c>
      <c r="D119" s="207" t="str">
        <f t="shared" si="17"/>
        <v>Nordfjord</v>
      </c>
      <c r="E119" s="207">
        <f>+'Ark1'!D4889</f>
        <v>6</v>
      </c>
      <c r="F119" s="207" t="s">
        <v>572</v>
      </c>
      <c r="G119" s="90">
        <f>+'Ark1'!Q4889</f>
        <v>0</v>
      </c>
      <c r="H119" s="91">
        <f>+'Ark1'!R4889</f>
        <v>0</v>
      </c>
      <c r="I119" s="90" t="str">
        <f>IF(H119=0,"",'Ark1'!S4889)</f>
        <v/>
      </c>
      <c r="J119" s="83"/>
      <c r="K119" s="177" t="str">
        <f>IF(G119=0,"",100*H119/Måned!$G15)</f>
        <v/>
      </c>
      <c r="L119" s="83"/>
      <c r="M119" s="177" t="str">
        <f>+IF(H119=0,"",'Ark1'!AA4889)</f>
        <v/>
      </c>
      <c r="N119" s="177">
        <f>+IF(I119=0,"",'Ark1'!AB4889)</f>
        <v>0</v>
      </c>
      <c r="O119" s="250" t="str">
        <f>IF(H119=0,"",'Ark1'!W4889)</f>
        <v/>
      </c>
      <c r="P119" s="177" t="str">
        <f>IF(H119=0,"",'Ark1'!X4889)</f>
        <v/>
      </c>
      <c r="Q119" s="249"/>
      <c r="R119" s="177" t="str">
        <f>IF(H119=0,"",'Ark1'!AA4889)</f>
        <v/>
      </c>
      <c r="S119" s="177" t="str">
        <f>IF(H119=0,"",'Ark1'!AB4889)</f>
        <v/>
      </c>
      <c r="T119" s="177" t="str">
        <f>IF(H119=0,"",'Ark1'!AC4889)</f>
        <v/>
      </c>
      <c r="U119" s="83"/>
      <c r="V119" s="91" t="str">
        <f t="shared" si="16"/>
        <v/>
      </c>
      <c r="W119" s="177">
        <f>+'Ark1'!V4889</f>
        <v>0</v>
      </c>
      <c r="X119" s="225"/>
      <c r="Y119" s="252"/>
      <c r="AB119" s="229"/>
    </row>
    <row r="120" spans="1:38" ht="15.6">
      <c r="A120" s="225"/>
      <c r="B120" s="207">
        <f>+'Ark1'!C4890</f>
        <v>2024</v>
      </c>
      <c r="C120" s="207">
        <f>+'Ark1'!J4890</f>
        <v>143</v>
      </c>
      <c r="D120" s="207" t="str">
        <f t="shared" si="17"/>
        <v>Nordfjord</v>
      </c>
      <c r="E120" s="207">
        <f>+'Ark1'!D4890</f>
        <v>7</v>
      </c>
      <c r="F120" s="207" t="s">
        <v>573</v>
      </c>
      <c r="G120" s="90">
        <f>+'Ark1'!Q4890</f>
        <v>0</v>
      </c>
      <c r="H120" s="91">
        <f>+'Ark1'!R4890</f>
        <v>0</v>
      </c>
      <c r="I120" s="90" t="str">
        <f>IF(H120=0,"",'Ark1'!S4890)</f>
        <v/>
      </c>
      <c r="J120" s="83"/>
      <c r="K120" s="177" t="str">
        <f>IF(G120=0,"",100*H120/Måned!$G16)</f>
        <v/>
      </c>
      <c r="L120" s="83"/>
      <c r="M120" s="177" t="str">
        <f>+IF(H120=0,"",'Ark1'!AA4890)</f>
        <v/>
      </c>
      <c r="N120" s="177">
        <f>+IF(I120=0,"",'Ark1'!AB4890)</f>
        <v>0</v>
      </c>
      <c r="O120" s="250" t="str">
        <f>IF(H120=0,"",'Ark1'!W4890)</f>
        <v/>
      </c>
      <c r="P120" s="177" t="str">
        <f>IF(H120=0,"",'Ark1'!X4890)</f>
        <v/>
      </c>
      <c r="Q120" s="249"/>
      <c r="R120" s="177" t="str">
        <f>IF(H120=0,"",'Ark1'!AA4890)</f>
        <v/>
      </c>
      <c r="S120" s="177" t="str">
        <f>IF(H120=0,"",'Ark1'!AB4890)</f>
        <v/>
      </c>
      <c r="T120" s="177" t="str">
        <f>IF(H120=0,"",'Ark1'!AC4890)</f>
        <v/>
      </c>
      <c r="U120" s="83"/>
      <c r="V120" s="91" t="str">
        <f t="shared" si="16"/>
        <v/>
      </c>
      <c r="W120" s="177">
        <f>+'Ark1'!V4890</f>
        <v>0</v>
      </c>
      <c r="X120" s="225"/>
      <c r="Y120" s="252"/>
      <c r="AB120" s="229"/>
    </row>
    <row r="121" spans="1:38" ht="15.6">
      <c r="A121" s="225"/>
      <c r="B121" s="207">
        <f>+'Ark1'!C4891</f>
        <v>2024</v>
      </c>
      <c r="C121" s="207">
        <f>+'Ark1'!J4891</f>
        <v>143</v>
      </c>
      <c r="D121" s="207" t="str">
        <f t="shared" si="17"/>
        <v>Nordfjord</v>
      </c>
      <c r="E121" s="207">
        <f>+'Ark1'!D4891</f>
        <v>8</v>
      </c>
      <c r="F121" s="207" t="s">
        <v>574</v>
      </c>
      <c r="G121" s="90">
        <f>+'Ark1'!Q4891</f>
        <v>0</v>
      </c>
      <c r="H121" s="91">
        <f>+'Ark1'!R4891</f>
        <v>0</v>
      </c>
      <c r="I121" s="90" t="str">
        <f>IF(H121=0,"",'Ark1'!S4891)</f>
        <v/>
      </c>
      <c r="J121" s="83"/>
      <c r="K121" s="177" t="str">
        <f>IF(G121=0,"",100*H121/Måned!$G17)</f>
        <v/>
      </c>
      <c r="L121" s="83"/>
      <c r="M121" s="177" t="str">
        <f>+IF(H121=0,"",'Ark1'!AA4891)</f>
        <v/>
      </c>
      <c r="N121" s="177">
        <f>+IF(I121=0,"",'Ark1'!AB4891)</f>
        <v>0</v>
      </c>
      <c r="O121" s="250" t="str">
        <f>IF(H121=0,"",'Ark1'!W4891)</f>
        <v/>
      </c>
      <c r="P121" s="177" t="str">
        <f>IF(H121=0,"",'Ark1'!X4891)</f>
        <v/>
      </c>
      <c r="Q121" s="249"/>
      <c r="R121" s="177" t="str">
        <f>IF(H121=0,"",'Ark1'!AA4891)</f>
        <v/>
      </c>
      <c r="S121" s="177" t="str">
        <f>IF(H121=0,"",'Ark1'!AB4891)</f>
        <v/>
      </c>
      <c r="T121" s="177" t="str">
        <f>IF(H121=0,"",'Ark1'!AC4891)</f>
        <v/>
      </c>
      <c r="U121" s="83"/>
      <c r="V121" s="91" t="str">
        <f t="shared" si="16"/>
        <v/>
      </c>
      <c r="W121" s="177">
        <f>+'Ark1'!V4891</f>
        <v>0</v>
      </c>
      <c r="X121" s="225"/>
      <c r="Y121" s="252"/>
      <c r="AB121" s="229"/>
    </row>
    <row r="122" spans="1:38" ht="15.6">
      <c r="A122" s="225"/>
      <c r="B122" s="207">
        <f>+'Ark1'!C4892</f>
        <v>2024</v>
      </c>
      <c r="C122" s="207">
        <f>+'Ark1'!J4892</f>
        <v>143</v>
      </c>
      <c r="D122" s="207" t="str">
        <f t="shared" si="17"/>
        <v>Nordfjord</v>
      </c>
      <c r="E122" s="207">
        <f>+'Ark1'!D4892</f>
        <v>9</v>
      </c>
      <c r="F122" s="207" t="s">
        <v>575</v>
      </c>
      <c r="G122" s="90">
        <f>+'Ark1'!Q4892</f>
        <v>0</v>
      </c>
      <c r="H122" s="91">
        <f>+'Ark1'!R4892</f>
        <v>0</v>
      </c>
      <c r="I122" s="90" t="str">
        <f>IF(H122=0,"",'Ark1'!S4892)</f>
        <v/>
      </c>
      <c r="J122" s="83"/>
      <c r="K122" s="177" t="str">
        <f>IF(G122=0,"",100*H122/Måned!$G18)</f>
        <v/>
      </c>
      <c r="L122" s="83"/>
      <c r="M122" s="177" t="str">
        <f>+IF(H122=0,"",'Ark1'!AA4892)</f>
        <v/>
      </c>
      <c r="N122" s="177">
        <f>+IF(I122=0,"",'Ark1'!AB4892)</f>
        <v>0</v>
      </c>
      <c r="O122" s="250" t="str">
        <f>IF(H122=0,"",'Ark1'!W4892)</f>
        <v/>
      </c>
      <c r="P122" s="177" t="str">
        <f>IF(H122=0,"",'Ark1'!X4892)</f>
        <v/>
      </c>
      <c r="Q122" s="249"/>
      <c r="R122" s="177" t="str">
        <f>IF(H122=0,"",'Ark1'!AA4892)</f>
        <v/>
      </c>
      <c r="S122" s="177" t="str">
        <f>IF(H122=0,"",'Ark1'!AB4892)</f>
        <v/>
      </c>
      <c r="T122" s="177" t="str">
        <f>IF(H122=0,"",'Ark1'!AC4892)</f>
        <v/>
      </c>
      <c r="U122" s="83"/>
      <c r="V122" s="91" t="str">
        <f t="shared" si="16"/>
        <v/>
      </c>
      <c r="W122" s="177">
        <f>+'Ark1'!V4892</f>
        <v>0</v>
      </c>
      <c r="X122" s="225"/>
      <c r="Y122" s="252"/>
      <c r="AB122" s="229"/>
    </row>
    <row r="123" spans="1:38" ht="15.6">
      <c r="A123" s="225"/>
      <c r="B123" s="207">
        <f>+'Ark1'!C4893</f>
        <v>2024</v>
      </c>
      <c r="C123" s="207">
        <f>+'Ark1'!J4893</f>
        <v>143</v>
      </c>
      <c r="D123" s="207" t="str">
        <f t="shared" si="17"/>
        <v>Nordfjord</v>
      </c>
      <c r="E123" s="207">
        <f>+'Ark1'!D4893</f>
        <v>10</v>
      </c>
      <c r="F123" s="207" t="s">
        <v>576</v>
      </c>
      <c r="G123" s="90">
        <f>+'Ark1'!Q4893</f>
        <v>0</v>
      </c>
      <c r="H123" s="91">
        <f>+'Ark1'!R4893</f>
        <v>0</v>
      </c>
      <c r="I123" s="90" t="str">
        <f>IF(H123=0,"",'Ark1'!S4893)</f>
        <v/>
      </c>
      <c r="J123" s="83"/>
      <c r="K123" s="177" t="str">
        <f>IF(G123=0,"",100*H123/Måned!$G19)</f>
        <v/>
      </c>
      <c r="L123" s="83"/>
      <c r="M123" s="177" t="str">
        <f>+IF(H123=0,"",'Ark1'!AA4893)</f>
        <v/>
      </c>
      <c r="N123" s="177">
        <f>+IF(I123=0,"",'Ark1'!AB4893)</f>
        <v>0</v>
      </c>
      <c r="O123" s="250" t="str">
        <f>IF(H123=0,"",'Ark1'!W4893)</f>
        <v/>
      </c>
      <c r="P123" s="177" t="str">
        <f>IF(H123=0,"",'Ark1'!X4893)</f>
        <v/>
      </c>
      <c r="Q123" s="249"/>
      <c r="R123" s="177" t="str">
        <f>IF(H123=0,"",'Ark1'!AA4893)</f>
        <v/>
      </c>
      <c r="S123" s="177" t="str">
        <f>IF(H123=0,"",'Ark1'!AB4893)</f>
        <v/>
      </c>
      <c r="T123" s="177" t="str">
        <f>IF(H123=0,"",'Ark1'!AC4893)</f>
        <v/>
      </c>
      <c r="U123" s="83"/>
      <c r="V123" s="91" t="str">
        <f t="shared" si="16"/>
        <v/>
      </c>
      <c r="W123" s="177">
        <f>+'Ark1'!V4893</f>
        <v>0</v>
      </c>
      <c r="X123" s="225"/>
      <c r="Y123" s="252"/>
      <c r="AB123" s="229"/>
    </row>
    <row r="124" spans="1:38" ht="15.6">
      <c r="A124" s="225"/>
      <c r="B124" s="207">
        <f>+'Ark1'!C4894</f>
        <v>2024</v>
      </c>
      <c r="C124" s="207">
        <f>+'Ark1'!J4894</f>
        <v>143</v>
      </c>
      <c r="D124" s="207" t="str">
        <f t="shared" si="17"/>
        <v>Nordfjord</v>
      </c>
      <c r="E124" s="207">
        <f>+'Ark1'!D4894</f>
        <v>11</v>
      </c>
      <c r="F124" s="207" t="s">
        <v>577</v>
      </c>
      <c r="G124" s="90">
        <f>+'Ark1'!Q4894</f>
        <v>0</v>
      </c>
      <c r="H124" s="91">
        <f>+'Ark1'!R4894</f>
        <v>0</v>
      </c>
      <c r="I124" s="90" t="str">
        <f>IF(H124=0,"",'Ark1'!S4894)</f>
        <v/>
      </c>
      <c r="J124" s="83"/>
      <c r="K124" s="177" t="str">
        <f>IF(G124=0,"",100*H124/Måned!$G20)</f>
        <v/>
      </c>
      <c r="L124" s="83"/>
      <c r="M124" s="177" t="str">
        <f>+IF(H124=0,"",'Ark1'!AA4894)</f>
        <v/>
      </c>
      <c r="N124" s="177">
        <f>+IF(I124=0,"",'Ark1'!AB4894)</f>
        <v>0</v>
      </c>
      <c r="O124" s="250" t="str">
        <f>IF(H124=0,"",'Ark1'!W4894)</f>
        <v/>
      </c>
      <c r="P124" s="177" t="str">
        <f>IF(H124=0,"",'Ark1'!X4894)</f>
        <v/>
      </c>
      <c r="Q124" s="249"/>
      <c r="R124" s="177" t="str">
        <f>IF(H124=0,"",'Ark1'!AA4894)</f>
        <v/>
      </c>
      <c r="S124" s="177" t="str">
        <f>IF(H124=0,"",'Ark1'!AB4894)</f>
        <v/>
      </c>
      <c r="T124" s="177" t="str">
        <f>IF(H124=0,"",'Ark1'!AC4894)</f>
        <v/>
      </c>
      <c r="U124" s="83"/>
      <c r="V124" s="91" t="str">
        <f t="shared" si="16"/>
        <v/>
      </c>
      <c r="W124" s="177">
        <f>+'Ark1'!V4894</f>
        <v>0</v>
      </c>
      <c r="X124" s="225"/>
      <c r="Y124" s="252"/>
      <c r="AB124" s="229"/>
    </row>
    <row r="125" spans="1:38" ht="15.6">
      <c r="A125" s="225"/>
      <c r="B125" s="207">
        <f>+'Ark1'!C4895</f>
        <v>2024</v>
      </c>
      <c r="C125" s="207">
        <f>+'Ark1'!J4895</f>
        <v>143</v>
      </c>
      <c r="D125" s="207" t="str">
        <f t="shared" si="17"/>
        <v>Nordfjord</v>
      </c>
      <c r="E125" s="207">
        <f>+'Ark1'!D4895</f>
        <v>12</v>
      </c>
      <c r="F125" s="207" t="s">
        <v>578</v>
      </c>
      <c r="G125" s="90">
        <f>+'Ark1'!Q4895</f>
        <v>0</v>
      </c>
      <c r="H125" s="91">
        <f>+'Ark1'!R4895</f>
        <v>0</v>
      </c>
      <c r="I125" s="90" t="str">
        <f>IF(H125=0,"",'Ark1'!S4895)</f>
        <v/>
      </c>
      <c r="J125" s="83"/>
      <c r="K125" s="177" t="str">
        <f>IF(G125=0,"",100*H125/Måned!$G21)</f>
        <v/>
      </c>
      <c r="L125" s="83"/>
      <c r="M125" s="177" t="str">
        <f>+IF(H125=0,"",'Ark1'!AA4895)</f>
        <v/>
      </c>
      <c r="N125" s="177">
        <f>+IF(I125=0,"",'Ark1'!AB4895)</f>
        <v>0</v>
      </c>
      <c r="O125" s="250" t="str">
        <f>IF(H125=0,"",'Ark1'!W4895)</f>
        <v/>
      </c>
      <c r="P125" s="177" t="str">
        <f>IF(H125=0,"",'Ark1'!X4895)</f>
        <v/>
      </c>
      <c r="Q125" s="249"/>
      <c r="R125" s="177" t="str">
        <f>IF(H125=0,"",'Ark1'!AA4895)</f>
        <v/>
      </c>
      <c r="S125" s="177" t="str">
        <f>IF(H125=0,"",'Ark1'!AB4895)</f>
        <v/>
      </c>
      <c r="T125" s="177" t="str">
        <f>IF(H125=0,"",'Ark1'!AC4895)</f>
        <v/>
      </c>
      <c r="U125" s="83"/>
      <c r="V125" s="91" t="str">
        <f t="shared" si="16"/>
        <v/>
      </c>
      <c r="W125" s="177">
        <f>+'Ark1'!V4895</f>
        <v>0</v>
      </c>
      <c r="X125" s="225"/>
      <c r="Y125" s="252"/>
      <c r="AB125" s="229"/>
    </row>
    <row r="126" spans="1:38">
      <c r="A126" s="225"/>
      <c r="B126" s="225"/>
      <c r="C126" s="225"/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52"/>
      <c r="AB126" s="229"/>
    </row>
    <row r="127" spans="1:38" ht="15.6">
      <c r="A127" s="225"/>
      <c r="B127" s="207">
        <f>+'Ark1'!C4896</f>
        <v>2024</v>
      </c>
      <c r="C127" s="207">
        <f>+'Ark1'!J4896</f>
        <v>147</v>
      </c>
      <c r="D127" s="207" t="s">
        <v>6</v>
      </c>
      <c r="E127" s="207">
        <f>+'Ark1'!D4896</f>
        <v>1</v>
      </c>
      <c r="F127" s="207" t="s">
        <v>568</v>
      </c>
      <c r="G127" s="90">
        <f>+'Ark1'!Q4896</f>
        <v>7</v>
      </c>
      <c r="H127" s="91">
        <f>+'Ark1'!R4896</f>
        <v>15</v>
      </c>
      <c r="I127" s="90">
        <f>IF(H127=0,"",'Ark1'!S4896)</f>
        <v>15</v>
      </c>
      <c r="J127" s="83"/>
      <c r="K127" s="177">
        <f>IF(G127=0,"",100*H127/Måned!$G10)</f>
        <v>0.55370985603543743</v>
      </c>
      <c r="L127" s="83"/>
      <c r="M127" s="177">
        <f>+IF(H127=0,"",'Ark1'!AA4896)</f>
        <v>10.910891602227139</v>
      </c>
      <c r="N127" s="177">
        <f>+IF(I127=0,"",'Ark1'!AB4896)</f>
        <v>3.487119154832623</v>
      </c>
      <c r="O127" s="250">
        <f>IF(H127=0,"",'Ark1'!W4896)</f>
        <v>58.8</v>
      </c>
      <c r="P127" s="177">
        <f>IF(H127=0,"",'Ark1'!X4896)</f>
        <v>140.98952690501989</v>
      </c>
      <c r="Q127" s="249"/>
      <c r="R127" s="177">
        <f>IF(H127=0,"",'Ark1'!AA4896)</f>
        <v>10.910891602227139</v>
      </c>
      <c r="S127" s="177">
        <f>IF(H127=0,"",'Ark1'!AB4896)</f>
        <v>3.487119154832623</v>
      </c>
      <c r="T127" s="177">
        <f>IF(H127=0,"",'Ark1'!AC4896)</f>
        <v>-12.493129511706702</v>
      </c>
      <c r="U127" s="83"/>
      <c r="V127" s="91">
        <f t="shared" ref="V127:V138" si="18">+(IF(H127=0,"",I127/G127))</f>
        <v>2.1428571428571428</v>
      </c>
      <c r="W127" s="177">
        <f>+'Ark1'!V4896</f>
        <v>7.0666666666666647</v>
      </c>
      <c r="X127" s="225"/>
      <c r="Y127" s="252"/>
      <c r="AB127" s="229"/>
      <c r="AK127" s="89"/>
      <c r="AL127" s="89"/>
    </row>
    <row r="128" spans="1:38" ht="15.6">
      <c r="A128" s="225"/>
      <c r="B128" s="207">
        <f>+'Ark1'!C4897</f>
        <v>2024</v>
      </c>
      <c r="C128" s="207">
        <f>+'Ark1'!J4897</f>
        <v>147</v>
      </c>
      <c r="D128" s="207" t="str">
        <f t="shared" ref="D128:D138" si="19">+D127</f>
        <v>Midt-Norge</v>
      </c>
      <c r="E128" s="207">
        <f>+'Ark1'!D4897</f>
        <v>2</v>
      </c>
      <c r="F128" s="207" t="s">
        <v>569</v>
      </c>
      <c r="G128" s="90">
        <f>+'Ark1'!Q4897</f>
        <v>5</v>
      </c>
      <c r="H128" s="91">
        <f>+'Ark1'!R4897</f>
        <v>5</v>
      </c>
      <c r="I128" s="90">
        <f>IF(H128=0,"",'Ark1'!S4897)</f>
        <v>5</v>
      </c>
      <c r="J128" s="83"/>
      <c r="K128" s="177">
        <f>IF(G128=0,"",100*H128/Måned!$G11)</f>
        <v>0.18684603886397608</v>
      </c>
      <c r="L128" s="83"/>
      <c r="M128" s="177">
        <f>+IF(H128=0,"",'Ark1'!AA4897)</f>
        <v>14.246880360275387</v>
      </c>
      <c r="N128" s="177">
        <f>+IF(I128=0,"",'Ark1'!AB4897)</f>
        <v>3.544009029333953</v>
      </c>
      <c r="O128" s="250">
        <f>IF(H128=0,"",'Ark1'!W4897)</f>
        <v>59.8</v>
      </c>
      <c r="P128" s="177">
        <f>IF(H128=0,"",'Ark1'!X4897)</f>
        <v>150.83423618634879</v>
      </c>
      <c r="Q128" s="249"/>
      <c r="R128" s="177">
        <f>IF(H128=0,"",'Ark1'!AA4897)</f>
        <v>14.246880360275387</v>
      </c>
      <c r="S128" s="177">
        <f>IF(H128=0,"",'Ark1'!AB4897)</f>
        <v>3.544009029333953</v>
      </c>
      <c r="T128" s="177">
        <f>IF(H128=0,"",'Ark1'!AC4897)</f>
        <v>-66.776161090153877</v>
      </c>
      <c r="U128" s="83"/>
      <c r="V128" s="91">
        <f t="shared" si="18"/>
        <v>1</v>
      </c>
      <c r="W128" s="177">
        <f>+'Ark1'!V4897</f>
        <v>5.6</v>
      </c>
      <c r="X128" s="225"/>
      <c r="Y128" s="252"/>
      <c r="AB128" s="229"/>
      <c r="AK128" s="89"/>
      <c r="AL128" s="89"/>
    </row>
    <row r="129" spans="1:45" ht="15.6">
      <c r="A129" s="225"/>
      <c r="B129" s="207">
        <f>+'Ark1'!C4898</f>
        <v>2024</v>
      </c>
      <c r="C129" s="207">
        <f>+'Ark1'!J4898</f>
        <v>147</v>
      </c>
      <c r="D129" s="207" t="str">
        <f t="shared" si="19"/>
        <v>Midt-Norge</v>
      </c>
      <c r="E129" s="207">
        <f>+'Ark1'!D4898</f>
        <v>3</v>
      </c>
      <c r="F129" s="207" t="s">
        <v>570</v>
      </c>
      <c r="G129" s="90">
        <f>+'Ark1'!Q4898</f>
        <v>3</v>
      </c>
      <c r="H129" s="91">
        <f>+'Ark1'!R4898</f>
        <v>8</v>
      </c>
      <c r="I129" s="90">
        <f>IF(H129=0,"",'Ark1'!S4898)</f>
        <v>8</v>
      </c>
      <c r="J129" s="83"/>
      <c r="K129" s="177">
        <f>IF(G129=0,"",100*H129/Måned!$G12)</f>
        <v>0.37753657385559225</v>
      </c>
      <c r="L129" s="83"/>
      <c r="M129" s="177">
        <f>+IF(H129=0,"",'Ark1'!AA4898)</f>
        <v>7.2603374577222723</v>
      </c>
      <c r="N129" s="177">
        <f>+IF(I129=0,"",'Ark1'!AB4898)</f>
        <v>4.4930501889028553</v>
      </c>
      <c r="O129" s="250">
        <f>IF(H129=0,"",'Ark1'!W4898)</f>
        <v>57.75</v>
      </c>
      <c r="P129" s="177">
        <f>IF(H129=0,"",'Ark1'!X4898)</f>
        <v>142.84940411700975</v>
      </c>
      <c r="Q129" s="249"/>
      <c r="R129" s="177">
        <f>IF(H129=0,"",'Ark1'!AA4898)</f>
        <v>7.2603374577222723</v>
      </c>
      <c r="S129" s="177">
        <f>IF(H129=0,"",'Ark1'!AB4898)</f>
        <v>4.4930501889028553</v>
      </c>
      <c r="T129" s="177">
        <f>IF(H129=0,"",'Ark1'!AC4898)</f>
        <v>37.78233993201745</v>
      </c>
      <c r="U129" s="83"/>
      <c r="V129" s="91">
        <f t="shared" si="18"/>
        <v>2.6666666666666665</v>
      </c>
      <c r="W129" s="177">
        <f>+'Ark1'!V4898</f>
        <v>8</v>
      </c>
      <c r="X129" s="225"/>
      <c r="Y129" s="252"/>
      <c r="AB129" s="229"/>
      <c r="AK129" s="89"/>
      <c r="AL129" s="89"/>
    </row>
    <row r="130" spans="1:45" ht="15.6">
      <c r="A130" s="225"/>
      <c r="B130" s="207">
        <f>+'Ark1'!C4899</f>
        <v>2024</v>
      </c>
      <c r="C130" s="207">
        <f>+'Ark1'!J4899</f>
        <v>147</v>
      </c>
      <c r="D130" s="207" t="str">
        <f t="shared" si="19"/>
        <v>Midt-Norge</v>
      </c>
      <c r="E130" s="207">
        <f>+'Ark1'!D4899</f>
        <v>4</v>
      </c>
      <c r="F130" s="207" t="s">
        <v>571</v>
      </c>
      <c r="G130" s="90">
        <f>+'Ark1'!Q4899</f>
        <v>5</v>
      </c>
      <c r="H130" s="91">
        <f>+'Ark1'!R4899</f>
        <v>8</v>
      </c>
      <c r="I130" s="90">
        <f>IF(H130=0,"",'Ark1'!S4899)</f>
        <v>8</v>
      </c>
      <c r="J130" s="83"/>
      <c r="K130" s="177">
        <f>IF(G130=0,"",100*H130/Måned!$G13)</f>
        <v>0.2696326255476913</v>
      </c>
      <c r="L130" s="83"/>
      <c r="M130" s="177">
        <f>+IF(H130=0,"",'Ark1'!AA4899)</f>
        <v>10.105621888334978</v>
      </c>
      <c r="N130" s="177">
        <f>+IF(I130=0,"",'Ark1'!AB4899)</f>
        <v>0.99215674164922163</v>
      </c>
      <c r="O130" s="250">
        <f>IF(H130=0,"",'Ark1'!W4899)</f>
        <v>58.625</v>
      </c>
      <c r="P130" s="177">
        <f>IF(H130=0,"",'Ark1'!X4899)</f>
        <v>149.9322860238353</v>
      </c>
      <c r="Q130" s="249"/>
      <c r="R130" s="177">
        <f>IF(H130=0,"",'Ark1'!AA4899)</f>
        <v>10.105621888334978</v>
      </c>
      <c r="S130" s="177">
        <f>IF(H130=0,"",'Ark1'!AB4899)</f>
        <v>0.99215674164922163</v>
      </c>
      <c r="T130" s="177">
        <f>IF(H130=0,"",'Ark1'!AC4899)</f>
        <v>-26.601750431442962</v>
      </c>
      <c r="U130" s="83"/>
      <c r="V130" s="91">
        <f t="shared" si="18"/>
        <v>1.6</v>
      </c>
      <c r="W130" s="177">
        <f>+'Ark1'!V4899</f>
        <v>10.5</v>
      </c>
      <c r="X130" s="225"/>
      <c r="Y130" s="252"/>
      <c r="AB130" s="229"/>
    </row>
    <row r="131" spans="1:45" ht="15.6">
      <c r="A131" s="225"/>
      <c r="B131" s="207">
        <f>+'Ark1'!C4900</f>
        <v>2024</v>
      </c>
      <c r="C131" s="207">
        <f>+'Ark1'!J4900</f>
        <v>147</v>
      </c>
      <c r="D131" s="207" t="str">
        <f t="shared" si="19"/>
        <v>Midt-Norge</v>
      </c>
      <c r="E131" s="207">
        <f>+'Ark1'!D4900</f>
        <v>5</v>
      </c>
      <c r="F131" s="207" t="s">
        <v>467</v>
      </c>
      <c r="G131" s="90">
        <f>+'Ark1'!Q4900</f>
        <v>2</v>
      </c>
      <c r="H131" s="91">
        <f>+'Ark1'!R4900</f>
        <v>2</v>
      </c>
      <c r="I131" s="90">
        <f>IF(H131=0,"",'Ark1'!S4900)</f>
        <v>2</v>
      </c>
      <c r="J131" s="83"/>
      <c r="K131" s="177">
        <f>IF(G131=0,"",100*H131/Måned!$G14)</f>
        <v>7.4515648286140088E-2</v>
      </c>
      <c r="L131" s="83"/>
      <c r="M131" s="177">
        <f>+IF(H131=0,"",'Ark1'!AA4900)</f>
        <v>2.5500000000004559</v>
      </c>
      <c r="N131" s="177">
        <f>+IF(I131=0,"",'Ark1'!AB4900)</f>
        <v>1</v>
      </c>
      <c r="O131" s="250">
        <f>IF(H131=0,"",'Ark1'!W4900)</f>
        <v>58</v>
      </c>
      <c r="P131" s="177">
        <f>IF(H131=0,"",'Ark1'!X4900)</f>
        <v>138.40736728060671</v>
      </c>
      <c r="Q131" s="249"/>
      <c r="R131" s="177">
        <f>IF(H131=0,"",'Ark1'!AA4900)</f>
        <v>2.5500000000004559</v>
      </c>
      <c r="S131" s="177">
        <f>IF(H131=0,"",'Ark1'!AB4900)</f>
        <v>1</v>
      </c>
      <c r="T131" s="177">
        <f>IF(H131=0,"",'Ark1'!AC4900)</f>
        <v>100.0000000000249</v>
      </c>
      <c r="U131" s="83"/>
      <c r="V131" s="91">
        <f t="shared" si="18"/>
        <v>1</v>
      </c>
      <c r="W131" s="177">
        <f>+'Ark1'!V4900</f>
        <v>14</v>
      </c>
      <c r="X131" s="225"/>
      <c r="Y131" s="252"/>
      <c r="AB131" s="229"/>
    </row>
    <row r="132" spans="1:45" ht="15.6">
      <c r="A132" s="225"/>
      <c r="B132" s="207">
        <f>+'Ark1'!C4901</f>
        <v>2024</v>
      </c>
      <c r="C132" s="207">
        <f>+'Ark1'!J4901</f>
        <v>147</v>
      </c>
      <c r="D132" s="207" t="str">
        <f t="shared" si="19"/>
        <v>Midt-Norge</v>
      </c>
      <c r="E132" s="207">
        <f>+'Ark1'!D4901</f>
        <v>6</v>
      </c>
      <c r="F132" s="207" t="s">
        <v>572</v>
      </c>
      <c r="G132" s="90">
        <f>+'Ark1'!Q4901</f>
        <v>0</v>
      </c>
      <c r="H132" s="91">
        <f>+'Ark1'!R4901</f>
        <v>0</v>
      </c>
      <c r="I132" s="90" t="str">
        <f>IF(H132=0,"",'Ark1'!S4901)</f>
        <v/>
      </c>
      <c r="J132" s="83"/>
      <c r="K132" s="177" t="str">
        <f>IF(G132=0,"",100*H132/Måned!$G15)</f>
        <v/>
      </c>
      <c r="L132" s="83"/>
      <c r="M132" s="177" t="str">
        <f>+IF(H132=0,"",'Ark1'!AA4901)</f>
        <v/>
      </c>
      <c r="N132" s="177">
        <f>+IF(I132=0,"",'Ark1'!AB4901)</f>
        <v>0</v>
      </c>
      <c r="O132" s="250" t="str">
        <f>IF(H132=0,"",'Ark1'!W4901)</f>
        <v/>
      </c>
      <c r="P132" s="177" t="str">
        <f>IF(H132=0,"",'Ark1'!X4901)</f>
        <v/>
      </c>
      <c r="Q132" s="249"/>
      <c r="R132" s="177" t="str">
        <f>IF(H132=0,"",'Ark1'!AA4901)</f>
        <v/>
      </c>
      <c r="S132" s="177" t="str">
        <f>IF(H132=0,"",'Ark1'!AB4901)</f>
        <v/>
      </c>
      <c r="T132" s="177" t="str">
        <f>IF(H132=0,"",'Ark1'!AC4901)</f>
        <v/>
      </c>
      <c r="U132" s="83"/>
      <c r="V132" s="91" t="str">
        <f t="shared" si="18"/>
        <v/>
      </c>
      <c r="W132" s="177">
        <f>+'Ark1'!V4901</f>
        <v>0</v>
      </c>
      <c r="X132" s="225"/>
      <c r="Y132" s="252"/>
      <c r="AB132" s="229"/>
    </row>
    <row r="133" spans="1:45" ht="15.6">
      <c r="A133" s="225"/>
      <c r="B133" s="207">
        <f>+'Ark1'!C4902</f>
        <v>2024</v>
      </c>
      <c r="C133" s="207">
        <f>+'Ark1'!J4902</f>
        <v>147</v>
      </c>
      <c r="D133" s="207" t="str">
        <f t="shared" si="19"/>
        <v>Midt-Norge</v>
      </c>
      <c r="E133" s="207">
        <f>+'Ark1'!D4902</f>
        <v>7</v>
      </c>
      <c r="F133" s="207" t="s">
        <v>573</v>
      </c>
      <c r="G133" s="90">
        <f>+'Ark1'!Q4902</f>
        <v>0</v>
      </c>
      <c r="H133" s="91">
        <f>+'Ark1'!R4902</f>
        <v>0</v>
      </c>
      <c r="I133" s="90" t="str">
        <f>IF(H133=0,"",'Ark1'!S4902)</f>
        <v/>
      </c>
      <c r="J133" s="83"/>
      <c r="K133" s="177" t="str">
        <f>IF(G133=0,"",100*H133/Måned!$G16)</f>
        <v/>
      </c>
      <c r="L133" s="83"/>
      <c r="M133" s="177" t="str">
        <f>+IF(H133=0,"",'Ark1'!AA4902)</f>
        <v/>
      </c>
      <c r="N133" s="177">
        <f>+IF(I133=0,"",'Ark1'!AB4902)</f>
        <v>0</v>
      </c>
      <c r="O133" s="250" t="str">
        <f>IF(H133=0,"",'Ark1'!W4902)</f>
        <v/>
      </c>
      <c r="P133" s="177" t="str">
        <f>IF(H133=0,"",'Ark1'!X4902)</f>
        <v/>
      </c>
      <c r="Q133" s="249"/>
      <c r="R133" s="177" t="str">
        <f>IF(H133=0,"",'Ark1'!AA4902)</f>
        <v/>
      </c>
      <c r="S133" s="177" t="str">
        <f>IF(H133=0,"",'Ark1'!AB4902)</f>
        <v/>
      </c>
      <c r="T133" s="177" t="str">
        <f>IF(H133=0,"",'Ark1'!AC4902)</f>
        <v/>
      </c>
      <c r="U133" s="83"/>
      <c r="V133" s="91" t="str">
        <f t="shared" si="18"/>
        <v/>
      </c>
      <c r="W133" s="177">
        <f>+'Ark1'!V4902</f>
        <v>0</v>
      </c>
      <c r="X133" s="225"/>
      <c r="Y133" s="252"/>
      <c r="AB133" s="229"/>
    </row>
    <row r="134" spans="1:45" s="89" customFormat="1" ht="15.6">
      <c r="A134" s="225"/>
      <c r="B134" s="207">
        <f>+'Ark1'!C4903</f>
        <v>2024</v>
      </c>
      <c r="C134" s="207">
        <f>+'Ark1'!J4903</f>
        <v>147</v>
      </c>
      <c r="D134" s="207" t="str">
        <f t="shared" si="19"/>
        <v>Midt-Norge</v>
      </c>
      <c r="E134" s="207">
        <f>+'Ark1'!D4903</f>
        <v>8</v>
      </c>
      <c r="F134" s="207" t="s">
        <v>574</v>
      </c>
      <c r="G134" s="90">
        <f>+'Ark1'!Q4903</f>
        <v>0</v>
      </c>
      <c r="H134" s="91">
        <f>+'Ark1'!R4903</f>
        <v>0</v>
      </c>
      <c r="I134" s="90" t="str">
        <f>IF(H134=0,"",'Ark1'!S4903)</f>
        <v/>
      </c>
      <c r="J134" s="83"/>
      <c r="K134" s="177" t="str">
        <f>IF(G134=0,"",100*H134/Måned!$G17)</f>
        <v/>
      </c>
      <c r="L134" s="83"/>
      <c r="M134" s="177" t="str">
        <f>+IF(H134=0,"",'Ark1'!AA4903)</f>
        <v/>
      </c>
      <c r="N134" s="177">
        <f>+IF(I134=0,"",'Ark1'!AB4903)</f>
        <v>0</v>
      </c>
      <c r="O134" s="250" t="str">
        <f>IF(H134=0,"",'Ark1'!W4903)</f>
        <v/>
      </c>
      <c r="P134" s="177" t="str">
        <f>IF(H134=0,"",'Ark1'!X4903)</f>
        <v/>
      </c>
      <c r="Q134" s="249"/>
      <c r="R134" s="177" t="str">
        <f>IF(H134=0,"",'Ark1'!AA4903)</f>
        <v/>
      </c>
      <c r="S134" s="177" t="str">
        <f>IF(H134=0,"",'Ark1'!AB4903)</f>
        <v/>
      </c>
      <c r="T134" s="177" t="str">
        <f>IF(H134=0,"",'Ark1'!AC4903)</f>
        <v/>
      </c>
      <c r="U134" s="83"/>
      <c r="V134" s="91" t="str">
        <f t="shared" si="18"/>
        <v/>
      </c>
      <c r="W134" s="177">
        <f>+'Ark1'!V4903</f>
        <v>0</v>
      </c>
      <c r="X134" s="225"/>
      <c r="Y134" s="252"/>
      <c r="Z134" s="177"/>
      <c r="AA134" s="177"/>
      <c r="AB134" s="229"/>
      <c r="AI134" s="91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</row>
    <row r="135" spans="1:45" s="89" customFormat="1" ht="15.6">
      <c r="A135" s="225"/>
      <c r="B135" s="207">
        <f>+'Ark1'!C4904</f>
        <v>2024</v>
      </c>
      <c r="C135" s="207">
        <f>+'Ark1'!J4904</f>
        <v>147</v>
      </c>
      <c r="D135" s="207" t="str">
        <f t="shared" si="19"/>
        <v>Midt-Norge</v>
      </c>
      <c r="E135" s="207">
        <f>+'Ark1'!D4904</f>
        <v>9</v>
      </c>
      <c r="F135" s="207" t="s">
        <v>575</v>
      </c>
      <c r="G135" s="90">
        <f>+'Ark1'!Q4904</f>
        <v>0</v>
      </c>
      <c r="H135" s="91">
        <f>+'Ark1'!R4904</f>
        <v>0</v>
      </c>
      <c r="I135" s="90" t="str">
        <f>IF(H135=0,"",'Ark1'!S4904)</f>
        <v/>
      </c>
      <c r="J135" s="83"/>
      <c r="K135" s="177" t="str">
        <f>IF(G135=0,"",100*H135/Måned!$G18)</f>
        <v/>
      </c>
      <c r="L135" s="83"/>
      <c r="M135" s="177" t="str">
        <f>+IF(H135=0,"",'Ark1'!AA4904)</f>
        <v/>
      </c>
      <c r="N135" s="177">
        <f>+IF(I135=0,"",'Ark1'!AB4904)</f>
        <v>0</v>
      </c>
      <c r="O135" s="250" t="str">
        <f>IF(H135=0,"",'Ark1'!W4904)</f>
        <v/>
      </c>
      <c r="P135" s="177" t="str">
        <f>IF(H135=0,"",'Ark1'!X4904)</f>
        <v/>
      </c>
      <c r="Q135" s="249"/>
      <c r="R135" s="177" t="str">
        <f>IF(H135=0,"",'Ark1'!AA4904)</f>
        <v/>
      </c>
      <c r="S135" s="177" t="str">
        <f>IF(H135=0,"",'Ark1'!AB4904)</f>
        <v/>
      </c>
      <c r="T135" s="177" t="str">
        <f>IF(H135=0,"",'Ark1'!AC4904)</f>
        <v/>
      </c>
      <c r="U135" s="83"/>
      <c r="V135" s="91" t="str">
        <f t="shared" si="18"/>
        <v/>
      </c>
      <c r="W135" s="177">
        <f>+'Ark1'!V4904</f>
        <v>0</v>
      </c>
      <c r="X135" s="225"/>
      <c r="Y135" s="252"/>
      <c r="Z135" s="177"/>
      <c r="AA135" s="177"/>
      <c r="AB135" s="229"/>
      <c r="AI135" s="91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</row>
    <row r="136" spans="1:45" s="89" customFormat="1" ht="15.6">
      <c r="A136" s="225"/>
      <c r="B136" s="207">
        <f>+'Ark1'!C4905</f>
        <v>2024</v>
      </c>
      <c r="C136" s="207">
        <f>+'Ark1'!J4905</f>
        <v>147</v>
      </c>
      <c r="D136" s="207" t="str">
        <f t="shared" si="19"/>
        <v>Midt-Norge</v>
      </c>
      <c r="E136" s="207">
        <f>+'Ark1'!D4905</f>
        <v>10</v>
      </c>
      <c r="F136" s="207" t="s">
        <v>576</v>
      </c>
      <c r="G136" s="90">
        <f>+'Ark1'!Q4905</f>
        <v>0</v>
      </c>
      <c r="H136" s="91">
        <f>+'Ark1'!R4905</f>
        <v>0</v>
      </c>
      <c r="I136" s="90" t="str">
        <f>IF(H136=0,"",'Ark1'!S4905)</f>
        <v/>
      </c>
      <c r="J136" s="83"/>
      <c r="K136" s="177" t="str">
        <f>IF(G136=0,"",100*H136/Måned!$G19)</f>
        <v/>
      </c>
      <c r="L136" s="83"/>
      <c r="M136" s="177" t="str">
        <f>+IF(H136=0,"",'Ark1'!AA4905)</f>
        <v/>
      </c>
      <c r="N136" s="177">
        <f>+IF(I136=0,"",'Ark1'!AB4905)</f>
        <v>0</v>
      </c>
      <c r="O136" s="250" t="str">
        <f>IF(H136=0,"",'Ark1'!W4905)</f>
        <v/>
      </c>
      <c r="P136" s="177" t="str">
        <f>IF(H136=0,"",'Ark1'!X4905)</f>
        <v/>
      </c>
      <c r="Q136" s="249"/>
      <c r="R136" s="177" t="str">
        <f>IF(H136=0,"",'Ark1'!AA4905)</f>
        <v/>
      </c>
      <c r="S136" s="177" t="str">
        <f>IF(H136=0,"",'Ark1'!AB4905)</f>
        <v/>
      </c>
      <c r="T136" s="177" t="str">
        <f>IF(H136=0,"",'Ark1'!AC4905)</f>
        <v/>
      </c>
      <c r="U136" s="83"/>
      <c r="V136" s="91" t="str">
        <f t="shared" si="18"/>
        <v/>
      </c>
      <c r="W136" s="177">
        <f>+'Ark1'!V4905</f>
        <v>0</v>
      </c>
      <c r="X136" s="225"/>
      <c r="Y136" s="252"/>
      <c r="Z136" s="177"/>
      <c r="AA136" s="177"/>
      <c r="AB136" s="229"/>
      <c r="AI136" s="91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</row>
    <row r="137" spans="1:45" s="89" customFormat="1" ht="15.6">
      <c r="A137" s="225"/>
      <c r="B137" s="207">
        <f>+'Ark1'!C4906</f>
        <v>2024</v>
      </c>
      <c r="C137" s="207">
        <f>+'Ark1'!J4906</f>
        <v>147</v>
      </c>
      <c r="D137" s="207" t="str">
        <f t="shared" si="19"/>
        <v>Midt-Norge</v>
      </c>
      <c r="E137" s="207">
        <f>+'Ark1'!D4906</f>
        <v>11</v>
      </c>
      <c r="F137" s="207" t="s">
        <v>577</v>
      </c>
      <c r="G137" s="90">
        <f>+'Ark1'!Q4906</f>
        <v>0</v>
      </c>
      <c r="H137" s="91">
        <f>+'Ark1'!R4906</f>
        <v>0</v>
      </c>
      <c r="I137" s="90" t="str">
        <f>IF(H137=0,"",'Ark1'!S4906)</f>
        <v/>
      </c>
      <c r="J137" s="83"/>
      <c r="K137" s="177" t="str">
        <f>IF(G137=0,"",100*H137/Måned!$G20)</f>
        <v/>
      </c>
      <c r="L137" s="83"/>
      <c r="M137" s="177" t="str">
        <f>+IF(H137=0,"",'Ark1'!AA4906)</f>
        <v/>
      </c>
      <c r="N137" s="177">
        <f>+IF(I137=0,"",'Ark1'!AB4906)</f>
        <v>0</v>
      </c>
      <c r="O137" s="250" t="str">
        <f>IF(H137=0,"",'Ark1'!W4906)</f>
        <v/>
      </c>
      <c r="P137" s="177" t="str">
        <f>IF(H137=0,"",'Ark1'!X4906)</f>
        <v/>
      </c>
      <c r="Q137" s="249"/>
      <c r="R137" s="177" t="str">
        <f>IF(H137=0,"",'Ark1'!AA4906)</f>
        <v/>
      </c>
      <c r="S137" s="177" t="str">
        <f>IF(H137=0,"",'Ark1'!AB4906)</f>
        <v/>
      </c>
      <c r="T137" s="177" t="str">
        <f>IF(H137=0,"",'Ark1'!AC4906)</f>
        <v/>
      </c>
      <c r="U137" s="83"/>
      <c r="V137" s="91" t="str">
        <f t="shared" si="18"/>
        <v/>
      </c>
      <c r="W137" s="177">
        <f>+'Ark1'!V4906</f>
        <v>0</v>
      </c>
      <c r="X137" s="225"/>
      <c r="Y137" s="252"/>
      <c r="Z137" s="177"/>
      <c r="AA137" s="177"/>
      <c r="AB137" s="229"/>
      <c r="AI137" s="91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</row>
    <row r="138" spans="1:45" s="89" customFormat="1" ht="17.25" customHeight="1">
      <c r="A138" s="225"/>
      <c r="B138" s="207">
        <f>+'Ark1'!C4907</f>
        <v>2024</v>
      </c>
      <c r="C138" s="207">
        <f>+'Ark1'!J4907</f>
        <v>147</v>
      </c>
      <c r="D138" s="207" t="str">
        <f t="shared" si="19"/>
        <v>Midt-Norge</v>
      </c>
      <c r="E138" s="207">
        <f>+'Ark1'!D4907</f>
        <v>12</v>
      </c>
      <c r="F138" s="207" t="s">
        <v>578</v>
      </c>
      <c r="G138" s="90">
        <f>+'Ark1'!Q4907</f>
        <v>0</v>
      </c>
      <c r="H138" s="91">
        <f>+'Ark1'!R4907</f>
        <v>0</v>
      </c>
      <c r="I138" s="90" t="str">
        <f>IF(H138=0,"",'Ark1'!S4907)</f>
        <v/>
      </c>
      <c r="J138" s="83"/>
      <c r="K138" s="177" t="str">
        <f>IF(G138=0,"",100*H138/Måned!$G21)</f>
        <v/>
      </c>
      <c r="L138" s="83"/>
      <c r="M138" s="177" t="str">
        <f>+IF(H138=0,"",'Ark1'!AA4907)</f>
        <v/>
      </c>
      <c r="N138" s="177">
        <f>+IF(I138=0,"",'Ark1'!AB4907)</f>
        <v>0</v>
      </c>
      <c r="O138" s="250" t="str">
        <f>IF(H138=0,"",'Ark1'!W4907)</f>
        <v/>
      </c>
      <c r="P138" s="177" t="str">
        <f>IF(H138=0,"",'Ark1'!X4907)</f>
        <v/>
      </c>
      <c r="Q138" s="249"/>
      <c r="R138" s="177" t="str">
        <f>IF(H138=0,"",'Ark1'!AA4907)</f>
        <v/>
      </c>
      <c r="S138" s="177" t="str">
        <f>IF(H138=0,"",'Ark1'!AB4907)</f>
        <v/>
      </c>
      <c r="T138" s="177" t="str">
        <f>IF(H138=0,"",'Ark1'!AC4907)</f>
        <v/>
      </c>
      <c r="U138" s="83"/>
      <c r="V138" s="91" t="str">
        <f t="shared" si="18"/>
        <v/>
      </c>
      <c r="W138" s="177">
        <f>+'Ark1'!V4907</f>
        <v>0</v>
      </c>
      <c r="X138" s="225"/>
      <c r="Y138" s="252"/>
      <c r="Z138" s="177"/>
      <c r="AA138" s="177"/>
      <c r="AB138" s="229"/>
      <c r="AI138" s="91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</row>
    <row r="139" spans="1:45" s="89" customFormat="1" ht="17.25" customHeight="1">
      <c r="A139" s="225"/>
      <c r="B139" s="225"/>
      <c r="C139" s="225"/>
      <c r="D139" s="225"/>
      <c r="E139" s="225"/>
      <c r="F139" s="225"/>
      <c r="G139" s="225"/>
      <c r="H139" s="225"/>
      <c r="I139" s="225"/>
      <c r="J139" s="225"/>
      <c r="K139" s="225"/>
      <c r="L139" s="225"/>
      <c r="M139" s="225"/>
      <c r="N139" s="225"/>
      <c r="O139" s="225"/>
      <c r="P139" s="225"/>
      <c r="Q139" s="225"/>
      <c r="R139" s="225"/>
      <c r="S139" s="225"/>
      <c r="T139" s="225"/>
      <c r="U139" s="225"/>
      <c r="V139" s="225"/>
      <c r="W139" s="225"/>
      <c r="X139" s="225"/>
      <c r="Y139" s="252"/>
      <c r="Z139" s="177"/>
      <c r="AA139" s="177"/>
      <c r="AB139" s="229"/>
      <c r="AI139" s="91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</row>
    <row r="140" spans="1:45" s="89" customFormat="1" ht="15.6">
      <c r="A140" s="225"/>
      <c r="B140" s="207">
        <f>+'Ark1'!C4908</f>
        <v>2024</v>
      </c>
      <c r="C140" s="207">
        <f>+'Ark1'!J4908</f>
        <v>155</v>
      </c>
      <c r="D140" s="207" t="s">
        <v>37</v>
      </c>
      <c r="E140" s="207">
        <f>+'Ark1'!D4908</f>
        <v>1</v>
      </c>
      <c r="F140" s="207" t="s">
        <v>568</v>
      </c>
      <c r="G140" s="90">
        <f>+'Ark1'!Q4908</f>
        <v>7</v>
      </c>
      <c r="H140" s="91">
        <f>+'Ark1'!R4908</f>
        <v>42</v>
      </c>
      <c r="I140" s="90">
        <f>IF(H140=0,"",'Ark1'!S4908)</f>
        <v>42</v>
      </c>
      <c r="J140" s="83"/>
      <c r="K140" s="177">
        <f>IF(G140=0,"",100*H140/Måned!$G10)</f>
        <v>1.5503875968992249</v>
      </c>
      <c r="L140" s="83"/>
      <c r="M140" s="177">
        <f>+IF(H140=0,"",'Ark1'!AA4908)</f>
        <v>25.426602942355785</v>
      </c>
      <c r="N140" s="177">
        <f>+IF(I140=0,"",'Ark1'!AB4908)</f>
        <v>3.1262185832704215</v>
      </c>
      <c r="O140" s="250">
        <f>IF(H140=0,"",'Ark1'!W4908)</f>
        <v>59.476190476190446</v>
      </c>
      <c r="P140" s="177">
        <f>IF(H140=0,"",'Ark1'!X4908)</f>
        <v>152.76015064747455</v>
      </c>
      <c r="Q140" s="249"/>
      <c r="R140" s="177">
        <f>IF(H140=0,"",'Ark1'!AA4908)</f>
        <v>25.426602942355785</v>
      </c>
      <c r="S140" s="177">
        <f>IF(H140=0,"",'Ark1'!AB4908)</f>
        <v>3.1262185832704215</v>
      </c>
      <c r="T140" s="177">
        <f>IF(H140=0,"",'Ark1'!AC4908)</f>
        <v>-42.331411888834381</v>
      </c>
      <c r="U140" s="83"/>
      <c r="V140" s="91">
        <f t="shared" ref="V140:V151" si="20">+(IF(H140=0,"",I140/G140))</f>
        <v>6</v>
      </c>
      <c r="W140" s="177">
        <f>+'Ark1'!V4908</f>
        <v>6.1190476190476177</v>
      </c>
      <c r="X140" s="225"/>
      <c r="Y140" s="252"/>
      <c r="Z140" s="177"/>
      <c r="AA140" s="177"/>
      <c r="AB140" s="229"/>
      <c r="AI140" s="91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</row>
    <row r="141" spans="1:45" s="89" customFormat="1" ht="15.6">
      <c r="A141" s="225"/>
      <c r="B141" s="207">
        <f>+'Ark1'!C4909</f>
        <v>2024</v>
      </c>
      <c r="C141" s="207">
        <f>+'Ark1'!J4909</f>
        <v>155</v>
      </c>
      <c r="D141" s="207" t="str">
        <f t="shared" ref="D141:D151" si="21">+D140</f>
        <v>Målselv</v>
      </c>
      <c r="E141" s="207">
        <f>+'Ark1'!D4909</f>
        <v>2</v>
      </c>
      <c r="F141" s="207" t="s">
        <v>569</v>
      </c>
      <c r="G141" s="90">
        <f>+'Ark1'!Q4909</f>
        <v>7</v>
      </c>
      <c r="H141" s="91">
        <f>+'Ark1'!R4909</f>
        <v>23</v>
      </c>
      <c r="I141" s="90">
        <f>IF(H141=0,"",'Ark1'!S4909)</f>
        <v>23</v>
      </c>
      <c r="J141" s="83"/>
      <c r="K141" s="177">
        <f>IF(G141=0,"",100*H141/Måned!$G11)</f>
        <v>0.85949177877428995</v>
      </c>
      <c r="L141" s="83"/>
      <c r="M141" s="177">
        <f>+IF(H141=0,"",'Ark1'!AA4909)</f>
        <v>27.84009701654016</v>
      </c>
      <c r="N141" s="177">
        <f>+IF(I141=0,"",'Ark1'!AB4909)</f>
        <v>4.913235856179722</v>
      </c>
      <c r="O141" s="250">
        <f>IF(H141=0,"",'Ark1'!W4909)</f>
        <v>56.652173913043477</v>
      </c>
      <c r="P141" s="177">
        <f>IF(H141=0,"",'Ark1'!X4909)</f>
        <v>171.81214376560371</v>
      </c>
      <c r="Q141" s="249"/>
      <c r="R141" s="177">
        <f>IF(H141=0,"",'Ark1'!AA4909)</f>
        <v>27.84009701654016</v>
      </c>
      <c r="S141" s="177">
        <f>IF(H141=0,"",'Ark1'!AB4909)</f>
        <v>4.913235856179722</v>
      </c>
      <c r="T141" s="177">
        <f>IF(H141=0,"",'Ark1'!AC4909)</f>
        <v>-44.634932043223721</v>
      </c>
      <c r="U141" s="83"/>
      <c r="V141" s="91">
        <f t="shared" si="20"/>
        <v>3.2857142857142856</v>
      </c>
      <c r="W141" s="177">
        <f>+'Ark1'!V4909</f>
        <v>8.4347826086956506</v>
      </c>
      <c r="X141" s="225"/>
      <c r="Y141" s="252"/>
      <c r="Z141" s="177"/>
      <c r="AA141" s="177"/>
      <c r="AB141" s="229"/>
      <c r="AI141" s="91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</row>
    <row r="142" spans="1:45" s="89" customFormat="1" ht="15.6">
      <c r="A142" s="225"/>
      <c r="B142" s="207">
        <f>+'Ark1'!C4910</f>
        <v>2024</v>
      </c>
      <c r="C142" s="207">
        <f>+'Ark1'!J4910</f>
        <v>155</v>
      </c>
      <c r="D142" s="207" t="str">
        <f t="shared" si="21"/>
        <v>Målselv</v>
      </c>
      <c r="E142" s="207">
        <f>+'Ark1'!D4910</f>
        <v>3</v>
      </c>
      <c r="F142" s="207" t="s">
        <v>570</v>
      </c>
      <c r="G142" s="90">
        <f>+'Ark1'!Q4910</f>
        <v>5</v>
      </c>
      <c r="H142" s="91">
        <f>+'Ark1'!R4910</f>
        <v>23</v>
      </c>
      <c r="I142" s="90">
        <f>IF(H142=0,"",'Ark1'!S4910)</f>
        <v>23</v>
      </c>
      <c r="J142" s="83"/>
      <c r="K142" s="177">
        <f>IF(G142=0,"",100*H142/Måned!$G12)</f>
        <v>1.0854176498348278</v>
      </c>
      <c r="L142" s="83"/>
      <c r="M142" s="177">
        <f>+IF(H142=0,"",'Ark1'!AA4910)</f>
        <v>37.572092768562378</v>
      </c>
      <c r="N142" s="177">
        <f>+IF(I142=0,"",'Ark1'!AB4910)</f>
        <v>5.4841238467716709</v>
      </c>
      <c r="O142" s="250">
        <f>IF(H142=0,"",'Ark1'!W4910)</f>
        <v>58.478260869565212</v>
      </c>
      <c r="P142" s="177">
        <f>IF(H142=0,"",'Ark1'!X4910)</f>
        <v>177.24339347119499</v>
      </c>
      <c r="Q142" s="249"/>
      <c r="R142" s="177">
        <f>IF(H142=0,"",'Ark1'!AA4910)</f>
        <v>37.572092768562378</v>
      </c>
      <c r="S142" s="177">
        <f>IF(H142=0,"",'Ark1'!AB4910)</f>
        <v>5.4841238467716709</v>
      </c>
      <c r="T142" s="177">
        <f>IF(H142=0,"",'Ark1'!AC4910)</f>
        <v>-52.890329556468195</v>
      </c>
      <c r="U142" s="83"/>
      <c r="V142" s="91">
        <f t="shared" si="20"/>
        <v>4.5999999999999996</v>
      </c>
      <c r="W142" s="177">
        <f>+'Ark1'!V4910</f>
        <v>5.7826086956521747</v>
      </c>
      <c r="X142" s="225"/>
      <c r="Y142" s="252"/>
      <c r="Z142" s="177"/>
      <c r="AA142" s="177"/>
      <c r="AB142" s="229"/>
      <c r="AI142" s="91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</row>
    <row r="143" spans="1:45" s="89" customFormat="1" ht="15.6">
      <c r="A143" s="225"/>
      <c r="B143" s="207">
        <f>+'Ark1'!C4911</f>
        <v>2024</v>
      </c>
      <c r="C143" s="207">
        <f>+'Ark1'!J4911</f>
        <v>155</v>
      </c>
      <c r="D143" s="207" t="str">
        <f t="shared" si="21"/>
        <v>Målselv</v>
      </c>
      <c r="E143" s="207">
        <f>+'Ark1'!D4911</f>
        <v>4</v>
      </c>
      <c r="F143" s="207" t="s">
        <v>571</v>
      </c>
      <c r="G143" s="90">
        <f>+'Ark1'!Q4911</f>
        <v>4</v>
      </c>
      <c r="H143" s="91">
        <f>+'Ark1'!R4911</f>
        <v>23</v>
      </c>
      <c r="I143" s="90">
        <f>IF(H143=0,"",'Ark1'!S4911)</f>
        <v>23</v>
      </c>
      <c r="J143" s="83"/>
      <c r="K143" s="177">
        <f>IF(G143=0,"",100*H143/Måned!$G13)</f>
        <v>0.77519379844961245</v>
      </c>
      <c r="L143" s="83"/>
      <c r="M143" s="177">
        <f>+IF(H143=0,"",'Ark1'!AA4911)</f>
        <v>24.881444411296329</v>
      </c>
      <c r="N143" s="177">
        <f>+IF(I143=0,"",'Ark1'!AB4911)</f>
        <v>3.534330683982843</v>
      </c>
      <c r="O143" s="250">
        <f>IF(H143=0,"",'Ark1'!W4911)</f>
        <v>60.826086956521742</v>
      </c>
      <c r="P143" s="177">
        <f>IF(H143=0,"",'Ark1'!X4911)</f>
        <v>148.34895661594982</v>
      </c>
      <c r="Q143" s="249"/>
      <c r="R143" s="177">
        <f>IF(H143=0,"",'Ark1'!AA4911)</f>
        <v>24.881444411296329</v>
      </c>
      <c r="S143" s="177">
        <f>IF(H143=0,"",'Ark1'!AB4911)</f>
        <v>3.534330683982843</v>
      </c>
      <c r="T143" s="177">
        <f>IF(H143=0,"",'Ark1'!AC4911)</f>
        <v>-47.290335464241082</v>
      </c>
      <c r="U143" s="83"/>
      <c r="V143" s="91">
        <f t="shared" si="20"/>
        <v>5.75</v>
      </c>
      <c r="W143" s="177">
        <f>+'Ark1'!V4911</f>
        <v>3.3913043478260874</v>
      </c>
      <c r="X143" s="225"/>
      <c r="Y143" s="252"/>
      <c r="Z143" s="177"/>
      <c r="AA143" s="177"/>
      <c r="AB143" s="229"/>
      <c r="AI143" s="91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</row>
    <row r="144" spans="1:45" s="89" customFormat="1" ht="15.6">
      <c r="A144" s="225"/>
      <c r="B144" s="207">
        <f>+'Ark1'!C4912</f>
        <v>2024</v>
      </c>
      <c r="C144" s="207">
        <f>+'Ark1'!J4912</f>
        <v>155</v>
      </c>
      <c r="D144" s="207" t="str">
        <f t="shared" si="21"/>
        <v>Målselv</v>
      </c>
      <c r="E144" s="207">
        <f>+'Ark1'!D4912</f>
        <v>5</v>
      </c>
      <c r="F144" s="207" t="s">
        <v>467</v>
      </c>
      <c r="G144" s="90">
        <f>+'Ark1'!Q4912</f>
        <v>8</v>
      </c>
      <c r="H144" s="91">
        <f>+'Ark1'!R4912</f>
        <v>66</v>
      </c>
      <c r="I144" s="90">
        <f>IF(H144=0,"",'Ark1'!S4912)</f>
        <v>66</v>
      </c>
      <c r="J144" s="83"/>
      <c r="K144" s="177">
        <f>IF(G144=0,"",100*H144/Måned!$G14)</f>
        <v>2.459016393442623</v>
      </c>
      <c r="L144" s="83"/>
      <c r="M144" s="177">
        <f>+IF(H144=0,"",'Ark1'!AA4912)</f>
        <v>26.000601506427859</v>
      </c>
      <c r="N144" s="177">
        <f>+IF(I144=0,"",'Ark1'!AB4912)</f>
        <v>4.5401989818976807</v>
      </c>
      <c r="O144" s="250">
        <f>IF(H144=0,"",'Ark1'!W4912)</f>
        <v>58.848484848484851</v>
      </c>
      <c r="P144" s="177">
        <f>IF(H144=0,"",'Ark1'!X4912)</f>
        <v>157.15387898486497</v>
      </c>
      <c r="Q144" s="249"/>
      <c r="R144" s="177">
        <f>IF(H144=0,"",'Ark1'!AA4912)</f>
        <v>26.000601506427859</v>
      </c>
      <c r="S144" s="177">
        <f>IF(H144=0,"",'Ark1'!AB4912)</f>
        <v>4.5401989818976807</v>
      </c>
      <c r="T144" s="177">
        <f>IF(H144=0,"",'Ark1'!AC4912)</f>
        <v>-33.839237327705689</v>
      </c>
      <c r="U144" s="83"/>
      <c r="V144" s="91">
        <f t="shared" si="20"/>
        <v>8.25</v>
      </c>
      <c r="W144" s="177">
        <f>+'Ark1'!V4912</f>
        <v>4.8787878787878789</v>
      </c>
      <c r="X144" s="225"/>
      <c r="Y144" s="252"/>
      <c r="Z144" s="177"/>
      <c r="AA144" s="177"/>
      <c r="AB144" s="229"/>
      <c r="AI144" s="91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</row>
    <row r="145" spans="1:45" s="89" customFormat="1" ht="15.6">
      <c r="A145" s="225"/>
      <c r="B145" s="207">
        <f>+'Ark1'!C4913</f>
        <v>2024</v>
      </c>
      <c r="C145" s="207">
        <f>+'Ark1'!J4913</f>
        <v>155</v>
      </c>
      <c r="D145" s="207" t="str">
        <f t="shared" si="21"/>
        <v>Målselv</v>
      </c>
      <c r="E145" s="207">
        <f>+'Ark1'!D4913</f>
        <v>6</v>
      </c>
      <c r="F145" s="207" t="s">
        <v>572</v>
      </c>
      <c r="G145" s="90">
        <f>+'Ark1'!Q4913</f>
        <v>3</v>
      </c>
      <c r="H145" s="91">
        <f>+'Ark1'!R4913</f>
        <v>20</v>
      </c>
      <c r="I145" s="90">
        <f>IF(H145=0,"",'Ark1'!S4913)</f>
        <v>20</v>
      </c>
      <c r="J145" s="83"/>
      <c r="K145" s="177">
        <f>IF(G145=0,"",100*H145/Måned!$G15)</f>
        <v>2.109704641350211</v>
      </c>
      <c r="L145" s="83"/>
      <c r="M145" s="177">
        <f>+IF(H145=0,"",'Ark1'!AA4913)</f>
        <v>32.796136967636997</v>
      </c>
      <c r="N145" s="177">
        <f>+IF(I145=0,"",'Ark1'!AB4913)</f>
        <v>3.6755951898978001</v>
      </c>
      <c r="O145" s="250">
        <f>IF(H145=0,"",'Ark1'!W4913)</f>
        <v>60.7</v>
      </c>
      <c r="P145" s="177">
        <f>IF(H145=0,"",'Ark1'!X4913)</f>
        <v>145.52546045503789</v>
      </c>
      <c r="Q145" s="249"/>
      <c r="R145" s="177">
        <f>IF(H145=0,"",'Ark1'!AA4913)</f>
        <v>32.796136967636997</v>
      </c>
      <c r="S145" s="177">
        <f>IF(H145=0,"",'Ark1'!AB4913)</f>
        <v>3.6755951898978001</v>
      </c>
      <c r="T145" s="177">
        <f>IF(H145=0,"",'Ark1'!AC4913)</f>
        <v>-72.050908017653015</v>
      </c>
      <c r="U145" s="83"/>
      <c r="V145" s="91">
        <f t="shared" si="20"/>
        <v>6.666666666666667</v>
      </c>
      <c r="W145" s="177">
        <f>+'Ark1'!V4913</f>
        <v>4.75</v>
      </c>
      <c r="X145" s="225"/>
      <c r="Y145" s="252"/>
      <c r="Z145" s="177"/>
      <c r="AA145" s="177"/>
      <c r="AB145" s="229"/>
      <c r="AI145" s="91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</row>
    <row r="146" spans="1:45" s="89" customFormat="1" ht="15.6">
      <c r="A146" s="225"/>
      <c r="B146" s="207">
        <f>+'Ark1'!C4914</f>
        <v>2024</v>
      </c>
      <c r="C146" s="207">
        <f>+'Ark1'!J4914</f>
        <v>155</v>
      </c>
      <c r="D146" s="207" t="str">
        <f t="shared" si="21"/>
        <v>Målselv</v>
      </c>
      <c r="E146" s="207">
        <f>+'Ark1'!D4914</f>
        <v>7</v>
      </c>
      <c r="F146" s="207" t="s">
        <v>573</v>
      </c>
      <c r="G146" s="90">
        <f>+'Ark1'!Q4914</f>
        <v>0</v>
      </c>
      <c r="H146" s="91">
        <f>+'Ark1'!R4914</f>
        <v>0</v>
      </c>
      <c r="I146" s="90" t="str">
        <f>IF(H146=0,"",'Ark1'!S4914)</f>
        <v/>
      </c>
      <c r="J146" s="83"/>
      <c r="K146" s="177" t="str">
        <f>IF(G146=0,"",100*H146/Måned!$G16)</f>
        <v/>
      </c>
      <c r="L146" s="83"/>
      <c r="M146" s="177" t="str">
        <f>+IF(H146=0,"",'Ark1'!AA4914)</f>
        <v/>
      </c>
      <c r="N146" s="177">
        <f>+IF(I146=0,"",'Ark1'!AB4914)</f>
        <v>0</v>
      </c>
      <c r="O146" s="250" t="str">
        <f>IF(H146=0,"",'Ark1'!W4914)</f>
        <v/>
      </c>
      <c r="P146" s="177" t="str">
        <f>IF(H146=0,"",'Ark1'!X4914)</f>
        <v/>
      </c>
      <c r="Q146" s="249"/>
      <c r="R146" s="177" t="str">
        <f>IF(H146=0,"",'Ark1'!AA4914)</f>
        <v/>
      </c>
      <c r="S146" s="177" t="str">
        <f>IF(H146=0,"",'Ark1'!AB4914)</f>
        <v/>
      </c>
      <c r="T146" s="177" t="str">
        <f>IF(H146=0,"",'Ark1'!AC4914)</f>
        <v/>
      </c>
      <c r="U146" s="83"/>
      <c r="V146" s="91" t="str">
        <f t="shared" si="20"/>
        <v/>
      </c>
      <c r="W146" s="177">
        <f>+'Ark1'!V4914</f>
        <v>0</v>
      </c>
      <c r="X146" s="225"/>
      <c r="Y146" s="252"/>
      <c r="Z146" s="177"/>
      <c r="AA146" s="177"/>
      <c r="AB146" s="229"/>
      <c r="AI146" s="91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</row>
    <row r="147" spans="1:45" s="89" customFormat="1" ht="15.6">
      <c r="A147" s="225"/>
      <c r="B147" s="207">
        <f>+'Ark1'!C4915</f>
        <v>2024</v>
      </c>
      <c r="C147" s="207">
        <f>+'Ark1'!J4915</f>
        <v>155</v>
      </c>
      <c r="D147" s="207" t="str">
        <f t="shared" si="21"/>
        <v>Målselv</v>
      </c>
      <c r="E147" s="207">
        <f>+'Ark1'!D4915</f>
        <v>8</v>
      </c>
      <c r="F147" s="207" t="s">
        <v>574</v>
      </c>
      <c r="G147" s="90">
        <f>+'Ark1'!Q4915</f>
        <v>0</v>
      </c>
      <c r="H147" s="91">
        <f>+'Ark1'!R4915</f>
        <v>0</v>
      </c>
      <c r="I147" s="90" t="str">
        <f>IF(H147=0,"",'Ark1'!S4915)</f>
        <v/>
      </c>
      <c r="J147" s="83"/>
      <c r="K147" s="177" t="str">
        <f>IF(G147=0,"",100*H147/Måned!$G17)</f>
        <v/>
      </c>
      <c r="L147" s="83"/>
      <c r="M147" s="177" t="str">
        <f>+IF(H147=0,"",'Ark1'!AA4915)</f>
        <v/>
      </c>
      <c r="N147" s="177">
        <f>+IF(I147=0,"",'Ark1'!AB4915)</f>
        <v>0</v>
      </c>
      <c r="O147" s="250" t="str">
        <f>IF(H147=0,"",'Ark1'!W4915)</f>
        <v/>
      </c>
      <c r="P147" s="177" t="str">
        <f>IF(H147=0,"",'Ark1'!X4915)</f>
        <v/>
      </c>
      <c r="Q147" s="249"/>
      <c r="R147" s="177" t="str">
        <f>IF(H147=0,"",'Ark1'!AA4915)</f>
        <v/>
      </c>
      <c r="S147" s="177" t="str">
        <f>IF(H147=0,"",'Ark1'!AB4915)</f>
        <v/>
      </c>
      <c r="T147" s="177" t="str">
        <f>IF(H147=0,"",'Ark1'!AC4915)</f>
        <v/>
      </c>
      <c r="U147" s="83"/>
      <c r="V147" s="91" t="str">
        <f t="shared" si="20"/>
        <v/>
      </c>
      <c r="W147" s="177">
        <f>+'Ark1'!V4915</f>
        <v>0</v>
      </c>
      <c r="X147" s="225"/>
      <c r="Y147" s="252"/>
      <c r="Z147" s="177"/>
      <c r="AA147" s="177"/>
      <c r="AB147" s="229"/>
      <c r="AI147" s="91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</row>
    <row r="148" spans="1:45" s="89" customFormat="1" ht="15.6">
      <c r="A148" s="225"/>
      <c r="B148" s="207">
        <f>+'Ark1'!C4916</f>
        <v>2024</v>
      </c>
      <c r="C148" s="207">
        <f>+'Ark1'!J4916</f>
        <v>155</v>
      </c>
      <c r="D148" s="207" t="str">
        <f t="shared" si="21"/>
        <v>Målselv</v>
      </c>
      <c r="E148" s="207">
        <f>+'Ark1'!D4916</f>
        <v>9</v>
      </c>
      <c r="F148" s="207" t="s">
        <v>575</v>
      </c>
      <c r="G148" s="90">
        <f>+'Ark1'!Q4916</f>
        <v>0</v>
      </c>
      <c r="H148" s="91">
        <f>+'Ark1'!R4916</f>
        <v>0</v>
      </c>
      <c r="I148" s="90" t="str">
        <f>IF(H148=0,"",'Ark1'!S4916)</f>
        <v/>
      </c>
      <c r="J148" s="83"/>
      <c r="K148" s="177" t="str">
        <f>IF(G148=0,"",100*H148/Måned!$G18)</f>
        <v/>
      </c>
      <c r="L148" s="83"/>
      <c r="M148" s="177" t="str">
        <f>+IF(H148=0,"",'Ark1'!AA4916)</f>
        <v/>
      </c>
      <c r="N148" s="177">
        <f>+IF(I148=0,"",'Ark1'!AB4916)</f>
        <v>0</v>
      </c>
      <c r="O148" s="250" t="str">
        <f>IF(H148=0,"",'Ark1'!W4916)</f>
        <v/>
      </c>
      <c r="P148" s="177" t="str">
        <f>IF(H148=0,"",'Ark1'!X4916)</f>
        <v/>
      </c>
      <c r="Q148" s="249"/>
      <c r="R148" s="177" t="str">
        <f>IF(H148=0,"",'Ark1'!AA4916)</f>
        <v/>
      </c>
      <c r="S148" s="177" t="str">
        <f>IF(H148=0,"",'Ark1'!AB4916)</f>
        <v/>
      </c>
      <c r="T148" s="177" t="str">
        <f>IF(H148=0,"",'Ark1'!AC4916)</f>
        <v/>
      </c>
      <c r="U148" s="83"/>
      <c r="V148" s="91" t="str">
        <f t="shared" si="20"/>
        <v/>
      </c>
      <c r="W148" s="177">
        <f>+'Ark1'!V4916</f>
        <v>0</v>
      </c>
      <c r="X148" s="225"/>
      <c r="Y148" s="252"/>
      <c r="Z148" s="177"/>
      <c r="AA148" s="177"/>
      <c r="AB148" s="229"/>
      <c r="AI148" s="91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</row>
    <row r="149" spans="1:45" s="89" customFormat="1" ht="15.6">
      <c r="A149" s="225"/>
      <c r="B149" s="207">
        <f>+'Ark1'!C4917</f>
        <v>2024</v>
      </c>
      <c r="C149" s="207">
        <f>+'Ark1'!J4917</f>
        <v>155</v>
      </c>
      <c r="D149" s="207" t="str">
        <f t="shared" si="21"/>
        <v>Målselv</v>
      </c>
      <c r="E149" s="207">
        <f>+'Ark1'!D4917</f>
        <v>10</v>
      </c>
      <c r="F149" s="207" t="s">
        <v>576</v>
      </c>
      <c r="G149" s="90">
        <f>+'Ark1'!Q4917</f>
        <v>0</v>
      </c>
      <c r="H149" s="91">
        <f>+'Ark1'!R4917</f>
        <v>0</v>
      </c>
      <c r="I149" s="90" t="str">
        <f>IF(H149=0,"",'Ark1'!S4917)</f>
        <v/>
      </c>
      <c r="J149" s="83"/>
      <c r="K149" s="177" t="str">
        <f>IF(G149=0,"",100*H149/Måned!$G19)</f>
        <v/>
      </c>
      <c r="L149" s="83"/>
      <c r="M149" s="177" t="str">
        <f>+IF(H149=0,"",'Ark1'!AA4917)</f>
        <v/>
      </c>
      <c r="N149" s="177">
        <f>+IF(I149=0,"",'Ark1'!AB4917)</f>
        <v>0</v>
      </c>
      <c r="O149" s="250" t="str">
        <f>IF(H149=0,"",'Ark1'!W4917)</f>
        <v/>
      </c>
      <c r="P149" s="177" t="str">
        <f>IF(H149=0,"",'Ark1'!X4917)</f>
        <v/>
      </c>
      <c r="Q149" s="249"/>
      <c r="R149" s="177" t="str">
        <f>IF(H149=0,"",'Ark1'!AA4917)</f>
        <v/>
      </c>
      <c r="S149" s="177" t="str">
        <f>IF(H149=0,"",'Ark1'!AB4917)</f>
        <v/>
      </c>
      <c r="T149" s="177" t="str">
        <f>IF(H149=0,"",'Ark1'!AC4917)</f>
        <v/>
      </c>
      <c r="U149" s="83"/>
      <c r="V149" s="91" t="str">
        <f t="shared" si="20"/>
        <v/>
      </c>
      <c r="W149" s="177">
        <f>+'Ark1'!V4917</f>
        <v>0</v>
      </c>
      <c r="X149" s="225"/>
      <c r="Y149" s="252"/>
      <c r="Z149" s="177"/>
      <c r="AA149" s="177"/>
      <c r="AB149" s="229"/>
      <c r="AI149" s="91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</row>
    <row r="150" spans="1:45" ht="15.6">
      <c r="A150" s="225"/>
      <c r="B150" s="207">
        <f>+'Ark1'!C4918</f>
        <v>2024</v>
      </c>
      <c r="C150" s="207">
        <f>+'Ark1'!J4918</f>
        <v>155</v>
      </c>
      <c r="D150" s="207" t="str">
        <f t="shared" si="21"/>
        <v>Målselv</v>
      </c>
      <c r="E150" s="207">
        <f>+'Ark1'!D4918</f>
        <v>11</v>
      </c>
      <c r="F150" s="207" t="s">
        <v>577</v>
      </c>
      <c r="G150" s="90">
        <f>+'Ark1'!Q4918</f>
        <v>0</v>
      </c>
      <c r="H150" s="91">
        <f>+'Ark1'!R4918</f>
        <v>0</v>
      </c>
      <c r="I150" s="90" t="str">
        <f>IF(H150=0,"",'Ark1'!S4918)</f>
        <v/>
      </c>
      <c r="J150" s="83"/>
      <c r="K150" s="177" t="str">
        <f>IF(G150=0,"",100*H150/Måned!$G20)</f>
        <v/>
      </c>
      <c r="L150" s="83"/>
      <c r="M150" s="177" t="str">
        <f>+IF(H150=0,"",'Ark1'!AA4918)</f>
        <v/>
      </c>
      <c r="N150" s="177">
        <f>+IF(I150=0,"",'Ark1'!AB4918)</f>
        <v>0</v>
      </c>
      <c r="O150" s="250" t="str">
        <f>IF(H150=0,"",'Ark1'!W4918)</f>
        <v/>
      </c>
      <c r="P150" s="177" t="str">
        <f>IF(H150=0,"",'Ark1'!X4918)</f>
        <v/>
      </c>
      <c r="Q150" s="249"/>
      <c r="R150" s="177" t="str">
        <f>IF(H150=0,"",'Ark1'!AA4918)</f>
        <v/>
      </c>
      <c r="S150" s="177" t="str">
        <f>IF(H150=0,"",'Ark1'!AB4918)</f>
        <v/>
      </c>
      <c r="T150" s="177" t="str">
        <f>IF(H150=0,"",'Ark1'!AC4918)</f>
        <v/>
      </c>
      <c r="U150" s="83"/>
      <c r="V150" s="91" t="str">
        <f t="shared" si="20"/>
        <v/>
      </c>
      <c r="W150" s="177">
        <f>+'Ark1'!V4918</f>
        <v>0</v>
      </c>
      <c r="X150" s="225"/>
      <c r="Y150" s="252"/>
      <c r="AB150" s="229"/>
    </row>
    <row r="151" spans="1:45" ht="15.6">
      <c r="A151" s="225"/>
      <c r="B151" s="207">
        <f>+'Ark1'!C4919</f>
        <v>2024</v>
      </c>
      <c r="C151" s="207">
        <f>+'Ark1'!J4919</f>
        <v>155</v>
      </c>
      <c r="D151" s="207" t="str">
        <f t="shared" si="21"/>
        <v>Målselv</v>
      </c>
      <c r="E151" s="207">
        <f>+'Ark1'!D4919</f>
        <v>12</v>
      </c>
      <c r="F151" s="207" t="s">
        <v>578</v>
      </c>
      <c r="G151" s="90">
        <f>+'Ark1'!Q4919</f>
        <v>0</v>
      </c>
      <c r="H151" s="91">
        <f>+'Ark1'!R4919</f>
        <v>0</v>
      </c>
      <c r="I151" s="90" t="str">
        <f>IF(H151=0,"",'Ark1'!S4919)</f>
        <v/>
      </c>
      <c r="J151" s="83"/>
      <c r="K151" s="177" t="str">
        <f>IF(G151=0,"",100*H151/Måned!$G21)</f>
        <v/>
      </c>
      <c r="L151" s="83"/>
      <c r="M151" s="177" t="str">
        <f>+IF(H151=0,"",'Ark1'!AA4919)</f>
        <v/>
      </c>
      <c r="N151" s="177">
        <f>+IF(I151=0,"",'Ark1'!AB4919)</f>
        <v>0</v>
      </c>
      <c r="O151" s="250" t="str">
        <f>IF(H151=0,"",'Ark1'!W4919)</f>
        <v/>
      </c>
      <c r="P151" s="177" t="str">
        <f>IF(H151=0,"",'Ark1'!X4919)</f>
        <v/>
      </c>
      <c r="Q151" s="249"/>
      <c r="R151" s="177" t="str">
        <f>IF(H151=0,"",'Ark1'!AA4919)</f>
        <v/>
      </c>
      <c r="S151" s="177" t="str">
        <f>IF(H151=0,"",'Ark1'!AB4919)</f>
        <v/>
      </c>
      <c r="T151" s="177" t="str">
        <f>IF(H151=0,"",'Ark1'!AC4919)</f>
        <v/>
      </c>
      <c r="U151" s="83"/>
      <c r="V151" s="91" t="str">
        <f t="shared" si="20"/>
        <v/>
      </c>
      <c r="W151" s="177">
        <f>+'Ark1'!V4919</f>
        <v>0</v>
      </c>
      <c r="X151" s="225"/>
      <c r="Y151" s="252"/>
      <c r="AB151" s="229"/>
    </row>
    <row r="152" spans="1:45">
      <c r="A152" s="225"/>
      <c r="B152" s="225"/>
      <c r="C152" s="225"/>
      <c r="D152" s="225"/>
      <c r="E152" s="225"/>
      <c r="F152" s="225"/>
      <c r="G152" s="225"/>
      <c r="H152" s="225"/>
      <c r="I152" s="225"/>
      <c r="J152" s="225"/>
      <c r="K152" s="225"/>
      <c r="L152" s="225"/>
      <c r="M152" s="225"/>
      <c r="N152" s="225"/>
      <c r="O152" s="225"/>
      <c r="P152" s="225"/>
      <c r="Q152" s="225"/>
      <c r="R152" s="225"/>
      <c r="S152" s="225"/>
      <c r="T152" s="225"/>
      <c r="U152" s="225"/>
      <c r="V152" s="225"/>
      <c r="W152" s="225"/>
      <c r="X152" s="225"/>
      <c r="Y152" s="252"/>
      <c r="AB152" s="229"/>
    </row>
    <row r="153" spans="1:45" ht="15.6">
      <c r="A153" s="225"/>
      <c r="B153" s="207">
        <f>+'Ark1'!C4920</f>
        <v>2024</v>
      </c>
      <c r="C153" s="207">
        <f>+'Ark1'!J4920</f>
        <v>160</v>
      </c>
      <c r="D153" s="207" t="s">
        <v>32</v>
      </c>
      <c r="E153" s="207">
        <f>+'Ark1'!D4920</f>
        <v>1</v>
      </c>
      <c r="F153" s="207" t="s">
        <v>568</v>
      </c>
      <c r="G153" s="90">
        <f>+'Ark1'!Q4920</f>
        <v>12</v>
      </c>
      <c r="H153" s="91">
        <f>+'Ark1'!R4920</f>
        <v>41</v>
      </c>
      <c r="I153" s="90">
        <f>IF(H153=0,"",'Ark1'!S4920)</f>
        <v>41</v>
      </c>
      <c r="J153" s="83"/>
      <c r="K153" s="177">
        <f>IF(G153=0,"",100*H153/Måned!$G10)</f>
        <v>1.5134736064968624</v>
      </c>
      <c r="L153" s="83"/>
      <c r="M153" s="177">
        <f>+IF(H153=0,"",'Ark1'!AA4920)</f>
        <v>11.306247976564348</v>
      </c>
      <c r="N153" s="177">
        <f>+IF(I153=0,"",'Ark1'!AB4920)</f>
        <v>4.2112565508481197</v>
      </c>
      <c r="O153" s="250">
        <f>IF(H153=0,"",'Ark1'!W4920)</f>
        <v>54.14634146341465</v>
      </c>
      <c r="P153" s="177">
        <f>IF(H153=0,"",'Ark1'!X4920)</f>
        <v>152.37692571941972</v>
      </c>
      <c r="Q153" s="249"/>
      <c r="R153" s="177">
        <f>IF(H153=0,"",'Ark1'!AA4920)</f>
        <v>11.306247976564348</v>
      </c>
      <c r="S153" s="177">
        <f>IF(H153=0,"",'Ark1'!AB4920)</f>
        <v>4.2112565508481197</v>
      </c>
      <c r="T153" s="177">
        <f>IF(H153=0,"",'Ark1'!AC4920)</f>
        <v>-52.560578902808814</v>
      </c>
      <c r="U153" s="83"/>
      <c r="V153" s="91">
        <f t="shared" ref="V153:V164" si="22">+(IF(H153=0,"",I153/G153))</f>
        <v>3.4166666666666665</v>
      </c>
      <c r="W153" s="177">
        <f>+'Ark1'!V4920</f>
        <v>10.512195121951217</v>
      </c>
      <c r="X153" s="225"/>
      <c r="Y153" s="252"/>
      <c r="AB153" s="229"/>
    </row>
    <row r="154" spans="1:45" ht="15.6">
      <c r="A154" s="225"/>
      <c r="B154" s="207">
        <f>+'Ark1'!C4921</f>
        <v>2024</v>
      </c>
      <c r="C154" s="207">
        <f>+'Ark1'!J4921</f>
        <v>160</v>
      </c>
      <c r="D154" s="207" t="str">
        <f t="shared" ref="D154:D164" si="23">+D153</f>
        <v>Oslo</v>
      </c>
      <c r="E154" s="207">
        <f>+'Ark1'!D4921</f>
        <v>2</v>
      </c>
      <c r="F154" s="207" t="s">
        <v>569</v>
      </c>
      <c r="G154" s="90">
        <f>+'Ark1'!Q4921</f>
        <v>8</v>
      </c>
      <c r="H154" s="91">
        <f>+'Ark1'!R4921</f>
        <v>29</v>
      </c>
      <c r="I154" s="90">
        <f>IF(H154=0,"",'Ark1'!S4921)</f>
        <v>29</v>
      </c>
      <c r="J154" s="83"/>
      <c r="K154" s="177">
        <f>IF(G154=0,"",100*H154/Måned!$G11)</f>
        <v>1.0837070254110612</v>
      </c>
      <c r="L154" s="83"/>
      <c r="M154" s="177">
        <f>+IF(H154=0,"",'Ark1'!AA4921)</f>
        <v>6.2588971155835109</v>
      </c>
      <c r="N154" s="177">
        <f>+IF(I154=0,"",'Ark1'!AB4921)</f>
        <v>3.8202788276572801</v>
      </c>
      <c r="O154" s="250">
        <f>IF(H154=0,"",'Ark1'!W4921)</f>
        <v>56.51724137931032</v>
      </c>
      <c r="P154" s="177">
        <f>IF(H154=0,"",'Ark1'!X4921)</f>
        <v>142.25352112676052</v>
      </c>
      <c r="Q154" s="249"/>
      <c r="R154" s="177">
        <f>IF(H154=0,"",'Ark1'!AA4921)</f>
        <v>6.2588971155835109</v>
      </c>
      <c r="S154" s="177">
        <f>IF(H154=0,"",'Ark1'!AB4921)</f>
        <v>3.8202788276572801</v>
      </c>
      <c r="T154" s="177">
        <f>IF(H154=0,"",'Ark1'!AC4921)</f>
        <v>13.383111742110128</v>
      </c>
      <c r="U154" s="83"/>
      <c r="V154" s="91">
        <f t="shared" si="22"/>
        <v>3.625</v>
      </c>
      <c r="W154" s="177">
        <f>+'Ark1'!V4921</f>
        <v>9.6896551724137954</v>
      </c>
      <c r="X154" s="225"/>
      <c r="Y154" s="252"/>
      <c r="AB154" s="229"/>
    </row>
    <row r="155" spans="1:45" s="254" customFormat="1" ht="15.6">
      <c r="A155" s="225"/>
      <c r="B155" s="207">
        <f>+'Ark1'!C4922</f>
        <v>2024</v>
      </c>
      <c r="C155" s="207">
        <f>+'Ark1'!J4922</f>
        <v>160</v>
      </c>
      <c r="D155" s="207" t="str">
        <f t="shared" si="23"/>
        <v>Oslo</v>
      </c>
      <c r="E155" s="207">
        <f>+'Ark1'!D4922</f>
        <v>3</v>
      </c>
      <c r="F155" s="207" t="s">
        <v>570</v>
      </c>
      <c r="G155" s="90">
        <f>+'Ark1'!Q4922</f>
        <v>6</v>
      </c>
      <c r="H155" s="91">
        <f>+'Ark1'!R4922</f>
        <v>9</v>
      </c>
      <c r="I155" s="90">
        <f>IF(H155=0,"",'Ark1'!S4922)</f>
        <v>9</v>
      </c>
      <c r="J155" s="83"/>
      <c r="K155" s="177">
        <f>IF(G155=0,"",100*H155/Måned!$G12)</f>
        <v>0.42472864558754131</v>
      </c>
      <c r="L155" s="83"/>
      <c r="M155" s="177">
        <f>+IF(H155=0,"",'Ark1'!AA4922)</f>
        <v>5.4601813382811644</v>
      </c>
      <c r="N155" s="177">
        <f>+IF(I155=0,"",'Ark1'!AB4922)</f>
        <v>3.7940824619919593</v>
      </c>
      <c r="O155" s="250">
        <f>IF(H155=0,"",'Ark1'!W4922)</f>
        <v>56.777777777777779</v>
      </c>
      <c r="P155" s="177">
        <f>IF(H155=0,"",'Ark1'!X4922)</f>
        <v>143.93884675574816</v>
      </c>
      <c r="Q155" s="249"/>
      <c r="R155" s="177">
        <f>IF(H155=0,"",'Ark1'!AA4922)</f>
        <v>5.4601813382811644</v>
      </c>
      <c r="S155" s="177">
        <f>IF(H155=0,"",'Ark1'!AB4922)</f>
        <v>3.7940824619919593</v>
      </c>
      <c r="T155" s="177">
        <f>IF(H155=0,"",'Ark1'!AC4922)</f>
        <v>2.4195086695842596</v>
      </c>
      <c r="U155" s="83"/>
      <c r="V155" s="91">
        <f t="shared" si="22"/>
        <v>1.5</v>
      </c>
      <c r="W155" s="177">
        <f>+'Ark1'!V4922</f>
        <v>9.8888888888888875</v>
      </c>
      <c r="X155" s="225"/>
      <c r="Y155" s="252"/>
      <c r="Z155" s="177"/>
      <c r="AA155" s="177"/>
      <c r="AB155" s="229"/>
      <c r="AC155" s="89"/>
      <c r="AD155" s="89"/>
      <c r="AE155" s="89"/>
      <c r="AF155" s="89"/>
      <c r="AG155" s="89"/>
      <c r="AH155" s="89"/>
      <c r="AI155" s="91"/>
      <c r="AJ155" s="90"/>
      <c r="AK155" s="90"/>
      <c r="AL155" s="90"/>
      <c r="AM155" s="90"/>
      <c r="AN155" s="90"/>
    </row>
    <row r="156" spans="1:45" s="254" customFormat="1" ht="15.6">
      <c r="A156" s="225"/>
      <c r="B156" s="207">
        <f>+'Ark1'!C4923</f>
        <v>2024</v>
      </c>
      <c r="C156" s="207">
        <f>+'Ark1'!J4923</f>
        <v>160</v>
      </c>
      <c r="D156" s="207" t="str">
        <f t="shared" si="23"/>
        <v>Oslo</v>
      </c>
      <c r="E156" s="207">
        <f>+'Ark1'!D4923</f>
        <v>4</v>
      </c>
      <c r="F156" s="207" t="s">
        <v>571</v>
      </c>
      <c r="G156" s="90">
        <f>+'Ark1'!Q4923</f>
        <v>15</v>
      </c>
      <c r="H156" s="91">
        <f>+'Ark1'!R4923</f>
        <v>33</v>
      </c>
      <c r="I156" s="90">
        <f>IF(H156=0,"",'Ark1'!S4923)</f>
        <v>33</v>
      </c>
      <c r="J156" s="83"/>
      <c r="K156" s="177">
        <f>IF(G156=0,"",100*H156/Måned!$G13)</f>
        <v>1.1122345803842264</v>
      </c>
      <c r="L156" s="83"/>
      <c r="M156" s="177">
        <f>+IF(H156=0,"",'Ark1'!AA4923)</f>
        <v>15.333408192414849</v>
      </c>
      <c r="N156" s="177">
        <f>+IF(I156=0,"",'Ark1'!AB4923)</f>
        <v>4.1276687390665963</v>
      </c>
      <c r="O156" s="250">
        <f>IF(H156=0,"",'Ark1'!W4923)</f>
        <v>54.151515151515149</v>
      </c>
      <c r="P156" s="177">
        <f>IF(H156=0,"",'Ark1'!X4923)</f>
        <v>155.09044945664661</v>
      </c>
      <c r="Q156" s="249"/>
      <c r="R156" s="177">
        <f>IF(H156=0,"",'Ark1'!AA4923)</f>
        <v>15.333408192414849</v>
      </c>
      <c r="S156" s="177">
        <f>IF(H156=0,"",'Ark1'!AB4923)</f>
        <v>4.1276687390665963</v>
      </c>
      <c r="T156" s="177">
        <f>IF(H156=0,"",'Ark1'!AC4923)</f>
        <v>-33.804407170242811</v>
      </c>
      <c r="U156" s="83"/>
      <c r="V156" s="91">
        <f t="shared" si="22"/>
        <v>2.2000000000000002</v>
      </c>
      <c r="W156" s="177">
        <f>+'Ark1'!V4923</f>
        <v>10.727272727272727</v>
      </c>
      <c r="X156" s="225"/>
      <c r="Y156" s="252"/>
      <c r="Z156" s="177"/>
      <c r="AA156" s="177"/>
      <c r="AB156" s="229"/>
      <c r="AC156" s="89"/>
      <c r="AD156" s="89"/>
      <c r="AE156" s="89"/>
      <c r="AF156" s="89"/>
      <c r="AG156" s="89"/>
      <c r="AH156" s="89"/>
      <c r="AI156" s="91"/>
      <c r="AJ156" s="90"/>
    </row>
    <row r="157" spans="1:45" s="254" customFormat="1" ht="15.6">
      <c r="A157" s="225"/>
      <c r="B157" s="207">
        <f>+'Ark1'!C4924</f>
        <v>2024</v>
      </c>
      <c r="C157" s="207">
        <f>+'Ark1'!J4924</f>
        <v>160</v>
      </c>
      <c r="D157" s="207" t="str">
        <f t="shared" si="23"/>
        <v>Oslo</v>
      </c>
      <c r="E157" s="207">
        <f>+'Ark1'!D4924</f>
        <v>5</v>
      </c>
      <c r="F157" s="207" t="s">
        <v>467</v>
      </c>
      <c r="G157" s="90">
        <f>+'Ark1'!Q4924</f>
        <v>7</v>
      </c>
      <c r="H157" s="91">
        <f>+'Ark1'!R4924</f>
        <v>22</v>
      </c>
      <c r="I157" s="90">
        <f>IF(H157=0,"",'Ark1'!S4924)</f>
        <v>22</v>
      </c>
      <c r="J157" s="83"/>
      <c r="K157" s="177">
        <f>IF(G157=0,"",100*H157/Måned!$G14)</f>
        <v>0.81967213114754101</v>
      </c>
      <c r="L157" s="83"/>
      <c r="M157" s="177">
        <f>+IF(H157=0,"",'Ark1'!AA4924)</f>
        <v>12.146765205546229</v>
      </c>
      <c r="N157" s="177">
        <f>+IF(I157=0,"",'Ark1'!AB4924)</f>
        <v>3.713110566983481</v>
      </c>
      <c r="O157" s="250">
        <f>IF(H157=0,"",'Ark1'!W4924)</f>
        <v>58.590909090909101</v>
      </c>
      <c r="P157" s="177">
        <f>IF(H157=0,"",'Ark1'!X4924)</f>
        <v>150.82734167241213</v>
      </c>
      <c r="Q157" s="249"/>
      <c r="R157" s="177">
        <f>IF(H157=0,"",'Ark1'!AA4924)</f>
        <v>12.146765205546229</v>
      </c>
      <c r="S157" s="177">
        <f>IF(H157=0,"",'Ark1'!AB4924)</f>
        <v>3.713110566983481</v>
      </c>
      <c r="T157" s="177">
        <f>IF(H157=0,"",'Ark1'!AC4924)</f>
        <v>-62.199762415128561</v>
      </c>
      <c r="U157" s="83"/>
      <c r="V157" s="91">
        <f t="shared" si="22"/>
        <v>3.1428571428571428</v>
      </c>
      <c r="W157" s="177">
        <f>+'Ark1'!V4924</f>
        <v>8.5</v>
      </c>
      <c r="X157" s="225"/>
      <c r="Y157" s="252"/>
      <c r="Z157" s="177"/>
      <c r="AA157" s="177"/>
      <c r="AB157" s="229"/>
      <c r="AC157" s="89"/>
      <c r="AD157" s="89"/>
      <c r="AE157" s="89"/>
      <c r="AF157" s="89"/>
      <c r="AG157" s="89"/>
      <c r="AH157" s="89"/>
      <c r="AI157" s="91"/>
      <c r="AJ157" s="90"/>
    </row>
    <row r="158" spans="1:45" s="254" customFormat="1" ht="15.6">
      <c r="A158" s="225"/>
      <c r="B158" s="207">
        <f>+'Ark1'!C4925</f>
        <v>2024</v>
      </c>
      <c r="C158" s="207">
        <f>+'Ark1'!J4925</f>
        <v>160</v>
      </c>
      <c r="D158" s="207" t="str">
        <f t="shared" si="23"/>
        <v>Oslo</v>
      </c>
      <c r="E158" s="207">
        <f>+'Ark1'!D4925</f>
        <v>6</v>
      </c>
      <c r="F158" s="207" t="s">
        <v>572</v>
      </c>
      <c r="G158" s="90">
        <f>+'Ark1'!Q4925</f>
        <v>6</v>
      </c>
      <c r="H158" s="91">
        <f>+'Ark1'!R4925</f>
        <v>11</v>
      </c>
      <c r="I158" s="90">
        <f>IF(H158=0,"",'Ark1'!S4925)</f>
        <v>11</v>
      </c>
      <c r="J158" s="83"/>
      <c r="K158" s="177">
        <f>IF(G158=0,"",100*H158/Måned!$G15)</f>
        <v>1.1603375527426161</v>
      </c>
      <c r="L158" s="83"/>
      <c r="M158" s="177">
        <f>+IF(H158=0,"",'Ark1'!AA4925)</f>
        <v>5.587855781193074</v>
      </c>
      <c r="N158" s="177">
        <f>+IF(I158=0,"",'Ark1'!AB4925)</f>
        <v>4.9693274068059514</v>
      </c>
      <c r="O158" s="250">
        <f>IF(H158=0,"",'Ark1'!W4925)</f>
        <v>52.818181818181827</v>
      </c>
      <c r="P158" s="177">
        <f>IF(H158=0,"",'Ark1'!X4925)</f>
        <v>148.49798089234704</v>
      </c>
      <c r="Q158" s="249"/>
      <c r="R158" s="177">
        <f>IF(H158=0,"",'Ark1'!AA4925)</f>
        <v>5.587855781193074</v>
      </c>
      <c r="S158" s="177">
        <f>IF(H158=0,"",'Ark1'!AB4925)</f>
        <v>4.9693274068059514</v>
      </c>
      <c r="T158" s="177">
        <f>IF(H158=0,"",'Ark1'!AC4925)</f>
        <v>28.459061154087031</v>
      </c>
      <c r="U158" s="83"/>
      <c r="V158" s="91">
        <f t="shared" si="22"/>
        <v>1.8333333333333333</v>
      </c>
      <c r="W158" s="177">
        <f>+'Ark1'!V4925</f>
        <v>8.1818181818181817</v>
      </c>
      <c r="X158" s="225"/>
      <c r="Y158" s="91"/>
      <c r="Z158" s="177"/>
      <c r="AA158" s="177"/>
      <c r="AB158" s="229"/>
      <c r="AC158" s="89"/>
      <c r="AD158" s="89"/>
      <c r="AE158" s="89"/>
      <c r="AF158" s="89"/>
      <c r="AG158" s="89"/>
      <c r="AH158" s="89"/>
      <c r="AI158" s="91"/>
      <c r="AJ158" s="90"/>
    </row>
    <row r="159" spans="1:45" s="254" customFormat="1" ht="15.6">
      <c r="A159" s="225"/>
      <c r="B159" s="207">
        <f>+'Ark1'!C4926</f>
        <v>2024</v>
      </c>
      <c r="C159" s="207">
        <f>+'Ark1'!J4926</f>
        <v>160</v>
      </c>
      <c r="D159" s="207" t="str">
        <f t="shared" si="23"/>
        <v>Oslo</v>
      </c>
      <c r="E159" s="207">
        <f>+'Ark1'!D4926</f>
        <v>7</v>
      </c>
      <c r="F159" s="207" t="s">
        <v>573</v>
      </c>
      <c r="G159" s="90">
        <f>+'Ark1'!Q4926</f>
        <v>0</v>
      </c>
      <c r="H159" s="91">
        <f>+'Ark1'!R4926</f>
        <v>0</v>
      </c>
      <c r="I159" s="90" t="str">
        <f>IF(H159=0,"",'Ark1'!S4926)</f>
        <v/>
      </c>
      <c r="J159" s="83"/>
      <c r="K159" s="177" t="str">
        <f>IF(G159=0,"",100*H159/Måned!$G16)</f>
        <v/>
      </c>
      <c r="L159" s="83"/>
      <c r="M159" s="177" t="str">
        <f>+IF(H159=0,"",'Ark1'!AA4926)</f>
        <v/>
      </c>
      <c r="N159" s="177">
        <f>+IF(I159=0,"",'Ark1'!AB4926)</f>
        <v>0</v>
      </c>
      <c r="O159" s="250" t="str">
        <f>IF(H159=0,"",'Ark1'!W4926)</f>
        <v/>
      </c>
      <c r="P159" s="177" t="str">
        <f>IF(H159=0,"",'Ark1'!X4926)</f>
        <v/>
      </c>
      <c r="Q159" s="249"/>
      <c r="R159" s="177" t="str">
        <f>IF(H159=0,"",'Ark1'!AA4926)</f>
        <v/>
      </c>
      <c r="S159" s="177" t="str">
        <f>IF(H159=0,"",'Ark1'!AB4926)</f>
        <v/>
      </c>
      <c r="T159" s="177" t="str">
        <f>IF(H159=0,"",'Ark1'!AC4926)</f>
        <v/>
      </c>
      <c r="U159" s="83"/>
      <c r="V159" s="91" t="str">
        <f t="shared" si="22"/>
        <v/>
      </c>
      <c r="W159" s="177">
        <f>+'Ark1'!V4926</f>
        <v>0</v>
      </c>
      <c r="X159" s="225"/>
      <c r="Y159" s="91"/>
      <c r="Z159" s="177"/>
      <c r="AA159" s="177"/>
      <c r="AB159" s="229"/>
      <c r="AC159" s="89"/>
      <c r="AD159" s="89"/>
      <c r="AE159" s="89"/>
      <c r="AF159" s="89"/>
      <c r="AG159" s="89"/>
      <c r="AH159" s="89"/>
      <c r="AI159" s="91"/>
      <c r="AJ159" s="90"/>
    </row>
    <row r="160" spans="1:45" s="254" customFormat="1" ht="15.6">
      <c r="A160" s="225"/>
      <c r="B160" s="207">
        <f>+'Ark1'!C4927</f>
        <v>2024</v>
      </c>
      <c r="C160" s="207">
        <f>+'Ark1'!J4927</f>
        <v>160</v>
      </c>
      <c r="D160" s="207" t="str">
        <f t="shared" si="23"/>
        <v>Oslo</v>
      </c>
      <c r="E160" s="207">
        <f>+'Ark1'!D4927</f>
        <v>8</v>
      </c>
      <c r="F160" s="207" t="s">
        <v>574</v>
      </c>
      <c r="G160" s="90">
        <f>+'Ark1'!Q4927</f>
        <v>0</v>
      </c>
      <c r="H160" s="91">
        <f>+'Ark1'!R4927</f>
        <v>0</v>
      </c>
      <c r="I160" s="90" t="str">
        <f>IF(H160=0,"",'Ark1'!S4927)</f>
        <v/>
      </c>
      <c r="J160" s="83"/>
      <c r="K160" s="177" t="str">
        <f>IF(G160=0,"",100*H160/Måned!$G17)</f>
        <v/>
      </c>
      <c r="L160" s="83"/>
      <c r="M160" s="177" t="str">
        <f>+IF(H160=0,"",'Ark1'!AA4927)</f>
        <v/>
      </c>
      <c r="N160" s="177">
        <f>+IF(I160=0,"",'Ark1'!AB4927)</f>
        <v>0</v>
      </c>
      <c r="O160" s="250" t="str">
        <f>IF(H160=0,"",'Ark1'!W4927)</f>
        <v/>
      </c>
      <c r="P160" s="177" t="str">
        <f>IF(H160=0,"",'Ark1'!X4927)</f>
        <v/>
      </c>
      <c r="Q160" s="249"/>
      <c r="R160" s="177" t="str">
        <f>IF(H160=0,"",'Ark1'!AA4927)</f>
        <v/>
      </c>
      <c r="S160" s="177" t="str">
        <f>IF(H160=0,"",'Ark1'!AB4927)</f>
        <v/>
      </c>
      <c r="T160" s="177" t="str">
        <f>IF(H160=0,"",'Ark1'!AC4927)</f>
        <v/>
      </c>
      <c r="U160" s="83"/>
      <c r="V160" s="91" t="str">
        <f t="shared" si="22"/>
        <v/>
      </c>
      <c r="W160" s="177">
        <f>+'Ark1'!V4927</f>
        <v>0</v>
      </c>
      <c r="X160" s="225"/>
      <c r="Y160" s="91"/>
      <c r="Z160" s="177"/>
      <c r="AA160" s="177"/>
      <c r="AB160" s="229"/>
      <c r="AC160" s="89"/>
      <c r="AD160" s="89"/>
      <c r="AE160" s="89"/>
      <c r="AF160" s="89"/>
      <c r="AG160" s="89"/>
      <c r="AH160" s="89"/>
      <c r="AI160" s="91"/>
      <c r="AJ160" s="90"/>
    </row>
    <row r="161" spans="1:45" s="254" customFormat="1" ht="15.6">
      <c r="A161" s="225"/>
      <c r="B161" s="207">
        <f>+'Ark1'!C4928</f>
        <v>2024</v>
      </c>
      <c r="C161" s="207">
        <f>+'Ark1'!J4928</f>
        <v>160</v>
      </c>
      <c r="D161" s="207" t="str">
        <f t="shared" si="23"/>
        <v>Oslo</v>
      </c>
      <c r="E161" s="207">
        <f>+'Ark1'!D4928</f>
        <v>9</v>
      </c>
      <c r="F161" s="207" t="s">
        <v>575</v>
      </c>
      <c r="G161" s="90">
        <f>+'Ark1'!Q4928</f>
        <v>0</v>
      </c>
      <c r="H161" s="91">
        <f>+'Ark1'!R4928</f>
        <v>0</v>
      </c>
      <c r="I161" s="90" t="str">
        <f>IF(H161=0,"",'Ark1'!S4928)</f>
        <v/>
      </c>
      <c r="J161" s="83"/>
      <c r="K161" s="177" t="str">
        <f>IF(G161=0,"",100*H161/Måned!$G18)</f>
        <v/>
      </c>
      <c r="L161" s="83"/>
      <c r="M161" s="177" t="str">
        <f>+IF(H161=0,"",'Ark1'!AA4928)</f>
        <v/>
      </c>
      <c r="N161" s="177">
        <f>+IF(I161=0,"",'Ark1'!AB4928)</f>
        <v>0</v>
      </c>
      <c r="O161" s="250" t="str">
        <f>IF(H161=0,"",'Ark1'!W4928)</f>
        <v/>
      </c>
      <c r="P161" s="177" t="str">
        <f>IF(H161=0,"",'Ark1'!X4928)</f>
        <v/>
      </c>
      <c r="Q161" s="249"/>
      <c r="R161" s="177" t="str">
        <f>IF(H161=0,"",'Ark1'!AA4928)</f>
        <v/>
      </c>
      <c r="S161" s="177" t="str">
        <f>IF(H161=0,"",'Ark1'!AB4928)</f>
        <v/>
      </c>
      <c r="T161" s="177" t="str">
        <f>IF(H161=0,"",'Ark1'!AC4928)</f>
        <v/>
      </c>
      <c r="U161" s="83"/>
      <c r="V161" s="91" t="str">
        <f t="shared" si="22"/>
        <v/>
      </c>
      <c r="W161" s="177">
        <f>+'Ark1'!V4928</f>
        <v>0</v>
      </c>
      <c r="X161" s="225"/>
      <c r="Y161" s="91"/>
      <c r="Z161" s="177"/>
      <c r="AA161" s="177"/>
      <c r="AB161" s="229"/>
      <c r="AC161" s="89"/>
      <c r="AD161" s="89"/>
      <c r="AE161" s="89"/>
      <c r="AF161" s="89"/>
      <c r="AG161" s="89"/>
      <c r="AH161" s="89"/>
      <c r="AI161" s="91"/>
      <c r="AJ161" s="90"/>
    </row>
    <row r="162" spans="1:45" s="254" customFormat="1" ht="15.6">
      <c r="A162" s="225"/>
      <c r="B162" s="207">
        <f>+'Ark1'!C4929</f>
        <v>2024</v>
      </c>
      <c r="C162" s="207">
        <f>+'Ark1'!J4929</f>
        <v>160</v>
      </c>
      <c r="D162" s="207" t="str">
        <f t="shared" si="23"/>
        <v>Oslo</v>
      </c>
      <c r="E162" s="207">
        <f>+'Ark1'!D4929</f>
        <v>10</v>
      </c>
      <c r="F162" s="207" t="s">
        <v>576</v>
      </c>
      <c r="G162" s="90">
        <f>+'Ark1'!Q4929</f>
        <v>0</v>
      </c>
      <c r="H162" s="91">
        <f>+'Ark1'!R4929</f>
        <v>0</v>
      </c>
      <c r="I162" s="90" t="str">
        <f>IF(H162=0,"",'Ark1'!S4929)</f>
        <v/>
      </c>
      <c r="J162" s="83"/>
      <c r="K162" s="177" t="str">
        <f>IF(G162=0,"",100*H162/Måned!$G19)</f>
        <v/>
      </c>
      <c r="L162" s="83"/>
      <c r="M162" s="177" t="str">
        <f>+IF(H162=0,"",'Ark1'!AA4929)</f>
        <v/>
      </c>
      <c r="N162" s="177">
        <f>+IF(I162=0,"",'Ark1'!AB4929)</f>
        <v>0</v>
      </c>
      <c r="O162" s="250" t="str">
        <f>IF(H162=0,"",'Ark1'!W4929)</f>
        <v/>
      </c>
      <c r="P162" s="177" t="str">
        <f>IF(H162=0,"",'Ark1'!X4929)</f>
        <v/>
      </c>
      <c r="Q162" s="249"/>
      <c r="R162" s="177" t="str">
        <f>IF(H162=0,"",'Ark1'!AA4929)</f>
        <v/>
      </c>
      <c r="S162" s="177" t="str">
        <f>IF(H162=0,"",'Ark1'!AB4929)</f>
        <v/>
      </c>
      <c r="T162" s="177" t="str">
        <f>IF(H162=0,"",'Ark1'!AC4929)</f>
        <v/>
      </c>
      <c r="U162" s="83"/>
      <c r="V162" s="91" t="str">
        <f t="shared" si="22"/>
        <v/>
      </c>
      <c r="W162" s="177">
        <f>+'Ark1'!V4929</f>
        <v>0</v>
      </c>
      <c r="X162" s="225"/>
      <c r="Y162" s="91"/>
      <c r="Z162" s="177"/>
      <c r="AA162" s="177"/>
      <c r="AB162" s="229"/>
      <c r="AC162" s="89"/>
      <c r="AD162" s="89"/>
      <c r="AE162" s="89"/>
      <c r="AF162" s="89"/>
      <c r="AG162" s="89"/>
      <c r="AH162" s="89"/>
      <c r="AI162" s="91"/>
      <c r="AJ162" s="90"/>
    </row>
    <row r="163" spans="1:45" s="254" customFormat="1" ht="15.6">
      <c r="A163" s="225"/>
      <c r="B163" s="207">
        <f>+'Ark1'!C4930</f>
        <v>2024</v>
      </c>
      <c r="C163" s="207">
        <f>+'Ark1'!J4930</f>
        <v>160</v>
      </c>
      <c r="D163" s="207" t="str">
        <f t="shared" si="23"/>
        <v>Oslo</v>
      </c>
      <c r="E163" s="207">
        <f>+'Ark1'!D4930</f>
        <v>11</v>
      </c>
      <c r="F163" s="207" t="s">
        <v>577</v>
      </c>
      <c r="G163" s="90">
        <f>+'Ark1'!Q4930</f>
        <v>0</v>
      </c>
      <c r="H163" s="91">
        <f>+'Ark1'!R4930</f>
        <v>0</v>
      </c>
      <c r="I163" s="90" t="str">
        <f>IF(H163=0,"",'Ark1'!S4930)</f>
        <v/>
      </c>
      <c r="J163" s="83"/>
      <c r="K163" s="177" t="str">
        <f>IF(G163=0,"",100*H163/Måned!$G20)</f>
        <v/>
      </c>
      <c r="L163" s="83"/>
      <c r="M163" s="177" t="str">
        <f>+IF(H163=0,"",'Ark1'!AA4930)</f>
        <v/>
      </c>
      <c r="N163" s="177">
        <f>+IF(I163=0,"",'Ark1'!AB4930)</f>
        <v>0</v>
      </c>
      <c r="O163" s="250" t="str">
        <f>IF(H163=0,"",'Ark1'!W4930)</f>
        <v/>
      </c>
      <c r="P163" s="177" t="str">
        <f>IF(H163=0,"",'Ark1'!X4930)</f>
        <v/>
      </c>
      <c r="Q163" s="249"/>
      <c r="R163" s="177" t="str">
        <f>IF(H163=0,"",'Ark1'!AA4930)</f>
        <v/>
      </c>
      <c r="S163" s="177" t="str">
        <f>IF(H163=0,"",'Ark1'!AB4930)</f>
        <v/>
      </c>
      <c r="T163" s="177" t="str">
        <f>IF(H163=0,"",'Ark1'!AC4930)</f>
        <v/>
      </c>
      <c r="U163" s="83"/>
      <c r="V163" s="91" t="str">
        <f t="shared" si="22"/>
        <v/>
      </c>
      <c r="W163" s="177">
        <f>+'Ark1'!V4930</f>
        <v>0</v>
      </c>
      <c r="X163" s="225"/>
      <c r="Y163" s="91"/>
      <c r="Z163" s="177"/>
      <c r="AA163" s="177"/>
      <c r="AB163" s="229"/>
      <c r="AC163" s="89"/>
      <c r="AD163" s="89"/>
      <c r="AE163" s="89"/>
      <c r="AF163" s="89"/>
      <c r="AG163" s="89"/>
      <c r="AH163" s="89"/>
      <c r="AI163" s="91"/>
      <c r="AJ163" s="90"/>
    </row>
    <row r="164" spans="1:45" s="254" customFormat="1" ht="15.6">
      <c r="A164" s="225"/>
      <c r="B164" s="207">
        <f>+'Ark1'!C4931</f>
        <v>2024</v>
      </c>
      <c r="C164" s="207">
        <f>+'Ark1'!J4931</f>
        <v>160</v>
      </c>
      <c r="D164" s="207" t="str">
        <f t="shared" si="23"/>
        <v>Oslo</v>
      </c>
      <c r="E164" s="207">
        <f>+'Ark1'!D4931</f>
        <v>12</v>
      </c>
      <c r="F164" s="207" t="s">
        <v>578</v>
      </c>
      <c r="G164" s="90">
        <f>+'Ark1'!Q4931</f>
        <v>0</v>
      </c>
      <c r="H164" s="91">
        <f>+'Ark1'!R4931</f>
        <v>0</v>
      </c>
      <c r="I164" s="90" t="str">
        <f>IF(H164=0,"",'Ark1'!S4931)</f>
        <v/>
      </c>
      <c r="J164" s="83"/>
      <c r="K164" s="177" t="str">
        <f>IF(G164=0,"",100*H164/Måned!$G21)</f>
        <v/>
      </c>
      <c r="L164" s="83"/>
      <c r="M164" s="177" t="str">
        <f>+IF(H164=0,"",'Ark1'!AA4931)</f>
        <v/>
      </c>
      <c r="N164" s="177">
        <f>+IF(I164=0,"",'Ark1'!AB4931)</f>
        <v>0</v>
      </c>
      <c r="O164" s="250" t="str">
        <f>IF(H164=0,"",'Ark1'!W4931)</f>
        <v/>
      </c>
      <c r="P164" s="177" t="str">
        <f>IF(H164=0,"",'Ark1'!X4931)</f>
        <v/>
      </c>
      <c r="Q164" s="249"/>
      <c r="R164" s="177" t="str">
        <f>IF(H164=0,"",'Ark1'!AA4931)</f>
        <v/>
      </c>
      <c r="S164" s="177" t="str">
        <f>IF(H164=0,"",'Ark1'!AB4931)</f>
        <v/>
      </c>
      <c r="T164" s="177" t="str">
        <f>IF(H164=0,"",'Ark1'!AC4931)</f>
        <v/>
      </c>
      <c r="U164" s="83"/>
      <c r="V164" s="91" t="str">
        <f t="shared" si="22"/>
        <v/>
      </c>
      <c r="W164" s="177">
        <f>+'Ark1'!V4931</f>
        <v>0</v>
      </c>
      <c r="X164" s="225"/>
      <c r="Y164" s="91"/>
      <c r="Z164" s="177"/>
      <c r="AA164" s="177"/>
      <c r="AB164" s="229"/>
      <c r="AC164" s="89"/>
      <c r="AD164" s="89"/>
      <c r="AE164" s="89"/>
      <c r="AF164" s="89"/>
      <c r="AG164" s="89"/>
      <c r="AH164" s="89"/>
      <c r="AI164" s="91"/>
      <c r="AJ164" s="90"/>
    </row>
    <row r="165" spans="1:45" s="254" customFormat="1">
      <c r="A165" s="225"/>
      <c r="B165" s="225"/>
      <c r="C165" s="225"/>
      <c r="D165" s="225"/>
      <c r="E165" s="225"/>
      <c r="F165" s="225"/>
      <c r="G165" s="225"/>
      <c r="H165" s="225"/>
      <c r="I165" s="225"/>
      <c r="J165" s="225"/>
      <c r="K165" s="225"/>
      <c r="L165" s="225"/>
      <c r="M165" s="225"/>
      <c r="N165" s="225"/>
      <c r="O165" s="225"/>
      <c r="P165" s="225"/>
      <c r="Q165" s="225"/>
      <c r="R165" s="225"/>
      <c r="S165" s="225"/>
      <c r="T165" s="225"/>
      <c r="U165" s="225"/>
      <c r="V165" s="225"/>
      <c r="W165" s="225"/>
      <c r="X165" s="225"/>
      <c r="Y165" s="91"/>
      <c r="Z165" s="177"/>
      <c r="AA165" s="177"/>
      <c r="AB165" s="229"/>
      <c r="AC165" s="89"/>
      <c r="AD165" s="89"/>
      <c r="AE165" s="89"/>
      <c r="AF165" s="89"/>
      <c r="AG165" s="89"/>
      <c r="AH165" s="89"/>
      <c r="AI165" s="91"/>
      <c r="AJ165" s="90"/>
    </row>
    <row r="166" spans="1:45" ht="15.6">
      <c r="A166" s="225"/>
      <c r="B166" s="207">
        <f>+'Ark1'!C4932</f>
        <v>2024</v>
      </c>
      <c r="C166" s="207">
        <f>+'Ark1'!J4932</f>
        <v>171</v>
      </c>
      <c r="D166" s="207" t="s">
        <v>661</v>
      </c>
      <c r="E166" s="207">
        <f>+'Ark1'!D4932</f>
        <v>1</v>
      </c>
      <c r="F166" s="207" t="s">
        <v>568</v>
      </c>
      <c r="G166" s="90">
        <f>+'Ark1'!Q4932</f>
        <v>18</v>
      </c>
      <c r="H166" s="91">
        <f>+'Ark1'!R4932</f>
        <v>144</v>
      </c>
      <c r="I166" s="90">
        <f>IF(H166=0,"",'Ark1'!S4932)</f>
        <v>144</v>
      </c>
      <c r="J166" s="83"/>
      <c r="K166" s="177">
        <f>IF(G166=0,"",100*H166/Måned!$G10)</f>
        <v>5.3156146179401995</v>
      </c>
      <c r="L166" s="83"/>
      <c r="M166" s="177">
        <f>+IF(H166=0,"",'Ark1'!AA4932)</f>
        <v>30.095056507926294</v>
      </c>
      <c r="N166" s="177">
        <f>+IF(I166=0,"",'Ark1'!AB4932)</f>
        <v>3.7001248623408944</v>
      </c>
      <c r="O166" s="250">
        <f>IF(H166=0,"",'Ark1'!W4932)</f>
        <v>59.743055555555557</v>
      </c>
      <c r="P166" s="177">
        <f>IF(H166=0,"",'Ark1'!X4932)</f>
        <v>172.26209823040816</v>
      </c>
      <c r="Q166" s="249"/>
      <c r="R166" s="177">
        <f>IF(H166=0,"",'Ark1'!AA4932)</f>
        <v>30.095056507926294</v>
      </c>
      <c r="S166" s="177">
        <f>IF(H166=0,"",'Ark1'!AB4932)</f>
        <v>3.7001248623408944</v>
      </c>
      <c r="T166" s="177">
        <f>IF(H166=0,"",'Ark1'!AC4932)</f>
        <v>-43.085103951339718</v>
      </c>
      <c r="U166" s="83"/>
      <c r="V166" s="91">
        <f t="shared" ref="V166:V177" si="24">+(IF(H166=0,"",I166/G166))</f>
        <v>8</v>
      </c>
      <c r="W166" s="177">
        <f>+'Ark1'!V4932</f>
        <v>5.8055555555555562</v>
      </c>
      <c r="X166" s="225"/>
      <c r="AB166" s="229"/>
      <c r="AK166" s="254"/>
      <c r="AL166" s="254"/>
      <c r="AM166" s="254"/>
      <c r="AN166" s="254"/>
    </row>
    <row r="167" spans="1:45" ht="15.6">
      <c r="A167" s="225"/>
      <c r="B167" s="207">
        <f>+'Ark1'!C4933</f>
        <v>2024</v>
      </c>
      <c r="C167" s="207">
        <f>+'Ark1'!J4933</f>
        <v>171</v>
      </c>
      <c r="D167" s="207" t="str">
        <f t="shared" ref="D167:D177" si="25">+D166</f>
        <v>Prima</v>
      </c>
      <c r="E167" s="207">
        <f>+'Ark1'!D4933</f>
        <v>2</v>
      </c>
      <c r="F167" s="207" t="s">
        <v>569</v>
      </c>
      <c r="G167" s="90">
        <f>+'Ark1'!Q4933</f>
        <v>23</v>
      </c>
      <c r="H167" s="91">
        <f>+'Ark1'!R4933</f>
        <v>186</v>
      </c>
      <c r="I167" s="90">
        <f>IF(H167=0,"",'Ark1'!S4933)</f>
        <v>185</v>
      </c>
      <c r="J167" s="83"/>
      <c r="K167" s="177">
        <f>IF(G167=0,"",100*H167/Måned!$G11)</f>
        <v>6.9506726457399104</v>
      </c>
      <c r="L167" s="83"/>
      <c r="M167" s="177">
        <f>+IF(H167=0,"",'Ark1'!AA4933)</f>
        <v>28.541635759084475</v>
      </c>
      <c r="N167" s="177">
        <f>+IF(I167=0,"",'Ark1'!AB4933)</f>
        <v>3.7631095421018914</v>
      </c>
      <c r="O167" s="250">
        <f>IF(H167=0,"",'Ark1'!W4933)</f>
        <v>59.918918918918926</v>
      </c>
      <c r="P167" s="177">
        <f>IF(H167=0,"",'Ark1'!X4933)</f>
        <v>171.94515313552111</v>
      </c>
      <c r="Q167" s="249"/>
      <c r="R167" s="177">
        <f>IF(H167=0,"",'Ark1'!AA4933)</f>
        <v>28.541635759084475</v>
      </c>
      <c r="S167" s="177">
        <f>IF(H167=0,"",'Ark1'!AB4933)</f>
        <v>3.7631095421018914</v>
      </c>
      <c r="T167" s="177">
        <f>IF(H167=0,"",'Ark1'!AC4933)</f>
        <v>-28.669296804215513</v>
      </c>
      <c r="U167" s="83"/>
      <c r="V167" s="91">
        <f t="shared" si="24"/>
        <v>8.0434782608695645</v>
      </c>
      <c r="W167" s="177">
        <f>+'Ark1'!V4933</f>
        <v>5.263440860215054</v>
      </c>
      <c r="X167" s="225"/>
      <c r="AB167" s="229"/>
    </row>
    <row r="168" spans="1:45" ht="15.6">
      <c r="A168" s="225"/>
      <c r="B168" s="207">
        <f>+'Ark1'!C4934</f>
        <v>2024</v>
      </c>
      <c r="C168" s="207">
        <f>+'Ark1'!J4934</f>
        <v>171</v>
      </c>
      <c r="D168" s="207" t="str">
        <f t="shared" si="25"/>
        <v>Prima</v>
      </c>
      <c r="E168" s="207">
        <f>+'Ark1'!D4934</f>
        <v>3</v>
      </c>
      <c r="F168" s="207" t="s">
        <v>570</v>
      </c>
      <c r="G168" s="90">
        <f>+'Ark1'!Q4934</f>
        <v>19</v>
      </c>
      <c r="H168" s="91">
        <f>+'Ark1'!R4934</f>
        <v>170</v>
      </c>
      <c r="I168" s="90">
        <f>IF(H168=0,"",'Ark1'!S4934)</f>
        <v>170</v>
      </c>
      <c r="J168" s="83"/>
      <c r="K168" s="177">
        <f>IF(G168=0,"",100*H168/Måned!$G12)</f>
        <v>8.0226521944313358</v>
      </c>
      <c r="L168" s="83"/>
      <c r="M168" s="177">
        <f>+IF(H168=0,"",'Ark1'!AA4934)</f>
        <v>29.5065397771302</v>
      </c>
      <c r="N168" s="177">
        <f>+IF(I168=0,"",'Ark1'!AB4934)</f>
        <v>3.4139749433020556</v>
      </c>
      <c r="O168" s="250">
        <f>IF(H168=0,"",'Ark1'!W4934)</f>
        <v>60.364705882352943</v>
      </c>
      <c r="P168" s="177">
        <f>IF(H168=0,"",'Ark1'!X4934)</f>
        <v>166.14811038174753</v>
      </c>
      <c r="Q168" s="249"/>
      <c r="R168" s="177">
        <f>IF(H168=0,"",'Ark1'!AA4934)</f>
        <v>29.5065397771302</v>
      </c>
      <c r="S168" s="177">
        <f>IF(H168=0,"",'Ark1'!AB4934)</f>
        <v>3.4139749433020556</v>
      </c>
      <c r="T168" s="177">
        <f>IF(H168=0,"",'Ark1'!AC4934)</f>
        <v>-39.815705669194465</v>
      </c>
      <c r="U168" s="83"/>
      <c r="V168" s="91">
        <f t="shared" si="24"/>
        <v>8.9473684210526319</v>
      </c>
      <c r="W168" s="177">
        <f>+'Ark1'!V4934</f>
        <v>4.4823529411764707</v>
      </c>
      <c r="X168" s="225"/>
      <c r="AB168" s="229"/>
    </row>
    <row r="169" spans="1:45" ht="15.6">
      <c r="A169" s="225"/>
      <c r="B169" s="207">
        <f>+'Ark1'!C4935</f>
        <v>2024</v>
      </c>
      <c r="C169" s="207">
        <f>+'Ark1'!J4935</f>
        <v>171</v>
      </c>
      <c r="D169" s="207" t="str">
        <f t="shared" si="25"/>
        <v>Prima</v>
      </c>
      <c r="E169" s="207">
        <f>+'Ark1'!D4935</f>
        <v>4</v>
      </c>
      <c r="F169" s="207" t="s">
        <v>571</v>
      </c>
      <c r="G169" s="90">
        <f>+'Ark1'!Q4935</f>
        <v>16</v>
      </c>
      <c r="H169" s="91">
        <f>+'Ark1'!R4935</f>
        <v>326</v>
      </c>
      <c r="I169" s="90">
        <f>IF(H169=0,"",'Ark1'!S4935)</f>
        <v>326</v>
      </c>
      <c r="J169" s="83"/>
      <c r="K169" s="177">
        <f>IF(G169=0,"",100*H169/Måned!$G13)</f>
        <v>10.98752949106842</v>
      </c>
      <c r="L169" s="83"/>
      <c r="M169" s="177">
        <f>+IF(H169=0,"",'Ark1'!AA4935)</f>
        <v>29.032202189518554</v>
      </c>
      <c r="N169" s="177">
        <f>+IF(I169=0,"",'Ark1'!AB4935)</f>
        <v>3.9860366862334424</v>
      </c>
      <c r="O169" s="250">
        <f>IF(H169=0,"",'Ark1'!W4935)</f>
        <v>59.935582822085912</v>
      </c>
      <c r="P169" s="177">
        <f>IF(H169=0,"",'Ark1'!X4935)</f>
        <v>166.50492858044922</v>
      </c>
      <c r="Q169" s="249"/>
      <c r="R169" s="177">
        <f>IF(H169=0,"",'Ark1'!AA4935)</f>
        <v>29.032202189518554</v>
      </c>
      <c r="S169" s="177">
        <f>IF(H169=0,"",'Ark1'!AB4935)</f>
        <v>3.9860366862334424</v>
      </c>
      <c r="T169" s="177">
        <f>IF(H169=0,"",'Ark1'!AC4935)</f>
        <v>-42.927173334929194</v>
      </c>
      <c r="U169" s="83"/>
      <c r="V169" s="91">
        <f t="shared" si="24"/>
        <v>20.375</v>
      </c>
      <c r="W169" s="177">
        <f>+'Ark1'!V4935</f>
        <v>5.0306748466257662</v>
      </c>
      <c r="X169" s="225"/>
      <c r="AB169" s="229"/>
    </row>
    <row r="170" spans="1:45" ht="15.6">
      <c r="A170" s="225"/>
      <c r="B170" s="207">
        <f>+'Ark1'!C4936</f>
        <v>2024</v>
      </c>
      <c r="C170" s="207">
        <f>+'Ark1'!J4936</f>
        <v>171</v>
      </c>
      <c r="D170" s="207" t="str">
        <f t="shared" si="25"/>
        <v>Prima</v>
      </c>
      <c r="E170" s="207">
        <f>+'Ark1'!D4936</f>
        <v>5</v>
      </c>
      <c r="F170" s="207" t="s">
        <v>467</v>
      </c>
      <c r="G170" s="90">
        <f>+'Ark1'!Q4936</f>
        <v>18</v>
      </c>
      <c r="H170" s="91">
        <f>+'Ark1'!R4936</f>
        <v>220</v>
      </c>
      <c r="I170" s="90">
        <f>IF(H170=0,"",'Ark1'!S4936)</f>
        <v>220</v>
      </c>
      <c r="J170" s="83"/>
      <c r="K170" s="177">
        <f>IF(G170=0,"",100*H170/Måned!$G14)</f>
        <v>8.1967213114754092</v>
      </c>
      <c r="L170" s="83"/>
      <c r="M170" s="177">
        <f>+IF(H170=0,"",'Ark1'!AA4936)</f>
        <v>30.044329658491193</v>
      </c>
      <c r="N170" s="177">
        <f>+IF(I170=0,"",'Ark1'!AB4936)</f>
        <v>3.6638140042653826</v>
      </c>
      <c r="O170" s="250">
        <f>IF(H170=0,"",'Ark1'!W4936)</f>
        <v>59.731818181818191</v>
      </c>
      <c r="P170" s="177">
        <f>IF(H170=0,"",'Ark1'!X4936)</f>
        <v>162.64453856003149</v>
      </c>
      <c r="Q170" s="249"/>
      <c r="R170" s="177">
        <f>IF(H170=0,"",'Ark1'!AA4936)</f>
        <v>30.044329658491193</v>
      </c>
      <c r="S170" s="177">
        <f>IF(H170=0,"",'Ark1'!AB4936)</f>
        <v>3.6638140042653826</v>
      </c>
      <c r="T170" s="177">
        <f>IF(H170=0,"",'Ark1'!AC4936)</f>
        <v>-39.711378535885501</v>
      </c>
      <c r="U170" s="83"/>
      <c r="V170" s="91">
        <f t="shared" si="24"/>
        <v>12.222222222222221</v>
      </c>
      <c r="W170" s="177">
        <f>+'Ark1'!V4936</f>
        <v>5.1590909090909101</v>
      </c>
      <c r="X170" s="225"/>
      <c r="AB170" s="229"/>
    </row>
    <row r="171" spans="1:45" ht="15.6">
      <c r="A171" s="225"/>
      <c r="B171" s="207">
        <f>+'Ark1'!C4937</f>
        <v>2024</v>
      </c>
      <c r="C171" s="207">
        <f>+'Ark1'!J4937</f>
        <v>171</v>
      </c>
      <c r="D171" s="207" t="str">
        <f t="shared" si="25"/>
        <v>Prima</v>
      </c>
      <c r="E171" s="207">
        <f>+'Ark1'!D4937</f>
        <v>6</v>
      </c>
      <c r="F171" s="207" t="s">
        <v>572</v>
      </c>
      <c r="G171" s="90">
        <f>+'Ark1'!Q4937</f>
        <v>9</v>
      </c>
      <c r="H171" s="91">
        <f>+'Ark1'!R4937</f>
        <v>105</v>
      </c>
      <c r="I171" s="90">
        <f>IF(H171=0,"",'Ark1'!S4937)</f>
        <v>105</v>
      </c>
      <c r="J171" s="83"/>
      <c r="K171" s="177">
        <f>IF(G171=0,"",100*H171/Måned!$G15)</f>
        <v>11.075949367088608</v>
      </c>
      <c r="L171" s="83"/>
      <c r="M171" s="177">
        <f>+IF(H171=0,"",'Ark1'!AA4937)</f>
        <v>29.584913327550005</v>
      </c>
      <c r="N171" s="177">
        <f>+IF(I171=0,"",'Ark1'!AB4937)</f>
        <v>3.0942855677204375</v>
      </c>
      <c r="O171" s="250">
        <f>IF(H171=0,"",'Ark1'!W4937)</f>
        <v>59.33333333333335</v>
      </c>
      <c r="P171" s="177">
        <f>IF(H171=0,"",'Ark1'!X4937)</f>
        <v>165.91239746169325</v>
      </c>
      <c r="Q171" s="249"/>
      <c r="R171" s="177">
        <f>IF(H171=0,"",'Ark1'!AA4937)</f>
        <v>29.584913327550005</v>
      </c>
      <c r="S171" s="177">
        <f>IF(H171=0,"",'Ark1'!AB4937)</f>
        <v>3.0942855677204375</v>
      </c>
      <c r="T171" s="177">
        <f>IF(H171=0,"",'Ark1'!AC4937)</f>
        <v>-44.874512326836474</v>
      </c>
      <c r="U171" s="83"/>
      <c r="V171" s="91">
        <f t="shared" si="24"/>
        <v>11.666666666666666</v>
      </c>
      <c r="W171" s="177">
        <f>+'Ark1'!V4937</f>
        <v>6.0952380952380976</v>
      </c>
      <c r="X171" s="225"/>
      <c r="AB171" s="229"/>
    </row>
    <row r="172" spans="1:45" s="89" customFormat="1" ht="15.6">
      <c r="A172" s="225"/>
      <c r="B172" s="207">
        <f>+'Ark1'!C4938</f>
        <v>2024</v>
      </c>
      <c r="C172" s="207">
        <f>+'Ark1'!J4938</f>
        <v>171</v>
      </c>
      <c r="D172" s="207" t="str">
        <f t="shared" si="25"/>
        <v>Prima</v>
      </c>
      <c r="E172" s="207">
        <f>+'Ark1'!D4938</f>
        <v>7</v>
      </c>
      <c r="F172" s="207" t="s">
        <v>573</v>
      </c>
      <c r="G172" s="90">
        <f>+'Ark1'!Q4938</f>
        <v>0</v>
      </c>
      <c r="H172" s="91">
        <f>+'Ark1'!R4938</f>
        <v>0</v>
      </c>
      <c r="I172" s="90" t="str">
        <f>IF(H172=0,"",'Ark1'!S4938)</f>
        <v/>
      </c>
      <c r="J172" s="83"/>
      <c r="K172" s="177" t="str">
        <f>IF(G172=0,"",100*H172/Måned!$G16)</f>
        <v/>
      </c>
      <c r="L172" s="83"/>
      <c r="M172" s="177" t="str">
        <f>+IF(H172=0,"",'Ark1'!AA4938)</f>
        <v/>
      </c>
      <c r="N172" s="177">
        <f>+IF(I172=0,"",'Ark1'!AB4938)</f>
        <v>0</v>
      </c>
      <c r="O172" s="250" t="str">
        <f>IF(H172=0,"",'Ark1'!W4938)</f>
        <v/>
      </c>
      <c r="P172" s="177" t="str">
        <f>IF(H172=0,"",'Ark1'!X4938)</f>
        <v/>
      </c>
      <c r="Q172" s="249"/>
      <c r="R172" s="177" t="str">
        <f>IF(H172=0,"",'Ark1'!AA4938)</f>
        <v/>
      </c>
      <c r="S172" s="177" t="str">
        <f>IF(H172=0,"",'Ark1'!AB4938)</f>
        <v/>
      </c>
      <c r="T172" s="177" t="str">
        <f>IF(H172=0,"",'Ark1'!AC4938)</f>
        <v/>
      </c>
      <c r="U172" s="83"/>
      <c r="V172" s="91" t="str">
        <f t="shared" si="24"/>
        <v/>
      </c>
      <c r="W172" s="177">
        <f>+'Ark1'!V4938</f>
        <v>0</v>
      </c>
      <c r="X172" s="225"/>
      <c r="Y172" s="91"/>
      <c r="Z172" s="177"/>
      <c r="AA172" s="177"/>
      <c r="AB172" s="229"/>
      <c r="AI172" s="91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</row>
    <row r="173" spans="1:45" s="89" customFormat="1" ht="15.6">
      <c r="A173" s="225"/>
      <c r="B173" s="207">
        <f>+'Ark1'!C4939</f>
        <v>2024</v>
      </c>
      <c r="C173" s="207">
        <f>+'Ark1'!J4939</f>
        <v>171</v>
      </c>
      <c r="D173" s="207" t="str">
        <f t="shared" si="25"/>
        <v>Prima</v>
      </c>
      <c r="E173" s="207">
        <f>+'Ark1'!D4939</f>
        <v>8</v>
      </c>
      <c r="F173" s="207" t="s">
        <v>574</v>
      </c>
      <c r="G173" s="90">
        <f>+'Ark1'!Q4939</f>
        <v>0</v>
      </c>
      <c r="H173" s="91">
        <f>+'Ark1'!R4939</f>
        <v>0</v>
      </c>
      <c r="I173" s="90" t="str">
        <f>IF(H173=0,"",'Ark1'!S4939)</f>
        <v/>
      </c>
      <c r="J173" s="83"/>
      <c r="K173" s="177" t="str">
        <f>IF(G173=0,"",100*H173/Måned!$G17)</f>
        <v/>
      </c>
      <c r="L173" s="83"/>
      <c r="M173" s="177" t="str">
        <f>+IF(H173=0,"",'Ark1'!AA4939)</f>
        <v/>
      </c>
      <c r="N173" s="177">
        <f>+IF(I173=0,"",'Ark1'!AB4939)</f>
        <v>0</v>
      </c>
      <c r="O173" s="250" t="str">
        <f>IF(H173=0,"",'Ark1'!W4939)</f>
        <v/>
      </c>
      <c r="P173" s="177" t="str">
        <f>IF(H173=0,"",'Ark1'!X4939)</f>
        <v/>
      </c>
      <c r="Q173" s="249"/>
      <c r="R173" s="177" t="str">
        <f>IF(H173=0,"",'Ark1'!AA4939)</f>
        <v/>
      </c>
      <c r="S173" s="177" t="str">
        <f>IF(H173=0,"",'Ark1'!AB4939)</f>
        <v/>
      </c>
      <c r="T173" s="177" t="str">
        <f>IF(H173=0,"",'Ark1'!AC4939)</f>
        <v/>
      </c>
      <c r="U173" s="83"/>
      <c r="V173" s="91" t="str">
        <f t="shared" si="24"/>
        <v/>
      </c>
      <c r="W173" s="177">
        <f>+'Ark1'!V4939</f>
        <v>0</v>
      </c>
      <c r="X173" s="225"/>
      <c r="Y173" s="91"/>
      <c r="Z173" s="177"/>
      <c r="AA173" s="177"/>
      <c r="AB173" s="229"/>
      <c r="AI173" s="91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</row>
    <row r="174" spans="1:45" s="89" customFormat="1" ht="15.6">
      <c r="A174" s="225"/>
      <c r="B174" s="207">
        <f>+'Ark1'!C4940</f>
        <v>2024</v>
      </c>
      <c r="C174" s="207">
        <f>+'Ark1'!J4940</f>
        <v>171</v>
      </c>
      <c r="D174" s="207" t="str">
        <f t="shared" si="25"/>
        <v>Prima</v>
      </c>
      <c r="E174" s="207">
        <f>+'Ark1'!D4940</f>
        <v>9</v>
      </c>
      <c r="F174" s="207" t="s">
        <v>575</v>
      </c>
      <c r="G174" s="90">
        <f>+'Ark1'!Q4940</f>
        <v>0</v>
      </c>
      <c r="H174" s="91">
        <f>+'Ark1'!R4940</f>
        <v>0</v>
      </c>
      <c r="I174" s="90" t="str">
        <f>IF(H174=0,"",'Ark1'!S4940)</f>
        <v/>
      </c>
      <c r="J174" s="83"/>
      <c r="K174" s="177" t="str">
        <f>IF(G174=0,"",100*H174/Måned!$G18)</f>
        <v/>
      </c>
      <c r="L174" s="83"/>
      <c r="M174" s="177" t="str">
        <f>+IF(H174=0,"",'Ark1'!AA4940)</f>
        <v/>
      </c>
      <c r="N174" s="177">
        <f>+IF(I174=0,"",'Ark1'!AB4940)</f>
        <v>0</v>
      </c>
      <c r="O174" s="250" t="str">
        <f>IF(H174=0,"",'Ark1'!W4940)</f>
        <v/>
      </c>
      <c r="P174" s="177" t="str">
        <f>IF(H174=0,"",'Ark1'!X4940)</f>
        <v/>
      </c>
      <c r="Q174" s="249"/>
      <c r="R174" s="177" t="str">
        <f>IF(H174=0,"",'Ark1'!AA4940)</f>
        <v/>
      </c>
      <c r="S174" s="177" t="str">
        <f>IF(H174=0,"",'Ark1'!AB4940)</f>
        <v/>
      </c>
      <c r="T174" s="177" t="str">
        <f>IF(H174=0,"",'Ark1'!AC4940)</f>
        <v/>
      </c>
      <c r="U174" s="83"/>
      <c r="V174" s="91" t="str">
        <f t="shared" si="24"/>
        <v/>
      </c>
      <c r="W174" s="177">
        <f>+'Ark1'!V4940</f>
        <v>0</v>
      </c>
      <c r="X174" s="225"/>
      <c r="Y174" s="91"/>
      <c r="Z174" s="177"/>
      <c r="AA174" s="177"/>
      <c r="AB174" s="229"/>
      <c r="AI174" s="91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</row>
    <row r="175" spans="1:45" s="89" customFormat="1" ht="15.6">
      <c r="A175" s="225"/>
      <c r="B175" s="207">
        <f>+'Ark1'!C4941</f>
        <v>2024</v>
      </c>
      <c r="C175" s="207">
        <f>+'Ark1'!J4941</f>
        <v>171</v>
      </c>
      <c r="D175" s="207" t="str">
        <f t="shared" si="25"/>
        <v>Prima</v>
      </c>
      <c r="E175" s="207">
        <f>+'Ark1'!D4941</f>
        <v>10</v>
      </c>
      <c r="F175" s="207" t="s">
        <v>576</v>
      </c>
      <c r="G175" s="90">
        <f>+'Ark1'!Q4941</f>
        <v>0</v>
      </c>
      <c r="H175" s="91">
        <f>+'Ark1'!R4941</f>
        <v>0</v>
      </c>
      <c r="I175" s="90" t="str">
        <f>IF(H175=0,"",'Ark1'!S4941)</f>
        <v/>
      </c>
      <c r="J175" s="83"/>
      <c r="K175" s="177" t="str">
        <f>IF(G175=0,"",100*H175/Måned!$G19)</f>
        <v/>
      </c>
      <c r="L175" s="83"/>
      <c r="M175" s="177" t="str">
        <f>+IF(H175=0,"",'Ark1'!AA4941)</f>
        <v/>
      </c>
      <c r="N175" s="177">
        <f>+IF(I175=0,"",'Ark1'!AB4941)</f>
        <v>0</v>
      </c>
      <c r="O175" s="250" t="str">
        <f>IF(H175=0,"",'Ark1'!W4941)</f>
        <v/>
      </c>
      <c r="P175" s="177" t="str">
        <f>IF(H175=0,"",'Ark1'!X4941)</f>
        <v/>
      </c>
      <c r="Q175" s="249"/>
      <c r="R175" s="177" t="str">
        <f>IF(H175=0,"",'Ark1'!AA4941)</f>
        <v/>
      </c>
      <c r="S175" s="177" t="str">
        <f>IF(H175=0,"",'Ark1'!AB4941)</f>
        <v/>
      </c>
      <c r="T175" s="177" t="str">
        <f>IF(H175=0,"",'Ark1'!AC4941)</f>
        <v/>
      </c>
      <c r="U175" s="83"/>
      <c r="V175" s="91" t="str">
        <f t="shared" si="24"/>
        <v/>
      </c>
      <c r="W175" s="177">
        <f>+'Ark1'!V4941</f>
        <v>0</v>
      </c>
      <c r="X175" s="225"/>
      <c r="Y175" s="91"/>
      <c r="Z175" s="177"/>
      <c r="AA175" s="177"/>
      <c r="AB175" s="229"/>
      <c r="AI175" s="91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</row>
    <row r="176" spans="1:45" s="89" customFormat="1" ht="15.6">
      <c r="A176" s="225"/>
      <c r="B176" s="207">
        <f>+'Ark1'!C4942</f>
        <v>2024</v>
      </c>
      <c r="C176" s="207">
        <f>+'Ark1'!J4942</f>
        <v>171</v>
      </c>
      <c r="D176" s="207" t="str">
        <f t="shared" si="25"/>
        <v>Prima</v>
      </c>
      <c r="E176" s="207">
        <f>+'Ark1'!D4942</f>
        <v>11</v>
      </c>
      <c r="F176" s="207" t="s">
        <v>577</v>
      </c>
      <c r="G176" s="90">
        <f>+'Ark1'!Q4942</f>
        <v>0</v>
      </c>
      <c r="H176" s="91">
        <f>+'Ark1'!R4942</f>
        <v>0</v>
      </c>
      <c r="I176" s="90" t="str">
        <f>IF(H176=0,"",'Ark1'!S4942)</f>
        <v/>
      </c>
      <c r="J176" s="83"/>
      <c r="K176" s="177" t="str">
        <f>IF(G176=0,"",100*H176/Måned!$G20)</f>
        <v/>
      </c>
      <c r="L176" s="83"/>
      <c r="M176" s="177" t="str">
        <f>+IF(H176=0,"",'Ark1'!AA4942)</f>
        <v/>
      </c>
      <c r="N176" s="177">
        <f>+IF(I176=0,"",'Ark1'!AB4942)</f>
        <v>0</v>
      </c>
      <c r="O176" s="250" t="str">
        <f>IF(H176=0,"",'Ark1'!W4942)</f>
        <v/>
      </c>
      <c r="P176" s="177" t="str">
        <f>IF(H176=0,"",'Ark1'!X4942)</f>
        <v/>
      </c>
      <c r="Q176" s="249"/>
      <c r="R176" s="177" t="str">
        <f>IF(H176=0,"",'Ark1'!AA4942)</f>
        <v/>
      </c>
      <c r="S176" s="177" t="str">
        <f>IF(H176=0,"",'Ark1'!AB4942)</f>
        <v/>
      </c>
      <c r="T176" s="177" t="str">
        <f>IF(H176=0,"",'Ark1'!AC4942)</f>
        <v/>
      </c>
      <c r="U176" s="83"/>
      <c r="V176" s="91" t="str">
        <f t="shared" si="24"/>
        <v/>
      </c>
      <c r="W176" s="177">
        <f>+'Ark1'!V4942</f>
        <v>0</v>
      </c>
      <c r="X176" s="225"/>
      <c r="Y176" s="91"/>
      <c r="Z176" s="177"/>
      <c r="AA176" s="177"/>
      <c r="AB176" s="229"/>
      <c r="AI176" s="91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</row>
    <row r="177" spans="1:45" s="89" customFormat="1" ht="15.6">
      <c r="A177" s="225"/>
      <c r="B177" s="207">
        <f>+'Ark1'!C4943</f>
        <v>2024</v>
      </c>
      <c r="C177" s="207">
        <f>+'Ark1'!J4943</f>
        <v>171</v>
      </c>
      <c r="D177" s="207" t="str">
        <f t="shared" si="25"/>
        <v>Prima</v>
      </c>
      <c r="E177" s="207">
        <f>+'Ark1'!D4943</f>
        <v>12</v>
      </c>
      <c r="F177" s="207" t="s">
        <v>578</v>
      </c>
      <c r="G177" s="90">
        <f>+'Ark1'!Q4943</f>
        <v>0</v>
      </c>
      <c r="H177" s="91">
        <f>+'Ark1'!R4943</f>
        <v>0</v>
      </c>
      <c r="I177" s="90" t="str">
        <f>IF(H177=0,"",'Ark1'!S4943)</f>
        <v/>
      </c>
      <c r="J177" s="83"/>
      <c r="K177" s="177" t="str">
        <f>IF(G177=0,"",100*H177/Måned!$G21)</f>
        <v/>
      </c>
      <c r="L177" s="83"/>
      <c r="M177" s="177" t="str">
        <f>+IF(H177=0,"",'Ark1'!AA4943)</f>
        <v/>
      </c>
      <c r="N177" s="177">
        <f>+IF(I177=0,"",'Ark1'!AB4943)</f>
        <v>0</v>
      </c>
      <c r="O177" s="250" t="str">
        <f>IF(H177=0,"",'Ark1'!W4943)</f>
        <v/>
      </c>
      <c r="P177" s="177" t="str">
        <f>IF(H177=0,"",'Ark1'!X4943)</f>
        <v/>
      </c>
      <c r="Q177" s="249"/>
      <c r="R177" s="177" t="str">
        <f>IF(H177=0,"",'Ark1'!AA4943)</f>
        <v/>
      </c>
      <c r="S177" s="177" t="str">
        <f>IF(H177=0,"",'Ark1'!AB4943)</f>
        <v/>
      </c>
      <c r="T177" s="177" t="str">
        <f>IF(H177=0,"",'Ark1'!AC4943)</f>
        <v/>
      </c>
      <c r="U177" s="83"/>
      <c r="V177" s="91" t="str">
        <f t="shared" si="24"/>
        <v/>
      </c>
      <c r="W177" s="177">
        <f>+'Ark1'!V4943</f>
        <v>0</v>
      </c>
      <c r="X177" s="225"/>
      <c r="Y177" s="91"/>
      <c r="Z177" s="177"/>
      <c r="AA177" s="177"/>
      <c r="AB177" s="229"/>
      <c r="AI177" s="91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</row>
    <row r="178" spans="1:45" s="89" customFormat="1">
      <c r="A178" s="225"/>
      <c r="B178" s="225"/>
      <c r="C178" s="225"/>
      <c r="D178" s="225"/>
      <c r="E178" s="225"/>
      <c r="F178" s="225"/>
      <c r="G178" s="225"/>
      <c r="H178" s="225"/>
      <c r="I178" s="225"/>
      <c r="J178" s="225"/>
      <c r="K178" s="225"/>
      <c r="L178" s="225"/>
      <c r="M178" s="225"/>
      <c r="N178" s="225"/>
      <c r="O178" s="225"/>
      <c r="P178" s="225"/>
      <c r="Q178" s="225"/>
      <c r="R178" s="225"/>
      <c r="S178" s="225"/>
      <c r="T178" s="225"/>
      <c r="U178" s="225"/>
      <c r="V178" s="225"/>
      <c r="W178" s="225"/>
      <c r="X178" s="225"/>
      <c r="Y178" s="91"/>
      <c r="Z178" s="177"/>
      <c r="AA178" s="177"/>
      <c r="AB178" s="229"/>
      <c r="AI178" s="91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</row>
    <row r="179" spans="1:45" s="89" customFormat="1" ht="15.6">
      <c r="A179" s="225"/>
      <c r="B179" s="207">
        <f>+'Ark1'!C4944</f>
        <v>2024</v>
      </c>
      <c r="C179" s="207">
        <f>+'Ark1'!J4944</f>
        <v>181</v>
      </c>
      <c r="D179" s="207" t="s">
        <v>44</v>
      </c>
      <c r="E179" s="207">
        <f>+'Ark1'!D4944</f>
        <v>1</v>
      </c>
      <c r="F179" s="207" t="s">
        <v>568</v>
      </c>
      <c r="G179" s="90">
        <f>+'Ark1'!Q4944</f>
        <v>1</v>
      </c>
      <c r="H179" s="91">
        <f>+'Ark1'!R4944</f>
        <v>5</v>
      </c>
      <c r="I179" s="90">
        <f>IF(H179=0,"",'Ark1'!S4944)</f>
        <v>5</v>
      </c>
      <c r="J179" s="83"/>
      <c r="K179" s="177">
        <f>IF(G179=0,"",100*H179/Måned!$G10)</f>
        <v>0.18456995201181248</v>
      </c>
      <c r="L179" s="83"/>
      <c r="M179" s="177">
        <f>+IF(H179=0,"",'Ark1'!AA4944)</f>
        <v>2.85825121359191</v>
      </c>
      <c r="N179" s="177">
        <f>+IF(I179=0,"",'Ark1'!AB4944)</f>
        <v>3.5999999999998793</v>
      </c>
      <c r="O179" s="250">
        <f>IF(H179=0,"",'Ark1'!W4944)</f>
        <v>61.2</v>
      </c>
      <c r="P179" s="177">
        <f>IF(H179=0,"",'Ark1'!X4944)</f>
        <v>143.96533044420369</v>
      </c>
      <c r="Q179" s="249"/>
      <c r="R179" s="177">
        <f>IF(H179=0,"",'Ark1'!AA4944)</f>
        <v>2.85825121359191</v>
      </c>
      <c r="S179" s="177">
        <f>IF(H179=0,"",'Ark1'!AB4944)</f>
        <v>3.5999999999998793</v>
      </c>
      <c r="T179" s="177">
        <f>IF(H179=0,"",'Ark1'!AC4944)</f>
        <v>-44.082899152053216</v>
      </c>
      <c r="U179" s="83"/>
      <c r="V179" s="91">
        <f t="shared" ref="V179:V190" si="26">+(IF(H179=0,"",I179/G179))</f>
        <v>5</v>
      </c>
      <c r="W179" s="177">
        <f>+'Ark1'!V4944</f>
        <v>2.2000000000000002</v>
      </c>
      <c r="X179" s="225"/>
      <c r="Y179" s="91"/>
      <c r="Z179" s="177"/>
      <c r="AA179" s="177"/>
      <c r="AB179" s="229"/>
      <c r="AI179" s="91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</row>
    <row r="180" spans="1:45" s="89" customFormat="1" ht="15.6">
      <c r="A180" s="225"/>
      <c r="B180" s="207">
        <f>+'Ark1'!C4945</f>
        <v>2024</v>
      </c>
      <c r="C180" s="207">
        <f>+'Ark1'!J4945</f>
        <v>181</v>
      </c>
      <c r="D180" s="207" t="s">
        <v>44</v>
      </c>
      <c r="E180" s="207">
        <f>+'Ark1'!D4945</f>
        <v>2</v>
      </c>
      <c r="F180" s="207" t="s">
        <v>569</v>
      </c>
      <c r="G180" s="90">
        <f>+'Ark1'!Q4945</f>
        <v>1</v>
      </c>
      <c r="H180" s="91">
        <f>+'Ark1'!R4945</f>
        <v>1</v>
      </c>
      <c r="I180" s="90">
        <f>IF(H180=0,"",'Ark1'!S4945)</f>
        <v>1</v>
      </c>
      <c r="J180" s="83"/>
      <c r="K180" s="177">
        <f>IF(G180=0,"",100*H180/Måned!$G11)</f>
        <v>3.7369207772795218E-2</v>
      </c>
      <c r="L180" s="83"/>
      <c r="M180" s="177">
        <f>+IF(H180=0,"",'Ark1'!AA4945)</f>
        <v>0</v>
      </c>
      <c r="N180" s="177">
        <f>+IF(I180=0,"",'Ark1'!AB4945)</f>
        <v>0</v>
      </c>
      <c r="O180" s="250">
        <f>IF(H180=0,"",'Ark1'!W4945)</f>
        <v>65</v>
      </c>
      <c r="P180" s="177">
        <f>IF(H180=0,"",'Ark1'!X4945)</f>
        <v>135.96966413867827</v>
      </c>
      <c r="Q180" s="249"/>
      <c r="R180" s="177">
        <f>IF(H180=0,"",'Ark1'!AA4945)</f>
        <v>0</v>
      </c>
      <c r="S180" s="177">
        <f>IF(H180=0,"",'Ark1'!AB4945)</f>
        <v>0</v>
      </c>
      <c r="T180" s="177">
        <f>IF(H180=0,"",'Ark1'!AC4945)</f>
        <v>0</v>
      </c>
      <c r="U180" s="83"/>
      <c r="V180" s="91">
        <f t="shared" si="26"/>
        <v>1</v>
      </c>
      <c r="W180" s="177">
        <f>+'Ark1'!V4945</f>
        <v>0</v>
      </c>
      <c r="X180" s="225"/>
      <c r="Y180" s="91"/>
      <c r="Z180" s="177"/>
      <c r="AA180" s="177"/>
      <c r="AB180" s="229"/>
      <c r="AI180" s="91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</row>
    <row r="181" spans="1:45" s="89" customFormat="1" ht="15.6">
      <c r="A181" s="225"/>
      <c r="B181" s="207">
        <f>+'Ark1'!C4946</f>
        <v>2024</v>
      </c>
      <c r="C181" s="207">
        <f>+'Ark1'!J4946</f>
        <v>181</v>
      </c>
      <c r="D181" s="207" t="s">
        <v>44</v>
      </c>
      <c r="E181" s="207">
        <f>+'Ark1'!D4946</f>
        <v>3</v>
      </c>
      <c r="F181" s="207" t="s">
        <v>570</v>
      </c>
      <c r="G181" s="90">
        <f>+'Ark1'!Q4946</f>
        <v>1</v>
      </c>
      <c r="H181" s="91">
        <f>+'Ark1'!R4946</f>
        <v>4</v>
      </c>
      <c r="I181" s="90">
        <f>IF(H181=0,"",'Ark1'!S4946)</f>
        <v>4</v>
      </c>
      <c r="J181" s="83"/>
      <c r="K181" s="177">
        <f>IF(G181=0,"",100*H181/Måned!$G12)</f>
        <v>0.18876828692779613</v>
      </c>
      <c r="L181" s="83"/>
      <c r="M181" s="177">
        <f>+IF(H181=0,"",'Ark1'!AA4946)</f>
        <v>9.2283191860709497</v>
      </c>
      <c r="N181" s="177">
        <f>+IF(I181=0,"",'Ark1'!AB4946)</f>
        <v>4.1457809879442502</v>
      </c>
      <c r="O181" s="250">
        <f>IF(H181=0,"",'Ark1'!W4946)</f>
        <v>53.75</v>
      </c>
      <c r="P181" s="177">
        <f>IF(H181=0,"",'Ark1'!X4946)</f>
        <v>155.715059588299</v>
      </c>
      <c r="Q181" s="249"/>
      <c r="R181" s="177">
        <f>IF(H181=0,"",'Ark1'!AA4946)</f>
        <v>9.2283191860709497</v>
      </c>
      <c r="S181" s="177">
        <f>IF(H181=0,"",'Ark1'!AB4946)</f>
        <v>4.1457809879442502</v>
      </c>
      <c r="T181" s="177">
        <f>IF(H181=0,"",'Ark1'!AC4946)</f>
        <v>-78.005357277406588</v>
      </c>
      <c r="U181" s="83"/>
      <c r="V181" s="91">
        <f t="shared" si="26"/>
        <v>4</v>
      </c>
      <c r="W181" s="177">
        <f>+'Ark1'!V4946</f>
        <v>11.75</v>
      </c>
      <c r="X181" s="225"/>
      <c r="Y181" s="91"/>
      <c r="Z181" s="177"/>
      <c r="AA181" s="177"/>
      <c r="AB181" s="229"/>
      <c r="AI181" s="91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</row>
    <row r="182" spans="1:45" s="89" customFormat="1" ht="15.6">
      <c r="A182" s="225"/>
      <c r="B182" s="207">
        <f>+'Ark1'!C4947</f>
        <v>2024</v>
      </c>
      <c r="C182" s="207">
        <f>+'Ark1'!J4947</f>
        <v>181</v>
      </c>
      <c r="D182" s="207" t="s">
        <v>44</v>
      </c>
      <c r="E182" s="207">
        <f>+'Ark1'!D4947</f>
        <v>4</v>
      </c>
      <c r="F182" s="207" t="s">
        <v>571</v>
      </c>
      <c r="G182" s="90">
        <f>+'Ark1'!Q4947</f>
        <v>0</v>
      </c>
      <c r="H182" s="91">
        <f>+'Ark1'!R4947</f>
        <v>0</v>
      </c>
      <c r="I182" s="90" t="str">
        <f>IF(H182=0,"",'Ark1'!S4947)</f>
        <v/>
      </c>
      <c r="J182" s="83"/>
      <c r="K182" s="177" t="str">
        <f>IF(G182=0,"",100*H182/Måned!$G13)</f>
        <v/>
      </c>
      <c r="L182" s="83"/>
      <c r="M182" s="177" t="str">
        <f>+IF(H182=0,"",'Ark1'!AA4947)</f>
        <v/>
      </c>
      <c r="N182" s="177">
        <f>+IF(I182=0,"",'Ark1'!AB4947)</f>
        <v>0</v>
      </c>
      <c r="O182" s="250" t="str">
        <f>IF(H182=0,"",'Ark1'!W4947)</f>
        <v/>
      </c>
      <c r="P182" s="177" t="str">
        <f>IF(H182=0,"",'Ark1'!X4947)</f>
        <v/>
      </c>
      <c r="Q182" s="249"/>
      <c r="R182" s="177" t="str">
        <f>IF(H182=0,"",'Ark1'!AA4947)</f>
        <v/>
      </c>
      <c r="S182" s="177" t="str">
        <f>IF(H182=0,"",'Ark1'!AB4947)</f>
        <v/>
      </c>
      <c r="T182" s="177" t="str">
        <f>IF(H182=0,"",'Ark1'!AC4947)</f>
        <v/>
      </c>
      <c r="U182" s="83"/>
      <c r="V182" s="91" t="str">
        <f t="shared" si="26"/>
        <v/>
      </c>
      <c r="W182" s="177">
        <f>+'Ark1'!V4947</f>
        <v>0</v>
      </c>
      <c r="X182" s="225"/>
      <c r="Y182" s="91"/>
      <c r="Z182" s="177"/>
      <c r="AA182" s="177"/>
      <c r="AB182" s="229"/>
      <c r="AI182" s="91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</row>
    <row r="183" spans="1:45" s="89" customFormat="1" ht="15.6">
      <c r="A183" s="225"/>
      <c r="B183" s="207">
        <f>+'Ark1'!C4948</f>
        <v>2024</v>
      </c>
      <c r="C183" s="207">
        <f>+'Ark1'!J4948</f>
        <v>181</v>
      </c>
      <c r="D183" s="207" t="s">
        <v>44</v>
      </c>
      <c r="E183" s="207">
        <f>+'Ark1'!D4948</f>
        <v>5</v>
      </c>
      <c r="F183" s="207" t="s">
        <v>467</v>
      </c>
      <c r="G183" s="90">
        <f>+'Ark1'!Q4948</f>
        <v>1</v>
      </c>
      <c r="H183" s="91">
        <f>+'Ark1'!R4948</f>
        <v>1</v>
      </c>
      <c r="I183" s="90">
        <f>IF(H183=0,"",'Ark1'!S4948)</f>
        <v>1</v>
      </c>
      <c r="J183" s="83"/>
      <c r="K183" s="177">
        <f>IF(G183=0,"",100*H183/Måned!$G14)</f>
        <v>3.7257824143070044E-2</v>
      </c>
      <c r="L183" s="83"/>
      <c r="M183" s="177">
        <f>+IF(H183=0,"",'Ark1'!AA4948)</f>
        <v>0</v>
      </c>
      <c r="N183" s="177">
        <f>+IF(I183=0,"",'Ark1'!AB4948)</f>
        <v>0</v>
      </c>
      <c r="O183" s="250">
        <f>IF(H183=0,"",'Ark1'!W4948)</f>
        <v>61</v>
      </c>
      <c r="P183" s="177">
        <f>IF(H183=0,"",'Ark1'!X4948)</f>
        <v>123.51029252437704</v>
      </c>
      <c r="Q183" s="249"/>
      <c r="R183" s="177">
        <f>IF(H183=0,"",'Ark1'!AA4948)</f>
        <v>0</v>
      </c>
      <c r="S183" s="177">
        <f>IF(H183=0,"",'Ark1'!AB4948)</f>
        <v>0</v>
      </c>
      <c r="T183" s="177">
        <f>IF(H183=0,"",'Ark1'!AC4948)</f>
        <v>0</v>
      </c>
      <c r="U183" s="83"/>
      <c r="V183" s="91">
        <f t="shared" si="26"/>
        <v>1</v>
      </c>
      <c r="W183" s="177">
        <f>+'Ark1'!V4948</f>
        <v>0</v>
      </c>
      <c r="X183" s="225"/>
      <c r="Y183" s="91"/>
      <c r="Z183" s="177"/>
      <c r="AA183" s="177"/>
      <c r="AB183" s="229"/>
      <c r="AI183" s="91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</row>
    <row r="184" spans="1:45" s="89" customFormat="1" ht="15.6">
      <c r="A184" s="225"/>
      <c r="B184" s="207">
        <f>+'Ark1'!C4949</f>
        <v>2024</v>
      </c>
      <c r="C184" s="207">
        <f>+'Ark1'!J4949</f>
        <v>181</v>
      </c>
      <c r="D184" s="207" t="s">
        <v>44</v>
      </c>
      <c r="E184" s="207">
        <f>+'Ark1'!D4949</f>
        <v>6</v>
      </c>
      <c r="F184" s="207" t="s">
        <v>572</v>
      </c>
      <c r="G184" s="90">
        <f>+'Ark1'!Q4949</f>
        <v>3</v>
      </c>
      <c r="H184" s="91">
        <f>+'Ark1'!R4949</f>
        <v>5</v>
      </c>
      <c r="I184" s="90">
        <f>IF(H184=0,"",'Ark1'!S4949)</f>
        <v>5</v>
      </c>
      <c r="J184" s="83"/>
      <c r="K184" s="177">
        <f>IF(G184=0,"",100*H184/Måned!$G15)</f>
        <v>0.52742616033755274</v>
      </c>
      <c r="L184" s="83"/>
      <c r="M184" s="177">
        <f>+IF(H184=0,"",'Ark1'!AA4949)</f>
        <v>31.71100755258329</v>
      </c>
      <c r="N184" s="177">
        <f>+IF(I184=0,"",'Ark1'!AB4949)</f>
        <v>1.0198039027182713</v>
      </c>
      <c r="O184" s="250">
        <f>IF(H184=0,"",'Ark1'!W4949)</f>
        <v>61.6</v>
      </c>
      <c r="P184" s="177">
        <f>IF(H184=0,"",'Ark1'!X4949)</f>
        <v>158.28819068255686</v>
      </c>
      <c r="Q184" s="249"/>
      <c r="R184" s="177">
        <f>IF(H184=0,"",'Ark1'!AA4949)</f>
        <v>31.71100755258329</v>
      </c>
      <c r="S184" s="177">
        <f>IF(H184=0,"",'Ark1'!AB4949)</f>
        <v>1.0198039027182713</v>
      </c>
      <c r="T184" s="177">
        <f>IF(H184=0,"",'Ark1'!AC4949)</f>
        <v>-30.427648294693192</v>
      </c>
      <c r="U184" s="83"/>
      <c r="V184" s="91">
        <f t="shared" si="26"/>
        <v>1.6666666666666667</v>
      </c>
      <c r="W184" s="177">
        <f>+'Ark1'!V4949</f>
        <v>0</v>
      </c>
      <c r="X184" s="225"/>
      <c r="Y184" s="91"/>
      <c r="Z184" s="177"/>
      <c r="AA184" s="177"/>
      <c r="AB184" s="229"/>
      <c r="AI184" s="91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</row>
    <row r="185" spans="1:45" s="89" customFormat="1" ht="15.6">
      <c r="A185" s="225"/>
      <c r="B185" s="207">
        <f>+'Ark1'!C4950</f>
        <v>2024</v>
      </c>
      <c r="C185" s="207">
        <f>+'Ark1'!J4950</f>
        <v>181</v>
      </c>
      <c r="D185" s="207" t="s">
        <v>44</v>
      </c>
      <c r="E185" s="207">
        <f>+'Ark1'!D4950</f>
        <v>7</v>
      </c>
      <c r="F185" s="207" t="s">
        <v>573</v>
      </c>
      <c r="G185" s="90">
        <f>+'Ark1'!Q4950</f>
        <v>0</v>
      </c>
      <c r="H185" s="91">
        <f>+'Ark1'!R4950</f>
        <v>0</v>
      </c>
      <c r="I185" s="90" t="str">
        <f>IF(H185=0,"",'Ark1'!S4950)</f>
        <v/>
      </c>
      <c r="J185" s="83"/>
      <c r="K185" s="177" t="str">
        <f>IF(G185=0,"",100*H185/Måned!$G16)</f>
        <v/>
      </c>
      <c r="L185" s="83"/>
      <c r="M185" s="177" t="str">
        <f>+IF(H185=0,"",'Ark1'!AA4950)</f>
        <v/>
      </c>
      <c r="N185" s="177">
        <f>+IF(I185=0,"",'Ark1'!AB4950)</f>
        <v>0</v>
      </c>
      <c r="O185" s="250" t="str">
        <f>IF(H185=0,"",'Ark1'!W4950)</f>
        <v/>
      </c>
      <c r="P185" s="177" t="str">
        <f>IF(H185=0,"",'Ark1'!X4950)</f>
        <v/>
      </c>
      <c r="Q185" s="249"/>
      <c r="R185" s="177" t="str">
        <f>IF(H185=0,"",'Ark1'!AA4950)</f>
        <v/>
      </c>
      <c r="S185" s="177" t="str">
        <f>IF(H185=0,"",'Ark1'!AB4950)</f>
        <v/>
      </c>
      <c r="T185" s="177" t="str">
        <f>IF(H185=0,"",'Ark1'!AC4950)</f>
        <v/>
      </c>
      <c r="U185" s="83"/>
      <c r="V185" s="91" t="str">
        <f t="shared" si="26"/>
        <v/>
      </c>
      <c r="W185" s="177">
        <f>+'Ark1'!V4950</f>
        <v>0</v>
      </c>
      <c r="X185" s="225"/>
      <c r="Y185" s="91"/>
      <c r="Z185" s="177"/>
      <c r="AA185" s="177"/>
      <c r="AB185" s="229"/>
      <c r="AI185" s="91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</row>
    <row r="186" spans="1:45" s="89" customFormat="1" ht="15.6">
      <c r="A186" s="225"/>
      <c r="B186" s="207">
        <f>+'Ark1'!C4951</f>
        <v>2024</v>
      </c>
      <c r="C186" s="207">
        <f>+'Ark1'!J4951</f>
        <v>181</v>
      </c>
      <c r="D186" s="207" t="s">
        <v>44</v>
      </c>
      <c r="E186" s="207">
        <f>+'Ark1'!D4951</f>
        <v>8</v>
      </c>
      <c r="F186" s="207" t="s">
        <v>574</v>
      </c>
      <c r="G186" s="90">
        <f>+'Ark1'!Q4951</f>
        <v>0</v>
      </c>
      <c r="H186" s="91">
        <f>+'Ark1'!R4951</f>
        <v>0</v>
      </c>
      <c r="I186" s="90" t="str">
        <f>IF(H186=0,"",'Ark1'!S4951)</f>
        <v/>
      </c>
      <c r="J186" s="83"/>
      <c r="K186" s="177" t="str">
        <f>IF(G186=0,"",100*H186/Måned!$G17)</f>
        <v/>
      </c>
      <c r="L186" s="83"/>
      <c r="M186" s="177" t="str">
        <f>+IF(H186=0,"",'Ark1'!AA4951)</f>
        <v/>
      </c>
      <c r="N186" s="177">
        <f>+IF(I186=0,"",'Ark1'!AB4951)</f>
        <v>0</v>
      </c>
      <c r="O186" s="250" t="str">
        <f>IF(H186=0,"",'Ark1'!W4951)</f>
        <v/>
      </c>
      <c r="P186" s="177" t="str">
        <f>IF(H186=0,"",'Ark1'!X4951)</f>
        <v/>
      </c>
      <c r="Q186" s="249"/>
      <c r="R186" s="177" t="str">
        <f>IF(H186=0,"",'Ark1'!AA4951)</f>
        <v/>
      </c>
      <c r="S186" s="177" t="str">
        <f>IF(H186=0,"",'Ark1'!AB4951)</f>
        <v/>
      </c>
      <c r="T186" s="177" t="str">
        <f>IF(H186=0,"",'Ark1'!AC4951)</f>
        <v/>
      </c>
      <c r="U186" s="83"/>
      <c r="V186" s="91" t="str">
        <f t="shared" si="26"/>
        <v/>
      </c>
      <c r="W186" s="177">
        <f>+'Ark1'!V4951</f>
        <v>0</v>
      </c>
      <c r="X186" s="225"/>
      <c r="Y186" s="91"/>
      <c r="Z186" s="177"/>
      <c r="AA186" s="177"/>
      <c r="AB186" s="229"/>
      <c r="AI186" s="91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</row>
    <row r="187" spans="1:45" s="89" customFormat="1" ht="15.6">
      <c r="A187" s="225"/>
      <c r="B187" s="207">
        <f>+'Ark1'!C4952</f>
        <v>2024</v>
      </c>
      <c r="C187" s="207">
        <f>+'Ark1'!J4952</f>
        <v>181</v>
      </c>
      <c r="D187" s="207" t="s">
        <v>44</v>
      </c>
      <c r="E187" s="207">
        <f>+'Ark1'!D4952</f>
        <v>9</v>
      </c>
      <c r="F187" s="207" t="s">
        <v>575</v>
      </c>
      <c r="G187" s="90">
        <f>+'Ark1'!Q4952</f>
        <v>0</v>
      </c>
      <c r="H187" s="91">
        <f>+'Ark1'!R4952</f>
        <v>0</v>
      </c>
      <c r="I187" s="90" t="str">
        <f>IF(H187=0,"",'Ark1'!S4952)</f>
        <v/>
      </c>
      <c r="J187" s="83"/>
      <c r="K187" s="177" t="str">
        <f>IF(G187=0,"",100*H187/Måned!$G18)</f>
        <v/>
      </c>
      <c r="L187" s="83"/>
      <c r="M187" s="177" t="str">
        <f>+IF(H187=0,"",'Ark1'!AA4952)</f>
        <v/>
      </c>
      <c r="N187" s="177">
        <f>+IF(I187=0,"",'Ark1'!AB4952)</f>
        <v>0</v>
      </c>
      <c r="O187" s="250" t="str">
        <f>IF(H187=0,"",'Ark1'!W4952)</f>
        <v/>
      </c>
      <c r="P187" s="177" t="str">
        <f>IF(H187=0,"",'Ark1'!X4952)</f>
        <v/>
      </c>
      <c r="Q187" s="249"/>
      <c r="R187" s="177" t="str">
        <f>IF(H187=0,"",'Ark1'!AA4952)</f>
        <v/>
      </c>
      <c r="S187" s="177" t="str">
        <f>IF(H187=0,"",'Ark1'!AB4952)</f>
        <v/>
      </c>
      <c r="T187" s="177" t="str">
        <f>IF(H187=0,"",'Ark1'!AC4952)</f>
        <v/>
      </c>
      <c r="U187" s="83"/>
      <c r="V187" s="91" t="str">
        <f t="shared" si="26"/>
        <v/>
      </c>
      <c r="W187" s="177">
        <f>+'Ark1'!V4952</f>
        <v>0</v>
      </c>
      <c r="X187" s="225"/>
      <c r="Y187" s="91"/>
      <c r="Z187" s="177"/>
      <c r="AA187" s="177"/>
      <c r="AB187" s="229"/>
      <c r="AI187" s="91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</row>
    <row r="188" spans="1:45" s="89" customFormat="1" ht="15.6">
      <c r="A188" s="225"/>
      <c r="B188" s="207">
        <f>+'Ark1'!C4953</f>
        <v>2024</v>
      </c>
      <c r="C188" s="207">
        <f>+'Ark1'!J4953</f>
        <v>181</v>
      </c>
      <c r="D188" s="207" t="s">
        <v>44</v>
      </c>
      <c r="E188" s="207">
        <f>+'Ark1'!D4953</f>
        <v>10</v>
      </c>
      <c r="F188" s="207" t="s">
        <v>576</v>
      </c>
      <c r="G188" s="90">
        <f>+'Ark1'!Q4953</f>
        <v>0</v>
      </c>
      <c r="H188" s="91">
        <f>+'Ark1'!R4953</f>
        <v>0</v>
      </c>
      <c r="I188" s="90" t="str">
        <f>IF(H188=0,"",'Ark1'!S4953)</f>
        <v/>
      </c>
      <c r="J188" s="83"/>
      <c r="K188" s="177" t="str">
        <f>IF(G188=0,"",100*H188/Måned!$G19)</f>
        <v/>
      </c>
      <c r="L188" s="83"/>
      <c r="M188" s="177" t="str">
        <f>+IF(H188=0,"",'Ark1'!AA4953)</f>
        <v/>
      </c>
      <c r="N188" s="177">
        <f>+IF(I188=0,"",'Ark1'!AB4953)</f>
        <v>0</v>
      </c>
      <c r="O188" s="250" t="str">
        <f>IF(H188=0,"",'Ark1'!W4953)</f>
        <v/>
      </c>
      <c r="P188" s="177" t="str">
        <f>IF(H188=0,"",'Ark1'!X4953)</f>
        <v/>
      </c>
      <c r="Q188" s="249"/>
      <c r="R188" s="177" t="str">
        <f>IF(H188=0,"",'Ark1'!AA4953)</f>
        <v/>
      </c>
      <c r="S188" s="177" t="str">
        <f>IF(H188=0,"",'Ark1'!AB4953)</f>
        <v/>
      </c>
      <c r="T188" s="177" t="str">
        <f>IF(H188=0,"",'Ark1'!AC4953)</f>
        <v/>
      </c>
      <c r="U188" s="83"/>
      <c r="V188" s="91" t="str">
        <f t="shared" si="26"/>
        <v/>
      </c>
      <c r="W188" s="177">
        <f>+'Ark1'!V4953</f>
        <v>0</v>
      </c>
      <c r="X188" s="225"/>
      <c r="Y188" s="91"/>
      <c r="Z188" s="177"/>
      <c r="AA188" s="177"/>
      <c r="AB188" s="229"/>
      <c r="AI188" s="91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</row>
    <row r="189" spans="1:45" s="89" customFormat="1" ht="15.6">
      <c r="A189" s="225"/>
      <c r="B189" s="207">
        <f>+'Ark1'!C4954</f>
        <v>2024</v>
      </c>
      <c r="C189" s="207">
        <f>+'Ark1'!J4954</f>
        <v>181</v>
      </c>
      <c r="D189" s="207" t="s">
        <v>44</v>
      </c>
      <c r="E189" s="207">
        <f>+'Ark1'!D4954</f>
        <v>11</v>
      </c>
      <c r="F189" s="207" t="s">
        <v>577</v>
      </c>
      <c r="G189" s="90">
        <f>+'Ark1'!Q4954</f>
        <v>0</v>
      </c>
      <c r="H189" s="91">
        <f>+'Ark1'!R4954</f>
        <v>0</v>
      </c>
      <c r="I189" s="90" t="str">
        <f>IF(H189=0,"",'Ark1'!S4954)</f>
        <v/>
      </c>
      <c r="J189" s="83"/>
      <c r="K189" s="177" t="str">
        <f>IF(G189=0,"",100*H189/Måned!$G20)</f>
        <v/>
      </c>
      <c r="L189" s="83"/>
      <c r="M189" s="177" t="str">
        <f>+IF(H189=0,"",'Ark1'!AA4954)</f>
        <v/>
      </c>
      <c r="N189" s="177">
        <f>+IF(I189=0,"",'Ark1'!AB4954)</f>
        <v>0</v>
      </c>
      <c r="O189" s="250" t="str">
        <f>IF(H189=0,"",'Ark1'!W4954)</f>
        <v/>
      </c>
      <c r="P189" s="177" t="str">
        <f>IF(H189=0,"",'Ark1'!X4954)</f>
        <v/>
      </c>
      <c r="Q189" s="249"/>
      <c r="R189" s="177" t="str">
        <f>IF(H189=0,"",'Ark1'!AA4954)</f>
        <v/>
      </c>
      <c r="S189" s="177" t="str">
        <f>IF(H189=0,"",'Ark1'!AB4954)</f>
        <v/>
      </c>
      <c r="T189" s="177" t="str">
        <f>IF(H189=0,"",'Ark1'!AC4954)</f>
        <v/>
      </c>
      <c r="U189" s="83"/>
      <c r="V189" s="91" t="str">
        <f t="shared" si="26"/>
        <v/>
      </c>
      <c r="W189" s="177">
        <f>+'Ark1'!V4954</f>
        <v>0</v>
      </c>
      <c r="X189" s="225"/>
      <c r="Y189" s="91"/>
      <c r="Z189" s="177"/>
      <c r="AA189" s="177"/>
      <c r="AB189" s="229"/>
      <c r="AI189" s="91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</row>
    <row r="190" spans="1:45" s="89" customFormat="1" ht="15.6">
      <c r="A190" s="225"/>
      <c r="B190" s="207">
        <f>+'Ark1'!C4955</f>
        <v>2024</v>
      </c>
      <c r="C190" s="207">
        <f>+'Ark1'!J4955</f>
        <v>181</v>
      </c>
      <c r="D190" s="207" t="s">
        <v>44</v>
      </c>
      <c r="E190" s="207">
        <f>+'Ark1'!D4955</f>
        <v>12</v>
      </c>
      <c r="F190" s="207" t="s">
        <v>578</v>
      </c>
      <c r="G190" s="90">
        <f>+'Ark1'!Q4955</f>
        <v>0</v>
      </c>
      <c r="H190" s="91">
        <f>+'Ark1'!R4955</f>
        <v>0</v>
      </c>
      <c r="I190" s="90" t="str">
        <f>IF(H190=0,"",'Ark1'!S4955)</f>
        <v/>
      </c>
      <c r="J190" s="83"/>
      <c r="K190" s="177" t="str">
        <f>IF(G190=0,"",100*H190/Måned!$G21)</f>
        <v/>
      </c>
      <c r="L190" s="83"/>
      <c r="M190" s="177" t="str">
        <f>+IF(H190=0,"",'Ark1'!AA4955)</f>
        <v/>
      </c>
      <c r="N190" s="177">
        <f>+IF(I190=0,"",'Ark1'!AB4955)</f>
        <v>0</v>
      </c>
      <c r="O190" s="250" t="str">
        <f>IF(H190=0,"",'Ark1'!W4955)</f>
        <v/>
      </c>
      <c r="P190" s="177" t="str">
        <f>IF(H190=0,"",'Ark1'!X4955)</f>
        <v/>
      </c>
      <c r="Q190" s="249"/>
      <c r="R190" s="177" t="str">
        <f>IF(H190=0,"",'Ark1'!AA4955)</f>
        <v/>
      </c>
      <c r="S190" s="177" t="str">
        <f>IF(H190=0,"",'Ark1'!AB4955)</f>
        <v/>
      </c>
      <c r="T190" s="177" t="str">
        <f>IF(H190=0,"",'Ark1'!AC4955)</f>
        <v/>
      </c>
      <c r="U190" s="83"/>
      <c r="V190" s="91" t="str">
        <f t="shared" si="26"/>
        <v/>
      </c>
      <c r="W190" s="177">
        <f>+'Ark1'!V4955</f>
        <v>0</v>
      </c>
      <c r="X190" s="225"/>
      <c r="Y190" s="91"/>
      <c r="Z190" s="177"/>
      <c r="AA190" s="177"/>
      <c r="AB190" s="229"/>
      <c r="AI190" s="91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</row>
    <row r="191" spans="1:45" s="89" customFormat="1">
      <c r="A191" s="225"/>
      <c r="B191" s="225"/>
      <c r="C191" s="225"/>
      <c r="D191" s="225"/>
      <c r="E191" s="225"/>
      <c r="F191" s="225"/>
      <c r="G191" s="225"/>
      <c r="H191" s="225"/>
      <c r="I191" s="225"/>
      <c r="J191" s="225"/>
      <c r="K191" s="225"/>
      <c r="L191" s="225"/>
      <c r="M191" s="225"/>
      <c r="N191" s="225"/>
      <c r="O191" s="225"/>
      <c r="P191" s="225"/>
      <c r="Q191" s="225"/>
      <c r="R191" s="225"/>
      <c r="S191" s="225"/>
      <c r="T191" s="225"/>
      <c r="U191" s="225"/>
      <c r="V191" s="225"/>
      <c r="W191" s="225"/>
      <c r="X191" s="225"/>
      <c r="Y191" s="91"/>
      <c r="Z191" s="177"/>
      <c r="AA191" s="177"/>
      <c r="AB191" s="229"/>
      <c r="AI191" s="91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</row>
    <row r="192" spans="1:45" s="89" customFormat="1" ht="15.6">
      <c r="A192" s="225"/>
      <c r="B192" s="207">
        <f>+'Ark1'!C4956</f>
        <v>2024</v>
      </c>
      <c r="C192" s="207">
        <f>+'Ark1'!J4956</f>
        <v>470</v>
      </c>
      <c r="D192" s="207" t="s">
        <v>45</v>
      </c>
      <c r="E192" s="207">
        <f>+'Ark1'!D4956</f>
        <v>1</v>
      </c>
      <c r="F192" s="207" t="s">
        <v>568</v>
      </c>
      <c r="G192" s="90">
        <f>+'Ark1'!Q4956</f>
        <v>1</v>
      </c>
      <c r="H192" s="91">
        <f>+'Ark1'!R4956</f>
        <v>1</v>
      </c>
      <c r="I192" s="90">
        <f>IF(H192=0,"",'Ark1'!S4956)</f>
        <v>1</v>
      </c>
      <c r="J192" s="83"/>
      <c r="K192" s="177">
        <f>IF(G192=0,"",100*H192/Måned!$G10)</f>
        <v>3.6913990402362498E-2</v>
      </c>
      <c r="L192" s="83"/>
      <c r="M192" s="177">
        <f>+IF(H192=0,"",'Ark1'!AA4956)</f>
        <v>0</v>
      </c>
      <c r="N192" s="177">
        <f>+IF(I192=0,"",'Ark1'!AB4956)</f>
        <v>0</v>
      </c>
      <c r="O192" s="250">
        <f>IF(H192=0,"",'Ark1'!W4956)</f>
        <v>57</v>
      </c>
      <c r="P192" s="177">
        <f>IF(H192=0,"",'Ark1'!X4956)</f>
        <v>151.13759479956661</v>
      </c>
      <c r="Q192" s="249"/>
      <c r="R192" s="177">
        <f>IF(H192=0,"",'Ark1'!AA4956)</f>
        <v>0</v>
      </c>
      <c r="S192" s="177">
        <f>IF(H192=0,"",'Ark1'!AB4956)</f>
        <v>0</v>
      </c>
      <c r="T192" s="177">
        <f>IF(H192=0,"",'Ark1'!AC4956)</f>
        <v>0</v>
      </c>
      <c r="U192" s="83"/>
      <c r="V192" s="91">
        <f t="shared" ref="V192:V203" si="27">+(IF(H192=0,"",I192/G192))</f>
        <v>1</v>
      </c>
      <c r="W192" s="177">
        <f>+'Ark1'!V4956</f>
        <v>14</v>
      </c>
      <c r="X192" s="225"/>
      <c r="Y192" s="91"/>
      <c r="Z192" s="177"/>
      <c r="AA192" s="177"/>
      <c r="AB192" s="229"/>
      <c r="AI192" s="91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</row>
    <row r="193" spans="1:45" s="89" customFormat="1" ht="15.6">
      <c r="A193" s="225"/>
      <c r="B193" s="207">
        <f>+'Ark1'!C4957</f>
        <v>2024</v>
      </c>
      <c r="C193" s="207">
        <f>+'Ark1'!J4957</f>
        <v>470</v>
      </c>
      <c r="D193" s="207" t="s">
        <v>45</v>
      </c>
      <c r="E193" s="207">
        <f>+'Ark1'!D4957</f>
        <v>2</v>
      </c>
      <c r="F193" s="207" t="s">
        <v>569</v>
      </c>
      <c r="G193" s="90">
        <f>+'Ark1'!Q4957</f>
        <v>3</v>
      </c>
      <c r="H193" s="91">
        <f>+'Ark1'!R4957</f>
        <v>9</v>
      </c>
      <c r="I193" s="90">
        <f>IF(H193=0,"",'Ark1'!S4957)</f>
        <v>9</v>
      </c>
      <c r="J193" s="83"/>
      <c r="K193" s="177">
        <f>IF(G193=0,"",100*H193/Måned!$G11)</f>
        <v>0.33632286995515698</v>
      </c>
      <c r="L193" s="83"/>
      <c r="M193" s="177">
        <f>+IF(H193=0,"",'Ark1'!AA4957)</f>
        <v>47.339858705135825</v>
      </c>
      <c r="N193" s="177">
        <f>+IF(I193=0,"",'Ark1'!AB4957)</f>
        <v>7.6303487615063714</v>
      </c>
      <c r="O193" s="250">
        <f>IF(H193=0,"",'Ark1'!W4957)</f>
        <v>53.33333333333335</v>
      </c>
      <c r="P193" s="177">
        <f>IF(H193=0,"",'Ark1'!X4957)</f>
        <v>182.80967858432649</v>
      </c>
      <c r="Q193" s="249"/>
      <c r="R193" s="177">
        <f>IF(H193=0,"",'Ark1'!AA4957)</f>
        <v>47.339858705135825</v>
      </c>
      <c r="S193" s="177">
        <f>IF(H193=0,"",'Ark1'!AB4957)</f>
        <v>7.6303487615063714</v>
      </c>
      <c r="T193" s="177">
        <f>IF(H193=0,"",'Ark1'!AC4957)</f>
        <v>-76.318603191019434</v>
      </c>
      <c r="U193" s="83"/>
      <c r="V193" s="91">
        <f t="shared" si="27"/>
        <v>3</v>
      </c>
      <c r="W193" s="177">
        <f>+'Ark1'!V4957</f>
        <v>8.5555555555555554</v>
      </c>
      <c r="X193" s="225"/>
      <c r="Y193" s="91"/>
      <c r="Z193" s="177"/>
      <c r="AA193" s="177"/>
      <c r="AB193" s="229"/>
      <c r="AI193" s="91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</row>
    <row r="194" spans="1:45" s="89" customFormat="1" ht="15.6">
      <c r="A194" s="225"/>
      <c r="B194" s="207">
        <f>+'Ark1'!C4958</f>
        <v>2024</v>
      </c>
      <c r="C194" s="207">
        <f>+'Ark1'!J4958</f>
        <v>470</v>
      </c>
      <c r="D194" s="207" t="s">
        <v>45</v>
      </c>
      <c r="E194" s="207">
        <f>+'Ark1'!D4958</f>
        <v>3</v>
      </c>
      <c r="F194" s="207" t="s">
        <v>570</v>
      </c>
      <c r="G194" s="90">
        <f>+'Ark1'!Q4958</f>
        <v>4</v>
      </c>
      <c r="H194" s="91">
        <f>+'Ark1'!R4958</f>
        <v>7</v>
      </c>
      <c r="I194" s="90">
        <f>IF(H194=0,"",'Ark1'!S4958)</f>
        <v>7</v>
      </c>
      <c r="J194" s="83"/>
      <c r="K194" s="177">
        <f>IF(G194=0,"",100*H194/Måned!$G12)</f>
        <v>0.33034450212364325</v>
      </c>
      <c r="L194" s="83"/>
      <c r="M194" s="177">
        <f>+IF(H194=0,"",'Ark1'!AA4958)</f>
        <v>16.466304493524557</v>
      </c>
      <c r="N194" s="177">
        <f>+IF(I194=0,"",'Ark1'!AB4958)</f>
        <v>2.4327694808466593</v>
      </c>
      <c r="O194" s="250">
        <f>IF(H194=0,"",'Ark1'!W4958)</f>
        <v>57.285714285714306</v>
      </c>
      <c r="P194" s="177">
        <f>IF(H194=0,"",'Ark1'!X4958)</f>
        <v>153.92354124748499</v>
      </c>
      <c r="Q194" s="249"/>
      <c r="R194" s="177">
        <f>IF(H194=0,"",'Ark1'!AA4958)</f>
        <v>16.466304493524557</v>
      </c>
      <c r="S194" s="177">
        <f>IF(H194=0,"",'Ark1'!AB4958)</f>
        <v>2.4327694808466593</v>
      </c>
      <c r="T194" s="177">
        <f>IF(H194=0,"",'Ark1'!AC4958)</f>
        <v>-84.213103470053525</v>
      </c>
      <c r="U194" s="83"/>
      <c r="V194" s="91">
        <f t="shared" si="27"/>
        <v>1.75</v>
      </c>
      <c r="W194" s="177">
        <f>+'Ark1'!V4958</f>
        <v>11.571428571428569</v>
      </c>
      <c r="X194" s="225"/>
      <c r="Y194" s="91"/>
      <c r="Z194" s="177"/>
      <c r="AA194" s="177"/>
      <c r="AB194" s="229"/>
      <c r="AI194" s="91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</row>
    <row r="195" spans="1:45" s="89" customFormat="1" ht="15.6">
      <c r="A195" s="225"/>
      <c r="B195" s="207">
        <f>+'Ark1'!C4959</f>
        <v>2024</v>
      </c>
      <c r="C195" s="207">
        <f>+'Ark1'!J4959</f>
        <v>470</v>
      </c>
      <c r="D195" s="207" t="s">
        <v>45</v>
      </c>
      <c r="E195" s="207">
        <f>+'Ark1'!D4959</f>
        <v>4</v>
      </c>
      <c r="F195" s="207" t="s">
        <v>571</v>
      </c>
      <c r="G195" s="90">
        <f>+'Ark1'!Q4959</f>
        <v>2</v>
      </c>
      <c r="H195" s="91">
        <f>+'Ark1'!R4959</f>
        <v>26</v>
      </c>
      <c r="I195" s="90">
        <f>IF(H195=0,"",'Ark1'!S4959)</f>
        <v>26</v>
      </c>
      <c r="J195" s="83"/>
      <c r="K195" s="177">
        <f>IF(G195=0,"",100*H195/Måned!$G13)</f>
        <v>0.87630603302999666</v>
      </c>
      <c r="L195" s="83"/>
      <c r="M195" s="177">
        <f>+IF(H195=0,"",'Ark1'!AA4959)</f>
        <v>16.021523983979563</v>
      </c>
      <c r="N195" s="177">
        <f>+IF(I195=0,"",'Ark1'!AB4959)</f>
        <v>3.2337440516708043</v>
      </c>
      <c r="O195" s="250">
        <f>IF(H195=0,"",'Ark1'!W4959)</f>
        <v>58.653846153846168</v>
      </c>
      <c r="P195" s="177">
        <f>IF(H195=0,"",'Ark1'!X4959)</f>
        <v>150.3791982665222</v>
      </c>
      <c r="Q195" s="249"/>
      <c r="R195" s="177">
        <f>IF(H195=0,"",'Ark1'!AA4959)</f>
        <v>16.021523983979563</v>
      </c>
      <c r="S195" s="177">
        <f>IF(H195=0,"",'Ark1'!AB4959)</f>
        <v>3.2337440516708043</v>
      </c>
      <c r="T195" s="177">
        <f>IF(H195=0,"",'Ark1'!AC4959)</f>
        <v>-10.779132273069491</v>
      </c>
      <c r="U195" s="83"/>
      <c r="V195" s="91">
        <f t="shared" si="27"/>
        <v>13</v>
      </c>
      <c r="W195" s="177">
        <f>+'Ark1'!V4959</f>
        <v>6.5384615384615401</v>
      </c>
      <c r="X195" s="225"/>
      <c r="Y195" s="91"/>
      <c r="Z195" s="177"/>
      <c r="AA195" s="177"/>
      <c r="AB195" s="229"/>
      <c r="AI195" s="91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</row>
    <row r="196" spans="1:45" s="89" customFormat="1" ht="15.6">
      <c r="A196" s="225"/>
      <c r="B196" s="207">
        <f>+'Ark1'!C4960</f>
        <v>2024</v>
      </c>
      <c r="C196" s="207">
        <f>+'Ark1'!J4960</f>
        <v>470</v>
      </c>
      <c r="D196" s="207" t="s">
        <v>45</v>
      </c>
      <c r="E196" s="207">
        <f>+'Ark1'!D4960</f>
        <v>5</v>
      </c>
      <c r="F196" s="207" t="s">
        <v>467</v>
      </c>
      <c r="G196" s="90">
        <f>+'Ark1'!Q4960</f>
        <v>2</v>
      </c>
      <c r="H196" s="91">
        <f>+'Ark1'!R4960</f>
        <v>5</v>
      </c>
      <c r="I196" s="90">
        <f>IF(H196=0,"",'Ark1'!S4960)</f>
        <v>5</v>
      </c>
      <c r="J196" s="83"/>
      <c r="K196" s="177">
        <f>IF(G196=0,"",100*H196/Måned!$G14)</f>
        <v>0.18628912071535023</v>
      </c>
      <c r="L196" s="83"/>
      <c r="M196" s="177">
        <f>+IF(H196=0,"",'Ark1'!AA4960)</f>
        <v>4.4987109264768304</v>
      </c>
      <c r="N196" s="177">
        <f>+IF(I196=0,"",'Ark1'!AB4960)</f>
        <v>3.0724582991474678</v>
      </c>
      <c r="O196" s="250">
        <f>IF(H196=0,"",'Ark1'!W4960)</f>
        <v>57.4</v>
      </c>
      <c r="P196" s="177">
        <f>IF(H196=0,"",'Ark1'!X4960)</f>
        <v>136.87973997833157</v>
      </c>
      <c r="Q196" s="249"/>
      <c r="R196" s="177">
        <f>IF(H196=0,"",'Ark1'!AA4960)</f>
        <v>4.4987109264768304</v>
      </c>
      <c r="S196" s="177">
        <f>IF(H196=0,"",'Ark1'!AB4960)</f>
        <v>3.0724582991474678</v>
      </c>
      <c r="T196" s="177">
        <f>IF(H196=0,"",'Ark1'!AC4960)</f>
        <v>-40.775275088766875</v>
      </c>
      <c r="U196" s="83"/>
      <c r="V196" s="91">
        <f t="shared" si="27"/>
        <v>2.5</v>
      </c>
      <c r="W196" s="177">
        <f>+'Ark1'!V4960</f>
        <v>10.6</v>
      </c>
      <c r="X196" s="225"/>
      <c r="Y196" s="91"/>
      <c r="Z196" s="177"/>
      <c r="AA196" s="177"/>
      <c r="AB196" s="229"/>
      <c r="AI196" s="91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</row>
    <row r="197" spans="1:45" s="89" customFormat="1" ht="15.6">
      <c r="A197" s="225"/>
      <c r="B197" s="207">
        <f>+'Ark1'!C4961</f>
        <v>2024</v>
      </c>
      <c r="C197" s="207">
        <f>+'Ark1'!J4961</f>
        <v>470</v>
      </c>
      <c r="D197" s="207" t="s">
        <v>45</v>
      </c>
      <c r="E197" s="207">
        <f>+'Ark1'!D4961</f>
        <v>6</v>
      </c>
      <c r="F197" s="207" t="s">
        <v>572</v>
      </c>
      <c r="G197" s="90">
        <f>+'Ark1'!Q4961</f>
        <v>2</v>
      </c>
      <c r="H197" s="91">
        <f>+'Ark1'!R4961</f>
        <v>3</v>
      </c>
      <c r="I197" s="90">
        <f>IF(H197=0,"",'Ark1'!S4961)</f>
        <v>3</v>
      </c>
      <c r="J197" s="83"/>
      <c r="K197" s="177">
        <f>IF(G197=0,"",100*H197/Måned!$G15)</f>
        <v>0.31645569620253167</v>
      </c>
      <c r="L197" s="83"/>
      <c r="M197" s="177">
        <f>+IF(H197=0,"",'Ark1'!AA4961)</f>
        <v>2.7740864362090472</v>
      </c>
      <c r="N197" s="177">
        <f>+IF(I197=0,"",'Ark1'!AB4961)</f>
        <v>3.7416573867739409</v>
      </c>
      <c r="O197" s="250">
        <f>IF(H197=0,"",'Ark1'!W4961)</f>
        <v>57</v>
      </c>
      <c r="P197" s="177">
        <f>IF(H197=0,"",'Ark1'!X4961)</f>
        <v>154.24340917298662</v>
      </c>
      <c r="Q197" s="249"/>
      <c r="R197" s="177">
        <f>IF(H197=0,"",'Ark1'!AA4961)</f>
        <v>2.7740864362090472</v>
      </c>
      <c r="S197" s="177">
        <f>IF(H197=0,"",'Ark1'!AB4961)</f>
        <v>3.7416573867739409</v>
      </c>
      <c r="T197" s="177">
        <f>IF(H197=0,"",'Ark1'!AC4961)</f>
        <v>-9.3130671948901593</v>
      </c>
      <c r="U197" s="83"/>
      <c r="V197" s="91">
        <f t="shared" si="27"/>
        <v>1.5</v>
      </c>
      <c r="W197" s="177">
        <f>+'Ark1'!V4961</f>
        <v>8.3333333333333357</v>
      </c>
      <c r="X197" s="225"/>
      <c r="Y197" s="91"/>
      <c r="Z197" s="177"/>
      <c r="AA197" s="177"/>
      <c r="AB197" s="229"/>
      <c r="AI197" s="91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</row>
    <row r="198" spans="1:45" s="89" customFormat="1" ht="15.6">
      <c r="A198" s="225"/>
      <c r="B198" s="207">
        <f>+'Ark1'!C4962</f>
        <v>2024</v>
      </c>
      <c r="C198" s="207">
        <f>+'Ark1'!J4962</f>
        <v>470</v>
      </c>
      <c r="D198" s="207" t="s">
        <v>45</v>
      </c>
      <c r="E198" s="207">
        <f>+'Ark1'!D4962</f>
        <v>7</v>
      </c>
      <c r="F198" s="207" t="s">
        <v>573</v>
      </c>
      <c r="G198" s="90">
        <f>+'Ark1'!Q4962</f>
        <v>0</v>
      </c>
      <c r="H198" s="91">
        <f>+'Ark1'!R4962</f>
        <v>0</v>
      </c>
      <c r="I198" s="90" t="str">
        <f>IF(H198=0,"",'Ark1'!S4962)</f>
        <v/>
      </c>
      <c r="J198" s="83"/>
      <c r="K198" s="177" t="str">
        <f>IF(G198=0,"",100*H198/Måned!$G16)</f>
        <v/>
      </c>
      <c r="L198" s="83"/>
      <c r="M198" s="177" t="str">
        <f>+IF(H198=0,"",'Ark1'!AA4962)</f>
        <v/>
      </c>
      <c r="N198" s="177">
        <f>+IF(I198=0,"",'Ark1'!AB4962)</f>
        <v>0</v>
      </c>
      <c r="O198" s="250" t="str">
        <f>IF(H198=0,"",'Ark1'!W4962)</f>
        <v/>
      </c>
      <c r="P198" s="177" t="str">
        <f>IF(H198=0,"",'Ark1'!X4962)</f>
        <v/>
      </c>
      <c r="Q198" s="249"/>
      <c r="R198" s="177" t="str">
        <f>IF(H198=0,"",'Ark1'!AA4962)</f>
        <v/>
      </c>
      <c r="S198" s="177" t="str">
        <f>IF(H198=0,"",'Ark1'!AB4962)</f>
        <v/>
      </c>
      <c r="T198" s="177" t="str">
        <f>IF(H198=0,"",'Ark1'!AC4962)</f>
        <v/>
      </c>
      <c r="U198" s="83"/>
      <c r="V198" s="91" t="str">
        <f t="shared" si="27"/>
        <v/>
      </c>
      <c r="W198" s="177">
        <f>+'Ark1'!V4962</f>
        <v>0</v>
      </c>
      <c r="X198" s="225"/>
      <c r="Y198" s="91"/>
      <c r="Z198" s="177"/>
      <c r="AA198" s="177"/>
      <c r="AB198" s="229"/>
      <c r="AI198" s="91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</row>
    <row r="199" spans="1:45" s="89" customFormat="1" ht="15.6">
      <c r="A199" s="225"/>
      <c r="B199" s="207">
        <f>+'Ark1'!C4963</f>
        <v>2024</v>
      </c>
      <c r="C199" s="207">
        <f>+'Ark1'!J4963</f>
        <v>470</v>
      </c>
      <c r="D199" s="207" t="s">
        <v>45</v>
      </c>
      <c r="E199" s="207">
        <f>+'Ark1'!D4963</f>
        <v>8</v>
      </c>
      <c r="F199" s="207" t="s">
        <v>574</v>
      </c>
      <c r="G199" s="90">
        <f>+'Ark1'!Q4963</f>
        <v>0</v>
      </c>
      <c r="H199" s="91">
        <f>+'Ark1'!R4963</f>
        <v>0</v>
      </c>
      <c r="I199" s="90" t="str">
        <f>IF(H199=0,"",'Ark1'!S4963)</f>
        <v/>
      </c>
      <c r="J199" s="83"/>
      <c r="K199" s="177" t="str">
        <f>IF(G199=0,"",100*H199/Måned!$G17)</f>
        <v/>
      </c>
      <c r="L199" s="83"/>
      <c r="M199" s="177" t="str">
        <f>+IF(H199=0,"",'Ark1'!AA4963)</f>
        <v/>
      </c>
      <c r="N199" s="177">
        <f>+IF(I199=0,"",'Ark1'!AB4963)</f>
        <v>0</v>
      </c>
      <c r="O199" s="250" t="str">
        <f>IF(H199=0,"",'Ark1'!W4963)</f>
        <v/>
      </c>
      <c r="P199" s="177" t="str">
        <f>IF(H199=0,"",'Ark1'!X4963)</f>
        <v/>
      </c>
      <c r="Q199" s="249"/>
      <c r="R199" s="177" t="str">
        <f>IF(H199=0,"",'Ark1'!AA4963)</f>
        <v/>
      </c>
      <c r="S199" s="177" t="str">
        <f>IF(H199=0,"",'Ark1'!AB4963)</f>
        <v/>
      </c>
      <c r="T199" s="177" t="str">
        <f>IF(H199=0,"",'Ark1'!AC4963)</f>
        <v/>
      </c>
      <c r="U199" s="83"/>
      <c r="V199" s="91" t="str">
        <f t="shared" si="27"/>
        <v/>
      </c>
      <c r="W199" s="177">
        <f>+'Ark1'!V4963</f>
        <v>0</v>
      </c>
      <c r="X199" s="225"/>
      <c r="Y199" s="91"/>
      <c r="Z199" s="177"/>
      <c r="AA199" s="177"/>
      <c r="AB199" s="229"/>
      <c r="AI199" s="91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</row>
    <row r="200" spans="1:45" s="89" customFormat="1" ht="15.6">
      <c r="A200" s="225"/>
      <c r="B200" s="207">
        <f>+'Ark1'!C4964</f>
        <v>2024</v>
      </c>
      <c r="C200" s="207">
        <f>+'Ark1'!J4964</f>
        <v>470</v>
      </c>
      <c r="D200" s="207" t="s">
        <v>45</v>
      </c>
      <c r="E200" s="207">
        <f>+'Ark1'!D4964</f>
        <v>9</v>
      </c>
      <c r="F200" s="207" t="s">
        <v>575</v>
      </c>
      <c r="G200" s="90">
        <f>+'Ark1'!Q4964</f>
        <v>0</v>
      </c>
      <c r="H200" s="91">
        <f>+'Ark1'!R4964</f>
        <v>0</v>
      </c>
      <c r="I200" s="90" t="str">
        <f>IF(H200=0,"",'Ark1'!S4964)</f>
        <v/>
      </c>
      <c r="J200" s="83"/>
      <c r="K200" s="177" t="str">
        <f>IF(G200=0,"",100*H200/Måned!$G18)</f>
        <v/>
      </c>
      <c r="L200" s="83"/>
      <c r="M200" s="177" t="str">
        <f>+IF(H200=0,"",'Ark1'!AA4964)</f>
        <v/>
      </c>
      <c r="N200" s="177">
        <f>+IF(I200=0,"",'Ark1'!AB4964)</f>
        <v>0</v>
      </c>
      <c r="O200" s="250" t="str">
        <f>IF(H200=0,"",'Ark1'!W4964)</f>
        <v/>
      </c>
      <c r="P200" s="177" t="str">
        <f>IF(H200=0,"",'Ark1'!X4964)</f>
        <v/>
      </c>
      <c r="Q200" s="249"/>
      <c r="R200" s="177" t="str">
        <f>IF(H200=0,"",'Ark1'!AA4964)</f>
        <v/>
      </c>
      <c r="S200" s="177" t="str">
        <f>IF(H200=0,"",'Ark1'!AB4964)</f>
        <v/>
      </c>
      <c r="T200" s="177" t="str">
        <f>IF(H200=0,"",'Ark1'!AC4964)</f>
        <v/>
      </c>
      <c r="U200" s="83"/>
      <c r="V200" s="91" t="str">
        <f t="shared" si="27"/>
        <v/>
      </c>
      <c r="W200" s="177">
        <f>+'Ark1'!V4964</f>
        <v>0</v>
      </c>
      <c r="X200" s="225"/>
      <c r="Y200" s="91"/>
      <c r="Z200" s="177"/>
      <c r="AA200" s="177"/>
      <c r="AB200" s="229"/>
      <c r="AI200" s="91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</row>
    <row r="201" spans="1:45" s="89" customFormat="1" ht="15.6">
      <c r="A201" s="225"/>
      <c r="B201" s="207">
        <f>+'Ark1'!C4965</f>
        <v>2024</v>
      </c>
      <c r="C201" s="207">
        <f>+'Ark1'!J4965</f>
        <v>470</v>
      </c>
      <c r="D201" s="207" t="s">
        <v>45</v>
      </c>
      <c r="E201" s="207">
        <f>+'Ark1'!D4965</f>
        <v>10</v>
      </c>
      <c r="F201" s="207" t="s">
        <v>576</v>
      </c>
      <c r="G201" s="90">
        <f>+'Ark1'!Q4965</f>
        <v>0</v>
      </c>
      <c r="H201" s="91">
        <f>+'Ark1'!R4965</f>
        <v>0</v>
      </c>
      <c r="I201" s="90" t="str">
        <f>IF(H201=0,"",'Ark1'!S4965)</f>
        <v/>
      </c>
      <c r="J201" s="83"/>
      <c r="K201" s="177" t="str">
        <f>IF(G201=0,"",100*H201/Måned!$G19)</f>
        <v/>
      </c>
      <c r="L201" s="83"/>
      <c r="M201" s="177" t="str">
        <f>+IF(H201=0,"",'Ark1'!AA4965)</f>
        <v/>
      </c>
      <c r="N201" s="177">
        <f>+IF(I201=0,"",'Ark1'!AB4965)</f>
        <v>0</v>
      </c>
      <c r="O201" s="250" t="str">
        <f>IF(H201=0,"",'Ark1'!W4965)</f>
        <v/>
      </c>
      <c r="P201" s="177" t="str">
        <f>IF(H201=0,"",'Ark1'!X4965)</f>
        <v/>
      </c>
      <c r="Q201" s="249"/>
      <c r="R201" s="177" t="str">
        <f>IF(H201=0,"",'Ark1'!AA4965)</f>
        <v/>
      </c>
      <c r="S201" s="177" t="str">
        <f>IF(H201=0,"",'Ark1'!AB4965)</f>
        <v/>
      </c>
      <c r="T201" s="177" t="str">
        <f>IF(H201=0,"",'Ark1'!AC4965)</f>
        <v/>
      </c>
      <c r="U201" s="83"/>
      <c r="V201" s="91" t="str">
        <f t="shared" si="27"/>
        <v/>
      </c>
      <c r="W201" s="177">
        <f>+'Ark1'!V4965</f>
        <v>0</v>
      </c>
      <c r="X201" s="225"/>
      <c r="Y201" s="91"/>
      <c r="Z201" s="177"/>
      <c r="AA201" s="177"/>
      <c r="AB201" s="229"/>
      <c r="AI201" s="91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</row>
    <row r="202" spans="1:45" s="89" customFormat="1" ht="15.6">
      <c r="A202" s="225"/>
      <c r="B202" s="207">
        <f>+'Ark1'!C4966</f>
        <v>2024</v>
      </c>
      <c r="C202" s="207">
        <f>+'Ark1'!J4966</f>
        <v>470</v>
      </c>
      <c r="D202" s="207" t="s">
        <v>45</v>
      </c>
      <c r="E202" s="207">
        <f>+'Ark1'!D4966</f>
        <v>11</v>
      </c>
      <c r="F202" s="207" t="s">
        <v>577</v>
      </c>
      <c r="G202" s="90">
        <f>+'Ark1'!Q4966</f>
        <v>0</v>
      </c>
      <c r="H202" s="91">
        <f>+'Ark1'!R4966</f>
        <v>0</v>
      </c>
      <c r="I202" s="90" t="str">
        <f>IF(H202=0,"",'Ark1'!S4966)</f>
        <v/>
      </c>
      <c r="J202" s="83"/>
      <c r="K202" s="177" t="str">
        <f>IF(G202=0,"",100*H202/Måned!$G20)</f>
        <v/>
      </c>
      <c r="L202" s="83"/>
      <c r="M202" s="177" t="str">
        <f>+IF(H202=0,"",'Ark1'!AA4966)</f>
        <v/>
      </c>
      <c r="N202" s="177">
        <f>+IF(I202=0,"",'Ark1'!AB4966)</f>
        <v>0</v>
      </c>
      <c r="O202" s="250" t="str">
        <f>IF(H202=0,"",'Ark1'!W4966)</f>
        <v/>
      </c>
      <c r="P202" s="177" t="str">
        <f>IF(H202=0,"",'Ark1'!X4966)</f>
        <v/>
      </c>
      <c r="Q202" s="249"/>
      <c r="R202" s="177" t="str">
        <f>IF(H202=0,"",'Ark1'!AA4966)</f>
        <v/>
      </c>
      <c r="S202" s="177" t="str">
        <f>IF(H202=0,"",'Ark1'!AB4966)</f>
        <v/>
      </c>
      <c r="T202" s="177" t="str">
        <f>IF(H202=0,"",'Ark1'!AC4966)</f>
        <v/>
      </c>
      <c r="U202" s="83"/>
      <c r="V202" s="91" t="str">
        <f t="shared" si="27"/>
        <v/>
      </c>
      <c r="W202" s="177">
        <f>+'Ark1'!V4966</f>
        <v>0</v>
      </c>
      <c r="X202" s="225"/>
      <c r="Y202" s="91"/>
      <c r="Z202" s="177"/>
      <c r="AA202" s="177"/>
      <c r="AB202" s="229"/>
      <c r="AI202" s="91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</row>
    <row r="203" spans="1:45" s="89" customFormat="1" ht="15.6">
      <c r="A203" s="225"/>
      <c r="B203" s="207">
        <f>+'Ark1'!C4967</f>
        <v>2024</v>
      </c>
      <c r="C203" s="207">
        <f>+'Ark1'!J4967</f>
        <v>470</v>
      </c>
      <c r="D203" s="207" t="s">
        <v>45</v>
      </c>
      <c r="E203" s="207">
        <f>+'Ark1'!D4967</f>
        <v>12</v>
      </c>
      <c r="F203" s="207" t="s">
        <v>578</v>
      </c>
      <c r="G203" s="90">
        <f>+'Ark1'!Q4967</f>
        <v>0</v>
      </c>
      <c r="H203" s="91">
        <f>+'Ark1'!R4967</f>
        <v>0</v>
      </c>
      <c r="I203" s="90" t="str">
        <f>IF(H203=0,"",'Ark1'!S4967)</f>
        <v/>
      </c>
      <c r="J203" s="83"/>
      <c r="K203" s="177" t="str">
        <f>IF(G203=0,"",100*H203/Måned!$G21)</f>
        <v/>
      </c>
      <c r="L203" s="83"/>
      <c r="M203" s="177" t="str">
        <f>+IF(H203=0,"",'Ark1'!AA4967)</f>
        <v/>
      </c>
      <c r="N203" s="177">
        <f>+IF(I203=0,"",'Ark1'!AB4967)</f>
        <v>0</v>
      </c>
      <c r="O203" s="250" t="str">
        <f>IF(H203=0,"",'Ark1'!W4967)</f>
        <v/>
      </c>
      <c r="P203" s="177" t="str">
        <f>IF(H203=0,"",'Ark1'!X4967)</f>
        <v/>
      </c>
      <c r="Q203" s="249"/>
      <c r="R203" s="177" t="str">
        <f>IF(H203=0,"",'Ark1'!AA4967)</f>
        <v/>
      </c>
      <c r="S203" s="177" t="str">
        <f>IF(H203=0,"",'Ark1'!AB4967)</f>
        <v/>
      </c>
      <c r="T203" s="177" t="str">
        <f>IF(H203=0,"",'Ark1'!AC4967)</f>
        <v/>
      </c>
      <c r="U203" s="83"/>
      <c r="V203" s="91" t="str">
        <f t="shared" si="27"/>
        <v/>
      </c>
      <c r="W203" s="177">
        <f>+'Ark1'!V4967</f>
        <v>0</v>
      </c>
      <c r="X203" s="225"/>
      <c r="Y203" s="91"/>
      <c r="Z203" s="177"/>
      <c r="AA203" s="177"/>
      <c r="AB203" s="229"/>
      <c r="AI203" s="91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</row>
    <row r="204" spans="1:45" s="89" customFormat="1">
      <c r="A204" s="225"/>
      <c r="B204" s="225"/>
      <c r="C204" s="225"/>
      <c r="D204" s="225"/>
      <c r="E204" s="225"/>
      <c r="F204" s="225"/>
      <c r="G204" s="225"/>
      <c r="H204" s="225"/>
      <c r="I204" s="225"/>
      <c r="J204" s="225"/>
      <c r="K204" s="225"/>
      <c r="L204" s="225"/>
      <c r="M204" s="225"/>
      <c r="N204" s="225"/>
      <c r="O204" s="225"/>
      <c r="P204" s="225"/>
      <c r="Q204" s="225"/>
      <c r="R204" s="225"/>
      <c r="S204" s="225"/>
      <c r="T204" s="225"/>
      <c r="U204" s="225"/>
      <c r="V204" s="225"/>
      <c r="W204" s="225"/>
      <c r="X204" s="225"/>
      <c r="Y204" s="91"/>
      <c r="Z204" s="177"/>
      <c r="AA204" s="177"/>
      <c r="AB204" s="229"/>
      <c r="AI204" s="91"/>
      <c r="AJ204" s="90"/>
      <c r="AK204" s="90"/>
      <c r="AL204" s="90"/>
      <c r="AM204" s="90"/>
      <c r="AN204" s="90"/>
      <c r="AO204" s="90"/>
      <c r="AP204" s="90"/>
      <c r="AQ204" s="90"/>
      <c r="AR204" s="90"/>
      <c r="AS204" s="90"/>
    </row>
    <row r="205" spans="1:45" s="89" customFormat="1" ht="15.6">
      <c r="A205" s="225"/>
      <c r="B205" s="207">
        <f>+'Ark1'!C4968</f>
        <v>2024</v>
      </c>
      <c r="C205" s="207">
        <f>+'Ark1'!J4968</f>
        <v>643</v>
      </c>
      <c r="D205" s="207" t="s">
        <v>56</v>
      </c>
      <c r="E205" s="207">
        <f>+'Ark1'!D4968</f>
        <v>1</v>
      </c>
      <c r="F205" s="207" t="s">
        <v>568</v>
      </c>
      <c r="G205" s="90">
        <f>+'Ark1'!Q4968</f>
        <v>24</v>
      </c>
      <c r="H205" s="91">
        <f>+'Ark1'!R4968</f>
        <v>214</v>
      </c>
      <c r="I205" s="90">
        <f>IF(H205=0,"",'Ark1'!S4968)</f>
        <v>214</v>
      </c>
      <c r="J205" s="83"/>
      <c r="K205" s="177">
        <f>IF(G205=0,"",100*H205/Måned!$G10)</f>
        <v>7.8995939461055737</v>
      </c>
      <c r="L205" s="83"/>
      <c r="M205" s="177">
        <f>+IF(H205=0,"",'Ark1'!AA4968)</f>
        <v>28.928448347775394</v>
      </c>
      <c r="N205" s="177">
        <f>+IF(I205=0,"",'Ark1'!AB4968)</f>
        <v>4.101720526327286</v>
      </c>
      <c r="O205" s="250">
        <f>IF(H205=0,"",'Ark1'!W4968)</f>
        <v>58.799065420560744</v>
      </c>
      <c r="P205" s="177">
        <f>IF(H205=0,"",'Ark1'!X4968)</f>
        <v>164.14728485940816</v>
      </c>
      <c r="Q205" s="249"/>
      <c r="R205" s="177">
        <f>IF(H205=0,"",'Ark1'!AA4968)</f>
        <v>28.928448347775394</v>
      </c>
      <c r="S205" s="177">
        <f>IF(H205=0,"",'Ark1'!AB4968)</f>
        <v>4.101720526327286</v>
      </c>
      <c r="T205" s="177">
        <f>IF(H205=0,"",'Ark1'!AC4968)</f>
        <v>-27.180333051522354</v>
      </c>
      <c r="U205" s="83"/>
      <c r="V205" s="91">
        <f t="shared" ref="V205:V268" si="28">+(IF(H205=0,"",I205/G205))</f>
        <v>8.9166666666666661</v>
      </c>
      <c r="W205" s="177">
        <f>+'Ark1'!V4968</f>
        <v>6.6775700934579438</v>
      </c>
      <c r="X205" s="225"/>
      <c r="Y205" s="91"/>
      <c r="Z205" s="177"/>
      <c r="AA205" s="177"/>
      <c r="AB205" s="229"/>
      <c r="AI205" s="91"/>
      <c r="AJ205" s="90"/>
      <c r="AK205" s="90"/>
      <c r="AL205" s="90"/>
      <c r="AM205" s="90"/>
      <c r="AN205" s="90"/>
      <c r="AO205" s="90"/>
      <c r="AP205" s="90"/>
      <c r="AQ205" s="90"/>
      <c r="AR205" s="90"/>
      <c r="AS205" s="90"/>
    </row>
    <row r="206" spans="1:45" s="89" customFormat="1" ht="15.6">
      <c r="A206" s="225"/>
      <c r="B206" s="207">
        <f>+'Ark1'!C4969</f>
        <v>2024</v>
      </c>
      <c r="C206" s="207">
        <f>+'Ark1'!J4969</f>
        <v>643</v>
      </c>
      <c r="D206" s="207" t="s">
        <v>56</v>
      </c>
      <c r="E206" s="207">
        <f>+'Ark1'!D4969</f>
        <v>2</v>
      </c>
      <c r="F206" s="207" t="s">
        <v>569</v>
      </c>
      <c r="G206" s="90">
        <f>+'Ark1'!Q4969</f>
        <v>27</v>
      </c>
      <c r="H206" s="91">
        <f>+'Ark1'!R4969</f>
        <v>172</v>
      </c>
      <c r="I206" s="90">
        <f>IF(H206=0,"",'Ark1'!S4969)</f>
        <v>171</v>
      </c>
      <c r="J206" s="83"/>
      <c r="K206" s="177">
        <f>IF(G206=0,"",100*H206/Måned!$G11)</f>
        <v>6.4275037369207775</v>
      </c>
      <c r="L206" s="83"/>
      <c r="M206" s="177">
        <f>+IF(H206=0,"",'Ark1'!AA4969)</f>
        <v>27.900735645386128</v>
      </c>
      <c r="N206" s="177">
        <f>+IF(I206=0,"",'Ark1'!AB4969)</f>
        <v>4.6890375286962733</v>
      </c>
      <c r="O206" s="250">
        <f>IF(H206=0,"",'Ark1'!W4969)</f>
        <v>58.96491228070176</v>
      </c>
      <c r="P206" s="177">
        <f>IF(H206=0,"",'Ark1'!X4969)</f>
        <v>163.07604122048929</v>
      </c>
      <c r="Q206" s="249"/>
      <c r="R206" s="177">
        <f>IF(H206=0,"",'Ark1'!AA4969)</f>
        <v>27.900735645386128</v>
      </c>
      <c r="S206" s="177">
        <f>IF(H206=0,"",'Ark1'!AB4969)</f>
        <v>4.6890375286962733</v>
      </c>
      <c r="T206" s="177">
        <f>IF(H206=0,"",'Ark1'!AC4969)</f>
        <v>-40.953363388989594</v>
      </c>
      <c r="U206" s="83"/>
      <c r="V206" s="91">
        <f t="shared" si="28"/>
        <v>6.333333333333333</v>
      </c>
      <c r="W206" s="177">
        <f>+'Ark1'!V4969</f>
        <v>6.1279069767441881</v>
      </c>
      <c r="X206" s="225"/>
      <c r="Y206" s="91"/>
      <c r="Z206" s="177"/>
      <c r="AA206" s="177"/>
      <c r="AB206" s="229"/>
      <c r="AI206" s="91"/>
      <c r="AJ206" s="90"/>
      <c r="AK206" s="90"/>
      <c r="AL206" s="90"/>
      <c r="AM206" s="90"/>
      <c r="AN206" s="90"/>
      <c r="AO206" s="90"/>
      <c r="AP206" s="90"/>
      <c r="AQ206" s="90"/>
      <c r="AR206" s="90"/>
      <c r="AS206" s="90"/>
    </row>
    <row r="207" spans="1:45" s="89" customFormat="1" ht="15.6">
      <c r="A207" s="225"/>
      <c r="B207" s="207">
        <f>+'Ark1'!C4970</f>
        <v>2024</v>
      </c>
      <c r="C207" s="207">
        <f>+'Ark1'!J4970</f>
        <v>643</v>
      </c>
      <c r="D207" s="207" t="s">
        <v>56</v>
      </c>
      <c r="E207" s="207">
        <f>+'Ark1'!D4970</f>
        <v>3</v>
      </c>
      <c r="F207" s="207" t="s">
        <v>570</v>
      </c>
      <c r="G207" s="90">
        <f>+'Ark1'!Q4970</f>
        <v>21</v>
      </c>
      <c r="H207" s="91">
        <f>+'Ark1'!R4970</f>
        <v>181</v>
      </c>
      <c r="I207" s="90">
        <f>IF(H207=0,"",'Ark1'!S4970)</f>
        <v>181</v>
      </c>
      <c r="J207" s="83"/>
      <c r="K207" s="177">
        <f>IF(G207=0,"",100*H207/Måned!$G12)</f>
        <v>8.5417649834827749</v>
      </c>
      <c r="L207" s="83"/>
      <c r="M207" s="177">
        <f>+IF(H207=0,"",'Ark1'!AA4970)</f>
        <v>31.014950780909658</v>
      </c>
      <c r="N207" s="177">
        <f>+IF(I207=0,"",'Ark1'!AB4970)</f>
        <v>4.2882253926777549</v>
      </c>
      <c r="O207" s="250">
        <f>IF(H207=0,"",'Ark1'!W4970)</f>
        <v>58.569060773480686</v>
      </c>
      <c r="P207" s="177">
        <f>IF(H207=0,"",'Ark1'!X4970)</f>
        <v>166.00743432118421</v>
      </c>
      <c r="Q207" s="249"/>
      <c r="R207" s="177">
        <f>IF(H207=0,"",'Ark1'!AA4970)</f>
        <v>31.014950780909658</v>
      </c>
      <c r="S207" s="177">
        <f>IF(H207=0,"",'Ark1'!AB4970)</f>
        <v>4.2882253926777549</v>
      </c>
      <c r="T207" s="177">
        <f>IF(H207=0,"",'Ark1'!AC4970)</f>
        <v>-49.79122639151791</v>
      </c>
      <c r="U207" s="83"/>
      <c r="V207" s="91">
        <f t="shared" si="28"/>
        <v>8.6190476190476186</v>
      </c>
      <c r="W207" s="177">
        <f>+'Ark1'!V4970</f>
        <v>6.4861878453038679</v>
      </c>
      <c r="X207" s="225"/>
      <c r="Y207" s="91"/>
      <c r="Z207" s="177"/>
      <c r="AA207" s="177"/>
      <c r="AB207" s="229"/>
      <c r="AI207" s="91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</row>
    <row r="208" spans="1:45" s="89" customFormat="1" ht="15.6">
      <c r="A208" s="225"/>
      <c r="B208" s="207">
        <f>+'Ark1'!C4971</f>
        <v>2024</v>
      </c>
      <c r="C208" s="207">
        <f>+'Ark1'!J4971</f>
        <v>643</v>
      </c>
      <c r="D208" s="207" t="s">
        <v>56</v>
      </c>
      <c r="E208" s="207">
        <f>+'Ark1'!D4971</f>
        <v>4</v>
      </c>
      <c r="F208" s="207" t="s">
        <v>571</v>
      </c>
      <c r="G208" s="90">
        <f>+'Ark1'!Q4971</f>
        <v>25</v>
      </c>
      <c r="H208" s="91">
        <f>+'Ark1'!R4971</f>
        <v>245</v>
      </c>
      <c r="I208" s="90">
        <f>IF(H208=0,"",'Ark1'!S4971)</f>
        <v>245</v>
      </c>
      <c r="J208" s="83"/>
      <c r="K208" s="177">
        <f>IF(G208=0,"",100*H208/Måned!$G13)</f>
        <v>8.2574991573980459</v>
      </c>
      <c r="L208" s="83"/>
      <c r="M208" s="177">
        <f>+IF(H208=0,"",'Ark1'!AA4971)</f>
        <v>27.671115154811957</v>
      </c>
      <c r="N208" s="177">
        <f>+IF(I208=0,"",'Ark1'!AB4971)</f>
        <v>4.704736330552949</v>
      </c>
      <c r="O208" s="250">
        <f>IF(H208=0,"",'Ark1'!W4971)</f>
        <v>58.012244897959185</v>
      </c>
      <c r="P208" s="177">
        <f>IF(H208=0,"",'Ark1'!X4971)</f>
        <v>164.38852897605395</v>
      </c>
      <c r="Q208" s="249"/>
      <c r="R208" s="177">
        <f>IF(H208=0,"",'Ark1'!AA4971)</f>
        <v>27.671115154811957</v>
      </c>
      <c r="S208" s="177">
        <f>IF(H208=0,"",'Ark1'!AB4971)</f>
        <v>4.704736330552949</v>
      </c>
      <c r="T208" s="177">
        <f>IF(H208=0,"",'Ark1'!AC4971)</f>
        <v>-29.238674604309111</v>
      </c>
      <c r="U208" s="83"/>
      <c r="V208" s="91">
        <f t="shared" si="28"/>
        <v>9.8000000000000007</v>
      </c>
      <c r="W208" s="177">
        <f>+'Ark1'!V4971</f>
        <v>7.2163265306122479</v>
      </c>
      <c r="X208" s="225"/>
      <c r="Y208" s="91"/>
      <c r="Z208" s="177"/>
      <c r="AA208" s="177"/>
      <c r="AB208" s="229"/>
      <c r="AI208" s="91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</row>
    <row r="209" spans="1:45" s="89" customFormat="1" ht="15.6">
      <c r="A209" s="225"/>
      <c r="B209" s="207">
        <f>+'Ark1'!C4972</f>
        <v>2024</v>
      </c>
      <c r="C209" s="207">
        <f>+'Ark1'!J4972</f>
        <v>643</v>
      </c>
      <c r="D209" s="207" t="s">
        <v>56</v>
      </c>
      <c r="E209" s="207">
        <f>+'Ark1'!D4972</f>
        <v>5</v>
      </c>
      <c r="F209" s="207" t="s">
        <v>467</v>
      </c>
      <c r="G209" s="90">
        <f>+'Ark1'!Q4972</f>
        <v>21</v>
      </c>
      <c r="H209" s="91">
        <f>+'Ark1'!R4972</f>
        <v>142</v>
      </c>
      <c r="I209" s="90">
        <f>IF(H209=0,"",'Ark1'!S4972)</f>
        <v>142</v>
      </c>
      <c r="J209" s="83"/>
      <c r="K209" s="177">
        <f>IF(G209=0,"",100*H209/Måned!$G14)</f>
        <v>5.2906110283159462</v>
      </c>
      <c r="L209" s="83"/>
      <c r="M209" s="177">
        <f>+IF(H209=0,"",'Ark1'!AA4972)</f>
        <v>31.679314621780328</v>
      </c>
      <c r="N209" s="177">
        <f>+IF(I209=0,"",'Ark1'!AB4972)</f>
        <v>4.3358783771375302</v>
      </c>
      <c r="O209" s="250">
        <f>IF(H209=0,"",'Ark1'!W4972)</f>
        <v>58.70422535211268</v>
      </c>
      <c r="P209" s="177">
        <f>IF(H209=0,"",'Ark1'!X4972)</f>
        <v>168.50823249355295</v>
      </c>
      <c r="Q209" s="249"/>
      <c r="R209" s="177">
        <f>IF(H209=0,"",'Ark1'!AA4972)</f>
        <v>31.679314621780328</v>
      </c>
      <c r="S209" s="177">
        <f>IF(H209=0,"",'Ark1'!AB4972)</f>
        <v>4.3358783771375302</v>
      </c>
      <c r="T209" s="177">
        <f>IF(H209=0,"",'Ark1'!AC4972)</f>
        <v>-45.280729480384451</v>
      </c>
      <c r="U209" s="83"/>
      <c r="V209" s="91">
        <f t="shared" si="28"/>
        <v>6.7619047619047619</v>
      </c>
      <c r="W209" s="177">
        <f>+'Ark1'!V4972</f>
        <v>6.2746478873239449</v>
      </c>
      <c r="X209" s="225"/>
      <c r="Y209" s="91"/>
      <c r="Z209" s="177"/>
      <c r="AA209" s="177"/>
      <c r="AB209" s="229"/>
      <c r="AI209" s="91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</row>
    <row r="210" spans="1:45" s="89" customFormat="1" ht="15.6">
      <c r="A210" s="225"/>
      <c r="B210" s="207">
        <f>+'Ark1'!C4973</f>
        <v>2024</v>
      </c>
      <c r="C210" s="207">
        <f>+'Ark1'!J4973</f>
        <v>643</v>
      </c>
      <c r="D210" s="207" t="s">
        <v>56</v>
      </c>
      <c r="E210" s="207">
        <f>+'Ark1'!D4973</f>
        <v>6</v>
      </c>
      <c r="F210" s="207" t="s">
        <v>572</v>
      </c>
      <c r="G210" s="90">
        <f>+'Ark1'!Q4973</f>
        <v>18</v>
      </c>
      <c r="H210" s="91">
        <f>+'Ark1'!R4973</f>
        <v>128</v>
      </c>
      <c r="I210" s="90">
        <f>IF(H210=0,"",'Ark1'!S4973)</f>
        <v>128</v>
      </c>
      <c r="J210" s="83"/>
      <c r="K210" s="177">
        <f>IF(G210=0,"",100*H210/Måned!$G15)</f>
        <v>13.502109704641351</v>
      </c>
      <c r="L210" s="83"/>
      <c r="M210" s="177">
        <f>+IF(H210=0,"",'Ark1'!AA4973)</f>
        <v>28.131348231037993</v>
      </c>
      <c r="N210" s="177">
        <f>+IF(I210=0,"",'Ark1'!AB4973)</f>
        <v>4.8893019376491793</v>
      </c>
      <c r="O210" s="250">
        <f>IF(H210=0,"",'Ark1'!W4973)</f>
        <v>58.78125</v>
      </c>
      <c r="P210" s="177">
        <f>IF(H210=0,"",'Ark1'!X4973)</f>
        <v>156.65035888407371</v>
      </c>
      <c r="Q210" s="249"/>
      <c r="R210" s="177">
        <f>IF(H210=0,"",'Ark1'!AA4973)</f>
        <v>28.131348231037993</v>
      </c>
      <c r="S210" s="177">
        <f>IF(H210=0,"",'Ark1'!AB4973)</f>
        <v>4.8893019376491793</v>
      </c>
      <c r="T210" s="177">
        <f>IF(H210=0,"",'Ark1'!AC4973)</f>
        <v>-12.907519251412412</v>
      </c>
      <c r="U210" s="83"/>
      <c r="V210" s="91">
        <f t="shared" si="28"/>
        <v>7.1111111111111107</v>
      </c>
      <c r="W210" s="177">
        <f>+'Ark1'!V4973</f>
        <v>5.8125</v>
      </c>
      <c r="X210" s="225"/>
      <c r="Y210" s="91"/>
      <c r="Z210" s="177"/>
      <c r="AA210" s="177"/>
      <c r="AB210" s="229"/>
      <c r="AI210" s="91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</row>
    <row r="211" spans="1:45" s="89" customFormat="1" ht="15.6">
      <c r="A211" s="225"/>
      <c r="B211" s="207">
        <f>+'Ark1'!C4974</f>
        <v>2024</v>
      </c>
      <c r="C211" s="207">
        <f>+'Ark1'!J4974</f>
        <v>643</v>
      </c>
      <c r="D211" s="207" t="s">
        <v>56</v>
      </c>
      <c r="E211" s="207">
        <f>+'Ark1'!D4974</f>
        <v>7</v>
      </c>
      <c r="F211" s="207" t="s">
        <v>573</v>
      </c>
      <c r="G211" s="90">
        <f>+'Ark1'!Q4974</f>
        <v>0</v>
      </c>
      <c r="H211" s="91">
        <f>+'Ark1'!R4974</f>
        <v>0</v>
      </c>
      <c r="I211" s="90" t="str">
        <f>IF(H211=0,"",'Ark1'!S4974)</f>
        <v/>
      </c>
      <c r="J211" s="83"/>
      <c r="K211" s="177" t="str">
        <f>IF(G211=0,"",100*H211/Måned!$G16)</f>
        <v/>
      </c>
      <c r="L211" s="83"/>
      <c r="M211" s="177" t="str">
        <f>+IF(H211=0,"",'Ark1'!AA4974)</f>
        <v/>
      </c>
      <c r="N211" s="177">
        <f>+IF(I211=0,"",'Ark1'!AB4974)</f>
        <v>0</v>
      </c>
      <c r="O211" s="250" t="str">
        <f>IF(H211=0,"",'Ark1'!W4974)</f>
        <v/>
      </c>
      <c r="P211" s="177" t="str">
        <f>IF(H211=0,"",'Ark1'!X4974)</f>
        <v/>
      </c>
      <c r="Q211" s="249"/>
      <c r="R211" s="177" t="str">
        <f>IF(H211=0,"",'Ark1'!AA4974)</f>
        <v/>
      </c>
      <c r="S211" s="177" t="str">
        <f>IF(H211=0,"",'Ark1'!AB4974)</f>
        <v/>
      </c>
      <c r="T211" s="177" t="str">
        <f>IF(H211=0,"",'Ark1'!AC4974)</f>
        <v/>
      </c>
      <c r="U211" s="83"/>
      <c r="V211" s="91" t="str">
        <f t="shared" si="28"/>
        <v/>
      </c>
      <c r="W211" s="177">
        <f>+'Ark1'!V4974</f>
        <v>0</v>
      </c>
      <c r="X211" s="225"/>
      <c r="Y211" s="91"/>
      <c r="Z211" s="177"/>
      <c r="AA211" s="177"/>
      <c r="AB211" s="229"/>
      <c r="AI211" s="91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</row>
    <row r="212" spans="1:45" s="89" customFormat="1" ht="15.6">
      <c r="A212" s="225"/>
      <c r="B212" s="207">
        <f>+'Ark1'!C4975</f>
        <v>2024</v>
      </c>
      <c r="C212" s="207">
        <f>+'Ark1'!J4975</f>
        <v>643</v>
      </c>
      <c r="D212" s="207" t="s">
        <v>56</v>
      </c>
      <c r="E212" s="207">
        <f>+'Ark1'!D4975</f>
        <v>8</v>
      </c>
      <c r="F212" s="207" t="s">
        <v>574</v>
      </c>
      <c r="G212" s="90">
        <f>+'Ark1'!Q4975</f>
        <v>0</v>
      </c>
      <c r="H212" s="91">
        <f>+'Ark1'!R4975</f>
        <v>0</v>
      </c>
      <c r="I212" s="90" t="str">
        <f>IF(H212=0,"",'Ark1'!S4975)</f>
        <v/>
      </c>
      <c r="J212" s="83"/>
      <c r="K212" s="177" t="str">
        <f>IF(G212=0,"",100*H212/Måned!$G17)</f>
        <v/>
      </c>
      <c r="L212" s="83"/>
      <c r="M212" s="177" t="str">
        <f>+IF(H212=0,"",'Ark1'!AA4975)</f>
        <v/>
      </c>
      <c r="N212" s="177">
        <f>+IF(I212=0,"",'Ark1'!AB4975)</f>
        <v>0</v>
      </c>
      <c r="O212" s="250" t="str">
        <f>IF(H212=0,"",'Ark1'!W4975)</f>
        <v/>
      </c>
      <c r="P212" s="177" t="str">
        <f>IF(H212=0,"",'Ark1'!X4975)</f>
        <v/>
      </c>
      <c r="Q212" s="249"/>
      <c r="R212" s="177" t="str">
        <f>IF(H212=0,"",'Ark1'!AA4975)</f>
        <v/>
      </c>
      <c r="S212" s="177" t="str">
        <f>IF(H212=0,"",'Ark1'!AB4975)</f>
        <v/>
      </c>
      <c r="T212" s="177" t="str">
        <f>IF(H212=0,"",'Ark1'!AC4975)</f>
        <v/>
      </c>
      <c r="U212" s="83"/>
      <c r="V212" s="91" t="str">
        <f t="shared" si="28"/>
        <v/>
      </c>
      <c r="W212" s="177">
        <f>+'Ark1'!V4975</f>
        <v>0</v>
      </c>
      <c r="X212" s="225"/>
      <c r="Y212" s="91"/>
      <c r="Z212" s="177"/>
      <c r="AA212" s="177"/>
      <c r="AB212" s="229"/>
      <c r="AI212" s="91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</row>
    <row r="213" spans="1:45" s="89" customFormat="1" ht="15.6">
      <c r="A213" s="225"/>
      <c r="B213" s="207">
        <f>+'Ark1'!C4976</f>
        <v>2024</v>
      </c>
      <c r="C213" s="207">
        <f>+'Ark1'!J4976</f>
        <v>643</v>
      </c>
      <c r="D213" s="207" t="s">
        <v>56</v>
      </c>
      <c r="E213" s="207">
        <f>+'Ark1'!D4976</f>
        <v>9</v>
      </c>
      <c r="F213" s="207" t="s">
        <v>575</v>
      </c>
      <c r="G213" s="90">
        <f>+'Ark1'!Q4976</f>
        <v>0</v>
      </c>
      <c r="H213" s="91">
        <f>+'Ark1'!R4976</f>
        <v>0</v>
      </c>
      <c r="I213" s="90" t="str">
        <f>IF(H213=0,"",'Ark1'!S4976)</f>
        <v/>
      </c>
      <c r="J213" s="83"/>
      <c r="K213" s="177" t="str">
        <f>IF(G213=0,"",100*H213/Måned!$G18)</f>
        <v/>
      </c>
      <c r="L213" s="83"/>
      <c r="M213" s="177" t="str">
        <f>+IF(H213=0,"",'Ark1'!AA4976)</f>
        <v/>
      </c>
      <c r="N213" s="177">
        <f>+IF(I213=0,"",'Ark1'!AB4976)</f>
        <v>0</v>
      </c>
      <c r="O213" s="250" t="str">
        <f>IF(H213=0,"",'Ark1'!W4976)</f>
        <v/>
      </c>
      <c r="P213" s="177" t="str">
        <f>IF(H213=0,"",'Ark1'!X4976)</f>
        <v/>
      </c>
      <c r="Q213" s="249"/>
      <c r="R213" s="177" t="str">
        <f>IF(H213=0,"",'Ark1'!AA4976)</f>
        <v/>
      </c>
      <c r="S213" s="177" t="str">
        <f>IF(H213=0,"",'Ark1'!AB4976)</f>
        <v/>
      </c>
      <c r="T213" s="177" t="str">
        <f>IF(H213=0,"",'Ark1'!AC4976)</f>
        <v/>
      </c>
      <c r="U213" s="83"/>
      <c r="V213" s="91" t="str">
        <f t="shared" si="28"/>
        <v/>
      </c>
      <c r="W213" s="177">
        <f>+'Ark1'!V4976</f>
        <v>0</v>
      </c>
      <c r="X213" s="225"/>
      <c r="Y213" s="91"/>
      <c r="Z213" s="177"/>
      <c r="AA213" s="177"/>
      <c r="AB213" s="229"/>
      <c r="AI213" s="91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</row>
    <row r="214" spans="1:45" s="89" customFormat="1" ht="15.6">
      <c r="A214" s="225"/>
      <c r="B214" s="207">
        <f>+'Ark1'!C4977</f>
        <v>2024</v>
      </c>
      <c r="C214" s="207">
        <f>+'Ark1'!J4977</f>
        <v>643</v>
      </c>
      <c r="D214" s="207" t="s">
        <v>56</v>
      </c>
      <c r="E214" s="207">
        <f>+'Ark1'!D4977</f>
        <v>10</v>
      </c>
      <c r="F214" s="207" t="s">
        <v>576</v>
      </c>
      <c r="G214" s="90">
        <f>+'Ark1'!Q4977</f>
        <v>0</v>
      </c>
      <c r="H214" s="91">
        <f>+'Ark1'!R4977</f>
        <v>0</v>
      </c>
      <c r="I214" s="90" t="str">
        <f>IF(H214=0,"",'Ark1'!S4977)</f>
        <v/>
      </c>
      <c r="J214" s="83"/>
      <c r="K214" s="177" t="str">
        <f>IF(G214=0,"",100*H214/Måned!$G19)</f>
        <v/>
      </c>
      <c r="L214" s="83"/>
      <c r="M214" s="177" t="str">
        <f>+IF(H214=0,"",'Ark1'!AA4977)</f>
        <v/>
      </c>
      <c r="N214" s="177">
        <f>+IF(I214=0,"",'Ark1'!AB4977)</f>
        <v>0</v>
      </c>
      <c r="O214" s="250" t="str">
        <f>IF(H214=0,"",'Ark1'!W4977)</f>
        <v/>
      </c>
      <c r="P214" s="177" t="str">
        <f>IF(H214=0,"",'Ark1'!X4977)</f>
        <v/>
      </c>
      <c r="Q214" s="249"/>
      <c r="R214" s="177" t="str">
        <f>IF(H214=0,"",'Ark1'!AA4977)</f>
        <v/>
      </c>
      <c r="S214" s="177" t="str">
        <f>IF(H214=0,"",'Ark1'!AB4977)</f>
        <v/>
      </c>
      <c r="T214" s="177" t="str">
        <f>IF(H214=0,"",'Ark1'!AC4977)</f>
        <v/>
      </c>
      <c r="U214" s="83"/>
      <c r="V214" s="91" t="str">
        <f t="shared" si="28"/>
        <v/>
      </c>
      <c r="W214" s="177">
        <f>+'Ark1'!V4977</f>
        <v>0</v>
      </c>
      <c r="X214" s="225"/>
      <c r="Y214" s="91"/>
      <c r="Z214" s="177"/>
      <c r="AA214" s="177"/>
      <c r="AB214" s="229"/>
      <c r="AI214" s="91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</row>
    <row r="215" spans="1:45" s="89" customFormat="1" ht="15.6">
      <c r="A215" s="225"/>
      <c r="B215" s="207">
        <f>+'Ark1'!C4978</f>
        <v>2024</v>
      </c>
      <c r="C215" s="207">
        <f>+'Ark1'!J4978</f>
        <v>643</v>
      </c>
      <c r="D215" s="207" t="s">
        <v>56</v>
      </c>
      <c r="E215" s="207">
        <f>+'Ark1'!D4978</f>
        <v>11</v>
      </c>
      <c r="F215" s="207" t="s">
        <v>577</v>
      </c>
      <c r="G215" s="90">
        <f>+'Ark1'!Q4978</f>
        <v>0</v>
      </c>
      <c r="H215" s="91">
        <f>+'Ark1'!R4978</f>
        <v>0</v>
      </c>
      <c r="I215" s="90" t="str">
        <f>IF(H215=0,"",'Ark1'!S4978)</f>
        <v/>
      </c>
      <c r="J215" s="83"/>
      <c r="K215" s="177" t="str">
        <f>IF(G215=0,"",100*H215/Måned!$G20)</f>
        <v/>
      </c>
      <c r="L215" s="83"/>
      <c r="M215" s="177" t="str">
        <f>+IF(H215=0,"",'Ark1'!AA4978)</f>
        <v/>
      </c>
      <c r="N215" s="177">
        <f>+IF(I215=0,"",'Ark1'!AB4978)</f>
        <v>0</v>
      </c>
      <c r="O215" s="250" t="str">
        <f>IF(H215=0,"",'Ark1'!W4978)</f>
        <v/>
      </c>
      <c r="P215" s="177" t="str">
        <f>IF(H215=0,"",'Ark1'!X4978)</f>
        <v/>
      </c>
      <c r="Q215" s="249"/>
      <c r="R215" s="177" t="str">
        <f>IF(H215=0,"",'Ark1'!AA4978)</f>
        <v/>
      </c>
      <c r="S215" s="177" t="str">
        <f>IF(H215=0,"",'Ark1'!AB4978)</f>
        <v/>
      </c>
      <c r="T215" s="177" t="str">
        <f>IF(H215=0,"",'Ark1'!AC4978)</f>
        <v/>
      </c>
      <c r="U215" s="83"/>
      <c r="V215" s="91" t="str">
        <f t="shared" si="28"/>
        <v/>
      </c>
      <c r="W215" s="177">
        <f>+'Ark1'!V4978</f>
        <v>0</v>
      </c>
      <c r="X215" s="225"/>
      <c r="Y215" s="91"/>
      <c r="Z215" s="177"/>
      <c r="AA215" s="177"/>
      <c r="AB215" s="229"/>
      <c r="AI215" s="91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</row>
    <row r="216" spans="1:45" s="89" customFormat="1" ht="15.6">
      <c r="A216" s="225"/>
      <c r="B216" s="207">
        <f>+'Ark1'!C4979</f>
        <v>2024</v>
      </c>
      <c r="C216" s="207">
        <f>+'Ark1'!J4979</f>
        <v>643</v>
      </c>
      <c r="D216" s="207" t="s">
        <v>56</v>
      </c>
      <c r="E216" s="207">
        <f>+'Ark1'!D4979</f>
        <v>12</v>
      </c>
      <c r="F216" s="207" t="s">
        <v>578</v>
      </c>
      <c r="G216" s="90">
        <f>+'Ark1'!Q4979</f>
        <v>0</v>
      </c>
      <c r="H216" s="91">
        <f>+'Ark1'!R4979</f>
        <v>0</v>
      </c>
      <c r="I216" s="90" t="str">
        <f>IF(H216=0,"",'Ark1'!S4979)</f>
        <v/>
      </c>
      <c r="J216" s="83"/>
      <c r="K216" s="177" t="str">
        <f>IF(G216=0,"",100*H216/Måned!$G21)</f>
        <v/>
      </c>
      <c r="L216" s="83"/>
      <c r="M216" s="177" t="str">
        <f>+IF(H216=0,"",'Ark1'!AA4979)</f>
        <v/>
      </c>
      <c r="N216" s="177">
        <f>+IF(I216=0,"",'Ark1'!AB4979)</f>
        <v>0</v>
      </c>
      <c r="O216" s="250" t="str">
        <f>IF(H216=0,"",'Ark1'!W4979)</f>
        <v/>
      </c>
      <c r="P216" s="177" t="str">
        <f>IF(H216=0,"",'Ark1'!X4979)</f>
        <v/>
      </c>
      <c r="Q216" s="249"/>
      <c r="R216" s="177" t="str">
        <f>IF(H216=0,"",'Ark1'!AA4979)</f>
        <v/>
      </c>
      <c r="S216" s="177" t="str">
        <f>IF(H216=0,"",'Ark1'!AB4979)</f>
        <v/>
      </c>
      <c r="T216" s="177" t="str">
        <f>IF(H216=0,"",'Ark1'!AC4979)</f>
        <v/>
      </c>
      <c r="U216" s="83"/>
      <c r="V216" s="91" t="str">
        <f t="shared" si="28"/>
        <v/>
      </c>
      <c r="W216" s="177">
        <f>+'Ark1'!V4979</f>
        <v>0</v>
      </c>
      <c r="X216" s="225"/>
      <c r="Y216" s="91"/>
      <c r="Z216" s="177"/>
      <c r="AA216" s="177"/>
      <c r="AB216" s="229"/>
      <c r="AI216" s="91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</row>
    <row r="217" spans="1:45" s="89" customFormat="1">
      <c r="A217" s="225"/>
      <c r="B217" s="225"/>
      <c r="C217" s="225"/>
      <c r="D217" s="225"/>
      <c r="E217" s="225"/>
      <c r="F217" s="225"/>
      <c r="G217" s="225"/>
      <c r="H217" s="225"/>
      <c r="I217" s="225"/>
      <c r="J217" s="225"/>
      <c r="K217" s="225"/>
      <c r="L217" s="225"/>
      <c r="M217" s="225"/>
      <c r="N217" s="225"/>
      <c r="O217" s="225"/>
      <c r="P217" s="225"/>
      <c r="Q217" s="225"/>
      <c r="R217" s="225"/>
      <c r="S217" s="225"/>
      <c r="T217" s="225"/>
      <c r="U217" s="225"/>
      <c r="V217" s="225"/>
      <c r="W217" s="225"/>
      <c r="X217" s="225"/>
      <c r="Y217" s="91"/>
      <c r="Z217" s="177"/>
      <c r="AA217" s="177"/>
      <c r="AB217" s="229"/>
      <c r="AI217" s="91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</row>
    <row r="218" spans="1:45" s="89" customFormat="1">
      <c r="A218" s="255"/>
      <c r="B218" s="255"/>
      <c r="C218" s="255"/>
      <c r="D218" s="255"/>
      <c r="E218" s="255"/>
      <c r="F218" s="255"/>
      <c r="G218" s="255"/>
      <c r="H218" s="255"/>
      <c r="I218" s="255"/>
      <c r="J218" s="255"/>
      <c r="K218" s="255"/>
      <c r="L218" s="255"/>
      <c r="M218" s="255"/>
      <c r="N218" s="255"/>
      <c r="O218" s="255"/>
      <c r="P218" s="255"/>
      <c r="Q218" s="255"/>
      <c r="R218" s="255"/>
      <c r="S218" s="255"/>
      <c r="T218" s="255"/>
      <c r="U218" s="255"/>
      <c r="V218" s="255"/>
      <c r="W218" s="255"/>
      <c r="X218" s="255"/>
      <c r="Y218" s="91"/>
      <c r="Z218" s="177"/>
      <c r="AA218" s="177"/>
      <c r="AB218" s="229"/>
      <c r="AI218" s="91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</row>
    <row r="219" spans="1:45" s="89" customFormat="1" ht="15.6">
      <c r="A219" s="255"/>
      <c r="B219" s="207">
        <f>+'Ark1'!C4980</f>
        <v>2023</v>
      </c>
      <c r="C219" s="207">
        <f>+'Ark1'!J4980</f>
        <v>103</v>
      </c>
      <c r="D219" s="207" t="s">
        <v>38</v>
      </c>
      <c r="E219" s="207">
        <f>+'Ark1'!D4980</f>
        <v>1</v>
      </c>
      <c r="F219" s="207" t="s">
        <v>568</v>
      </c>
      <c r="G219" s="90">
        <f>+'Ark1'!Q4980</f>
        <v>2</v>
      </c>
      <c r="H219" s="91">
        <f>+'Ark1'!R4980</f>
        <v>2</v>
      </c>
      <c r="I219" s="90">
        <f>IF(H219=0,"",'Ark1'!S4980)</f>
        <v>1</v>
      </c>
      <c r="J219" s="255"/>
      <c r="K219" s="177" t="e">
        <f>IF(G219=0,"",100*H219/Måned!$G34)</f>
        <v>#DIV/0!</v>
      </c>
      <c r="L219" s="255"/>
      <c r="M219" s="177">
        <f>+IF(H219=0,"",'Ark1'!AA4980)</f>
        <v>0</v>
      </c>
      <c r="N219" s="177">
        <f>+IF(I219=0,"",'Ark1'!AB4980)</f>
        <v>0</v>
      </c>
      <c r="O219" s="250">
        <f>IF(H219=0,"",'Ark1'!W4980)</f>
        <v>59</v>
      </c>
      <c r="P219" s="177">
        <f>IF(H219=0,"",'Ark1'!X4980)</f>
        <v>203.14192849404125</v>
      </c>
      <c r="Q219" s="255"/>
      <c r="R219" s="177">
        <f>IF(H219=0,"",'Ark1'!AA4980)</f>
        <v>0</v>
      </c>
      <c r="S219" s="177">
        <f>IF(H219=0,"",'Ark1'!AB4980)</f>
        <v>0</v>
      </c>
      <c r="T219" s="177">
        <f>IF(H219=0,"",'Ark1'!AC4980)</f>
        <v>0</v>
      </c>
      <c r="U219" s="255"/>
      <c r="V219" s="91">
        <f t="shared" si="28"/>
        <v>0.5</v>
      </c>
      <c r="W219" s="177">
        <f>+'Ark1'!V4980</f>
        <v>0</v>
      </c>
      <c r="X219" s="255"/>
      <c r="Y219" s="91"/>
      <c r="Z219" s="177"/>
      <c r="AA219" s="177"/>
      <c r="AB219" s="229"/>
      <c r="AI219" s="91"/>
      <c r="AJ219" s="90"/>
      <c r="AK219" s="90"/>
      <c r="AL219" s="90"/>
      <c r="AM219" s="90"/>
      <c r="AN219" s="90"/>
      <c r="AO219" s="90"/>
      <c r="AP219" s="90"/>
      <c r="AQ219" s="90"/>
      <c r="AR219" s="90"/>
      <c r="AS219" s="90"/>
    </row>
    <row r="220" spans="1:45" ht="15.6">
      <c r="A220" s="255"/>
      <c r="B220" s="207">
        <f>+'Ark1'!C4981</f>
        <v>2023</v>
      </c>
      <c r="C220" s="207">
        <f>+'Ark1'!J4981</f>
        <v>103</v>
      </c>
      <c r="D220" s="207" t="s">
        <v>38</v>
      </c>
      <c r="E220" s="207">
        <f>+'Ark1'!D4981</f>
        <v>2</v>
      </c>
      <c r="F220" s="207" t="s">
        <v>569</v>
      </c>
      <c r="G220" s="90">
        <f>+'Ark1'!Q4981</f>
        <v>0</v>
      </c>
      <c r="H220" s="91">
        <f>+'Ark1'!R4981</f>
        <v>0</v>
      </c>
      <c r="I220" s="90" t="str">
        <f>IF(H220=0,"",'Ark1'!S4981)</f>
        <v/>
      </c>
      <c r="J220" s="255"/>
      <c r="K220" s="177" t="str">
        <f>IF(G220=0,"",100*H220/Måned!$G35)</f>
        <v/>
      </c>
      <c r="L220" s="255"/>
      <c r="M220" s="177" t="str">
        <f>+IF(H220=0,"",'Ark1'!AA4981)</f>
        <v/>
      </c>
      <c r="N220" s="177">
        <f>+IF(I220=0,"",'Ark1'!AB4981)</f>
        <v>0</v>
      </c>
      <c r="O220" s="250" t="str">
        <f>IF(H220=0,"",'Ark1'!W4981)</f>
        <v/>
      </c>
      <c r="P220" s="177" t="str">
        <f>IF(H220=0,"",'Ark1'!X4981)</f>
        <v/>
      </c>
      <c r="Q220" s="255"/>
      <c r="R220" s="177" t="str">
        <f>IF(H220=0,"",'Ark1'!AA4981)</f>
        <v/>
      </c>
      <c r="S220" s="177" t="str">
        <f>IF(H220=0,"",'Ark1'!AB4981)</f>
        <v/>
      </c>
      <c r="T220" s="177" t="str">
        <f>IF(H220=0,"",'Ark1'!AC4981)</f>
        <v/>
      </c>
      <c r="U220" s="255"/>
      <c r="V220" s="91" t="str">
        <f t="shared" si="28"/>
        <v/>
      </c>
      <c r="W220" s="177">
        <f>+'Ark1'!V4981</f>
        <v>0</v>
      </c>
      <c r="X220" s="255"/>
      <c r="Y220" s="252"/>
      <c r="AB220" s="229"/>
      <c r="AJ220" s="253"/>
      <c r="AK220" s="89"/>
      <c r="AL220" s="89"/>
    </row>
    <row r="221" spans="1:45" s="89" customFormat="1" ht="15.6">
      <c r="A221" s="255"/>
      <c r="B221" s="207">
        <f>+'Ark1'!C4982</f>
        <v>2023</v>
      </c>
      <c r="C221" s="207">
        <f>+'Ark1'!J4982</f>
        <v>103</v>
      </c>
      <c r="D221" s="207" t="s">
        <v>38</v>
      </c>
      <c r="E221" s="207">
        <f>+'Ark1'!D4982</f>
        <v>3</v>
      </c>
      <c r="F221" s="207" t="s">
        <v>570</v>
      </c>
      <c r="G221" s="90">
        <f>+'Ark1'!Q4982</f>
        <v>0</v>
      </c>
      <c r="H221" s="91">
        <f>+'Ark1'!R4982</f>
        <v>0</v>
      </c>
      <c r="I221" s="90" t="str">
        <f>IF(H221=0,"",'Ark1'!S4982)</f>
        <v/>
      </c>
      <c r="J221" s="255"/>
      <c r="K221" s="177" t="str">
        <f>IF(G221=0,"",100*H221/Måned!$G36)</f>
        <v/>
      </c>
      <c r="L221" s="255"/>
      <c r="M221" s="177" t="str">
        <f>+IF(H221=0,"",'Ark1'!AA4982)</f>
        <v/>
      </c>
      <c r="N221" s="177">
        <f>+IF(I221=0,"",'Ark1'!AB4982)</f>
        <v>0</v>
      </c>
      <c r="O221" s="250" t="str">
        <f>IF(H221=0,"",'Ark1'!W4982)</f>
        <v/>
      </c>
      <c r="P221" s="177" t="str">
        <f>IF(H221=0,"",'Ark1'!X4982)</f>
        <v/>
      </c>
      <c r="Q221" s="255"/>
      <c r="R221" s="177" t="str">
        <f>IF(H221=0,"",'Ark1'!AA4982)</f>
        <v/>
      </c>
      <c r="S221" s="177" t="str">
        <f>IF(H221=0,"",'Ark1'!AB4982)</f>
        <v/>
      </c>
      <c r="T221" s="177" t="str">
        <f>IF(H221=0,"",'Ark1'!AC4982)</f>
        <v/>
      </c>
      <c r="U221" s="255"/>
      <c r="V221" s="91" t="str">
        <f t="shared" si="28"/>
        <v/>
      </c>
      <c r="W221" s="177">
        <f>+'Ark1'!V4982</f>
        <v>0</v>
      </c>
      <c r="X221" s="255"/>
      <c r="Y221" s="91"/>
      <c r="Z221" s="177"/>
      <c r="AA221" s="177"/>
      <c r="AB221" s="229"/>
      <c r="AI221" s="91"/>
      <c r="AJ221" s="90"/>
      <c r="AK221" s="90"/>
      <c r="AL221" s="90"/>
      <c r="AM221" s="90"/>
      <c r="AN221" s="90"/>
      <c r="AO221" s="90"/>
      <c r="AP221" s="90"/>
      <c r="AQ221" s="90"/>
      <c r="AR221" s="90"/>
      <c r="AS221" s="90"/>
    </row>
    <row r="222" spans="1:45" s="89" customFormat="1" ht="15.6">
      <c r="A222" s="255"/>
      <c r="B222" s="207">
        <f>+'Ark1'!C4983</f>
        <v>2023</v>
      </c>
      <c r="C222" s="207">
        <f>+'Ark1'!J4983</f>
        <v>103</v>
      </c>
      <c r="D222" s="207" t="s">
        <v>38</v>
      </c>
      <c r="E222" s="207">
        <f>+'Ark1'!D4983</f>
        <v>4</v>
      </c>
      <c r="F222" s="207" t="s">
        <v>571</v>
      </c>
      <c r="G222" s="90">
        <f>+'Ark1'!Q4983</f>
        <v>0</v>
      </c>
      <c r="H222" s="91">
        <f>+'Ark1'!R4983</f>
        <v>0</v>
      </c>
      <c r="I222" s="90" t="str">
        <f>IF(H222=0,"",'Ark1'!S4983)</f>
        <v/>
      </c>
      <c r="J222" s="255"/>
      <c r="K222" s="177" t="str">
        <f>IF(G222=0,"",100*H222/Måned!$G37)</f>
        <v/>
      </c>
      <c r="L222" s="255"/>
      <c r="M222" s="177" t="str">
        <f>+IF(H222=0,"",'Ark1'!AA4983)</f>
        <v/>
      </c>
      <c r="N222" s="177">
        <f>+IF(I222=0,"",'Ark1'!AB4983)</f>
        <v>0</v>
      </c>
      <c r="O222" s="250" t="str">
        <f>IF(H222=0,"",'Ark1'!W4983)</f>
        <v/>
      </c>
      <c r="P222" s="177" t="str">
        <f>IF(H222=0,"",'Ark1'!X4983)</f>
        <v/>
      </c>
      <c r="Q222" s="255"/>
      <c r="R222" s="177" t="str">
        <f>IF(H222=0,"",'Ark1'!AA4983)</f>
        <v/>
      </c>
      <c r="S222" s="177" t="str">
        <f>IF(H222=0,"",'Ark1'!AB4983)</f>
        <v/>
      </c>
      <c r="T222" s="177" t="str">
        <f>IF(H222=0,"",'Ark1'!AC4983)</f>
        <v/>
      </c>
      <c r="U222" s="255"/>
      <c r="V222" s="91" t="str">
        <f t="shared" si="28"/>
        <v/>
      </c>
      <c r="W222" s="177">
        <f>+'Ark1'!V4983</f>
        <v>0</v>
      </c>
      <c r="X222" s="255"/>
      <c r="Y222" s="91"/>
      <c r="Z222" s="177"/>
      <c r="AA222" s="177"/>
      <c r="AB222" s="229"/>
      <c r="AI222" s="91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</row>
    <row r="223" spans="1:45" s="89" customFormat="1" ht="15.6">
      <c r="A223" s="255"/>
      <c r="B223" s="207">
        <f>+'Ark1'!C4984</f>
        <v>2023</v>
      </c>
      <c r="C223" s="207">
        <f>+'Ark1'!J4984</f>
        <v>103</v>
      </c>
      <c r="D223" s="207" t="s">
        <v>38</v>
      </c>
      <c r="E223" s="207">
        <f>+'Ark1'!D4984</f>
        <v>5</v>
      </c>
      <c r="F223" s="207" t="s">
        <v>467</v>
      </c>
      <c r="G223" s="90">
        <f>+'Ark1'!Q4984</f>
        <v>0</v>
      </c>
      <c r="H223" s="91">
        <f>+'Ark1'!R4984</f>
        <v>0</v>
      </c>
      <c r="I223" s="90" t="str">
        <f>IF(H223=0,"",'Ark1'!S4984)</f>
        <v/>
      </c>
      <c r="J223" s="255"/>
      <c r="K223" s="177" t="str">
        <f>IF(G223=0,"",100*H223/Måned!$G38)</f>
        <v/>
      </c>
      <c r="L223" s="255"/>
      <c r="M223" s="177" t="str">
        <f>+IF(H223=0,"",'Ark1'!AA4984)</f>
        <v/>
      </c>
      <c r="N223" s="177">
        <f>+IF(I223=0,"",'Ark1'!AB4984)</f>
        <v>0</v>
      </c>
      <c r="O223" s="250" t="str">
        <f>IF(H223=0,"",'Ark1'!W4984)</f>
        <v/>
      </c>
      <c r="P223" s="177" t="str">
        <f>IF(H223=0,"",'Ark1'!X4984)</f>
        <v/>
      </c>
      <c r="Q223" s="255"/>
      <c r="R223" s="177" t="str">
        <f>IF(H223=0,"",'Ark1'!AA4984)</f>
        <v/>
      </c>
      <c r="S223" s="177" t="str">
        <f>IF(H223=0,"",'Ark1'!AB4984)</f>
        <v/>
      </c>
      <c r="T223" s="177" t="str">
        <f>IF(H223=0,"",'Ark1'!AC4984)</f>
        <v/>
      </c>
      <c r="U223" s="255"/>
      <c r="V223" s="91" t="str">
        <f t="shared" si="28"/>
        <v/>
      </c>
      <c r="W223" s="177">
        <f>+'Ark1'!V4984</f>
        <v>0</v>
      </c>
      <c r="X223" s="255"/>
      <c r="Y223" s="91"/>
      <c r="Z223" s="177"/>
      <c r="AA223" s="177"/>
      <c r="AB223" s="229"/>
      <c r="AI223" s="91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</row>
    <row r="224" spans="1:45" s="89" customFormat="1" ht="15.6">
      <c r="A224" s="255"/>
      <c r="B224" s="207">
        <f>+'Ark1'!C4985</f>
        <v>2023</v>
      </c>
      <c r="C224" s="207">
        <f>+'Ark1'!J4985</f>
        <v>103</v>
      </c>
      <c r="D224" s="207" t="s">
        <v>38</v>
      </c>
      <c r="E224" s="207">
        <f>+'Ark1'!D4985</f>
        <v>6</v>
      </c>
      <c r="F224" s="207" t="s">
        <v>572</v>
      </c>
      <c r="G224" s="90">
        <f>+'Ark1'!Q4985</f>
        <v>0</v>
      </c>
      <c r="H224" s="91">
        <f>+'Ark1'!R4985</f>
        <v>0</v>
      </c>
      <c r="I224" s="90" t="str">
        <f>IF(H224=0,"",'Ark1'!S4985)</f>
        <v/>
      </c>
      <c r="J224" s="255"/>
      <c r="K224" s="177" t="str">
        <f>IF(G224=0,"",100*H224/Måned!$G39)</f>
        <v/>
      </c>
      <c r="L224" s="255"/>
      <c r="M224" s="177" t="str">
        <f>+IF(H224=0,"",'Ark1'!AA4985)</f>
        <v/>
      </c>
      <c r="N224" s="177">
        <f>+IF(I224=0,"",'Ark1'!AB4985)</f>
        <v>0</v>
      </c>
      <c r="O224" s="250" t="str">
        <f>IF(H224=0,"",'Ark1'!W4985)</f>
        <v/>
      </c>
      <c r="P224" s="177" t="str">
        <f>IF(H224=0,"",'Ark1'!X4985)</f>
        <v/>
      </c>
      <c r="Q224" s="255"/>
      <c r="R224" s="177" t="str">
        <f>IF(H224=0,"",'Ark1'!AA4985)</f>
        <v/>
      </c>
      <c r="S224" s="177" t="str">
        <f>IF(H224=0,"",'Ark1'!AB4985)</f>
        <v/>
      </c>
      <c r="T224" s="177" t="str">
        <f>IF(H224=0,"",'Ark1'!AC4985)</f>
        <v/>
      </c>
      <c r="U224" s="255"/>
      <c r="V224" s="91" t="str">
        <f t="shared" si="28"/>
        <v/>
      </c>
      <c r="W224" s="177">
        <f>+'Ark1'!V4985</f>
        <v>0</v>
      </c>
      <c r="X224" s="255"/>
      <c r="Y224" s="91"/>
      <c r="Z224" s="177"/>
      <c r="AA224" s="177"/>
      <c r="AB224" s="229"/>
      <c r="AI224" s="91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</row>
    <row r="225" spans="1:45" s="89" customFormat="1" ht="15.6">
      <c r="A225" s="255"/>
      <c r="B225" s="207">
        <f>+'Ark1'!C4986</f>
        <v>2023</v>
      </c>
      <c r="C225" s="207">
        <f>+'Ark1'!J4986</f>
        <v>103</v>
      </c>
      <c r="D225" s="207" t="s">
        <v>38</v>
      </c>
      <c r="E225" s="207">
        <f>+'Ark1'!D4986</f>
        <v>7</v>
      </c>
      <c r="F225" s="207" t="s">
        <v>573</v>
      </c>
      <c r="G225" s="90">
        <f>+'Ark1'!Q4986</f>
        <v>0</v>
      </c>
      <c r="H225" s="91">
        <f>+'Ark1'!R4986</f>
        <v>0</v>
      </c>
      <c r="I225" s="90" t="str">
        <f>IF(H225=0,"",'Ark1'!S4986)</f>
        <v/>
      </c>
      <c r="J225" s="255"/>
      <c r="K225" s="177" t="str">
        <f>IF(G225=0,"",100*H225/Måned!$G40)</f>
        <v/>
      </c>
      <c r="L225" s="255"/>
      <c r="M225" s="177" t="str">
        <f>+IF(H225=0,"",'Ark1'!AA4986)</f>
        <v/>
      </c>
      <c r="N225" s="177">
        <f>+IF(I225=0,"",'Ark1'!AB4986)</f>
        <v>0</v>
      </c>
      <c r="O225" s="250" t="str">
        <f>IF(H225=0,"",'Ark1'!W4986)</f>
        <v/>
      </c>
      <c r="P225" s="177" t="str">
        <f>IF(H225=0,"",'Ark1'!X4986)</f>
        <v/>
      </c>
      <c r="Q225" s="255"/>
      <c r="R225" s="177" t="str">
        <f>IF(H225=0,"",'Ark1'!AA4986)</f>
        <v/>
      </c>
      <c r="S225" s="177" t="str">
        <f>IF(H225=0,"",'Ark1'!AB4986)</f>
        <v/>
      </c>
      <c r="T225" s="177" t="str">
        <f>IF(H225=0,"",'Ark1'!AC4986)</f>
        <v/>
      </c>
      <c r="U225" s="255"/>
      <c r="V225" s="91" t="str">
        <f t="shared" si="28"/>
        <v/>
      </c>
      <c r="W225" s="177">
        <f>+'Ark1'!V4986</f>
        <v>0</v>
      </c>
      <c r="X225" s="255"/>
      <c r="Y225" s="91"/>
      <c r="Z225" s="177"/>
      <c r="AA225" s="177"/>
      <c r="AB225" s="229"/>
      <c r="AI225" s="91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</row>
    <row r="226" spans="1:45" s="89" customFormat="1" ht="15.6">
      <c r="A226" s="255"/>
      <c r="B226" s="207">
        <f>+'Ark1'!C4987</f>
        <v>2023</v>
      </c>
      <c r="C226" s="207">
        <f>+'Ark1'!J4987</f>
        <v>103</v>
      </c>
      <c r="D226" s="207" t="s">
        <v>38</v>
      </c>
      <c r="E226" s="207">
        <f>+'Ark1'!D4987</f>
        <v>8</v>
      </c>
      <c r="F226" s="207" t="s">
        <v>574</v>
      </c>
      <c r="G226" s="90">
        <f>+'Ark1'!Q4987</f>
        <v>0</v>
      </c>
      <c r="H226" s="91">
        <f>+'Ark1'!R4987</f>
        <v>0</v>
      </c>
      <c r="I226" s="90" t="str">
        <f>IF(H226=0,"",'Ark1'!S4987)</f>
        <v/>
      </c>
      <c r="J226" s="255"/>
      <c r="K226" s="177" t="str">
        <f>IF(G226=0,"",100*H226/Måned!$G41)</f>
        <v/>
      </c>
      <c r="L226" s="255"/>
      <c r="M226" s="177" t="str">
        <f>+IF(H226=0,"",'Ark1'!AA4987)</f>
        <v/>
      </c>
      <c r="N226" s="177">
        <f>+IF(I226=0,"",'Ark1'!AB4987)</f>
        <v>0</v>
      </c>
      <c r="O226" s="250" t="str">
        <f>IF(H226=0,"",'Ark1'!W4987)</f>
        <v/>
      </c>
      <c r="P226" s="177" t="str">
        <f>IF(H226=0,"",'Ark1'!X4987)</f>
        <v/>
      </c>
      <c r="Q226" s="255"/>
      <c r="R226" s="177" t="str">
        <f>IF(H226=0,"",'Ark1'!AA4987)</f>
        <v/>
      </c>
      <c r="S226" s="177" t="str">
        <f>IF(H226=0,"",'Ark1'!AB4987)</f>
        <v/>
      </c>
      <c r="T226" s="177" t="str">
        <f>IF(H226=0,"",'Ark1'!AC4987)</f>
        <v/>
      </c>
      <c r="U226" s="255"/>
      <c r="V226" s="91" t="str">
        <f t="shared" si="28"/>
        <v/>
      </c>
      <c r="W226" s="177">
        <f>+'Ark1'!V4987</f>
        <v>0</v>
      </c>
      <c r="X226" s="255"/>
      <c r="Y226" s="91"/>
      <c r="Z226" s="177"/>
      <c r="AA226" s="177"/>
      <c r="AB226" s="229"/>
      <c r="AI226" s="91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</row>
    <row r="227" spans="1:45" s="89" customFormat="1" ht="15.6">
      <c r="A227" s="255"/>
      <c r="B227" s="207">
        <f>+'Ark1'!C4988</f>
        <v>2023</v>
      </c>
      <c r="C227" s="207">
        <f>+'Ark1'!J4988</f>
        <v>103</v>
      </c>
      <c r="D227" s="207" t="s">
        <v>38</v>
      </c>
      <c r="E227" s="207">
        <f>+'Ark1'!D4988</f>
        <v>9</v>
      </c>
      <c r="F227" s="207" t="s">
        <v>575</v>
      </c>
      <c r="G227" s="90">
        <f>+'Ark1'!Q4988</f>
        <v>0</v>
      </c>
      <c r="H227" s="91">
        <f>+'Ark1'!R4988</f>
        <v>0</v>
      </c>
      <c r="I227" s="90" t="str">
        <f>IF(H227=0,"",'Ark1'!S4988)</f>
        <v/>
      </c>
      <c r="J227" s="255"/>
      <c r="K227" s="177" t="str">
        <f>IF(G227=0,"",100*H227/Måned!$G42)</f>
        <v/>
      </c>
      <c r="L227" s="255"/>
      <c r="M227" s="177" t="str">
        <f>+IF(H227=0,"",'Ark1'!AA4988)</f>
        <v/>
      </c>
      <c r="N227" s="177">
        <f>+IF(I227=0,"",'Ark1'!AB4988)</f>
        <v>0</v>
      </c>
      <c r="O227" s="250" t="str">
        <f>IF(H227=0,"",'Ark1'!W4988)</f>
        <v/>
      </c>
      <c r="P227" s="177" t="str">
        <f>IF(H227=0,"",'Ark1'!X4988)</f>
        <v/>
      </c>
      <c r="Q227" s="255"/>
      <c r="R227" s="177" t="str">
        <f>IF(H227=0,"",'Ark1'!AA4988)</f>
        <v/>
      </c>
      <c r="S227" s="177" t="str">
        <f>IF(H227=0,"",'Ark1'!AB4988)</f>
        <v/>
      </c>
      <c r="T227" s="177" t="str">
        <f>IF(H227=0,"",'Ark1'!AC4988)</f>
        <v/>
      </c>
      <c r="U227" s="255"/>
      <c r="V227" s="91" t="str">
        <f t="shared" si="28"/>
        <v/>
      </c>
      <c r="W227" s="177">
        <f>+'Ark1'!V4988</f>
        <v>0</v>
      </c>
      <c r="X227" s="255"/>
      <c r="Y227" s="91"/>
      <c r="Z227" s="177"/>
      <c r="AA227" s="177"/>
      <c r="AB227" s="229"/>
      <c r="AI227" s="91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</row>
    <row r="228" spans="1:45" s="89" customFormat="1" ht="15.6">
      <c r="A228" s="255"/>
      <c r="B228" s="207">
        <f>+'Ark1'!C4989</f>
        <v>2023</v>
      </c>
      <c r="C228" s="207">
        <f>+'Ark1'!J4989</f>
        <v>103</v>
      </c>
      <c r="D228" s="207" t="s">
        <v>38</v>
      </c>
      <c r="E228" s="207">
        <f>+'Ark1'!D4989</f>
        <v>10</v>
      </c>
      <c r="F228" s="207" t="s">
        <v>576</v>
      </c>
      <c r="G228" s="90">
        <f>+'Ark1'!Q4989</f>
        <v>0</v>
      </c>
      <c r="H228" s="91">
        <f>+'Ark1'!R4989</f>
        <v>0</v>
      </c>
      <c r="I228" s="90" t="str">
        <f>IF(H228=0,"",'Ark1'!S4989)</f>
        <v/>
      </c>
      <c r="J228" s="255"/>
      <c r="K228" s="177" t="str">
        <f>IF(G228=0,"",100*H228/Måned!$G43)</f>
        <v/>
      </c>
      <c r="L228" s="255"/>
      <c r="M228" s="177" t="str">
        <f>+IF(H228=0,"",'Ark1'!AA4989)</f>
        <v/>
      </c>
      <c r="N228" s="177">
        <f>+IF(I228=0,"",'Ark1'!AB4989)</f>
        <v>0</v>
      </c>
      <c r="O228" s="250" t="str">
        <f>IF(H228=0,"",'Ark1'!W4989)</f>
        <v/>
      </c>
      <c r="P228" s="177" t="str">
        <f>IF(H228=0,"",'Ark1'!X4989)</f>
        <v/>
      </c>
      <c r="Q228" s="255"/>
      <c r="R228" s="177" t="str">
        <f>IF(H228=0,"",'Ark1'!AA4989)</f>
        <v/>
      </c>
      <c r="S228" s="177" t="str">
        <f>IF(H228=0,"",'Ark1'!AB4989)</f>
        <v/>
      </c>
      <c r="T228" s="177" t="str">
        <f>IF(H228=0,"",'Ark1'!AC4989)</f>
        <v/>
      </c>
      <c r="U228" s="255"/>
      <c r="V228" s="91" t="str">
        <f t="shared" si="28"/>
        <v/>
      </c>
      <c r="W228" s="177">
        <f>+'Ark1'!V4989</f>
        <v>0</v>
      </c>
      <c r="X228" s="255"/>
      <c r="Y228" s="91"/>
      <c r="Z228" s="177"/>
      <c r="AA228" s="177"/>
      <c r="AB228" s="229"/>
      <c r="AI228" s="91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</row>
    <row r="229" spans="1:45" s="89" customFormat="1" ht="15.6">
      <c r="A229" s="255"/>
      <c r="B229" s="207">
        <f>+'Ark1'!C4990</f>
        <v>2023</v>
      </c>
      <c r="C229" s="207">
        <f>+'Ark1'!J4990</f>
        <v>103</v>
      </c>
      <c r="D229" s="207" t="s">
        <v>38</v>
      </c>
      <c r="E229" s="207">
        <f>+'Ark1'!D4990</f>
        <v>11</v>
      </c>
      <c r="F229" s="207" t="s">
        <v>577</v>
      </c>
      <c r="G229" s="90">
        <f>+'Ark1'!Q4990</f>
        <v>0</v>
      </c>
      <c r="H229" s="91">
        <f>+'Ark1'!R4990</f>
        <v>0</v>
      </c>
      <c r="I229" s="90" t="str">
        <f>IF(H229=0,"",'Ark1'!S4990)</f>
        <v/>
      </c>
      <c r="J229" s="255"/>
      <c r="K229" s="177" t="str">
        <f>IF(G229=0,"",100*H229/Måned!$G44)</f>
        <v/>
      </c>
      <c r="L229" s="255"/>
      <c r="M229" s="177" t="str">
        <f>+IF(H229=0,"",'Ark1'!AA4990)</f>
        <v/>
      </c>
      <c r="N229" s="177">
        <f>+IF(I229=0,"",'Ark1'!AB4990)</f>
        <v>0</v>
      </c>
      <c r="O229" s="250" t="str">
        <f>IF(H229=0,"",'Ark1'!W4990)</f>
        <v/>
      </c>
      <c r="P229" s="177" t="str">
        <f>IF(H229=0,"",'Ark1'!X4990)</f>
        <v/>
      </c>
      <c r="Q229" s="255"/>
      <c r="R229" s="177" t="str">
        <f>IF(H229=0,"",'Ark1'!AA4990)</f>
        <v/>
      </c>
      <c r="S229" s="177" t="str">
        <f>IF(H229=0,"",'Ark1'!AB4990)</f>
        <v/>
      </c>
      <c r="T229" s="177" t="str">
        <f>IF(H229=0,"",'Ark1'!AC4990)</f>
        <v/>
      </c>
      <c r="U229" s="255"/>
      <c r="V229" s="91" t="str">
        <f t="shared" si="28"/>
        <v/>
      </c>
      <c r="W229" s="177">
        <f>+'Ark1'!V4990</f>
        <v>0</v>
      </c>
      <c r="X229" s="255"/>
      <c r="Y229" s="91"/>
      <c r="Z229" s="177"/>
      <c r="AA229" s="177"/>
      <c r="AB229" s="229"/>
      <c r="AI229" s="91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</row>
    <row r="230" spans="1:45" s="89" customFormat="1" ht="15.6">
      <c r="A230" s="255"/>
      <c r="B230" s="207">
        <f>+'Ark1'!C4991</f>
        <v>2023</v>
      </c>
      <c r="C230" s="207">
        <f>+'Ark1'!J4991</f>
        <v>103</v>
      </c>
      <c r="D230" s="207" t="s">
        <v>38</v>
      </c>
      <c r="E230" s="207">
        <f>+'Ark1'!D4991</f>
        <v>12</v>
      </c>
      <c r="F230" s="207" t="s">
        <v>578</v>
      </c>
      <c r="G230" s="90">
        <f>+'Ark1'!Q4991</f>
        <v>0</v>
      </c>
      <c r="H230" s="91">
        <f>+'Ark1'!R4991</f>
        <v>0</v>
      </c>
      <c r="I230" s="90" t="str">
        <f>IF(H230=0,"",'Ark1'!S4991)</f>
        <v/>
      </c>
      <c r="J230" s="255"/>
      <c r="K230" s="177" t="str">
        <f>IF(G230=0,"",100*H230/Måned!$G45)</f>
        <v/>
      </c>
      <c r="L230" s="255"/>
      <c r="M230" s="177" t="str">
        <f>+IF(H230=0,"",'Ark1'!AA4991)</f>
        <v/>
      </c>
      <c r="N230" s="177">
        <f>+IF(I230=0,"",'Ark1'!AB4991)</f>
        <v>0</v>
      </c>
      <c r="O230" s="250" t="str">
        <f>IF(H230=0,"",'Ark1'!W4991)</f>
        <v/>
      </c>
      <c r="P230" s="177" t="str">
        <f>IF(H230=0,"",'Ark1'!X4991)</f>
        <v/>
      </c>
      <c r="Q230" s="255"/>
      <c r="R230" s="177" t="str">
        <f>IF(H230=0,"",'Ark1'!AA4991)</f>
        <v/>
      </c>
      <c r="S230" s="177" t="str">
        <f>IF(H230=0,"",'Ark1'!AB4991)</f>
        <v/>
      </c>
      <c r="T230" s="177" t="str">
        <f>IF(H230=0,"",'Ark1'!AC4991)</f>
        <v/>
      </c>
      <c r="U230" s="255"/>
      <c r="V230" s="91" t="str">
        <f t="shared" si="28"/>
        <v/>
      </c>
      <c r="W230" s="177">
        <f>+'Ark1'!V4991</f>
        <v>0</v>
      </c>
      <c r="X230" s="255"/>
      <c r="Y230" s="91"/>
      <c r="Z230" s="177"/>
      <c r="AA230" s="177"/>
      <c r="AB230" s="229"/>
      <c r="AI230" s="91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</row>
    <row r="231" spans="1:45" s="89" customFormat="1">
      <c r="A231" s="255"/>
      <c r="B231" s="255"/>
      <c r="C231" s="255"/>
      <c r="D231" s="255"/>
      <c r="E231" s="255"/>
      <c r="F231" s="255"/>
      <c r="G231" s="255"/>
      <c r="H231" s="255"/>
      <c r="I231" s="255"/>
      <c r="J231" s="255"/>
      <c r="K231" s="255"/>
      <c r="L231" s="255"/>
      <c r="M231" s="255"/>
      <c r="N231" s="255"/>
      <c r="O231" s="255"/>
      <c r="P231" s="255"/>
      <c r="Q231" s="255"/>
      <c r="R231" s="255"/>
      <c r="S231" s="255"/>
      <c r="T231" s="255"/>
      <c r="U231" s="255"/>
      <c r="V231" s="255"/>
      <c r="W231" s="255"/>
      <c r="X231" s="255"/>
      <c r="Y231" s="91"/>
      <c r="Z231" s="177"/>
      <c r="AA231" s="177"/>
      <c r="AB231" s="229"/>
      <c r="AI231" s="91"/>
      <c r="AJ231" s="90"/>
      <c r="AK231" s="90"/>
      <c r="AL231" s="90"/>
      <c r="AM231" s="90"/>
      <c r="AN231" s="90"/>
      <c r="AO231" s="90"/>
      <c r="AP231" s="90"/>
      <c r="AQ231" s="90"/>
      <c r="AR231" s="90"/>
      <c r="AS231" s="90"/>
    </row>
    <row r="232" spans="1:45" s="89" customFormat="1" ht="15.6">
      <c r="A232" s="255"/>
      <c r="B232" s="207">
        <f>+'Ark1'!C4992</f>
        <v>2023</v>
      </c>
      <c r="C232" s="207">
        <f>+'Ark1'!J4992</f>
        <v>106</v>
      </c>
      <c r="D232" s="207" t="s">
        <v>39</v>
      </c>
      <c r="E232" s="207">
        <f>+'Ark1'!D4992</f>
        <v>1</v>
      </c>
      <c r="F232" s="207" t="s">
        <v>568</v>
      </c>
      <c r="G232" s="90">
        <f>+'Ark1'!Q4992</f>
        <v>2</v>
      </c>
      <c r="H232" s="91">
        <f>+'Ark1'!R4992</f>
        <v>2</v>
      </c>
      <c r="I232" s="90">
        <f>IF(H232=0,"",'Ark1'!S4992)</f>
        <v>2</v>
      </c>
      <c r="J232" s="255"/>
      <c r="K232" s="177">
        <f>IF(H232=0,"",100*H232/Måned!$G23)</f>
        <v>8.1135902636916835E-2</v>
      </c>
      <c r="L232" s="255"/>
      <c r="M232" s="177">
        <f>+IF(H232=0,"",'Ark1'!AA4992)</f>
        <v>0.5</v>
      </c>
      <c r="N232" s="177">
        <f>+IF(I232=0,"",'Ark1'!AB4992)</f>
        <v>4</v>
      </c>
      <c r="O232" s="250">
        <f>IF(H232=0,"",'Ark1'!W4992)</f>
        <v>56</v>
      </c>
      <c r="P232" s="177">
        <f>IF(H232=0,"",'Ark1'!X4992)</f>
        <v>147.99566630552545</v>
      </c>
      <c r="Q232" s="249"/>
      <c r="R232" s="177">
        <f>IF(H232=0,"",'Ark1'!AA4992)</f>
        <v>0.5</v>
      </c>
      <c r="S232" s="177">
        <f>IF(H232=0,"",'Ark1'!AB4992)</f>
        <v>4</v>
      </c>
      <c r="T232" s="177">
        <f>IF(H232=0,"",'Ark1'!AC4992)</f>
        <v>-99.999999999954525</v>
      </c>
      <c r="U232" s="83"/>
      <c r="V232" s="91">
        <f t="shared" si="28"/>
        <v>1</v>
      </c>
      <c r="W232" s="177">
        <f>+'Ark1'!V4992</f>
        <v>5.5</v>
      </c>
      <c r="X232" s="255"/>
      <c r="Y232" s="91"/>
      <c r="Z232" s="177"/>
      <c r="AA232" s="177"/>
      <c r="AB232" s="229"/>
      <c r="AI232" s="91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</row>
    <row r="233" spans="1:45" s="89" customFormat="1" ht="15.6">
      <c r="A233" s="255"/>
      <c r="B233" s="207">
        <f>+'Ark1'!C4993</f>
        <v>2023</v>
      </c>
      <c r="C233" s="207">
        <f>+'Ark1'!J4993</f>
        <v>106</v>
      </c>
      <c r="D233" s="207" t="s">
        <v>39</v>
      </c>
      <c r="E233" s="207">
        <f>+'Ark1'!D4993</f>
        <v>2</v>
      </c>
      <c r="F233" s="207" t="s">
        <v>569</v>
      </c>
      <c r="G233" s="90">
        <f>+'Ark1'!Q4993</f>
        <v>3</v>
      </c>
      <c r="H233" s="91">
        <f>+'Ark1'!R4993</f>
        <v>4</v>
      </c>
      <c r="I233" s="90">
        <f>IF(H233=0,"",'Ark1'!S4993)</f>
        <v>4</v>
      </c>
      <c r="J233" s="255"/>
      <c r="K233" s="177">
        <f>IF(H233=0,"",100*H233/Måned!$G24)</f>
        <v>0.15343306482546989</v>
      </c>
      <c r="L233" s="255"/>
      <c r="M233" s="177">
        <f>+IF(H233=0,"",'Ark1'!AA4993)</f>
        <v>7.351998027747606</v>
      </c>
      <c r="N233" s="177">
        <f>+IF(I233=0,"",'Ark1'!AB4993)</f>
        <v>1.8708286933869704</v>
      </c>
      <c r="O233" s="250">
        <f>IF(H233=0,"",'Ark1'!W4993)</f>
        <v>57</v>
      </c>
      <c r="P233" s="177">
        <f>IF(H233=0,"",'Ark1'!X4993)</f>
        <v>149.32286023835323</v>
      </c>
      <c r="Q233" s="249"/>
      <c r="R233" s="177">
        <f>IF(H233=0,"",'Ark1'!AA4993)</f>
        <v>7.351998027747606</v>
      </c>
      <c r="S233" s="177">
        <f>IF(H233=0,"",'Ark1'!AB4993)</f>
        <v>1.8708286933869704</v>
      </c>
      <c r="T233" s="177">
        <f>IF(H233=0,"",'Ark1'!AC4993)</f>
        <v>20.35722736949916</v>
      </c>
      <c r="U233" s="83"/>
      <c r="V233" s="91">
        <f t="shared" si="28"/>
        <v>1.3333333333333333</v>
      </c>
      <c r="W233" s="177">
        <f>+'Ark1'!V4993</f>
        <v>13.25</v>
      </c>
      <c r="X233" s="255"/>
      <c r="Y233" s="91"/>
      <c r="Z233" s="177"/>
      <c r="AA233" s="177"/>
      <c r="AB233" s="229"/>
      <c r="AI233" s="91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</row>
    <row r="234" spans="1:45" s="89" customFormat="1" ht="15.6">
      <c r="A234" s="255"/>
      <c r="B234" s="207">
        <f>+'Ark1'!C4994</f>
        <v>2023</v>
      </c>
      <c r="C234" s="207">
        <f>+'Ark1'!J4994</f>
        <v>106</v>
      </c>
      <c r="D234" s="207" t="s">
        <v>39</v>
      </c>
      <c r="E234" s="207">
        <f>+'Ark1'!D4994</f>
        <v>3</v>
      </c>
      <c r="F234" s="207" t="s">
        <v>570</v>
      </c>
      <c r="G234" s="90">
        <f>+'Ark1'!Q4994</f>
        <v>2</v>
      </c>
      <c r="H234" s="91">
        <f>+'Ark1'!R4994</f>
        <v>5</v>
      </c>
      <c r="I234" s="90">
        <f>IF(H234=0,"",'Ark1'!S4994)</f>
        <v>5</v>
      </c>
      <c r="J234" s="255"/>
      <c r="K234" s="177">
        <f>IF(H234=0,"",100*H234/Måned!$G25)</f>
        <v>0.17135023989033585</v>
      </c>
      <c r="L234" s="255"/>
      <c r="M234" s="177">
        <f>+IF(H234=0,"",'Ark1'!AA4994)</f>
        <v>4.0700859941780871</v>
      </c>
      <c r="N234" s="177">
        <f>+IF(I234=0,"",'Ark1'!AB4994)</f>
        <v>2.5768197453450528</v>
      </c>
      <c r="O234" s="250">
        <f>IF(H234=0,"",'Ark1'!W4994)</f>
        <v>57.4</v>
      </c>
      <c r="P234" s="177">
        <f>IF(H234=0,"",'Ark1'!X4994)</f>
        <v>151.65763813651139</v>
      </c>
      <c r="Q234" s="249"/>
      <c r="R234" s="177">
        <f>IF(H234=0,"",'Ark1'!AA4994)</f>
        <v>4.0700859941780871</v>
      </c>
      <c r="S234" s="177">
        <f>IF(H234=0,"",'Ark1'!AB4994)</f>
        <v>2.5768197453450528</v>
      </c>
      <c r="T234" s="177">
        <f>IF(H234=0,"",'Ark1'!AC4994)</f>
        <v>-46.835022499800885</v>
      </c>
      <c r="U234" s="83"/>
      <c r="V234" s="91">
        <f t="shared" si="28"/>
        <v>2.5</v>
      </c>
      <c r="W234" s="177">
        <f>+'Ark1'!V4994</f>
        <v>10.6</v>
      </c>
      <c r="X234" s="255"/>
      <c r="Y234" s="91"/>
      <c r="Z234" s="177"/>
      <c r="AA234" s="177"/>
      <c r="AB234" s="229"/>
      <c r="AI234" s="91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</row>
    <row r="235" spans="1:45" s="89" customFormat="1" ht="15.6">
      <c r="A235" s="255"/>
      <c r="B235" s="207">
        <f>+'Ark1'!C4995</f>
        <v>2023</v>
      </c>
      <c r="C235" s="207">
        <f>+'Ark1'!J4995</f>
        <v>106</v>
      </c>
      <c r="D235" s="207" t="s">
        <v>39</v>
      </c>
      <c r="E235" s="207">
        <f>+'Ark1'!D4995</f>
        <v>4</v>
      </c>
      <c r="F235" s="207" t="s">
        <v>571</v>
      </c>
      <c r="G235" s="90">
        <f>+'Ark1'!Q4995</f>
        <v>1</v>
      </c>
      <c r="H235" s="91">
        <f>+'Ark1'!R4995</f>
        <v>1</v>
      </c>
      <c r="I235" s="90">
        <f>IF(H235=0,"",'Ark1'!S4995)</f>
        <v>1</v>
      </c>
      <c r="J235" s="255"/>
      <c r="K235" s="177">
        <f>IF(H235=0,"",100*H235/Måned!$G26)</f>
        <v>4.1666666666666664E-2</v>
      </c>
      <c r="L235" s="255"/>
      <c r="M235" s="177">
        <f>+IF(H235=0,"",'Ark1'!AA4995)</f>
        <v>0</v>
      </c>
      <c r="N235" s="177">
        <f>+IF(I235=0,"",'Ark1'!AB4995)</f>
        <v>0</v>
      </c>
      <c r="O235" s="250">
        <f>IF(H235=0,"",'Ark1'!W4995)</f>
        <v>55</v>
      </c>
      <c r="P235" s="177">
        <f>IF(H235=0,"",'Ark1'!X4995)</f>
        <v>157.20476706392199</v>
      </c>
      <c r="Q235" s="249"/>
      <c r="R235" s="177">
        <f>IF(H235=0,"",'Ark1'!AA4995)</f>
        <v>0</v>
      </c>
      <c r="S235" s="177">
        <f>IF(H235=0,"",'Ark1'!AB4995)</f>
        <v>0</v>
      </c>
      <c r="T235" s="177">
        <f>IF(H235=0,"",'Ark1'!AC4995)</f>
        <v>0</v>
      </c>
      <c r="U235" s="83"/>
      <c r="V235" s="91">
        <f t="shared" si="28"/>
        <v>1</v>
      </c>
      <c r="W235" s="177">
        <f>+'Ark1'!V4995</f>
        <v>14</v>
      </c>
      <c r="X235" s="255"/>
      <c r="Y235" s="91"/>
      <c r="Z235" s="177"/>
      <c r="AA235" s="177"/>
      <c r="AB235" s="229"/>
      <c r="AI235" s="91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</row>
    <row r="236" spans="1:45" s="89" customFormat="1" ht="15.6">
      <c r="A236" s="255"/>
      <c r="B236" s="207">
        <f>+'Ark1'!C4996</f>
        <v>2023</v>
      </c>
      <c r="C236" s="207">
        <f>+'Ark1'!J4996</f>
        <v>106</v>
      </c>
      <c r="D236" s="207" t="s">
        <v>39</v>
      </c>
      <c r="E236" s="207">
        <f>+'Ark1'!D4996</f>
        <v>5</v>
      </c>
      <c r="F236" s="207" t="s">
        <v>467</v>
      </c>
      <c r="G236" s="90">
        <f>+'Ark1'!Q4996</f>
        <v>1</v>
      </c>
      <c r="H236" s="91">
        <f>+'Ark1'!R4996</f>
        <v>2</v>
      </c>
      <c r="I236" s="90">
        <f>IF(H236=0,"",'Ark1'!S4996)</f>
        <v>2</v>
      </c>
      <c r="J236" s="255"/>
      <c r="K236" s="177">
        <f>IF(H236=0,"",100*H236/Måned!$G27)</f>
        <v>7.5301204819277115E-2</v>
      </c>
      <c r="L236" s="255"/>
      <c r="M236" s="177">
        <f>+IF(H236=0,"",'Ark1'!AA4996)</f>
        <v>4.9999999986903278E-2</v>
      </c>
      <c r="N236" s="177">
        <f>+IF(I236=0,"",'Ark1'!AB4996)</f>
        <v>0</v>
      </c>
      <c r="O236" s="250">
        <f>IF(H236=0,"",'Ark1'!W4996)</f>
        <v>56</v>
      </c>
      <c r="P236" s="177">
        <f>IF(H236=0,"",'Ark1'!X4996)</f>
        <v>151.30010834236188</v>
      </c>
      <c r="Q236" s="249"/>
      <c r="R236" s="177">
        <f>IF(H236=0,"",'Ark1'!AA4996)</f>
        <v>4.9999999986903278E-2</v>
      </c>
      <c r="S236" s="177">
        <f>IF(H236=0,"",'Ark1'!AB4996)</f>
        <v>0</v>
      </c>
      <c r="T236" s="177">
        <f>IF(H236=0,"",'Ark1'!AC4996)</f>
        <v>0</v>
      </c>
      <c r="U236" s="83"/>
      <c r="V236" s="91">
        <f t="shared" si="28"/>
        <v>2</v>
      </c>
      <c r="W236" s="177">
        <f>+'Ark1'!V4996</f>
        <v>14</v>
      </c>
      <c r="X236" s="255"/>
      <c r="Y236" s="91"/>
      <c r="Z236" s="177"/>
      <c r="AA236" s="177"/>
      <c r="AB236" s="229"/>
      <c r="AI236" s="91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</row>
    <row r="237" spans="1:45" s="89" customFormat="1" ht="15.6">
      <c r="A237" s="255"/>
      <c r="B237" s="207">
        <f>+'Ark1'!C4997</f>
        <v>2023</v>
      </c>
      <c r="C237" s="207">
        <f>+'Ark1'!J4997</f>
        <v>106</v>
      </c>
      <c r="D237" s="207" t="s">
        <v>39</v>
      </c>
      <c r="E237" s="207">
        <f>+'Ark1'!D4997</f>
        <v>6</v>
      </c>
      <c r="F237" s="207" t="s">
        <v>572</v>
      </c>
      <c r="G237" s="90">
        <f>+'Ark1'!Q4997</f>
        <v>1</v>
      </c>
      <c r="H237" s="91">
        <f>+'Ark1'!R4997</f>
        <v>1</v>
      </c>
      <c r="I237" s="90">
        <f>IF(H237=0,"",'Ark1'!S4997)</f>
        <v>1</v>
      </c>
      <c r="J237" s="255"/>
      <c r="K237" s="177">
        <f>IF(H237=0,"",100*H237/Måned!$G28)</f>
        <v>6.4766839378238336E-2</v>
      </c>
      <c r="L237" s="255"/>
      <c r="M237" s="177">
        <f>+IF(H237=0,"",'Ark1'!AA4997)</f>
        <v>0</v>
      </c>
      <c r="N237" s="177">
        <f>+IF(I237=0,"",'Ark1'!AB4997)</f>
        <v>0</v>
      </c>
      <c r="O237" s="250">
        <f>IF(H237=0,"",'Ark1'!W4997)</f>
        <v>57</v>
      </c>
      <c r="P237" s="177">
        <f>IF(H237=0,"",'Ark1'!X4997)</f>
        <v>146.80390032502714</v>
      </c>
      <c r="Q237" s="249"/>
      <c r="R237" s="177">
        <f>IF(H237=0,"",'Ark1'!AA4997)</f>
        <v>0</v>
      </c>
      <c r="S237" s="177">
        <f>IF(H237=0,"",'Ark1'!AB4997)</f>
        <v>0</v>
      </c>
      <c r="T237" s="177">
        <f>IF(H237=0,"",'Ark1'!AC4997)</f>
        <v>0</v>
      </c>
      <c r="U237" s="83"/>
      <c r="V237" s="91">
        <f t="shared" si="28"/>
        <v>1</v>
      </c>
      <c r="W237" s="177">
        <f>+'Ark1'!V4997</f>
        <v>14</v>
      </c>
      <c r="X237" s="255"/>
      <c r="Y237" s="91"/>
      <c r="Z237" s="177"/>
      <c r="AA237" s="177"/>
      <c r="AB237" s="229"/>
      <c r="AI237" s="91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</row>
    <row r="238" spans="1:45" s="89" customFormat="1" ht="15.6">
      <c r="A238" s="255"/>
      <c r="B238" s="207">
        <f>+'Ark1'!C4998</f>
        <v>2023</v>
      </c>
      <c r="C238" s="207">
        <f>+'Ark1'!J4998</f>
        <v>106</v>
      </c>
      <c r="D238" s="207" t="s">
        <v>39</v>
      </c>
      <c r="E238" s="207">
        <f>+'Ark1'!D4998</f>
        <v>7</v>
      </c>
      <c r="F238" s="207" t="s">
        <v>573</v>
      </c>
      <c r="G238" s="90">
        <f>+'Ark1'!Q4998</f>
        <v>0</v>
      </c>
      <c r="H238" s="91">
        <f>+'Ark1'!R4998</f>
        <v>0</v>
      </c>
      <c r="I238" s="90" t="str">
        <f>IF(H238=0,"",'Ark1'!S4998)</f>
        <v/>
      </c>
      <c r="J238" s="255"/>
      <c r="K238" s="177" t="str">
        <f>IF(H238=0,"",100*H238/Måned!$G29)</f>
        <v/>
      </c>
      <c r="L238" s="255"/>
      <c r="M238" s="177" t="str">
        <f>+IF(H238=0,"",'Ark1'!AA4998)</f>
        <v/>
      </c>
      <c r="N238" s="177">
        <f>+IF(I238=0,"",'Ark1'!AB4998)</f>
        <v>0</v>
      </c>
      <c r="O238" s="250" t="str">
        <f>IF(H238=0,"",'Ark1'!W4998)</f>
        <v/>
      </c>
      <c r="P238" s="177" t="str">
        <f>IF(H238=0,"",'Ark1'!X4998)</f>
        <v/>
      </c>
      <c r="Q238" s="249"/>
      <c r="R238" s="177" t="str">
        <f>IF(H238=0,"",'Ark1'!AA4998)</f>
        <v/>
      </c>
      <c r="S238" s="177" t="str">
        <f>IF(H238=0,"",'Ark1'!AB4998)</f>
        <v/>
      </c>
      <c r="T238" s="177" t="str">
        <f>IF(H238=0,"",'Ark1'!AC4998)</f>
        <v/>
      </c>
      <c r="U238" s="83"/>
      <c r="V238" s="91" t="str">
        <f t="shared" si="28"/>
        <v/>
      </c>
      <c r="W238" s="177">
        <f>+'Ark1'!V4998</f>
        <v>0</v>
      </c>
      <c r="X238" s="255"/>
      <c r="Y238" s="91"/>
      <c r="Z238" s="177"/>
      <c r="AA238" s="177"/>
      <c r="AB238" s="229"/>
      <c r="AI238" s="91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</row>
    <row r="239" spans="1:45" s="89" customFormat="1" ht="15.6">
      <c r="A239" s="255"/>
      <c r="B239" s="207">
        <f>+'Ark1'!C4999</f>
        <v>2023</v>
      </c>
      <c r="C239" s="207">
        <f>+'Ark1'!J4999</f>
        <v>106</v>
      </c>
      <c r="D239" s="207" t="s">
        <v>39</v>
      </c>
      <c r="E239" s="207">
        <f>+'Ark1'!D4999</f>
        <v>8</v>
      </c>
      <c r="F239" s="207" t="s">
        <v>574</v>
      </c>
      <c r="G239" s="90">
        <f>+'Ark1'!Q4999</f>
        <v>0</v>
      </c>
      <c r="H239" s="91">
        <f>+'Ark1'!R4999</f>
        <v>0</v>
      </c>
      <c r="I239" s="90" t="str">
        <f>IF(H239=0,"",'Ark1'!S4999)</f>
        <v/>
      </c>
      <c r="J239" s="255"/>
      <c r="K239" s="177" t="str">
        <f>IF(H239=0,"",100*H239/Måned!$G30)</f>
        <v/>
      </c>
      <c r="L239" s="255"/>
      <c r="M239" s="177" t="str">
        <f>+IF(H239=0,"",'Ark1'!AA4999)</f>
        <v/>
      </c>
      <c r="N239" s="177">
        <f>+IF(I239=0,"",'Ark1'!AB4999)</f>
        <v>0</v>
      </c>
      <c r="O239" s="250" t="str">
        <f>IF(H239=0,"",'Ark1'!W4999)</f>
        <v/>
      </c>
      <c r="P239" s="177" t="str">
        <f>IF(H239=0,"",'Ark1'!X4999)</f>
        <v/>
      </c>
      <c r="Q239" s="249"/>
      <c r="R239" s="177" t="str">
        <f>IF(H239=0,"",'Ark1'!AA4999)</f>
        <v/>
      </c>
      <c r="S239" s="177" t="str">
        <f>IF(H239=0,"",'Ark1'!AB4999)</f>
        <v/>
      </c>
      <c r="T239" s="177" t="str">
        <f>IF(H239=0,"",'Ark1'!AC4999)</f>
        <v/>
      </c>
      <c r="U239" s="83"/>
      <c r="V239" s="91" t="str">
        <f t="shared" si="28"/>
        <v/>
      </c>
      <c r="W239" s="177">
        <f>+'Ark1'!V4999</f>
        <v>0</v>
      </c>
      <c r="X239" s="255"/>
      <c r="Y239" s="91"/>
      <c r="Z239" s="177"/>
      <c r="AA239" s="177"/>
      <c r="AB239" s="229"/>
      <c r="AI239" s="91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</row>
    <row r="240" spans="1:45" s="89" customFormat="1" ht="15.6">
      <c r="A240" s="255"/>
      <c r="B240" s="207">
        <f>+'Ark1'!C5000</f>
        <v>2023</v>
      </c>
      <c r="C240" s="207">
        <f>+'Ark1'!J5000</f>
        <v>106</v>
      </c>
      <c r="D240" s="207" t="s">
        <v>39</v>
      </c>
      <c r="E240" s="207">
        <f>+'Ark1'!D5000</f>
        <v>9</v>
      </c>
      <c r="F240" s="207" t="s">
        <v>575</v>
      </c>
      <c r="G240" s="90">
        <f>+'Ark1'!Q5000</f>
        <v>0</v>
      </c>
      <c r="H240" s="91">
        <f>+'Ark1'!R5000</f>
        <v>0</v>
      </c>
      <c r="I240" s="90" t="str">
        <f>IF(H240=0,"",'Ark1'!S5000)</f>
        <v/>
      </c>
      <c r="J240" s="255"/>
      <c r="K240" s="177" t="str">
        <f>IF(H240=0,"",100*H240/Måned!$G31)</f>
        <v/>
      </c>
      <c r="L240" s="255"/>
      <c r="M240" s="177" t="str">
        <f>+IF(H240=0,"",'Ark1'!AA5000)</f>
        <v/>
      </c>
      <c r="N240" s="177">
        <f>+IF(I240=0,"",'Ark1'!AB5000)</f>
        <v>0</v>
      </c>
      <c r="O240" s="250" t="str">
        <f>IF(H240=0,"",'Ark1'!W5000)</f>
        <v/>
      </c>
      <c r="P240" s="177" t="str">
        <f>IF(H240=0,"",'Ark1'!X5000)</f>
        <v/>
      </c>
      <c r="Q240" s="249"/>
      <c r="R240" s="177" t="str">
        <f>IF(H240=0,"",'Ark1'!AA5000)</f>
        <v/>
      </c>
      <c r="S240" s="177" t="str">
        <f>IF(H240=0,"",'Ark1'!AB5000)</f>
        <v/>
      </c>
      <c r="T240" s="177" t="str">
        <f>IF(H240=0,"",'Ark1'!AC5000)</f>
        <v/>
      </c>
      <c r="U240" s="83"/>
      <c r="V240" s="91" t="str">
        <f t="shared" si="28"/>
        <v/>
      </c>
      <c r="W240" s="177">
        <f>+'Ark1'!V5000</f>
        <v>0</v>
      </c>
      <c r="X240" s="255"/>
      <c r="Y240" s="91"/>
      <c r="Z240" s="177"/>
      <c r="AA240" s="177"/>
      <c r="AB240" s="229"/>
      <c r="AI240" s="91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</row>
    <row r="241" spans="1:45" s="89" customFormat="1" ht="15.6">
      <c r="A241" s="255"/>
      <c r="B241" s="207">
        <f>+'Ark1'!C5001</f>
        <v>2023</v>
      </c>
      <c r="C241" s="207">
        <f>+'Ark1'!J5001</f>
        <v>106</v>
      </c>
      <c r="D241" s="207" t="s">
        <v>39</v>
      </c>
      <c r="E241" s="207">
        <f>+'Ark1'!D5001</f>
        <v>10</v>
      </c>
      <c r="F241" s="207" t="s">
        <v>576</v>
      </c>
      <c r="G241" s="90">
        <f>+'Ark1'!Q5001</f>
        <v>0</v>
      </c>
      <c r="H241" s="91">
        <f>+'Ark1'!R5001</f>
        <v>0</v>
      </c>
      <c r="I241" s="90" t="str">
        <f>IF(H241=0,"",'Ark1'!S5001)</f>
        <v/>
      </c>
      <c r="J241" s="255"/>
      <c r="K241" s="177" t="str">
        <f>IF(H241=0,"",100*H241/Måned!$G32)</f>
        <v/>
      </c>
      <c r="L241" s="255"/>
      <c r="M241" s="177" t="str">
        <f>+IF(H241=0,"",'Ark1'!AA5001)</f>
        <v/>
      </c>
      <c r="N241" s="177">
        <f>+IF(I241=0,"",'Ark1'!AB5001)</f>
        <v>0</v>
      </c>
      <c r="O241" s="250" t="str">
        <f>IF(H241=0,"",'Ark1'!W5001)</f>
        <v/>
      </c>
      <c r="P241" s="177" t="str">
        <f>IF(H241=0,"",'Ark1'!X5001)</f>
        <v/>
      </c>
      <c r="Q241" s="249"/>
      <c r="R241" s="177" t="str">
        <f>IF(H241=0,"",'Ark1'!AA5001)</f>
        <v/>
      </c>
      <c r="S241" s="177" t="str">
        <f>IF(H241=0,"",'Ark1'!AB5001)</f>
        <v/>
      </c>
      <c r="T241" s="177" t="str">
        <f>IF(H241=0,"",'Ark1'!AC5001)</f>
        <v/>
      </c>
      <c r="U241" s="83"/>
      <c r="V241" s="91" t="str">
        <f t="shared" si="28"/>
        <v/>
      </c>
      <c r="W241" s="177">
        <f>+'Ark1'!V5001</f>
        <v>0</v>
      </c>
      <c r="X241" s="255"/>
      <c r="Y241" s="91"/>
      <c r="Z241" s="177"/>
      <c r="AA241" s="177"/>
      <c r="AB241" s="229"/>
      <c r="AI241" s="91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</row>
    <row r="242" spans="1:45" s="89" customFormat="1" ht="15.6">
      <c r="A242" s="255"/>
      <c r="B242" s="207">
        <f>+'Ark1'!C5002</f>
        <v>2023</v>
      </c>
      <c r="C242" s="207">
        <f>+'Ark1'!J5002</f>
        <v>106</v>
      </c>
      <c r="D242" s="207" t="s">
        <v>39</v>
      </c>
      <c r="E242" s="207">
        <f>+'Ark1'!D5002</f>
        <v>11</v>
      </c>
      <c r="F242" s="207" t="s">
        <v>577</v>
      </c>
      <c r="G242" s="90">
        <f>+'Ark1'!Q5002</f>
        <v>0</v>
      </c>
      <c r="H242" s="91">
        <f>+'Ark1'!R5002</f>
        <v>0</v>
      </c>
      <c r="I242" s="90" t="str">
        <f>IF(H242=0,"",'Ark1'!S5002)</f>
        <v/>
      </c>
      <c r="J242" s="255"/>
      <c r="K242" s="177" t="str">
        <f>IF(H242=0,"",100*H242/Måned!$G33)</f>
        <v/>
      </c>
      <c r="L242" s="255"/>
      <c r="M242" s="177" t="str">
        <f>+IF(H242=0,"",'Ark1'!AA5002)</f>
        <v/>
      </c>
      <c r="N242" s="177">
        <f>+IF(I242=0,"",'Ark1'!AB5002)</f>
        <v>0</v>
      </c>
      <c r="O242" s="250" t="str">
        <f>IF(H242=0,"",'Ark1'!W5002)</f>
        <v/>
      </c>
      <c r="P242" s="177" t="str">
        <f>IF(H242=0,"",'Ark1'!X5002)</f>
        <v/>
      </c>
      <c r="Q242" s="249"/>
      <c r="R242" s="177" t="str">
        <f>IF(H242=0,"",'Ark1'!AA5002)</f>
        <v/>
      </c>
      <c r="S242" s="177" t="str">
        <f>IF(H242=0,"",'Ark1'!AB5002)</f>
        <v/>
      </c>
      <c r="T242" s="177" t="str">
        <f>IF(H242=0,"",'Ark1'!AC5002)</f>
        <v/>
      </c>
      <c r="U242" s="83"/>
      <c r="V242" s="91" t="str">
        <f t="shared" si="28"/>
        <v/>
      </c>
      <c r="W242" s="177">
        <f>+'Ark1'!V5002</f>
        <v>0</v>
      </c>
      <c r="X242" s="255"/>
      <c r="Y242" s="91"/>
      <c r="Z242" s="177"/>
      <c r="AA242" s="177"/>
      <c r="AI242" s="91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</row>
    <row r="243" spans="1:45" s="89" customFormat="1" ht="15.6">
      <c r="A243" s="255"/>
      <c r="B243" s="207">
        <f>+'Ark1'!C5003</f>
        <v>2023</v>
      </c>
      <c r="C243" s="207">
        <f>+'Ark1'!J5003</f>
        <v>106</v>
      </c>
      <c r="D243" s="207" t="s">
        <v>39</v>
      </c>
      <c r="E243" s="207">
        <f>+'Ark1'!D5003</f>
        <v>12</v>
      </c>
      <c r="F243" s="207" t="s">
        <v>578</v>
      </c>
      <c r="G243" s="90">
        <f>+'Ark1'!Q5003</f>
        <v>0</v>
      </c>
      <c r="H243" s="91">
        <f>+'Ark1'!R5003</f>
        <v>0</v>
      </c>
      <c r="I243" s="90" t="str">
        <f>IF(H243=0,"",'Ark1'!S5003)</f>
        <v/>
      </c>
      <c r="J243" s="255"/>
      <c r="K243" s="177" t="str">
        <f>IF(H243=0,"",100*H243/Måned!$G34)</f>
        <v/>
      </c>
      <c r="L243" s="255"/>
      <c r="M243" s="177" t="str">
        <f>+IF(H243=0,"",'Ark1'!AA5003)</f>
        <v/>
      </c>
      <c r="N243" s="177">
        <f>+IF(I243=0,"",'Ark1'!AB5003)</f>
        <v>0</v>
      </c>
      <c r="O243" s="250" t="str">
        <f>IF(H243=0,"",'Ark1'!W5003)</f>
        <v/>
      </c>
      <c r="P243" s="177" t="str">
        <f>IF(H243=0,"",'Ark1'!X5003)</f>
        <v/>
      </c>
      <c r="Q243" s="249"/>
      <c r="R243" s="177" t="str">
        <f>IF(H243=0,"",'Ark1'!AA5003)</f>
        <v/>
      </c>
      <c r="S243" s="177" t="str">
        <f>IF(H243=0,"",'Ark1'!AB5003)</f>
        <v/>
      </c>
      <c r="T243" s="177" t="str">
        <f>IF(H243=0,"",'Ark1'!AC5003)</f>
        <v/>
      </c>
      <c r="U243" s="83"/>
      <c r="V243" s="91" t="str">
        <f t="shared" si="28"/>
        <v/>
      </c>
      <c r="W243" s="177">
        <f>+'Ark1'!V5003</f>
        <v>0</v>
      </c>
      <c r="X243" s="255"/>
      <c r="Y243" s="91"/>
      <c r="Z243" s="177"/>
      <c r="AA243" s="177"/>
      <c r="AI243" s="91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</row>
    <row r="244" spans="1:45" s="89" customFormat="1">
      <c r="A244" s="255"/>
      <c r="B244" s="255"/>
      <c r="C244" s="255"/>
      <c r="D244" s="255"/>
      <c r="E244" s="255"/>
      <c r="F244" s="255"/>
      <c r="G244" s="255"/>
      <c r="H244" s="255"/>
      <c r="I244" s="255"/>
      <c r="J244" s="255"/>
      <c r="K244" s="255"/>
      <c r="L244" s="255"/>
      <c r="M244" s="255"/>
      <c r="N244" s="255"/>
      <c r="O244" s="255"/>
      <c r="P244" s="255"/>
      <c r="Q244" s="255"/>
      <c r="R244" s="255"/>
      <c r="S244" s="255"/>
      <c r="T244" s="255"/>
      <c r="U244" s="255"/>
      <c r="V244" s="255"/>
      <c r="W244" s="255"/>
      <c r="X244" s="255"/>
      <c r="Y244" s="91"/>
      <c r="Z244" s="177"/>
      <c r="AA244" s="177"/>
      <c r="AI244" s="91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</row>
    <row r="245" spans="1:45" s="89" customFormat="1" ht="15.6">
      <c r="A245" s="255"/>
      <c r="B245" s="207">
        <f>+'Ark1'!C5004</f>
        <v>2023</v>
      </c>
      <c r="C245" s="207">
        <f>+'Ark1'!J5004</f>
        <v>109</v>
      </c>
      <c r="D245" s="207" t="s">
        <v>62</v>
      </c>
      <c r="E245" s="207">
        <f>+'Ark1'!D5004</f>
        <v>1</v>
      </c>
      <c r="F245" s="207" t="s">
        <v>568</v>
      </c>
      <c r="G245" s="90">
        <f>+'Ark1'!Q5004</f>
        <v>122</v>
      </c>
      <c r="H245" s="91">
        <f>+'Ark1'!R5004</f>
        <v>915</v>
      </c>
      <c r="I245" s="90">
        <f>IF(H245=0,"",'Ark1'!S5004)</f>
        <v>915</v>
      </c>
      <c r="J245" s="255"/>
      <c r="K245" s="177">
        <f>IF(H245=0,"",100*H245/Måned!$G23)</f>
        <v>37.119675456389452</v>
      </c>
      <c r="L245" s="255"/>
      <c r="M245" s="177">
        <f>+IF(H245=0,"",'Ark1'!AA5004)</f>
        <v>32.204114608982493</v>
      </c>
      <c r="N245" s="177">
        <f>+IF(I245=0,"",'Ark1'!AB5004)</f>
        <v>5.2494735107537513</v>
      </c>
      <c r="O245" s="250">
        <f>IF(H245=0,"",'Ark1'!W5004)</f>
        <v>58.111475409836046</v>
      </c>
      <c r="P245" s="177">
        <f>IF(H245=0,"",'Ark1'!X5004)</f>
        <v>173.27484029862245</v>
      </c>
      <c r="Q245" s="249"/>
      <c r="R245" s="177">
        <f>IF(H245=0,"",'Ark1'!AA5004)</f>
        <v>32.204114608982493</v>
      </c>
      <c r="S245" s="177">
        <f>IF(H245=0,"",'Ark1'!AB5004)</f>
        <v>5.2494735107537513</v>
      </c>
      <c r="T245" s="177">
        <f>IF(H245=0,"",'Ark1'!AC5004)</f>
        <v>-39.219596263468496</v>
      </c>
      <c r="U245" s="83"/>
      <c r="V245" s="91">
        <f t="shared" si="28"/>
        <v>7.5</v>
      </c>
      <c r="W245" s="177">
        <f>+'Ark1'!V5004</f>
        <v>6.7486338797814227</v>
      </c>
      <c r="X245" s="255"/>
      <c r="Y245" s="91"/>
      <c r="Z245" s="177"/>
      <c r="AA245" s="177"/>
      <c r="AI245" s="91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</row>
    <row r="246" spans="1:45" s="89" customFormat="1" ht="15.6">
      <c r="A246" s="255"/>
      <c r="B246" s="207">
        <f>+'Ark1'!C5005</f>
        <v>2023</v>
      </c>
      <c r="C246" s="207">
        <f>+'Ark1'!J5005</f>
        <v>109</v>
      </c>
      <c r="D246" s="207" t="s">
        <v>62</v>
      </c>
      <c r="E246" s="207">
        <f>+'Ark1'!D5005</f>
        <v>2</v>
      </c>
      <c r="F246" s="207" t="s">
        <v>569</v>
      </c>
      <c r="G246" s="90">
        <f>+'Ark1'!Q5005</f>
        <v>108</v>
      </c>
      <c r="H246" s="91">
        <f>+'Ark1'!R5005</f>
        <v>879</v>
      </c>
      <c r="I246" s="90">
        <f>IF(H246=0,"",'Ark1'!S5005)</f>
        <v>878</v>
      </c>
      <c r="J246" s="255"/>
      <c r="K246" s="177">
        <f>IF(H246=0,"",100*H246/Måned!$G24)</f>
        <v>33.716915995397009</v>
      </c>
      <c r="L246" s="255"/>
      <c r="M246" s="177">
        <f>+IF(H246=0,"",'Ark1'!AA5005)</f>
        <v>31.69511068061988</v>
      </c>
      <c r="N246" s="177">
        <f>+IF(I246=0,"",'Ark1'!AB5005)</f>
        <v>5.3996761148784786</v>
      </c>
      <c r="O246" s="250">
        <f>IF(H246=0,"",'Ark1'!W5005)</f>
        <v>58.133257403189042</v>
      </c>
      <c r="P246" s="177">
        <f>IF(H246=0,"",'Ark1'!X5005)</f>
        <v>170.79181133884771</v>
      </c>
      <c r="Q246" s="249"/>
      <c r="R246" s="177">
        <f>IF(H246=0,"",'Ark1'!AA5005)</f>
        <v>31.69511068061988</v>
      </c>
      <c r="S246" s="177">
        <f>IF(H246=0,"",'Ark1'!AB5005)</f>
        <v>5.3996761148784786</v>
      </c>
      <c r="T246" s="177">
        <f>IF(H246=0,"",'Ark1'!AC5005)</f>
        <v>-44.067375849196758</v>
      </c>
      <c r="U246" s="83"/>
      <c r="V246" s="91">
        <f t="shared" si="28"/>
        <v>8.1296296296296298</v>
      </c>
      <c r="W246" s="177">
        <f>+'Ark1'!V5005</f>
        <v>6.6518771331058009</v>
      </c>
      <c r="X246" s="255"/>
      <c r="Y246" s="91"/>
      <c r="Z246" s="177"/>
      <c r="AA246" s="177"/>
      <c r="AI246" s="91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</row>
    <row r="247" spans="1:45" s="89" customFormat="1" ht="15.6">
      <c r="A247" s="255"/>
      <c r="B247" s="207">
        <f>+'Ark1'!C5006</f>
        <v>2023</v>
      </c>
      <c r="C247" s="207">
        <f>+'Ark1'!J5006</f>
        <v>109</v>
      </c>
      <c r="D247" s="207" t="s">
        <v>62</v>
      </c>
      <c r="E247" s="207">
        <f>+'Ark1'!D5006</f>
        <v>3</v>
      </c>
      <c r="F247" s="207" t="s">
        <v>570</v>
      </c>
      <c r="G247" s="90">
        <f>+'Ark1'!Q5006</f>
        <v>113</v>
      </c>
      <c r="H247" s="91">
        <f>+'Ark1'!R5006</f>
        <v>861</v>
      </c>
      <c r="I247" s="90">
        <f>IF(H247=0,"",'Ark1'!S5006)</f>
        <v>861</v>
      </c>
      <c r="J247" s="255"/>
      <c r="K247" s="177">
        <f>IF(H247=0,"",100*H247/Måned!$G25)</f>
        <v>29.506511309115833</v>
      </c>
      <c r="L247" s="255"/>
      <c r="M247" s="177">
        <f>+IF(H247=0,"",'Ark1'!AA5006)</f>
        <v>32.370239128283082</v>
      </c>
      <c r="N247" s="177">
        <f>+IF(I247=0,"",'Ark1'!AB5006)</f>
        <v>5.469062871584649</v>
      </c>
      <c r="O247" s="250">
        <f>IF(H247=0,"",'Ark1'!W5006)</f>
        <v>58.847851335656237</v>
      </c>
      <c r="P247" s="177">
        <f>IF(H247=0,"",'Ark1'!X5006)</f>
        <v>172.422779327623</v>
      </c>
      <c r="Q247" s="249"/>
      <c r="R247" s="177">
        <f>IF(H247=0,"",'Ark1'!AA5006)</f>
        <v>32.370239128283082</v>
      </c>
      <c r="S247" s="177">
        <f>IF(H247=0,"",'Ark1'!AB5006)</f>
        <v>5.469062871584649</v>
      </c>
      <c r="T247" s="177">
        <f>IF(H247=0,"",'Ark1'!AC5006)</f>
        <v>-41.451864737540191</v>
      </c>
      <c r="U247" s="83"/>
      <c r="V247" s="91">
        <f t="shared" si="28"/>
        <v>7.6194690265486722</v>
      </c>
      <c r="W247" s="177">
        <f>+'Ark1'!V5006</f>
        <v>6.0545876887340313</v>
      </c>
      <c r="X247" s="255"/>
      <c r="Y247" s="91"/>
      <c r="Z247" s="177"/>
      <c r="AA247" s="177"/>
      <c r="AI247" s="91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</row>
    <row r="248" spans="1:45" s="89" customFormat="1" ht="15.6">
      <c r="A248" s="255"/>
      <c r="B248" s="207">
        <f>+'Ark1'!C5007</f>
        <v>2023</v>
      </c>
      <c r="C248" s="207">
        <f>+'Ark1'!J5007</f>
        <v>109</v>
      </c>
      <c r="D248" s="207" t="s">
        <v>62</v>
      </c>
      <c r="E248" s="207">
        <f>+'Ark1'!D5007</f>
        <v>4</v>
      </c>
      <c r="F248" s="207" t="s">
        <v>571</v>
      </c>
      <c r="G248" s="90">
        <f>+'Ark1'!Q5007</f>
        <v>103</v>
      </c>
      <c r="H248" s="91">
        <f>+'Ark1'!R5007</f>
        <v>967</v>
      </c>
      <c r="I248" s="90">
        <f>IF(H248=0,"",'Ark1'!S5007)</f>
        <v>967</v>
      </c>
      <c r="J248" s="255"/>
      <c r="K248" s="177">
        <f>IF(H248=0,"",100*H248/Måned!$G26)</f>
        <v>40.291666666666664</v>
      </c>
      <c r="L248" s="255"/>
      <c r="M248" s="177">
        <f>+IF(H248=0,"",'Ark1'!AA5007)</f>
        <v>32.545611254994363</v>
      </c>
      <c r="N248" s="177">
        <f>+IF(I248=0,"",'Ark1'!AB5007)</f>
        <v>5.3832529807578755</v>
      </c>
      <c r="O248" s="250">
        <f>IF(H248=0,"",'Ark1'!W5007)</f>
        <v>58.405377456049614</v>
      </c>
      <c r="P248" s="177">
        <f>IF(H248=0,"",'Ark1'!X5007)</f>
        <v>172.41583299814795</v>
      </c>
      <c r="Q248" s="249"/>
      <c r="R248" s="177">
        <f>IF(H248=0,"",'Ark1'!AA5007)</f>
        <v>32.545611254994363</v>
      </c>
      <c r="S248" s="177">
        <f>IF(H248=0,"",'Ark1'!AB5007)</f>
        <v>5.3832529807578755</v>
      </c>
      <c r="T248" s="177">
        <f>IF(H248=0,"",'Ark1'!AC5007)</f>
        <v>-43.989065869662774</v>
      </c>
      <c r="U248" s="83"/>
      <c r="V248" s="91">
        <f t="shared" si="28"/>
        <v>9.3883495145631066</v>
      </c>
      <c r="W248" s="177">
        <f>+'Ark1'!V5007</f>
        <v>6.2078593588417776</v>
      </c>
      <c r="X248" s="255"/>
      <c r="Y248" s="91"/>
      <c r="Z248" s="177"/>
      <c r="AA248" s="177"/>
      <c r="AI248" s="91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</row>
    <row r="249" spans="1:45" s="89" customFormat="1" ht="15.6">
      <c r="A249" s="255"/>
      <c r="B249" s="207">
        <f>+'Ark1'!C5008</f>
        <v>2023</v>
      </c>
      <c r="C249" s="207">
        <f>+'Ark1'!J5008</f>
        <v>109</v>
      </c>
      <c r="D249" s="207" t="s">
        <v>62</v>
      </c>
      <c r="E249" s="207">
        <f>+'Ark1'!D5008</f>
        <v>5</v>
      </c>
      <c r="F249" s="207" t="s">
        <v>467</v>
      </c>
      <c r="G249" s="90">
        <f>+'Ark1'!Q5008</f>
        <v>99</v>
      </c>
      <c r="H249" s="91">
        <f>+'Ark1'!R5008</f>
        <v>941</v>
      </c>
      <c r="I249" s="90">
        <f>IF(H249=0,"",'Ark1'!S5008)</f>
        <v>941</v>
      </c>
      <c r="J249" s="255"/>
      <c r="K249" s="177">
        <f>IF(H249=0,"",100*H249/Måned!$G27)</f>
        <v>35.429216867469883</v>
      </c>
      <c r="L249" s="255"/>
      <c r="M249" s="177">
        <f>+IF(H249=0,"",'Ark1'!AA5008)</f>
        <v>33.687687723762281</v>
      </c>
      <c r="N249" s="177">
        <f>+IF(I249=0,"",'Ark1'!AB5008)</f>
        <v>5.3648195087923636</v>
      </c>
      <c r="O249" s="250">
        <f>IF(H249=0,"",'Ark1'!W5008)</f>
        <v>58.580233793836349</v>
      </c>
      <c r="P249" s="177">
        <f>IF(H249=0,"",'Ark1'!X5008)</f>
        <v>172.91855440663252</v>
      </c>
      <c r="Q249" s="249"/>
      <c r="R249" s="177">
        <f>IF(H249=0,"",'Ark1'!AA5008)</f>
        <v>33.687687723762281</v>
      </c>
      <c r="S249" s="177">
        <f>IF(H249=0,"",'Ark1'!AB5008)</f>
        <v>5.3648195087923636</v>
      </c>
      <c r="T249" s="177">
        <f>IF(H249=0,"",'Ark1'!AC5008)</f>
        <v>-43.971726689594249</v>
      </c>
      <c r="U249" s="83"/>
      <c r="V249" s="91">
        <f t="shared" si="28"/>
        <v>9.5050505050505052</v>
      </c>
      <c r="W249" s="177">
        <f>+'Ark1'!V5008</f>
        <v>6.2008501594048884</v>
      </c>
      <c r="X249" s="255"/>
      <c r="Y249" s="91"/>
      <c r="Z249" s="177"/>
      <c r="AA249" s="177"/>
      <c r="AI249" s="91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</row>
    <row r="250" spans="1:45" s="89" customFormat="1" ht="15.6">
      <c r="A250" s="255"/>
      <c r="B250" s="207">
        <f>+'Ark1'!C5009</f>
        <v>2023</v>
      </c>
      <c r="C250" s="207">
        <f>+'Ark1'!J5009</f>
        <v>109</v>
      </c>
      <c r="D250" s="207" t="s">
        <v>62</v>
      </c>
      <c r="E250" s="207">
        <f>+'Ark1'!D5009</f>
        <v>6</v>
      </c>
      <c r="F250" s="207" t="s">
        <v>572</v>
      </c>
      <c r="G250" s="90">
        <f>+'Ark1'!Q5009</f>
        <v>87</v>
      </c>
      <c r="H250" s="91">
        <f>+'Ark1'!R5009</f>
        <v>576</v>
      </c>
      <c r="I250" s="90">
        <f>IF(H250=0,"",'Ark1'!S5009)</f>
        <v>576</v>
      </c>
      <c r="J250" s="255"/>
      <c r="K250" s="177">
        <f>IF(H250=0,"",100*H250/Måned!$G28)</f>
        <v>37.305699481865283</v>
      </c>
      <c r="L250" s="255"/>
      <c r="M250" s="177">
        <f>+IF(H250=0,"",'Ark1'!AA5009)</f>
        <v>29.705418463502578</v>
      </c>
      <c r="N250" s="177">
        <f>+IF(I250=0,"",'Ark1'!AB5009)</f>
        <v>5.3052212186504946</v>
      </c>
      <c r="O250" s="250">
        <f>IF(H250=0,"",'Ark1'!W5009)</f>
        <v>58.38020833333335</v>
      </c>
      <c r="P250" s="177">
        <f>IF(H250=0,"",'Ark1'!X5009)</f>
        <v>167.464939207897</v>
      </c>
      <c r="Q250" s="249"/>
      <c r="R250" s="177">
        <f>IF(H250=0,"",'Ark1'!AA5009)</f>
        <v>29.705418463502578</v>
      </c>
      <c r="S250" s="177">
        <f>IF(H250=0,"",'Ark1'!AB5009)</f>
        <v>5.3052212186504946</v>
      </c>
      <c r="T250" s="177">
        <f>IF(H250=0,"",'Ark1'!AC5009)</f>
        <v>-34.305910621388378</v>
      </c>
      <c r="U250" s="83"/>
      <c r="V250" s="91">
        <f t="shared" si="28"/>
        <v>6.6206896551724137</v>
      </c>
      <c r="W250" s="177">
        <f>+'Ark1'!V5009</f>
        <v>6.3402777777777777</v>
      </c>
      <c r="X250" s="255"/>
      <c r="Y250" s="91"/>
      <c r="Z250" s="177"/>
      <c r="AA250" s="177"/>
      <c r="AI250" s="91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</row>
    <row r="251" spans="1:45" s="89" customFormat="1" ht="15.6">
      <c r="A251" s="255"/>
      <c r="B251" s="207">
        <f>+'Ark1'!C5010</f>
        <v>2023</v>
      </c>
      <c r="C251" s="207">
        <f>+'Ark1'!J5010</f>
        <v>109</v>
      </c>
      <c r="D251" s="207" t="s">
        <v>62</v>
      </c>
      <c r="E251" s="207">
        <f>+'Ark1'!D5010</f>
        <v>7</v>
      </c>
      <c r="F251" s="207" t="s">
        <v>573</v>
      </c>
      <c r="G251" s="90">
        <f>+'Ark1'!Q5010</f>
        <v>0</v>
      </c>
      <c r="H251" s="91">
        <f>+'Ark1'!R5010</f>
        <v>0</v>
      </c>
      <c r="I251" s="90" t="str">
        <f>IF(H251=0,"",'Ark1'!S5010)</f>
        <v/>
      </c>
      <c r="J251" s="255"/>
      <c r="K251" s="177" t="str">
        <f>IF(H251=0,"",100*H251/Måned!$G29)</f>
        <v/>
      </c>
      <c r="L251" s="255"/>
      <c r="M251" s="177" t="str">
        <f>+IF(H251=0,"",'Ark1'!AA5010)</f>
        <v/>
      </c>
      <c r="N251" s="177">
        <f>+IF(I251=0,"",'Ark1'!AB5010)</f>
        <v>0</v>
      </c>
      <c r="O251" s="250" t="str">
        <f>IF(H251=0,"",'Ark1'!W5010)</f>
        <v/>
      </c>
      <c r="P251" s="177" t="str">
        <f>IF(H251=0,"",'Ark1'!X5010)</f>
        <v/>
      </c>
      <c r="Q251" s="249"/>
      <c r="R251" s="177" t="str">
        <f>IF(H251=0,"",'Ark1'!AA5010)</f>
        <v/>
      </c>
      <c r="S251" s="177" t="str">
        <f>IF(H251=0,"",'Ark1'!AB5010)</f>
        <v/>
      </c>
      <c r="T251" s="177" t="str">
        <f>IF(H251=0,"",'Ark1'!AC5010)</f>
        <v/>
      </c>
      <c r="U251" s="83"/>
      <c r="V251" s="91" t="str">
        <f t="shared" si="28"/>
        <v/>
      </c>
      <c r="W251" s="177">
        <f>+'Ark1'!V5010</f>
        <v>0</v>
      </c>
      <c r="X251" s="255"/>
      <c r="Y251" s="91"/>
      <c r="Z251" s="177"/>
      <c r="AA251" s="177"/>
      <c r="AI251" s="91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</row>
    <row r="252" spans="1:45" s="89" customFormat="1" ht="15.6">
      <c r="A252" s="255"/>
      <c r="B252" s="207">
        <f>+'Ark1'!C5011</f>
        <v>2023</v>
      </c>
      <c r="C252" s="207">
        <f>+'Ark1'!J5011</f>
        <v>109</v>
      </c>
      <c r="D252" s="207" t="s">
        <v>62</v>
      </c>
      <c r="E252" s="207">
        <f>+'Ark1'!D5011</f>
        <v>8</v>
      </c>
      <c r="F252" s="207" t="s">
        <v>574</v>
      </c>
      <c r="G252" s="90">
        <f>+'Ark1'!Q5011</f>
        <v>0</v>
      </c>
      <c r="H252" s="91">
        <f>+'Ark1'!R5011</f>
        <v>0</v>
      </c>
      <c r="I252" s="90" t="str">
        <f>IF(H252=0,"",'Ark1'!S5011)</f>
        <v/>
      </c>
      <c r="J252" s="255"/>
      <c r="K252" s="177" t="str">
        <f>IF(H252=0,"",100*H252/Måned!$G30)</f>
        <v/>
      </c>
      <c r="L252" s="255"/>
      <c r="M252" s="177" t="str">
        <f>+IF(H252=0,"",'Ark1'!AA5011)</f>
        <v/>
      </c>
      <c r="N252" s="177">
        <f>+IF(I252=0,"",'Ark1'!AB5011)</f>
        <v>0</v>
      </c>
      <c r="O252" s="250" t="str">
        <f>IF(H252=0,"",'Ark1'!W5011)</f>
        <v/>
      </c>
      <c r="P252" s="177" t="str">
        <f>IF(H252=0,"",'Ark1'!X5011)</f>
        <v/>
      </c>
      <c r="Q252" s="249"/>
      <c r="R252" s="177" t="str">
        <f>IF(H252=0,"",'Ark1'!AA5011)</f>
        <v/>
      </c>
      <c r="S252" s="177" t="str">
        <f>IF(H252=0,"",'Ark1'!AB5011)</f>
        <v/>
      </c>
      <c r="T252" s="177" t="str">
        <f>IF(H252=0,"",'Ark1'!AC5011)</f>
        <v/>
      </c>
      <c r="U252" s="83"/>
      <c r="V252" s="91" t="str">
        <f t="shared" si="28"/>
        <v/>
      </c>
      <c r="W252" s="177">
        <f>+'Ark1'!V5011</f>
        <v>0</v>
      </c>
      <c r="X252" s="255"/>
      <c r="Y252" s="91"/>
      <c r="Z252" s="177"/>
      <c r="AA252" s="177"/>
      <c r="AI252" s="91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</row>
    <row r="253" spans="1:45" s="89" customFormat="1" ht="15.6">
      <c r="A253" s="255"/>
      <c r="B253" s="207">
        <f>+'Ark1'!C5012</f>
        <v>2023</v>
      </c>
      <c r="C253" s="207">
        <f>+'Ark1'!J5012</f>
        <v>109</v>
      </c>
      <c r="D253" s="207" t="s">
        <v>62</v>
      </c>
      <c r="E253" s="207">
        <f>+'Ark1'!D5012</f>
        <v>9</v>
      </c>
      <c r="F253" s="207" t="s">
        <v>575</v>
      </c>
      <c r="G253" s="90">
        <f>+'Ark1'!Q5012</f>
        <v>0</v>
      </c>
      <c r="H253" s="91">
        <f>+'Ark1'!R5012</f>
        <v>0</v>
      </c>
      <c r="I253" s="90" t="str">
        <f>IF(H253=0,"",'Ark1'!S5012)</f>
        <v/>
      </c>
      <c r="J253" s="255"/>
      <c r="K253" s="177" t="str">
        <f>IF(H253=0,"",100*H253/Måned!$G31)</f>
        <v/>
      </c>
      <c r="L253" s="255"/>
      <c r="M253" s="177" t="str">
        <f>+IF(H253=0,"",'Ark1'!AA5012)</f>
        <v/>
      </c>
      <c r="N253" s="177">
        <f>+IF(I253=0,"",'Ark1'!AB5012)</f>
        <v>0</v>
      </c>
      <c r="O253" s="250" t="str">
        <f>IF(H253=0,"",'Ark1'!W5012)</f>
        <v/>
      </c>
      <c r="P253" s="177" t="str">
        <f>IF(H253=0,"",'Ark1'!X5012)</f>
        <v/>
      </c>
      <c r="Q253" s="249"/>
      <c r="R253" s="177" t="str">
        <f>IF(H253=0,"",'Ark1'!AA5012)</f>
        <v/>
      </c>
      <c r="S253" s="177" t="str">
        <f>IF(H253=0,"",'Ark1'!AB5012)</f>
        <v/>
      </c>
      <c r="T253" s="177" t="str">
        <f>IF(H253=0,"",'Ark1'!AC5012)</f>
        <v/>
      </c>
      <c r="U253" s="83"/>
      <c r="V253" s="91" t="str">
        <f t="shared" si="28"/>
        <v/>
      </c>
      <c r="W253" s="177">
        <f>+'Ark1'!V5012</f>
        <v>0</v>
      </c>
      <c r="X253" s="255"/>
      <c r="Y253" s="91"/>
      <c r="Z253" s="177"/>
      <c r="AA253" s="177"/>
      <c r="AI253" s="91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</row>
    <row r="254" spans="1:45" s="89" customFormat="1" ht="15.6">
      <c r="A254" s="255"/>
      <c r="B254" s="207">
        <f>+'Ark1'!C5013</f>
        <v>2023</v>
      </c>
      <c r="C254" s="207">
        <f>+'Ark1'!J5013</f>
        <v>109</v>
      </c>
      <c r="D254" s="207" t="s">
        <v>62</v>
      </c>
      <c r="E254" s="207">
        <f>+'Ark1'!D5013</f>
        <v>10</v>
      </c>
      <c r="F254" s="207" t="s">
        <v>576</v>
      </c>
      <c r="G254" s="90">
        <f>+'Ark1'!Q5013</f>
        <v>0</v>
      </c>
      <c r="H254" s="91">
        <f>+'Ark1'!R5013</f>
        <v>0</v>
      </c>
      <c r="I254" s="90" t="str">
        <f>IF(H254=0,"",'Ark1'!S5013)</f>
        <v/>
      </c>
      <c r="J254" s="255"/>
      <c r="K254" s="177" t="str">
        <f>IF(H254=0,"",100*H254/Måned!$G32)</f>
        <v/>
      </c>
      <c r="L254" s="255"/>
      <c r="M254" s="177" t="str">
        <f>+IF(H254=0,"",'Ark1'!AA5013)</f>
        <v/>
      </c>
      <c r="N254" s="177">
        <f>+IF(I254=0,"",'Ark1'!AB5013)</f>
        <v>0</v>
      </c>
      <c r="O254" s="250" t="str">
        <f>IF(H254=0,"",'Ark1'!W5013)</f>
        <v/>
      </c>
      <c r="P254" s="177" t="str">
        <f>IF(H254=0,"",'Ark1'!X5013)</f>
        <v/>
      </c>
      <c r="Q254" s="249"/>
      <c r="R254" s="177" t="str">
        <f>IF(H254=0,"",'Ark1'!AA5013)</f>
        <v/>
      </c>
      <c r="S254" s="177" t="str">
        <f>IF(H254=0,"",'Ark1'!AB5013)</f>
        <v/>
      </c>
      <c r="T254" s="177" t="str">
        <f>IF(H254=0,"",'Ark1'!AC5013)</f>
        <v/>
      </c>
      <c r="U254" s="83"/>
      <c r="V254" s="91" t="str">
        <f t="shared" si="28"/>
        <v/>
      </c>
      <c r="W254" s="177">
        <f>+'Ark1'!V5013</f>
        <v>0</v>
      </c>
      <c r="X254" s="255"/>
      <c r="Y254" s="91"/>
      <c r="Z254" s="177"/>
      <c r="AA254" s="177"/>
      <c r="AI254" s="91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</row>
    <row r="255" spans="1:45" s="89" customFormat="1" ht="15.6">
      <c r="A255" s="255"/>
      <c r="B255" s="207">
        <f>+'Ark1'!C5014</f>
        <v>2023</v>
      </c>
      <c r="C255" s="207">
        <f>+'Ark1'!J5014</f>
        <v>109</v>
      </c>
      <c r="D255" s="207" t="s">
        <v>62</v>
      </c>
      <c r="E255" s="207">
        <f>+'Ark1'!D5014</f>
        <v>11</v>
      </c>
      <c r="F255" s="207" t="s">
        <v>577</v>
      </c>
      <c r="G255" s="90">
        <f>+'Ark1'!Q5014</f>
        <v>0</v>
      </c>
      <c r="H255" s="91">
        <f>+'Ark1'!R5014</f>
        <v>0</v>
      </c>
      <c r="I255" s="90" t="str">
        <f>IF(H255=0,"",'Ark1'!S5014)</f>
        <v/>
      </c>
      <c r="J255" s="255"/>
      <c r="K255" s="177" t="str">
        <f>IF(H255=0,"",100*H255/Måned!$G33)</f>
        <v/>
      </c>
      <c r="L255" s="255"/>
      <c r="M255" s="177" t="str">
        <f>+IF(H255=0,"",'Ark1'!AA5014)</f>
        <v/>
      </c>
      <c r="N255" s="177">
        <f>+IF(I255=0,"",'Ark1'!AB5014)</f>
        <v>0</v>
      </c>
      <c r="O255" s="250" t="str">
        <f>IF(H255=0,"",'Ark1'!W5014)</f>
        <v/>
      </c>
      <c r="P255" s="177" t="str">
        <f>IF(H255=0,"",'Ark1'!X5014)</f>
        <v/>
      </c>
      <c r="Q255" s="249"/>
      <c r="R255" s="177" t="str">
        <f>IF(H255=0,"",'Ark1'!AA5014)</f>
        <v/>
      </c>
      <c r="S255" s="177" t="str">
        <f>IF(H255=0,"",'Ark1'!AB5014)</f>
        <v/>
      </c>
      <c r="T255" s="177" t="str">
        <f>IF(H255=0,"",'Ark1'!AC5014)</f>
        <v/>
      </c>
      <c r="U255" s="83"/>
      <c r="V255" s="91" t="str">
        <f t="shared" si="28"/>
        <v/>
      </c>
      <c r="W255" s="177">
        <f>+'Ark1'!V5014</f>
        <v>0</v>
      </c>
      <c r="X255" s="255"/>
      <c r="Y255" s="91"/>
      <c r="Z255" s="177"/>
      <c r="AA255" s="177"/>
      <c r="AI255" s="91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</row>
    <row r="256" spans="1:45" s="89" customFormat="1" ht="15.6">
      <c r="A256" s="255"/>
      <c r="B256" s="207">
        <f>+'Ark1'!C5015</f>
        <v>2023</v>
      </c>
      <c r="C256" s="207">
        <f>+'Ark1'!J5015</f>
        <v>109</v>
      </c>
      <c r="D256" s="207" t="s">
        <v>62</v>
      </c>
      <c r="E256" s="207">
        <f>+'Ark1'!D5015</f>
        <v>12</v>
      </c>
      <c r="F256" s="207" t="s">
        <v>578</v>
      </c>
      <c r="G256" s="90">
        <f>+'Ark1'!Q5015</f>
        <v>0</v>
      </c>
      <c r="H256" s="91">
        <f>+'Ark1'!R5015</f>
        <v>0</v>
      </c>
      <c r="I256" s="90" t="str">
        <f>IF(H256=0,"",'Ark1'!S5015)</f>
        <v/>
      </c>
      <c r="J256" s="255"/>
      <c r="K256" s="177" t="str">
        <f>IF(H256=0,"",100*H256/Måned!$G34)</f>
        <v/>
      </c>
      <c r="L256" s="255"/>
      <c r="M256" s="177" t="str">
        <f>+IF(H256=0,"",'Ark1'!AA5015)</f>
        <v/>
      </c>
      <c r="N256" s="177">
        <f>+IF(I256=0,"",'Ark1'!AB5015)</f>
        <v>0</v>
      </c>
      <c r="O256" s="250" t="str">
        <f>IF(H256=0,"",'Ark1'!W5015)</f>
        <v/>
      </c>
      <c r="P256" s="177" t="str">
        <f>IF(H256=0,"",'Ark1'!X5015)</f>
        <v/>
      </c>
      <c r="Q256" s="249"/>
      <c r="R256" s="177" t="str">
        <f>IF(H256=0,"",'Ark1'!AA5015)</f>
        <v/>
      </c>
      <c r="S256" s="177" t="str">
        <f>IF(H256=0,"",'Ark1'!AB5015)</f>
        <v/>
      </c>
      <c r="T256" s="177" t="str">
        <f>IF(H256=0,"",'Ark1'!AC5015)</f>
        <v/>
      </c>
      <c r="U256" s="83"/>
      <c r="V256" s="91" t="str">
        <f t="shared" si="28"/>
        <v/>
      </c>
      <c r="W256" s="177">
        <f>+'Ark1'!V5015</f>
        <v>0</v>
      </c>
      <c r="X256" s="255"/>
      <c r="Y256" s="91"/>
      <c r="Z256" s="177"/>
      <c r="AA256" s="177"/>
      <c r="AI256" s="91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</row>
    <row r="257" spans="1:45" s="89" customFormat="1">
      <c r="A257" s="255"/>
      <c r="B257" s="255"/>
      <c r="C257" s="255"/>
      <c r="D257" s="255"/>
      <c r="E257" s="255"/>
      <c r="F257" s="255"/>
      <c r="G257" s="255"/>
      <c r="H257" s="255"/>
      <c r="I257" s="255"/>
      <c r="J257" s="255"/>
      <c r="K257" s="255"/>
      <c r="L257" s="255"/>
      <c r="M257" s="255"/>
      <c r="N257" s="255"/>
      <c r="O257" s="255"/>
      <c r="P257" s="255"/>
      <c r="Q257" s="255"/>
      <c r="R257" s="255"/>
      <c r="S257" s="255"/>
      <c r="T257" s="255"/>
      <c r="U257" s="255"/>
      <c r="V257" s="255"/>
      <c r="W257" s="256"/>
      <c r="X257" s="255"/>
      <c r="Y257" s="91"/>
      <c r="Z257" s="177"/>
      <c r="AA257" s="177"/>
      <c r="AI257" s="91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</row>
    <row r="258" spans="1:45" s="89" customFormat="1" ht="15.6">
      <c r="A258" s="255"/>
      <c r="B258" s="207">
        <f>+'Ark1'!C5016</f>
        <v>2023</v>
      </c>
      <c r="C258" s="207">
        <f>+'Ark1'!J5016</f>
        <v>111</v>
      </c>
      <c r="D258" s="207" t="s">
        <v>40</v>
      </c>
      <c r="E258" s="207">
        <f>+'Ark1'!D5016</f>
        <v>1</v>
      </c>
      <c r="F258" s="207" t="s">
        <v>568</v>
      </c>
      <c r="G258" s="90">
        <f>+'Ark1'!Q5016</f>
        <v>58</v>
      </c>
      <c r="H258" s="91">
        <f>+'Ark1'!R5016</f>
        <v>510</v>
      </c>
      <c r="I258" s="90">
        <f>IF(H258=0,"",'Ark1'!S5016)</f>
        <v>510</v>
      </c>
      <c r="J258" s="255"/>
      <c r="K258" s="177">
        <f>IF(H258=0,"",100*H258/Måned!$G23)</f>
        <v>20.689655172413794</v>
      </c>
      <c r="L258" s="255"/>
      <c r="M258" s="177">
        <f>+IF(H258=0,"",'Ark1'!AA5016)</f>
        <v>29.394537718977876</v>
      </c>
      <c r="N258" s="177">
        <f>+IF(I258=0,"",'Ark1'!AB5016)</f>
        <v>3.6499166538651071</v>
      </c>
      <c r="O258" s="250">
        <f>IF(H258=0,"",'Ark1'!W5016)</f>
        <v>59.635294117647057</v>
      </c>
      <c r="P258" s="177">
        <f>IF(H258=0,"",'Ark1'!X5016)</f>
        <v>170.61394005055979</v>
      </c>
      <c r="Q258" s="249"/>
      <c r="R258" s="177">
        <f>IF(H258=0,"",'Ark1'!AA5016)</f>
        <v>29.394537718977876</v>
      </c>
      <c r="S258" s="177">
        <f>IF(H258=0,"",'Ark1'!AB5016)</f>
        <v>3.6499166538651071</v>
      </c>
      <c r="T258" s="177">
        <f>IF(H258=0,"",'Ark1'!AC5016)</f>
        <v>-34.344808822416553</v>
      </c>
      <c r="U258" s="83"/>
      <c r="V258" s="91">
        <f t="shared" si="28"/>
        <v>8.7931034482758612</v>
      </c>
      <c r="W258" s="177">
        <f>+'Ark1'!V5016</f>
        <v>5.5176470588235293</v>
      </c>
      <c r="X258" s="255"/>
      <c r="Y258" s="91"/>
      <c r="Z258" s="177"/>
      <c r="AA258" s="177"/>
      <c r="AI258" s="91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</row>
    <row r="259" spans="1:45" s="89" customFormat="1" ht="15.6">
      <c r="A259" s="255"/>
      <c r="B259" s="207">
        <f>+'Ark1'!C5017</f>
        <v>2023</v>
      </c>
      <c r="C259" s="207">
        <f>+'Ark1'!J5017</f>
        <v>111</v>
      </c>
      <c r="D259" s="207" t="s">
        <v>40</v>
      </c>
      <c r="E259" s="207">
        <f>+'Ark1'!D5017</f>
        <v>2</v>
      </c>
      <c r="F259" s="207" t="s">
        <v>569</v>
      </c>
      <c r="G259" s="90">
        <f>+'Ark1'!Q5017</f>
        <v>59</v>
      </c>
      <c r="H259" s="91">
        <f>+'Ark1'!R5017</f>
        <v>637</v>
      </c>
      <c r="I259" s="90">
        <f>IF(H259=0,"",'Ark1'!S5017)</f>
        <v>636</v>
      </c>
      <c r="J259" s="255"/>
      <c r="K259" s="177">
        <f>IF(H259=0,"",100*H259/Måned!$G24)</f>
        <v>24.434215573456079</v>
      </c>
      <c r="L259" s="255"/>
      <c r="M259" s="177">
        <f>+IF(H259=0,"",'Ark1'!AA5017)</f>
        <v>29.185082820664217</v>
      </c>
      <c r="N259" s="177">
        <f>+IF(I259=0,"",'Ark1'!AB5017)</f>
        <v>3.560271687990479</v>
      </c>
      <c r="O259" s="250">
        <f>IF(H259=0,"",'Ark1'!W5017)</f>
        <v>60.63364779874216</v>
      </c>
      <c r="P259" s="177">
        <f>IF(H259=0,"",'Ark1'!X5017)</f>
        <v>161.6908551903137</v>
      </c>
      <c r="Q259" s="249"/>
      <c r="R259" s="177">
        <f>IF(H259=0,"",'Ark1'!AA5017)</f>
        <v>29.185082820664217</v>
      </c>
      <c r="S259" s="177">
        <f>IF(H259=0,"",'Ark1'!AB5017)</f>
        <v>3.560271687990479</v>
      </c>
      <c r="T259" s="177">
        <f>IF(H259=0,"",'Ark1'!AC5017)</f>
        <v>-35.681019908947754</v>
      </c>
      <c r="U259" s="83"/>
      <c r="V259" s="91">
        <f t="shared" si="28"/>
        <v>10.779661016949152</v>
      </c>
      <c r="W259" s="177">
        <f>+'Ark1'!V5017</f>
        <v>4.3108320251177403</v>
      </c>
      <c r="X259" s="255"/>
      <c r="Y259" s="91"/>
      <c r="Z259" s="177"/>
      <c r="AA259" s="177"/>
      <c r="AI259" s="91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</row>
    <row r="260" spans="1:45" ht="15.6">
      <c r="A260" s="255"/>
      <c r="B260" s="207">
        <f>+'Ark1'!C5018</f>
        <v>2023</v>
      </c>
      <c r="C260" s="207">
        <f>+'Ark1'!J5018</f>
        <v>111</v>
      </c>
      <c r="D260" s="207" t="s">
        <v>40</v>
      </c>
      <c r="E260" s="207">
        <f>+'Ark1'!D5018</f>
        <v>3</v>
      </c>
      <c r="F260" s="207" t="s">
        <v>570</v>
      </c>
      <c r="G260" s="90">
        <f>+'Ark1'!Q5018</f>
        <v>65</v>
      </c>
      <c r="H260" s="91">
        <f>+'Ark1'!R5018</f>
        <v>664</v>
      </c>
      <c r="I260" s="90">
        <f>IF(H260=0,"",'Ark1'!S5018)</f>
        <v>664</v>
      </c>
      <c r="J260" s="255"/>
      <c r="K260" s="177">
        <f>IF(H260=0,"",100*H260/Måned!$G25)</f>
        <v>22.755311857436599</v>
      </c>
      <c r="L260" s="255"/>
      <c r="M260" s="177">
        <f>+IF(H260=0,"",'Ark1'!AA5018)</f>
        <v>29.323877709891406</v>
      </c>
      <c r="N260" s="177">
        <f>+IF(I260=0,"",'Ark1'!AB5018)</f>
        <v>3.8992586767659136</v>
      </c>
      <c r="O260" s="250">
        <f>IF(H260=0,"",'Ark1'!W5018)</f>
        <v>60.131024096385552</v>
      </c>
      <c r="P260" s="177">
        <f>IF(H260=0,"",'Ark1'!X5018)</f>
        <v>165.4887154250807</v>
      </c>
      <c r="Q260" s="249"/>
      <c r="R260" s="177">
        <f>IF(H260=0,"",'Ark1'!AA5018)</f>
        <v>29.323877709891406</v>
      </c>
      <c r="S260" s="177">
        <f>IF(H260=0,"",'Ark1'!AB5018)</f>
        <v>3.8992586767659136</v>
      </c>
      <c r="T260" s="177">
        <f>IF(H260=0,"",'Ark1'!AC5018)</f>
        <v>-31.96002767288428</v>
      </c>
      <c r="U260" s="83"/>
      <c r="V260" s="91">
        <f t="shared" si="28"/>
        <v>10.215384615384615</v>
      </c>
      <c r="W260" s="177">
        <f>+'Ark1'!V5018</f>
        <v>4.832831325301207</v>
      </c>
      <c r="X260" s="255"/>
      <c r="Y260" s="252"/>
      <c r="AB260" s="229"/>
      <c r="AJ260" s="253"/>
      <c r="AK260" s="89"/>
      <c r="AL260" s="89"/>
    </row>
    <row r="261" spans="1:45" s="89" customFormat="1" ht="15.6">
      <c r="A261" s="255"/>
      <c r="B261" s="207">
        <f>+'Ark1'!C5019</f>
        <v>2023</v>
      </c>
      <c r="C261" s="207">
        <f>+'Ark1'!J5019</f>
        <v>111</v>
      </c>
      <c r="D261" s="207" t="s">
        <v>40</v>
      </c>
      <c r="E261" s="207">
        <f>+'Ark1'!D5019</f>
        <v>4</v>
      </c>
      <c r="F261" s="207" t="s">
        <v>571</v>
      </c>
      <c r="G261" s="90">
        <f>+'Ark1'!Q5019</f>
        <v>44</v>
      </c>
      <c r="H261" s="91">
        <f>+'Ark1'!R5019</f>
        <v>482</v>
      </c>
      <c r="I261" s="90">
        <f>IF(H261=0,"",'Ark1'!S5019)</f>
        <v>482</v>
      </c>
      <c r="J261" s="255"/>
      <c r="K261" s="177">
        <f>IF(H261=0,"",100*H261/Måned!$G26)</f>
        <v>20.083333333333332</v>
      </c>
      <c r="L261" s="255"/>
      <c r="M261" s="177">
        <f>+IF(H261=0,"",'Ark1'!AA5019)</f>
        <v>28.992370200261952</v>
      </c>
      <c r="N261" s="177">
        <f>+IF(I261=0,"",'Ark1'!AB5019)</f>
        <v>3.7738406720684128</v>
      </c>
      <c r="O261" s="250">
        <f>IF(H261=0,"",'Ark1'!W5019)</f>
        <v>60.74066390041493</v>
      </c>
      <c r="P261" s="177">
        <f>IF(H261=0,"",'Ark1'!X5019)</f>
        <v>163.84287210656197</v>
      </c>
      <c r="Q261" s="249"/>
      <c r="R261" s="177">
        <f>IF(H261=0,"",'Ark1'!AA5019)</f>
        <v>28.992370200261952</v>
      </c>
      <c r="S261" s="177">
        <f>IF(H261=0,"",'Ark1'!AB5019)</f>
        <v>3.7738406720684128</v>
      </c>
      <c r="T261" s="177">
        <f>IF(H261=0,"",'Ark1'!AC5019)</f>
        <v>-27.688464700797024</v>
      </c>
      <c r="U261" s="83"/>
      <c r="V261" s="91">
        <f t="shared" si="28"/>
        <v>10.954545454545455</v>
      </c>
      <c r="W261" s="177">
        <f>+'Ark1'!V5019</f>
        <v>4.271784232365146</v>
      </c>
      <c r="X261" s="255"/>
      <c r="Y261" s="91"/>
      <c r="Z261" s="177"/>
      <c r="AA261" s="177"/>
      <c r="AI261" s="91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</row>
    <row r="262" spans="1:45" s="89" customFormat="1" ht="15.6">
      <c r="A262" s="255"/>
      <c r="B262" s="207">
        <f>+'Ark1'!C5020</f>
        <v>2023</v>
      </c>
      <c r="C262" s="207">
        <f>+'Ark1'!J5020</f>
        <v>111</v>
      </c>
      <c r="D262" s="207" t="s">
        <v>40</v>
      </c>
      <c r="E262" s="207">
        <f>+'Ark1'!D5020</f>
        <v>5</v>
      </c>
      <c r="F262" s="207" t="s">
        <v>467</v>
      </c>
      <c r="G262" s="90">
        <f>+'Ark1'!Q5020</f>
        <v>53</v>
      </c>
      <c r="H262" s="91">
        <f>+'Ark1'!R5020</f>
        <v>489</v>
      </c>
      <c r="I262" s="90">
        <f>IF(H262=0,"",'Ark1'!S5020)</f>
        <v>489</v>
      </c>
      <c r="J262" s="255"/>
      <c r="K262" s="177">
        <f>IF(H262=0,"",100*H262/Måned!$G27)</f>
        <v>18.411144578313252</v>
      </c>
      <c r="L262" s="255"/>
      <c r="M262" s="177">
        <f>+IF(H262=0,"",'Ark1'!AA5020)</f>
        <v>28.297663734714881</v>
      </c>
      <c r="N262" s="177">
        <f>+IF(I262=0,"",'Ark1'!AB5020)</f>
        <v>4.0885416695384</v>
      </c>
      <c r="O262" s="250">
        <f>IF(H262=0,"",'Ark1'!W5020)</f>
        <v>60.509202453987733</v>
      </c>
      <c r="P262" s="177">
        <f>IF(H262=0,"",'Ark1'!X5020)</f>
        <v>164.04495875678811</v>
      </c>
      <c r="Q262" s="249"/>
      <c r="R262" s="177">
        <f>IF(H262=0,"",'Ark1'!AA5020)</f>
        <v>28.297663734714881</v>
      </c>
      <c r="S262" s="177">
        <f>IF(H262=0,"",'Ark1'!AB5020)</f>
        <v>4.0885416695384</v>
      </c>
      <c r="T262" s="177">
        <f>IF(H262=0,"",'Ark1'!AC5020)</f>
        <v>-42.850510248169968</v>
      </c>
      <c r="U262" s="83"/>
      <c r="V262" s="91">
        <f t="shared" si="28"/>
        <v>9.2264150943396235</v>
      </c>
      <c r="W262" s="177">
        <f>+'Ark1'!V5020</f>
        <v>3.7096114519427408</v>
      </c>
      <c r="X262" s="255"/>
      <c r="Y262" s="91"/>
      <c r="Z262" s="177"/>
      <c r="AA262" s="177"/>
      <c r="AI262" s="91"/>
      <c r="AJ262" s="90"/>
      <c r="AK262" s="90"/>
      <c r="AL262" s="90"/>
      <c r="AM262" s="90"/>
      <c r="AN262" s="90"/>
      <c r="AO262" s="90"/>
      <c r="AP262" s="90"/>
      <c r="AQ262" s="90"/>
      <c r="AR262" s="90"/>
      <c r="AS262" s="90"/>
    </row>
    <row r="263" spans="1:45" s="89" customFormat="1" ht="15.6">
      <c r="A263" s="255"/>
      <c r="B263" s="207">
        <f>+'Ark1'!C5021</f>
        <v>2023</v>
      </c>
      <c r="C263" s="207">
        <f>+'Ark1'!J5021</f>
        <v>111</v>
      </c>
      <c r="D263" s="207" t="s">
        <v>40</v>
      </c>
      <c r="E263" s="207">
        <f>+'Ark1'!D5021</f>
        <v>6</v>
      </c>
      <c r="F263" s="207" t="s">
        <v>572</v>
      </c>
      <c r="G263" s="90">
        <f>+'Ark1'!Q5021</f>
        <v>40</v>
      </c>
      <c r="H263" s="91">
        <f>+'Ark1'!R5021</f>
        <v>321</v>
      </c>
      <c r="I263" s="90">
        <f>IF(H263=0,"",'Ark1'!S5021)</f>
        <v>320</v>
      </c>
      <c r="J263" s="255"/>
      <c r="K263" s="177">
        <f>IF(H263=0,"",100*H263/Måned!$G28)</f>
        <v>20.790155440414509</v>
      </c>
      <c r="L263" s="255"/>
      <c r="M263" s="177">
        <f>+IF(H263=0,"",'Ark1'!AA5021)</f>
        <v>29.762185514862221</v>
      </c>
      <c r="N263" s="177">
        <f>+IF(I263=0,"",'Ark1'!AB5021)</f>
        <v>3.9563425640830392</v>
      </c>
      <c r="O263" s="250">
        <f>IF(H263=0,"",'Ark1'!W5021)</f>
        <v>59.821874999999999</v>
      </c>
      <c r="P263" s="177">
        <f>IF(H263=0,"",'Ark1'!X5021)</f>
        <v>164.7860322731982</v>
      </c>
      <c r="Q263" s="249"/>
      <c r="R263" s="177">
        <f>IF(H263=0,"",'Ark1'!AA5021)</f>
        <v>29.762185514862221</v>
      </c>
      <c r="S263" s="177">
        <f>IF(H263=0,"",'Ark1'!AB5021)</f>
        <v>3.9563425640830392</v>
      </c>
      <c r="T263" s="177">
        <f>IF(H263=0,"",'Ark1'!AC5021)</f>
        <v>-44.828244264077874</v>
      </c>
      <c r="U263" s="83"/>
      <c r="V263" s="91">
        <f t="shared" si="28"/>
        <v>8</v>
      </c>
      <c r="W263" s="177">
        <f>+'Ark1'!V5021</f>
        <v>5.1308411214953278</v>
      </c>
      <c r="X263" s="255"/>
      <c r="Y263" s="91"/>
      <c r="Z263" s="177"/>
      <c r="AA263" s="177"/>
      <c r="AI263" s="91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</row>
    <row r="264" spans="1:45" s="89" customFormat="1" ht="15.6">
      <c r="A264" s="255"/>
      <c r="B264" s="207">
        <f>+'Ark1'!C5022</f>
        <v>2023</v>
      </c>
      <c r="C264" s="207">
        <f>+'Ark1'!J5022</f>
        <v>111</v>
      </c>
      <c r="D264" s="207" t="s">
        <v>40</v>
      </c>
      <c r="E264" s="207">
        <f>+'Ark1'!D5022</f>
        <v>7</v>
      </c>
      <c r="F264" s="207" t="s">
        <v>573</v>
      </c>
      <c r="G264" s="90">
        <f>+'Ark1'!Q5022</f>
        <v>0</v>
      </c>
      <c r="H264" s="91">
        <f>+'Ark1'!R5022</f>
        <v>0</v>
      </c>
      <c r="I264" s="90" t="str">
        <f>IF(H264=0,"",'Ark1'!S5022)</f>
        <v/>
      </c>
      <c r="J264" s="255"/>
      <c r="K264" s="177" t="str">
        <f>IF(H264=0,"",100*H264/Måned!$G29)</f>
        <v/>
      </c>
      <c r="L264" s="255"/>
      <c r="M264" s="177" t="str">
        <f>+IF(H264=0,"",'Ark1'!AA5022)</f>
        <v/>
      </c>
      <c r="N264" s="177">
        <f>+IF(I264=0,"",'Ark1'!AB5022)</f>
        <v>0</v>
      </c>
      <c r="O264" s="250" t="str">
        <f>IF(H264=0,"",'Ark1'!W5022)</f>
        <v/>
      </c>
      <c r="P264" s="177" t="str">
        <f>IF(H264=0,"",'Ark1'!X5022)</f>
        <v/>
      </c>
      <c r="Q264" s="249"/>
      <c r="R264" s="177" t="str">
        <f>IF(H264=0,"",'Ark1'!AA5022)</f>
        <v/>
      </c>
      <c r="S264" s="177" t="str">
        <f>IF(H264=0,"",'Ark1'!AB5022)</f>
        <v/>
      </c>
      <c r="T264" s="177" t="str">
        <f>IF(H264=0,"",'Ark1'!AC5022)</f>
        <v/>
      </c>
      <c r="U264" s="83"/>
      <c r="V264" s="91" t="str">
        <f t="shared" si="28"/>
        <v/>
      </c>
      <c r="W264" s="177">
        <f>+'Ark1'!V5022</f>
        <v>0</v>
      </c>
      <c r="X264" s="255"/>
      <c r="Y264" s="91"/>
      <c r="Z264" s="177"/>
      <c r="AA264" s="177"/>
      <c r="AI264" s="91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</row>
    <row r="265" spans="1:45" s="89" customFormat="1" ht="15.6">
      <c r="A265" s="255"/>
      <c r="B265" s="207">
        <f>+'Ark1'!C5023</f>
        <v>2023</v>
      </c>
      <c r="C265" s="207">
        <f>+'Ark1'!J5023</f>
        <v>111</v>
      </c>
      <c r="D265" s="207" t="s">
        <v>40</v>
      </c>
      <c r="E265" s="207">
        <f>+'Ark1'!D5023</f>
        <v>8</v>
      </c>
      <c r="F265" s="207" t="s">
        <v>574</v>
      </c>
      <c r="G265" s="90">
        <f>+'Ark1'!Q5023</f>
        <v>0</v>
      </c>
      <c r="H265" s="91">
        <f>+'Ark1'!R5023</f>
        <v>0</v>
      </c>
      <c r="I265" s="90" t="str">
        <f>IF(H265=0,"",'Ark1'!S5023)</f>
        <v/>
      </c>
      <c r="J265" s="255"/>
      <c r="K265" s="177" t="str">
        <f>IF(H265=0,"",100*H265/Måned!$G30)</f>
        <v/>
      </c>
      <c r="L265" s="255"/>
      <c r="M265" s="177" t="str">
        <f>+IF(H265=0,"",'Ark1'!AA5023)</f>
        <v/>
      </c>
      <c r="N265" s="177">
        <f>+IF(I265=0,"",'Ark1'!AB5023)</f>
        <v>0</v>
      </c>
      <c r="O265" s="250" t="str">
        <f>IF(H265=0,"",'Ark1'!W5023)</f>
        <v/>
      </c>
      <c r="P265" s="177" t="str">
        <f>IF(H265=0,"",'Ark1'!X5023)</f>
        <v/>
      </c>
      <c r="Q265" s="249"/>
      <c r="R265" s="177" t="str">
        <f>IF(H265=0,"",'Ark1'!AA5023)</f>
        <v/>
      </c>
      <c r="S265" s="177" t="str">
        <f>IF(H265=0,"",'Ark1'!AB5023)</f>
        <v/>
      </c>
      <c r="T265" s="177" t="str">
        <f>IF(H265=0,"",'Ark1'!AC5023)</f>
        <v/>
      </c>
      <c r="U265" s="83"/>
      <c r="V265" s="91" t="str">
        <f t="shared" si="28"/>
        <v/>
      </c>
      <c r="W265" s="177">
        <f>+'Ark1'!V5023</f>
        <v>0</v>
      </c>
      <c r="X265" s="255"/>
      <c r="Y265" s="91"/>
      <c r="Z265" s="177"/>
      <c r="AA265" s="177"/>
      <c r="AI265" s="91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</row>
    <row r="266" spans="1:45" s="89" customFormat="1" ht="15.6">
      <c r="A266" s="255"/>
      <c r="B266" s="207">
        <f>+'Ark1'!C5024</f>
        <v>2023</v>
      </c>
      <c r="C266" s="207">
        <f>+'Ark1'!J5024</f>
        <v>111</v>
      </c>
      <c r="D266" s="207" t="s">
        <v>40</v>
      </c>
      <c r="E266" s="207">
        <f>+'Ark1'!D5024</f>
        <v>9</v>
      </c>
      <c r="F266" s="207" t="s">
        <v>575</v>
      </c>
      <c r="G266" s="90">
        <f>+'Ark1'!Q5024</f>
        <v>0</v>
      </c>
      <c r="H266" s="91">
        <f>+'Ark1'!R5024</f>
        <v>0</v>
      </c>
      <c r="I266" s="90" t="str">
        <f>IF(H266=0,"",'Ark1'!S5024)</f>
        <v/>
      </c>
      <c r="J266" s="255"/>
      <c r="K266" s="177" t="str">
        <f>IF(H266=0,"",100*H266/Måned!$G31)</f>
        <v/>
      </c>
      <c r="L266" s="255"/>
      <c r="M266" s="177" t="str">
        <f>+IF(H266=0,"",'Ark1'!AA5024)</f>
        <v/>
      </c>
      <c r="N266" s="177">
        <f>+IF(I266=0,"",'Ark1'!AB5024)</f>
        <v>0</v>
      </c>
      <c r="O266" s="250" t="str">
        <f>IF(H266=0,"",'Ark1'!W5024)</f>
        <v/>
      </c>
      <c r="P266" s="177" t="str">
        <f>IF(H266=0,"",'Ark1'!X5024)</f>
        <v/>
      </c>
      <c r="Q266" s="249"/>
      <c r="R266" s="177" t="str">
        <f>IF(H266=0,"",'Ark1'!AA5024)</f>
        <v/>
      </c>
      <c r="S266" s="177" t="str">
        <f>IF(H266=0,"",'Ark1'!AB5024)</f>
        <v/>
      </c>
      <c r="T266" s="177" t="str">
        <f>IF(H266=0,"",'Ark1'!AC5024)</f>
        <v/>
      </c>
      <c r="U266" s="83"/>
      <c r="V266" s="91" t="str">
        <f t="shared" si="28"/>
        <v/>
      </c>
      <c r="W266" s="177">
        <f>+'Ark1'!V5024</f>
        <v>0</v>
      </c>
      <c r="X266" s="255"/>
      <c r="Y266" s="91"/>
      <c r="Z266" s="177"/>
      <c r="AA266" s="177"/>
      <c r="AI266" s="91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</row>
    <row r="267" spans="1:45" s="177" customFormat="1" ht="15.6">
      <c r="A267" s="255"/>
      <c r="B267" s="207">
        <f>+'Ark1'!C5025</f>
        <v>2023</v>
      </c>
      <c r="C267" s="207">
        <f>+'Ark1'!J5025</f>
        <v>111</v>
      </c>
      <c r="D267" s="207" t="s">
        <v>40</v>
      </c>
      <c r="E267" s="207">
        <f>+'Ark1'!D5025</f>
        <v>10</v>
      </c>
      <c r="F267" s="207" t="s">
        <v>576</v>
      </c>
      <c r="G267" s="90">
        <f>+'Ark1'!Q5025</f>
        <v>0</v>
      </c>
      <c r="H267" s="91">
        <f>+'Ark1'!R5025</f>
        <v>0</v>
      </c>
      <c r="I267" s="90" t="str">
        <f>IF(H267=0,"",'Ark1'!S5025)</f>
        <v/>
      </c>
      <c r="J267" s="255"/>
      <c r="K267" s="177" t="str">
        <f>IF(H267=0,"",100*H267/Måned!$G32)</f>
        <v/>
      </c>
      <c r="L267" s="255"/>
      <c r="M267" s="177" t="str">
        <f>+IF(H267=0,"",'Ark1'!AA5025)</f>
        <v/>
      </c>
      <c r="N267" s="177">
        <f>+IF(I267=0,"",'Ark1'!AB5025)</f>
        <v>0</v>
      </c>
      <c r="O267" s="250" t="str">
        <f>IF(H267=0,"",'Ark1'!W5025)</f>
        <v/>
      </c>
      <c r="P267" s="177" t="str">
        <f>IF(H267=0,"",'Ark1'!X5025)</f>
        <v/>
      </c>
      <c r="Q267" s="249"/>
      <c r="R267" s="177" t="str">
        <f>IF(H267=0,"",'Ark1'!AA5025)</f>
        <v/>
      </c>
      <c r="S267" s="177" t="str">
        <f>IF(H267=0,"",'Ark1'!AB5025)</f>
        <v/>
      </c>
      <c r="T267" s="177" t="str">
        <f>IF(H267=0,"",'Ark1'!AC5025)</f>
        <v/>
      </c>
      <c r="U267" s="83"/>
      <c r="V267" s="91" t="str">
        <f t="shared" si="28"/>
        <v/>
      </c>
      <c r="W267" s="177">
        <f>+'Ark1'!V5025</f>
        <v>0</v>
      </c>
      <c r="X267" s="255"/>
      <c r="Y267" s="91"/>
      <c r="AB267" s="89"/>
      <c r="AC267" s="89"/>
      <c r="AD267" s="89"/>
      <c r="AE267" s="89"/>
      <c r="AF267" s="89"/>
      <c r="AG267" s="89"/>
      <c r="AH267" s="89"/>
      <c r="AI267" s="91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</row>
    <row r="268" spans="1:45" s="177" customFormat="1" ht="15.6">
      <c r="A268" s="255"/>
      <c r="B268" s="207">
        <f>+'Ark1'!C5026</f>
        <v>2023</v>
      </c>
      <c r="C268" s="207">
        <f>+'Ark1'!J5026</f>
        <v>111</v>
      </c>
      <c r="D268" s="207" t="s">
        <v>40</v>
      </c>
      <c r="E268" s="207">
        <f>+'Ark1'!D5026</f>
        <v>11</v>
      </c>
      <c r="F268" s="207" t="s">
        <v>577</v>
      </c>
      <c r="G268" s="90">
        <f>+'Ark1'!Q5026</f>
        <v>0</v>
      </c>
      <c r="H268" s="91">
        <f>+'Ark1'!R5026</f>
        <v>0</v>
      </c>
      <c r="I268" s="90" t="str">
        <f>IF(H268=0,"",'Ark1'!S5026)</f>
        <v/>
      </c>
      <c r="J268" s="255"/>
      <c r="K268" s="177" t="str">
        <f>IF(H268=0,"",100*H268/Måned!$G33)</f>
        <v/>
      </c>
      <c r="L268" s="255"/>
      <c r="M268" s="177" t="str">
        <f>+IF(H268=0,"",'Ark1'!AA5026)</f>
        <v/>
      </c>
      <c r="N268" s="177">
        <f>+IF(I268=0,"",'Ark1'!AB5026)</f>
        <v>0</v>
      </c>
      <c r="O268" s="250" t="str">
        <f>IF(H268=0,"",'Ark1'!W5026)</f>
        <v/>
      </c>
      <c r="P268" s="177" t="str">
        <f>IF(H268=0,"",'Ark1'!X5026)</f>
        <v/>
      </c>
      <c r="Q268" s="249"/>
      <c r="R268" s="177" t="str">
        <f>IF(H268=0,"",'Ark1'!AA5026)</f>
        <v/>
      </c>
      <c r="S268" s="177" t="str">
        <f>IF(H268=0,"",'Ark1'!AB5026)</f>
        <v/>
      </c>
      <c r="T268" s="177" t="str">
        <f>IF(H268=0,"",'Ark1'!AC5026)</f>
        <v/>
      </c>
      <c r="U268" s="83"/>
      <c r="V268" s="91" t="str">
        <f t="shared" si="28"/>
        <v/>
      </c>
      <c r="W268" s="177">
        <f>+'Ark1'!V5026</f>
        <v>0</v>
      </c>
      <c r="X268" s="255"/>
      <c r="Y268" s="91"/>
      <c r="AB268" s="89"/>
      <c r="AC268" s="89"/>
      <c r="AD268" s="89"/>
      <c r="AE268" s="89"/>
      <c r="AF268" s="89"/>
      <c r="AG268" s="89"/>
      <c r="AH268" s="89"/>
      <c r="AI268" s="91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</row>
    <row r="269" spans="1:45" s="177" customFormat="1" ht="15.6">
      <c r="A269" s="255"/>
      <c r="B269" s="207">
        <f>+'Ark1'!C5027</f>
        <v>2023</v>
      </c>
      <c r="C269" s="207">
        <f>+'Ark1'!J5027</f>
        <v>111</v>
      </c>
      <c r="D269" s="207" t="s">
        <v>40</v>
      </c>
      <c r="E269" s="207">
        <f>+'Ark1'!D5027</f>
        <v>12</v>
      </c>
      <c r="F269" s="207" t="s">
        <v>578</v>
      </c>
      <c r="G269" s="90">
        <f>+'Ark1'!Q5027</f>
        <v>0</v>
      </c>
      <c r="H269" s="91">
        <f>+'Ark1'!R5027</f>
        <v>0</v>
      </c>
      <c r="I269" s="90" t="str">
        <f>IF(H269=0,"",'Ark1'!S5027)</f>
        <v/>
      </c>
      <c r="J269" s="255"/>
      <c r="K269" s="177" t="str">
        <f>IF(H269=0,"",100*H269/Måned!$G34)</f>
        <v/>
      </c>
      <c r="L269" s="255"/>
      <c r="M269" s="177" t="str">
        <f>+IF(H269=0,"",'Ark1'!AA5027)</f>
        <v/>
      </c>
      <c r="N269" s="177">
        <f>+IF(I269=0,"",'Ark1'!AB5027)</f>
        <v>0</v>
      </c>
      <c r="O269" s="250" t="str">
        <f>IF(H269=0,"",'Ark1'!W5027)</f>
        <v/>
      </c>
      <c r="P269" s="177" t="str">
        <f>IF(H269=0,"",'Ark1'!X5027)</f>
        <v/>
      </c>
      <c r="Q269" s="249"/>
      <c r="R269" s="177" t="str">
        <f>IF(H269=0,"",'Ark1'!AA5027)</f>
        <v/>
      </c>
      <c r="S269" s="177" t="str">
        <f>IF(H269=0,"",'Ark1'!AB5027)</f>
        <v/>
      </c>
      <c r="T269" s="177" t="str">
        <f>IF(H269=0,"",'Ark1'!AC5027)</f>
        <v/>
      </c>
      <c r="U269" s="83"/>
      <c r="V269" s="91" t="str">
        <f t="shared" ref="V269:V319" si="29">+(IF(H269=0,"",I269/G269))</f>
        <v/>
      </c>
      <c r="W269" s="177">
        <f>+'Ark1'!V5027</f>
        <v>0</v>
      </c>
      <c r="X269" s="255"/>
      <c r="Y269" s="91"/>
      <c r="AB269" s="89"/>
      <c r="AC269" s="89"/>
      <c r="AD269" s="89"/>
      <c r="AE269" s="89"/>
      <c r="AF269" s="89"/>
      <c r="AG269" s="89"/>
      <c r="AH269" s="89"/>
      <c r="AI269" s="91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</row>
    <row r="270" spans="1:45" s="177" customFormat="1">
      <c r="A270" s="255"/>
      <c r="B270" s="255"/>
      <c r="C270" s="255"/>
      <c r="D270" s="255"/>
      <c r="E270" s="255"/>
      <c r="F270" s="255"/>
      <c r="G270" s="255"/>
      <c r="H270" s="255"/>
      <c r="I270" s="255"/>
      <c r="J270" s="255"/>
      <c r="K270" s="255"/>
      <c r="L270" s="255"/>
      <c r="M270" s="255"/>
      <c r="N270" s="255"/>
      <c r="O270" s="255"/>
      <c r="P270" s="255"/>
      <c r="Q270" s="255"/>
      <c r="R270" s="255"/>
      <c r="S270" s="255"/>
      <c r="T270" s="255"/>
      <c r="U270" s="255"/>
      <c r="V270" s="255"/>
      <c r="W270" s="256"/>
      <c r="X270" s="255"/>
      <c r="Y270" s="91"/>
      <c r="AB270" s="89"/>
      <c r="AC270" s="89"/>
      <c r="AD270" s="89"/>
      <c r="AE270" s="89"/>
      <c r="AF270" s="89"/>
      <c r="AG270" s="89"/>
      <c r="AH270" s="89"/>
      <c r="AI270" s="91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</row>
    <row r="271" spans="1:45" s="177" customFormat="1" ht="15.6">
      <c r="A271" s="255"/>
      <c r="B271" s="207">
        <f>+'Ark1'!C5040</f>
        <v>2023</v>
      </c>
      <c r="C271" s="207">
        <f>+'Ark1'!J5040</f>
        <v>116</v>
      </c>
      <c r="D271" s="207" t="s">
        <v>41</v>
      </c>
      <c r="E271" s="207">
        <f>+'Ark1'!D5040</f>
        <v>1</v>
      </c>
      <c r="F271" s="207" t="s">
        <v>568</v>
      </c>
      <c r="G271" s="90">
        <f>+'Ark1'!Q5040</f>
        <v>17</v>
      </c>
      <c r="H271" s="91">
        <f>+'Ark1'!R5040</f>
        <v>103</v>
      </c>
      <c r="I271" s="90">
        <f>IF(H271=0,"",'Ark1'!S5040)</f>
        <v>102</v>
      </c>
      <c r="J271" s="255"/>
      <c r="K271" s="177">
        <f>IF(H271=0,"",100*H271/Måned!$G23)</f>
        <v>4.1784989858012169</v>
      </c>
      <c r="L271" s="255"/>
      <c r="M271" s="177">
        <f>+IF(H271=0,"",'Ark1'!AA5040)</f>
        <v>24.418811094229888</v>
      </c>
      <c r="N271" s="177">
        <f>+IF(I271=0,"",'Ark1'!AB5040)</f>
        <v>3.4245450282511545</v>
      </c>
      <c r="O271" s="250">
        <f>IF(H271=0,"",'Ark1'!W5040)</f>
        <v>60.088235294117645</v>
      </c>
      <c r="P271" s="177">
        <f>IF(H271=0,"",'Ark1'!X5040)</f>
        <v>157.40988124414903</v>
      </c>
      <c r="Q271" s="249"/>
      <c r="R271" s="177">
        <f>IF(H271=0,"",'Ark1'!AA5040)</f>
        <v>24.418811094229888</v>
      </c>
      <c r="S271" s="177">
        <f>IF(H271=0,"",'Ark1'!AB5040)</f>
        <v>3.4245450282511545</v>
      </c>
      <c r="T271" s="177">
        <f>IF(H271=0,"",'Ark1'!AC5040)</f>
        <v>-29.122327434179944</v>
      </c>
      <c r="U271" s="83"/>
      <c r="V271" s="91">
        <f t="shared" si="29"/>
        <v>6</v>
      </c>
      <c r="W271" s="177">
        <f>+'Ark1'!V5040</f>
        <v>5.3398058252427196</v>
      </c>
      <c r="X271" s="255"/>
      <c r="Y271" s="91"/>
      <c r="AB271" s="89"/>
      <c r="AC271" s="89"/>
      <c r="AD271" s="89"/>
      <c r="AE271" s="89"/>
      <c r="AF271" s="89"/>
      <c r="AG271" s="89"/>
      <c r="AH271" s="89"/>
      <c r="AI271" s="91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</row>
    <row r="272" spans="1:45" s="177" customFormat="1" ht="15.6">
      <c r="A272" s="255"/>
      <c r="B272" s="207">
        <f>+'Ark1'!C5041</f>
        <v>2023</v>
      </c>
      <c r="C272" s="207">
        <f>+'Ark1'!J5041</f>
        <v>116</v>
      </c>
      <c r="D272" s="207" t="s">
        <v>41</v>
      </c>
      <c r="E272" s="207">
        <f>+'Ark1'!D5041</f>
        <v>2</v>
      </c>
      <c r="F272" s="207" t="s">
        <v>569</v>
      </c>
      <c r="G272" s="90">
        <f>+'Ark1'!Q5041</f>
        <v>11</v>
      </c>
      <c r="H272" s="91">
        <f>+'Ark1'!R5041</f>
        <v>107</v>
      </c>
      <c r="I272" s="90">
        <f>IF(H272=0,"",'Ark1'!S5041)</f>
        <v>107</v>
      </c>
      <c r="J272" s="255"/>
      <c r="K272" s="177">
        <f>IF(H272=0,"",100*H272/Måned!$G24)</f>
        <v>4.1043344840813196</v>
      </c>
      <c r="L272" s="255"/>
      <c r="M272" s="177">
        <f>+IF(H272=0,"",'Ark1'!AA5041)</f>
        <v>26.515530051568167</v>
      </c>
      <c r="N272" s="177">
        <f>+IF(I272=0,"",'Ark1'!AB5041)</f>
        <v>3.9621098247341302</v>
      </c>
      <c r="O272" s="250">
        <f>IF(H272=0,"",'Ark1'!W5041)</f>
        <v>60.598130841121488</v>
      </c>
      <c r="P272" s="177">
        <f>IF(H272=0,"",'Ark1'!X5041)</f>
        <v>163.84200240985811</v>
      </c>
      <c r="Q272" s="249"/>
      <c r="R272" s="177">
        <f>IF(H272=0,"",'Ark1'!AA5041)</f>
        <v>26.515530051568167</v>
      </c>
      <c r="S272" s="177">
        <f>IF(H272=0,"",'Ark1'!AB5041)</f>
        <v>3.9621098247341302</v>
      </c>
      <c r="T272" s="177">
        <f>IF(H272=0,"",'Ark1'!AC5041)</f>
        <v>-26.891161129733277</v>
      </c>
      <c r="U272" s="83"/>
      <c r="V272" s="91">
        <f t="shared" si="29"/>
        <v>9.7272727272727266</v>
      </c>
      <c r="W272" s="177">
        <f>+'Ark1'!V5041</f>
        <v>4.1962616822429908</v>
      </c>
      <c r="X272" s="255"/>
      <c r="Y272" s="91"/>
      <c r="AB272" s="89"/>
      <c r="AC272" s="89"/>
      <c r="AD272" s="89"/>
      <c r="AE272" s="89"/>
      <c r="AF272" s="89"/>
      <c r="AG272" s="89"/>
      <c r="AH272" s="89"/>
      <c r="AI272" s="91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</row>
    <row r="273" spans="1:45" s="177" customFormat="1" ht="15.6">
      <c r="A273" s="255"/>
      <c r="B273" s="207">
        <f>+'Ark1'!C5042</f>
        <v>2023</v>
      </c>
      <c r="C273" s="207">
        <f>+'Ark1'!J5042</f>
        <v>116</v>
      </c>
      <c r="D273" s="207" t="s">
        <v>41</v>
      </c>
      <c r="E273" s="207">
        <f>+'Ark1'!D5042</f>
        <v>3</v>
      </c>
      <c r="F273" s="207" t="s">
        <v>570</v>
      </c>
      <c r="G273" s="90">
        <f>+'Ark1'!Q5042</f>
        <v>15</v>
      </c>
      <c r="H273" s="91">
        <f>+'Ark1'!R5042</f>
        <v>135</v>
      </c>
      <c r="I273" s="90">
        <f>IF(H273=0,"",'Ark1'!S5042)</f>
        <v>135</v>
      </c>
      <c r="J273" s="255"/>
      <c r="K273" s="177">
        <f>IF(H273=0,"",100*H273/Måned!$G25)</f>
        <v>4.6264564770390679</v>
      </c>
      <c r="L273" s="255"/>
      <c r="M273" s="177">
        <f>+IF(H273=0,"",'Ark1'!AA5042)</f>
        <v>27.757664560228516</v>
      </c>
      <c r="N273" s="177">
        <f>+IF(I273=0,"",'Ark1'!AB5042)</f>
        <v>3.8639837435437823</v>
      </c>
      <c r="O273" s="250">
        <f>IF(H273=0,"",'Ark1'!W5042)</f>
        <v>60.133333333333354</v>
      </c>
      <c r="P273" s="177">
        <f>IF(H273=0,"",'Ark1'!X5042)</f>
        <v>158.14052405601703</v>
      </c>
      <c r="Q273" s="249"/>
      <c r="R273" s="177">
        <f>IF(H273=0,"",'Ark1'!AA5042)</f>
        <v>27.757664560228516</v>
      </c>
      <c r="S273" s="177">
        <f>IF(H273=0,"",'Ark1'!AB5042)</f>
        <v>3.8639837435437823</v>
      </c>
      <c r="T273" s="177">
        <f>IF(H273=0,"",'Ark1'!AC5042)</f>
        <v>-32.141742670065163</v>
      </c>
      <c r="U273" s="83"/>
      <c r="V273" s="91">
        <f t="shared" si="29"/>
        <v>9</v>
      </c>
      <c r="W273" s="177">
        <f>+'Ark1'!V5042</f>
        <v>5.4592592592592588</v>
      </c>
      <c r="X273" s="255"/>
      <c r="Y273" s="91"/>
      <c r="AB273" s="89"/>
      <c r="AC273" s="89"/>
      <c r="AD273" s="89"/>
      <c r="AE273" s="89"/>
      <c r="AF273" s="89"/>
      <c r="AG273" s="89"/>
      <c r="AH273" s="89"/>
      <c r="AI273" s="91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</row>
    <row r="274" spans="1:45" s="177" customFormat="1" ht="16.2" customHeight="1">
      <c r="A274" s="255"/>
      <c r="B274" s="207">
        <f>+'Ark1'!C5043</f>
        <v>2023</v>
      </c>
      <c r="C274" s="207">
        <f>+'Ark1'!J5043</f>
        <v>116</v>
      </c>
      <c r="D274" s="207" t="s">
        <v>41</v>
      </c>
      <c r="E274" s="207">
        <f>+'Ark1'!D5043</f>
        <v>4</v>
      </c>
      <c r="F274" s="207" t="s">
        <v>571</v>
      </c>
      <c r="G274" s="90">
        <f>+'Ark1'!Q5043</f>
        <v>13</v>
      </c>
      <c r="H274" s="91">
        <f>+'Ark1'!R5043</f>
        <v>164</v>
      </c>
      <c r="I274" s="90">
        <f>IF(H274=0,"",'Ark1'!S5043)</f>
        <v>163</v>
      </c>
      <c r="J274" s="255"/>
      <c r="K274" s="177">
        <f>IF(H274=0,"",100*H274/Måned!$G26)</f>
        <v>6.833333333333333</v>
      </c>
      <c r="L274" s="255"/>
      <c r="M274" s="177">
        <f>+IF(H274=0,"",'Ark1'!AA5043)</f>
        <v>23.405243233453781</v>
      </c>
      <c r="N274" s="177">
        <f>+IF(I274=0,"",'Ark1'!AB5043)</f>
        <v>3.8471589927966825</v>
      </c>
      <c r="O274" s="250">
        <f>IF(H274=0,"",'Ark1'!W5043)</f>
        <v>60.055214723926397</v>
      </c>
      <c r="P274" s="177">
        <f>IF(H274=0,"",'Ark1'!X5043)</f>
        <v>159.81951748011514</v>
      </c>
      <c r="Q274" s="249"/>
      <c r="R274" s="177">
        <f>IF(H274=0,"",'Ark1'!AA5043)</f>
        <v>23.405243233453781</v>
      </c>
      <c r="S274" s="177">
        <f>IF(H274=0,"",'Ark1'!AB5043)</f>
        <v>3.8471589927966825</v>
      </c>
      <c r="T274" s="177">
        <f>IF(H274=0,"",'Ark1'!AC5043)</f>
        <v>-18.087998337670971</v>
      </c>
      <c r="U274" s="83"/>
      <c r="V274" s="91">
        <f t="shared" si="29"/>
        <v>12.538461538461538</v>
      </c>
      <c r="W274" s="177">
        <f>+'Ark1'!V5043</f>
        <v>4.6402439024390247</v>
      </c>
      <c r="X274" s="255"/>
      <c r="Y274" s="91"/>
      <c r="AB274" s="89"/>
      <c r="AC274" s="89"/>
      <c r="AD274" s="89"/>
      <c r="AE274" s="89"/>
      <c r="AF274" s="89"/>
      <c r="AG274" s="89"/>
      <c r="AH274" s="89"/>
      <c r="AI274" s="91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</row>
    <row r="275" spans="1:45" ht="15.6">
      <c r="A275" s="255"/>
      <c r="B275" s="207">
        <f>+'Ark1'!C5044</f>
        <v>2023</v>
      </c>
      <c r="C275" s="207">
        <f>+'Ark1'!J5044</f>
        <v>116</v>
      </c>
      <c r="D275" s="207" t="s">
        <v>41</v>
      </c>
      <c r="E275" s="207">
        <f>+'Ark1'!D5044</f>
        <v>5</v>
      </c>
      <c r="F275" s="207" t="s">
        <v>467</v>
      </c>
      <c r="G275" s="90">
        <f>+'Ark1'!Q5044</f>
        <v>13</v>
      </c>
      <c r="H275" s="91">
        <f>+'Ark1'!R5044</f>
        <v>203</v>
      </c>
      <c r="I275" s="90">
        <f>IF(H275=0,"",'Ark1'!S5044)</f>
        <v>202</v>
      </c>
      <c r="J275" s="255"/>
      <c r="K275" s="177">
        <f>IF(H275=0,"",100*H275/Måned!$G27)</f>
        <v>7.6430722891566267</v>
      </c>
      <c r="L275" s="255"/>
      <c r="M275" s="177">
        <f>+IF(H275=0,"",'Ark1'!AA5044)</f>
        <v>27.265741863098597</v>
      </c>
      <c r="N275" s="177">
        <f>+IF(I275=0,"",'Ark1'!AB5044)</f>
        <v>3.8838928997161042</v>
      </c>
      <c r="O275" s="250">
        <f>IF(H275=0,"",'Ark1'!W5044)</f>
        <v>59.737623762376238</v>
      </c>
      <c r="P275" s="177">
        <f>IF(H275=0,"",'Ark1'!X5044)</f>
        <v>159.14905880908796</v>
      </c>
      <c r="Q275" s="249"/>
      <c r="R275" s="177">
        <f>IF(H275=0,"",'Ark1'!AA5044)</f>
        <v>27.265741863098597</v>
      </c>
      <c r="S275" s="177">
        <f>IF(H275=0,"",'Ark1'!AB5044)</f>
        <v>3.8838928997161042</v>
      </c>
      <c r="T275" s="177">
        <f>IF(H275=0,"",'Ark1'!AC5044)</f>
        <v>-33.143105434407225</v>
      </c>
      <c r="U275" s="83"/>
      <c r="V275" s="91">
        <f t="shared" si="29"/>
        <v>15.538461538461538</v>
      </c>
      <c r="W275" s="177">
        <f>+'Ark1'!V5044</f>
        <v>6.1428571428571441</v>
      </c>
      <c r="X275" s="255"/>
      <c r="Y275" s="252"/>
      <c r="AB275" s="229"/>
      <c r="AJ275" s="253"/>
      <c r="AK275" s="89"/>
      <c r="AL275" s="89"/>
    </row>
    <row r="276" spans="1:45" s="177" customFormat="1" ht="15.6">
      <c r="A276" s="255"/>
      <c r="B276" s="207">
        <f>+'Ark1'!C5045</f>
        <v>2023</v>
      </c>
      <c r="C276" s="207">
        <f>+'Ark1'!J5045</f>
        <v>116</v>
      </c>
      <c r="D276" s="207" t="s">
        <v>41</v>
      </c>
      <c r="E276" s="207">
        <f>+'Ark1'!D5045</f>
        <v>6</v>
      </c>
      <c r="F276" s="207" t="s">
        <v>572</v>
      </c>
      <c r="G276" s="90">
        <f>+'Ark1'!Q5045</f>
        <v>10</v>
      </c>
      <c r="H276" s="91">
        <f>+'Ark1'!R5045</f>
        <v>115</v>
      </c>
      <c r="I276" s="90">
        <f>IF(H276=0,"",'Ark1'!S5045)</f>
        <v>115</v>
      </c>
      <c r="J276" s="255"/>
      <c r="K276" s="177">
        <f>IF(H276=0,"",100*H276/Måned!$G28)</f>
        <v>7.4481865284974091</v>
      </c>
      <c r="L276" s="255"/>
      <c r="M276" s="177">
        <f>+IF(H276=0,"",'Ark1'!AA5045)</f>
        <v>29.577108938449097</v>
      </c>
      <c r="N276" s="177">
        <f>+IF(I276=0,"",'Ark1'!AB5045)</f>
        <v>4.6566333766506762</v>
      </c>
      <c r="O276" s="250">
        <f>IF(H276=0,"",'Ark1'!W5045)</f>
        <v>59.252173913043478</v>
      </c>
      <c r="P276" s="177">
        <f>IF(H276=0,"",'Ark1'!X5045)</f>
        <v>169.86009703707197</v>
      </c>
      <c r="Q276" s="249"/>
      <c r="R276" s="177">
        <f>IF(H276=0,"",'Ark1'!AA5045)</f>
        <v>29.577108938449097</v>
      </c>
      <c r="S276" s="177">
        <f>IF(H276=0,"",'Ark1'!AB5045)</f>
        <v>4.6566333766506762</v>
      </c>
      <c r="T276" s="177">
        <f>IF(H276=0,"",'Ark1'!AC5045)</f>
        <v>-48.240943614768611</v>
      </c>
      <c r="U276" s="83"/>
      <c r="V276" s="91">
        <f t="shared" si="29"/>
        <v>11.5</v>
      </c>
      <c r="W276" s="177">
        <f>+'Ark1'!V5045</f>
        <v>5.6347826086956516</v>
      </c>
      <c r="X276" s="255"/>
      <c r="Y276" s="91"/>
      <c r="AB276" s="89"/>
      <c r="AC276" s="89"/>
      <c r="AD276" s="89"/>
      <c r="AE276" s="89"/>
      <c r="AF276" s="89"/>
      <c r="AG276" s="89"/>
      <c r="AH276" s="89"/>
      <c r="AI276" s="91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</row>
    <row r="277" spans="1:45" s="177" customFormat="1" ht="15.6">
      <c r="A277" s="255"/>
      <c r="B277" s="207">
        <f>+'Ark1'!C5046</f>
        <v>2023</v>
      </c>
      <c r="C277" s="207">
        <f>+'Ark1'!J5046</f>
        <v>116</v>
      </c>
      <c r="D277" s="207" t="s">
        <v>41</v>
      </c>
      <c r="E277" s="207">
        <f>+'Ark1'!D5046</f>
        <v>7</v>
      </c>
      <c r="F277" s="207" t="s">
        <v>573</v>
      </c>
      <c r="G277" s="90">
        <f>+'Ark1'!Q5046</f>
        <v>0</v>
      </c>
      <c r="H277" s="91">
        <f>+'Ark1'!R5046</f>
        <v>0</v>
      </c>
      <c r="I277" s="90" t="str">
        <f>IF(H277=0,"",'Ark1'!S5046)</f>
        <v/>
      </c>
      <c r="J277" s="255"/>
      <c r="K277" s="177" t="str">
        <f>IF(H277=0,"",100*H277/Måned!$G29)</f>
        <v/>
      </c>
      <c r="L277" s="255"/>
      <c r="M277" s="177" t="str">
        <f>+IF(H277=0,"",'Ark1'!AA5046)</f>
        <v/>
      </c>
      <c r="N277" s="177">
        <f>+IF(I277=0,"",'Ark1'!AB5046)</f>
        <v>0</v>
      </c>
      <c r="O277" s="250" t="str">
        <f>IF(H277=0,"",'Ark1'!W5046)</f>
        <v/>
      </c>
      <c r="P277" s="177" t="str">
        <f>IF(H277=0,"",'Ark1'!X5046)</f>
        <v/>
      </c>
      <c r="Q277" s="249"/>
      <c r="R277" s="177" t="str">
        <f>IF(H277=0,"",'Ark1'!AA5046)</f>
        <v/>
      </c>
      <c r="S277" s="177" t="str">
        <f>IF(H277=0,"",'Ark1'!AB5046)</f>
        <v/>
      </c>
      <c r="T277" s="177" t="str">
        <f>IF(H277=0,"",'Ark1'!AC5046)</f>
        <v/>
      </c>
      <c r="U277" s="83"/>
      <c r="V277" s="91" t="str">
        <f t="shared" si="29"/>
        <v/>
      </c>
      <c r="W277" s="177">
        <f>+'Ark1'!V5046</f>
        <v>0</v>
      </c>
      <c r="X277" s="255"/>
      <c r="Y277" s="91"/>
      <c r="AB277" s="89"/>
      <c r="AC277" s="89"/>
      <c r="AD277" s="89"/>
      <c r="AE277" s="89"/>
      <c r="AF277" s="89"/>
      <c r="AG277" s="89"/>
      <c r="AH277" s="89"/>
      <c r="AI277" s="91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</row>
    <row r="278" spans="1:45" s="177" customFormat="1" ht="15.6">
      <c r="A278" s="255"/>
      <c r="B278" s="207">
        <f>+'Ark1'!C5047</f>
        <v>2023</v>
      </c>
      <c r="C278" s="207">
        <f>+'Ark1'!J5047</f>
        <v>116</v>
      </c>
      <c r="D278" s="207" t="s">
        <v>41</v>
      </c>
      <c r="E278" s="207">
        <f>+'Ark1'!D5047</f>
        <v>8</v>
      </c>
      <c r="F278" s="207" t="s">
        <v>574</v>
      </c>
      <c r="G278" s="90">
        <f>+'Ark1'!Q5047</f>
        <v>0</v>
      </c>
      <c r="H278" s="91">
        <f>+'Ark1'!R5047</f>
        <v>0</v>
      </c>
      <c r="I278" s="90" t="str">
        <f>IF(H278=0,"",'Ark1'!S5047)</f>
        <v/>
      </c>
      <c r="J278" s="255"/>
      <c r="K278" s="177" t="str">
        <f>IF(H278=0,"",100*H278/Måned!$G30)</f>
        <v/>
      </c>
      <c r="L278" s="255"/>
      <c r="M278" s="177" t="str">
        <f>+IF(H278=0,"",'Ark1'!AA5047)</f>
        <v/>
      </c>
      <c r="N278" s="177">
        <f>+IF(I278=0,"",'Ark1'!AB5047)</f>
        <v>0</v>
      </c>
      <c r="O278" s="250" t="str">
        <f>IF(H278=0,"",'Ark1'!W5047)</f>
        <v/>
      </c>
      <c r="P278" s="177" t="str">
        <f>IF(H278=0,"",'Ark1'!X5047)</f>
        <v/>
      </c>
      <c r="Q278" s="249"/>
      <c r="R278" s="177" t="str">
        <f>IF(H278=0,"",'Ark1'!AA5047)</f>
        <v/>
      </c>
      <c r="S278" s="177" t="str">
        <f>IF(H278=0,"",'Ark1'!AB5047)</f>
        <v/>
      </c>
      <c r="T278" s="177" t="str">
        <f>IF(H278=0,"",'Ark1'!AC5047)</f>
        <v/>
      </c>
      <c r="U278" s="83"/>
      <c r="V278" s="91" t="str">
        <f t="shared" si="29"/>
        <v/>
      </c>
      <c r="W278" s="177">
        <f>+'Ark1'!V5047</f>
        <v>0</v>
      </c>
      <c r="X278" s="255"/>
      <c r="Y278" s="91"/>
      <c r="AB278" s="89"/>
      <c r="AC278" s="89"/>
      <c r="AD278" s="89"/>
      <c r="AE278" s="89"/>
      <c r="AF278" s="89"/>
      <c r="AG278" s="89"/>
      <c r="AH278" s="89"/>
      <c r="AI278" s="91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</row>
    <row r="279" spans="1:45" s="177" customFormat="1" ht="15.6">
      <c r="A279" s="255"/>
      <c r="B279" s="207">
        <f>+'Ark1'!C5048</f>
        <v>2023</v>
      </c>
      <c r="C279" s="207">
        <f>+'Ark1'!J5048</f>
        <v>116</v>
      </c>
      <c r="D279" s="207" t="s">
        <v>41</v>
      </c>
      <c r="E279" s="207">
        <f>+'Ark1'!D5048</f>
        <v>9</v>
      </c>
      <c r="F279" s="207" t="s">
        <v>575</v>
      </c>
      <c r="G279" s="90">
        <f>+'Ark1'!Q5048</f>
        <v>0</v>
      </c>
      <c r="H279" s="91">
        <f>+'Ark1'!R5048</f>
        <v>0</v>
      </c>
      <c r="I279" s="90" t="str">
        <f>IF(H279=0,"",'Ark1'!S5048)</f>
        <v/>
      </c>
      <c r="J279" s="255"/>
      <c r="K279" s="177" t="str">
        <f>IF(H279=0,"",100*H279/Måned!$G31)</f>
        <v/>
      </c>
      <c r="L279" s="255"/>
      <c r="M279" s="177" t="str">
        <f>+IF(H279=0,"",'Ark1'!AA5048)</f>
        <v/>
      </c>
      <c r="N279" s="177">
        <f>+IF(I279=0,"",'Ark1'!AB5048)</f>
        <v>0</v>
      </c>
      <c r="O279" s="250" t="str">
        <f>IF(H279=0,"",'Ark1'!W5048)</f>
        <v/>
      </c>
      <c r="P279" s="177" t="str">
        <f>IF(H279=0,"",'Ark1'!X5048)</f>
        <v/>
      </c>
      <c r="Q279" s="249"/>
      <c r="R279" s="177" t="str">
        <f>IF(H279=0,"",'Ark1'!AA5048)</f>
        <v/>
      </c>
      <c r="S279" s="177" t="str">
        <f>IF(H279=0,"",'Ark1'!AB5048)</f>
        <v/>
      </c>
      <c r="T279" s="177" t="str">
        <f>IF(H279=0,"",'Ark1'!AC5048)</f>
        <v/>
      </c>
      <c r="U279" s="83"/>
      <c r="V279" s="91" t="str">
        <f t="shared" si="29"/>
        <v/>
      </c>
      <c r="W279" s="177">
        <f>+'Ark1'!V5048</f>
        <v>0</v>
      </c>
      <c r="X279" s="255"/>
      <c r="Y279" s="91"/>
      <c r="AB279" s="89"/>
      <c r="AC279" s="89"/>
      <c r="AD279" s="89"/>
      <c r="AE279" s="89"/>
      <c r="AF279" s="89"/>
      <c r="AG279" s="89"/>
      <c r="AH279" s="89"/>
      <c r="AI279" s="91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</row>
    <row r="280" spans="1:45" s="177" customFormat="1" ht="15.6">
      <c r="A280" s="255"/>
      <c r="B280" s="207">
        <f>+'Ark1'!C5049</f>
        <v>2023</v>
      </c>
      <c r="C280" s="207">
        <f>+'Ark1'!J5049</f>
        <v>116</v>
      </c>
      <c r="D280" s="207" t="s">
        <v>41</v>
      </c>
      <c r="E280" s="207">
        <f>+'Ark1'!D5049</f>
        <v>10</v>
      </c>
      <c r="F280" s="207" t="s">
        <v>576</v>
      </c>
      <c r="G280" s="90">
        <f>+'Ark1'!Q5049</f>
        <v>0</v>
      </c>
      <c r="H280" s="91">
        <f>+'Ark1'!R5049</f>
        <v>0</v>
      </c>
      <c r="I280" s="90" t="str">
        <f>IF(H280=0,"",'Ark1'!S5049)</f>
        <v/>
      </c>
      <c r="J280" s="255"/>
      <c r="K280" s="177" t="str">
        <f>IF(H280=0,"",100*H280/Måned!$G32)</f>
        <v/>
      </c>
      <c r="L280" s="255"/>
      <c r="M280" s="177" t="str">
        <f>+IF(H280=0,"",'Ark1'!AA5049)</f>
        <v/>
      </c>
      <c r="N280" s="177">
        <f>+IF(I280=0,"",'Ark1'!AB5049)</f>
        <v>0</v>
      </c>
      <c r="O280" s="250" t="str">
        <f>IF(H280=0,"",'Ark1'!W5049)</f>
        <v/>
      </c>
      <c r="P280" s="177" t="str">
        <f>IF(H280=0,"",'Ark1'!X5049)</f>
        <v/>
      </c>
      <c r="Q280" s="249"/>
      <c r="R280" s="177" t="str">
        <f>IF(H280=0,"",'Ark1'!AA5049)</f>
        <v/>
      </c>
      <c r="S280" s="177" t="str">
        <f>IF(H280=0,"",'Ark1'!AB5049)</f>
        <v/>
      </c>
      <c r="T280" s="177" t="str">
        <f>IF(H280=0,"",'Ark1'!AC5049)</f>
        <v/>
      </c>
      <c r="U280" s="83"/>
      <c r="V280" s="91" t="str">
        <f t="shared" si="29"/>
        <v/>
      </c>
      <c r="W280" s="177">
        <f>+'Ark1'!V5049</f>
        <v>0</v>
      </c>
      <c r="X280" s="255"/>
      <c r="Y280" s="91"/>
      <c r="AB280" s="89"/>
      <c r="AC280" s="89"/>
      <c r="AD280" s="89"/>
      <c r="AE280" s="89"/>
      <c r="AF280" s="89"/>
      <c r="AG280" s="89"/>
      <c r="AH280" s="89"/>
      <c r="AI280" s="91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</row>
    <row r="281" spans="1:45" s="177" customFormat="1" ht="15.6">
      <c r="A281" s="255"/>
      <c r="B281" s="207">
        <f>+'Ark1'!C5050</f>
        <v>2023</v>
      </c>
      <c r="C281" s="207">
        <f>+'Ark1'!J5050</f>
        <v>116</v>
      </c>
      <c r="D281" s="207" t="s">
        <v>41</v>
      </c>
      <c r="E281" s="207">
        <f>+'Ark1'!D5050</f>
        <v>11</v>
      </c>
      <c r="F281" s="207" t="s">
        <v>577</v>
      </c>
      <c r="G281" s="90">
        <f>+'Ark1'!Q5050</f>
        <v>0</v>
      </c>
      <c r="H281" s="91">
        <f>+'Ark1'!R5050</f>
        <v>0</v>
      </c>
      <c r="I281" s="90" t="str">
        <f>IF(H281=0,"",'Ark1'!S5050)</f>
        <v/>
      </c>
      <c r="J281" s="255"/>
      <c r="K281" s="177" t="str">
        <f>IF(H281=0,"",100*H281/Måned!$G33)</f>
        <v/>
      </c>
      <c r="L281" s="255"/>
      <c r="M281" s="177" t="str">
        <f>+IF(H281=0,"",'Ark1'!AA5050)</f>
        <v/>
      </c>
      <c r="N281" s="177">
        <f>+IF(I281=0,"",'Ark1'!AB5050)</f>
        <v>0</v>
      </c>
      <c r="O281" s="250" t="str">
        <f>IF(H281=0,"",'Ark1'!W5050)</f>
        <v/>
      </c>
      <c r="P281" s="177" t="str">
        <f>IF(H281=0,"",'Ark1'!X5050)</f>
        <v/>
      </c>
      <c r="Q281" s="249"/>
      <c r="R281" s="177" t="str">
        <f>IF(H281=0,"",'Ark1'!AA5050)</f>
        <v/>
      </c>
      <c r="S281" s="177" t="str">
        <f>IF(H281=0,"",'Ark1'!AB5050)</f>
        <v/>
      </c>
      <c r="T281" s="177" t="str">
        <f>IF(H281=0,"",'Ark1'!AC5050)</f>
        <v/>
      </c>
      <c r="U281" s="83"/>
      <c r="V281" s="91" t="str">
        <f t="shared" si="29"/>
        <v/>
      </c>
      <c r="W281" s="177">
        <f>+'Ark1'!V5050</f>
        <v>0</v>
      </c>
      <c r="X281" s="255"/>
      <c r="Y281" s="91"/>
      <c r="AB281" s="89"/>
      <c r="AC281" s="89"/>
      <c r="AD281" s="89"/>
      <c r="AE281" s="89"/>
      <c r="AF281" s="89"/>
      <c r="AG281" s="89"/>
      <c r="AH281" s="89"/>
      <c r="AI281" s="91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</row>
    <row r="282" spans="1:45" s="177" customFormat="1" ht="15.6">
      <c r="A282" s="255"/>
      <c r="B282" s="207">
        <f>+'Ark1'!C5051</f>
        <v>2023</v>
      </c>
      <c r="C282" s="207">
        <f>+'Ark1'!J5051</f>
        <v>116</v>
      </c>
      <c r="D282" s="207" t="s">
        <v>41</v>
      </c>
      <c r="E282" s="207">
        <f>+'Ark1'!D5051</f>
        <v>12</v>
      </c>
      <c r="F282" s="207" t="s">
        <v>578</v>
      </c>
      <c r="G282" s="90">
        <f>+'Ark1'!Q5051</f>
        <v>0</v>
      </c>
      <c r="H282" s="91">
        <f>+'Ark1'!R5051</f>
        <v>0</v>
      </c>
      <c r="I282" s="90" t="str">
        <f>IF(H282=0,"",'Ark1'!S5051)</f>
        <v/>
      </c>
      <c r="J282" s="255"/>
      <c r="K282" s="177" t="str">
        <f>IF(H282=0,"",100*H282/Måned!$G34)</f>
        <v/>
      </c>
      <c r="L282" s="255"/>
      <c r="M282" s="177" t="str">
        <f>+IF(H282=0,"",'Ark1'!AA5051)</f>
        <v/>
      </c>
      <c r="N282" s="177">
        <f>+IF(I282=0,"",'Ark1'!AB5051)</f>
        <v>0</v>
      </c>
      <c r="O282" s="250" t="str">
        <f>IF(H282=0,"",'Ark1'!W5051)</f>
        <v/>
      </c>
      <c r="P282" s="177" t="str">
        <f>IF(H282=0,"",'Ark1'!X5051)</f>
        <v/>
      </c>
      <c r="Q282" s="249"/>
      <c r="R282" s="177" t="str">
        <f>IF(H282=0,"",'Ark1'!AA5051)</f>
        <v/>
      </c>
      <c r="S282" s="177" t="str">
        <f>IF(H282=0,"",'Ark1'!AB5051)</f>
        <v/>
      </c>
      <c r="T282" s="177" t="str">
        <f>IF(H282=0,"",'Ark1'!AC5051)</f>
        <v/>
      </c>
      <c r="U282" s="83"/>
      <c r="V282" s="91" t="str">
        <f t="shared" si="29"/>
        <v/>
      </c>
      <c r="W282" s="177">
        <f>+'Ark1'!V5051</f>
        <v>0</v>
      </c>
      <c r="X282" s="255"/>
      <c r="Y282" s="91"/>
      <c r="AB282" s="89"/>
      <c r="AC282" s="89"/>
      <c r="AD282" s="89"/>
      <c r="AE282" s="89"/>
      <c r="AF282" s="89"/>
      <c r="AG282" s="89"/>
      <c r="AH282" s="89"/>
      <c r="AI282" s="91"/>
      <c r="AJ282" s="90"/>
      <c r="AK282" s="90"/>
      <c r="AL282" s="90"/>
      <c r="AM282" s="90"/>
      <c r="AN282" s="90"/>
      <c r="AO282" s="90"/>
      <c r="AP282" s="90"/>
      <c r="AQ282" s="90"/>
      <c r="AR282" s="90"/>
      <c r="AS282" s="90"/>
    </row>
    <row r="283" spans="1:45" s="177" customFormat="1">
      <c r="A283" s="255"/>
      <c r="B283" s="255"/>
      <c r="C283" s="255"/>
      <c r="D283" s="255"/>
      <c r="E283" s="255"/>
      <c r="F283" s="255"/>
      <c r="G283" s="255"/>
      <c r="H283" s="255"/>
      <c r="I283" s="255"/>
      <c r="J283" s="255"/>
      <c r="K283" s="255"/>
      <c r="L283" s="255"/>
      <c r="M283" s="255"/>
      <c r="N283" s="255"/>
      <c r="O283" s="255"/>
      <c r="P283" s="255"/>
      <c r="Q283" s="255"/>
      <c r="R283" s="255"/>
      <c r="S283" s="255"/>
      <c r="T283" s="255"/>
      <c r="U283" s="255"/>
      <c r="V283" s="255"/>
      <c r="W283" s="256"/>
      <c r="X283" s="255"/>
      <c r="Y283" s="91"/>
      <c r="AB283" s="89"/>
      <c r="AC283" s="89"/>
      <c r="AD283" s="89"/>
      <c r="AE283" s="89"/>
      <c r="AF283" s="89"/>
      <c r="AG283" s="89"/>
      <c r="AH283" s="89"/>
      <c r="AI283" s="91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</row>
    <row r="284" spans="1:45" s="177" customFormat="1" ht="15.6">
      <c r="A284" s="255"/>
      <c r="B284" s="207">
        <f>+'Ark1'!C5052</f>
        <v>2023</v>
      </c>
      <c r="C284" s="207">
        <f>+'Ark1'!J5052</f>
        <v>117</v>
      </c>
      <c r="D284" s="207" t="s">
        <v>42</v>
      </c>
      <c r="E284" s="207">
        <f>+'Ark1'!D5052</f>
        <v>1</v>
      </c>
      <c r="F284" s="207" t="s">
        <v>568</v>
      </c>
      <c r="G284" s="90">
        <f>+'Ark1'!Q5052</f>
        <v>37</v>
      </c>
      <c r="H284" s="91">
        <f>+'Ark1'!R5052</f>
        <v>307</v>
      </c>
      <c r="I284" s="90">
        <f>IF(H284=0,"",'Ark1'!S5052)</f>
        <v>306</v>
      </c>
      <c r="J284" s="255"/>
      <c r="K284" s="177">
        <f>IF(H284=0,"",100*H284/Måned!$G23)</f>
        <v>12.454361054766734</v>
      </c>
      <c r="L284" s="255"/>
      <c r="M284" s="177">
        <f>+IF(H284=0,"",'Ark1'!AA5052)</f>
        <v>36.524433798195346</v>
      </c>
      <c r="N284" s="177">
        <f>+IF(I284=0,"",'Ark1'!AB5052)</f>
        <v>6.0685526584414893</v>
      </c>
      <c r="O284" s="250">
        <f>IF(H284=0,"",'Ark1'!W5052)</f>
        <v>58.052287581699353</v>
      </c>
      <c r="P284" s="177">
        <f>IF(H284=0,"",'Ark1'!X5052)</f>
        <v>177.80181464633463</v>
      </c>
      <c r="Q284" s="249"/>
      <c r="R284" s="177">
        <f>IF(H284=0,"",'Ark1'!AA5052)</f>
        <v>36.524433798195346</v>
      </c>
      <c r="S284" s="177">
        <f>IF(H284=0,"",'Ark1'!AB5052)</f>
        <v>6.0685526584414893</v>
      </c>
      <c r="T284" s="177">
        <f>IF(H284=0,"",'Ark1'!AC5052)</f>
        <v>-66.222544906469807</v>
      </c>
      <c r="U284" s="83"/>
      <c r="V284" s="91">
        <f t="shared" si="29"/>
        <v>8.2702702702702702</v>
      </c>
      <c r="W284" s="177">
        <f>+'Ark1'!V5052</f>
        <v>6.1889250814332266</v>
      </c>
      <c r="X284" s="255"/>
      <c r="Y284" s="91"/>
      <c r="AB284" s="89"/>
      <c r="AC284" s="89"/>
      <c r="AD284" s="89"/>
      <c r="AE284" s="89"/>
      <c r="AF284" s="89"/>
      <c r="AG284" s="89"/>
      <c r="AH284" s="89"/>
      <c r="AI284" s="91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</row>
    <row r="285" spans="1:45" s="177" customFormat="1" ht="15.6">
      <c r="A285" s="255"/>
      <c r="B285" s="207">
        <f>+'Ark1'!C5053</f>
        <v>2023</v>
      </c>
      <c r="C285" s="207">
        <f>+'Ark1'!J5053</f>
        <v>117</v>
      </c>
      <c r="D285" s="207" t="s">
        <v>42</v>
      </c>
      <c r="E285" s="207">
        <f>+'Ark1'!D5053</f>
        <v>2</v>
      </c>
      <c r="F285" s="207" t="s">
        <v>569</v>
      </c>
      <c r="G285" s="90">
        <f>+'Ark1'!Q5053</f>
        <v>39</v>
      </c>
      <c r="H285" s="91">
        <f>+'Ark1'!R5053</f>
        <v>390</v>
      </c>
      <c r="I285" s="90">
        <f>IF(H285=0,"",'Ark1'!S5053)</f>
        <v>390</v>
      </c>
      <c r="J285" s="255"/>
      <c r="K285" s="177">
        <f>IF(H285=0,"",100*H285/Måned!$G24)</f>
        <v>14.959723820483314</v>
      </c>
      <c r="L285" s="255"/>
      <c r="M285" s="177">
        <f>+IF(H285=0,"",'Ark1'!AA5053)</f>
        <v>31.734771874973685</v>
      </c>
      <c r="N285" s="177">
        <f>+IF(I285=0,"",'Ark1'!AB5053)</f>
        <v>4.8356697066861996</v>
      </c>
      <c r="O285" s="250">
        <f>IF(H285=0,"",'Ark1'!W5053)</f>
        <v>59.274358974358989</v>
      </c>
      <c r="P285" s="177">
        <f>IF(H285=0,"",'Ark1'!X5053)</f>
        <v>167.03391949329125</v>
      </c>
      <c r="Q285" s="249"/>
      <c r="R285" s="177">
        <f>IF(H285=0,"",'Ark1'!AA5053)</f>
        <v>31.734771874973685</v>
      </c>
      <c r="S285" s="177">
        <f>IF(H285=0,"",'Ark1'!AB5053)</f>
        <v>4.8356697066861996</v>
      </c>
      <c r="T285" s="177">
        <f>IF(H285=0,"",'Ark1'!AC5053)</f>
        <v>-54.743033526142611</v>
      </c>
      <c r="U285" s="83"/>
      <c r="V285" s="91">
        <f t="shared" si="29"/>
        <v>10</v>
      </c>
      <c r="W285" s="177">
        <f>+'Ark1'!V5053</f>
        <v>4.9974358974358974</v>
      </c>
      <c r="X285" s="255"/>
      <c r="Y285" s="91"/>
      <c r="AB285" s="89"/>
      <c r="AC285" s="89"/>
      <c r="AD285" s="89"/>
      <c r="AE285" s="89"/>
      <c r="AF285" s="89"/>
      <c r="AG285" s="89"/>
      <c r="AH285" s="89"/>
      <c r="AI285" s="91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</row>
    <row r="286" spans="1:45" s="177" customFormat="1" ht="15.6">
      <c r="A286" s="255"/>
      <c r="B286" s="207">
        <f>+'Ark1'!C5054</f>
        <v>2023</v>
      </c>
      <c r="C286" s="207">
        <f>+'Ark1'!J5054</f>
        <v>117</v>
      </c>
      <c r="D286" s="207" t="s">
        <v>42</v>
      </c>
      <c r="E286" s="207">
        <f>+'Ark1'!D5054</f>
        <v>3</v>
      </c>
      <c r="F286" s="207" t="s">
        <v>570</v>
      </c>
      <c r="G286" s="90">
        <f>+'Ark1'!Q5054</f>
        <v>37</v>
      </c>
      <c r="H286" s="91">
        <f>+'Ark1'!R5054</f>
        <v>451</v>
      </c>
      <c r="I286" s="90">
        <f>IF(H286=0,"",'Ark1'!S5054)</f>
        <v>448</v>
      </c>
      <c r="J286" s="255"/>
      <c r="K286" s="177">
        <f>IF(H286=0,"",100*H286/Måned!$G25)</f>
        <v>15.455791638108293</v>
      </c>
      <c r="L286" s="255"/>
      <c r="M286" s="177">
        <f>+IF(H286=0,"",'Ark1'!AA5054)</f>
        <v>28.980224467663209</v>
      </c>
      <c r="N286" s="177">
        <f>+IF(I286=0,"",'Ark1'!AB5054)</f>
        <v>4.217745416106724</v>
      </c>
      <c r="O286" s="250">
        <f>IF(H286=0,"",'Ark1'!W5054)</f>
        <v>59.109375</v>
      </c>
      <c r="P286" s="177">
        <f>IF(H286=0,"",'Ark1'!X5054)</f>
        <v>166.65289365392411</v>
      </c>
      <c r="Q286" s="249"/>
      <c r="R286" s="177">
        <f>IF(H286=0,"",'Ark1'!AA5054)</f>
        <v>28.980224467663209</v>
      </c>
      <c r="S286" s="177">
        <f>IF(H286=0,"",'Ark1'!AB5054)</f>
        <v>4.217745416106724</v>
      </c>
      <c r="T286" s="177">
        <f>IF(H286=0,"",'Ark1'!AC5054)</f>
        <v>-47.772946515320861</v>
      </c>
      <c r="U286" s="83"/>
      <c r="V286" s="91">
        <f t="shared" si="29"/>
        <v>12.108108108108109</v>
      </c>
      <c r="W286" s="177">
        <f>+'Ark1'!V5054</f>
        <v>6.0576496674057649</v>
      </c>
      <c r="X286" s="255"/>
      <c r="Y286" s="91"/>
      <c r="AB286" s="89"/>
      <c r="AC286" s="89"/>
      <c r="AD286" s="89"/>
      <c r="AE286" s="89"/>
      <c r="AF286" s="89"/>
      <c r="AG286" s="89"/>
      <c r="AH286" s="89"/>
      <c r="AI286" s="91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</row>
    <row r="287" spans="1:45" s="177" customFormat="1" ht="15.6">
      <c r="A287" s="255"/>
      <c r="B287" s="207">
        <f>+'Ark1'!C5055</f>
        <v>2023</v>
      </c>
      <c r="C287" s="207">
        <f>+'Ark1'!J5055</f>
        <v>117</v>
      </c>
      <c r="D287" s="207" t="s">
        <v>42</v>
      </c>
      <c r="E287" s="207">
        <f>+'Ark1'!D5055</f>
        <v>4</v>
      </c>
      <c r="F287" s="207" t="s">
        <v>571</v>
      </c>
      <c r="G287" s="90">
        <f>+'Ark1'!Q5055</f>
        <v>36</v>
      </c>
      <c r="H287" s="91">
        <f>+'Ark1'!R5055</f>
        <v>304</v>
      </c>
      <c r="I287" s="90">
        <f>IF(H287=0,"",'Ark1'!S5055)</f>
        <v>302</v>
      </c>
      <c r="J287" s="255"/>
      <c r="K287" s="177">
        <f>IF(H287=0,"",100*H287/Måned!$G26)</f>
        <v>12.666666666666666</v>
      </c>
      <c r="L287" s="255"/>
      <c r="M287" s="177">
        <f>+IF(H287=0,"",'Ark1'!AA5055)</f>
        <v>36.248182313337928</v>
      </c>
      <c r="N287" s="177">
        <f>+IF(I287=0,"",'Ark1'!AB5055)</f>
        <v>6.5365857116104484</v>
      </c>
      <c r="O287" s="250">
        <f>IF(H287=0,"",'Ark1'!W5055)</f>
        <v>58.069536423841051</v>
      </c>
      <c r="P287" s="177">
        <f>IF(H287=0,"",'Ark1'!X5055)</f>
        <v>178.18790271996363</v>
      </c>
      <c r="Q287" s="249"/>
      <c r="R287" s="177">
        <f>IF(H287=0,"",'Ark1'!AA5055)</f>
        <v>36.248182313337928</v>
      </c>
      <c r="S287" s="177">
        <f>IF(H287=0,"",'Ark1'!AB5055)</f>
        <v>6.5365857116104484</v>
      </c>
      <c r="T287" s="177">
        <f>IF(H287=0,"",'Ark1'!AC5055)</f>
        <v>-68.59914418588248</v>
      </c>
      <c r="U287" s="83"/>
      <c r="V287" s="91">
        <f t="shared" si="29"/>
        <v>8.3888888888888893</v>
      </c>
      <c r="W287" s="177">
        <f>+'Ark1'!V5055</f>
        <v>5.5625</v>
      </c>
      <c r="X287" s="255"/>
      <c r="Y287" s="91"/>
      <c r="AB287" s="89"/>
      <c r="AC287" s="89"/>
      <c r="AD287" s="89"/>
      <c r="AE287" s="89"/>
      <c r="AF287" s="89"/>
      <c r="AG287" s="89"/>
      <c r="AH287" s="89"/>
      <c r="AI287" s="91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</row>
    <row r="288" spans="1:45" s="177" customFormat="1" ht="15.6">
      <c r="A288" s="255"/>
      <c r="B288" s="207">
        <f>+'Ark1'!C5056</f>
        <v>2023</v>
      </c>
      <c r="C288" s="207">
        <f>+'Ark1'!J5056</f>
        <v>117</v>
      </c>
      <c r="D288" s="207" t="s">
        <v>42</v>
      </c>
      <c r="E288" s="207">
        <f>+'Ark1'!D5056</f>
        <v>5</v>
      </c>
      <c r="F288" s="207" t="s">
        <v>467</v>
      </c>
      <c r="G288" s="90">
        <f>+'Ark1'!Q5056</f>
        <v>41</v>
      </c>
      <c r="H288" s="91">
        <f>+'Ark1'!R5056</f>
        <v>412</v>
      </c>
      <c r="I288" s="90">
        <f>IF(H288=0,"",'Ark1'!S5056)</f>
        <v>411</v>
      </c>
      <c r="J288" s="255"/>
      <c r="K288" s="177">
        <f>IF(H288=0,"",100*H288/Måned!$G27)</f>
        <v>15.512048192771084</v>
      </c>
      <c r="L288" s="255"/>
      <c r="M288" s="177">
        <f>+IF(H288=0,"",'Ark1'!AA5056)</f>
        <v>29.478132418883785</v>
      </c>
      <c r="N288" s="177">
        <f>+IF(I288=0,"",'Ark1'!AB5056)</f>
        <v>4.12535131252978</v>
      </c>
      <c r="O288" s="250">
        <f>IF(H288=0,"",'Ark1'!W5056)</f>
        <v>59.481751824817515</v>
      </c>
      <c r="P288" s="177">
        <f>IF(H288=0,"",'Ark1'!X5056)</f>
        <v>163.33925885409556</v>
      </c>
      <c r="Q288" s="249"/>
      <c r="R288" s="177">
        <f>IF(H288=0,"",'Ark1'!AA5056)</f>
        <v>29.478132418883785</v>
      </c>
      <c r="S288" s="177">
        <f>IF(H288=0,"",'Ark1'!AB5056)</f>
        <v>4.12535131252978</v>
      </c>
      <c r="T288" s="177">
        <f>IF(H288=0,"",'Ark1'!AC5056)</f>
        <v>-49.621548594044</v>
      </c>
      <c r="U288" s="83"/>
      <c r="V288" s="91">
        <f t="shared" si="29"/>
        <v>10.024390243902438</v>
      </c>
      <c r="W288" s="177">
        <f>+'Ark1'!V5056</f>
        <v>5.7961165048543695</v>
      </c>
      <c r="X288" s="255"/>
      <c r="Y288" s="91"/>
      <c r="AB288" s="89"/>
      <c r="AC288" s="89"/>
      <c r="AD288" s="89"/>
      <c r="AE288" s="89"/>
      <c r="AF288" s="89"/>
      <c r="AG288" s="89"/>
      <c r="AH288" s="89"/>
      <c r="AI288" s="91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</row>
    <row r="289" spans="1:45" ht="15.6">
      <c r="A289" s="255"/>
      <c r="B289" s="207">
        <f>+'Ark1'!C5057</f>
        <v>2023</v>
      </c>
      <c r="C289" s="207">
        <f>+'Ark1'!J5057</f>
        <v>117</v>
      </c>
      <c r="D289" s="207" t="s">
        <v>42</v>
      </c>
      <c r="E289" s="207">
        <f>+'Ark1'!D5057</f>
        <v>6</v>
      </c>
      <c r="F289" s="207" t="s">
        <v>572</v>
      </c>
      <c r="G289" s="90">
        <f>+'Ark1'!Q5057</f>
        <v>31</v>
      </c>
      <c r="H289" s="91">
        <f>+'Ark1'!R5057</f>
        <v>198</v>
      </c>
      <c r="I289" s="90">
        <f>IF(H289=0,"",'Ark1'!S5057)</f>
        <v>198</v>
      </c>
      <c r="J289" s="255"/>
      <c r="K289" s="177">
        <f>IF(H289=0,"",100*H289/Måned!$G28)</f>
        <v>12.823834196891191</v>
      </c>
      <c r="L289" s="255"/>
      <c r="M289" s="177">
        <f>+IF(H289=0,"",'Ark1'!AA5057)</f>
        <v>30.764344567927711</v>
      </c>
      <c r="N289" s="177">
        <f>+IF(I289=0,"",'Ark1'!AB5057)</f>
        <v>4.0156724139589643</v>
      </c>
      <c r="O289" s="250">
        <f>IF(H289=0,"",'Ark1'!W5057)</f>
        <v>59.752525252525231</v>
      </c>
      <c r="P289" s="177">
        <f>IF(H289=0,"",'Ark1'!X5057)</f>
        <v>172.55490987885355</v>
      </c>
      <c r="Q289" s="249"/>
      <c r="R289" s="177">
        <f>IF(H289=0,"",'Ark1'!AA5057)</f>
        <v>30.764344567927711</v>
      </c>
      <c r="S289" s="177">
        <f>IF(H289=0,"",'Ark1'!AB5057)</f>
        <v>4.0156724139589643</v>
      </c>
      <c r="T289" s="177">
        <f>IF(H289=0,"",'Ark1'!AC5057)</f>
        <v>-38.637529010151326</v>
      </c>
      <c r="U289" s="83"/>
      <c r="V289" s="91">
        <f t="shared" si="29"/>
        <v>6.387096774193548</v>
      </c>
      <c r="W289" s="177">
        <f>+'Ark1'!V5057</f>
        <v>5.3787878787878798</v>
      </c>
      <c r="X289" s="255"/>
      <c r="Y289" s="252"/>
      <c r="AB289" s="229"/>
      <c r="AJ289" s="253"/>
      <c r="AK289" s="89"/>
      <c r="AL289" s="89"/>
    </row>
    <row r="290" spans="1:45" s="177" customFormat="1" ht="15.6">
      <c r="A290" s="255"/>
      <c r="B290" s="207">
        <f>+'Ark1'!C5058</f>
        <v>2023</v>
      </c>
      <c r="C290" s="207">
        <f>+'Ark1'!J5058</f>
        <v>117</v>
      </c>
      <c r="D290" s="207" t="s">
        <v>42</v>
      </c>
      <c r="E290" s="207">
        <f>+'Ark1'!D5058</f>
        <v>7</v>
      </c>
      <c r="F290" s="207" t="s">
        <v>573</v>
      </c>
      <c r="G290" s="90">
        <f>+'Ark1'!Q5058</f>
        <v>0</v>
      </c>
      <c r="H290" s="91">
        <f>+'Ark1'!R5058</f>
        <v>0</v>
      </c>
      <c r="I290" s="90" t="str">
        <f>IF(H290=0,"",'Ark1'!S5058)</f>
        <v/>
      </c>
      <c r="J290" s="255"/>
      <c r="K290" s="177" t="str">
        <f>IF(H290=0,"",100*H290/Måned!$G29)</f>
        <v/>
      </c>
      <c r="L290" s="255"/>
      <c r="M290" s="177" t="str">
        <f>+IF(H290=0,"",'Ark1'!AA5058)</f>
        <v/>
      </c>
      <c r="N290" s="177">
        <f>+IF(I290=0,"",'Ark1'!AB5058)</f>
        <v>0</v>
      </c>
      <c r="O290" s="250" t="str">
        <f>IF(H290=0,"",'Ark1'!W5058)</f>
        <v/>
      </c>
      <c r="P290" s="177" t="str">
        <f>IF(H290=0,"",'Ark1'!X5058)</f>
        <v/>
      </c>
      <c r="Q290" s="249"/>
      <c r="R290" s="177" t="str">
        <f>IF(H290=0,"",'Ark1'!AA5058)</f>
        <v/>
      </c>
      <c r="S290" s="177" t="str">
        <f>IF(H290=0,"",'Ark1'!AB5058)</f>
        <v/>
      </c>
      <c r="T290" s="177" t="str">
        <f>IF(H290=0,"",'Ark1'!AC5058)</f>
        <v/>
      </c>
      <c r="U290" s="83"/>
      <c r="V290" s="91" t="str">
        <f t="shared" si="29"/>
        <v/>
      </c>
      <c r="W290" s="177">
        <f>+'Ark1'!V5058</f>
        <v>0</v>
      </c>
      <c r="X290" s="255"/>
      <c r="Y290" s="91"/>
      <c r="AB290" s="89"/>
      <c r="AC290" s="89"/>
      <c r="AD290" s="89"/>
      <c r="AE290" s="89"/>
      <c r="AF290" s="89"/>
      <c r="AG290" s="89"/>
      <c r="AH290" s="89"/>
      <c r="AI290" s="91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</row>
    <row r="291" spans="1:45" s="177" customFormat="1" ht="15.6">
      <c r="A291" s="255"/>
      <c r="B291" s="207">
        <f>+'Ark1'!C5059</f>
        <v>2023</v>
      </c>
      <c r="C291" s="207">
        <f>+'Ark1'!J5059</f>
        <v>117</v>
      </c>
      <c r="D291" s="207" t="s">
        <v>42</v>
      </c>
      <c r="E291" s="207">
        <f>+'Ark1'!D5059</f>
        <v>8</v>
      </c>
      <c r="F291" s="207" t="s">
        <v>574</v>
      </c>
      <c r="G291" s="90">
        <f>+'Ark1'!Q5059</f>
        <v>0</v>
      </c>
      <c r="H291" s="91">
        <f>+'Ark1'!R5059</f>
        <v>0</v>
      </c>
      <c r="I291" s="90" t="str">
        <f>IF(H291=0,"",'Ark1'!S5059)</f>
        <v/>
      </c>
      <c r="J291" s="255"/>
      <c r="K291" s="177" t="str">
        <f>IF(H291=0,"",100*H291/Måned!$G30)</f>
        <v/>
      </c>
      <c r="L291" s="255"/>
      <c r="M291" s="177" t="str">
        <f>+IF(H291=0,"",'Ark1'!AA5059)</f>
        <v/>
      </c>
      <c r="N291" s="177">
        <f>+IF(I291=0,"",'Ark1'!AB5059)</f>
        <v>0</v>
      </c>
      <c r="O291" s="250" t="str">
        <f>IF(H291=0,"",'Ark1'!W5059)</f>
        <v/>
      </c>
      <c r="P291" s="177" t="str">
        <f>IF(H291=0,"",'Ark1'!X5059)</f>
        <v/>
      </c>
      <c r="Q291" s="249"/>
      <c r="R291" s="177" t="str">
        <f>IF(H291=0,"",'Ark1'!AA5059)</f>
        <v/>
      </c>
      <c r="S291" s="177" t="str">
        <f>IF(H291=0,"",'Ark1'!AB5059)</f>
        <v/>
      </c>
      <c r="T291" s="177" t="str">
        <f>IF(H291=0,"",'Ark1'!AC5059)</f>
        <v/>
      </c>
      <c r="U291" s="83"/>
      <c r="V291" s="91" t="str">
        <f t="shared" si="29"/>
        <v/>
      </c>
      <c r="W291" s="177">
        <f>+'Ark1'!V5059</f>
        <v>0</v>
      </c>
      <c r="X291" s="255"/>
      <c r="Y291" s="91"/>
      <c r="AB291" s="89"/>
      <c r="AC291" s="89"/>
      <c r="AD291" s="89"/>
      <c r="AE291" s="89"/>
      <c r="AF291" s="89"/>
      <c r="AG291" s="89"/>
      <c r="AH291" s="89"/>
      <c r="AI291" s="91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</row>
    <row r="292" spans="1:45" s="177" customFormat="1" ht="15.6">
      <c r="A292" s="255"/>
      <c r="B292" s="207">
        <f>+'Ark1'!C5060</f>
        <v>2023</v>
      </c>
      <c r="C292" s="207">
        <f>+'Ark1'!J5060</f>
        <v>117</v>
      </c>
      <c r="D292" s="207" t="s">
        <v>42</v>
      </c>
      <c r="E292" s="207">
        <f>+'Ark1'!D5060</f>
        <v>9</v>
      </c>
      <c r="F292" s="207" t="s">
        <v>575</v>
      </c>
      <c r="G292" s="90">
        <f>+'Ark1'!Q5060</f>
        <v>0</v>
      </c>
      <c r="H292" s="91">
        <f>+'Ark1'!R5060</f>
        <v>0</v>
      </c>
      <c r="I292" s="90" t="str">
        <f>IF(H292=0,"",'Ark1'!S5060)</f>
        <v/>
      </c>
      <c r="J292" s="255"/>
      <c r="K292" s="177" t="str">
        <f>IF(H292=0,"",100*H292/Måned!$G31)</f>
        <v/>
      </c>
      <c r="L292" s="255"/>
      <c r="M292" s="177" t="str">
        <f>+IF(H292=0,"",'Ark1'!AA5060)</f>
        <v/>
      </c>
      <c r="N292" s="177">
        <f>+IF(I292=0,"",'Ark1'!AB5060)</f>
        <v>0</v>
      </c>
      <c r="O292" s="250" t="str">
        <f>IF(H292=0,"",'Ark1'!W5060)</f>
        <v/>
      </c>
      <c r="P292" s="177" t="str">
        <f>IF(H292=0,"",'Ark1'!X5060)</f>
        <v/>
      </c>
      <c r="Q292" s="249"/>
      <c r="R292" s="177" t="str">
        <f>IF(H292=0,"",'Ark1'!AA5060)</f>
        <v/>
      </c>
      <c r="S292" s="177" t="str">
        <f>IF(H292=0,"",'Ark1'!AB5060)</f>
        <v/>
      </c>
      <c r="T292" s="177" t="str">
        <f>IF(H292=0,"",'Ark1'!AC5060)</f>
        <v/>
      </c>
      <c r="U292" s="83"/>
      <c r="V292" s="91" t="str">
        <f t="shared" si="29"/>
        <v/>
      </c>
      <c r="W292" s="177">
        <f>+'Ark1'!V5060</f>
        <v>0</v>
      </c>
      <c r="X292" s="255"/>
      <c r="Y292" s="91"/>
      <c r="AB292" s="89"/>
      <c r="AC292" s="89"/>
      <c r="AD292" s="89"/>
      <c r="AE292" s="89"/>
      <c r="AF292" s="89"/>
      <c r="AG292" s="89"/>
      <c r="AH292" s="89"/>
      <c r="AI292" s="91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</row>
    <row r="293" spans="1:45" s="177" customFormat="1" ht="15.6">
      <c r="A293" s="255"/>
      <c r="B293" s="207">
        <f>+'Ark1'!C5061</f>
        <v>2023</v>
      </c>
      <c r="C293" s="207">
        <f>+'Ark1'!J5061</f>
        <v>117</v>
      </c>
      <c r="D293" s="207" t="s">
        <v>42</v>
      </c>
      <c r="E293" s="207">
        <f>+'Ark1'!D5061</f>
        <v>10</v>
      </c>
      <c r="F293" s="207" t="s">
        <v>576</v>
      </c>
      <c r="G293" s="90">
        <f>+'Ark1'!Q5061</f>
        <v>0</v>
      </c>
      <c r="H293" s="91">
        <f>+'Ark1'!R5061</f>
        <v>0</v>
      </c>
      <c r="I293" s="90" t="str">
        <f>IF(H293=0,"",'Ark1'!S5061)</f>
        <v/>
      </c>
      <c r="J293" s="255"/>
      <c r="K293" s="177" t="str">
        <f>IF(H293=0,"",100*H293/Måned!$G32)</f>
        <v/>
      </c>
      <c r="L293" s="255"/>
      <c r="M293" s="177" t="str">
        <f>+IF(H293=0,"",'Ark1'!AA5061)</f>
        <v/>
      </c>
      <c r="N293" s="177">
        <f>+IF(I293=0,"",'Ark1'!AB5061)</f>
        <v>0</v>
      </c>
      <c r="O293" s="250" t="str">
        <f>IF(H293=0,"",'Ark1'!W5061)</f>
        <v/>
      </c>
      <c r="P293" s="177" t="str">
        <f>IF(H293=0,"",'Ark1'!X5061)</f>
        <v/>
      </c>
      <c r="Q293" s="249"/>
      <c r="R293" s="177" t="str">
        <f>IF(H293=0,"",'Ark1'!AA5061)</f>
        <v/>
      </c>
      <c r="S293" s="177" t="str">
        <f>IF(H293=0,"",'Ark1'!AB5061)</f>
        <v/>
      </c>
      <c r="T293" s="177" t="str">
        <f>IF(H293=0,"",'Ark1'!AC5061)</f>
        <v/>
      </c>
      <c r="U293" s="83"/>
      <c r="V293" s="91" t="str">
        <f t="shared" si="29"/>
        <v/>
      </c>
      <c r="W293" s="177">
        <f>+'Ark1'!V5061</f>
        <v>0</v>
      </c>
      <c r="X293" s="255"/>
      <c r="Y293" s="91"/>
      <c r="AB293" s="89"/>
      <c r="AC293" s="89"/>
      <c r="AD293" s="89"/>
      <c r="AE293" s="89"/>
      <c r="AF293" s="89"/>
      <c r="AG293" s="89"/>
      <c r="AH293" s="89"/>
      <c r="AI293" s="91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</row>
    <row r="294" spans="1:45" ht="15.6">
      <c r="A294" s="255"/>
      <c r="B294" s="207">
        <f>+'Ark1'!C5062</f>
        <v>2023</v>
      </c>
      <c r="C294" s="207">
        <f>+'Ark1'!J5062</f>
        <v>117</v>
      </c>
      <c r="D294" s="207" t="s">
        <v>42</v>
      </c>
      <c r="E294" s="207">
        <f>+'Ark1'!D5062</f>
        <v>11</v>
      </c>
      <c r="F294" s="207" t="s">
        <v>577</v>
      </c>
      <c r="G294" s="90">
        <f>+'Ark1'!Q5062</f>
        <v>0</v>
      </c>
      <c r="H294" s="91">
        <f>+'Ark1'!R5062</f>
        <v>0</v>
      </c>
      <c r="I294" s="90" t="str">
        <f>IF(H294=0,"",'Ark1'!S5062)</f>
        <v/>
      </c>
      <c r="J294" s="255"/>
      <c r="K294" s="177" t="str">
        <f>IF(H294=0,"",100*H294/Måned!$G33)</f>
        <v/>
      </c>
      <c r="L294" s="255"/>
      <c r="M294" s="177" t="str">
        <f>+IF(H294=0,"",'Ark1'!AA5062)</f>
        <v/>
      </c>
      <c r="N294" s="177">
        <f>+IF(I294=0,"",'Ark1'!AB5062)</f>
        <v>0</v>
      </c>
      <c r="O294" s="250" t="str">
        <f>IF(H294=0,"",'Ark1'!W5062)</f>
        <v/>
      </c>
      <c r="P294" s="177" t="str">
        <f>IF(H294=0,"",'Ark1'!X5062)</f>
        <v/>
      </c>
      <c r="Q294" s="249"/>
      <c r="R294" s="177" t="str">
        <f>IF(H294=0,"",'Ark1'!AA5062)</f>
        <v/>
      </c>
      <c r="S294" s="177" t="str">
        <f>IF(H294=0,"",'Ark1'!AB5062)</f>
        <v/>
      </c>
      <c r="T294" s="177" t="str">
        <f>IF(H294=0,"",'Ark1'!AC5062)</f>
        <v/>
      </c>
      <c r="U294" s="83"/>
      <c r="V294" s="91" t="str">
        <f t="shared" si="29"/>
        <v/>
      </c>
      <c r="W294" s="177">
        <f>+'Ark1'!V5062</f>
        <v>0</v>
      </c>
      <c r="X294" s="255"/>
    </row>
    <row r="295" spans="1:45" ht="15.6">
      <c r="A295" s="255"/>
      <c r="B295" s="207">
        <f>+'Ark1'!C5063</f>
        <v>2023</v>
      </c>
      <c r="C295" s="207">
        <f>+'Ark1'!J5063</f>
        <v>117</v>
      </c>
      <c r="D295" s="207" t="s">
        <v>42</v>
      </c>
      <c r="E295" s="207">
        <f>+'Ark1'!D5063</f>
        <v>12</v>
      </c>
      <c r="F295" s="207" t="s">
        <v>578</v>
      </c>
      <c r="G295" s="90">
        <f>+'Ark1'!Q5063</f>
        <v>0</v>
      </c>
      <c r="H295" s="91">
        <f>+'Ark1'!R5063</f>
        <v>0</v>
      </c>
      <c r="I295" s="90" t="str">
        <f>IF(H295=0,"",'Ark1'!S5063)</f>
        <v/>
      </c>
      <c r="J295" s="255"/>
      <c r="K295" s="177" t="str">
        <f>IF(H295=0,"",100*H295/Måned!$G34)</f>
        <v/>
      </c>
      <c r="L295" s="255"/>
      <c r="M295" s="177" t="str">
        <f>+IF(H295=0,"",'Ark1'!AA5063)</f>
        <v/>
      </c>
      <c r="N295" s="177">
        <f>+IF(I295=0,"",'Ark1'!AB5063)</f>
        <v>0</v>
      </c>
      <c r="O295" s="250" t="str">
        <f>IF(H295=0,"",'Ark1'!W5063)</f>
        <v/>
      </c>
      <c r="P295" s="177" t="str">
        <f>IF(H295=0,"",'Ark1'!X5063)</f>
        <v/>
      </c>
      <c r="Q295" s="249"/>
      <c r="R295" s="177" t="str">
        <f>IF(H295=0,"",'Ark1'!AA5063)</f>
        <v/>
      </c>
      <c r="S295" s="177" t="str">
        <f>IF(H295=0,"",'Ark1'!AB5063)</f>
        <v/>
      </c>
      <c r="T295" s="177" t="str">
        <f>IF(H295=0,"",'Ark1'!AC5063)</f>
        <v/>
      </c>
      <c r="U295" s="83"/>
      <c r="V295" s="91" t="str">
        <f t="shared" si="29"/>
        <v/>
      </c>
      <c r="W295" s="177">
        <f>+'Ark1'!V5063</f>
        <v>0</v>
      </c>
      <c r="X295" s="255"/>
    </row>
    <row r="296" spans="1:45">
      <c r="A296" s="255"/>
      <c r="B296" s="255"/>
      <c r="C296" s="255"/>
      <c r="D296" s="255"/>
      <c r="E296" s="255"/>
      <c r="F296" s="255"/>
      <c r="G296" s="255"/>
      <c r="H296" s="255"/>
      <c r="I296" s="255"/>
      <c r="J296" s="255"/>
      <c r="K296" s="255"/>
      <c r="L296" s="255"/>
      <c r="M296" s="255"/>
      <c r="N296" s="255"/>
      <c r="O296" s="255"/>
      <c r="P296" s="255"/>
      <c r="Q296" s="255"/>
      <c r="R296" s="255"/>
      <c r="S296" s="255"/>
      <c r="T296" s="255"/>
      <c r="U296" s="255"/>
      <c r="V296" s="255"/>
      <c r="W296" s="256"/>
      <c r="X296" s="255"/>
    </row>
    <row r="297" spans="1:45" ht="15.6">
      <c r="A297" s="255"/>
      <c r="B297" s="207">
        <f>+'Ark1'!C5064</f>
        <v>2023</v>
      </c>
      <c r="C297" s="207">
        <f>+'Ark1'!J5064</f>
        <v>121</v>
      </c>
      <c r="D297" s="207" t="s">
        <v>353</v>
      </c>
      <c r="E297" s="207">
        <f>+'Ark1'!D5064</f>
        <v>1</v>
      </c>
      <c r="F297" s="207" t="s">
        <v>568</v>
      </c>
      <c r="G297" s="90">
        <f>+'Ark1'!Q5064</f>
        <v>30</v>
      </c>
      <c r="H297" s="91">
        <f>+'Ark1'!R5064</f>
        <v>98</v>
      </c>
      <c r="I297" s="90">
        <f>IF(H297=0,"",'Ark1'!S5064)</f>
        <v>98</v>
      </c>
      <c r="J297" s="255"/>
      <c r="K297" s="177">
        <f>IF(H297=0,"",100*H297/Måned!$G23)</f>
        <v>3.975659229208925</v>
      </c>
      <c r="L297" s="255"/>
      <c r="M297" s="177">
        <f>+IF(H297=0,"",'Ark1'!AA5064)</f>
        <v>20.925163355978587</v>
      </c>
      <c r="N297" s="177">
        <f>+IF(I297=0,"",'Ark1'!AB5064)</f>
        <v>3.9125701162559374</v>
      </c>
      <c r="O297" s="250">
        <f>IF(H297=0,"",'Ark1'!W5064)</f>
        <v>58.346938775510189</v>
      </c>
      <c r="P297" s="177">
        <f>IF(H297=0,"",'Ark1'!X5064)</f>
        <v>150.89437725252611</v>
      </c>
      <c r="Q297" s="249"/>
      <c r="R297" s="177">
        <f>IF(H297=0,"",'Ark1'!AA5064)</f>
        <v>20.925163355978587</v>
      </c>
      <c r="S297" s="177">
        <f>IF(H297=0,"",'Ark1'!AB5064)</f>
        <v>3.9125701162559374</v>
      </c>
      <c r="T297" s="177">
        <f>IF(H297=0,"",'Ark1'!AC5064)</f>
        <v>-26.06219284997486</v>
      </c>
      <c r="U297" s="83"/>
      <c r="V297" s="91">
        <f t="shared" si="29"/>
        <v>3.2666666666666666</v>
      </c>
      <c r="W297" s="177">
        <f>+'Ark1'!V5064</f>
        <v>7.5612244897959187</v>
      </c>
      <c r="X297" s="255"/>
    </row>
    <row r="298" spans="1:45" ht="15.6">
      <c r="A298" s="255"/>
      <c r="B298" s="207">
        <f>+'Ark1'!C5065</f>
        <v>2023</v>
      </c>
      <c r="C298" s="207">
        <f>+'Ark1'!J5065</f>
        <v>121</v>
      </c>
      <c r="D298" s="207" t="s">
        <v>353</v>
      </c>
      <c r="E298" s="207">
        <f>+'Ark1'!D5065</f>
        <v>2</v>
      </c>
      <c r="F298" s="207" t="s">
        <v>569</v>
      </c>
      <c r="G298" s="90">
        <f>+'Ark1'!Q5065</f>
        <v>19</v>
      </c>
      <c r="H298" s="91">
        <f>+'Ark1'!R5065</f>
        <v>30</v>
      </c>
      <c r="I298" s="90">
        <f>IF(H298=0,"",'Ark1'!S5065)</f>
        <v>29</v>
      </c>
      <c r="J298" s="255"/>
      <c r="K298" s="177">
        <f>IF(H298=0,"",100*H298/Måned!$G24)</f>
        <v>1.1507479861910241</v>
      </c>
      <c r="L298" s="255"/>
      <c r="M298" s="177">
        <f>+IF(H298=0,"",'Ark1'!AA5065)</f>
        <v>18.256198269835295</v>
      </c>
      <c r="N298" s="177">
        <f>+IF(I298=0,"",'Ark1'!AB5065)</f>
        <v>4.6284032373965154</v>
      </c>
      <c r="O298" s="250">
        <f>IF(H298=0,"",'Ark1'!W5065)</f>
        <v>57.48275862068968</v>
      </c>
      <c r="P298" s="177">
        <f>IF(H298=0,"",'Ark1'!X5065)</f>
        <v>146.58721560130016</v>
      </c>
      <c r="Q298" s="249"/>
      <c r="R298" s="177">
        <f>IF(H298=0,"",'Ark1'!AA5065)</f>
        <v>18.256198269835295</v>
      </c>
      <c r="S298" s="177">
        <f>IF(H298=0,"",'Ark1'!AB5065)</f>
        <v>4.6284032373965154</v>
      </c>
      <c r="T298" s="177">
        <f>IF(H298=0,"",'Ark1'!AC5065)</f>
        <v>-23.518752749023442</v>
      </c>
      <c r="U298" s="83"/>
      <c r="V298" s="91">
        <f t="shared" si="29"/>
        <v>1.5263157894736843</v>
      </c>
      <c r="W298" s="177">
        <f>+'Ark1'!V5065</f>
        <v>7.5</v>
      </c>
      <c r="X298" s="255"/>
    </row>
    <row r="299" spans="1:45" ht="15.6">
      <c r="A299" s="255"/>
      <c r="B299" s="207">
        <f>+'Ark1'!C5066</f>
        <v>2023</v>
      </c>
      <c r="C299" s="207">
        <f>+'Ark1'!J5066</f>
        <v>121</v>
      </c>
      <c r="D299" s="207" t="s">
        <v>353</v>
      </c>
      <c r="E299" s="207">
        <f>+'Ark1'!D5066</f>
        <v>3</v>
      </c>
      <c r="F299" s="207" t="s">
        <v>570</v>
      </c>
      <c r="G299" s="90">
        <f>+'Ark1'!Q5066</f>
        <v>22</v>
      </c>
      <c r="H299" s="91">
        <f>+'Ark1'!R5066</f>
        <v>65</v>
      </c>
      <c r="I299" s="90">
        <f>IF(H299=0,"",'Ark1'!S5066)</f>
        <v>65</v>
      </c>
      <c r="J299" s="255"/>
      <c r="K299" s="177">
        <f>IF(H299=0,"",100*H299/Måned!$G25)</f>
        <v>2.2275531185743662</v>
      </c>
      <c r="L299" s="255"/>
      <c r="M299" s="177">
        <f>+IF(H299=0,"",'Ark1'!AA5066)</f>
        <v>11.652543110700622</v>
      </c>
      <c r="N299" s="177">
        <f>+IF(I299=0,"",'Ark1'!AB5066)</f>
        <v>3.3226495451671756</v>
      </c>
      <c r="O299" s="250">
        <f>IF(H299=0,"",'Ark1'!W5066)</f>
        <v>57.6</v>
      </c>
      <c r="P299" s="177">
        <f>IF(H299=0,"",'Ark1'!X5066)</f>
        <v>140.42170180848407</v>
      </c>
      <c r="Q299" s="249"/>
      <c r="R299" s="177">
        <f>IF(H299=0,"",'Ark1'!AA5066)</f>
        <v>11.652543110700622</v>
      </c>
      <c r="S299" s="177">
        <f>IF(H299=0,"",'Ark1'!AB5066)</f>
        <v>3.3226495451671756</v>
      </c>
      <c r="T299" s="177">
        <f>IF(H299=0,"",'Ark1'!AC5066)</f>
        <v>-33.857241094459397</v>
      </c>
      <c r="U299" s="83"/>
      <c r="V299" s="91">
        <f t="shared" si="29"/>
        <v>2.9545454545454546</v>
      </c>
      <c r="W299" s="177">
        <f>+'Ark1'!V5066</f>
        <v>9.5692307692307672</v>
      </c>
      <c r="X299" s="255"/>
    </row>
    <row r="300" spans="1:45" ht="15.6">
      <c r="A300" s="255"/>
      <c r="B300" s="207">
        <f>+'Ark1'!C5067</f>
        <v>2023</v>
      </c>
      <c r="C300" s="207">
        <f>+'Ark1'!J5067</f>
        <v>121</v>
      </c>
      <c r="D300" s="207" t="s">
        <v>353</v>
      </c>
      <c r="E300" s="207">
        <f>+'Ark1'!D5067</f>
        <v>4</v>
      </c>
      <c r="F300" s="207" t="s">
        <v>571</v>
      </c>
      <c r="G300" s="90">
        <f>+'Ark1'!Q5067</f>
        <v>20</v>
      </c>
      <c r="H300" s="91">
        <f>+'Ark1'!R5067</f>
        <v>43</v>
      </c>
      <c r="I300" s="90">
        <f>IF(H300=0,"",'Ark1'!S5067)</f>
        <v>43</v>
      </c>
      <c r="J300" s="255"/>
      <c r="K300" s="177">
        <f>IF(H300=0,"",100*H300/Måned!$G26)</f>
        <v>1.7916666666666667</v>
      </c>
      <c r="L300" s="255"/>
      <c r="M300" s="177">
        <f>+IF(H300=0,"",'Ark1'!AA5067)</f>
        <v>12.62766542233342</v>
      </c>
      <c r="N300" s="177">
        <f>+IF(I300=0,"",'Ark1'!AB5067)</f>
        <v>4.2329414597699255</v>
      </c>
      <c r="O300" s="250">
        <f>IF(H300=0,"",'Ark1'!W5067)</f>
        <v>55.418604651162781</v>
      </c>
      <c r="P300" s="177">
        <f>IF(H300=0,"",'Ark1'!X5067)</f>
        <v>146.5015495477337</v>
      </c>
      <c r="Q300" s="249"/>
      <c r="R300" s="177">
        <f>IF(H300=0,"",'Ark1'!AA5067)</f>
        <v>12.62766542233342</v>
      </c>
      <c r="S300" s="177">
        <f>IF(H300=0,"",'Ark1'!AB5067)</f>
        <v>4.2329414597699255</v>
      </c>
      <c r="T300" s="177">
        <f>IF(H300=0,"",'Ark1'!AC5067)</f>
        <v>-39.999975891406109</v>
      </c>
      <c r="U300" s="83"/>
      <c r="V300" s="91">
        <f t="shared" si="29"/>
        <v>2.15</v>
      </c>
      <c r="W300" s="177">
        <f>+'Ark1'!V5067</f>
        <v>10.906976744186048</v>
      </c>
      <c r="X300" s="255"/>
    </row>
    <row r="301" spans="1:45" ht="15.6">
      <c r="A301" s="255"/>
      <c r="B301" s="207">
        <f>+'Ark1'!C5068</f>
        <v>2023</v>
      </c>
      <c r="C301" s="207">
        <f>+'Ark1'!J5068</f>
        <v>121</v>
      </c>
      <c r="D301" s="207" t="s">
        <v>353</v>
      </c>
      <c r="E301" s="207">
        <f>+'Ark1'!D5068</f>
        <v>5</v>
      </c>
      <c r="F301" s="207" t="s">
        <v>467</v>
      </c>
      <c r="G301" s="90">
        <f>+'Ark1'!Q5068</f>
        <v>22</v>
      </c>
      <c r="H301" s="91">
        <f>+'Ark1'!R5068</f>
        <v>55</v>
      </c>
      <c r="I301" s="90">
        <f>IF(H301=0,"",'Ark1'!S5068)</f>
        <v>54</v>
      </c>
      <c r="J301" s="255"/>
      <c r="K301" s="177">
        <f>IF(H301=0,"",100*H301/Måned!$G27)</f>
        <v>2.0707831325301207</v>
      </c>
      <c r="L301" s="255"/>
      <c r="M301" s="177">
        <f>+IF(H301=0,"",'Ark1'!AA5068)</f>
        <v>27.553681051833671</v>
      </c>
      <c r="N301" s="177">
        <f>+IF(I301=0,"",'Ark1'!AB5068)</f>
        <v>4.165637733037741</v>
      </c>
      <c r="O301" s="250">
        <f>IF(H301=0,"",'Ark1'!W5068)</f>
        <v>59.592592592592602</v>
      </c>
      <c r="P301" s="177">
        <f>IF(H301=0,"",'Ark1'!X5068)</f>
        <v>150.77317049148027</v>
      </c>
      <c r="Q301" s="249"/>
      <c r="R301" s="177">
        <f>IF(H301=0,"",'Ark1'!AA5068)</f>
        <v>27.553681051833671</v>
      </c>
      <c r="S301" s="177">
        <f>IF(H301=0,"",'Ark1'!AB5068)</f>
        <v>4.165637733037741</v>
      </c>
      <c r="T301" s="177">
        <f>IF(H301=0,"",'Ark1'!AC5068)</f>
        <v>-56.882610724497006</v>
      </c>
      <c r="U301" s="83"/>
      <c r="V301" s="91">
        <f t="shared" si="29"/>
        <v>2.4545454545454546</v>
      </c>
      <c r="W301" s="177">
        <f>+'Ark1'!V5068</f>
        <v>5.7272727272727284</v>
      </c>
      <c r="X301" s="255"/>
    </row>
    <row r="302" spans="1:45" ht="15.6">
      <c r="A302" s="255"/>
      <c r="B302" s="207">
        <f>+'Ark1'!C5069</f>
        <v>2023</v>
      </c>
      <c r="C302" s="207">
        <f>+'Ark1'!J5069</f>
        <v>121</v>
      </c>
      <c r="D302" s="207" t="s">
        <v>353</v>
      </c>
      <c r="E302" s="207">
        <f>+'Ark1'!D5069</f>
        <v>6</v>
      </c>
      <c r="F302" s="207" t="s">
        <v>572</v>
      </c>
      <c r="G302" s="90">
        <f>+'Ark1'!Q5069</f>
        <v>12</v>
      </c>
      <c r="H302" s="91">
        <f>+'Ark1'!R5069</f>
        <v>14</v>
      </c>
      <c r="I302" s="90">
        <f>IF(H302=0,"",'Ark1'!S5069)</f>
        <v>14</v>
      </c>
      <c r="J302" s="255"/>
      <c r="K302" s="177">
        <f>IF(H302=0,"",100*H302/Måned!$G28)</f>
        <v>0.90673575129533679</v>
      </c>
      <c r="L302" s="255"/>
      <c r="M302" s="177">
        <f>+IF(H302=0,"",'Ark1'!AA5069)</f>
        <v>20.109918610740621</v>
      </c>
      <c r="N302" s="177">
        <f>+IF(I302=0,"",'Ark1'!AB5069)</f>
        <v>3.9776159406645295</v>
      </c>
      <c r="O302" s="250">
        <f>IF(H302=0,"",'Ark1'!W5069)</f>
        <v>58.5</v>
      </c>
      <c r="P302" s="177">
        <f>IF(H302=0,"",'Ark1'!X5069)</f>
        <v>144.50549450549451</v>
      </c>
      <c r="Q302" s="249"/>
      <c r="R302" s="177">
        <f>IF(H302=0,"",'Ark1'!AA5069)</f>
        <v>20.109918610740621</v>
      </c>
      <c r="S302" s="177">
        <f>IF(H302=0,"",'Ark1'!AB5069)</f>
        <v>3.9776159406645295</v>
      </c>
      <c r="T302" s="177">
        <f>IF(H302=0,"",'Ark1'!AC5069)</f>
        <v>-58.110281697771285</v>
      </c>
      <c r="U302" s="83"/>
      <c r="V302" s="91">
        <f t="shared" si="29"/>
        <v>1.1666666666666667</v>
      </c>
      <c r="W302" s="177">
        <f>+'Ark1'!V5069</f>
        <v>6.5714285714285694</v>
      </c>
      <c r="X302" s="255"/>
    </row>
    <row r="303" spans="1:45" ht="15.6">
      <c r="A303" s="255"/>
      <c r="B303" s="207">
        <f>+'Ark1'!C5070</f>
        <v>2023</v>
      </c>
      <c r="C303" s="207">
        <f>+'Ark1'!J5070</f>
        <v>121</v>
      </c>
      <c r="D303" s="207" t="s">
        <v>353</v>
      </c>
      <c r="E303" s="207">
        <f>+'Ark1'!D5070</f>
        <v>7</v>
      </c>
      <c r="F303" s="207" t="s">
        <v>573</v>
      </c>
      <c r="G303" s="90">
        <f>+'Ark1'!Q5070</f>
        <v>0</v>
      </c>
      <c r="H303" s="91">
        <f>+'Ark1'!R5070</f>
        <v>0</v>
      </c>
      <c r="I303" s="90" t="str">
        <f>IF(H303=0,"",'Ark1'!S5070)</f>
        <v/>
      </c>
      <c r="J303" s="255"/>
      <c r="K303" s="177" t="str">
        <f>IF(H303=0,"",100*H303/Måned!$G29)</f>
        <v/>
      </c>
      <c r="L303" s="255"/>
      <c r="M303" s="177" t="str">
        <f>+IF(H303=0,"",'Ark1'!AA5070)</f>
        <v/>
      </c>
      <c r="N303" s="177">
        <f>+IF(I303=0,"",'Ark1'!AB5070)</f>
        <v>0</v>
      </c>
      <c r="O303" s="250" t="str">
        <f>IF(H303=0,"",'Ark1'!W5070)</f>
        <v/>
      </c>
      <c r="P303" s="177" t="str">
        <f>IF(H303=0,"",'Ark1'!X5070)</f>
        <v/>
      </c>
      <c r="Q303" s="249"/>
      <c r="R303" s="177" t="str">
        <f>IF(H303=0,"",'Ark1'!AA5070)</f>
        <v/>
      </c>
      <c r="S303" s="177" t="str">
        <f>IF(H303=0,"",'Ark1'!AB5070)</f>
        <v/>
      </c>
      <c r="T303" s="177" t="str">
        <f>IF(H303=0,"",'Ark1'!AC5070)</f>
        <v/>
      </c>
      <c r="U303" s="83"/>
      <c r="V303" s="91" t="str">
        <f t="shared" si="29"/>
        <v/>
      </c>
      <c r="W303" s="177">
        <f>+'Ark1'!V5070</f>
        <v>0</v>
      </c>
      <c r="X303" s="255"/>
      <c r="Y303" s="252"/>
      <c r="AB303" s="229"/>
      <c r="AJ303" s="253"/>
      <c r="AK303" s="89"/>
      <c r="AL303" s="89"/>
    </row>
    <row r="304" spans="1:45" ht="15.6">
      <c r="A304" s="255"/>
      <c r="B304" s="207">
        <f>+'Ark1'!C5071</f>
        <v>2023</v>
      </c>
      <c r="C304" s="207">
        <f>+'Ark1'!J5071</f>
        <v>121</v>
      </c>
      <c r="D304" s="207" t="s">
        <v>353</v>
      </c>
      <c r="E304" s="207">
        <f>+'Ark1'!D5071</f>
        <v>8</v>
      </c>
      <c r="F304" s="207" t="s">
        <v>574</v>
      </c>
      <c r="G304" s="90">
        <f>+'Ark1'!Q5071</f>
        <v>0</v>
      </c>
      <c r="H304" s="91">
        <f>+'Ark1'!R5071</f>
        <v>0</v>
      </c>
      <c r="I304" s="90" t="str">
        <f>IF(H304=0,"",'Ark1'!S5071)</f>
        <v/>
      </c>
      <c r="J304" s="255"/>
      <c r="K304" s="177" t="str">
        <f>IF(H304=0,"",100*H304/Måned!$G30)</f>
        <v/>
      </c>
      <c r="L304" s="255"/>
      <c r="M304" s="177" t="str">
        <f>+IF(H304=0,"",'Ark1'!AA5071)</f>
        <v/>
      </c>
      <c r="N304" s="177">
        <f>+IF(I304=0,"",'Ark1'!AB5071)</f>
        <v>0</v>
      </c>
      <c r="O304" s="250" t="str">
        <f>IF(H304=0,"",'Ark1'!W5071)</f>
        <v/>
      </c>
      <c r="P304" s="177" t="str">
        <f>IF(H304=0,"",'Ark1'!X5071)</f>
        <v/>
      </c>
      <c r="Q304" s="249"/>
      <c r="R304" s="177" t="str">
        <f>IF(H304=0,"",'Ark1'!AA5071)</f>
        <v/>
      </c>
      <c r="S304" s="177" t="str">
        <f>IF(H304=0,"",'Ark1'!AB5071)</f>
        <v/>
      </c>
      <c r="T304" s="177" t="str">
        <f>IF(H304=0,"",'Ark1'!AC5071)</f>
        <v/>
      </c>
      <c r="U304" s="83"/>
      <c r="V304" s="91" t="str">
        <f t="shared" si="29"/>
        <v/>
      </c>
      <c r="W304" s="177">
        <f>+'Ark1'!V5071</f>
        <v>0</v>
      </c>
      <c r="X304" s="255"/>
    </row>
    <row r="305" spans="1:38" ht="15.6">
      <c r="A305" s="255"/>
      <c r="B305" s="207">
        <f>+'Ark1'!C5072</f>
        <v>2023</v>
      </c>
      <c r="C305" s="207">
        <f>+'Ark1'!J5072</f>
        <v>121</v>
      </c>
      <c r="D305" s="207" t="s">
        <v>353</v>
      </c>
      <c r="E305" s="207">
        <f>+'Ark1'!D5072</f>
        <v>9</v>
      </c>
      <c r="F305" s="207" t="s">
        <v>575</v>
      </c>
      <c r="G305" s="90">
        <f>+'Ark1'!Q5072</f>
        <v>0</v>
      </c>
      <c r="H305" s="91">
        <f>+'Ark1'!R5072</f>
        <v>0</v>
      </c>
      <c r="I305" s="90" t="str">
        <f>IF(H305=0,"",'Ark1'!S5072)</f>
        <v/>
      </c>
      <c r="J305" s="255"/>
      <c r="K305" s="177" t="str">
        <f>IF(H305=0,"",100*H305/Måned!$G31)</f>
        <v/>
      </c>
      <c r="L305" s="255"/>
      <c r="M305" s="177" t="str">
        <f>+IF(H305=0,"",'Ark1'!AA5072)</f>
        <v/>
      </c>
      <c r="N305" s="177">
        <f>+IF(I305=0,"",'Ark1'!AB5072)</f>
        <v>0</v>
      </c>
      <c r="O305" s="250" t="str">
        <f>IF(H305=0,"",'Ark1'!W5072)</f>
        <v/>
      </c>
      <c r="P305" s="177" t="str">
        <f>IF(H305=0,"",'Ark1'!X5072)</f>
        <v/>
      </c>
      <c r="Q305" s="249"/>
      <c r="R305" s="177" t="str">
        <f>IF(H305=0,"",'Ark1'!AA5072)</f>
        <v/>
      </c>
      <c r="S305" s="177" t="str">
        <f>IF(H305=0,"",'Ark1'!AB5072)</f>
        <v/>
      </c>
      <c r="T305" s="177" t="str">
        <f>IF(H305=0,"",'Ark1'!AC5072)</f>
        <v/>
      </c>
      <c r="U305" s="83"/>
      <c r="V305" s="91" t="str">
        <f t="shared" si="29"/>
        <v/>
      </c>
      <c r="W305" s="177">
        <f>+'Ark1'!V5072</f>
        <v>0</v>
      </c>
      <c r="X305" s="255"/>
    </row>
    <row r="306" spans="1:38" ht="15.6">
      <c r="A306" s="255"/>
      <c r="B306" s="207">
        <f>+'Ark1'!C5073</f>
        <v>2023</v>
      </c>
      <c r="C306" s="207">
        <f>+'Ark1'!J5073</f>
        <v>121</v>
      </c>
      <c r="D306" s="207" t="s">
        <v>353</v>
      </c>
      <c r="E306" s="207">
        <f>+'Ark1'!D5073</f>
        <v>10</v>
      </c>
      <c r="F306" s="207" t="s">
        <v>576</v>
      </c>
      <c r="G306" s="90">
        <f>+'Ark1'!Q5073</f>
        <v>0</v>
      </c>
      <c r="H306" s="91">
        <f>+'Ark1'!R5073</f>
        <v>0</v>
      </c>
      <c r="I306" s="90" t="str">
        <f>IF(H306=0,"",'Ark1'!S5073)</f>
        <v/>
      </c>
      <c r="J306" s="255"/>
      <c r="K306" s="177" t="str">
        <f>IF(H306=0,"",100*H306/Måned!$G32)</f>
        <v/>
      </c>
      <c r="L306" s="255"/>
      <c r="M306" s="177" t="str">
        <f>+IF(H306=0,"",'Ark1'!AA5073)</f>
        <v/>
      </c>
      <c r="N306" s="177">
        <f>+IF(I306=0,"",'Ark1'!AB5073)</f>
        <v>0</v>
      </c>
      <c r="O306" s="250" t="str">
        <f>IF(H306=0,"",'Ark1'!W5073)</f>
        <v/>
      </c>
      <c r="P306" s="177" t="str">
        <f>IF(H306=0,"",'Ark1'!X5073)</f>
        <v/>
      </c>
      <c r="Q306" s="249"/>
      <c r="R306" s="177" t="str">
        <f>IF(H306=0,"",'Ark1'!AA5073)</f>
        <v/>
      </c>
      <c r="S306" s="177" t="str">
        <f>IF(H306=0,"",'Ark1'!AB5073)</f>
        <v/>
      </c>
      <c r="T306" s="177" t="str">
        <f>IF(H306=0,"",'Ark1'!AC5073)</f>
        <v/>
      </c>
      <c r="U306" s="83"/>
      <c r="V306" s="91" t="str">
        <f t="shared" si="29"/>
        <v/>
      </c>
      <c r="W306" s="177">
        <f>+'Ark1'!V5073</f>
        <v>0</v>
      </c>
      <c r="X306" s="255"/>
    </row>
    <row r="307" spans="1:38" ht="15.6">
      <c r="A307" s="255"/>
      <c r="B307" s="207">
        <f>+'Ark1'!C5074</f>
        <v>2023</v>
      </c>
      <c r="C307" s="207">
        <f>+'Ark1'!J5074</f>
        <v>121</v>
      </c>
      <c r="D307" s="207" t="s">
        <v>353</v>
      </c>
      <c r="E307" s="207">
        <f>+'Ark1'!D5074</f>
        <v>11</v>
      </c>
      <c r="F307" s="207" t="s">
        <v>577</v>
      </c>
      <c r="G307" s="90">
        <f>+'Ark1'!Q5074</f>
        <v>0</v>
      </c>
      <c r="H307" s="91">
        <f>+'Ark1'!R5074</f>
        <v>0</v>
      </c>
      <c r="I307" s="90" t="str">
        <f>IF(H307=0,"",'Ark1'!S5074)</f>
        <v/>
      </c>
      <c r="J307" s="255"/>
      <c r="K307" s="177" t="str">
        <f>IF(H307=0,"",100*H307/Måned!$G33)</f>
        <v/>
      </c>
      <c r="L307" s="255"/>
      <c r="M307" s="177" t="str">
        <f>+IF(H307=0,"",'Ark1'!AA5074)</f>
        <v/>
      </c>
      <c r="N307" s="177">
        <f>+IF(I307=0,"",'Ark1'!AB5074)</f>
        <v>0</v>
      </c>
      <c r="O307" s="250" t="str">
        <f>IF(H307=0,"",'Ark1'!W5074)</f>
        <v/>
      </c>
      <c r="P307" s="177" t="str">
        <f>IF(H307=0,"",'Ark1'!X5074)</f>
        <v/>
      </c>
      <c r="Q307" s="249"/>
      <c r="R307" s="177" t="str">
        <f>IF(H307=0,"",'Ark1'!AA5074)</f>
        <v/>
      </c>
      <c r="S307" s="177" t="str">
        <f>IF(H307=0,"",'Ark1'!AB5074)</f>
        <v/>
      </c>
      <c r="T307" s="177" t="str">
        <f>IF(H307=0,"",'Ark1'!AC5074)</f>
        <v/>
      </c>
      <c r="U307" s="83"/>
      <c r="V307" s="91" t="str">
        <f t="shared" si="29"/>
        <v/>
      </c>
      <c r="W307" s="177">
        <f>+'Ark1'!V5074</f>
        <v>0</v>
      </c>
      <c r="X307" s="255"/>
    </row>
    <row r="308" spans="1:38" ht="15.6">
      <c r="A308" s="255"/>
      <c r="B308" s="207">
        <f>+'Ark1'!C5075</f>
        <v>2023</v>
      </c>
      <c r="C308" s="207">
        <f>+'Ark1'!J5075</f>
        <v>121</v>
      </c>
      <c r="D308" s="207" t="s">
        <v>353</v>
      </c>
      <c r="E308" s="207">
        <f>+'Ark1'!D5075</f>
        <v>12</v>
      </c>
      <c r="F308" s="207" t="s">
        <v>578</v>
      </c>
      <c r="G308" s="90">
        <f>+'Ark1'!Q5075</f>
        <v>0</v>
      </c>
      <c r="H308" s="91">
        <f>+'Ark1'!R5075</f>
        <v>0</v>
      </c>
      <c r="I308" s="90" t="str">
        <f>IF(H308=0,"",'Ark1'!S5075)</f>
        <v/>
      </c>
      <c r="J308" s="255"/>
      <c r="K308" s="177" t="str">
        <f>IF(H308=0,"",100*H308/Måned!$G34)</f>
        <v/>
      </c>
      <c r="L308" s="255"/>
      <c r="M308" s="177" t="str">
        <f>+IF(H308=0,"",'Ark1'!AA5075)</f>
        <v/>
      </c>
      <c r="N308" s="177">
        <f>+IF(I308=0,"",'Ark1'!AB5075)</f>
        <v>0</v>
      </c>
      <c r="O308" s="250" t="str">
        <f>IF(H308=0,"",'Ark1'!W5075)</f>
        <v/>
      </c>
      <c r="P308" s="177" t="str">
        <f>IF(H308=0,"",'Ark1'!X5075)</f>
        <v/>
      </c>
      <c r="Q308" s="249"/>
      <c r="R308" s="177" t="str">
        <f>IF(H308=0,"",'Ark1'!AA5075)</f>
        <v/>
      </c>
      <c r="S308" s="177" t="str">
        <f>IF(H308=0,"",'Ark1'!AB5075)</f>
        <v/>
      </c>
      <c r="T308" s="177" t="str">
        <f>IF(H308=0,"",'Ark1'!AC5075)</f>
        <v/>
      </c>
      <c r="U308" s="83"/>
      <c r="V308" s="91" t="str">
        <f t="shared" si="29"/>
        <v/>
      </c>
      <c r="W308" s="177">
        <f>+'Ark1'!V5075</f>
        <v>0</v>
      </c>
      <c r="X308" s="255"/>
    </row>
    <row r="309" spans="1:38">
      <c r="A309" s="255"/>
      <c r="B309" s="255"/>
      <c r="C309" s="255"/>
      <c r="D309" s="255"/>
      <c r="E309" s="255"/>
      <c r="F309" s="255"/>
      <c r="G309" s="255"/>
      <c r="H309" s="255"/>
      <c r="I309" s="255"/>
      <c r="J309" s="255"/>
      <c r="K309" s="255"/>
      <c r="L309" s="255"/>
      <c r="M309" s="255"/>
      <c r="N309" s="255"/>
      <c r="O309" s="255"/>
      <c r="P309" s="255"/>
      <c r="Q309" s="255"/>
      <c r="R309" s="255"/>
      <c r="S309" s="255"/>
      <c r="T309" s="255"/>
      <c r="U309" s="255"/>
      <c r="V309" s="255"/>
      <c r="W309" s="256"/>
      <c r="X309" s="255"/>
    </row>
    <row r="310" spans="1:38" ht="15.6">
      <c r="A310" s="255"/>
      <c r="B310" s="207">
        <f>+'Ark1'!C5076</f>
        <v>2023</v>
      </c>
      <c r="C310" s="207">
        <f>+'Ark1'!J5076</f>
        <v>134</v>
      </c>
      <c r="D310" s="207" t="s">
        <v>42</v>
      </c>
      <c r="E310" s="207">
        <f>+'Ark1'!D5076</f>
        <v>1</v>
      </c>
      <c r="F310" s="207" t="s">
        <v>568</v>
      </c>
      <c r="G310" s="90">
        <f>+'Ark1'!Q5076</f>
        <v>12</v>
      </c>
      <c r="H310" s="91">
        <f>+'Ark1'!R5076</f>
        <v>84</v>
      </c>
      <c r="I310" s="90">
        <f>IF(H310=0,"",'Ark1'!S5076)</f>
        <v>84</v>
      </c>
      <c r="J310" s="255"/>
      <c r="K310" s="177">
        <f>IF(H310=0,"",100*H310/Måned!$G23)</f>
        <v>3.4077079107505073</v>
      </c>
      <c r="L310" s="255"/>
      <c r="M310" s="177">
        <f>+IF(H310=0,"",'Ark1'!AA5076)</f>
        <v>29.801203839500904</v>
      </c>
      <c r="N310" s="177">
        <f>+IF(I310=0,"",'Ark1'!AB5076)</f>
        <v>4.9121967459323237</v>
      </c>
      <c r="O310" s="250">
        <f>IF(H310=0,"",'Ark1'!W5076)</f>
        <v>58.464285714285694</v>
      </c>
      <c r="P310" s="177">
        <f>IF(H310=0,"",'Ark1'!X5076)</f>
        <v>175.30439044523555</v>
      </c>
      <c r="Q310" s="249"/>
      <c r="R310" s="177">
        <f>IF(H310=0,"",'Ark1'!AA5076)</f>
        <v>29.801203839500904</v>
      </c>
      <c r="S310" s="177">
        <f>IF(H310=0,"",'Ark1'!AB5076)</f>
        <v>4.9121967459323237</v>
      </c>
      <c r="T310" s="177">
        <f>IF(H310=0,"",'Ark1'!AC5076)</f>
        <v>-29.669991783105385</v>
      </c>
      <c r="U310" s="83"/>
      <c r="V310" s="91">
        <f t="shared" si="29"/>
        <v>7</v>
      </c>
      <c r="W310" s="177">
        <f>+'Ark1'!V5076</f>
        <v>6.4880952380952399</v>
      </c>
      <c r="X310" s="255"/>
    </row>
    <row r="311" spans="1:38" ht="15.6">
      <c r="A311" s="255"/>
      <c r="B311" s="207">
        <f>+'Ark1'!C5077</f>
        <v>2023</v>
      </c>
      <c r="C311" s="207">
        <f>+'Ark1'!J5077</f>
        <v>134</v>
      </c>
      <c r="D311" s="207" t="s">
        <v>42</v>
      </c>
      <c r="E311" s="207">
        <f>+'Ark1'!D5077</f>
        <v>2</v>
      </c>
      <c r="F311" s="207" t="s">
        <v>569</v>
      </c>
      <c r="G311" s="90">
        <f>+'Ark1'!Q5077</f>
        <v>11</v>
      </c>
      <c r="H311" s="91">
        <f>+'Ark1'!R5077</f>
        <v>122</v>
      </c>
      <c r="I311" s="90">
        <f>IF(H311=0,"",'Ark1'!S5077)</f>
        <v>122</v>
      </c>
      <c r="J311" s="255"/>
      <c r="K311" s="177">
        <f>IF(H311=0,"",100*H311/Måned!$G24)</f>
        <v>4.679708477176832</v>
      </c>
      <c r="L311" s="255"/>
      <c r="M311" s="177">
        <f>+IF(H311=0,"",'Ark1'!AA5077)</f>
        <v>29.814180509388223</v>
      </c>
      <c r="N311" s="177">
        <f>+IF(I311=0,"",'Ark1'!AB5077)</f>
        <v>4.3735480563784312</v>
      </c>
      <c r="O311" s="250">
        <f>IF(H311=0,"",'Ark1'!W5077)</f>
        <v>59.26229508196721</v>
      </c>
      <c r="P311" s="177">
        <f>IF(H311=0,"",'Ark1'!X5077)</f>
        <v>176.03768893309419</v>
      </c>
      <c r="Q311" s="249"/>
      <c r="R311" s="177">
        <f>IF(H311=0,"",'Ark1'!AA5077)</f>
        <v>29.814180509388223</v>
      </c>
      <c r="S311" s="177">
        <f>IF(H311=0,"",'Ark1'!AB5077)</f>
        <v>4.3735480563784312</v>
      </c>
      <c r="T311" s="177">
        <f>IF(H311=0,"",'Ark1'!AC5077)</f>
        <v>-48.890060182461809</v>
      </c>
      <c r="U311" s="83"/>
      <c r="V311" s="91">
        <f t="shared" si="29"/>
        <v>11.090909090909092</v>
      </c>
      <c r="W311" s="177">
        <f>+'Ark1'!V5077</f>
        <v>6.6475409836065582</v>
      </c>
      <c r="X311" s="255"/>
    </row>
    <row r="312" spans="1:38" ht="15.6">
      <c r="A312" s="255"/>
      <c r="B312" s="207">
        <f>+'Ark1'!C5078</f>
        <v>2023</v>
      </c>
      <c r="C312" s="207">
        <f>+'Ark1'!J5078</f>
        <v>134</v>
      </c>
      <c r="D312" s="207" t="s">
        <v>42</v>
      </c>
      <c r="E312" s="207">
        <f>+'Ark1'!D5078</f>
        <v>3</v>
      </c>
      <c r="F312" s="207" t="s">
        <v>570</v>
      </c>
      <c r="G312" s="90">
        <f>+'Ark1'!Q5078</f>
        <v>14</v>
      </c>
      <c r="H312" s="91">
        <f>+'Ark1'!R5078</f>
        <v>117</v>
      </c>
      <c r="I312" s="90">
        <f>IF(H312=0,"",'Ark1'!S5078)</f>
        <v>117</v>
      </c>
      <c r="J312" s="255"/>
      <c r="K312" s="177">
        <f>IF(H312=0,"",100*H312/Måned!$G25)</f>
        <v>4.0095956134338584</v>
      </c>
      <c r="L312" s="255"/>
      <c r="M312" s="177">
        <f>+IF(H312=0,"",'Ark1'!AA5078)</f>
        <v>29.577000717396661</v>
      </c>
      <c r="N312" s="177">
        <f>+IF(I312=0,"",'Ark1'!AB5078)</f>
        <v>4.4450032521810492</v>
      </c>
      <c r="O312" s="250">
        <f>IF(H312=0,"",'Ark1'!W5078)</f>
        <v>57.94871794871797</v>
      </c>
      <c r="P312" s="177">
        <f>IF(H312=0,"",'Ark1'!X5078)</f>
        <v>178.98343380466881</v>
      </c>
      <c r="Q312" s="249"/>
      <c r="R312" s="177">
        <f>IF(H312=0,"",'Ark1'!AA5078)</f>
        <v>29.577000717396661</v>
      </c>
      <c r="S312" s="177">
        <f>IF(H312=0,"",'Ark1'!AB5078)</f>
        <v>4.4450032521810492</v>
      </c>
      <c r="T312" s="177">
        <f>IF(H312=0,"",'Ark1'!AC5078)</f>
        <v>-15.47388991243192</v>
      </c>
      <c r="U312" s="83"/>
      <c r="V312" s="91">
        <f t="shared" si="29"/>
        <v>8.3571428571428577</v>
      </c>
      <c r="W312" s="177">
        <f>+'Ark1'!V5078</f>
        <v>7.871794871794874</v>
      </c>
      <c r="X312" s="255"/>
    </row>
    <row r="313" spans="1:38" ht="15.6">
      <c r="A313" s="255"/>
      <c r="B313" s="207">
        <f>+'Ark1'!C5079</f>
        <v>2023</v>
      </c>
      <c r="C313" s="207">
        <f>+'Ark1'!J5079</f>
        <v>134</v>
      </c>
      <c r="D313" s="207" t="s">
        <v>42</v>
      </c>
      <c r="E313" s="207">
        <f>+'Ark1'!D5079</f>
        <v>4</v>
      </c>
      <c r="F313" s="207" t="s">
        <v>571</v>
      </c>
      <c r="G313" s="90">
        <f>+'Ark1'!Q5079</f>
        <v>11</v>
      </c>
      <c r="H313" s="91">
        <f>+'Ark1'!R5079</f>
        <v>67</v>
      </c>
      <c r="I313" s="90">
        <f>IF(H313=0,"",'Ark1'!S5079)</f>
        <v>66</v>
      </c>
      <c r="J313" s="255"/>
      <c r="K313" s="177">
        <f>IF(H313=0,"",100*H313/Måned!$G26)</f>
        <v>2.7916666666666665</v>
      </c>
      <c r="L313" s="255"/>
      <c r="M313" s="177">
        <f>+IF(H313=0,"",'Ark1'!AA5079)</f>
        <v>31.716712411426958</v>
      </c>
      <c r="N313" s="177">
        <f>+IF(I313=0,"",'Ark1'!AB5079)</f>
        <v>4.4377129923405194</v>
      </c>
      <c r="O313" s="250">
        <f>IF(H313=0,"",'Ark1'!W5079)</f>
        <v>58.939393939393938</v>
      </c>
      <c r="P313" s="177">
        <f>IF(H313=0,"",'Ark1'!X5079)</f>
        <v>187.38215746834632</v>
      </c>
      <c r="Q313" s="249"/>
      <c r="R313" s="177">
        <f>IF(H313=0,"",'Ark1'!AA5079)</f>
        <v>31.716712411426958</v>
      </c>
      <c r="S313" s="177">
        <f>IF(H313=0,"",'Ark1'!AB5079)</f>
        <v>4.4377129923405194</v>
      </c>
      <c r="T313" s="177">
        <f>IF(H313=0,"",'Ark1'!AC5079)</f>
        <v>-33.298899440063671</v>
      </c>
      <c r="U313" s="83"/>
      <c r="V313" s="91">
        <f t="shared" si="29"/>
        <v>6</v>
      </c>
      <c r="W313" s="177">
        <f>+'Ark1'!V5079</f>
        <v>6.5671641791044761</v>
      </c>
      <c r="X313" s="255"/>
    </row>
    <row r="314" spans="1:38" ht="15.6">
      <c r="A314" s="255"/>
      <c r="B314" s="207">
        <f>+'Ark1'!C5080</f>
        <v>2023</v>
      </c>
      <c r="C314" s="207">
        <f>+'Ark1'!J5080</f>
        <v>134</v>
      </c>
      <c r="D314" s="207" t="s">
        <v>42</v>
      </c>
      <c r="E314" s="207">
        <f>+'Ark1'!D5080</f>
        <v>5</v>
      </c>
      <c r="F314" s="207" t="s">
        <v>467</v>
      </c>
      <c r="G314" s="90">
        <f>+'Ark1'!Q5080</f>
        <v>13</v>
      </c>
      <c r="H314" s="91">
        <f>+'Ark1'!R5080</f>
        <v>82</v>
      </c>
      <c r="I314" s="90">
        <f>IF(H314=0,"",'Ark1'!S5080)</f>
        <v>82</v>
      </c>
      <c r="J314" s="255"/>
      <c r="K314" s="177">
        <f>IF(H314=0,"",100*H314/Måned!$G27)</f>
        <v>3.0873493975903616</v>
      </c>
      <c r="L314" s="255"/>
      <c r="M314" s="177">
        <f>+IF(H314=0,"",'Ark1'!AA5080)</f>
        <v>30.466320625323178</v>
      </c>
      <c r="N314" s="177">
        <f>+IF(I314=0,"",'Ark1'!AB5080)</f>
        <v>4.7131267068842817</v>
      </c>
      <c r="O314" s="250">
        <f>IF(H314=0,"",'Ark1'!W5080)</f>
        <v>58.609756097560975</v>
      </c>
      <c r="P314" s="177">
        <f>IF(H314=0,"",'Ark1'!X5080)</f>
        <v>176.25188277884951</v>
      </c>
      <c r="Q314" s="249"/>
      <c r="R314" s="177">
        <f>IF(H314=0,"",'Ark1'!AA5080)</f>
        <v>30.466320625323178</v>
      </c>
      <c r="S314" s="177">
        <f>IF(H314=0,"",'Ark1'!AB5080)</f>
        <v>4.7131267068842817</v>
      </c>
      <c r="T314" s="177">
        <f>IF(H314=0,"",'Ark1'!AC5080)</f>
        <v>-29.508857054307398</v>
      </c>
      <c r="U314" s="83"/>
      <c r="V314" s="91">
        <f t="shared" si="29"/>
        <v>6.3076923076923075</v>
      </c>
      <c r="W314" s="177">
        <f>+'Ark1'!V5080</f>
        <v>7.4634146341463428</v>
      </c>
      <c r="X314" s="255"/>
    </row>
    <row r="315" spans="1:38" ht="15.6">
      <c r="A315" s="255"/>
      <c r="B315" s="207">
        <f>+'Ark1'!C5081</f>
        <v>2023</v>
      </c>
      <c r="C315" s="207">
        <f>+'Ark1'!J5081</f>
        <v>134</v>
      </c>
      <c r="D315" s="207" t="s">
        <v>42</v>
      </c>
      <c r="E315" s="207">
        <f>+'Ark1'!D5081</f>
        <v>6</v>
      </c>
      <c r="F315" s="207" t="s">
        <v>572</v>
      </c>
      <c r="G315" s="90">
        <f>+'Ark1'!Q5081</f>
        <v>8</v>
      </c>
      <c r="H315" s="91">
        <f>+'Ark1'!R5081</f>
        <v>32</v>
      </c>
      <c r="I315" s="90">
        <f>IF(H315=0,"",'Ark1'!S5081)</f>
        <v>32</v>
      </c>
      <c r="J315" s="255"/>
      <c r="K315" s="177">
        <f>IF(H315=0,"",100*H315/Måned!$G28)</f>
        <v>2.0725388601036268</v>
      </c>
      <c r="L315" s="255"/>
      <c r="M315" s="177">
        <f>+IF(H315=0,"",'Ark1'!AA5081)</f>
        <v>26.853641949230912</v>
      </c>
      <c r="N315" s="177">
        <f>+IF(I315=0,"",'Ark1'!AB5081)</f>
        <v>4.8460679937450317</v>
      </c>
      <c r="O315" s="250">
        <f>IF(H315=0,"",'Ark1'!W5081)</f>
        <v>58.125</v>
      </c>
      <c r="P315" s="177">
        <f>IF(H315=0,"",'Ark1'!X5081)</f>
        <v>176.64544962080171</v>
      </c>
      <c r="Q315" s="249"/>
      <c r="R315" s="177">
        <f>IF(H315=0,"",'Ark1'!AA5081)</f>
        <v>26.853641949230912</v>
      </c>
      <c r="S315" s="177">
        <f>IF(H315=0,"",'Ark1'!AB5081)</f>
        <v>4.8460679937450317</v>
      </c>
      <c r="T315" s="177">
        <f>IF(H315=0,"",'Ark1'!AC5081)</f>
        <v>-38.142606482087011</v>
      </c>
      <c r="U315" s="83"/>
      <c r="V315" s="91">
        <f t="shared" si="29"/>
        <v>4</v>
      </c>
      <c r="W315" s="177">
        <f>+'Ark1'!V5081</f>
        <v>5.53125</v>
      </c>
      <c r="X315" s="255"/>
    </row>
    <row r="316" spans="1:38" ht="15.6">
      <c r="A316" s="255"/>
      <c r="B316" s="207">
        <f>+'Ark1'!C5082</f>
        <v>2023</v>
      </c>
      <c r="C316" s="207">
        <f>+'Ark1'!J5082</f>
        <v>134</v>
      </c>
      <c r="D316" s="207" t="s">
        <v>42</v>
      </c>
      <c r="E316" s="207">
        <f>+'Ark1'!D5082</f>
        <v>7</v>
      </c>
      <c r="F316" s="207" t="s">
        <v>573</v>
      </c>
      <c r="G316" s="90">
        <f>+'Ark1'!Q5082</f>
        <v>0</v>
      </c>
      <c r="H316" s="91">
        <f>+'Ark1'!R5082</f>
        <v>0</v>
      </c>
      <c r="I316" s="90" t="str">
        <f>IF(H316=0,"",'Ark1'!S5082)</f>
        <v/>
      </c>
      <c r="J316" s="255"/>
      <c r="K316" s="177" t="str">
        <f>IF(H316=0,"",100*H316/Måned!$G29)</f>
        <v/>
      </c>
      <c r="L316" s="255"/>
      <c r="M316" s="177" t="str">
        <f>+IF(H316=0,"",'Ark1'!AA5082)</f>
        <v/>
      </c>
      <c r="N316" s="177">
        <f>+IF(I316=0,"",'Ark1'!AB5082)</f>
        <v>0</v>
      </c>
      <c r="O316" s="250" t="str">
        <f>IF(H316=0,"",'Ark1'!W5082)</f>
        <v/>
      </c>
      <c r="P316" s="177" t="str">
        <f>IF(H316=0,"",'Ark1'!X5082)</f>
        <v/>
      </c>
      <c r="Q316" s="249"/>
      <c r="R316" s="177" t="str">
        <f>IF(H316=0,"",'Ark1'!AA5082)</f>
        <v/>
      </c>
      <c r="S316" s="177" t="str">
        <f>IF(H316=0,"",'Ark1'!AB5082)</f>
        <v/>
      </c>
      <c r="T316" s="177" t="str">
        <f>IF(H316=0,"",'Ark1'!AC5082)</f>
        <v/>
      </c>
      <c r="U316" s="83"/>
      <c r="V316" s="91" t="str">
        <f t="shared" si="29"/>
        <v/>
      </c>
      <c r="W316" s="177">
        <f>+'Ark1'!V5082</f>
        <v>0</v>
      </c>
      <c r="X316" s="255"/>
    </row>
    <row r="317" spans="1:38" ht="15.6">
      <c r="A317" s="255"/>
      <c r="B317" s="207">
        <f>+'Ark1'!C5083</f>
        <v>2023</v>
      </c>
      <c r="C317" s="207">
        <f>+'Ark1'!J5083</f>
        <v>134</v>
      </c>
      <c r="D317" s="207" t="s">
        <v>42</v>
      </c>
      <c r="E317" s="207">
        <f>+'Ark1'!D5083</f>
        <v>8</v>
      </c>
      <c r="F317" s="207" t="s">
        <v>574</v>
      </c>
      <c r="G317" s="90">
        <f>+'Ark1'!Q5083</f>
        <v>0</v>
      </c>
      <c r="H317" s="91">
        <f>+'Ark1'!R5083</f>
        <v>0</v>
      </c>
      <c r="I317" s="90" t="str">
        <f>IF(H317=0,"",'Ark1'!S5083)</f>
        <v/>
      </c>
      <c r="J317" s="255"/>
      <c r="K317" s="177" t="str">
        <f>IF(H317=0,"",100*H317/Måned!$G30)</f>
        <v/>
      </c>
      <c r="L317" s="255"/>
      <c r="M317" s="177" t="str">
        <f>+IF(H317=0,"",'Ark1'!AA5083)</f>
        <v/>
      </c>
      <c r="N317" s="177">
        <f>+IF(I317=0,"",'Ark1'!AB5083)</f>
        <v>0</v>
      </c>
      <c r="O317" s="250" t="str">
        <f>IF(H317=0,"",'Ark1'!W5083)</f>
        <v/>
      </c>
      <c r="P317" s="177" t="str">
        <f>IF(H317=0,"",'Ark1'!X5083)</f>
        <v/>
      </c>
      <c r="Q317" s="249"/>
      <c r="R317" s="177" t="str">
        <f>IF(H317=0,"",'Ark1'!AA5083)</f>
        <v/>
      </c>
      <c r="S317" s="177" t="str">
        <f>IF(H317=0,"",'Ark1'!AB5083)</f>
        <v/>
      </c>
      <c r="T317" s="177" t="str">
        <f>IF(H317=0,"",'Ark1'!AC5083)</f>
        <v/>
      </c>
      <c r="U317" s="83"/>
      <c r="V317" s="91" t="str">
        <f t="shared" si="29"/>
        <v/>
      </c>
      <c r="W317" s="177">
        <f>+'Ark1'!V5083</f>
        <v>0</v>
      </c>
      <c r="X317" s="255"/>
      <c r="Y317" s="252"/>
      <c r="AB317" s="229"/>
      <c r="AJ317" s="253"/>
      <c r="AK317" s="89"/>
      <c r="AL317" s="89"/>
    </row>
    <row r="318" spans="1:38" ht="15.6">
      <c r="A318" s="255"/>
      <c r="B318" s="207">
        <f>+'Ark1'!C5084</f>
        <v>2023</v>
      </c>
      <c r="C318" s="207">
        <f>+'Ark1'!J5084</f>
        <v>134</v>
      </c>
      <c r="D318" s="207" t="s">
        <v>42</v>
      </c>
      <c r="E318" s="207">
        <f>+'Ark1'!D5084</f>
        <v>9</v>
      </c>
      <c r="F318" s="207" t="s">
        <v>575</v>
      </c>
      <c r="G318" s="90">
        <f>+'Ark1'!Q5084</f>
        <v>0</v>
      </c>
      <c r="H318" s="91">
        <f>+'Ark1'!R5084</f>
        <v>0</v>
      </c>
      <c r="I318" s="90" t="str">
        <f>IF(H318=0,"",'Ark1'!S5084)</f>
        <v/>
      </c>
      <c r="J318" s="255"/>
      <c r="K318" s="177" t="str">
        <f>IF(H318=0,"",100*H318/Måned!$G31)</f>
        <v/>
      </c>
      <c r="L318" s="255"/>
      <c r="M318" s="177" t="str">
        <f>+IF(H318=0,"",'Ark1'!AA5084)</f>
        <v/>
      </c>
      <c r="N318" s="177">
        <f>+IF(I318=0,"",'Ark1'!AB5084)</f>
        <v>0</v>
      </c>
      <c r="O318" s="250" t="str">
        <f>IF(H318=0,"",'Ark1'!W5084)</f>
        <v/>
      </c>
      <c r="P318" s="177" t="str">
        <f>IF(H318=0,"",'Ark1'!X5084)</f>
        <v/>
      </c>
      <c r="Q318" s="249"/>
      <c r="R318" s="177" t="str">
        <f>IF(H318=0,"",'Ark1'!AA5084)</f>
        <v/>
      </c>
      <c r="S318" s="177" t="str">
        <f>IF(H318=0,"",'Ark1'!AB5084)</f>
        <v/>
      </c>
      <c r="T318" s="177" t="str">
        <f>IF(H318=0,"",'Ark1'!AC5084)</f>
        <v/>
      </c>
      <c r="U318" s="83"/>
      <c r="V318" s="91" t="str">
        <f t="shared" si="29"/>
        <v/>
      </c>
      <c r="W318" s="177">
        <f>+'Ark1'!V5084</f>
        <v>0</v>
      </c>
      <c r="X318" s="255"/>
    </row>
    <row r="319" spans="1:38" ht="15.6">
      <c r="A319" s="255"/>
      <c r="B319" s="207">
        <f>+'Ark1'!C5085</f>
        <v>2023</v>
      </c>
      <c r="C319" s="207">
        <f>+'Ark1'!J5085</f>
        <v>134</v>
      </c>
      <c r="D319" s="207" t="s">
        <v>42</v>
      </c>
      <c r="E319" s="207">
        <f>+'Ark1'!D5085</f>
        <v>10</v>
      </c>
      <c r="F319" s="207" t="s">
        <v>576</v>
      </c>
      <c r="G319" s="90">
        <f>+'Ark1'!Q5085</f>
        <v>0</v>
      </c>
      <c r="H319" s="91">
        <f>+'Ark1'!R5085</f>
        <v>0</v>
      </c>
      <c r="I319" s="90" t="str">
        <f>IF(H319=0,"",'Ark1'!S5085)</f>
        <v/>
      </c>
      <c r="J319" s="255"/>
      <c r="K319" s="177" t="str">
        <f>IF(H319=0,"",100*H319/Måned!$G32)</f>
        <v/>
      </c>
      <c r="L319" s="255"/>
      <c r="M319" s="177" t="str">
        <f>+IF(H319=0,"",'Ark1'!AA5085)</f>
        <v/>
      </c>
      <c r="N319" s="177">
        <f>+IF(I319=0,"",'Ark1'!AB5085)</f>
        <v>0</v>
      </c>
      <c r="O319" s="250" t="str">
        <f>IF(H319=0,"",'Ark1'!W5085)</f>
        <v/>
      </c>
      <c r="P319" s="177" t="str">
        <f>IF(H319=0,"",'Ark1'!X5085)</f>
        <v/>
      </c>
      <c r="Q319" s="249"/>
      <c r="R319" s="177" t="str">
        <f>IF(H319=0,"",'Ark1'!AA5085)</f>
        <v/>
      </c>
      <c r="S319" s="177" t="str">
        <f>IF(H319=0,"",'Ark1'!AB5085)</f>
        <v/>
      </c>
      <c r="T319" s="177" t="str">
        <f>IF(H319=0,"",'Ark1'!AC5085)</f>
        <v/>
      </c>
      <c r="U319" s="83"/>
      <c r="V319" s="91" t="str">
        <f t="shared" si="29"/>
        <v/>
      </c>
      <c r="W319" s="177">
        <f>+'Ark1'!V5085</f>
        <v>0</v>
      </c>
      <c r="X319" s="255"/>
    </row>
    <row r="320" spans="1:38" ht="15.6">
      <c r="A320" s="255"/>
      <c r="B320" s="207">
        <f>+'Ark1'!C5086</f>
        <v>2023</v>
      </c>
      <c r="C320" s="207">
        <f>+'Ark1'!J5086</f>
        <v>134</v>
      </c>
      <c r="D320" s="207" t="s">
        <v>42</v>
      </c>
      <c r="E320" s="207">
        <f>+'Ark1'!D5086</f>
        <v>11</v>
      </c>
      <c r="F320" s="207" t="s">
        <v>577</v>
      </c>
      <c r="G320" s="90">
        <f>+'Ark1'!Q5086</f>
        <v>0</v>
      </c>
      <c r="H320" s="91">
        <f>+'Ark1'!R5086</f>
        <v>0</v>
      </c>
      <c r="I320" s="90" t="str">
        <f>IF(H320=0,"",'Ark1'!S5086)</f>
        <v/>
      </c>
      <c r="J320" s="255"/>
      <c r="K320" s="177" t="str">
        <f>IF(H320=0,"",100*H320/Måned!$G33)</f>
        <v/>
      </c>
      <c r="L320" s="255"/>
      <c r="M320" s="177" t="str">
        <f>+IF(H320=0,"",'Ark1'!AA5086)</f>
        <v/>
      </c>
      <c r="N320" s="177">
        <f>+IF(I320=0,"",'Ark1'!AB5086)</f>
        <v>0</v>
      </c>
      <c r="O320" s="250" t="str">
        <f>IF(H320=0,"",'Ark1'!W5086)</f>
        <v/>
      </c>
      <c r="P320" s="177" t="str">
        <f>IF(H320=0,"",'Ark1'!X5086)</f>
        <v/>
      </c>
      <c r="Q320" s="249"/>
      <c r="R320" s="177" t="str">
        <f>IF(H320=0,"",'Ark1'!AA5086)</f>
        <v/>
      </c>
      <c r="S320" s="177" t="str">
        <f>IF(H320=0,"",'Ark1'!AB5086)</f>
        <v/>
      </c>
      <c r="T320" s="177" t="str">
        <f>IF(H320=0,"",'Ark1'!AC5086)</f>
        <v/>
      </c>
      <c r="U320" s="83"/>
      <c r="V320" s="91" t="str">
        <f t="shared" ref="V320:V383" si="30">+(IF(H320=0,"",I320/G320))</f>
        <v/>
      </c>
      <c r="W320" s="177">
        <f>+'Ark1'!V5086</f>
        <v>0</v>
      </c>
      <c r="X320" s="255"/>
    </row>
    <row r="321" spans="1:38" ht="15.6">
      <c r="A321" s="255"/>
      <c r="B321" s="207">
        <f>+'Ark1'!C5087</f>
        <v>2023</v>
      </c>
      <c r="C321" s="207">
        <f>+'Ark1'!J5087</f>
        <v>134</v>
      </c>
      <c r="D321" s="207" t="s">
        <v>42</v>
      </c>
      <c r="E321" s="207">
        <f>+'Ark1'!D5087</f>
        <v>12</v>
      </c>
      <c r="F321" s="207" t="s">
        <v>578</v>
      </c>
      <c r="G321" s="90">
        <f>+'Ark1'!Q5087</f>
        <v>0</v>
      </c>
      <c r="H321" s="91">
        <f>+'Ark1'!R5087</f>
        <v>0</v>
      </c>
      <c r="I321" s="90" t="str">
        <f>IF(H321=0,"",'Ark1'!S5087)</f>
        <v/>
      </c>
      <c r="J321" s="255"/>
      <c r="K321" s="177" t="str">
        <f>IF(H321=0,"",100*H321/Måned!$G34)</f>
        <v/>
      </c>
      <c r="L321" s="255"/>
      <c r="M321" s="177" t="str">
        <f>+IF(H321=0,"",'Ark1'!AA5087)</f>
        <v/>
      </c>
      <c r="N321" s="177">
        <f>+IF(I321=0,"",'Ark1'!AB5087)</f>
        <v>0</v>
      </c>
      <c r="O321" s="250" t="str">
        <f>IF(H321=0,"",'Ark1'!W5087)</f>
        <v/>
      </c>
      <c r="P321" s="177" t="str">
        <f>IF(H321=0,"",'Ark1'!X5087)</f>
        <v/>
      </c>
      <c r="Q321" s="249"/>
      <c r="R321" s="177" t="str">
        <f>IF(H321=0,"",'Ark1'!AA5087)</f>
        <v/>
      </c>
      <c r="S321" s="177" t="str">
        <f>IF(H321=0,"",'Ark1'!AB5087)</f>
        <v/>
      </c>
      <c r="T321" s="177" t="str">
        <f>IF(H321=0,"",'Ark1'!AC5087)</f>
        <v/>
      </c>
      <c r="U321" s="83"/>
      <c r="V321" s="91" t="str">
        <f t="shared" si="30"/>
        <v/>
      </c>
      <c r="W321" s="177">
        <f>+'Ark1'!V5087</f>
        <v>0</v>
      </c>
      <c r="X321" s="255"/>
    </row>
    <row r="322" spans="1:38">
      <c r="A322" s="255"/>
      <c r="B322" s="255"/>
      <c r="C322" s="255"/>
      <c r="D322" s="255"/>
      <c r="E322" s="255"/>
      <c r="F322" s="255"/>
      <c r="G322" s="255"/>
      <c r="H322" s="255"/>
      <c r="I322" s="255"/>
      <c r="J322" s="255"/>
      <c r="K322" s="255"/>
      <c r="L322" s="255"/>
      <c r="M322" s="255"/>
      <c r="N322" s="255"/>
      <c r="O322" s="255"/>
      <c r="P322" s="255"/>
      <c r="Q322" s="255"/>
      <c r="R322" s="255"/>
      <c r="S322" s="255"/>
      <c r="T322" s="255"/>
      <c r="U322" s="255"/>
      <c r="V322" s="255"/>
      <c r="W322" s="256"/>
      <c r="X322" s="255"/>
    </row>
    <row r="323" spans="1:38" ht="15.6">
      <c r="A323" s="255"/>
      <c r="B323" s="207">
        <f>+'Ark1'!C5088</f>
        <v>2023</v>
      </c>
      <c r="C323" s="207">
        <f>+'Ark1'!J5088</f>
        <v>141</v>
      </c>
      <c r="D323" s="207" t="s">
        <v>34</v>
      </c>
      <c r="E323" s="207">
        <f>+'Ark1'!D5088</f>
        <v>1</v>
      </c>
      <c r="F323" s="207" t="s">
        <v>568</v>
      </c>
      <c r="G323" s="90">
        <f>+'Ark1'!Q5088</f>
        <v>1</v>
      </c>
      <c r="H323" s="91">
        <f>+'Ark1'!R5088</f>
        <v>3</v>
      </c>
      <c r="I323" s="90">
        <f>IF(H323=0,"",'Ark1'!S5088)</f>
        <v>3</v>
      </c>
      <c r="J323" s="255"/>
      <c r="K323" s="177">
        <f>IF(H323=0,"",100*H323/Måned!$G23)</f>
        <v>0.12170385395537525</v>
      </c>
      <c r="L323" s="255"/>
      <c r="M323" s="177">
        <f>+IF(H323=0,"",'Ark1'!AA5088)</f>
        <v>3.4836124290101593</v>
      </c>
      <c r="N323" s="177">
        <f>+IF(I323=0,"",'Ark1'!AB5088)</f>
        <v>1.2472191289245664</v>
      </c>
      <c r="O323" s="250">
        <f>IF(H323=0,"",'Ark1'!W5088)</f>
        <v>60.33333333333335</v>
      </c>
      <c r="P323" s="177">
        <f>IF(H323=0,"",'Ark1'!X5088)</f>
        <v>152.58215962441307</v>
      </c>
      <c r="Q323" s="249"/>
      <c r="R323" s="177">
        <f>IF(H323=0,"",'Ark1'!AA5088)</f>
        <v>3.4836124290101593</v>
      </c>
      <c r="S323" s="177">
        <f>IF(H323=0,"",'Ark1'!AB5088)</f>
        <v>1.2472191289245664</v>
      </c>
      <c r="T323" s="177">
        <f>IF(H323=0,"",'Ark1'!AC5088)</f>
        <v>-99.991170771976883</v>
      </c>
      <c r="U323" s="83"/>
      <c r="V323" s="91">
        <f t="shared" si="30"/>
        <v>3</v>
      </c>
      <c r="W323" s="177">
        <f>+'Ark1'!V5088</f>
        <v>4.6666666666666679</v>
      </c>
      <c r="X323" s="255"/>
    </row>
    <row r="324" spans="1:38" ht="15.6">
      <c r="A324" s="255"/>
      <c r="B324" s="207">
        <f>+'Ark1'!C5089</f>
        <v>2023</v>
      </c>
      <c r="C324" s="207">
        <f>+'Ark1'!J5089</f>
        <v>141</v>
      </c>
      <c r="D324" s="207" t="s">
        <v>34</v>
      </c>
      <c r="E324" s="207">
        <f>+'Ark1'!D5089</f>
        <v>2</v>
      </c>
      <c r="F324" s="207" t="s">
        <v>569</v>
      </c>
      <c r="G324" s="90">
        <f>+'Ark1'!Q5089</f>
        <v>2</v>
      </c>
      <c r="H324" s="91">
        <f>+'Ark1'!R5089</f>
        <v>4</v>
      </c>
      <c r="I324" s="90">
        <f>IF(H324=0,"",'Ark1'!S5089)</f>
        <v>4</v>
      </c>
      <c r="J324" s="255"/>
      <c r="K324" s="177">
        <f>IF(H324=0,"",100*H324/Måned!$G24)</f>
        <v>0.15343306482546989</v>
      </c>
      <c r="L324" s="255"/>
      <c r="M324" s="177">
        <f>+IF(H324=0,"",'Ark1'!AA5089)</f>
        <v>3.3458930048642777</v>
      </c>
      <c r="N324" s="177">
        <f>+IF(I324=0,"",'Ark1'!AB5089)</f>
        <v>4.1457809879442502</v>
      </c>
      <c r="O324" s="250">
        <f>IF(H324=0,"",'Ark1'!W5089)</f>
        <v>57.75</v>
      </c>
      <c r="P324" s="177">
        <f>IF(H324=0,"",'Ark1'!X5089)</f>
        <v>145.72047670639219</v>
      </c>
      <c r="Q324" s="249"/>
      <c r="R324" s="177">
        <f>IF(H324=0,"",'Ark1'!AA5089)</f>
        <v>3.3458930048642777</v>
      </c>
      <c r="S324" s="177">
        <f>IF(H324=0,"",'Ark1'!AB5089)</f>
        <v>4.1457809879442502</v>
      </c>
      <c r="T324" s="177">
        <f>IF(H324=0,"",'Ark1'!AC5089)</f>
        <v>-26.673703512122845</v>
      </c>
      <c r="U324" s="83"/>
      <c r="V324" s="91">
        <f t="shared" si="30"/>
        <v>2</v>
      </c>
      <c r="W324" s="177">
        <f>+'Ark1'!V5089</f>
        <v>6.25</v>
      </c>
      <c r="X324" s="255"/>
    </row>
    <row r="325" spans="1:38" ht="15.6">
      <c r="A325" s="255"/>
      <c r="B325" s="207">
        <f>+'Ark1'!C5090</f>
        <v>2023</v>
      </c>
      <c r="C325" s="207">
        <f>+'Ark1'!J5090</f>
        <v>141</v>
      </c>
      <c r="D325" s="207" t="s">
        <v>34</v>
      </c>
      <c r="E325" s="207">
        <f>+'Ark1'!D5090</f>
        <v>3</v>
      </c>
      <c r="F325" s="207" t="s">
        <v>570</v>
      </c>
      <c r="G325" s="90">
        <f>+'Ark1'!Q5090</f>
        <v>3</v>
      </c>
      <c r="H325" s="91">
        <f>+'Ark1'!R5090</f>
        <v>3</v>
      </c>
      <c r="I325" s="90">
        <f>IF(H325=0,"",'Ark1'!S5090)</f>
        <v>3</v>
      </c>
      <c r="J325" s="255"/>
      <c r="K325" s="177">
        <f>IF(H325=0,"",100*H325/Måned!$G25)</f>
        <v>0.10281014393420151</v>
      </c>
      <c r="L325" s="255"/>
      <c r="M325" s="177">
        <f>+IF(H325=0,"",'Ark1'!AA5090)</f>
        <v>3.1457201966415465</v>
      </c>
      <c r="N325" s="177">
        <f>+IF(I325=0,"",'Ark1'!AB5090)</f>
        <v>0.94280904158227774</v>
      </c>
      <c r="O325" s="250">
        <f>IF(H325=0,"",'Ark1'!W5090)</f>
        <v>54.66666666666665</v>
      </c>
      <c r="P325" s="177">
        <f>IF(H325=0,"",'Ark1'!X5090)</f>
        <v>145.68436258577103</v>
      </c>
      <c r="Q325" s="249"/>
      <c r="R325" s="177">
        <f>IF(H325=0,"",'Ark1'!AA5090)</f>
        <v>3.1457201966415465</v>
      </c>
      <c r="S325" s="177">
        <f>IF(H325=0,"",'Ark1'!AB5090)</f>
        <v>0.94280904158227774</v>
      </c>
      <c r="T325" s="177">
        <f>IF(H325=0,"",'Ark1'!AC5090)</f>
        <v>-3.7463958276747991</v>
      </c>
      <c r="U325" s="83"/>
      <c r="V325" s="91">
        <f t="shared" si="30"/>
        <v>1</v>
      </c>
      <c r="W325" s="177">
        <f>+'Ark1'!V5090</f>
        <v>12</v>
      </c>
      <c r="X325" s="255"/>
    </row>
    <row r="326" spans="1:38" ht="15.6">
      <c r="A326" s="255"/>
      <c r="B326" s="207">
        <f>+'Ark1'!C5091</f>
        <v>2023</v>
      </c>
      <c r="C326" s="207">
        <f>+'Ark1'!J5091</f>
        <v>141</v>
      </c>
      <c r="D326" s="207" t="s">
        <v>34</v>
      </c>
      <c r="E326" s="207">
        <f>+'Ark1'!D5091</f>
        <v>4</v>
      </c>
      <c r="F326" s="207" t="s">
        <v>571</v>
      </c>
      <c r="G326" s="90">
        <f>+'Ark1'!Q5091</f>
        <v>1</v>
      </c>
      <c r="H326" s="91">
        <f>+'Ark1'!R5091</f>
        <v>1</v>
      </c>
      <c r="I326" s="90">
        <f>IF(H326=0,"",'Ark1'!S5091)</f>
        <v>1</v>
      </c>
      <c r="J326" s="255"/>
      <c r="K326" s="177">
        <f>IF(H326=0,"",100*H326/Måned!$G26)</f>
        <v>4.1666666666666664E-2</v>
      </c>
      <c r="L326" s="255"/>
      <c r="M326" s="177">
        <f>+IF(H326=0,"",'Ark1'!AA5091)</f>
        <v>0</v>
      </c>
      <c r="N326" s="177">
        <f>+IF(I326=0,"",'Ark1'!AB5091)</f>
        <v>0</v>
      </c>
      <c r="O326" s="250">
        <f>IF(H326=0,"",'Ark1'!W5091)</f>
        <v>54</v>
      </c>
      <c r="P326" s="177">
        <f>IF(H326=0,"",'Ark1'!X5091)</f>
        <v>166.73889490790901</v>
      </c>
      <c r="Q326" s="249"/>
      <c r="R326" s="177">
        <f>IF(H326=0,"",'Ark1'!AA5091)</f>
        <v>0</v>
      </c>
      <c r="S326" s="177">
        <f>IF(H326=0,"",'Ark1'!AB5091)</f>
        <v>0</v>
      </c>
      <c r="T326" s="177">
        <f>IF(H326=0,"",'Ark1'!AC5091)</f>
        <v>0</v>
      </c>
      <c r="U326" s="83"/>
      <c r="V326" s="91">
        <f t="shared" si="30"/>
        <v>1</v>
      </c>
      <c r="W326" s="177">
        <f>+'Ark1'!V5091</f>
        <v>11</v>
      </c>
      <c r="X326" s="255"/>
    </row>
    <row r="327" spans="1:38" ht="15.6">
      <c r="A327" s="255"/>
      <c r="B327" s="207">
        <f>+'Ark1'!C5092</f>
        <v>2023</v>
      </c>
      <c r="C327" s="207">
        <f>+'Ark1'!J5092</f>
        <v>141</v>
      </c>
      <c r="D327" s="207" t="s">
        <v>34</v>
      </c>
      <c r="E327" s="207">
        <f>+'Ark1'!D5092</f>
        <v>5</v>
      </c>
      <c r="F327" s="207" t="s">
        <v>467</v>
      </c>
      <c r="G327" s="90">
        <f>+'Ark1'!Q5092</f>
        <v>0</v>
      </c>
      <c r="H327" s="91">
        <f>+'Ark1'!R5092</f>
        <v>0</v>
      </c>
      <c r="I327" s="90" t="str">
        <f>IF(H327=0,"",'Ark1'!S5092)</f>
        <v/>
      </c>
      <c r="J327" s="255"/>
      <c r="K327" s="177" t="str">
        <f>IF(H327=0,"",100*H327/Måned!$G27)</f>
        <v/>
      </c>
      <c r="L327" s="255"/>
      <c r="M327" s="177" t="str">
        <f>+IF(H327=0,"",'Ark1'!AA5092)</f>
        <v/>
      </c>
      <c r="N327" s="177">
        <f>+IF(I327=0,"",'Ark1'!AB5092)</f>
        <v>0</v>
      </c>
      <c r="O327" s="250" t="str">
        <f>IF(H327=0,"",'Ark1'!W5092)</f>
        <v/>
      </c>
      <c r="P327" s="177" t="str">
        <f>IF(H327=0,"",'Ark1'!X5092)</f>
        <v/>
      </c>
      <c r="Q327" s="249"/>
      <c r="R327" s="177" t="str">
        <f>IF(H327=0,"",'Ark1'!AA5092)</f>
        <v/>
      </c>
      <c r="S327" s="177" t="str">
        <f>IF(H327=0,"",'Ark1'!AB5092)</f>
        <v/>
      </c>
      <c r="T327" s="177" t="str">
        <f>IF(H327=0,"",'Ark1'!AC5092)</f>
        <v/>
      </c>
      <c r="U327" s="83"/>
      <c r="V327" s="91" t="str">
        <f t="shared" si="30"/>
        <v/>
      </c>
      <c r="W327" s="177">
        <f>+'Ark1'!V5092</f>
        <v>0</v>
      </c>
      <c r="X327" s="255"/>
    </row>
    <row r="328" spans="1:38" ht="15.6">
      <c r="A328" s="255"/>
      <c r="B328" s="207">
        <f>+'Ark1'!C5093</f>
        <v>2023</v>
      </c>
      <c r="C328" s="207">
        <f>+'Ark1'!J5093</f>
        <v>141</v>
      </c>
      <c r="D328" s="207" t="s">
        <v>34</v>
      </c>
      <c r="E328" s="207">
        <f>+'Ark1'!D5093</f>
        <v>6</v>
      </c>
      <c r="F328" s="207" t="s">
        <v>572</v>
      </c>
      <c r="G328" s="90">
        <f>+'Ark1'!Q5093</f>
        <v>1</v>
      </c>
      <c r="H328" s="91">
        <f>+'Ark1'!R5093</f>
        <v>1</v>
      </c>
      <c r="I328" s="90">
        <f>IF(H328=0,"",'Ark1'!S5093)</f>
        <v>1</v>
      </c>
      <c r="J328" s="255"/>
      <c r="K328" s="177">
        <f>IF(H328=0,"",100*H328/Måned!$G28)</f>
        <v>6.4766839378238336E-2</v>
      </c>
      <c r="L328" s="255"/>
      <c r="M328" s="177">
        <f>+IF(H328=0,"",'Ark1'!AA5093)</f>
        <v>0</v>
      </c>
      <c r="N328" s="177">
        <f>+IF(I328=0,"",'Ark1'!AB5093)</f>
        <v>0</v>
      </c>
      <c r="O328" s="250">
        <f>IF(H328=0,"",'Ark1'!W5093)</f>
        <v>58</v>
      </c>
      <c r="P328" s="177">
        <f>IF(H328=0,"",'Ark1'!X5093)</f>
        <v>140.95341278439869</v>
      </c>
      <c r="Q328" s="249"/>
      <c r="R328" s="177">
        <f>IF(H328=0,"",'Ark1'!AA5093)</f>
        <v>0</v>
      </c>
      <c r="S328" s="177">
        <f>IF(H328=0,"",'Ark1'!AB5093)</f>
        <v>0</v>
      </c>
      <c r="T328" s="177">
        <f>IF(H328=0,"",'Ark1'!AC5093)</f>
        <v>0</v>
      </c>
      <c r="U328" s="83"/>
      <c r="V328" s="91">
        <f t="shared" si="30"/>
        <v>1</v>
      </c>
      <c r="W328" s="177">
        <f>+'Ark1'!V5093</f>
        <v>14</v>
      </c>
      <c r="X328" s="255"/>
    </row>
    <row r="329" spans="1:38" ht="15.6">
      <c r="A329" s="255"/>
      <c r="B329" s="207">
        <f>+'Ark1'!C5094</f>
        <v>2023</v>
      </c>
      <c r="C329" s="207">
        <f>+'Ark1'!J5094</f>
        <v>141</v>
      </c>
      <c r="D329" s="207" t="s">
        <v>34</v>
      </c>
      <c r="E329" s="207">
        <f>+'Ark1'!D5094</f>
        <v>7</v>
      </c>
      <c r="F329" s="207" t="s">
        <v>573</v>
      </c>
      <c r="G329" s="90">
        <f>+'Ark1'!Q5094</f>
        <v>0</v>
      </c>
      <c r="H329" s="91">
        <f>+'Ark1'!R5094</f>
        <v>0</v>
      </c>
      <c r="I329" s="90" t="str">
        <f>IF(H329=0,"",'Ark1'!S5094)</f>
        <v/>
      </c>
      <c r="J329" s="255"/>
      <c r="K329" s="177" t="str">
        <f>IF(H329=0,"",100*H329/Måned!$G29)</f>
        <v/>
      </c>
      <c r="L329" s="255"/>
      <c r="M329" s="177" t="str">
        <f>+IF(H329=0,"",'Ark1'!AA5094)</f>
        <v/>
      </c>
      <c r="N329" s="177">
        <f>+IF(I329=0,"",'Ark1'!AB5094)</f>
        <v>0</v>
      </c>
      <c r="O329" s="250" t="str">
        <f>IF(H329=0,"",'Ark1'!W5094)</f>
        <v/>
      </c>
      <c r="P329" s="177" t="str">
        <f>IF(H329=0,"",'Ark1'!X5094)</f>
        <v/>
      </c>
      <c r="Q329" s="249"/>
      <c r="R329" s="177" t="str">
        <f>IF(H329=0,"",'Ark1'!AA5094)</f>
        <v/>
      </c>
      <c r="S329" s="177" t="str">
        <f>IF(H329=0,"",'Ark1'!AB5094)</f>
        <v/>
      </c>
      <c r="T329" s="177" t="str">
        <f>IF(H329=0,"",'Ark1'!AC5094)</f>
        <v/>
      </c>
      <c r="U329" s="83"/>
      <c r="V329" s="91" t="str">
        <f t="shared" si="30"/>
        <v/>
      </c>
      <c r="W329" s="177">
        <f>+'Ark1'!V5094</f>
        <v>0</v>
      </c>
      <c r="X329" s="255"/>
    </row>
    <row r="330" spans="1:38" ht="15.6">
      <c r="A330" s="255"/>
      <c r="B330" s="207">
        <f>+'Ark1'!C5095</f>
        <v>2023</v>
      </c>
      <c r="C330" s="207">
        <f>+'Ark1'!J5095</f>
        <v>141</v>
      </c>
      <c r="D330" s="207" t="s">
        <v>34</v>
      </c>
      <c r="E330" s="207">
        <f>+'Ark1'!D5095</f>
        <v>8</v>
      </c>
      <c r="F330" s="207" t="s">
        <v>574</v>
      </c>
      <c r="G330" s="90">
        <f>+'Ark1'!Q5095</f>
        <v>0</v>
      </c>
      <c r="H330" s="91">
        <f>+'Ark1'!R5095</f>
        <v>0</v>
      </c>
      <c r="I330" s="90" t="str">
        <f>IF(H330=0,"",'Ark1'!S5095)</f>
        <v/>
      </c>
      <c r="J330" s="255"/>
      <c r="K330" s="177" t="str">
        <f>IF(H330=0,"",100*H330/Måned!$G30)</f>
        <v/>
      </c>
      <c r="L330" s="255"/>
      <c r="M330" s="177" t="str">
        <f>+IF(H330=0,"",'Ark1'!AA5095)</f>
        <v/>
      </c>
      <c r="N330" s="177">
        <f>+IF(I330=0,"",'Ark1'!AB5095)</f>
        <v>0</v>
      </c>
      <c r="O330" s="250" t="str">
        <f>IF(H330=0,"",'Ark1'!W5095)</f>
        <v/>
      </c>
      <c r="P330" s="177" t="str">
        <f>IF(H330=0,"",'Ark1'!X5095)</f>
        <v/>
      </c>
      <c r="Q330" s="249"/>
      <c r="R330" s="177" t="str">
        <f>IF(H330=0,"",'Ark1'!AA5095)</f>
        <v/>
      </c>
      <c r="S330" s="177" t="str">
        <f>IF(H330=0,"",'Ark1'!AB5095)</f>
        <v/>
      </c>
      <c r="T330" s="177" t="str">
        <f>IF(H330=0,"",'Ark1'!AC5095)</f>
        <v/>
      </c>
      <c r="U330" s="83"/>
      <c r="V330" s="91" t="str">
        <f t="shared" si="30"/>
        <v/>
      </c>
      <c r="W330" s="177">
        <f>+'Ark1'!V5095</f>
        <v>0</v>
      </c>
      <c r="X330" s="255"/>
    </row>
    <row r="331" spans="1:38" ht="15.6">
      <c r="A331" s="255"/>
      <c r="B331" s="207">
        <f>+'Ark1'!C5096</f>
        <v>2023</v>
      </c>
      <c r="C331" s="207">
        <f>+'Ark1'!J5096</f>
        <v>141</v>
      </c>
      <c r="D331" s="207" t="s">
        <v>34</v>
      </c>
      <c r="E331" s="207">
        <f>+'Ark1'!D5096</f>
        <v>9</v>
      </c>
      <c r="F331" s="207" t="s">
        <v>575</v>
      </c>
      <c r="G331" s="90">
        <f>+'Ark1'!Q5096</f>
        <v>0</v>
      </c>
      <c r="H331" s="91">
        <f>+'Ark1'!R5096</f>
        <v>0</v>
      </c>
      <c r="I331" s="90" t="str">
        <f>IF(H331=0,"",'Ark1'!S5096)</f>
        <v/>
      </c>
      <c r="J331" s="255"/>
      <c r="K331" s="177" t="str">
        <f>IF(H331=0,"",100*H331/Måned!$G31)</f>
        <v/>
      </c>
      <c r="L331" s="255"/>
      <c r="M331" s="177" t="str">
        <f>+IF(H331=0,"",'Ark1'!AA5096)</f>
        <v/>
      </c>
      <c r="N331" s="177">
        <f>+IF(I331=0,"",'Ark1'!AB5096)</f>
        <v>0</v>
      </c>
      <c r="O331" s="250" t="str">
        <f>IF(H331=0,"",'Ark1'!W5096)</f>
        <v/>
      </c>
      <c r="P331" s="177" t="str">
        <f>IF(H331=0,"",'Ark1'!X5096)</f>
        <v/>
      </c>
      <c r="Q331" s="249"/>
      <c r="R331" s="177" t="str">
        <f>IF(H331=0,"",'Ark1'!AA5096)</f>
        <v/>
      </c>
      <c r="S331" s="177" t="str">
        <f>IF(H331=0,"",'Ark1'!AB5096)</f>
        <v/>
      </c>
      <c r="T331" s="177" t="str">
        <f>IF(H331=0,"",'Ark1'!AC5096)</f>
        <v/>
      </c>
      <c r="U331" s="83"/>
      <c r="V331" s="91" t="str">
        <f t="shared" si="30"/>
        <v/>
      </c>
      <c r="W331" s="177">
        <f>+'Ark1'!V5096</f>
        <v>0</v>
      </c>
      <c r="X331" s="255"/>
      <c r="Y331" s="252"/>
      <c r="AB331" s="229"/>
      <c r="AJ331" s="253"/>
      <c r="AK331" s="89"/>
      <c r="AL331" s="89"/>
    </row>
    <row r="332" spans="1:38" ht="15.6">
      <c r="A332" s="255"/>
      <c r="B332" s="207">
        <f>+'Ark1'!C5097</f>
        <v>2023</v>
      </c>
      <c r="C332" s="207">
        <f>+'Ark1'!J5097</f>
        <v>141</v>
      </c>
      <c r="D332" s="207" t="s">
        <v>34</v>
      </c>
      <c r="E332" s="207">
        <f>+'Ark1'!D5097</f>
        <v>10</v>
      </c>
      <c r="F332" s="207" t="s">
        <v>576</v>
      </c>
      <c r="G332" s="90">
        <f>+'Ark1'!Q5097</f>
        <v>0</v>
      </c>
      <c r="H332" s="91">
        <f>+'Ark1'!R5097</f>
        <v>0</v>
      </c>
      <c r="I332" s="90" t="str">
        <f>IF(H332=0,"",'Ark1'!S5097)</f>
        <v/>
      </c>
      <c r="J332" s="255"/>
      <c r="K332" s="177" t="str">
        <f>IF(H332=0,"",100*H332/Måned!$G32)</f>
        <v/>
      </c>
      <c r="L332" s="255"/>
      <c r="M332" s="177" t="str">
        <f>+IF(H332=0,"",'Ark1'!AA5097)</f>
        <v/>
      </c>
      <c r="N332" s="177">
        <f>+IF(I332=0,"",'Ark1'!AB5097)</f>
        <v>0</v>
      </c>
      <c r="O332" s="250" t="str">
        <f>IF(H332=0,"",'Ark1'!W5097)</f>
        <v/>
      </c>
      <c r="P332" s="177" t="str">
        <f>IF(H332=0,"",'Ark1'!X5097)</f>
        <v/>
      </c>
      <c r="Q332" s="249"/>
      <c r="R332" s="177" t="str">
        <f>IF(H332=0,"",'Ark1'!AA5097)</f>
        <v/>
      </c>
      <c r="S332" s="177" t="str">
        <f>IF(H332=0,"",'Ark1'!AB5097)</f>
        <v/>
      </c>
      <c r="T332" s="177" t="str">
        <f>IF(H332=0,"",'Ark1'!AC5097)</f>
        <v/>
      </c>
      <c r="U332" s="83"/>
      <c r="V332" s="91" t="str">
        <f t="shared" si="30"/>
        <v/>
      </c>
      <c r="W332" s="177">
        <f>+'Ark1'!V5097</f>
        <v>0</v>
      </c>
      <c r="X332" s="255"/>
    </row>
    <row r="333" spans="1:38" ht="15.6">
      <c r="A333" s="255"/>
      <c r="B333" s="207">
        <f>+'Ark1'!C5098</f>
        <v>2023</v>
      </c>
      <c r="C333" s="207">
        <f>+'Ark1'!J5098</f>
        <v>141</v>
      </c>
      <c r="D333" s="207" t="s">
        <v>34</v>
      </c>
      <c r="E333" s="207">
        <f>+'Ark1'!D5098</f>
        <v>11</v>
      </c>
      <c r="F333" s="207" t="s">
        <v>577</v>
      </c>
      <c r="G333" s="90">
        <f>+'Ark1'!Q5098</f>
        <v>0</v>
      </c>
      <c r="H333" s="91">
        <f>+'Ark1'!R5098</f>
        <v>0</v>
      </c>
      <c r="I333" s="90" t="str">
        <f>IF(H333=0,"",'Ark1'!S5098)</f>
        <v/>
      </c>
      <c r="J333" s="255"/>
      <c r="K333" s="177" t="str">
        <f>IF(H333=0,"",100*H333/Måned!$G33)</f>
        <v/>
      </c>
      <c r="L333" s="255"/>
      <c r="M333" s="177" t="str">
        <f>+IF(H333=0,"",'Ark1'!AA5098)</f>
        <v/>
      </c>
      <c r="N333" s="177">
        <f>+IF(I333=0,"",'Ark1'!AB5098)</f>
        <v>0</v>
      </c>
      <c r="O333" s="250" t="str">
        <f>IF(H333=0,"",'Ark1'!W5098)</f>
        <v/>
      </c>
      <c r="P333" s="177" t="str">
        <f>IF(H333=0,"",'Ark1'!X5098)</f>
        <v/>
      </c>
      <c r="Q333" s="249"/>
      <c r="R333" s="177" t="str">
        <f>IF(H333=0,"",'Ark1'!AA5098)</f>
        <v/>
      </c>
      <c r="S333" s="177" t="str">
        <f>IF(H333=0,"",'Ark1'!AB5098)</f>
        <v/>
      </c>
      <c r="T333" s="177" t="str">
        <f>IF(H333=0,"",'Ark1'!AC5098)</f>
        <v/>
      </c>
      <c r="U333" s="83"/>
      <c r="V333" s="91" t="str">
        <f t="shared" si="30"/>
        <v/>
      </c>
      <c r="W333" s="177">
        <f>+'Ark1'!V5098</f>
        <v>0</v>
      </c>
      <c r="X333" s="255"/>
    </row>
    <row r="334" spans="1:38" ht="15.6">
      <c r="A334" s="255"/>
      <c r="B334" s="207">
        <f>+'Ark1'!C5099</f>
        <v>2023</v>
      </c>
      <c r="C334" s="207">
        <f>+'Ark1'!J5099</f>
        <v>141</v>
      </c>
      <c r="D334" s="207" t="s">
        <v>34</v>
      </c>
      <c r="E334" s="207">
        <f>+'Ark1'!D5099</f>
        <v>12</v>
      </c>
      <c r="F334" s="207" t="s">
        <v>578</v>
      </c>
      <c r="G334" s="90">
        <f>+'Ark1'!Q5099</f>
        <v>0</v>
      </c>
      <c r="H334" s="91">
        <f>+'Ark1'!R5099</f>
        <v>0</v>
      </c>
      <c r="I334" s="90" t="str">
        <f>IF(H334=0,"",'Ark1'!S5099)</f>
        <v/>
      </c>
      <c r="J334" s="255"/>
      <c r="K334" s="177" t="str">
        <f>IF(H334=0,"",100*H334/Måned!$G34)</f>
        <v/>
      </c>
      <c r="L334" s="255"/>
      <c r="M334" s="177" t="str">
        <f>+IF(H334=0,"",'Ark1'!AA5099)</f>
        <v/>
      </c>
      <c r="N334" s="177">
        <f>+IF(I334=0,"",'Ark1'!AB5099)</f>
        <v>0</v>
      </c>
      <c r="O334" s="250" t="str">
        <f>IF(H334=0,"",'Ark1'!W5099)</f>
        <v/>
      </c>
      <c r="P334" s="177" t="str">
        <f>IF(H334=0,"",'Ark1'!X5099)</f>
        <v/>
      </c>
      <c r="Q334" s="249"/>
      <c r="R334" s="177" t="str">
        <f>IF(H334=0,"",'Ark1'!AA5099)</f>
        <v/>
      </c>
      <c r="S334" s="177" t="str">
        <f>IF(H334=0,"",'Ark1'!AB5099)</f>
        <v/>
      </c>
      <c r="T334" s="177" t="str">
        <f>IF(H334=0,"",'Ark1'!AC5099)</f>
        <v/>
      </c>
      <c r="U334" s="83"/>
      <c r="V334" s="91" t="str">
        <f t="shared" si="30"/>
        <v/>
      </c>
      <c r="W334" s="177">
        <f>+'Ark1'!V5099</f>
        <v>0</v>
      </c>
      <c r="X334" s="255"/>
    </row>
    <row r="335" spans="1:38">
      <c r="A335" s="255"/>
      <c r="B335" s="255"/>
      <c r="C335" s="255"/>
      <c r="D335" s="255"/>
      <c r="E335" s="255"/>
      <c r="F335" s="255"/>
      <c r="G335" s="255"/>
      <c r="H335" s="255"/>
      <c r="I335" s="255"/>
      <c r="J335" s="255"/>
      <c r="K335" s="255"/>
      <c r="L335" s="255"/>
      <c r="M335" s="255"/>
      <c r="N335" s="255"/>
      <c r="O335" s="255"/>
      <c r="P335" s="255"/>
      <c r="Q335" s="255"/>
      <c r="R335" s="255"/>
      <c r="S335" s="255"/>
      <c r="T335" s="255"/>
      <c r="U335" s="255"/>
      <c r="V335" s="255"/>
      <c r="W335" s="256"/>
      <c r="X335" s="255"/>
    </row>
    <row r="336" spans="1:38" ht="15.6">
      <c r="A336" s="255"/>
      <c r="B336" s="207">
        <f>+'Ark1'!C5100</f>
        <v>2023</v>
      </c>
      <c r="C336" s="207">
        <f>+'Ark1'!J5100</f>
        <v>143</v>
      </c>
      <c r="D336" s="207" t="s">
        <v>43</v>
      </c>
      <c r="E336" s="207">
        <f>+'Ark1'!D5100</f>
        <v>1</v>
      </c>
      <c r="F336" s="207" t="s">
        <v>568</v>
      </c>
      <c r="G336" s="90">
        <f>+'Ark1'!Q5100</f>
        <v>3</v>
      </c>
      <c r="H336" s="91">
        <f>+'Ark1'!R5100</f>
        <v>3</v>
      </c>
      <c r="I336" s="90">
        <f>IF(H336=0,"",'Ark1'!S5100)</f>
        <v>3</v>
      </c>
      <c r="J336" s="255"/>
      <c r="K336" s="177">
        <f>IF(H336=0,"",100*H336/Måned!$G23)</f>
        <v>0.12170385395537525</v>
      </c>
      <c r="L336" s="255"/>
      <c r="M336" s="177">
        <f>+IF(H336=0,"",'Ark1'!AA5100)</f>
        <v>33.791649198515863</v>
      </c>
      <c r="N336" s="177">
        <f>+IF(I336=0,"",'Ark1'!AB5100)</f>
        <v>2.8284271247461903</v>
      </c>
      <c r="O336" s="250">
        <f>IF(H336=0,"",'Ark1'!W5100)</f>
        <v>63</v>
      </c>
      <c r="P336" s="177">
        <f>IF(H336=0,"",'Ark1'!X5100)</f>
        <v>146.84001444564822</v>
      </c>
      <c r="Q336" s="249"/>
      <c r="R336" s="177">
        <f>IF(H336=0,"",'Ark1'!AA5100)</f>
        <v>33.791649198515863</v>
      </c>
      <c r="S336" s="177">
        <f>IF(H336=0,"",'Ark1'!AB5100)</f>
        <v>2.8284271247461903</v>
      </c>
      <c r="T336" s="177">
        <f>IF(H336=0,"",'Ark1'!AC5100)</f>
        <v>-98.90781100305793</v>
      </c>
      <c r="U336" s="83"/>
      <c r="V336" s="91">
        <f t="shared" si="30"/>
        <v>1</v>
      </c>
      <c r="W336" s="177">
        <f>+'Ark1'!V5100</f>
        <v>4.6666666666666679</v>
      </c>
      <c r="X336" s="255"/>
    </row>
    <row r="337" spans="1:38" ht="15.6">
      <c r="A337" s="255"/>
      <c r="B337" s="207">
        <f>+'Ark1'!C5101</f>
        <v>2023</v>
      </c>
      <c r="C337" s="207">
        <f>+'Ark1'!J5101</f>
        <v>143</v>
      </c>
      <c r="D337" s="207" t="s">
        <v>43</v>
      </c>
      <c r="E337" s="207">
        <f>+'Ark1'!D5101</f>
        <v>2</v>
      </c>
      <c r="F337" s="207" t="s">
        <v>569</v>
      </c>
      <c r="G337" s="90">
        <f>+'Ark1'!Q5101</f>
        <v>3</v>
      </c>
      <c r="H337" s="91">
        <f>+'Ark1'!R5101</f>
        <v>4</v>
      </c>
      <c r="I337" s="90">
        <f>IF(H337=0,"",'Ark1'!S5101)</f>
        <v>4</v>
      </c>
      <c r="J337" s="255"/>
      <c r="K337" s="177">
        <f>IF(H337=0,"",100*H337/Måned!$G24)</f>
        <v>0.15343306482546989</v>
      </c>
      <c r="L337" s="255"/>
      <c r="M337" s="177">
        <f>+IF(H337=0,"",'Ark1'!AA5101)</f>
        <v>15.007498125936625</v>
      </c>
      <c r="N337" s="177">
        <f>+IF(I337=0,"",'Ark1'!AB5101)</f>
        <v>3.6742346141747673</v>
      </c>
      <c r="O337" s="250">
        <f>IF(H337=0,"",'Ark1'!W5101)</f>
        <v>62</v>
      </c>
      <c r="P337" s="177">
        <f>IF(H337=0,"",'Ark1'!X5101)</f>
        <v>161.86348862405205</v>
      </c>
      <c r="Q337" s="249"/>
      <c r="R337" s="177">
        <f>IF(H337=0,"",'Ark1'!AA5101)</f>
        <v>15.007498125936625</v>
      </c>
      <c r="S337" s="177">
        <f>IF(H337=0,"",'Ark1'!AB5101)</f>
        <v>3.6742346141747673</v>
      </c>
      <c r="T337" s="177">
        <f>IF(H337=0,"",'Ark1'!AC5101)</f>
        <v>-94.258237754673061</v>
      </c>
      <c r="U337" s="83"/>
      <c r="V337" s="91">
        <f t="shared" si="30"/>
        <v>1.3333333333333333</v>
      </c>
      <c r="W337" s="177">
        <f>+'Ark1'!V5101</f>
        <v>3.5</v>
      </c>
      <c r="X337" s="255"/>
    </row>
    <row r="338" spans="1:38" ht="15.6">
      <c r="A338" s="255"/>
      <c r="B338" s="207">
        <f>+'Ark1'!C5102</f>
        <v>2023</v>
      </c>
      <c r="C338" s="207">
        <f>+'Ark1'!J5102</f>
        <v>143</v>
      </c>
      <c r="D338" s="207" t="s">
        <v>43</v>
      </c>
      <c r="E338" s="207">
        <f>+'Ark1'!D5102</f>
        <v>3</v>
      </c>
      <c r="F338" s="207" t="s">
        <v>570</v>
      </c>
      <c r="G338" s="90">
        <f>+'Ark1'!Q5102</f>
        <v>4</v>
      </c>
      <c r="H338" s="91">
        <f>+'Ark1'!R5102</f>
        <v>13</v>
      </c>
      <c r="I338" s="90">
        <f>IF(H338=0,"",'Ark1'!S5102)</f>
        <v>13</v>
      </c>
      <c r="J338" s="255"/>
      <c r="K338" s="177">
        <f>IF(H338=0,"",100*H338/Måned!$G25)</f>
        <v>0.44551062371487321</v>
      </c>
      <c r="L338" s="255"/>
      <c r="M338" s="177">
        <f>+IF(H338=0,"",'Ark1'!AA5102)</f>
        <v>21.403265248872753</v>
      </c>
      <c r="N338" s="177">
        <f>+IF(I338=0,"",'Ark1'!AB5102)</f>
        <v>6.2691127879412498</v>
      </c>
      <c r="O338" s="250">
        <f>IF(H338=0,"",'Ark1'!W5102)</f>
        <v>55.076923076923087</v>
      </c>
      <c r="P338" s="177">
        <f>IF(H338=0,"",'Ark1'!X5102)</f>
        <v>163.18026502208517</v>
      </c>
      <c r="Q338" s="249"/>
      <c r="R338" s="177">
        <f>IF(H338=0,"",'Ark1'!AA5102)</f>
        <v>21.403265248872753</v>
      </c>
      <c r="S338" s="177">
        <f>IF(H338=0,"",'Ark1'!AB5102)</f>
        <v>6.2691127879412498</v>
      </c>
      <c r="T338" s="177">
        <f>IF(H338=0,"",'Ark1'!AC5102)</f>
        <v>-5.2177749010093688</v>
      </c>
      <c r="U338" s="83"/>
      <c r="V338" s="91">
        <f t="shared" si="30"/>
        <v>3.25</v>
      </c>
      <c r="W338" s="177">
        <f>+'Ark1'!V5102</f>
        <v>9.1538461538461569</v>
      </c>
      <c r="X338" s="255"/>
    </row>
    <row r="339" spans="1:38" ht="15.6">
      <c r="A339" s="255"/>
      <c r="B339" s="207">
        <f>+'Ark1'!C5103</f>
        <v>2023</v>
      </c>
      <c r="C339" s="207">
        <f>+'Ark1'!J5103</f>
        <v>143</v>
      </c>
      <c r="D339" s="207" t="s">
        <v>43</v>
      </c>
      <c r="E339" s="207">
        <f>+'Ark1'!D5103</f>
        <v>4</v>
      </c>
      <c r="F339" s="207" t="s">
        <v>571</v>
      </c>
      <c r="G339" s="90">
        <f>+'Ark1'!Q5103</f>
        <v>1</v>
      </c>
      <c r="H339" s="91">
        <f>+'Ark1'!R5103</f>
        <v>5</v>
      </c>
      <c r="I339" s="90">
        <f>IF(H339=0,"",'Ark1'!S5103)</f>
        <v>5</v>
      </c>
      <c r="J339" s="255"/>
      <c r="K339" s="177">
        <f>IF(H339=0,"",100*H339/Måned!$G26)</f>
        <v>0.20833333333333334</v>
      </c>
      <c r="L339" s="255"/>
      <c r="M339" s="177">
        <f>+IF(H339=0,"",'Ark1'!AA5103)</f>
        <v>18.174641674597076</v>
      </c>
      <c r="N339" s="177">
        <f>+IF(I339=0,"",'Ark1'!AB5103)</f>
        <v>2.2803508501982757</v>
      </c>
      <c r="O339" s="250">
        <f>IF(H339=0,"",'Ark1'!W5103)</f>
        <v>62</v>
      </c>
      <c r="P339" s="177">
        <f>IF(H339=0,"",'Ark1'!X5103)</f>
        <v>110.42253521126761</v>
      </c>
      <c r="Q339" s="249"/>
      <c r="R339" s="177">
        <f>IF(H339=0,"",'Ark1'!AA5103)</f>
        <v>18.174641674597076</v>
      </c>
      <c r="S339" s="177">
        <f>IF(H339=0,"",'Ark1'!AB5103)</f>
        <v>2.2803508501982757</v>
      </c>
      <c r="T339" s="177">
        <f>IF(H339=0,"",'Ark1'!AC5103)</f>
        <v>41.742511367417727</v>
      </c>
      <c r="U339" s="83"/>
      <c r="V339" s="91">
        <f t="shared" si="30"/>
        <v>5</v>
      </c>
      <c r="W339" s="177">
        <f>+'Ark1'!V5103</f>
        <v>2.8</v>
      </c>
      <c r="X339" s="255"/>
    </row>
    <row r="340" spans="1:38" ht="15.6">
      <c r="A340" s="255"/>
      <c r="B340" s="207">
        <f>+'Ark1'!C5104</f>
        <v>2023</v>
      </c>
      <c r="C340" s="207">
        <f>+'Ark1'!J5104</f>
        <v>143</v>
      </c>
      <c r="D340" s="207" t="s">
        <v>43</v>
      </c>
      <c r="E340" s="207">
        <f>+'Ark1'!D5104</f>
        <v>5</v>
      </c>
      <c r="F340" s="207" t="s">
        <v>467</v>
      </c>
      <c r="G340" s="90">
        <f>+'Ark1'!Q5104</f>
        <v>2</v>
      </c>
      <c r="H340" s="91">
        <f>+'Ark1'!R5104</f>
        <v>2</v>
      </c>
      <c r="I340" s="90">
        <f>IF(H340=0,"",'Ark1'!S5104)</f>
        <v>2</v>
      </c>
      <c r="J340" s="255"/>
      <c r="K340" s="177">
        <f>IF(H340=0,"",100*H340/Måned!$G27)</f>
        <v>7.5301204819277115E-2</v>
      </c>
      <c r="L340" s="255"/>
      <c r="M340" s="177">
        <f>+IF(H340=0,"",'Ark1'!AA5104)</f>
        <v>20.800000000000075</v>
      </c>
      <c r="N340" s="177">
        <f>+IF(I340=0,"",'Ark1'!AB5104)</f>
        <v>3.5</v>
      </c>
      <c r="O340" s="250">
        <f>IF(H340=0,"",'Ark1'!W5104)</f>
        <v>52.5</v>
      </c>
      <c r="P340" s="177">
        <f>IF(H340=0,"",'Ark1'!X5104)</f>
        <v>165.43878656554713</v>
      </c>
      <c r="Q340" s="249"/>
      <c r="R340" s="177">
        <f>IF(H340=0,"",'Ark1'!AA5104)</f>
        <v>20.800000000000075</v>
      </c>
      <c r="S340" s="177">
        <f>IF(H340=0,"",'Ark1'!AB5104)</f>
        <v>3.5</v>
      </c>
      <c r="T340" s="177">
        <f>IF(H340=0,"",'Ark1'!AC5104)</f>
        <v>-99.999999999997385</v>
      </c>
      <c r="U340" s="83"/>
      <c r="V340" s="91">
        <f t="shared" si="30"/>
        <v>1</v>
      </c>
      <c r="W340" s="177">
        <f>+'Ark1'!V5104</f>
        <v>11</v>
      </c>
      <c r="X340" s="255"/>
    </row>
    <row r="341" spans="1:38" ht="15.6">
      <c r="A341" s="255"/>
      <c r="B341" s="207">
        <f>+'Ark1'!C5105</f>
        <v>2023</v>
      </c>
      <c r="C341" s="207">
        <f>+'Ark1'!J5105</f>
        <v>143</v>
      </c>
      <c r="D341" s="207" t="s">
        <v>43</v>
      </c>
      <c r="E341" s="207">
        <f>+'Ark1'!D5105</f>
        <v>6</v>
      </c>
      <c r="F341" s="207" t="s">
        <v>572</v>
      </c>
      <c r="G341" s="90">
        <f>+'Ark1'!Q5105</f>
        <v>3</v>
      </c>
      <c r="H341" s="91">
        <f>+'Ark1'!R5105</f>
        <v>7</v>
      </c>
      <c r="I341" s="90">
        <f>IF(H341=0,"",'Ark1'!S5105)</f>
        <v>7</v>
      </c>
      <c r="J341" s="255"/>
      <c r="K341" s="177">
        <f>IF(H341=0,"",100*H341/Måned!$G28)</f>
        <v>0.45336787564766839</v>
      </c>
      <c r="L341" s="255"/>
      <c r="M341" s="177">
        <f>+IF(H341=0,"",'Ark1'!AA5105)</f>
        <v>18.080364814813375</v>
      </c>
      <c r="N341" s="177">
        <f>+IF(I341=0,"",'Ark1'!AB5105)</f>
        <v>4.0355562548072959</v>
      </c>
      <c r="O341" s="250">
        <f>IF(H341=0,"",'Ark1'!W5105)</f>
        <v>62</v>
      </c>
      <c r="P341" s="177">
        <f>IF(H341=0,"",'Ark1'!X5105)</f>
        <v>140.67481813960688</v>
      </c>
      <c r="Q341" s="249"/>
      <c r="R341" s="177">
        <f>IF(H341=0,"",'Ark1'!AA5105)</f>
        <v>18.080364814813375</v>
      </c>
      <c r="S341" s="177">
        <f>IF(H341=0,"",'Ark1'!AB5105)</f>
        <v>4.0355562548072959</v>
      </c>
      <c r="T341" s="177">
        <f>IF(H341=0,"",'Ark1'!AC5105)</f>
        <v>-88.379780762464719</v>
      </c>
      <c r="U341" s="83"/>
      <c r="V341" s="91">
        <f t="shared" si="30"/>
        <v>2.3333333333333335</v>
      </c>
      <c r="W341" s="177">
        <f>+'Ark1'!V5105</f>
        <v>1.5714285714285712</v>
      </c>
      <c r="X341" s="255"/>
    </row>
    <row r="342" spans="1:38" ht="15.6">
      <c r="A342" s="255"/>
      <c r="B342" s="207">
        <f>+'Ark1'!C5106</f>
        <v>2023</v>
      </c>
      <c r="C342" s="207">
        <f>+'Ark1'!J5106</f>
        <v>143</v>
      </c>
      <c r="D342" s="207" t="s">
        <v>43</v>
      </c>
      <c r="E342" s="207">
        <f>+'Ark1'!D5106</f>
        <v>7</v>
      </c>
      <c r="F342" s="207" t="s">
        <v>573</v>
      </c>
      <c r="G342" s="90">
        <f>+'Ark1'!Q5106</f>
        <v>0</v>
      </c>
      <c r="H342" s="91">
        <f>+'Ark1'!R5106</f>
        <v>0</v>
      </c>
      <c r="I342" s="90" t="str">
        <f>IF(H342=0,"",'Ark1'!S5106)</f>
        <v/>
      </c>
      <c r="J342" s="255"/>
      <c r="K342" s="177" t="str">
        <f>IF(H342=0,"",100*H342/Måned!$G29)</f>
        <v/>
      </c>
      <c r="L342" s="255"/>
      <c r="M342" s="177" t="str">
        <f>+IF(H342=0,"",'Ark1'!AA5106)</f>
        <v/>
      </c>
      <c r="N342" s="177">
        <f>+IF(I342=0,"",'Ark1'!AB5106)</f>
        <v>0</v>
      </c>
      <c r="O342" s="250" t="str">
        <f>IF(H342=0,"",'Ark1'!W5106)</f>
        <v/>
      </c>
      <c r="P342" s="177" t="str">
        <f>IF(H342=0,"",'Ark1'!X5106)</f>
        <v/>
      </c>
      <c r="Q342" s="249"/>
      <c r="R342" s="177" t="str">
        <f>IF(H342=0,"",'Ark1'!AA5106)</f>
        <v/>
      </c>
      <c r="S342" s="177" t="str">
        <f>IF(H342=0,"",'Ark1'!AB5106)</f>
        <v/>
      </c>
      <c r="T342" s="177" t="str">
        <f>IF(H342=0,"",'Ark1'!AC5106)</f>
        <v/>
      </c>
      <c r="U342" s="83"/>
      <c r="V342" s="91" t="str">
        <f t="shared" si="30"/>
        <v/>
      </c>
      <c r="W342" s="177">
        <f>+'Ark1'!V5106</f>
        <v>0</v>
      </c>
      <c r="X342" s="255"/>
    </row>
    <row r="343" spans="1:38" ht="15.6">
      <c r="A343" s="255"/>
      <c r="B343" s="207">
        <f>+'Ark1'!C5107</f>
        <v>2023</v>
      </c>
      <c r="C343" s="207">
        <f>+'Ark1'!J5107</f>
        <v>143</v>
      </c>
      <c r="D343" s="207" t="s">
        <v>43</v>
      </c>
      <c r="E343" s="207">
        <f>+'Ark1'!D5107</f>
        <v>8</v>
      </c>
      <c r="F343" s="207" t="s">
        <v>574</v>
      </c>
      <c r="G343" s="90">
        <f>+'Ark1'!Q5107</f>
        <v>0</v>
      </c>
      <c r="H343" s="91">
        <f>+'Ark1'!R5107</f>
        <v>0</v>
      </c>
      <c r="I343" s="90" t="str">
        <f>IF(H343=0,"",'Ark1'!S5107)</f>
        <v/>
      </c>
      <c r="J343" s="255"/>
      <c r="K343" s="177" t="str">
        <f>IF(H343=0,"",100*H343/Måned!$G30)</f>
        <v/>
      </c>
      <c r="L343" s="255"/>
      <c r="M343" s="177" t="str">
        <f>+IF(H343=0,"",'Ark1'!AA5107)</f>
        <v/>
      </c>
      <c r="N343" s="177">
        <f>+IF(I343=0,"",'Ark1'!AB5107)</f>
        <v>0</v>
      </c>
      <c r="O343" s="250" t="str">
        <f>IF(H343=0,"",'Ark1'!W5107)</f>
        <v/>
      </c>
      <c r="P343" s="177" t="str">
        <f>IF(H343=0,"",'Ark1'!X5107)</f>
        <v/>
      </c>
      <c r="Q343" s="249"/>
      <c r="R343" s="177" t="str">
        <f>IF(H343=0,"",'Ark1'!AA5107)</f>
        <v/>
      </c>
      <c r="S343" s="177" t="str">
        <f>IF(H343=0,"",'Ark1'!AB5107)</f>
        <v/>
      </c>
      <c r="T343" s="177" t="str">
        <f>IF(H343=0,"",'Ark1'!AC5107)</f>
        <v/>
      </c>
      <c r="U343" s="83"/>
      <c r="V343" s="91" t="str">
        <f t="shared" si="30"/>
        <v/>
      </c>
      <c r="W343" s="177">
        <f>+'Ark1'!V5107</f>
        <v>0</v>
      </c>
      <c r="X343" s="255"/>
    </row>
    <row r="344" spans="1:38" ht="15.6">
      <c r="A344" s="255"/>
      <c r="B344" s="207">
        <f>+'Ark1'!C5108</f>
        <v>2023</v>
      </c>
      <c r="C344" s="207">
        <f>+'Ark1'!J5108</f>
        <v>143</v>
      </c>
      <c r="D344" s="207" t="s">
        <v>43</v>
      </c>
      <c r="E344" s="207">
        <f>+'Ark1'!D5108</f>
        <v>9</v>
      </c>
      <c r="F344" s="207" t="s">
        <v>575</v>
      </c>
      <c r="G344" s="90">
        <f>+'Ark1'!Q5108</f>
        <v>0</v>
      </c>
      <c r="H344" s="91">
        <f>+'Ark1'!R5108</f>
        <v>0</v>
      </c>
      <c r="I344" s="90" t="str">
        <f>IF(H344=0,"",'Ark1'!S5108)</f>
        <v/>
      </c>
      <c r="J344" s="255"/>
      <c r="K344" s="177" t="str">
        <f>IF(H344=0,"",100*H344/Måned!$G31)</f>
        <v/>
      </c>
      <c r="L344" s="255"/>
      <c r="M344" s="177" t="str">
        <f>+IF(H344=0,"",'Ark1'!AA5108)</f>
        <v/>
      </c>
      <c r="N344" s="177">
        <f>+IF(I344=0,"",'Ark1'!AB5108)</f>
        <v>0</v>
      </c>
      <c r="O344" s="250" t="str">
        <f>IF(H344=0,"",'Ark1'!W5108)</f>
        <v/>
      </c>
      <c r="P344" s="177" t="str">
        <f>IF(H344=0,"",'Ark1'!X5108)</f>
        <v/>
      </c>
      <c r="Q344" s="249"/>
      <c r="R344" s="177" t="str">
        <f>IF(H344=0,"",'Ark1'!AA5108)</f>
        <v/>
      </c>
      <c r="S344" s="177" t="str">
        <f>IF(H344=0,"",'Ark1'!AB5108)</f>
        <v/>
      </c>
      <c r="T344" s="177" t="str">
        <f>IF(H344=0,"",'Ark1'!AC5108)</f>
        <v/>
      </c>
      <c r="U344" s="83"/>
      <c r="V344" s="91" t="str">
        <f t="shared" si="30"/>
        <v/>
      </c>
      <c r="W344" s="177">
        <f>+'Ark1'!V5108</f>
        <v>0</v>
      </c>
      <c r="X344" s="255"/>
    </row>
    <row r="345" spans="1:38" ht="15.6">
      <c r="A345" s="255"/>
      <c r="B345" s="207">
        <f>+'Ark1'!C5109</f>
        <v>2023</v>
      </c>
      <c r="C345" s="207">
        <f>+'Ark1'!J5109</f>
        <v>143</v>
      </c>
      <c r="D345" s="207" t="s">
        <v>43</v>
      </c>
      <c r="E345" s="207">
        <f>+'Ark1'!D5109</f>
        <v>10</v>
      </c>
      <c r="F345" s="207" t="s">
        <v>576</v>
      </c>
      <c r="G345" s="90">
        <f>+'Ark1'!Q5109</f>
        <v>0</v>
      </c>
      <c r="H345" s="91">
        <f>+'Ark1'!R5109</f>
        <v>0</v>
      </c>
      <c r="I345" s="90" t="str">
        <f>IF(H345=0,"",'Ark1'!S5109)</f>
        <v/>
      </c>
      <c r="J345" s="255"/>
      <c r="K345" s="177" t="str">
        <f>IF(H345=0,"",100*H345/Måned!$G32)</f>
        <v/>
      </c>
      <c r="L345" s="255"/>
      <c r="M345" s="177" t="str">
        <f>+IF(H345=0,"",'Ark1'!AA5109)</f>
        <v/>
      </c>
      <c r="N345" s="177">
        <f>+IF(I345=0,"",'Ark1'!AB5109)</f>
        <v>0</v>
      </c>
      <c r="O345" s="250" t="str">
        <f>IF(H345=0,"",'Ark1'!W5109)</f>
        <v/>
      </c>
      <c r="P345" s="177" t="str">
        <f>IF(H345=0,"",'Ark1'!X5109)</f>
        <v/>
      </c>
      <c r="Q345" s="249"/>
      <c r="R345" s="177" t="str">
        <f>IF(H345=0,"",'Ark1'!AA5109)</f>
        <v/>
      </c>
      <c r="S345" s="177" t="str">
        <f>IF(H345=0,"",'Ark1'!AB5109)</f>
        <v/>
      </c>
      <c r="T345" s="177" t="str">
        <f>IF(H345=0,"",'Ark1'!AC5109)</f>
        <v/>
      </c>
      <c r="U345" s="83"/>
      <c r="V345" s="91" t="str">
        <f t="shared" si="30"/>
        <v/>
      </c>
      <c r="W345" s="177">
        <f>+'Ark1'!V5109</f>
        <v>0</v>
      </c>
      <c r="X345" s="255"/>
      <c r="Y345" s="252"/>
      <c r="AB345" s="229"/>
      <c r="AJ345" s="253"/>
      <c r="AK345" s="89"/>
      <c r="AL345" s="89"/>
    </row>
    <row r="346" spans="1:38" ht="15.6">
      <c r="A346" s="255"/>
      <c r="B346" s="207">
        <f>+'Ark1'!C5110</f>
        <v>2023</v>
      </c>
      <c r="C346" s="207">
        <f>+'Ark1'!J5110</f>
        <v>143</v>
      </c>
      <c r="D346" s="207" t="s">
        <v>43</v>
      </c>
      <c r="E346" s="207">
        <f>+'Ark1'!D5110</f>
        <v>11</v>
      </c>
      <c r="F346" s="207" t="s">
        <v>577</v>
      </c>
      <c r="G346" s="90">
        <f>+'Ark1'!Q5110</f>
        <v>0</v>
      </c>
      <c r="H346" s="91">
        <f>+'Ark1'!R5110</f>
        <v>0</v>
      </c>
      <c r="I346" s="90" t="str">
        <f>IF(H346=0,"",'Ark1'!S5110)</f>
        <v/>
      </c>
      <c r="J346" s="255"/>
      <c r="K346" s="177" t="str">
        <f>IF(H346=0,"",100*H346/Måned!$G33)</f>
        <v/>
      </c>
      <c r="L346" s="255"/>
      <c r="M346" s="177" t="str">
        <f>+IF(H346=0,"",'Ark1'!AA5110)</f>
        <v/>
      </c>
      <c r="N346" s="177">
        <f>+IF(I346=0,"",'Ark1'!AB5110)</f>
        <v>0</v>
      </c>
      <c r="O346" s="250" t="str">
        <f>IF(H346=0,"",'Ark1'!W5110)</f>
        <v/>
      </c>
      <c r="P346" s="177" t="str">
        <f>IF(H346=0,"",'Ark1'!X5110)</f>
        <v/>
      </c>
      <c r="Q346" s="249"/>
      <c r="R346" s="177" t="str">
        <f>IF(H346=0,"",'Ark1'!AA5110)</f>
        <v/>
      </c>
      <c r="S346" s="177" t="str">
        <f>IF(H346=0,"",'Ark1'!AB5110)</f>
        <v/>
      </c>
      <c r="T346" s="177" t="str">
        <f>IF(H346=0,"",'Ark1'!AC5110)</f>
        <v/>
      </c>
      <c r="U346" s="83"/>
      <c r="V346" s="91" t="str">
        <f t="shared" si="30"/>
        <v/>
      </c>
      <c r="W346" s="177">
        <f>+'Ark1'!V5110</f>
        <v>0</v>
      </c>
      <c r="X346" s="255"/>
    </row>
    <row r="347" spans="1:38" ht="15.6">
      <c r="A347" s="255"/>
      <c r="B347" s="207">
        <f>+'Ark1'!C5111</f>
        <v>2023</v>
      </c>
      <c r="C347" s="207">
        <f>+'Ark1'!J5111</f>
        <v>143</v>
      </c>
      <c r="D347" s="207" t="s">
        <v>43</v>
      </c>
      <c r="E347" s="207">
        <f>+'Ark1'!D5111</f>
        <v>12</v>
      </c>
      <c r="F347" s="207" t="s">
        <v>578</v>
      </c>
      <c r="G347" s="90">
        <f>+'Ark1'!Q5111</f>
        <v>0</v>
      </c>
      <c r="H347" s="91">
        <f>+'Ark1'!R5111</f>
        <v>0</v>
      </c>
      <c r="I347" s="90" t="str">
        <f>IF(H347=0,"",'Ark1'!S5111)</f>
        <v/>
      </c>
      <c r="J347" s="255"/>
      <c r="K347" s="177" t="str">
        <f>IF(H347=0,"",100*H347/Måned!$G34)</f>
        <v/>
      </c>
      <c r="L347" s="255"/>
      <c r="M347" s="177" t="str">
        <f>+IF(H347=0,"",'Ark1'!AA5111)</f>
        <v/>
      </c>
      <c r="N347" s="177">
        <f>+IF(I347=0,"",'Ark1'!AB5111)</f>
        <v>0</v>
      </c>
      <c r="O347" s="250" t="str">
        <f>IF(H347=0,"",'Ark1'!W5111)</f>
        <v/>
      </c>
      <c r="P347" s="177" t="str">
        <f>IF(H347=0,"",'Ark1'!X5111)</f>
        <v/>
      </c>
      <c r="Q347" s="249"/>
      <c r="R347" s="177" t="str">
        <f>IF(H347=0,"",'Ark1'!AA5111)</f>
        <v/>
      </c>
      <c r="S347" s="177" t="str">
        <f>IF(H347=0,"",'Ark1'!AB5111)</f>
        <v/>
      </c>
      <c r="T347" s="177" t="str">
        <f>IF(H347=0,"",'Ark1'!AC5111)</f>
        <v/>
      </c>
      <c r="U347" s="83"/>
      <c r="V347" s="91" t="str">
        <f t="shared" si="30"/>
        <v/>
      </c>
      <c r="W347" s="177">
        <f>+'Ark1'!V5111</f>
        <v>0</v>
      </c>
      <c r="X347" s="255"/>
    </row>
    <row r="348" spans="1:38">
      <c r="A348" s="255"/>
      <c r="B348" s="255"/>
      <c r="C348" s="255"/>
      <c r="D348" s="255"/>
      <c r="E348" s="255"/>
      <c r="F348" s="255"/>
      <c r="G348" s="255"/>
      <c r="H348" s="255"/>
      <c r="I348" s="255"/>
      <c r="J348" s="255"/>
      <c r="K348" s="255"/>
      <c r="L348" s="255"/>
      <c r="M348" s="255"/>
      <c r="N348" s="255"/>
      <c r="O348" s="255"/>
      <c r="P348" s="255"/>
      <c r="Q348" s="255"/>
      <c r="R348" s="255"/>
      <c r="S348" s="255"/>
      <c r="T348" s="255"/>
      <c r="U348" s="255"/>
      <c r="V348" s="255"/>
      <c r="W348" s="256"/>
      <c r="X348" s="255"/>
    </row>
    <row r="349" spans="1:38" ht="15.6">
      <c r="A349" s="255"/>
      <c r="B349" s="207">
        <f>+'Ark1'!C5112</f>
        <v>2023</v>
      </c>
      <c r="C349" s="207">
        <f>+'Ark1'!J5112</f>
        <v>147</v>
      </c>
      <c r="D349" s="207" t="s">
        <v>6</v>
      </c>
      <c r="E349" s="207">
        <f>+'Ark1'!D5112</f>
        <v>1</v>
      </c>
      <c r="F349" s="207" t="s">
        <v>568</v>
      </c>
      <c r="G349" s="90">
        <f>+'Ark1'!Q5112</f>
        <v>9</v>
      </c>
      <c r="H349" s="91">
        <f>+'Ark1'!R5112</f>
        <v>42</v>
      </c>
      <c r="I349" s="90">
        <f>IF(H349=0,"",'Ark1'!S5112)</f>
        <v>40</v>
      </c>
      <c r="J349" s="255"/>
      <c r="K349" s="177">
        <f>IF(H349=0,"",100*H349/Måned!$G23)</f>
        <v>1.7038539553752536</v>
      </c>
      <c r="L349" s="255"/>
      <c r="M349" s="177">
        <f>+IF(H349=0,"",'Ark1'!AA5112)</f>
        <v>26.360843949881382</v>
      </c>
      <c r="N349" s="177">
        <f>+IF(I349=0,"",'Ark1'!AB5112)</f>
        <v>4.3356083771484561</v>
      </c>
      <c r="O349" s="250">
        <f>IF(H349=0,"",'Ark1'!W5112)</f>
        <v>56.95</v>
      </c>
      <c r="P349" s="177">
        <f>IF(H349=0,"",'Ark1'!X5112)</f>
        <v>155.82985090027341</v>
      </c>
      <c r="Q349" s="249"/>
      <c r="R349" s="177">
        <f>IF(H349=0,"",'Ark1'!AA5112)</f>
        <v>26.360843949881382</v>
      </c>
      <c r="S349" s="177">
        <f>IF(H349=0,"",'Ark1'!AB5112)</f>
        <v>4.3356083771484561</v>
      </c>
      <c r="T349" s="177">
        <f>IF(H349=0,"",'Ark1'!AC5112)</f>
        <v>-47.050691921302075</v>
      </c>
      <c r="U349" s="83"/>
      <c r="V349" s="91">
        <f t="shared" si="30"/>
        <v>4.4444444444444446</v>
      </c>
      <c r="W349" s="177">
        <f>+'Ark1'!V5112</f>
        <v>8.2380952380952355</v>
      </c>
      <c r="X349" s="255"/>
    </row>
    <row r="350" spans="1:38" ht="15.6">
      <c r="A350" s="255"/>
      <c r="B350" s="207">
        <f>+'Ark1'!C5113</f>
        <v>2023</v>
      </c>
      <c r="C350" s="207">
        <f>+'Ark1'!J5113</f>
        <v>147</v>
      </c>
      <c r="D350" s="207" t="s">
        <v>6</v>
      </c>
      <c r="E350" s="207">
        <f>+'Ark1'!D5113</f>
        <v>2</v>
      </c>
      <c r="F350" s="207" t="s">
        <v>569</v>
      </c>
      <c r="G350" s="90">
        <f>+'Ark1'!Q5113</f>
        <v>10</v>
      </c>
      <c r="H350" s="91">
        <f>+'Ark1'!R5113</f>
        <v>17</v>
      </c>
      <c r="I350" s="90">
        <f>IF(H350=0,"",'Ark1'!S5113)</f>
        <v>17</v>
      </c>
      <c r="J350" s="255"/>
      <c r="K350" s="177">
        <f>IF(H350=0,"",100*H350/Måned!$G24)</f>
        <v>0.65209052550824698</v>
      </c>
      <c r="L350" s="255"/>
      <c r="M350" s="177">
        <f>+IF(H350=0,"",'Ark1'!AA5113)</f>
        <v>14.388394015766602</v>
      </c>
      <c r="N350" s="177">
        <f>+IF(I350=0,"",'Ark1'!AB5113)</f>
        <v>3.8939221561024127</v>
      </c>
      <c r="O350" s="250">
        <f>IF(H350=0,"",'Ark1'!W5113)</f>
        <v>58.117647058823515</v>
      </c>
      <c r="P350" s="177">
        <f>IF(H350=0,"",'Ark1'!X5113)</f>
        <v>142.57854821235105</v>
      </c>
      <c r="Q350" s="249"/>
      <c r="R350" s="177">
        <f>IF(H350=0,"",'Ark1'!AA5113)</f>
        <v>14.388394015766602</v>
      </c>
      <c r="S350" s="177">
        <f>IF(H350=0,"",'Ark1'!AB5113)</f>
        <v>3.8939221561024127</v>
      </c>
      <c r="T350" s="177">
        <f>IF(H350=0,"",'Ark1'!AC5113)</f>
        <v>-64.926347542063823</v>
      </c>
      <c r="U350" s="83"/>
      <c r="V350" s="91">
        <f t="shared" si="30"/>
        <v>1.7</v>
      </c>
      <c r="W350" s="177">
        <f>+'Ark1'!V5113</f>
        <v>8.5294117647058822</v>
      </c>
      <c r="X350" s="255"/>
    </row>
    <row r="351" spans="1:38" ht="15.6">
      <c r="A351" s="255"/>
      <c r="B351" s="207">
        <f>+'Ark1'!C5114</f>
        <v>2023</v>
      </c>
      <c r="C351" s="207">
        <f>+'Ark1'!J5114</f>
        <v>147</v>
      </c>
      <c r="D351" s="207" t="s">
        <v>6</v>
      </c>
      <c r="E351" s="207">
        <f>+'Ark1'!D5114</f>
        <v>3</v>
      </c>
      <c r="F351" s="207" t="s">
        <v>570</v>
      </c>
      <c r="G351" s="90">
        <f>+'Ark1'!Q5114</f>
        <v>10</v>
      </c>
      <c r="H351" s="91">
        <f>+'Ark1'!R5114</f>
        <v>42</v>
      </c>
      <c r="I351" s="90">
        <f>IF(H351=0,"",'Ark1'!S5114)</f>
        <v>42</v>
      </c>
      <c r="J351" s="255"/>
      <c r="K351" s="177">
        <f>IF(H351=0,"",100*H351/Måned!$G25)</f>
        <v>1.4393420150788212</v>
      </c>
      <c r="L351" s="255"/>
      <c r="M351" s="177">
        <f>+IF(H351=0,"",'Ark1'!AA5114)</f>
        <v>22.100525973363521</v>
      </c>
      <c r="N351" s="177">
        <f>+IF(I351=0,"",'Ark1'!AB5114)</f>
        <v>4.4050192974989004</v>
      </c>
      <c r="O351" s="250">
        <f>IF(H351=0,"",'Ark1'!W5114)</f>
        <v>58.309523809523824</v>
      </c>
      <c r="P351" s="177">
        <f>IF(H351=0,"",'Ark1'!X5114)</f>
        <v>148.28199969045036</v>
      </c>
      <c r="Q351" s="249"/>
      <c r="R351" s="177">
        <f>IF(H351=0,"",'Ark1'!AA5114)</f>
        <v>22.100525973363521</v>
      </c>
      <c r="S351" s="177">
        <f>IF(H351=0,"",'Ark1'!AB5114)</f>
        <v>4.4050192974989004</v>
      </c>
      <c r="T351" s="177">
        <f>IF(H351=0,"",'Ark1'!AC5114)</f>
        <v>-41.892989129217902</v>
      </c>
      <c r="U351" s="83"/>
      <c r="V351" s="91">
        <f t="shared" si="30"/>
        <v>4.2</v>
      </c>
      <c r="W351" s="177">
        <f>+'Ark1'!V5114</f>
        <v>7.6904761904761934</v>
      </c>
      <c r="X351" s="255"/>
    </row>
    <row r="352" spans="1:38" ht="15.6">
      <c r="A352" s="255"/>
      <c r="B352" s="207">
        <f>+'Ark1'!C5115</f>
        <v>2023</v>
      </c>
      <c r="C352" s="207">
        <f>+'Ark1'!J5115</f>
        <v>147</v>
      </c>
      <c r="D352" s="207" t="s">
        <v>6</v>
      </c>
      <c r="E352" s="207">
        <f>+'Ark1'!D5115</f>
        <v>4</v>
      </c>
      <c r="F352" s="207" t="s">
        <v>571</v>
      </c>
      <c r="G352" s="90">
        <f>+'Ark1'!Q5115</f>
        <v>6</v>
      </c>
      <c r="H352" s="91">
        <f>+'Ark1'!R5115</f>
        <v>9</v>
      </c>
      <c r="I352" s="90">
        <f>IF(H352=0,"",'Ark1'!S5115)</f>
        <v>9</v>
      </c>
      <c r="J352" s="255"/>
      <c r="K352" s="177">
        <f>IF(H352=0,"",100*H352/Måned!$G26)</f>
        <v>0.375</v>
      </c>
      <c r="L352" s="255"/>
      <c r="M352" s="177">
        <f>+IF(H352=0,"",'Ark1'!AA5115)</f>
        <v>22.271478743723037</v>
      </c>
      <c r="N352" s="177">
        <f>+IF(I352=0,"",'Ark1'!AB5115)</f>
        <v>4.391349521193213</v>
      </c>
      <c r="O352" s="250">
        <f>IF(H352=0,"",'Ark1'!W5115)</f>
        <v>60.222222222222221</v>
      </c>
      <c r="P352" s="177">
        <f>IF(H352=0,"",'Ark1'!X5115)</f>
        <v>141.94053208137717</v>
      </c>
      <c r="Q352" s="249"/>
      <c r="R352" s="177">
        <f>IF(H352=0,"",'Ark1'!AA5115)</f>
        <v>22.271478743723037</v>
      </c>
      <c r="S352" s="177">
        <f>IF(H352=0,"",'Ark1'!AB5115)</f>
        <v>4.391349521193213</v>
      </c>
      <c r="T352" s="177">
        <f>IF(H352=0,"",'Ark1'!AC5115)</f>
        <v>-25.598496454425156</v>
      </c>
      <c r="U352" s="83"/>
      <c r="V352" s="91">
        <f t="shared" si="30"/>
        <v>1.5</v>
      </c>
      <c r="W352" s="177">
        <f>+'Ark1'!V5115</f>
        <v>4</v>
      </c>
      <c r="X352" s="255"/>
    </row>
    <row r="353" spans="1:38" ht="15.6">
      <c r="A353" s="255"/>
      <c r="B353" s="207">
        <f>+'Ark1'!C5116</f>
        <v>2023</v>
      </c>
      <c r="C353" s="207">
        <f>+'Ark1'!J5116</f>
        <v>147</v>
      </c>
      <c r="D353" s="207" t="s">
        <v>6</v>
      </c>
      <c r="E353" s="207">
        <f>+'Ark1'!D5116</f>
        <v>5</v>
      </c>
      <c r="F353" s="207" t="s">
        <v>467</v>
      </c>
      <c r="G353" s="90">
        <f>+'Ark1'!Q5116</f>
        <v>6</v>
      </c>
      <c r="H353" s="91">
        <f>+'Ark1'!R5116</f>
        <v>10</v>
      </c>
      <c r="I353" s="90">
        <f>IF(H353=0,"",'Ark1'!S5116)</f>
        <v>10</v>
      </c>
      <c r="J353" s="255"/>
      <c r="K353" s="177">
        <f>IF(H353=0,"",100*H353/Måned!$G27)</f>
        <v>0.37650602409638556</v>
      </c>
      <c r="L353" s="255"/>
      <c r="M353" s="177">
        <f>+IF(H353=0,"",'Ark1'!AA5116)</f>
        <v>22.649523173788744</v>
      </c>
      <c r="N353" s="177">
        <f>+IF(I353=0,"",'Ark1'!AB5116)</f>
        <v>4.0062451248020254</v>
      </c>
      <c r="O353" s="250">
        <f>IF(H353=0,"",'Ark1'!W5116)</f>
        <v>56.5</v>
      </c>
      <c r="P353" s="177">
        <f>IF(H353=0,"",'Ark1'!X5116)</f>
        <v>145.7313109425786</v>
      </c>
      <c r="Q353" s="249"/>
      <c r="R353" s="177">
        <f>IF(H353=0,"",'Ark1'!AA5116)</f>
        <v>22.649523173788744</v>
      </c>
      <c r="S353" s="177">
        <f>IF(H353=0,"",'Ark1'!AB5116)</f>
        <v>4.0062451248020254</v>
      </c>
      <c r="T353" s="177">
        <f>IF(H353=0,"",'Ark1'!AC5116)</f>
        <v>11.466886204485428</v>
      </c>
      <c r="U353" s="83"/>
      <c r="V353" s="91">
        <f t="shared" si="30"/>
        <v>1.6666666666666667</v>
      </c>
      <c r="W353" s="177">
        <f>+'Ark1'!V5116</f>
        <v>11.7</v>
      </c>
      <c r="X353" s="255"/>
    </row>
    <row r="354" spans="1:38" ht="15.6">
      <c r="A354" s="255"/>
      <c r="B354" s="207">
        <f>+'Ark1'!C5117</f>
        <v>2023</v>
      </c>
      <c r="C354" s="207">
        <f>+'Ark1'!J5117</f>
        <v>147</v>
      </c>
      <c r="D354" s="207" t="s">
        <v>6</v>
      </c>
      <c r="E354" s="207">
        <f>+'Ark1'!D5117</f>
        <v>6</v>
      </c>
      <c r="F354" s="207" t="s">
        <v>572</v>
      </c>
      <c r="G354" s="90">
        <f>+'Ark1'!Q5117</f>
        <v>5</v>
      </c>
      <c r="H354" s="91">
        <f>+'Ark1'!R5117</f>
        <v>8</v>
      </c>
      <c r="I354" s="90">
        <f>IF(H354=0,"",'Ark1'!S5117)</f>
        <v>8</v>
      </c>
      <c r="J354" s="255"/>
      <c r="K354" s="177">
        <f>IF(H354=0,"",100*H354/Måned!$G28)</f>
        <v>0.51813471502590669</v>
      </c>
      <c r="L354" s="255"/>
      <c r="M354" s="177">
        <f>+IF(H354=0,"",'Ark1'!AA5117)</f>
        <v>14.984570189030938</v>
      </c>
      <c r="N354" s="177">
        <f>+IF(I354=0,"",'Ark1'!AB5117)</f>
        <v>2.4874685927665499</v>
      </c>
      <c r="O354" s="250">
        <f>IF(H354=0,"",'Ark1'!W5117)</f>
        <v>57.75</v>
      </c>
      <c r="P354" s="177">
        <f>IF(H354=0,"",'Ark1'!X5117)</f>
        <v>143.72968580715059</v>
      </c>
      <c r="Q354" s="249"/>
      <c r="R354" s="177">
        <f>IF(H354=0,"",'Ark1'!AA5117)</f>
        <v>14.984570189030938</v>
      </c>
      <c r="S354" s="177">
        <f>IF(H354=0,"",'Ark1'!AB5117)</f>
        <v>2.4874685927665499</v>
      </c>
      <c r="T354" s="177">
        <f>IF(H354=0,"",'Ark1'!AC5117)</f>
        <v>-31.548763587402345</v>
      </c>
      <c r="U354" s="83"/>
      <c r="V354" s="91">
        <f t="shared" si="30"/>
        <v>1.6</v>
      </c>
      <c r="W354" s="177">
        <f>+'Ark1'!V5117</f>
        <v>10.125</v>
      </c>
      <c r="X354" s="255"/>
    </row>
    <row r="355" spans="1:38" ht="15.6">
      <c r="A355" s="255"/>
      <c r="B355" s="207">
        <f>+'Ark1'!C5118</f>
        <v>2023</v>
      </c>
      <c r="C355" s="207">
        <f>+'Ark1'!J5118</f>
        <v>147</v>
      </c>
      <c r="D355" s="207" t="s">
        <v>6</v>
      </c>
      <c r="E355" s="207">
        <f>+'Ark1'!D5118</f>
        <v>7</v>
      </c>
      <c r="F355" s="207" t="s">
        <v>573</v>
      </c>
      <c r="G355" s="90">
        <f>+'Ark1'!Q5118</f>
        <v>0</v>
      </c>
      <c r="H355" s="91">
        <f>+'Ark1'!R5118</f>
        <v>0</v>
      </c>
      <c r="I355" s="90" t="str">
        <f>IF(H355=0,"",'Ark1'!S5118)</f>
        <v/>
      </c>
      <c r="J355" s="255"/>
      <c r="K355" s="177" t="str">
        <f>IF(H355=0,"",100*H355/Måned!$G29)</f>
        <v/>
      </c>
      <c r="L355" s="255"/>
      <c r="M355" s="177" t="str">
        <f>+IF(H355=0,"",'Ark1'!AA5118)</f>
        <v/>
      </c>
      <c r="N355" s="177">
        <f>+IF(I355=0,"",'Ark1'!AB5118)</f>
        <v>0</v>
      </c>
      <c r="O355" s="250" t="str">
        <f>IF(H355=0,"",'Ark1'!W5118)</f>
        <v/>
      </c>
      <c r="P355" s="177" t="str">
        <f>IF(H355=0,"",'Ark1'!X5118)</f>
        <v/>
      </c>
      <c r="Q355" s="249"/>
      <c r="R355" s="177" t="str">
        <f>IF(H355=0,"",'Ark1'!AA5118)</f>
        <v/>
      </c>
      <c r="S355" s="177" t="str">
        <f>IF(H355=0,"",'Ark1'!AB5118)</f>
        <v/>
      </c>
      <c r="T355" s="177" t="str">
        <f>IF(H355=0,"",'Ark1'!AC5118)</f>
        <v/>
      </c>
      <c r="U355" s="83"/>
      <c r="V355" s="91" t="str">
        <f t="shared" si="30"/>
        <v/>
      </c>
      <c r="W355" s="177">
        <f>+'Ark1'!V5118</f>
        <v>0</v>
      </c>
      <c r="X355" s="255"/>
    </row>
    <row r="356" spans="1:38" ht="15.6">
      <c r="A356" s="255"/>
      <c r="B356" s="207">
        <f>+'Ark1'!C5119</f>
        <v>2023</v>
      </c>
      <c r="C356" s="207">
        <f>+'Ark1'!J5119</f>
        <v>147</v>
      </c>
      <c r="D356" s="207" t="s">
        <v>6</v>
      </c>
      <c r="E356" s="207">
        <f>+'Ark1'!D5119</f>
        <v>8</v>
      </c>
      <c r="F356" s="207" t="s">
        <v>574</v>
      </c>
      <c r="G356" s="90">
        <f>+'Ark1'!Q5119</f>
        <v>0</v>
      </c>
      <c r="H356" s="91">
        <f>+'Ark1'!R5119</f>
        <v>0</v>
      </c>
      <c r="I356" s="90" t="str">
        <f>IF(H356=0,"",'Ark1'!S5119)</f>
        <v/>
      </c>
      <c r="J356" s="255"/>
      <c r="K356" s="177" t="str">
        <f>IF(H356=0,"",100*H356/Måned!$G30)</f>
        <v/>
      </c>
      <c r="L356" s="255"/>
      <c r="M356" s="177" t="str">
        <f>+IF(H356=0,"",'Ark1'!AA5119)</f>
        <v/>
      </c>
      <c r="N356" s="177">
        <f>+IF(I356=0,"",'Ark1'!AB5119)</f>
        <v>0</v>
      </c>
      <c r="O356" s="250" t="str">
        <f>IF(H356=0,"",'Ark1'!W5119)</f>
        <v/>
      </c>
      <c r="P356" s="177" t="str">
        <f>IF(H356=0,"",'Ark1'!X5119)</f>
        <v/>
      </c>
      <c r="Q356" s="249"/>
      <c r="R356" s="177" t="str">
        <f>IF(H356=0,"",'Ark1'!AA5119)</f>
        <v/>
      </c>
      <c r="S356" s="177" t="str">
        <f>IF(H356=0,"",'Ark1'!AB5119)</f>
        <v/>
      </c>
      <c r="T356" s="177" t="str">
        <f>IF(H356=0,"",'Ark1'!AC5119)</f>
        <v/>
      </c>
      <c r="U356" s="83"/>
      <c r="V356" s="91" t="str">
        <f t="shared" si="30"/>
        <v/>
      </c>
      <c r="W356" s="177">
        <f>+'Ark1'!V5119</f>
        <v>0</v>
      </c>
      <c r="X356" s="255"/>
    </row>
    <row r="357" spans="1:38" ht="15.6">
      <c r="A357" s="255"/>
      <c r="B357" s="207">
        <f>+'Ark1'!C5120</f>
        <v>2023</v>
      </c>
      <c r="C357" s="207">
        <f>+'Ark1'!J5120</f>
        <v>147</v>
      </c>
      <c r="D357" s="207" t="s">
        <v>6</v>
      </c>
      <c r="E357" s="207">
        <f>+'Ark1'!D5120</f>
        <v>9</v>
      </c>
      <c r="F357" s="207" t="s">
        <v>575</v>
      </c>
      <c r="G357" s="90">
        <f>+'Ark1'!Q5120</f>
        <v>0</v>
      </c>
      <c r="H357" s="91">
        <f>+'Ark1'!R5120</f>
        <v>0</v>
      </c>
      <c r="I357" s="90" t="str">
        <f>IF(H357=0,"",'Ark1'!S5120)</f>
        <v/>
      </c>
      <c r="J357" s="255"/>
      <c r="K357" s="177" t="str">
        <f>IF(H357=0,"",100*H357/Måned!$G31)</f>
        <v/>
      </c>
      <c r="L357" s="255"/>
      <c r="M357" s="177" t="str">
        <f>+IF(H357=0,"",'Ark1'!AA5120)</f>
        <v/>
      </c>
      <c r="N357" s="177">
        <f>+IF(I357=0,"",'Ark1'!AB5120)</f>
        <v>0</v>
      </c>
      <c r="O357" s="250" t="str">
        <f>IF(H357=0,"",'Ark1'!W5120)</f>
        <v/>
      </c>
      <c r="P357" s="177" t="str">
        <f>IF(H357=0,"",'Ark1'!X5120)</f>
        <v/>
      </c>
      <c r="Q357" s="249"/>
      <c r="R357" s="177" t="str">
        <f>IF(H357=0,"",'Ark1'!AA5120)</f>
        <v/>
      </c>
      <c r="S357" s="177" t="str">
        <f>IF(H357=0,"",'Ark1'!AB5120)</f>
        <v/>
      </c>
      <c r="T357" s="177" t="str">
        <f>IF(H357=0,"",'Ark1'!AC5120)</f>
        <v/>
      </c>
      <c r="U357" s="83"/>
      <c r="V357" s="91" t="str">
        <f t="shared" si="30"/>
        <v/>
      </c>
      <c r="W357" s="177">
        <f>+'Ark1'!V5120</f>
        <v>0</v>
      </c>
      <c r="X357" s="255"/>
    </row>
    <row r="358" spans="1:38" ht="15.6">
      <c r="A358" s="255"/>
      <c r="B358" s="207">
        <f>+'Ark1'!C5121</f>
        <v>2023</v>
      </c>
      <c r="C358" s="207">
        <f>+'Ark1'!J5121</f>
        <v>147</v>
      </c>
      <c r="D358" s="207" t="s">
        <v>6</v>
      </c>
      <c r="E358" s="207">
        <f>+'Ark1'!D5121</f>
        <v>10</v>
      </c>
      <c r="F358" s="207" t="s">
        <v>576</v>
      </c>
      <c r="G358" s="90">
        <f>+'Ark1'!Q5121</f>
        <v>0</v>
      </c>
      <c r="H358" s="91">
        <f>+'Ark1'!R5121</f>
        <v>0</v>
      </c>
      <c r="I358" s="90" t="str">
        <f>IF(H358=0,"",'Ark1'!S5121)</f>
        <v/>
      </c>
      <c r="J358" s="255"/>
      <c r="K358" s="177" t="str">
        <f>IF(H358=0,"",100*H358/Måned!$G32)</f>
        <v/>
      </c>
      <c r="L358" s="255"/>
      <c r="M358" s="177" t="str">
        <f>+IF(H358=0,"",'Ark1'!AA5121)</f>
        <v/>
      </c>
      <c r="N358" s="177">
        <f>+IF(I358=0,"",'Ark1'!AB5121)</f>
        <v>0</v>
      </c>
      <c r="O358" s="250" t="str">
        <f>IF(H358=0,"",'Ark1'!W5121)</f>
        <v/>
      </c>
      <c r="P358" s="177" t="str">
        <f>IF(H358=0,"",'Ark1'!X5121)</f>
        <v/>
      </c>
      <c r="Q358" s="249"/>
      <c r="R358" s="177" t="str">
        <f>IF(H358=0,"",'Ark1'!AA5121)</f>
        <v/>
      </c>
      <c r="S358" s="177" t="str">
        <f>IF(H358=0,"",'Ark1'!AB5121)</f>
        <v/>
      </c>
      <c r="T358" s="177" t="str">
        <f>IF(H358=0,"",'Ark1'!AC5121)</f>
        <v/>
      </c>
      <c r="U358" s="83"/>
      <c r="V358" s="91" t="str">
        <f t="shared" si="30"/>
        <v/>
      </c>
      <c r="W358" s="177">
        <f>+'Ark1'!V5121</f>
        <v>0</v>
      </c>
      <c r="X358" s="255"/>
    </row>
    <row r="359" spans="1:38" ht="15.6">
      <c r="A359" s="255"/>
      <c r="B359" s="207">
        <f>+'Ark1'!C5122</f>
        <v>2023</v>
      </c>
      <c r="C359" s="207">
        <f>+'Ark1'!J5122</f>
        <v>147</v>
      </c>
      <c r="D359" s="207" t="s">
        <v>6</v>
      </c>
      <c r="E359" s="207">
        <f>+'Ark1'!D5122</f>
        <v>11</v>
      </c>
      <c r="F359" s="207" t="s">
        <v>577</v>
      </c>
      <c r="G359" s="90">
        <f>+'Ark1'!Q5122</f>
        <v>0</v>
      </c>
      <c r="H359" s="91">
        <f>+'Ark1'!R5122</f>
        <v>0</v>
      </c>
      <c r="I359" s="90" t="str">
        <f>IF(H359=0,"",'Ark1'!S5122)</f>
        <v/>
      </c>
      <c r="J359" s="255"/>
      <c r="K359" s="177" t="str">
        <f>IF(H359=0,"",100*H359/Måned!$G33)</f>
        <v/>
      </c>
      <c r="L359" s="255"/>
      <c r="M359" s="177" t="str">
        <f>+IF(H359=0,"",'Ark1'!AA5122)</f>
        <v/>
      </c>
      <c r="N359" s="177">
        <f>+IF(I359=0,"",'Ark1'!AB5122)</f>
        <v>0</v>
      </c>
      <c r="O359" s="250" t="str">
        <f>IF(H359=0,"",'Ark1'!W5122)</f>
        <v/>
      </c>
      <c r="P359" s="177" t="str">
        <f>IF(H359=0,"",'Ark1'!X5122)</f>
        <v/>
      </c>
      <c r="Q359" s="249"/>
      <c r="R359" s="177" t="str">
        <f>IF(H359=0,"",'Ark1'!AA5122)</f>
        <v/>
      </c>
      <c r="S359" s="177" t="str">
        <f>IF(H359=0,"",'Ark1'!AB5122)</f>
        <v/>
      </c>
      <c r="T359" s="177" t="str">
        <f>IF(H359=0,"",'Ark1'!AC5122)</f>
        <v/>
      </c>
      <c r="U359" s="83"/>
      <c r="V359" s="91" t="str">
        <f t="shared" si="30"/>
        <v/>
      </c>
      <c r="W359" s="177">
        <f>+'Ark1'!V5122</f>
        <v>0</v>
      </c>
      <c r="X359" s="255"/>
      <c r="Y359" s="252"/>
      <c r="AB359" s="229"/>
      <c r="AJ359" s="253"/>
      <c r="AK359" s="89"/>
      <c r="AL359" s="89"/>
    </row>
    <row r="360" spans="1:38" ht="15.6">
      <c r="A360" s="255"/>
      <c r="B360" s="207">
        <f>+'Ark1'!C5123</f>
        <v>2023</v>
      </c>
      <c r="C360" s="207">
        <f>+'Ark1'!J5123</f>
        <v>147</v>
      </c>
      <c r="D360" s="207" t="s">
        <v>6</v>
      </c>
      <c r="E360" s="207">
        <f>+'Ark1'!D5123</f>
        <v>12</v>
      </c>
      <c r="F360" s="207" t="s">
        <v>578</v>
      </c>
      <c r="G360" s="90">
        <f>+'Ark1'!Q5123</f>
        <v>0</v>
      </c>
      <c r="H360" s="91">
        <f>+'Ark1'!R5123</f>
        <v>0</v>
      </c>
      <c r="I360" s="90" t="str">
        <f>IF(H360=0,"",'Ark1'!S5123)</f>
        <v/>
      </c>
      <c r="J360" s="255"/>
      <c r="K360" s="177" t="str">
        <f>IF(H360=0,"",100*H360/Måned!$G34)</f>
        <v/>
      </c>
      <c r="L360" s="255"/>
      <c r="M360" s="177" t="str">
        <f>+IF(H360=0,"",'Ark1'!AA5123)</f>
        <v/>
      </c>
      <c r="N360" s="177">
        <f>+IF(I360=0,"",'Ark1'!AB5123)</f>
        <v>0</v>
      </c>
      <c r="O360" s="250" t="str">
        <f>IF(H360=0,"",'Ark1'!W5123)</f>
        <v/>
      </c>
      <c r="P360" s="177" t="str">
        <f>IF(H360=0,"",'Ark1'!X5123)</f>
        <v/>
      </c>
      <c r="Q360" s="249"/>
      <c r="R360" s="177" t="str">
        <f>IF(H360=0,"",'Ark1'!AA5123)</f>
        <v/>
      </c>
      <c r="S360" s="177" t="str">
        <f>IF(H360=0,"",'Ark1'!AB5123)</f>
        <v/>
      </c>
      <c r="T360" s="177" t="str">
        <f>IF(H360=0,"",'Ark1'!AC5123)</f>
        <v/>
      </c>
      <c r="U360" s="83"/>
      <c r="V360" s="91" t="str">
        <f t="shared" si="30"/>
        <v/>
      </c>
      <c r="W360" s="177">
        <f>+'Ark1'!V5123</f>
        <v>0</v>
      </c>
      <c r="X360" s="255"/>
    </row>
    <row r="361" spans="1:38">
      <c r="A361" s="255"/>
      <c r="B361" s="255"/>
      <c r="C361" s="255"/>
      <c r="D361" s="255"/>
      <c r="E361" s="255"/>
      <c r="F361" s="255"/>
      <c r="G361" s="255"/>
      <c r="H361" s="255"/>
      <c r="I361" s="255"/>
      <c r="J361" s="255"/>
      <c r="K361" s="255"/>
      <c r="L361" s="255"/>
      <c r="M361" s="255"/>
      <c r="N361" s="255"/>
      <c r="O361" s="255"/>
      <c r="P361" s="255"/>
      <c r="Q361" s="255"/>
      <c r="R361" s="255"/>
      <c r="S361" s="255"/>
      <c r="T361" s="255"/>
      <c r="U361" s="255"/>
      <c r="V361" s="255"/>
      <c r="W361" s="256"/>
      <c r="X361" s="255"/>
    </row>
    <row r="362" spans="1:38" ht="15.6">
      <c r="A362" s="255"/>
      <c r="B362" s="207">
        <f>+'Ark1'!C5124</f>
        <v>2023</v>
      </c>
      <c r="C362" s="207">
        <f>+'Ark1'!J5124</f>
        <v>155</v>
      </c>
      <c r="D362" s="207" t="s">
        <v>37</v>
      </c>
      <c r="E362" s="207">
        <f>+'Ark1'!D5124</f>
        <v>1</v>
      </c>
      <c r="F362" s="207" t="s">
        <v>568</v>
      </c>
      <c r="G362" s="90">
        <f>+'Ark1'!Q5124</f>
        <v>6</v>
      </c>
      <c r="H362" s="91">
        <f>+'Ark1'!R5124</f>
        <v>17</v>
      </c>
      <c r="I362" s="90">
        <f>IF(H362=0,"",'Ark1'!S5124)</f>
        <v>17</v>
      </c>
      <c r="J362" s="255"/>
      <c r="K362" s="177">
        <f>IF(H362=0,"",100*H362/Måned!$G23)</f>
        <v>0.68965517241379315</v>
      </c>
      <c r="L362" s="255"/>
      <c r="M362" s="177">
        <f>+IF(H362=0,"",'Ark1'!AA5124)</f>
        <v>35.479005927332494</v>
      </c>
      <c r="N362" s="177">
        <f>+IF(I362=0,"",'Ark1'!AB5124)</f>
        <v>5.1308147029074211</v>
      </c>
      <c r="O362" s="250">
        <f>IF(H362=0,"",'Ark1'!W5124)</f>
        <v>57.294117647058819</v>
      </c>
      <c r="P362" s="177">
        <f>IF(H362=0,"",'Ark1'!X5124)</f>
        <v>167.40169523930919</v>
      </c>
      <c r="Q362" s="249"/>
      <c r="R362" s="177">
        <f>IF(H362=0,"",'Ark1'!AA5124)</f>
        <v>35.479005927332494</v>
      </c>
      <c r="S362" s="177">
        <f>IF(H362=0,"",'Ark1'!AB5124)</f>
        <v>5.1308147029074211</v>
      </c>
      <c r="T362" s="177">
        <f>IF(H362=0,"",'Ark1'!AC5124)</f>
        <v>-62.316589255098961</v>
      </c>
      <c r="U362" s="83"/>
      <c r="V362" s="91">
        <f t="shared" si="30"/>
        <v>2.8333333333333335</v>
      </c>
      <c r="W362" s="177">
        <f>+'Ark1'!V5124</f>
        <v>8.6470588235294112</v>
      </c>
      <c r="X362" s="255"/>
    </row>
    <row r="363" spans="1:38" ht="15.6">
      <c r="A363" s="255"/>
      <c r="B363" s="207">
        <f>+'Ark1'!C5125</f>
        <v>2023</v>
      </c>
      <c r="C363" s="207">
        <f>+'Ark1'!J5125</f>
        <v>155</v>
      </c>
      <c r="D363" s="207" t="s">
        <v>37</v>
      </c>
      <c r="E363" s="207">
        <f>+'Ark1'!D5125</f>
        <v>2</v>
      </c>
      <c r="F363" s="207" t="s">
        <v>569</v>
      </c>
      <c r="G363" s="90">
        <f>+'Ark1'!Q5125</f>
        <v>9</v>
      </c>
      <c r="H363" s="91">
        <f>+'Ark1'!R5125</f>
        <v>38</v>
      </c>
      <c r="I363" s="90">
        <f>IF(H363=0,"",'Ark1'!S5125)</f>
        <v>38</v>
      </c>
      <c r="J363" s="255"/>
      <c r="K363" s="177">
        <f>IF(H363=0,"",100*H363/Måned!$G24)</f>
        <v>1.457614115841964</v>
      </c>
      <c r="L363" s="255"/>
      <c r="M363" s="177">
        <f>+IF(H363=0,"",'Ark1'!AA5125)</f>
        <v>41.768559744172357</v>
      </c>
      <c r="N363" s="177">
        <f>+IF(I363=0,"",'Ark1'!AB5125)</f>
        <v>5.2592090449413522</v>
      </c>
      <c r="O363" s="250">
        <f>IF(H363=0,"",'Ark1'!W5125)</f>
        <v>58.84210526315789</v>
      </c>
      <c r="P363" s="177">
        <f>IF(H363=0,"",'Ark1'!X5125)</f>
        <v>167.42031134173462</v>
      </c>
      <c r="Q363" s="249"/>
      <c r="R363" s="177">
        <f>IF(H363=0,"",'Ark1'!AA5125)</f>
        <v>41.768559744172357</v>
      </c>
      <c r="S363" s="177">
        <f>IF(H363=0,"",'Ark1'!AB5125)</f>
        <v>5.2592090449413522</v>
      </c>
      <c r="T363" s="177">
        <f>IF(H363=0,"",'Ark1'!AC5125)</f>
        <v>-73.201162969292142</v>
      </c>
      <c r="U363" s="83"/>
      <c r="V363" s="91">
        <f t="shared" si="30"/>
        <v>4.2222222222222223</v>
      </c>
      <c r="W363" s="177">
        <f>+'Ark1'!V5125</f>
        <v>4.0526315789473681</v>
      </c>
      <c r="X363" s="255"/>
    </row>
    <row r="364" spans="1:38" ht="15.6">
      <c r="A364" s="255"/>
      <c r="B364" s="207">
        <f>+'Ark1'!C5126</f>
        <v>2023</v>
      </c>
      <c r="C364" s="207">
        <f>+'Ark1'!J5126</f>
        <v>155</v>
      </c>
      <c r="D364" s="207" t="s">
        <v>37</v>
      </c>
      <c r="E364" s="207">
        <f>+'Ark1'!D5126</f>
        <v>3</v>
      </c>
      <c r="F364" s="207" t="s">
        <v>570</v>
      </c>
      <c r="G364" s="90">
        <f>+'Ark1'!Q5126</f>
        <v>5</v>
      </c>
      <c r="H364" s="91">
        <f>+'Ark1'!R5126</f>
        <v>23</v>
      </c>
      <c r="I364" s="90">
        <f>IF(H364=0,"",'Ark1'!S5126)</f>
        <v>23</v>
      </c>
      <c r="J364" s="255"/>
      <c r="K364" s="177">
        <f>IF(H364=0,"",100*H364/Måned!$G25)</f>
        <v>0.78821110349554491</v>
      </c>
      <c r="L364" s="255"/>
      <c r="M364" s="177">
        <f>+IF(H364=0,"",'Ark1'!AA5126)</f>
        <v>43.503549167511913</v>
      </c>
      <c r="N364" s="177">
        <f>+IF(I364=0,"",'Ark1'!AB5126)</f>
        <v>4.8180504964157214</v>
      </c>
      <c r="O364" s="250">
        <f>IF(H364=0,"",'Ark1'!W5126)</f>
        <v>56.782608695652179</v>
      </c>
      <c r="P364" s="177">
        <f>IF(H364=0,"",'Ark1'!X5126)</f>
        <v>176.01865372839043</v>
      </c>
      <c r="Q364" s="249"/>
      <c r="R364" s="177">
        <f>IF(H364=0,"",'Ark1'!AA5126)</f>
        <v>43.503549167511913</v>
      </c>
      <c r="S364" s="177">
        <f>IF(H364=0,"",'Ark1'!AB5126)</f>
        <v>4.8180504964157214</v>
      </c>
      <c r="T364" s="177">
        <f>IF(H364=0,"",'Ark1'!AC5126)</f>
        <v>-48.677568038034813</v>
      </c>
      <c r="U364" s="83"/>
      <c r="V364" s="91">
        <f t="shared" si="30"/>
        <v>4.5999999999999996</v>
      </c>
      <c r="W364" s="177">
        <f>+'Ark1'!V5126</f>
        <v>8.5652173913043494</v>
      </c>
      <c r="X364" s="255"/>
    </row>
    <row r="365" spans="1:38" ht="15.6">
      <c r="A365" s="255"/>
      <c r="B365" s="207">
        <f>+'Ark1'!C5127</f>
        <v>2023</v>
      </c>
      <c r="C365" s="207">
        <f>+'Ark1'!J5127</f>
        <v>155</v>
      </c>
      <c r="D365" s="207" t="s">
        <v>37</v>
      </c>
      <c r="E365" s="207">
        <f>+'Ark1'!D5127</f>
        <v>4</v>
      </c>
      <c r="F365" s="207" t="s">
        <v>571</v>
      </c>
      <c r="G365" s="90">
        <f>+'Ark1'!Q5127</f>
        <v>5</v>
      </c>
      <c r="H365" s="91">
        <f>+'Ark1'!R5127</f>
        <v>26</v>
      </c>
      <c r="I365" s="90">
        <f>IF(H365=0,"",'Ark1'!S5127)</f>
        <v>26</v>
      </c>
      <c r="J365" s="255"/>
      <c r="K365" s="177">
        <f>IF(H365=0,"",100*H365/Måned!$G26)</f>
        <v>1.0833333333333333</v>
      </c>
      <c r="L365" s="255"/>
      <c r="M365" s="177">
        <f>+IF(H365=0,"",'Ark1'!AA5127)</f>
        <v>39.413713709854513</v>
      </c>
      <c r="N365" s="177">
        <f>+IF(I365=0,"",'Ark1'!AB5127)</f>
        <v>3.5983641911389301</v>
      </c>
      <c r="O365" s="250">
        <f>IF(H365=0,"",'Ark1'!W5127)</f>
        <v>60.115384615384599</v>
      </c>
      <c r="P365" s="177">
        <f>IF(H365=0,"",'Ark1'!X5127)</f>
        <v>162.98858238186511</v>
      </c>
      <c r="Q365" s="249"/>
      <c r="R365" s="177">
        <f>IF(H365=0,"",'Ark1'!AA5127)</f>
        <v>39.413713709854513</v>
      </c>
      <c r="S365" s="177">
        <f>IF(H365=0,"",'Ark1'!AB5127)</f>
        <v>3.5983641911389301</v>
      </c>
      <c r="T365" s="177">
        <f>IF(H365=0,"",'Ark1'!AC5127)</f>
        <v>-74.789282726011649</v>
      </c>
      <c r="U365" s="83"/>
      <c r="V365" s="91">
        <f t="shared" si="30"/>
        <v>5.2</v>
      </c>
      <c r="W365" s="177">
        <f>+'Ark1'!V5127</f>
        <v>3.4230769230769225</v>
      </c>
      <c r="X365" s="255"/>
    </row>
    <row r="366" spans="1:38" ht="15.6">
      <c r="A366" s="255"/>
      <c r="B366" s="207">
        <f>+'Ark1'!C5128</f>
        <v>2023</v>
      </c>
      <c r="C366" s="207">
        <f>+'Ark1'!J5128</f>
        <v>155</v>
      </c>
      <c r="D366" s="207" t="s">
        <v>37</v>
      </c>
      <c r="E366" s="207">
        <f>+'Ark1'!D5128</f>
        <v>5</v>
      </c>
      <c r="F366" s="207" t="s">
        <v>467</v>
      </c>
      <c r="G366" s="90">
        <f>+'Ark1'!Q5128</f>
        <v>6</v>
      </c>
      <c r="H366" s="91">
        <f>+'Ark1'!R5128</f>
        <v>13</v>
      </c>
      <c r="I366" s="90">
        <f>IF(H366=0,"",'Ark1'!S5128)</f>
        <v>13</v>
      </c>
      <c r="J366" s="255"/>
      <c r="K366" s="177">
        <f>IF(H366=0,"",100*H366/Måned!$G27)</f>
        <v>0.48945783132530118</v>
      </c>
      <c r="L366" s="255"/>
      <c r="M366" s="177">
        <f>+IF(H366=0,"",'Ark1'!AA5128)</f>
        <v>42.56303226952155</v>
      </c>
      <c r="N366" s="177">
        <f>+IF(I366=0,"",'Ark1'!AB5128)</f>
        <v>7.3637525807842019</v>
      </c>
      <c r="O366" s="250">
        <f>IF(H366=0,"",'Ark1'!W5128)</f>
        <v>52.923076923076913</v>
      </c>
      <c r="P366" s="177">
        <f>IF(H366=0,"",'Ark1'!X5128)</f>
        <v>213.49279106592223</v>
      </c>
      <c r="Q366" s="249"/>
      <c r="R366" s="177">
        <f>IF(H366=0,"",'Ark1'!AA5128)</f>
        <v>42.56303226952155</v>
      </c>
      <c r="S366" s="177">
        <f>IF(H366=0,"",'Ark1'!AB5128)</f>
        <v>7.3637525807842019</v>
      </c>
      <c r="T366" s="177">
        <f>IF(H366=0,"",'Ark1'!AC5128)</f>
        <v>-76.655799616891372</v>
      </c>
      <c r="U366" s="83"/>
      <c r="V366" s="91">
        <f t="shared" si="30"/>
        <v>2.1666666666666665</v>
      </c>
      <c r="W366" s="177">
        <f>+'Ark1'!V5128</f>
        <v>6.2307692307692308</v>
      </c>
      <c r="X366" s="255"/>
    </row>
    <row r="367" spans="1:38" ht="15.6">
      <c r="A367" s="255"/>
      <c r="B367" s="207">
        <f>+'Ark1'!C5129</f>
        <v>2023</v>
      </c>
      <c r="C367" s="207">
        <f>+'Ark1'!J5129</f>
        <v>155</v>
      </c>
      <c r="D367" s="207" t="s">
        <v>37</v>
      </c>
      <c r="E367" s="207">
        <f>+'Ark1'!D5129</f>
        <v>6</v>
      </c>
      <c r="F367" s="207" t="s">
        <v>572</v>
      </c>
      <c r="G367" s="90">
        <f>+'Ark1'!Q5129</f>
        <v>3</v>
      </c>
      <c r="H367" s="91">
        <f>+'Ark1'!R5129</f>
        <v>25</v>
      </c>
      <c r="I367" s="90">
        <f>IF(H367=0,"",'Ark1'!S5129)</f>
        <v>24</v>
      </c>
      <c r="J367" s="255"/>
      <c r="K367" s="177">
        <f>IF(H367=0,"",100*H367/Måned!$G28)</f>
        <v>1.6191709844559585</v>
      </c>
      <c r="L367" s="255"/>
      <c r="M367" s="177">
        <f>+IF(H367=0,"",'Ark1'!AA5129)</f>
        <v>23.053656841160659</v>
      </c>
      <c r="N367" s="177">
        <f>+IF(I367=0,"",'Ark1'!AB5129)</f>
        <v>2.8256636388643286</v>
      </c>
      <c r="O367" s="250">
        <f>IF(H367=0,"",'Ark1'!W5129)</f>
        <v>61.625</v>
      </c>
      <c r="P367" s="177">
        <f>IF(H367=0,"",'Ark1'!X5129)</f>
        <v>149.38678223185264</v>
      </c>
      <c r="Q367" s="249"/>
      <c r="R367" s="177">
        <f>IF(H367=0,"",'Ark1'!AA5129)</f>
        <v>23.053656841160659</v>
      </c>
      <c r="S367" s="177">
        <f>IF(H367=0,"",'Ark1'!AB5129)</f>
        <v>2.8256636388643286</v>
      </c>
      <c r="T367" s="177">
        <f>IF(H367=0,"",'Ark1'!AC5129)</f>
        <v>-33.426237018551113</v>
      </c>
      <c r="U367" s="83"/>
      <c r="V367" s="91">
        <f t="shared" si="30"/>
        <v>8</v>
      </c>
      <c r="W367" s="177">
        <f>+'Ark1'!V5129</f>
        <v>2.8</v>
      </c>
      <c r="X367" s="255"/>
    </row>
    <row r="368" spans="1:38" ht="15.6">
      <c r="A368" s="255"/>
      <c r="B368" s="207">
        <f>+'Ark1'!C5130</f>
        <v>2023</v>
      </c>
      <c r="C368" s="207">
        <f>+'Ark1'!J5130</f>
        <v>155</v>
      </c>
      <c r="D368" s="207" t="s">
        <v>37</v>
      </c>
      <c r="E368" s="207">
        <f>+'Ark1'!D5130</f>
        <v>7</v>
      </c>
      <c r="F368" s="207" t="s">
        <v>573</v>
      </c>
      <c r="G368" s="90">
        <f>+'Ark1'!Q5130</f>
        <v>0</v>
      </c>
      <c r="H368" s="91">
        <f>+'Ark1'!R5130</f>
        <v>0</v>
      </c>
      <c r="I368" s="90" t="str">
        <f>IF(H368=0,"",'Ark1'!S5130)</f>
        <v/>
      </c>
      <c r="J368" s="255"/>
      <c r="K368" s="177" t="str">
        <f>IF(H368=0,"",100*H368/Måned!$G29)</f>
        <v/>
      </c>
      <c r="L368" s="255"/>
      <c r="M368" s="177" t="str">
        <f>+IF(H368=0,"",'Ark1'!AA5130)</f>
        <v/>
      </c>
      <c r="N368" s="177">
        <f>+IF(I368=0,"",'Ark1'!AB5130)</f>
        <v>0</v>
      </c>
      <c r="O368" s="250" t="str">
        <f>IF(H368=0,"",'Ark1'!W5130)</f>
        <v/>
      </c>
      <c r="P368" s="177" t="str">
        <f>IF(H368=0,"",'Ark1'!X5130)</f>
        <v/>
      </c>
      <c r="Q368" s="249"/>
      <c r="R368" s="177" t="str">
        <f>IF(H368=0,"",'Ark1'!AA5130)</f>
        <v/>
      </c>
      <c r="S368" s="177" t="str">
        <f>IF(H368=0,"",'Ark1'!AB5130)</f>
        <v/>
      </c>
      <c r="T368" s="177" t="str">
        <f>IF(H368=0,"",'Ark1'!AC5130)</f>
        <v/>
      </c>
      <c r="U368" s="83"/>
      <c r="V368" s="91" t="str">
        <f t="shared" si="30"/>
        <v/>
      </c>
      <c r="W368" s="177">
        <f>+'Ark1'!V5130</f>
        <v>0</v>
      </c>
      <c r="X368" s="255"/>
    </row>
    <row r="369" spans="1:38" ht="15.6">
      <c r="A369" s="255"/>
      <c r="B369" s="207">
        <f>+'Ark1'!C5131</f>
        <v>2023</v>
      </c>
      <c r="C369" s="207">
        <f>+'Ark1'!J5131</f>
        <v>155</v>
      </c>
      <c r="D369" s="207" t="s">
        <v>37</v>
      </c>
      <c r="E369" s="207">
        <f>+'Ark1'!D5131</f>
        <v>8</v>
      </c>
      <c r="F369" s="207" t="s">
        <v>574</v>
      </c>
      <c r="G369" s="90">
        <f>+'Ark1'!Q5131</f>
        <v>0</v>
      </c>
      <c r="H369" s="91">
        <f>+'Ark1'!R5131</f>
        <v>0</v>
      </c>
      <c r="I369" s="90" t="str">
        <f>IF(H369=0,"",'Ark1'!S5131)</f>
        <v/>
      </c>
      <c r="J369" s="255"/>
      <c r="K369" s="177" t="str">
        <f>IF(H369=0,"",100*H369/Måned!$G30)</f>
        <v/>
      </c>
      <c r="L369" s="255"/>
      <c r="M369" s="177" t="str">
        <f>+IF(H369=0,"",'Ark1'!AA5131)</f>
        <v/>
      </c>
      <c r="N369" s="177">
        <f>+IF(I369=0,"",'Ark1'!AB5131)</f>
        <v>0</v>
      </c>
      <c r="O369" s="250" t="str">
        <f>IF(H369=0,"",'Ark1'!W5131)</f>
        <v/>
      </c>
      <c r="P369" s="177" t="str">
        <f>IF(H369=0,"",'Ark1'!X5131)</f>
        <v/>
      </c>
      <c r="Q369" s="249"/>
      <c r="R369" s="177" t="str">
        <f>IF(H369=0,"",'Ark1'!AA5131)</f>
        <v/>
      </c>
      <c r="S369" s="177" t="str">
        <f>IF(H369=0,"",'Ark1'!AB5131)</f>
        <v/>
      </c>
      <c r="T369" s="177" t="str">
        <f>IF(H369=0,"",'Ark1'!AC5131)</f>
        <v/>
      </c>
      <c r="U369" s="83"/>
      <c r="V369" s="91" t="str">
        <f t="shared" si="30"/>
        <v/>
      </c>
      <c r="W369" s="177">
        <f>+'Ark1'!V5131</f>
        <v>0</v>
      </c>
      <c r="X369" s="255"/>
    </row>
    <row r="370" spans="1:38" ht="15.6">
      <c r="A370" s="255"/>
      <c r="B370" s="207">
        <f>+'Ark1'!C5132</f>
        <v>2023</v>
      </c>
      <c r="C370" s="207">
        <f>+'Ark1'!J5132</f>
        <v>155</v>
      </c>
      <c r="D370" s="207" t="s">
        <v>37</v>
      </c>
      <c r="E370" s="207">
        <f>+'Ark1'!D5132</f>
        <v>9</v>
      </c>
      <c r="F370" s="207" t="s">
        <v>575</v>
      </c>
      <c r="G370" s="90">
        <f>+'Ark1'!Q5132</f>
        <v>0</v>
      </c>
      <c r="H370" s="91">
        <f>+'Ark1'!R5132</f>
        <v>0</v>
      </c>
      <c r="I370" s="90" t="str">
        <f>IF(H370=0,"",'Ark1'!S5132)</f>
        <v/>
      </c>
      <c r="J370" s="255"/>
      <c r="K370" s="177" t="str">
        <f>IF(H370=0,"",100*H370/Måned!$G31)</f>
        <v/>
      </c>
      <c r="L370" s="255"/>
      <c r="M370" s="177" t="str">
        <f>+IF(H370=0,"",'Ark1'!AA5132)</f>
        <v/>
      </c>
      <c r="N370" s="177">
        <f>+IF(I370=0,"",'Ark1'!AB5132)</f>
        <v>0</v>
      </c>
      <c r="O370" s="250" t="str">
        <f>IF(H370=0,"",'Ark1'!W5132)</f>
        <v/>
      </c>
      <c r="P370" s="177" t="str">
        <f>IF(H370=0,"",'Ark1'!X5132)</f>
        <v/>
      </c>
      <c r="Q370" s="249"/>
      <c r="R370" s="177" t="str">
        <f>IF(H370=0,"",'Ark1'!AA5132)</f>
        <v/>
      </c>
      <c r="S370" s="177" t="str">
        <f>IF(H370=0,"",'Ark1'!AB5132)</f>
        <v/>
      </c>
      <c r="T370" s="177" t="str">
        <f>IF(H370=0,"",'Ark1'!AC5132)</f>
        <v/>
      </c>
      <c r="U370" s="83"/>
      <c r="V370" s="91" t="str">
        <f t="shared" si="30"/>
        <v/>
      </c>
      <c r="W370" s="177">
        <f>+'Ark1'!V5132</f>
        <v>0</v>
      </c>
      <c r="X370" s="255"/>
    </row>
    <row r="371" spans="1:38" ht="15.6">
      <c r="A371" s="255"/>
      <c r="B371" s="207">
        <f>+'Ark1'!C5133</f>
        <v>2023</v>
      </c>
      <c r="C371" s="207">
        <f>+'Ark1'!J5133</f>
        <v>155</v>
      </c>
      <c r="D371" s="207" t="s">
        <v>37</v>
      </c>
      <c r="E371" s="207">
        <f>+'Ark1'!D5133</f>
        <v>10</v>
      </c>
      <c r="F371" s="207" t="s">
        <v>576</v>
      </c>
      <c r="G371" s="90">
        <f>+'Ark1'!Q5133</f>
        <v>0</v>
      </c>
      <c r="H371" s="91">
        <f>+'Ark1'!R5133</f>
        <v>0</v>
      </c>
      <c r="I371" s="90" t="str">
        <f>IF(H371=0,"",'Ark1'!S5133)</f>
        <v/>
      </c>
      <c r="J371" s="255"/>
      <c r="K371" s="177" t="str">
        <f>IF(H371=0,"",100*H371/Måned!$G32)</f>
        <v/>
      </c>
      <c r="L371" s="255"/>
      <c r="M371" s="177" t="str">
        <f>+IF(H371=0,"",'Ark1'!AA5133)</f>
        <v/>
      </c>
      <c r="N371" s="177">
        <f>+IF(I371=0,"",'Ark1'!AB5133)</f>
        <v>0</v>
      </c>
      <c r="O371" s="250" t="str">
        <f>IF(H371=0,"",'Ark1'!W5133)</f>
        <v/>
      </c>
      <c r="P371" s="177" t="str">
        <f>IF(H371=0,"",'Ark1'!X5133)</f>
        <v/>
      </c>
      <c r="Q371" s="249"/>
      <c r="R371" s="177" t="str">
        <f>IF(H371=0,"",'Ark1'!AA5133)</f>
        <v/>
      </c>
      <c r="S371" s="177" t="str">
        <f>IF(H371=0,"",'Ark1'!AB5133)</f>
        <v/>
      </c>
      <c r="T371" s="177" t="str">
        <f>IF(H371=0,"",'Ark1'!AC5133)</f>
        <v/>
      </c>
      <c r="U371" s="83"/>
      <c r="V371" s="91" t="str">
        <f t="shared" si="30"/>
        <v/>
      </c>
      <c r="W371" s="177">
        <f>+'Ark1'!V5133</f>
        <v>0</v>
      </c>
      <c r="X371" s="255"/>
    </row>
    <row r="372" spans="1:38" ht="15.6">
      <c r="A372" s="255"/>
      <c r="B372" s="207">
        <f>+'Ark1'!C5134</f>
        <v>2023</v>
      </c>
      <c r="C372" s="207">
        <f>+'Ark1'!J5134</f>
        <v>155</v>
      </c>
      <c r="D372" s="207" t="s">
        <v>37</v>
      </c>
      <c r="E372" s="207">
        <f>+'Ark1'!D5134</f>
        <v>11</v>
      </c>
      <c r="F372" s="207" t="s">
        <v>577</v>
      </c>
      <c r="G372" s="90">
        <f>+'Ark1'!Q5134</f>
        <v>0</v>
      </c>
      <c r="H372" s="91">
        <f>+'Ark1'!R5134</f>
        <v>0</v>
      </c>
      <c r="I372" s="90" t="str">
        <f>IF(H372=0,"",'Ark1'!S5134)</f>
        <v/>
      </c>
      <c r="J372" s="255"/>
      <c r="K372" s="177" t="str">
        <f>IF(H372=0,"",100*H372/Måned!$G33)</f>
        <v/>
      </c>
      <c r="L372" s="255"/>
      <c r="M372" s="177" t="str">
        <f>+IF(H372=0,"",'Ark1'!AA5134)</f>
        <v/>
      </c>
      <c r="N372" s="177">
        <f>+IF(I372=0,"",'Ark1'!AB5134)</f>
        <v>0</v>
      </c>
      <c r="O372" s="250" t="str">
        <f>IF(H372=0,"",'Ark1'!W5134)</f>
        <v/>
      </c>
      <c r="P372" s="177" t="str">
        <f>IF(H372=0,"",'Ark1'!X5134)</f>
        <v/>
      </c>
      <c r="Q372" s="249"/>
      <c r="R372" s="177" t="str">
        <f>IF(H372=0,"",'Ark1'!AA5134)</f>
        <v/>
      </c>
      <c r="S372" s="177" t="str">
        <f>IF(H372=0,"",'Ark1'!AB5134)</f>
        <v/>
      </c>
      <c r="T372" s="177" t="str">
        <f>IF(H372=0,"",'Ark1'!AC5134)</f>
        <v/>
      </c>
      <c r="U372" s="83"/>
      <c r="V372" s="91" t="str">
        <f t="shared" si="30"/>
        <v/>
      </c>
      <c r="W372" s="177">
        <f>+'Ark1'!V5134</f>
        <v>0</v>
      </c>
      <c r="X372" s="255"/>
    </row>
    <row r="373" spans="1:38" ht="15.6">
      <c r="A373" s="255"/>
      <c r="B373" s="207">
        <f>+'Ark1'!C5135</f>
        <v>2023</v>
      </c>
      <c r="C373" s="207">
        <f>+'Ark1'!J5135</f>
        <v>155</v>
      </c>
      <c r="D373" s="207" t="s">
        <v>37</v>
      </c>
      <c r="E373" s="207">
        <f>+'Ark1'!D5135</f>
        <v>12</v>
      </c>
      <c r="F373" s="207" t="s">
        <v>578</v>
      </c>
      <c r="G373" s="90">
        <f>+'Ark1'!Q5135</f>
        <v>0</v>
      </c>
      <c r="H373" s="91">
        <f>+'Ark1'!R5135</f>
        <v>0</v>
      </c>
      <c r="I373" s="90" t="str">
        <f>IF(H373=0,"",'Ark1'!S5135)</f>
        <v/>
      </c>
      <c r="J373" s="255"/>
      <c r="K373" s="177" t="str">
        <f>IF(H373=0,"",100*H373/Måned!$G34)</f>
        <v/>
      </c>
      <c r="L373" s="255"/>
      <c r="M373" s="177" t="str">
        <f>+IF(H373=0,"",'Ark1'!AA5135)</f>
        <v/>
      </c>
      <c r="N373" s="177">
        <f>+IF(I373=0,"",'Ark1'!AB5135)</f>
        <v>0</v>
      </c>
      <c r="O373" s="250" t="str">
        <f>IF(H373=0,"",'Ark1'!W5135)</f>
        <v/>
      </c>
      <c r="P373" s="177" t="str">
        <f>IF(H373=0,"",'Ark1'!X5135)</f>
        <v/>
      </c>
      <c r="Q373" s="249"/>
      <c r="R373" s="177" t="str">
        <f>IF(H373=0,"",'Ark1'!AA5135)</f>
        <v/>
      </c>
      <c r="S373" s="177" t="str">
        <f>IF(H373=0,"",'Ark1'!AB5135)</f>
        <v/>
      </c>
      <c r="T373" s="177" t="str">
        <f>IF(H373=0,"",'Ark1'!AC5135)</f>
        <v/>
      </c>
      <c r="U373" s="83"/>
      <c r="V373" s="91" t="str">
        <f t="shared" si="30"/>
        <v/>
      </c>
      <c r="W373" s="177">
        <f>+'Ark1'!V5135</f>
        <v>0</v>
      </c>
      <c r="X373" s="255"/>
      <c r="Y373" s="252"/>
      <c r="AB373" s="229"/>
      <c r="AJ373" s="253"/>
      <c r="AK373" s="89"/>
      <c r="AL373" s="89"/>
    </row>
    <row r="374" spans="1:38">
      <c r="A374" s="255"/>
      <c r="B374" s="255"/>
      <c r="C374" s="255"/>
      <c r="D374" s="255"/>
      <c r="E374" s="255"/>
      <c r="F374" s="255"/>
      <c r="G374" s="255"/>
      <c r="H374" s="255"/>
      <c r="I374" s="255"/>
      <c r="J374" s="255"/>
      <c r="K374" s="255"/>
      <c r="L374" s="255"/>
      <c r="M374" s="255"/>
      <c r="N374" s="255"/>
      <c r="O374" s="255"/>
      <c r="P374" s="255"/>
      <c r="Q374" s="255"/>
      <c r="R374" s="255"/>
      <c r="S374" s="255"/>
      <c r="T374" s="255"/>
      <c r="U374" s="255"/>
      <c r="V374" s="255"/>
      <c r="W374" s="256"/>
      <c r="X374" s="255"/>
    </row>
    <row r="375" spans="1:38" ht="15.6">
      <c r="A375" s="255"/>
      <c r="B375" s="207">
        <f>+'Ark1'!C5136</f>
        <v>2023</v>
      </c>
      <c r="C375" s="207">
        <f>+'Ark1'!J5136</f>
        <v>160</v>
      </c>
      <c r="D375" s="207" t="s">
        <v>32</v>
      </c>
      <c r="E375" s="207">
        <f>+'Ark1'!D5136</f>
        <v>1</v>
      </c>
      <c r="F375" s="207" t="s">
        <v>568</v>
      </c>
      <c r="G375" s="90">
        <f>+'Ark1'!Q5136</f>
        <v>13</v>
      </c>
      <c r="H375" s="91">
        <f>+'Ark1'!R5136</f>
        <v>19</v>
      </c>
      <c r="I375" s="90">
        <f>IF(H375=0,"",'Ark1'!S5136)</f>
        <v>19</v>
      </c>
      <c r="J375" s="255"/>
      <c r="K375" s="177">
        <f>IF(H375=0,"",100*H375/Måned!$G23)</f>
        <v>0.77079107505070998</v>
      </c>
      <c r="L375" s="255"/>
      <c r="M375" s="177">
        <f>+IF(H375=0,"",'Ark1'!AA5136)</f>
        <v>9.4266405069110082</v>
      </c>
      <c r="N375" s="177">
        <f>+IF(I375=0,"",'Ark1'!AB5136)</f>
        <v>5.062490381646759</v>
      </c>
      <c r="O375" s="250">
        <f>IF(H375=0,"",'Ark1'!W5136)</f>
        <v>56.052631578947377</v>
      </c>
      <c r="P375" s="177">
        <f>IF(H375=0,"",'Ark1'!X5136)</f>
        <v>147.35131436391623</v>
      </c>
      <c r="Q375" s="249"/>
      <c r="R375" s="177">
        <f>IF(H375=0,"",'Ark1'!AA5136)</f>
        <v>9.4266405069110082</v>
      </c>
      <c r="S375" s="177">
        <f>IF(H375=0,"",'Ark1'!AB5136)</f>
        <v>5.062490381646759</v>
      </c>
      <c r="T375" s="177">
        <f>IF(H375=0,"",'Ark1'!AC5136)</f>
        <v>-33.847732416371478</v>
      </c>
      <c r="U375" s="83"/>
      <c r="V375" s="91">
        <f t="shared" si="30"/>
        <v>1.4615384615384615</v>
      </c>
      <c r="W375" s="177">
        <f>+'Ark1'!V5136</f>
        <v>6.5263157894736814</v>
      </c>
      <c r="X375" s="255"/>
    </row>
    <row r="376" spans="1:38" ht="15.6">
      <c r="A376" s="255"/>
      <c r="B376" s="207">
        <f>+'Ark1'!C5137</f>
        <v>2023</v>
      </c>
      <c r="C376" s="207">
        <f>+'Ark1'!J5137</f>
        <v>160</v>
      </c>
      <c r="D376" s="207" t="s">
        <v>32</v>
      </c>
      <c r="E376" s="207">
        <f>+'Ark1'!D5137</f>
        <v>2</v>
      </c>
      <c r="F376" s="207" t="s">
        <v>569</v>
      </c>
      <c r="G376" s="90">
        <f>+'Ark1'!Q5137</f>
        <v>8</v>
      </c>
      <c r="H376" s="91">
        <f>+'Ark1'!R5137</f>
        <v>19</v>
      </c>
      <c r="I376" s="90">
        <f>IF(H376=0,"",'Ark1'!S5137)</f>
        <v>19</v>
      </c>
      <c r="J376" s="255"/>
      <c r="K376" s="177">
        <f>IF(H376=0,"",100*H376/Måned!$G24)</f>
        <v>0.72880705792098199</v>
      </c>
      <c r="L376" s="255"/>
      <c r="M376" s="177">
        <f>+IF(H376=0,"",'Ark1'!AA5137)</f>
        <v>8.8124534143474982</v>
      </c>
      <c r="N376" s="177">
        <f>+IF(I376=0,"",'Ark1'!AB5137)</f>
        <v>3.602092343635507</v>
      </c>
      <c r="O376" s="250">
        <f>IF(H376=0,"",'Ark1'!W5137)</f>
        <v>56.84210526315789</v>
      </c>
      <c r="P376" s="177">
        <f>IF(H376=0,"",'Ark1'!X5137)</f>
        <v>147.94434623937963</v>
      </c>
      <c r="Q376" s="249"/>
      <c r="R376" s="177">
        <f>IF(H376=0,"",'Ark1'!AA5137)</f>
        <v>8.8124534143474982</v>
      </c>
      <c r="S376" s="177">
        <f>IF(H376=0,"",'Ark1'!AB5137)</f>
        <v>3.602092343635507</v>
      </c>
      <c r="T376" s="177">
        <f>IF(H376=0,"",'Ark1'!AC5137)</f>
        <v>-30.315932804816008</v>
      </c>
      <c r="U376" s="83"/>
      <c r="V376" s="91">
        <f t="shared" si="30"/>
        <v>2.375</v>
      </c>
      <c r="W376" s="177">
        <f>+'Ark1'!V5137</f>
        <v>9.2105263157894726</v>
      </c>
      <c r="X376" s="255"/>
    </row>
    <row r="377" spans="1:38" ht="15.6">
      <c r="A377" s="255"/>
      <c r="B377" s="207">
        <f>+'Ark1'!C5138</f>
        <v>2023</v>
      </c>
      <c r="C377" s="207">
        <f>+'Ark1'!J5138</f>
        <v>160</v>
      </c>
      <c r="D377" s="207" t="s">
        <v>32</v>
      </c>
      <c r="E377" s="207">
        <f>+'Ark1'!D5138</f>
        <v>3</v>
      </c>
      <c r="F377" s="207" t="s">
        <v>570</v>
      </c>
      <c r="G377" s="90">
        <f>+'Ark1'!Q5138</f>
        <v>8</v>
      </c>
      <c r="H377" s="91">
        <f>+'Ark1'!R5138</f>
        <v>13</v>
      </c>
      <c r="I377" s="90">
        <f>IF(H377=0,"",'Ark1'!S5138)</f>
        <v>13</v>
      </c>
      <c r="J377" s="255"/>
      <c r="K377" s="177">
        <f>IF(H377=0,"",100*H377/Måned!$G25)</f>
        <v>0.44551062371487321</v>
      </c>
      <c r="L377" s="255"/>
      <c r="M377" s="177">
        <f>+IF(H377=0,"",'Ark1'!AA5138)</f>
        <v>10.495493538437737</v>
      </c>
      <c r="N377" s="177">
        <f>+IF(I377=0,"",'Ark1'!AB5138)</f>
        <v>3.885947981635367</v>
      </c>
      <c r="O377" s="250">
        <f>IF(H377=0,"",'Ark1'!W5138)</f>
        <v>56.230769230769241</v>
      </c>
      <c r="P377" s="177">
        <f>IF(H377=0,"",'Ark1'!X5138)</f>
        <v>147.12892741061748</v>
      </c>
      <c r="Q377" s="249"/>
      <c r="R377" s="177">
        <f>IF(H377=0,"",'Ark1'!AA5138)</f>
        <v>10.495493538437737</v>
      </c>
      <c r="S377" s="177">
        <f>IF(H377=0,"",'Ark1'!AB5138)</f>
        <v>3.885947981635367</v>
      </c>
      <c r="T377" s="177">
        <f>IF(H377=0,"",'Ark1'!AC5138)</f>
        <v>-34.816771404728705</v>
      </c>
      <c r="U377" s="83"/>
      <c r="V377" s="91">
        <f t="shared" si="30"/>
        <v>1.625</v>
      </c>
      <c r="W377" s="177">
        <f>+'Ark1'!V5138</f>
        <v>9.3846153846153886</v>
      </c>
      <c r="X377" s="255"/>
    </row>
    <row r="378" spans="1:38" ht="15.6">
      <c r="A378" s="255"/>
      <c r="B378" s="207">
        <f>+'Ark1'!C5139</f>
        <v>2023</v>
      </c>
      <c r="C378" s="207">
        <f>+'Ark1'!J5139</f>
        <v>160</v>
      </c>
      <c r="D378" s="207" t="s">
        <v>32</v>
      </c>
      <c r="E378" s="207">
        <f>+'Ark1'!D5139</f>
        <v>4</v>
      </c>
      <c r="F378" s="207" t="s">
        <v>571</v>
      </c>
      <c r="G378" s="90">
        <f>+'Ark1'!Q5139</f>
        <v>9</v>
      </c>
      <c r="H378" s="91">
        <f>+'Ark1'!R5139</f>
        <v>20</v>
      </c>
      <c r="I378" s="90">
        <f>IF(H378=0,"",'Ark1'!S5139)</f>
        <v>20</v>
      </c>
      <c r="J378" s="255"/>
      <c r="K378" s="177">
        <f>IF(H378=0,"",100*H378/Måned!$G26)</f>
        <v>0.83333333333333337</v>
      </c>
      <c r="L378" s="255"/>
      <c r="M378" s="177">
        <f>+IF(H378=0,"",'Ark1'!AA5139)</f>
        <v>12.694798147272987</v>
      </c>
      <c r="N378" s="177">
        <f>+IF(I378=0,"",'Ark1'!AB5139)</f>
        <v>4.4497190922573964</v>
      </c>
      <c r="O378" s="250">
        <f>IF(H378=0,"",'Ark1'!W5139)</f>
        <v>55</v>
      </c>
      <c r="P378" s="177">
        <f>IF(H378=0,"",'Ark1'!X5139)</f>
        <v>151.01841820151679</v>
      </c>
      <c r="Q378" s="249"/>
      <c r="R378" s="177">
        <f>IF(H378=0,"",'Ark1'!AA5139)</f>
        <v>12.694798147272987</v>
      </c>
      <c r="S378" s="177">
        <f>IF(H378=0,"",'Ark1'!AB5139)</f>
        <v>4.4497190922573964</v>
      </c>
      <c r="T378" s="177">
        <f>IF(H378=0,"",'Ark1'!AC5139)</f>
        <v>-78.53840749358335</v>
      </c>
      <c r="U378" s="83"/>
      <c r="V378" s="91">
        <f t="shared" si="30"/>
        <v>2.2222222222222223</v>
      </c>
      <c r="W378" s="177">
        <f>+'Ark1'!V5139</f>
        <v>9.4</v>
      </c>
      <c r="X378" s="255"/>
    </row>
    <row r="379" spans="1:38" ht="15.6">
      <c r="A379" s="255"/>
      <c r="B379" s="207">
        <f>+'Ark1'!C5140</f>
        <v>2023</v>
      </c>
      <c r="C379" s="207">
        <f>+'Ark1'!J5140</f>
        <v>160</v>
      </c>
      <c r="D379" s="207" t="s">
        <v>32</v>
      </c>
      <c r="E379" s="207">
        <f>+'Ark1'!D5140</f>
        <v>5</v>
      </c>
      <c r="F379" s="207" t="s">
        <v>467</v>
      </c>
      <c r="G379" s="90">
        <f>+'Ark1'!Q5140</f>
        <v>9</v>
      </c>
      <c r="H379" s="91">
        <f>+'Ark1'!R5140</f>
        <v>41</v>
      </c>
      <c r="I379" s="90">
        <f>IF(H379=0,"",'Ark1'!S5140)</f>
        <v>41</v>
      </c>
      <c r="J379" s="255"/>
      <c r="K379" s="177">
        <f>IF(H379=0,"",100*H379/Måned!$G27)</f>
        <v>1.5436746987951808</v>
      </c>
      <c r="L379" s="255"/>
      <c r="M379" s="177">
        <f>+IF(H379=0,"",'Ark1'!AA5140)</f>
        <v>10.609803195858094</v>
      </c>
      <c r="N379" s="177">
        <f>+IF(I379=0,"",'Ark1'!AB5140)</f>
        <v>5.5513395331875346</v>
      </c>
      <c r="O379" s="250">
        <f>IF(H379=0,"",'Ark1'!W5140)</f>
        <v>55.634146341463435</v>
      </c>
      <c r="P379" s="177">
        <f>IF(H379=0,"",'Ark1'!X5140)</f>
        <v>150.99754247813337</v>
      </c>
      <c r="Q379" s="249"/>
      <c r="R379" s="177">
        <f>IF(H379=0,"",'Ark1'!AA5140)</f>
        <v>10.609803195858094</v>
      </c>
      <c r="S379" s="177">
        <f>IF(H379=0,"",'Ark1'!AB5140)</f>
        <v>5.5513395331875346</v>
      </c>
      <c r="T379" s="177">
        <f>IF(H379=0,"",'Ark1'!AC5140)</f>
        <v>-37.809450420705907</v>
      </c>
      <c r="U379" s="83"/>
      <c r="V379" s="91">
        <f t="shared" si="30"/>
        <v>4.5555555555555554</v>
      </c>
      <c r="W379" s="177">
        <f>+'Ark1'!V5140</f>
        <v>8.3414634146341449</v>
      </c>
      <c r="X379" s="255"/>
    </row>
    <row r="380" spans="1:38" ht="15.6">
      <c r="A380" s="255"/>
      <c r="B380" s="207">
        <f>+'Ark1'!C5141</f>
        <v>2023</v>
      </c>
      <c r="C380" s="207">
        <f>+'Ark1'!J5141</f>
        <v>160</v>
      </c>
      <c r="D380" s="207" t="s">
        <v>32</v>
      </c>
      <c r="E380" s="207">
        <f>+'Ark1'!D5141</f>
        <v>6</v>
      </c>
      <c r="F380" s="207" t="s">
        <v>572</v>
      </c>
      <c r="G380" s="90">
        <f>+'Ark1'!Q5141</f>
        <v>5</v>
      </c>
      <c r="H380" s="91">
        <f>+'Ark1'!R5141</f>
        <v>5</v>
      </c>
      <c r="I380" s="90">
        <f>IF(H380=0,"",'Ark1'!S5141)</f>
        <v>5</v>
      </c>
      <c r="J380" s="255"/>
      <c r="K380" s="177">
        <f>IF(H380=0,"",100*H380/Måned!$G28)</f>
        <v>0.32383419689119169</v>
      </c>
      <c r="L380" s="255"/>
      <c r="M380" s="177">
        <f>+IF(H380=0,"",'Ark1'!AA5141)</f>
        <v>6.1044246248109619</v>
      </c>
      <c r="N380" s="177">
        <f>+IF(I380=0,"",'Ark1'!AB5141)</f>
        <v>2.059126028197436</v>
      </c>
      <c r="O380" s="250">
        <f>IF(H380=0,"",'Ark1'!W5141)</f>
        <v>59.4</v>
      </c>
      <c r="P380" s="177">
        <f>IF(H380=0,"",'Ark1'!X5141)</f>
        <v>141.71180931744311</v>
      </c>
      <c r="Q380" s="249"/>
      <c r="R380" s="177">
        <f>IF(H380=0,"",'Ark1'!AA5141)</f>
        <v>6.1044246248109619</v>
      </c>
      <c r="S380" s="177">
        <f>IF(H380=0,"",'Ark1'!AB5141)</f>
        <v>2.059126028197436</v>
      </c>
      <c r="T380" s="177">
        <f>IF(H380=0,"",'Ark1'!AC5141)</f>
        <v>-6.682694721668395</v>
      </c>
      <c r="U380" s="83"/>
      <c r="V380" s="91">
        <f t="shared" si="30"/>
        <v>1</v>
      </c>
      <c r="W380" s="177">
        <f>+'Ark1'!V5141</f>
        <v>8.4</v>
      </c>
      <c r="X380" s="255"/>
    </row>
    <row r="381" spans="1:38" ht="15.6">
      <c r="A381" s="255"/>
      <c r="B381" s="207">
        <f>+'Ark1'!C5142</f>
        <v>2023</v>
      </c>
      <c r="C381" s="207">
        <f>+'Ark1'!J5142</f>
        <v>160</v>
      </c>
      <c r="D381" s="207" t="s">
        <v>32</v>
      </c>
      <c r="E381" s="207">
        <f>+'Ark1'!D5142</f>
        <v>7</v>
      </c>
      <c r="F381" s="207" t="s">
        <v>573</v>
      </c>
      <c r="G381" s="90">
        <f>+'Ark1'!Q5142</f>
        <v>0</v>
      </c>
      <c r="H381" s="91">
        <f>+'Ark1'!R5142</f>
        <v>0</v>
      </c>
      <c r="I381" s="90" t="str">
        <f>IF(H381=0,"",'Ark1'!S5142)</f>
        <v/>
      </c>
      <c r="J381" s="255"/>
      <c r="K381" s="177" t="str">
        <f>IF(H381=0,"",100*H381/Måned!$G29)</f>
        <v/>
      </c>
      <c r="L381" s="255"/>
      <c r="M381" s="177" t="str">
        <f>+IF(H381=0,"",'Ark1'!AA5142)</f>
        <v/>
      </c>
      <c r="N381" s="177">
        <f>+IF(I381=0,"",'Ark1'!AB5142)</f>
        <v>0</v>
      </c>
      <c r="O381" s="250" t="str">
        <f>IF(H381=0,"",'Ark1'!W5142)</f>
        <v/>
      </c>
      <c r="P381" s="177" t="str">
        <f>IF(H381=0,"",'Ark1'!X5142)</f>
        <v/>
      </c>
      <c r="Q381" s="249"/>
      <c r="R381" s="177" t="str">
        <f>IF(H381=0,"",'Ark1'!AA5142)</f>
        <v/>
      </c>
      <c r="S381" s="177" t="str">
        <f>IF(H381=0,"",'Ark1'!AB5142)</f>
        <v/>
      </c>
      <c r="T381" s="177" t="str">
        <f>IF(H381=0,"",'Ark1'!AC5142)</f>
        <v/>
      </c>
      <c r="U381" s="83"/>
      <c r="V381" s="91" t="str">
        <f t="shared" si="30"/>
        <v/>
      </c>
      <c r="W381" s="177">
        <f>+'Ark1'!V5142</f>
        <v>0</v>
      </c>
      <c r="X381" s="255"/>
    </row>
    <row r="382" spans="1:38" ht="15.6">
      <c r="A382" s="255"/>
      <c r="B382" s="207">
        <f>+'Ark1'!C5143</f>
        <v>2023</v>
      </c>
      <c r="C382" s="207">
        <f>+'Ark1'!J5143</f>
        <v>160</v>
      </c>
      <c r="D382" s="207" t="s">
        <v>32</v>
      </c>
      <c r="E382" s="207">
        <f>+'Ark1'!D5143</f>
        <v>8</v>
      </c>
      <c r="F382" s="207" t="s">
        <v>574</v>
      </c>
      <c r="G382" s="90">
        <f>+'Ark1'!Q5143</f>
        <v>0</v>
      </c>
      <c r="H382" s="91">
        <f>+'Ark1'!R5143</f>
        <v>0</v>
      </c>
      <c r="I382" s="90" t="str">
        <f>IF(H382=0,"",'Ark1'!S5143)</f>
        <v/>
      </c>
      <c r="J382" s="255"/>
      <c r="K382" s="177" t="str">
        <f>IF(H382=0,"",100*H382/Måned!$G30)</f>
        <v/>
      </c>
      <c r="L382" s="255"/>
      <c r="M382" s="177" t="str">
        <f>+IF(H382=0,"",'Ark1'!AA5143)</f>
        <v/>
      </c>
      <c r="N382" s="177">
        <f>+IF(I382=0,"",'Ark1'!AB5143)</f>
        <v>0</v>
      </c>
      <c r="O382" s="250" t="str">
        <f>IF(H382=0,"",'Ark1'!W5143)</f>
        <v/>
      </c>
      <c r="P382" s="177" t="str">
        <f>IF(H382=0,"",'Ark1'!X5143)</f>
        <v/>
      </c>
      <c r="Q382" s="249"/>
      <c r="R382" s="177" t="str">
        <f>IF(H382=0,"",'Ark1'!AA5143)</f>
        <v/>
      </c>
      <c r="S382" s="177" t="str">
        <f>IF(H382=0,"",'Ark1'!AB5143)</f>
        <v/>
      </c>
      <c r="T382" s="177" t="str">
        <f>IF(H382=0,"",'Ark1'!AC5143)</f>
        <v/>
      </c>
      <c r="U382" s="83"/>
      <c r="V382" s="91" t="str">
        <f t="shared" si="30"/>
        <v/>
      </c>
      <c r="W382" s="177">
        <f>+'Ark1'!V5143</f>
        <v>0</v>
      </c>
      <c r="X382" s="255"/>
    </row>
    <row r="383" spans="1:38" ht="15.6">
      <c r="A383" s="255"/>
      <c r="B383" s="207">
        <f>+'Ark1'!C5144</f>
        <v>2023</v>
      </c>
      <c r="C383" s="207">
        <f>+'Ark1'!J5144</f>
        <v>160</v>
      </c>
      <c r="D383" s="207" t="s">
        <v>32</v>
      </c>
      <c r="E383" s="207">
        <f>+'Ark1'!D5144</f>
        <v>9</v>
      </c>
      <c r="F383" s="207" t="s">
        <v>575</v>
      </c>
      <c r="G383" s="90">
        <f>+'Ark1'!Q5144</f>
        <v>0</v>
      </c>
      <c r="H383" s="91">
        <f>+'Ark1'!R5144</f>
        <v>0</v>
      </c>
      <c r="I383" s="90" t="str">
        <f>IF(H383=0,"",'Ark1'!S5144)</f>
        <v/>
      </c>
      <c r="J383" s="255"/>
      <c r="K383" s="177" t="str">
        <f>IF(H383=0,"",100*H383/Måned!$G31)</f>
        <v/>
      </c>
      <c r="L383" s="255"/>
      <c r="M383" s="177" t="str">
        <f>+IF(H383=0,"",'Ark1'!AA5144)</f>
        <v/>
      </c>
      <c r="N383" s="177">
        <f>+IF(I383=0,"",'Ark1'!AB5144)</f>
        <v>0</v>
      </c>
      <c r="O383" s="250" t="str">
        <f>IF(H383=0,"",'Ark1'!W5144)</f>
        <v/>
      </c>
      <c r="P383" s="177" t="str">
        <f>IF(H383=0,"",'Ark1'!X5144)</f>
        <v/>
      </c>
      <c r="Q383" s="249"/>
      <c r="R383" s="177" t="str">
        <f>IF(H383=0,"",'Ark1'!AA5144)</f>
        <v/>
      </c>
      <c r="S383" s="177" t="str">
        <f>IF(H383=0,"",'Ark1'!AB5144)</f>
        <v/>
      </c>
      <c r="T383" s="177" t="str">
        <f>IF(H383=0,"",'Ark1'!AC5144)</f>
        <v/>
      </c>
      <c r="U383" s="83"/>
      <c r="V383" s="91" t="str">
        <f t="shared" si="30"/>
        <v/>
      </c>
      <c r="W383" s="177">
        <f>+'Ark1'!V5144</f>
        <v>0</v>
      </c>
      <c r="X383" s="255"/>
    </row>
    <row r="384" spans="1:38" ht="15.6">
      <c r="A384" s="255"/>
      <c r="B384" s="207">
        <f>+'Ark1'!C5145</f>
        <v>2023</v>
      </c>
      <c r="C384" s="207">
        <f>+'Ark1'!J5145</f>
        <v>160</v>
      </c>
      <c r="D384" s="207" t="s">
        <v>32</v>
      </c>
      <c r="E384" s="207">
        <f>+'Ark1'!D5145</f>
        <v>10</v>
      </c>
      <c r="F384" s="207" t="s">
        <v>576</v>
      </c>
      <c r="G384" s="90">
        <f>+'Ark1'!Q5145</f>
        <v>0</v>
      </c>
      <c r="H384" s="91">
        <f>+'Ark1'!R5145</f>
        <v>0</v>
      </c>
      <c r="I384" s="90" t="str">
        <f>IF(H384=0,"",'Ark1'!S5145)</f>
        <v/>
      </c>
      <c r="J384" s="255"/>
      <c r="K384" s="177" t="str">
        <f>IF(H384=0,"",100*H384/Måned!$G32)</f>
        <v/>
      </c>
      <c r="L384" s="255"/>
      <c r="M384" s="177" t="str">
        <f>+IF(H384=0,"",'Ark1'!AA5145)</f>
        <v/>
      </c>
      <c r="N384" s="177">
        <f>+IF(I384=0,"",'Ark1'!AB5145)</f>
        <v>0</v>
      </c>
      <c r="O384" s="250" t="str">
        <f>IF(H384=0,"",'Ark1'!W5145)</f>
        <v/>
      </c>
      <c r="P384" s="177" t="str">
        <f>IF(H384=0,"",'Ark1'!X5145)</f>
        <v/>
      </c>
      <c r="Q384" s="249"/>
      <c r="R384" s="177" t="str">
        <f>IF(H384=0,"",'Ark1'!AA5145)</f>
        <v/>
      </c>
      <c r="S384" s="177" t="str">
        <f>IF(H384=0,"",'Ark1'!AB5145)</f>
        <v/>
      </c>
      <c r="T384" s="177" t="str">
        <f>IF(H384=0,"",'Ark1'!AC5145)</f>
        <v/>
      </c>
      <c r="U384" s="83"/>
      <c r="V384" s="91" t="str">
        <f t="shared" ref="V384:V425" si="31">+(IF(H384=0,"",I384/G384))</f>
        <v/>
      </c>
      <c r="W384" s="177">
        <f>+'Ark1'!V5145</f>
        <v>0</v>
      </c>
      <c r="X384" s="255"/>
    </row>
    <row r="385" spans="1:38" ht="15.6">
      <c r="A385" s="255"/>
      <c r="B385" s="207">
        <f>+'Ark1'!C5146</f>
        <v>2023</v>
      </c>
      <c r="C385" s="207">
        <f>+'Ark1'!J5146</f>
        <v>160</v>
      </c>
      <c r="D385" s="207" t="s">
        <v>32</v>
      </c>
      <c r="E385" s="207">
        <f>+'Ark1'!D5146</f>
        <v>11</v>
      </c>
      <c r="F385" s="207" t="s">
        <v>577</v>
      </c>
      <c r="G385" s="90">
        <f>+'Ark1'!Q5146</f>
        <v>0</v>
      </c>
      <c r="H385" s="91">
        <f>+'Ark1'!R5146</f>
        <v>0</v>
      </c>
      <c r="I385" s="90" t="str">
        <f>IF(H385=0,"",'Ark1'!S5146)</f>
        <v/>
      </c>
      <c r="J385" s="255"/>
      <c r="K385" s="177" t="str">
        <f>IF(H385=0,"",100*H385/Måned!$G33)</f>
        <v/>
      </c>
      <c r="L385" s="255"/>
      <c r="M385" s="177" t="str">
        <f>+IF(H385=0,"",'Ark1'!AA5146)</f>
        <v/>
      </c>
      <c r="N385" s="177">
        <f>+IF(I385=0,"",'Ark1'!AB5146)</f>
        <v>0</v>
      </c>
      <c r="O385" s="250" t="str">
        <f>IF(H385=0,"",'Ark1'!W5146)</f>
        <v/>
      </c>
      <c r="P385" s="177" t="str">
        <f>IF(H385=0,"",'Ark1'!X5146)</f>
        <v/>
      </c>
      <c r="Q385" s="249"/>
      <c r="R385" s="177" t="str">
        <f>IF(H385=0,"",'Ark1'!AA5146)</f>
        <v/>
      </c>
      <c r="S385" s="177" t="str">
        <f>IF(H385=0,"",'Ark1'!AB5146)</f>
        <v/>
      </c>
      <c r="T385" s="177" t="str">
        <f>IF(H385=0,"",'Ark1'!AC5146)</f>
        <v/>
      </c>
      <c r="U385" s="83"/>
      <c r="V385" s="91" t="str">
        <f t="shared" si="31"/>
        <v/>
      </c>
      <c r="W385" s="177">
        <f>+'Ark1'!V5146</f>
        <v>0</v>
      </c>
      <c r="X385" s="255"/>
    </row>
    <row r="386" spans="1:38" ht="15.6">
      <c r="A386" s="255"/>
      <c r="B386" s="207">
        <f>+'Ark1'!C5147</f>
        <v>2023</v>
      </c>
      <c r="C386" s="207">
        <f>+'Ark1'!J5147</f>
        <v>160</v>
      </c>
      <c r="D386" s="207" t="s">
        <v>32</v>
      </c>
      <c r="E386" s="207">
        <f>+'Ark1'!D5147</f>
        <v>12</v>
      </c>
      <c r="F386" s="207" t="s">
        <v>578</v>
      </c>
      <c r="G386" s="90">
        <f>+'Ark1'!Q5147</f>
        <v>0</v>
      </c>
      <c r="H386" s="91">
        <f>+'Ark1'!R5147</f>
        <v>0</v>
      </c>
      <c r="I386" s="90" t="str">
        <f>IF(H386=0,"",'Ark1'!S5147)</f>
        <v/>
      </c>
      <c r="J386" s="255"/>
      <c r="K386" s="177" t="str">
        <f>IF(H386=0,"",100*H386/Måned!$G34)</f>
        <v/>
      </c>
      <c r="L386" s="255"/>
      <c r="M386" s="177" t="str">
        <f>+IF(H386=0,"",'Ark1'!AA5147)</f>
        <v/>
      </c>
      <c r="N386" s="177">
        <f>+IF(I386=0,"",'Ark1'!AB5147)</f>
        <v>0</v>
      </c>
      <c r="O386" s="250" t="str">
        <f>IF(H386=0,"",'Ark1'!W5147)</f>
        <v/>
      </c>
      <c r="P386" s="177" t="str">
        <f>IF(H386=0,"",'Ark1'!X5147)</f>
        <v/>
      </c>
      <c r="Q386" s="249"/>
      <c r="R386" s="177" t="str">
        <f>IF(H386=0,"",'Ark1'!AA5147)</f>
        <v/>
      </c>
      <c r="S386" s="177" t="str">
        <f>IF(H386=0,"",'Ark1'!AB5147)</f>
        <v/>
      </c>
      <c r="T386" s="177" t="str">
        <f>IF(H386=0,"",'Ark1'!AC5147)</f>
        <v/>
      </c>
      <c r="U386" s="83"/>
      <c r="V386" s="91" t="str">
        <f t="shared" si="31"/>
        <v/>
      </c>
      <c r="W386" s="177">
        <f>+'Ark1'!V5147</f>
        <v>0</v>
      </c>
      <c r="X386" s="255"/>
    </row>
    <row r="387" spans="1:38">
      <c r="A387" s="255"/>
      <c r="B387" s="255"/>
      <c r="C387" s="255"/>
      <c r="D387" s="255"/>
      <c r="E387" s="255"/>
      <c r="F387" s="255"/>
      <c r="G387" s="255"/>
      <c r="H387" s="255"/>
      <c r="I387" s="255"/>
      <c r="J387" s="255"/>
      <c r="K387" s="255"/>
      <c r="L387" s="255"/>
      <c r="M387" s="255"/>
      <c r="N387" s="255"/>
      <c r="O387" s="255"/>
      <c r="P387" s="255"/>
      <c r="Q387" s="255"/>
      <c r="R387" s="255"/>
      <c r="S387" s="255"/>
      <c r="T387" s="255"/>
      <c r="U387" s="255"/>
      <c r="V387" s="255"/>
      <c r="W387" s="256"/>
      <c r="X387" s="255"/>
      <c r="Y387" s="252"/>
      <c r="AB387" s="229"/>
      <c r="AJ387" s="253"/>
      <c r="AK387" s="89"/>
      <c r="AL387" s="89"/>
    </row>
    <row r="388" spans="1:38" ht="15.6">
      <c r="A388" s="255"/>
      <c r="B388" s="207">
        <f>+'Ark1'!C5148</f>
        <v>2023</v>
      </c>
      <c r="C388" s="207">
        <f>+'Ark1'!J5148</f>
        <v>171</v>
      </c>
      <c r="D388" s="207" t="s">
        <v>661</v>
      </c>
      <c r="E388" s="207">
        <f>+'Ark1'!D5148</f>
        <v>1</v>
      </c>
      <c r="F388" s="207" t="s">
        <v>568</v>
      </c>
      <c r="G388" s="90">
        <f>+'Ark1'!Q5148</f>
        <v>17</v>
      </c>
      <c r="H388" s="91">
        <f>+'Ark1'!R5148</f>
        <v>153</v>
      </c>
      <c r="I388" s="90">
        <f>IF(H388=0,"",'Ark1'!S5148)</f>
        <v>153</v>
      </c>
      <c r="J388" s="255"/>
      <c r="K388" s="177">
        <f>IF(H388=0,"",100*H388/Måned!$G23)</f>
        <v>6.2068965517241379</v>
      </c>
      <c r="L388" s="255"/>
      <c r="M388" s="177">
        <f>+IF(H388=0,"",'Ark1'!AA5148)</f>
        <v>28.125935293755376</v>
      </c>
      <c r="N388" s="177">
        <f>+IF(I388=0,"",'Ark1'!AB5148)</f>
        <v>3.6251832987223751</v>
      </c>
      <c r="O388" s="250">
        <f>IF(H388=0,"",'Ark1'!W5148)</f>
        <v>59.908496732026151</v>
      </c>
      <c r="P388" s="177">
        <f>IF(H388=0,"",'Ark1'!X5148)</f>
        <v>168.66002450095252</v>
      </c>
      <c r="Q388" s="249"/>
      <c r="R388" s="177">
        <f>IF(H388=0,"",'Ark1'!AA5148)</f>
        <v>28.125935293755376</v>
      </c>
      <c r="S388" s="177">
        <f>IF(H388=0,"",'Ark1'!AB5148)</f>
        <v>3.6251832987223751</v>
      </c>
      <c r="T388" s="177">
        <f>IF(H388=0,"",'Ark1'!AC5148)</f>
        <v>-46.127003807913034</v>
      </c>
      <c r="U388" s="83"/>
      <c r="V388" s="91">
        <f t="shared" si="31"/>
        <v>9</v>
      </c>
      <c r="W388" s="177">
        <f>+'Ark1'!V5148</f>
        <v>5.4183006535947698</v>
      </c>
      <c r="X388" s="255"/>
      <c r="Y388" s="252"/>
      <c r="AB388" s="229"/>
      <c r="AJ388" s="253"/>
      <c r="AK388" s="89"/>
      <c r="AL388" s="89"/>
    </row>
    <row r="389" spans="1:38" ht="15.6">
      <c r="A389" s="255"/>
      <c r="B389" s="207">
        <f>+'Ark1'!C5149</f>
        <v>2023</v>
      </c>
      <c r="C389" s="207">
        <f>+'Ark1'!J5149</f>
        <v>171</v>
      </c>
      <c r="D389" s="207" t="s">
        <v>661</v>
      </c>
      <c r="E389" s="207">
        <f>+'Ark1'!D5149</f>
        <v>2</v>
      </c>
      <c r="F389" s="207" t="s">
        <v>569</v>
      </c>
      <c r="G389" s="90">
        <f>+'Ark1'!Q5149</f>
        <v>17</v>
      </c>
      <c r="H389" s="91">
        <f>+'Ark1'!R5149</f>
        <v>167</v>
      </c>
      <c r="I389" s="90">
        <f>IF(H389=0,"",'Ark1'!S5149)</f>
        <v>167</v>
      </c>
      <c r="J389" s="255"/>
      <c r="K389" s="177">
        <f>IF(H389=0,"",100*H389/Måned!$G24)</f>
        <v>6.4058304564633675</v>
      </c>
      <c r="L389" s="255"/>
      <c r="M389" s="177">
        <f>+IF(H389=0,"",'Ark1'!AA5149)</f>
        <v>34.505545988050294</v>
      </c>
      <c r="N389" s="177">
        <f>+IF(I389=0,"",'Ark1'!AB5149)</f>
        <v>4.6186572392036291</v>
      </c>
      <c r="O389" s="250">
        <f>IF(H389=0,"",'Ark1'!W5149)</f>
        <v>59.359281437125759</v>
      </c>
      <c r="P389" s="177">
        <f>IF(H389=0,"",'Ark1'!X5149)</f>
        <v>170.70928565404404</v>
      </c>
      <c r="Q389" s="249"/>
      <c r="R389" s="177">
        <f>IF(H389=0,"",'Ark1'!AA5149)</f>
        <v>34.505545988050294</v>
      </c>
      <c r="S389" s="177">
        <f>IF(H389=0,"",'Ark1'!AB5149)</f>
        <v>4.6186572392036291</v>
      </c>
      <c r="T389" s="177">
        <f>IF(H389=0,"",'Ark1'!AC5149)</f>
        <v>-62.581573878625981</v>
      </c>
      <c r="U389" s="83"/>
      <c r="V389" s="91">
        <f t="shared" si="31"/>
        <v>9.8235294117647065</v>
      </c>
      <c r="W389" s="177">
        <f>+'Ark1'!V5149</f>
        <v>5.2634730538922163</v>
      </c>
      <c r="X389" s="255"/>
    </row>
    <row r="390" spans="1:38" ht="15.6">
      <c r="A390" s="255"/>
      <c r="B390" s="207">
        <f>+'Ark1'!C5150</f>
        <v>2023</v>
      </c>
      <c r="C390" s="207">
        <f>+'Ark1'!J5150</f>
        <v>171</v>
      </c>
      <c r="D390" s="207" t="s">
        <v>661</v>
      </c>
      <c r="E390" s="207">
        <f>+'Ark1'!D5150</f>
        <v>3</v>
      </c>
      <c r="F390" s="207" t="s">
        <v>570</v>
      </c>
      <c r="G390" s="90">
        <f>+'Ark1'!Q5150</f>
        <v>20</v>
      </c>
      <c r="H390" s="91">
        <f>+'Ark1'!R5150</f>
        <v>260</v>
      </c>
      <c r="I390" s="90">
        <f>IF(H390=0,"",'Ark1'!S5150)</f>
        <v>260</v>
      </c>
      <c r="J390" s="255"/>
      <c r="K390" s="177">
        <f>IF(H390=0,"",100*H390/Måned!$G25)</f>
        <v>8.9102124742974649</v>
      </c>
      <c r="L390" s="255"/>
      <c r="M390" s="177">
        <f>+IF(H390=0,"",'Ark1'!AA5150)</f>
        <v>28.112182525747968</v>
      </c>
      <c r="N390" s="177">
        <f>+IF(I390=0,"",'Ark1'!AB5150)</f>
        <v>3.7431910570983118</v>
      </c>
      <c r="O390" s="250">
        <f>IF(H390=0,"",'Ark1'!W5150)</f>
        <v>59.492307692307698</v>
      </c>
      <c r="P390" s="177">
        <f>IF(H390=0,"",'Ark1'!X5150)</f>
        <v>175.25335444620387</v>
      </c>
      <c r="Q390" s="249"/>
      <c r="R390" s="177">
        <f>IF(H390=0,"",'Ark1'!AA5150)</f>
        <v>28.112182525747968</v>
      </c>
      <c r="S390" s="177">
        <f>IF(H390=0,"",'Ark1'!AB5150)</f>
        <v>3.7431910570983118</v>
      </c>
      <c r="T390" s="177">
        <f>IF(H390=0,"",'Ark1'!AC5150)</f>
        <v>-25.357204441454297</v>
      </c>
      <c r="U390" s="83"/>
      <c r="V390" s="91">
        <f t="shared" si="31"/>
        <v>13</v>
      </c>
      <c r="W390" s="177">
        <f>+'Ark1'!V5150</f>
        <v>5.7153846153846173</v>
      </c>
      <c r="X390" s="255"/>
    </row>
    <row r="391" spans="1:38" ht="15.6">
      <c r="A391" s="255"/>
      <c r="B391" s="207">
        <f>+'Ark1'!C5151</f>
        <v>2023</v>
      </c>
      <c r="C391" s="207">
        <f>+'Ark1'!J5151</f>
        <v>171</v>
      </c>
      <c r="D391" s="207" t="s">
        <v>661</v>
      </c>
      <c r="E391" s="207">
        <f>+'Ark1'!D5151</f>
        <v>4</v>
      </c>
      <c r="F391" s="207" t="s">
        <v>571</v>
      </c>
      <c r="G391" s="90">
        <f>+'Ark1'!Q5151</f>
        <v>18</v>
      </c>
      <c r="H391" s="91">
        <f>+'Ark1'!R5151</f>
        <v>162</v>
      </c>
      <c r="I391" s="90">
        <f>IF(H391=0,"",'Ark1'!S5151)</f>
        <v>162</v>
      </c>
      <c r="J391" s="255"/>
      <c r="K391" s="177">
        <f>IF(H391=0,"",100*H391/Måned!$G26)</f>
        <v>6.75</v>
      </c>
      <c r="L391" s="255"/>
      <c r="M391" s="177">
        <f>+IF(H391=0,"",'Ark1'!AA5151)</f>
        <v>31.742174050835381</v>
      </c>
      <c r="N391" s="177">
        <f>+IF(I391=0,"",'Ark1'!AB5151)</f>
        <v>4.1406273680158963</v>
      </c>
      <c r="O391" s="250">
        <f>IF(H391=0,"",'Ark1'!W5151)</f>
        <v>59.419753086419774</v>
      </c>
      <c r="P391" s="177">
        <f>IF(H391=0,"",'Ark1'!X5151)</f>
        <v>170.06674424514804</v>
      </c>
      <c r="Q391" s="249"/>
      <c r="R391" s="177">
        <f>IF(H391=0,"",'Ark1'!AA5151)</f>
        <v>31.742174050835381</v>
      </c>
      <c r="S391" s="177">
        <f>IF(H391=0,"",'Ark1'!AB5151)</f>
        <v>4.1406273680158963</v>
      </c>
      <c r="T391" s="177">
        <f>IF(H391=0,"",'Ark1'!AC5151)</f>
        <v>-47.603029627542739</v>
      </c>
      <c r="U391" s="83"/>
      <c r="V391" s="91">
        <f t="shared" si="31"/>
        <v>9</v>
      </c>
      <c r="W391" s="177">
        <f>+'Ark1'!V5151</f>
        <v>5.4506172839506162</v>
      </c>
      <c r="X391" s="255"/>
    </row>
    <row r="392" spans="1:38" ht="15.6">
      <c r="A392" s="255"/>
      <c r="B392" s="207">
        <f>+'Ark1'!C5152</f>
        <v>2023</v>
      </c>
      <c r="C392" s="207">
        <f>+'Ark1'!J5152</f>
        <v>171</v>
      </c>
      <c r="D392" s="207" t="s">
        <v>661</v>
      </c>
      <c r="E392" s="207">
        <f>+'Ark1'!D5152</f>
        <v>5</v>
      </c>
      <c r="F392" s="207" t="s">
        <v>467</v>
      </c>
      <c r="G392" s="90">
        <f>+'Ark1'!Q5152</f>
        <v>21</v>
      </c>
      <c r="H392" s="91">
        <f>+'Ark1'!R5152</f>
        <v>187</v>
      </c>
      <c r="I392" s="90">
        <f>IF(H392=0,"",'Ark1'!S5152)</f>
        <v>187</v>
      </c>
      <c r="J392" s="255"/>
      <c r="K392" s="177">
        <f>IF(H392=0,"",100*H392/Måned!$G27)</f>
        <v>7.0406626506024095</v>
      </c>
      <c r="L392" s="255"/>
      <c r="M392" s="177">
        <f>+IF(H392=0,"",'Ark1'!AA5152)</f>
        <v>30.17288478668365</v>
      </c>
      <c r="N392" s="177">
        <f>+IF(I392=0,"",'Ark1'!AB5152)</f>
        <v>4.0678635070474236</v>
      </c>
      <c r="O392" s="250">
        <f>IF(H392=0,"",'Ark1'!W5152)</f>
        <v>59.315508021390386</v>
      </c>
      <c r="P392" s="177">
        <f>IF(H392=0,"",'Ark1'!X5152)</f>
        <v>175.39179958401172</v>
      </c>
      <c r="Q392" s="249"/>
      <c r="R392" s="177">
        <f>IF(H392=0,"",'Ark1'!AA5152)</f>
        <v>30.17288478668365</v>
      </c>
      <c r="S392" s="177">
        <f>IF(H392=0,"",'Ark1'!AB5152)</f>
        <v>4.0678635070474236</v>
      </c>
      <c r="T392" s="177">
        <f>IF(H392=0,"",'Ark1'!AC5152)</f>
        <v>-44.082483295506549</v>
      </c>
      <c r="U392" s="83"/>
      <c r="V392" s="91">
        <f t="shared" si="31"/>
        <v>8.9047619047619051</v>
      </c>
      <c r="W392" s="177">
        <f>+'Ark1'!V5152</f>
        <v>5.3743315508021396</v>
      </c>
      <c r="X392" s="255"/>
    </row>
    <row r="393" spans="1:38" ht="15.6">
      <c r="A393" s="255"/>
      <c r="B393" s="207">
        <f>+'Ark1'!C5153</f>
        <v>2023</v>
      </c>
      <c r="C393" s="207">
        <f>+'Ark1'!J5153</f>
        <v>171</v>
      </c>
      <c r="D393" s="207" t="s">
        <v>661</v>
      </c>
      <c r="E393" s="207">
        <f>+'Ark1'!D5153</f>
        <v>6</v>
      </c>
      <c r="F393" s="207" t="s">
        <v>572</v>
      </c>
      <c r="G393" s="90">
        <f>+'Ark1'!Q5153</f>
        <v>16</v>
      </c>
      <c r="H393" s="91">
        <f>+'Ark1'!R5153</f>
        <v>112</v>
      </c>
      <c r="I393" s="90">
        <f>IF(H393=0,"",'Ark1'!S5153)</f>
        <v>112</v>
      </c>
      <c r="J393" s="255"/>
      <c r="K393" s="177">
        <f>IF(H393=0,"",100*H393/Måned!$G28)</f>
        <v>7.2538860103626943</v>
      </c>
      <c r="L393" s="255"/>
      <c r="M393" s="177">
        <f>+IF(H393=0,"",'Ark1'!AA5153)</f>
        <v>29.004377253656745</v>
      </c>
      <c r="N393" s="177">
        <f>+IF(I393=0,"",'Ark1'!AB5153)</f>
        <v>4.2829511181675102</v>
      </c>
      <c r="O393" s="250">
        <f>IF(H393=0,"",'Ark1'!W5153)</f>
        <v>59.241071428571438</v>
      </c>
      <c r="P393" s="177">
        <f>IF(H393=0,"",'Ark1'!X5153)</f>
        <v>170.90427178455349</v>
      </c>
      <c r="Q393" s="249"/>
      <c r="R393" s="177">
        <f>IF(H393=0,"",'Ark1'!AA5153)</f>
        <v>29.004377253656745</v>
      </c>
      <c r="S393" s="177">
        <f>IF(H393=0,"",'Ark1'!AB5153)</f>
        <v>4.2829511181675102</v>
      </c>
      <c r="T393" s="177">
        <f>IF(H393=0,"",'Ark1'!AC5153)</f>
        <v>-50.664429292190739</v>
      </c>
      <c r="U393" s="83"/>
      <c r="V393" s="91">
        <f t="shared" si="31"/>
        <v>7</v>
      </c>
      <c r="W393" s="177">
        <f>+'Ark1'!V5153</f>
        <v>5.8482142857142847</v>
      </c>
      <c r="X393" s="255"/>
    </row>
    <row r="394" spans="1:38" ht="15.6">
      <c r="A394" s="255"/>
      <c r="B394" s="207">
        <f>+'Ark1'!C5154</f>
        <v>2023</v>
      </c>
      <c r="C394" s="207">
        <f>+'Ark1'!J5154</f>
        <v>171</v>
      </c>
      <c r="D394" s="207" t="s">
        <v>661</v>
      </c>
      <c r="E394" s="207">
        <f>+'Ark1'!D5154</f>
        <v>7</v>
      </c>
      <c r="F394" s="207" t="s">
        <v>573</v>
      </c>
      <c r="G394" s="90">
        <f>+'Ark1'!Q5154</f>
        <v>0</v>
      </c>
      <c r="H394" s="91">
        <f>+'Ark1'!R5154</f>
        <v>0</v>
      </c>
      <c r="I394" s="90" t="str">
        <f>IF(H394=0,"",'Ark1'!S5154)</f>
        <v/>
      </c>
      <c r="J394" s="255"/>
      <c r="K394" s="177" t="str">
        <f>IF(H394=0,"",100*H394/Måned!$G29)</f>
        <v/>
      </c>
      <c r="L394" s="255"/>
      <c r="M394" s="177" t="str">
        <f>+IF(H394=0,"",'Ark1'!AA5154)</f>
        <v/>
      </c>
      <c r="N394" s="177">
        <f>+IF(I394=0,"",'Ark1'!AB5154)</f>
        <v>0</v>
      </c>
      <c r="O394" s="250" t="str">
        <f>IF(H394=0,"",'Ark1'!W5154)</f>
        <v/>
      </c>
      <c r="P394" s="177" t="str">
        <f>IF(H394=0,"",'Ark1'!X5154)</f>
        <v/>
      </c>
      <c r="Q394" s="249"/>
      <c r="R394" s="177" t="str">
        <f>IF(H394=0,"",'Ark1'!AA5154)</f>
        <v/>
      </c>
      <c r="S394" s="177" t="str">
        <f>IF(H394=0,"",'Ark1'!AB5154)</f>
        <v/>
      </c>
      <c r="T394" s="177" t="str">
        <f>IF(H394=0,"",'Ark1'!AC5154)</f>
        <v/>
      </c>
      <c r="U394" s="83"/>
      <c r="V394" s="91" t="str">
        <f t="shared" si="31"/>
        <v/>
      </c>
      <c r="W394" s="177">
        <f>+'Ark1'!V5154</f>
        <v>0</v>
      </c>
      <c r="X394" s="255"/>
    </row>
    <row r="395" spans="1:38" ht="15.6">
      <c r="A395" s="255"/>
      <c r="B395" s="207">
        <f>+'Ark1'!C5155</f>
        <v>2023</v>
      </c>
      <c r="C395" s="207">
        <f>+'Ark1'!J5155</f>
        <v>171</v>
      </c>
      <c r="D395" s="207" t="s">
        <v>661</v>
      </c>
      <c r="E395" s="207">
        <f>+'Ark1'!D5155</f>
        <v>8</v>
      </c>
      <c r="F395" s="207" t="s">
        <v>574</v>
      </c>
      <c r="G395" s="90">
        <f>+'Ark1'!Q5155</f>
        <v>0</v>
      </c>
      <c r="H395" s="91">
        <f>+'Ark1'!R5155</f>
        <v>0</v>
      </c>
      <c r="I395" s="90" t="str">
        <f>IF(H395=0,"",'Ark1'!S5155)</f>
        <v/>
      </c>
      <c r="J395" s="255"/>
      <c r="K395" s="177" t="str">
        <f>IF(H395=0,"",100*H395/Måned!$G30)</f>
        <v/>
      </c>
      <c r="L395" s="255"/>
      <c r="M395" s="177" t="str">
        <f>+IF(H395=0,"",'Ark1'!AA5155)</f>
        <v/>
      </c>
      <c r="N395" s="177">
        <f>+IF(I395=0,"",'Ark1'!AB5155)</f>
        <v>0</v>
      </c>
      <c r="O395" s="250" t="str">
        <f>IF(H395=0,"",'Ark1'!W5155)</f>
        <v/>
      </c>
      <c r="P395" s="177" t="str">
        <f>IF(H395=0,"",'Ark1'!X5155)</f>
        <v/>
      </c>
      <c r="Q395" s="249"/>
      <c r="R395" s="177" t="str">
        <f>IF(H395=0,"",'Ark1'!AA5155)</f>
        <v/>
      </c>
      <c r="S395" s="177" t="str">
        <f>IF(H395=0,"",'Ark1'!AB5155)</f>
        <v/>
      </c>
      <c r="T395" s="177" t="str">
        <f>IF(H395=0,"",'Ark1'!AC5155)</f>
        <v/>
      </c>
      <c r="U395" s="83"/>
      <c r="V395" s="91" t="str">
        <f t="shared" si="31"/>
        <v/>
      </c>
      <c r="W395" s="177">
        <f>+'Ark1'!V5155</f>
        <v>0</v>
      </c>
      <c r="X395" s="255"/>
    </row>
    <row r="396" spans="1:38" ht="15.6">
      <c r="A396" s="255"/>
      <c r="B396" s="207">
        <f>+'Ark1'!C5156</f>
        <v>2023</v>
      </c>
      <c r="C396" s="207">
        <f>+'Ark1'!J5156</f>
        <v>171</v>
      </c>
      <c r="D396" s="207" t="s">
        <v>661</v>
      </c>
      <c r="E396" s="207">
        <f>+'Ark1'!D5156</f>
        <v>9</v>
      </c>
      <c r="F396" s="207" t="s">
        <v>575</v>
      </c>
      <c r="G396" s="90">
        <f>+'Ark1'!Q5156</f>
        <v>0</v>
      </c>
      <c r="H396" s="91">
        <f>+'Ark1'!R5156</f>
        <v>0</v>
      </c>
      <c r="I396" s="90" t="str">
        <f>IF(H396=0,"",'Ark1'!S5156)</f>
        <v/>
      </c>
      <c r="J396" s="255"/>
      <c r="K396" s="177" t="str">
        <f>IF(H396=0,"",100*H396/Måned!$G31)</f>
        <v/>
      </c>
      <c r="L396" s="255"/>
      <c r="M396" s="177" t="str">
        <f>+IF(H396=0,"",'Ark1'!AA5156)</f>
        <v/>
      </c>
      <c r="N396" s="177">
        <f>+IF(I396=0,"",'Ark1'!AB5156)</f>
        <v>0</v>
      </c>
      <c r="O396" s="250" t="str">
        <f>IF(H396=0,"",'Ark1'!W5156)</f>
        <v/>
      </c>
      <c r="P396" s="177" t="str">
        <f>IF(H396=0,"",'Ark1'!X5156)</f>
        <v/>
      </c>
      <c r="Q396" s="249"/>
      <c r="R396" s="177" t="str">
        <f>IF(H396=0,"",'Ark1'!AA5156)</f>
        <v/>
      </c>
      <c r="S396" s="177" t="str">
        <f>IF(H396=0,"",'Ark1'!AB5156)</f>
        <v/>
      </c>
      <c r="T396" s="177" t="str">
        <f>IF(H396=0,"",'Ark1'!AC5156)</f>
        <v/>
      </c>
      <c r="U396" s="83"/>
      <c r="V396" s="91" t="str">
        <f t="shared" si="31"/>
        <v/>
      </c>
      <c r="W396" s="177">
        <f>+'Ark1'!V5156</f>
        <v>0</v>
      </c>
      <c r="X396" s="255"/>
    </row>
    <row r="397" spans="1:38" ht="15.6">
      <c r="A397" s="255"/>
      <c r="B397" s="207">
        <f>+'Ark1'!C5157</f>
        <v>2023</v>
      </c>
      <c r="C397" s="207">
        <f>+'Ark1'!J5157</f>
        <v>171</v>
      </c>
      <c r="D397" s="207" t="s">
        <v>661</v>
      </c>
      <c r="E397" s="207">
        <f>+'Ark1'!D5157</f>
        <v>10</v>
      </c>
      <c r="F397" s="207" t="s">
        <v>576</v>
      </c>
      <c r="G397" s="90">
        <f>+'Ark1'!Q5157</f>
        <v>0</v>
      </c>
      <c r="H397" s="91">
        <f>+'Ark1'!R5157</f>
        <v>0</v>
      </c>
      <c r="I397" s="90" t="str">
        <f>IF(H397=0,"",'Ark1'!S5157)</f>
        <v/>
      </c>
      <c r="J397" s="255"/>
      <c r="K397" s="177" t="str">
        <f>IF(H397=0,"",100*H397/Måned!$G32)</f>
        <v/>
      </c>
      <c r="L397" s="255"/>
      <c r="M397" s="177" t="str">
        <f>+IF(H397=0,"",'Ark1'!AA5157)</f>
        <v/>
      </c>
      <c r="N397" s="177">
        <f>+IF(I397=0,"",'Ark1'!AB5157)</f>
        <v>0</v>
      </c>
      <c r="O397" s="250" t="str">
        <f>IF(H397=0,"",'Ark1'!W5157)</f>
        <v/>
      </c>
      <c r="P397" s="177" t="str">
        <f>IF(H397=0,"",'Ark1'!X5157)</f>
        <v/>
      </c>
      <c r="Q397" s="249"/>
      <c r="R397" s="177" t="str">
        <f>IF(H397=0,"",'Ark1'!AA5157)</f>
        <v/>
      </c>
      <c r="S397" s="177" t="str">
        <f>IF(H397=0,"",'Ark1'!AB5157)</f>
        <v/>
      </c>
      <c r="T397" s="177" t="str">
        <f>IF(H397=0,"",'Ark1'!AC5157)</f>
        <v/>
      </c>
      <c r="U397" s="83"/>
      <c r="V397" s="91" t="str">
        <f t="shared" si="31"/>
        <v/>
      </c>
      <c r="W397" s="177">
        <f>+'Ark1'!V5157</f>
        <v>0</v>
      </c>
      <c r="X397" s="255"/>
    </row>
    <row r="398" spans="1:38" ht="15.6">
      <c r="A398" s="255"/>
      <c r="B398" s="207">
        <f>+'Ark1'!C5158</f>
        <v>2023</v>
      </c>
      <c r="C398" s="207">
        <f>+'Ark1'!J5158</f>
        <v>171</v>
      </c>
      <c r="D398" s="207" t="s">
        <v>661</v>
      </c>
      <c r="E398" s="207">
        <f>+'Ark1'!D5158</f>
        <v>11</v>
      </c>
      <c r="F398" s="207" t="s">
        <v>577</v>
      </c>
      <c r="G398" s="90">
        <f>+'Ark1'!Q5158</f>
        <v>0</v>
      </c>
      <c r="H398" s="91">
        <f>+'Ark1'!R5158</f>
        <v>0</v>
      </c>
      <c r="I398" s="90" t="str">
        <f>IF(H398=0,"",'Ark1'!S5158)</f>
        <v/>
      </c>
      <c r="J398" s="255"/>
      <c r="K398" s="177" t="str">
        <f>IF(H398=0,"",100*H398/Måned!$G33)</f>
        <v/>
      </c>
      <c r="L398" s="255"/>
      <c r="M398" s="177" t="str">
        <f>+IF(H398=0,"",'Ark1'!AA5158)</f>
        <v/>
      </c>
      <c r="N398" s="177">
        <f>+IF(I398=0,"",'Ark1'!AB5158)</f>
        <v>0</v>
      </c>
      <c r="O398" s="250" t="str">
        <f>IF(H398=0,"",'Ark1'!W5158)</f>
        <v/>
      </c>
      <c r="P398" s="177" t="str">
        <f>IF(H398=0,"",'Ark1'!X5158)</f>
        <v/>
      </c>
      <c r="Q398" s="249"/>
      <c r="R398" s="177" t="str">
        <f>IF(H398=0,"",'Ark1'!AA5158)</f>
        <v/>
      </c>
      <c r="S398" s="177" t="str">
        <f>IF(H398=0,"",'Ark1'!AB5158)</f>
        <v/>
      </c>
      <c r="T398" s="177" t="str">
        <f>IF(H398=0,"",'Ark1'!AC5158)</f>
        <v/>
      </c>
      <c r="U398" s="83"/>
      <c r="V398" s="91" t="str">
        <f t="shared" si="31"/>
        <v/>
      </c>
      <c r="W398" s="177">
        <f>+'Ark1'!V5158</f>
        <v>0</v>
      </c>
      <c r="X398" s="255"/>
    </row>
    <row r="399" spans="1:38" ht="15.6">
      <c r="A399" s="255"/>
      <c r="B399" s="207">
        <f>+'Ark1'!C5159</f>
        <v>2023</v>
      </c>
      <c r="C399" s="207">
        <f>+'Ark1'!J5159</f>
        <v>171</v>
      </c>
      <c r="D399" s="207" t="s">
        <v>661</v>
      </c>
      <c r="E399" s="207">
        <f>+'Ark1'!D5159</f>
        <v>12</v>
      </c>
      <c r="F399" s="207" t="s">
        <v>578</v>
      </c>
      <c r="G399" s="90">
        <f>+'Ark1'!Q5159</f>
        <v>0</v>
      </c>
      <c r="H399" s="91">
        <f>+'Ark1'!R5159</f>
        <v>0</v>
      </c>
      <c r="I399" s="90" t="str">
        <f>IF(H399=0,"",'Ark1'!S5159)</f>
        <v/>
      </c>
      <c r="J399" s="255"/>
      <c r="K399" s="177" t="str">
        <f>IF(H399=0,"",100*H399/Måned!$G34)</f>
        <v/>
      </c>
      <c r="L399" s="255"/>
      <c r="M399" s="177" t="str">
        <f>+IF(H399=0,"",'Ark1'!AA5159)</f>
        <v/>
      </c>
      <c r="N399" s="177">
        <f>+IF(I399=0,"",'Ark1'!AB5159)</f>
        <v>0</v>
      </c>
      <c r="O399" s="250" t="str">
        <f>IF(H399=0,"",'Ark1'!W5159)</f>
        <v/>
      </c>
      <c r="P399" s="177" t="str">
        <f>IF(H399=0,"",'Ark1'!X5159)</f>
        <v/>
      </c>
      <c r="Q399" s="249"/>
      <c r="R399" s="177" t="str">
        <f>IF(H399=0,"",'Ark1'!AA5159)</f>
        <v/>
      </c>
      <c r="S399" s="177" t="str">
        <f>IF(H399=0,"",'Ark1'!AB5159)</f>
        <v/>
      </c>
      <c r="T399" s="177" t="str">
        <f>IF(H399=0,"",'Ark1'!AC5159)</f>
        <v/>
      </c>
      <c r="U399" s="83"/>
      <c r="V399" s="91" t="str">
        <f t="shared" si="31"/>
        <v/>
      </c>
      <c r="W399" s="177">
        <f>+'Ark1'!V5159</f>
        <v>0</v>
      </c>
      <c r="X399" s="255"/>
    </row>
    <row r="400" spans="1:38">
      <c r="A400" s="255"/>
      <c r="B400" s="255"/>
      <c r="C400" s="255"/>
      <c r="D400" s="255"/>
      <c r="E400" s="255"/>
      <c r="F400" s="255"/>
      <c r="G400" s="255"/>
      <c r="H400" s="255"/>
      <c r="I400" s="255"/>
      <c r="J400" s="255"/>
      <c r="K400" s="255"/>
      <c r="L400" s="255"/>
      <c r="M400" s="255"/>
      <c r="N400" s="255"/>
      <c r="O400" s="255"/>
      <c r="P400" s="255"/>
      <c r="Q400" s="255"/>
      <c r="R400" s="255"/>
      <c r="S400" s="255"/>
      <c r="T400" s="255"/>
      <c r="U400" s="255"/>
      <c r="V400" s="255"/>
      <c r="W400" s="256"/>
      <c r="X400" s="255"/>
    </row>
    <row r="401" spans="1:38" ht="15.6">
      <c r="A401" s="255"/>
      <c r="B401" s="207">
        <f>+'Ark1'!C5160</f>
        <v>2023</v>
      </c>
      <c r="C401" s="207">
        <f>+'Ark1'!J5160</f>
        <v>181</v>
      </c>
      <c r="D401" s="207" t="s">
        <v>44</v>
      </c>
      <c r="E401" s="207">
        <f>+'Ark1'!D5160</f>
        <v>1</v>
      </c>
      <c r="F401" s="207" t="s">
        <v>568</v>
      </c>
      <c r="G401" s="90">
        <f>+'Ark1'!Q5160</f>
        <v>2</v>
      </c>
      <c r="H401" s="91">
        <f>+'Ark1'!R5160</f>
        <v>3</v>
      </c>
      <c r="I401" s="90">
        <f>IF(H401=0,"",'Ark1'!S5160)</f>
        <v>3</v>
      </c>
      <c r="J401" s="255"/>
      <c r="K401" s="177">
        <f>IF(H401=0,"",100*H401/Måned!$G23)</f>
        <v>0.12170385395537525</v>
      </c>
      <c r="L401" s="255"/>
      <c r="M401" s="177">
        <f>+IF(H401=0,"",'Ark1'!AA5160)</f>
        <v>9.4503380304035236</v>
      </c>
      <c r="N401" s="177">
        <f>+IF(I401=0,"",'Ark1'!AB5160)</f>
        <v>2.624669291337232</v>
      </c>
      <c r="O401" s="250">
        <f>IF(H401=0,"",'Ark1'!W5160)</f>
        <v>53.33333333333335</v>
      </c>
      <c r="P401" s="177">
        <f>IF(H401=0,"",'Ark1'!X5160)</f>
        <v>142.28963524738177</v>
      </c>
      <c r="Q401" s="249"/>
      <c r="R401" s="177">
        <f>IF(H401=0,"",'Ark1'!AA5160)</f>
        <v>9.4503380304035236</v>
      </c>
      <c r="S401" s="177">
        <f>IF(H401=0,"",'Ark1'!AB5160)</f>
        <v>2.624669291337232</v>
      </c>
      <c r="T401" s="177">
        <f>IF(H401=0,"",'Ark1'!AC5160)</f>
        <v>-52.993219134199933</v>
      </c>
      <c r="U401" s="83"/>
      <c r="V401" s="91">
        <f t="shared" si="31"/>
        <v>1.5</v>
      </c>
      <c r="W401" s="177">
        <f>+'Ark1'!V5160</f>
        <v>12</v>
      </c>
      <c r="X401" s="255"/>
    </row>
    <row r="402" spans="1:38" ht="15.6">
      <c r="A402" s="255"/>
      <c r="B402" s="207">
        <f>+'Ark1'!C5161</f>
        <v>2023</v>
      </c>
      <c r="C402" s="207">
        <f>+'Ark1'!J5161</f>
        <v>181</v>
      </c>
      <c r="D402" s="207" t="s">
        <v>44</v>
      </c>
      <c r="E402" s="207">
        <f>+'Ark1'!D5161</f>
        <v>2</v>
      </c>
      <c r="F402" s="207" t="s">
        <v>569</v>
      </c>
      <c r="G402" s="90">
        <f>+'Ark1'!Q5161</f>
        <v>2</v>
      </c>
      <c r="H402" s="91">
        <f>+'Ark1'!R5161</f>
        <v>10</v>
      </c>
      <c r="I402" s="90">
        <f>IF(H402=0,"",'Ark1'!S5161)</f>
        <v>10</v>
      </c>
      <c r="J402" s="255"/>
      <c r="K402" s="177">
        <f>IF(H402=0,"",100*H402/Måned!$G24)</f>
        <v>0.3835826620636747</v>
      </c>
      <c r="L402" s="255"/>
      <c r="M402" s="177">
        <f>+IF(H402=0,"",'Ark1'!AA5161)</f>
        <v>9.0172279554191963</v>
      </c>
      <c r="N402" s="177">
        <f>+IF(I402=0,"",'Ark1'!AB5161)</f>
        <v>1.7776388834630779</v>
      </c>
      <c r="O402" s="250">
        <f>IF(H402=0,"",'Ark1'!W5161)</f>
        <v>58.2</v>
      </c>
      <c r="P402" s="177">
        <f>IF(H402=0,"",'Ark1'!X5161)</f>
        <v>145.67713976164677</v>
      </c>
      <c r="Q402" s="249"/>
      <c r="R402" s="177">
        <f>IF(H402=0,"",'Ark1'!AA5161)</f>
        <v>9.0172279554191963</v>
      </c>
      <c r="S402" s="177">
        <f>IF(H402=0,"",'Ark1'!AB5161)</f>
        <v>1.7776388834630779</v>
      </c>
      <c r="T402" s="177">
        <f>IF(H402=0,"",'Ark1'!AC5161)</f>
        <v>44.218816920171811</v>
      </c>
      <c r="U402" s="83"/>
      <c r="V402" s="91">
        <f t="shared" si="31"/>
        <v>5</v>
      </c>
      <c r="W402" s="177">
        <f>+'Ark1'!V5161</f>
        <v>9.8000000000000007</v>
      </c>
      <c r="X402" s="255"/>
      <c r="Y402" s="252"/>
      <c r="AB402" s="229"/>
      <c r="AJ402" s="253"/>
      <c r="AK402" s="89"/>
      <c r="AL402" s="89"/>
    </row>
    <row r="403" spans="1:38" ht="15.6">
      <c r="A403" s="255"/>
      <c r="B403" s="207">
        <f>+'Ark1'!C5162</f>
        <v>2023</v>
      </c>
      <c r="C403" s="207">
        <f>+'Ark1'!J5162</f>
        <v>181</v>
      </c>
      <c r="D403" s="207" t="s">
        <v>44</v>
      </c>
      <c r="E403" s="207">
        <f>+'Ark1'!D5162</f>
        <v>3</v>
      </c>
      <c r="F403" s="207" t="s">
        <v>570</v>
      </c>
      <c r="G403" s="90">
        <f>+'Ark1'!Q5162</f>
        <v>4</v>
      </c>
      <c r="H403" s="91">
        <f>+'Ark1'!R5162</f>
        <v>9</v>
      </c>
      <c r="I403" s="90">
        <f>IF(H403=0,"",'Ark1'!S5162)</f>
        <v>9</v>
      </c>
      <c r="J403" s="255"/>
      <c r="K403" s="177">
        <f>IF(H403=0,"",100*H403/Måned!$G25)</f>
        <v>0.30843043180260454</v>
      </c>
      <c r="L403" s="255"/>
      <c r="M403" s="177">
        <f>+IF(H403=0,"",'Ark1'!AA5162)</f>
        <v>15.025591338171163</v>
      </c>
      <c r="N403" s="177">
        <f>+IF(I403=0,"",'Ark1'!AB5162)</f>
        <v>2.905932629027185</v>
      </c>
      <c r="O403" s="250">
        <f>IF(H403=0,"",'Ark1'!W5162)</f>
        <v>56.66666666666665</v>
      </c>
      <c r="P403" s="177">
        <f>IF(H403=0,"",'Ark1'!X5162)</f>
        <v>159.67256530636817</v>
      </c>
      <c r="Q403" s="249"/>
      <c r="R403" s="177">
        <f>IF(H403=0,"",'Ark1'!AA5162)</f>
        <v>15.025591338171163</v>
      </c>
      <c r="S403" s="177">
        <f>IF(H403=0,"",'Ark1'!AB5162)</f>
        <v>2.905932629027185</v>
      </c>
      <c r="T403" s="177">
        <f>IF(H403=0,"",'Ark1'!AC5162)</f>
        <v>46.067953984823525</v>
      </c>
      <c r="U403" s="83"/>
      <c r="V403" s="91">
        <f t="shared" si="31"/>
        <v>2.25</v>
      </c>
      <c r="W403" s="177">
        <f>+'Ark1'!V5162</f>
        <v>11.111111111111112</v>
      </c>
      <c r="X403" s="255"/>
    </row>
    <row r="404" spans="1:38" ht="15.6">
      <c r="A404" s="255"/>
      <c r="B404" s="207">
        <f>+'Ark1'!C5163</f>
        <v>2023</v>
      </c>
      <c r="C404" s="207">
        <f>+'Ark1'!J5163</f>
        <v>181</v>
      </c>
      <c r="D404" s="207" t="s">
        <v>44</v>
      </c>
      <c r="E404" s="207">
        <f>+'Ark1'!D5163</f>
        <v>4</v>
      </c>
      <c r="F404" s="207" t="s">
        <v>571</v>
      </c>
      <c r="G404" s="90">
        <f>+'Ark1'!Q5163</f>
        <v>1</v>
      </c>
      <c r="H404" s="91">
        <f>+'Ark1'!R5163</f>
        <v>1</v>
      </c>
      <c r="I404" s="90">
        <f>IF(H404=0,"",'Ark1'!S5163)</f>
        <v>1</v>
      </c>
      <c r="J404" s="255"/>
      <c r="K404" s="177">
        <f>IF(H404=0,"",100*H404/Måned!$G26)</f>
        <v>4.1666666666666664E-2</v>
      </c>
      <c r="L404" s="255"/>
      <c r="M404" s="177">
        <f>+IF(H404=0,"",'Ark1'!AA5163)</f>
        <v>0</v>
      </c>
      <c r="N404" s="177">
        <f>+IF(I404=0,"",'Ark1'!AB5163)</f>
        <v>0</v>
      </c>
      <c r="O404" s="250">
        <f>IF(H404=0,"",'Ark1'!W5163)</f>
        <v>54</v>
      </c>
      <c r="P404" s="177">
        <f>IF(H404=0,"",'Ark1'!X5163)</f>
        <v>136.94474539544964</v>
      </c>
      <c r="Q404" s="249"/>
      <c r="R404" s="177">
        <f>IF(H404=0,"",'Ark1'!AA5163)</f>
        <v>0</v>
      </c>
      <c r="S404" s="177">
        <f>IF(H404=0,"",'Ark1'!AB5163)</f>
        <v>0</v>
      </c>
      <c r="T404" s="177">
        <f>IF(H404=0,"",'Ark1'!AC5163)</f>
        <v>0</v>
      </c>
      <c r="U404" s="83"/>
      <c r="V404" s="91">
        <f t="shared" si="31"/>
        <v>1</v>
      </c>
      <c r="W404" s="177">
        <f>+'Ark1'!V5163</f>
        <v>11</v>
      </c>
      <c r="X404" s="255"/>
    </row>
    <row r="405" spans="1:38" ht="15.6">
      <c r="A405" s="255"/>
      <c r="B405" s="207">
        <f>+'Ark1'!C5164</f>
        <v>2023</v>
      </c>
      <c r="C405" s="207">
        <f>+'Ark1'!J5164</f>
        <v>181</v>
      </c>
      <c r="D405" s="207" t="s">
        <v>44</v>
      </c>
      <c r="E405" s="207">
        <f>+'Ark1'!D5164</f>
        <v>5</v>
      </c>
      <c r="F405" s="207" t="s">
        <v>467</v>
      </c>
      <c r="G405" s="90">
        <f>+'Ark1'!Q5164</f>
        <v>1</v>
      </c>
      <c r="H405" s="91">
        <f>+'Ark1'!R5164</f>
        <v>1</v>
      </c>
      <c r="I405" s="90">
        <f>IF(H405=0,"",'Ark1'!S5164)</f>
        <v>1</v>
      </c>
      <c r="J405" s="255"/>
      <c r="K405" s="177">
        <f>IF(H405=0,"",100*H405/Måned!$G27)</f>
        <v>3.7650602409638557E-2</v>
      </c>
      <c r="L405" s="255"/>
      <c r="M405" s="177">
        <f>+IF(H405=0,"",'Ark1'!AA5164)</f>
        <v>0</v>
      </c>
      <c r="N405" s="177">
        <f>+IF(I405=0,"",'Ark1'!AB5164)</f>
        <v>0</v>
      </c>
      <c r="O405" s="250">
        <f>IF(H405=0,"",'Ark1'!W5164)</f>
        <v>56</v>
      </c>
      <c r="P405" s="177">
        <f>IF(H405=0,"",'Ark1'!X5164)</f>
        <v>143.77031419284941</v>
      </c>
      <c r="Q405" s="249"/>
      <c r="R405" s="177">
        <f>IF(H405=0,"",'Ark1'!AA5164)</f>
        <v>0</v>
      </c>
      <c r="S405" s="177">
        <f>IF(H405=0,"",'Ark1'!AB5164)</f>
        <v>0</v>
      </c>
      <c r="T405" s="177">
        <f>IF(H405=0,"",'Ark1'!AC5164)</f>
        <v>0</v>
      </c>
      <c r="U405" s="83"/>
      <c r="V405" s="91">
        <f t="shared" si="31"/>
        <v>1</v>
      </c>
      <c r="W405" s="177">
        <f>+'Ark1'!V5164</f>
        <v>14</v>
      </c>
      <c r="X405" s="255"/>
    </row>
    <row r="406" spans="1:38" ht="15.6">
      <c r="A406" s="255"/>
      <c r="B406" s="207">
        <f>+'Ark1'!C5165</f>
        <v>2023</v>
      </c>
      <c r="C406" s="207">
        <f>+'Ark1'!J5165</f>
        <v>181</v>
      </c>
      <c r="D406" s="207" t="s">
        <v>44</v>
      </c>
      <c r="E406" s="207">
        <f>+'Ark1'!D5165</f>
        <v>6</v>
      </c>
      <c r="F406" s="207" t="s">
        <v>572</v>
      </c>
      <c r="G406" s="90">
        <f>+'Ark1'!Q5165</f>
        <v>3</v>
      </c>
      <c r="H406" s="91">
        <f>+'Ark1'!R5165</f>
        <v>5</v>
      </c>
      <c r="I406" s="90">
        <f>IF(H406=0,"",'Ark1'!S5165)</f>
        <v>5</v>
      </c>
      <c r="J406" s="255"/>
      <c r="K406" s="177">
        <f>IF(H406=0,"",100*H406/Måned!$G28)</f>
        <v>0.32383419689119169</v>
      </c>
      <c r="L406" s="255"/>
      <c r="M406" s="177">
        <f>+IF(H406=0,"",'Ark1'!AA5165)</f>
        <v>16.063200179291783</v>
      </c>
      <c r="N406" s="177">
        <f>+IF(I406=0,"",'Ark1'!AB5165)</f>
        <v>10.983624174196795</v>
      </c>
      <c r="O406" s="250">
        <f>IF(H406=0,"",'Ark1'!W5165)</f>
        <v>48.4</v>
      </c>
      <c r="P406" s="177">
        <f>IF(H406=0,"",'Ark1'!X5165)</f>
        <v>143.18526543878656</v>
      </c>
      <c r="Q406" s="249"/>
      <c r="R406" s="177">
        <f>IF(H406=0,"",'Ark1'!AA5165)</f>
        <v>16.063200179291783</v>
      </c>
      <c r="S406" s="177">
        <f>IF(H406=0,"",'Ark1'!AB5165)</f>
        <v>10.983624174196795</v>
      </c>
      <c r="T406" s="177">
        <f>IF(H406=0,"",'Ark1'!AC5165)</f>
        <v>62.934106740659779</v>
      </c>
      <c r="U406" s="83"/>
      <c r="V406" s="91">
        <f t="shared" si="31"/>
        <v>1.6666666666666667</v>
      </c>
      <c r="W406" s="177">
        <f>+'Ark1'!V5165</f>
        <v>9.1999999999999993</v>
      </c>
      <c r="X406" s="255"/>
    </row>
    <row r="407" spans="1:38" ht="15.6">
      <c r="A407" s="255"/>
      <c r="B407" s="207">
        <f>+'Ark1'!C5166</f>
        <v>2023</v>
      </c>
      <c r="C407" s="207">
        <f>+'Ark1'!J5166</f>
        <v>181</v>
      </c>
      <c r="D407" s="207" t="s">
        <v>44</v>
      </c>
      <c r="E407" s="207">
        <f>+'Ark1'!D5166</f>
        <v>7</v>
      </c>
      <c r="F407" s="207" t="s">
        <v>573</v>
      </c>
      <c r="G407" s="90">
        <f>+'Ark1'!Q5166</f>
        <v>0</v>
      </c>
      <c r="H407" s="91">
        <f>+'Ark1'!R5166</f>
        <v>0</v>
      </c>
      <c r="I407" s="90" t="str">
        <f>IF(H407=0,"",'Ark1'!S5166)</f>
        <v/>
      </c>
      <c r="J407" s="255"/>
      <c r="K407" s="177" t="str">
        <f>IF(H407=0,"",100*H407/Måned!$G29)</f>
        <v/>
      </c>
      <c r="L407" s="255"/>
      <c r="M407" s="177" t="str">
        <f>+IF(H407=0,"",'Ark1'!AA5166)</f>
        <v/>
      </c>
      <c r="N407" s="177">
        <f>+IF(I407=0,"",'Ark1'!AB5166)</f>
        <v>0</v>
      </c>
      <c r="O407" s="250" t="str">
        <f>IF(H407=0,"",'Ark1'!W5166)</f>
        <v/>
      </c>
      <c r="P407" s="177" t="str">
        <f>IF(H407=0,"",'Ark1'!X5166)</f>
        <v/>
      </c>
      <c r="Q407" s="249"/>
      <c r="R407" s="177" t="str">
        <f>IF(H407=0,"",'Ark1'!AA5166)</f>
        <v/>
      </c>
      <c r="S407" s="177" t="str">
        <f>IF(H407=0,"",'Ark1'!AB5166)</f>
        <v/>
      </c>
      <c r="T407" s="177" t="str">
        <f>IF(H407=0,"",'Ark1'!AC5166)</f>
        <v/>
      </c>
      <c r="U407" s="83"/>
      <c r="V407" s="91" t="str">
        <f t="shared" si="31"/>
        <v/>
      </c>
      <c r="W407" s="177">
        <f>+'Ark1'!V5166</f>
        <v>0</v>
      </c>
      <c r="X407" s="255"/>
    </row>
    <row r="408" spans="1:38" ht="15.6">
      <c r="A408" s="255"/>
      <c r="B408" s="207">
        <f>+'Ark1'!C5167</f>
        <v>2023</v>
      </c>
      <c r="C408" s="207">
        <f>+'Ark1'!J5167</f>
        <v>181</v>
      </c>
      <c r="D408" s="207" t="s">
        <v>44</v>
      </c>
      <c r="E408" s="207">
        <f>+'Ark1'!D5167</f>
        <v>8</v>
      </c>
      <c r="F408" s="207" t="s">
        <v>574</v>
      </c>
      <c r="G408" s="90">
        <f>+'Ark1'!Q5167</f>
        <v>0</v>
      </c>
      <c r="H408" s="91">
        <f>+'Ark1'!R5167</f>
        <v>0</v>
      </c>
      <c r="I408" s="90" t="str">
        <f>IF(H408=0,"",'Ark1'!S5167)</f>
        <v/>
      </c>
      <c r="J408" s="255"/>
      <c r="K408" s="177" t="str">
        <f>IF(H408=0,"",100*H408/Måned!$G30)</f>
        <v/>
      </c>
      <c r="L408" s="255"/>
      <c r="M408" s="177" t="str">
        <f>+IF(H408=0,"",'Ark1'!AA5167)</f>
        <v/>
      </c>
      <c r="N408" s="177">
        <f>+IF(I408=0,"",'Ark1'!AB5167)</f>
        <v>0</v>
      </c>
      <c r="O408" s="250" t="str">
        <f>IF(H408=0,"",'Ark1'!W5167)</f>
        <v/>
      </c>
      <c r="P408" s="177" t="str">
        <f>IF(H408=0,"",'Ark1'!X5167)</f>
        <v/>
      </c>
      <c r="Q408" s="249"/>
      <c r="R408" s="177" t="str">
        <f>IF(H408=0,"",'Ark1'!AA5167)</f>
        <v/>
      </c>
      <c r="S408" s="177" t="str">
        <f>IF(H408=0,"",'Ark1'!AB5167)</f>
        <v/>
      </c>
      <c r="T408" s="177" t="str">
        <f>IF(H408=0,"",'Ark1'!AC5167)</f>
        <v/>
      </c>
      <c r="U408" s="83"/>
      <c r="V408" s="91" t="str">
        <f t="shared" si="31"/>
        <v/>
      </c>
      <c r="W408" s="177">
        <f>+'Ark1'!V5167</f>
        <v>0</v>
      </c>
      <c r="X408" s="255"/>
    </row>
    <row r="409" spans="1:38" ht="15.6">
      <c r="A409" s="255"/>
      <c r="B409" s="207">
        <f>+'Ark1'!C5168</f>
        <v>2023</v>
      </c>
      <c r="C409" s="207">
        <f>+'Ark1'!J5168</f>
        <v>181</v>
      </c>
      <c r="D409" s="207" t="s">
        <v>44</v>
      </c>
      <c r="E409" s="207">
        <f>+'Ark1'!D5168</f>
        <v>9</v>
      </c>
      <c r="F409" s="207" t="s">
        <v>575</v>
      </c>
      <c r="G409" s="90">
        <f>+'Ark1'!Q5168</f>
        <v>0</v>
      </c>
      <c r="H409" s="91">
        <f>+'Ark1'!R5168</f>
        <v>0</v>
      </c>
      <c r="I409" s="90" t="str">
        <f>IF(H409=0,"",'Ark1'!S5168)</f>
        <v/>
      </c>
      <c r="J409" s="255"/>
      <c r="K409" s="177" t="str">
        <f>IF(H409=0,"",100*H409/Måned!$G31)</f>
        <v/>
      </c>
      <c r="L409" s="255"/>
      <c r="M409" s="177" t="str">
        <f>+IF(H409=0,"",'Ark1'!AA5168)</f>
        <v/>
      </c>
      <c r="N409" s="177">
        <f>+IF(I409=0,"",'Ark1'!AB5168)</f>
        <v>0</v>
      </c>
      <c r="O409" s="250" t="str">
        <f>IF(H409=0,"",'Ark1'!W5168)</f>
        <v/>
      </c>
      <c r="P409" s="177" t="str">
        <f>IF(H409=0,"",'Ark1'!X5168)</f>
        <v/>
      </c>
      <c r="Q409" s="249"/>
      <c r="R409" s="177" t="str">
        <f>IF(H409=0,"",'Ark1'!AA5168)</f>
        <v/>
      </c>
      <c r="S409" s="177" t="str">
        <f>IF(H409=0,"",'Ark1'!AB5168)</f>
        <v/>
      </c>
      <c r="T409" s="177" t="str">
        <f>IF(H409=0,"",'Ark1'!AC5168)</f>
        <v/>
      </c>
      <c r="U409" s="83"/>
      <c r="V409" s="91" t="str">
        <f t="shared" si="31"/>
        <v/>
      </c>
      <c r="W409" s="177">
        <f>+'Ark1'!V5168</f>
        <v>0</v>
      </c>
      <c r="X409" s="255"/>
    </row>
    <row r="410" spans="1:38" ht="15.6">
      <c r="A410" s="255"/>
      <c r="B410" s="207">
        <f>+'Ark1'!C5169</f>
        <v>2023</v>
      </c>
      <c r="C410" s="207">
        <f>+'Ark1'!J5169</f>
        <v>181</v>
      </c>
      <c r="D410" s="207" t="s">
        <v>44</v>
      </c>
      <c r="E410" s="207">
        <f>+'Ark1'!D5169</f>
        <v>10</v>
      </c>
      <c r="F410" s="207" t="s">
        <v>576</v>
      </c>
      <c r="G410" s="90">
        <f>+'Ark1'!Q5169</f>
        <v>0</v>
      </c>
      <c r="H410" s="91">
        <f>+'Ark1'!R5169</f>
        <v>0</v>
      </c>
      <c r="I410" s="90" t="str">
        <f>IF(H410=0,"",'Ark1'!S5169)</f>
        <v/>
      </c>
      <c r="J410" s="255"/>
      <c r="K410" s="177" t="str">
        <f>IF(H410=0,"",100*H410/Måned!$G32)</f>
        <v/>
      </c>
      <c r="L410" s="255"/>
      <c r="M410" s="177" t="str">
        <f>+IF(H410=0,"",'Ark1'!AA5169)</f>
        <v/>
      </c>
      <c r="N410" s="177">
        <f>+IF(I410=0,"",'Ark1'!AB5169)</f>
        <v>0</v>
      </c>
      <c r="O410" s="250" t="str">
        <f>IF(H410=0,"",'Ark1'!W5169)</f>
        <v/>
      </c>
      <c r="P410" s="177" t="str">
        <f>IF(H410=0,"",'Ark1'!X5169)</f>
        <v/>
      </c>
      <c r="Q410" s="249"/>
      <c r="R410" s="177" t="str">
        <f>IF(H410=0,"",'Ark1'!AA5169)</f>
        <v/>
      </c>
      <c r="S410" s="177" t="str">
        <f>IF(H410=0,"",'Ark1'!AB5169)</f>
        <v/>
      </c>
      <c r="T410" s="177" t="str">
        <f>IF(H410=0,"",'Ark1'!AC5169)</f>
        <v/>
      </c>
      <c r="U410" s="83"/>
      <c r="V410" s="91" t="str">
        <f t="shared" si="31"/>
        <v/>
      </c>
      <c r="W410" s="177">
        <f>+'Ark1'!V5169</f>
        <v>0</v>
      </c>
      <c r="X410" s="255"/>
    </row>
    <row r="411" spans="1:38" ht="15.6">
      <c r="A411" s="255"/>
      <c r="B411" s="207">
        <f>+'Ark1'!C5170</f>
        <v>2023</v>
      </c>
      <c r="C411" s="207">
        <f>+'Ark1'!J5170</f>
        <v>181</v>
      </c>
      <c r="D411" s="207" t="s">
        <v>44</v>
      </c>
      <c r="E411" s="207">
        <f>+'Ark1'!D5170</f>
        <v>11</v>
      </c>
      <c r="F411" s="207" t="s">
        <v>577</v>
      </c>
      <c r="G411" s="90">
        <f>+'Ark1'!Q5170</f>
        <v>0</v>
      </c>
      <c r="H411" s="91">
        <f>+'Ark1'!R5170</f>
        <v>0</v>
      </c>
      <c r="I411" s="90" t="str">
        <f>IF(H411=0,"",'Ark1'!S5170)</f>
        <v/>
      </c>
      <c r="J411" s="255"/>
      <c r="K411" s="177" t="str">
        <f>IF(H411=0,"",100*H411/Måned!$G33)</f>
        <v/>
      </c>
      <c r="L411" s="255"/>
      <c r="M411" s="177" t="str">
        <f>+IF(H411=0,"",'Ark1'!AA5170)</f>
        <v/>
      </c>
      <c r="N411" s="177">
        <f>+IF(I411=0,"",'Ark1'!AB5170)</f>
        <v>0</v>
      </c>
      <c r="O411" s="250" t="str">
        <f>IF(H411=0,"",'Ark1'!W5170)</f>
        <v/>
      </c>
      <c r="P411" s="177" t="str">
        <f>IF(H411=0,"",'Ark1'!X5170)</f>
        <v/>
      </c>
      <c r="Q411" s="249"/>
      <c r="R411" s="177" t="str">
        <f>IF(H411=0,"",'Ark1'!AA5170)</f>
        <v/>
      </c>
      <c r="S411" s="177" t="str">
        <f>IF(H411=0,"",'Ark1'!AB5170)</f>
        <v/>
      </c>
      <c r="T411" s="177" t="str">
        <f>IF(H411=0,"",'Ark1'!AC5170)</f>
        <v/>
      </c>
      <c r="U411" s="83"/>
      <c r="V411" s="91" t="str">
        <f t="shared" si="31"/>
        <v/>
      </c>
      <c r="W411" s="177">
        <f>+'Ark1'!V5170</f>
        <v>0</v>
      </c>
      <c r="X411" s="255"/>
    </row>
    <row r="412" spans="1:38" ht="15.6">
      <c r="A412" s="255"/>
      <c r="B412" s="207">
        <f>+'Ark1'!C5171</f>
        <v>2023</v>
      </c>
      <c r="C412" s="207">
        <f>+'Ark1'!J5171</f>
        <v>181</v>
      </c>
      <c r="D412" s="207" t="s">
        <v>44</v>
      </c>
      <c r="E412" s="207">
        <f>+'Ark1'!D5171</f>
        <v>12</v>
      </c>
      <c r="F412" s="207" t="s">
        <v>578</v>
      </c>
      <c r="G412" s="90">
        <f>+'Ark1'!Q5171</f>
        <v>0</v>
      </c>
      <c r="H412" s="91">
        <f>+'Ark1'!R5171</f>
        <v>0</v>
      </c>
      <c r="I412" s="90" t="str">
        <f>IF(H412=0,"",'Ark1'!S5171)</f>
        <v/>
      </c>
      <c r="J412" s="255"/>
      <c r="K412" s="177" t="str">
        <f>IF(H412=0,"",100*H412/Måned!$G34)</f>
        <v/>
      </c>
      <c r="L412" s="255"/>
      <c r="M412" s="177" t="str">
        <f>+IF(H412=0,"",'Ark1'!AA5171)</f>
        <v/>
      </c>
      <c r="N412" s="177">
        <f>+IF(I412=0,"",'Ark1'!AB5171)</f>
        <v>0</v>
      </c>
      <c r="O412" s="250" t="str">
        <f>IF(H412=0,"",'Ark1'!W5171)</f>
        <v/>
      </c>
      <c r="P412" s="177" t="str">
        <f>IF(H412=0,"",'Ark1'!X5171)</f>
        <v/>
      </c>
      <c r="Q412" s="249"/>
      <c r="R412" s="177" t="str">
        <f>IF(H412=0,"",'Ark1'!AA5171)</f>
        <v/>
      </c>
      <c r="S412" s="177" t="str">
        <f>IF(H412=0,"",'Ark1'!AB5171)</f>
        <v/>
      </c>
      <c r="T412" s="177" t="str">
        <f>IF(H412=0,"",'Ark1'!AC5171)</f>
        <v/>
      </c>
      <c r="U412" s="83"/>
      <c r="V412" s="91" t="str">
        <f t="shared" si="31"/>
        <v/>
      </c>
      <c r="W412" s="177">
        <f>+'Ark1'!V5171</f>
        <v>0</v>
      </c>
      <c r="X412" s="255"/>
    </row>
    <row r="413" spans="1:38">
      <c r="A413" s="255"/>
      <c r="B413" s="255"/>
      <c r="C413" s="255"/>
      <c r="D413" s="255"/>
      <c r="E413" s="255"/>
      <c r="F413" s="255"/>
      <c r="G413" s="255"/>
      <c r="H413" s="255"/>
      <c r="I413" s="255"/>
      <c r="J413" s="255"/>
      <c r="K413" s="255"/>
      <c r="L413" s="255"/>
      <c r="M413" s="255"/>
      <c r="N413" s="255"/>
      <c r="O413" s="255"/>
      <c r="P413" s="255"/>
      <c r="Q413" s="255"/>
      <c r="R413" s="255"/>
      <c r="S413" s="255"/>
      <c r="T413" s="255"/>
      <c r="U413" s="255"/>
      <c r="V413" s="255"/>
      <c r="W413" s="256"/>
      <c r="X413" s="255"/>
    </row>
    <row r="414" spans="1:38" ht="15.6">
      <c r="A414" s="255"/>
      <c r="B414" s="207">
        <f>+'Ark1'!C5172</f>
        <v>2023</v>
      </c>
      <c r="C414" s="207">
        <f>+'Ark1'!J5172</f>
        <v>470</v>
      </c>
      <c r="D414" s="207" t="s">
        <v>45</v>
      </c>
      <c r="E414" s="207">
        <f>+'Ark1'!D5172</f>
        <v>1</v>
      </c>
      <c r="F414" s="207" t="s">
        <v>568</v>
      </c>
      <c r="G414" s="90">
        <f>+'Ark1'!Q5172</f>
        <v>1</v>
      </c>
      <c r="H414" s="91">
        <f>+'Ark1'!R5172</f>
        <v>1</v>
      </c>
      <c r="I414" s="90">
        <f>IF(H414=0,"",'Ark1'!S5172)</f>
        <v>1</v>
      </c>
      <c r="J414" s="255"/>
      <c r="K414" s="177">
        <f>IF(H414=0,"",100*H414/Måned!$G23)</f>
        <v>4.0567951318458417E-2</v>
      </c>
      <c r="L414" s="255"/>
      <c r="M414" s="177">
        <f>+IF(H414=0,"",'Ark1'!AA5172)</f>
        <v>0</v>
      </c>
      <c r="N414" s="177">
        <f>+IF(I414=0,"",'Ark1'!AB5172)</f>
        <v>0</v>
      </c>
      <c r="O414" s="250">
        <f>IF(H414=0,"",'Ark1'!W5172)</f>
        <v>57</v>
      </c>
      <c r="P414" s="177">
        <f>IF(H414=0,"",'Ark1'!X5172)</f>
        <v>156.01300108342363</v>
      </c>
      <c r="Q414" s="249"/>
      <c r="R414" s="177">
        <f>IF(H414=0,"",'Ark1'!AA5172)</f>
        <v>0</v>
      </c>
      <c r="S414" s="177">
        <f>IF(H414=0,"",'Ark1'!AB5172)</f>
        <v>0</v>
      </c>
      <c r="T414" s="177">
        <f>IF(H414=0,"",'Ark1'!AC5172)</f>
        <v>0</v>
      </c>
      <c r="U414" s="83"/>
      <c r="V414" s="91">
        <f t="shared" si="31"/>
        <v>1</v>
      </c>
      <c r="W414" s="177">
        <f>+'Ark1'!V5172</f>
        <v>14</v>
      </c>
      <c r="X414" s="255"/>
    </row>
    <row r="415" spans="1:38" ht="15.6">
      <c r="A415" s="255"/>
      <c r="B415" s="207">
        <f>+'Ark1'!C5173</f>
        <v>2023</v>
      </c>
      <c r="C415" s="207">
        <f>+'Ark1'!J5173</f>
        <v>470</v>
      </c>
      <c r="D415" s="207" t="s">
        <v>45</v>
      </c>
      <c r="E415" s="207">
        <f>+'Ark1'!D5173</f>
        <v>2</v>
      </c>
      <c r="F415" s="207" t="s">
        <v>569</v>
      </c>
      <c r="G415" s="90">
        <f>+'Ark1'!Q5173</f>
        <v>2</v>
      </c>
      <c r="H415" s="91">
        <f>+'Ark1'!R5173</f>
        <v>20</v>
      </c>
      <c r="I415" s="90">
        <f>IF(H415=0,"",'Ark1'!S5173)</f>
        <v>20</v>
      </c>
      <c r="J415" s="255"/>
      <c r="K415" s="177">
        <f>IF(H415=0,"",100*H415/Måned!$G24)</f>
        <v>0.76716532412734939</v>
      </c>
      <c r="L415" s="255"/>
      <c r="M415" s="177">
        <f>+IF(H415=0,"",'Ark1'!AA5173)</f>
        <v>14.27155475062227</v>
      </c>
      <c r="N415" s="177">
        <f>+IF(I415=0,"",'Ark1'!AB5173)</f>
        <v>3.4128433893163352</v>
      </c>
      <c r="O415" s="250">
        <f>IF(H415=0,"",'Ark1'!W5173)</f>
        <v>56.55</v>
      </c>
      <c r="P415" s="177">
        <f>IF(H415=0,"",'Ark1'!X5173)</f>
        <v>158.4127843986999</v>
      </c>
      <c r="Q415" s="249"/>
      <c r="R415" s="177">
        <f>IF(H415=0,"",'Ark1'!AA5173)</f>
        <v>14.27155475062227</v>
      </c>
      <c r="S415" s="177">
        <f>IF(H415=0,"",'Ark1'!AB5173)</f>
        <v>3.4128433893163352</v>
      </c>
      <c r="T415" s="177">
        <f>IF(H415=0,"",'Ark1'!AC5173)</f>
        <v>-47.50538713478344</v>
      </c>
      <c r="U415" s="83"/>
      <c r="V415" s="91">
        <f t="shared" si="31"/>
        <v>10</v>
      </c>
      <c r="W415" s="177">
        <f>+'Ark1'!V5173</f>
        <v>10.6</v>
      </c>
      <c r="X415" s="255"/>
    </row>
    <row r="416" spans="1:38" ht="15.6">
      <c r="A416" s="255"/>
      <c r="B416" s="207">
        <f>+'Ark1'!C5174</f>
        <v>2023</v>
      </c>
      <c r="C416" s="207">
        <f>+'Ark1'!J5174</f>
        <v>470</v>
      </c>
      <c r="D416" s="207" t="s">
        <v>45</v>
      </c>
      <c r="E416" s="207">
        <f>+'Ark1'!D5174</f>
        <v>3</v>
      </c>
      <c r="F416" s="207" t="s">
        <v>570</v>
      </c>
      <c r="G416" s="90">
        <f>+'Ark1'!Q5174</f>
        <v>3</v>
      </c>
      <c r="H416" s="91">
        <f>+'Ark1'!R5174</f>
        <v>20</v>
      </c>
      <c r="I416" s="90">
        <f>IF(H416=0,"",'Ark1'!S5174)</f>
        <v>20</v>
      </c>
      <c r="J416" s="255"/>
      <c r="K416" s="177">
        <f>IF(H416=0,"",100*H416/Måned!$G25)</f>
        <v>0.68540095956134339</v>
      </c>
      <c r="L416" s="255"/>
      <c r="M416" s="177">
        <f>+IF(H416=0,"",'Ark1'!AA5174)</f>
        <v>40.911085294819678</v>
      </c>
      <c r="N416" s="177">
        <f>+IF(I416=0,"",'Ark1'!AB5174)</f>
        <v>4.2599882628946544</v>
      </c>
      <c r="O416" s="250">
        <f>IF(H416=0,"",'Ark1'!W5174)</f>
        <v>57.05</v>
      </c>
      <c r="P416" s="177">
        <f>IF(H416=0,"",'Ark1'!X5174)</f>
        <v>178.42903575297939</v>
      </c>
      <c r="Q416" s="249"/>
      <c r="R416" s="177">
        <f>IF(H416=0,"",'Ark1'!AA5174)</f>
        <v>40.911085294819678</v>
      </c>
      <c r="S416" s="177">
        <f>IF(H416=0,"",'Ark1'!AB5174)</f>
        <v>4.2599882628946544</v>
      </c>
      <c r="T416" s="177">
        <f>IF(H416=0,"",'Ark1'!AC5174)</f>
        <v>-65.402808090759791</v>
      </c>
      <c r="U416" s="83"/>
      <c r="V416" s="91">
        <f t="shared" si="31"/>
        <v>6.666666666666667</v>
      </c>
      <c r="W416" s="177">
        <f>+'Ark1'!V5174</f>
        <v>6.5</v>
      </c>
      <c r="X416" s="255"/>
      <c r="Y416" s="252"/>
      <c r="AB416" s="229"/>
      <c r="AJ416" s="253"/>
      <c r="AK416" s="89"/>
      <c r="AL416" s="89"/>
    </row>
    <row r="417" spans="1:38" ht="15.6">
      <c r="A417" s="255"/>
      <c r="B417" s="207">
        <f>+'Ark1'!C5175</f>
        <v>2023</v>
      </c>
      <c r="C417" s="207">
        <f>+'Ark1'!J5175</f>
        <v>470</v>
      </c>
      <c r="D417" s="207" t="s">
        <v>45</v>
      </c>
      <c r="E417" s="207">
        <f>+'Ark1'!D5175</f>
        <v>4</v>
      </c>
      <c r="F417" s="207" t="s">
        <v>571</v>
      </c>
      <c r="G417" s="90">
        <f>+'Ark1'!Q5175</f>
        <v>3</v>
      </c>
      <c r="H417" s="91">
        <f>+'Ark1'!R5175</f>
        <v>6</v>
      </c>
      <c r="I417" s="90">
        <f>IF(H417=0,"",'Ark1'!S5175)</f>
        <v>6</v>
      </c>
      <c r="J417" s="255"/>
      <c r="K417" s="177">
        <f>IF(H417=0,"",100*H417/Måned!$G26)</f>
        <v>0.25</v>
      </c>
      <c r="L417" s="255"/>
      <c r="M417" s="177">
        <f>+IF(H417=0,"",'Ark1'!AA5175)</f>
        <v>10.769929846052229</v>
      </c>
      <c r="N417" s="177">
        <f>+IF(I417=0,"",'Ark1'!AB5175)</f>
        <v>2.2912878474779204</v>
      </c>
      <c r="O417" s="250">
        <f>IF(H417=0,"",'Ark1'!W5175)</f>
        <v>58.5</v>
      </c>
      <c r="P417" s="177">
        <f>IF(H417=0,"",'Ark1'!X5175)</f>
        <v>150.03611412062122</v>
      </c>
      <c r="Q417" s="249"/>
      <c r="R417" s="177">
        <f>IF(H417=0,"",'Ark1'!AA5175)</f>
        <v>10.769929846052229</v>
      </c>
      <c r="S417" s="177">
        <f>IF(H417=0,"",'Ark1'!AB5175)</f>
        <v>2.2912878474779204</v>
      </c>
      <c r="T417" s="177">
        <f>IF(H417=0,"",'Ark1'!AC5175)</f>
        <v>42.043182148091162</v>
      </c>
      <c r="U417" s="83"/>
      <c r="V417" s="91">
        <f t="shared" si="31"/>
        <v>2</v>
      </c>
      <c r="W417" s="177">
        <f>+'Ark1'!V5175</f>
        <v>9.3333333333333357</v>
      </c>
      <c r="X417" s="255"/>
    </row>
    <row r="418" spans="1:38" ht="15.6">
      <c r="A418" s="255"/>
      <c r="B418" s="207">
        <f>+'Ark1'!C5176</f>
        <v>2023</v>
      </c>
      <c r="C418" s="207">
        <f>+'Ark1'!J5176</f>
        <v>470</v>
      </c>
      <c r="D418" s="207" t="s">
        <v>45</v>
      </c>
      <c r="E418" s="207">
        <f>+'Ark1'!D5176</f>
        <v>5</v>
      </c>
      <c r="F418" s="207" t="s">
        <v>467</v>
      </c>
      <c r="G418" s="90">
        <f>+'Ark1'!Q5176</f>
        <v>3</v>
      </c>
      <c r="H418" s="91">
        <f>+'Ark1'!R5176</f>
        <v>18</v>
      </c>
      <c r="I418" s="90">
        <f>IF(H418=0,"",'Ark1'!S5176)</f>
        <v>18</v>
      </c>
      <c r="J418" s="255"/>
      <c r="K418" s="177">
        <f>IF(H418=0,"",100*H418/Måned!$G27)</f>
        <v>0.67771084337349397</v>
      </c>
      <c r="L418" s="255"/>
      <c r="M418" s="177">
        <f>+IF(H418=0,"",'Ark1'!AA5176)</f>
        <v>15.200630469380762</v>
      </c>
      <c r="N418" s="177">
        <f>+IF(I418=0,"",'Ark1'!AB5176)</f>
        <v>4.5232595042966599</v>
      </c>
      <c r="O418" s="250">
        <f>IF(H418=0,"",'Ark1'!W5176)</f>
        <v>60.388888888888879</v>
      </c>
      <c r="P418" s="177">
        <f>IF(H418=0,"",'Ark1'!X5176)</f>
        <v>151.40845070422534</v>
      </c>
      <c r="Q418" s="249"/>
      <c r="R418" s="177">
        <f>IF(H418=0,"",'Ark1'!AA5176)</f>
        <v>15.200630469380762</v>
      </c>
      <c r="S418" s="177">
        <f>IF(H418=0,"",'Ark1'!AB5176)</f>
        <v>4.5232595042966599</v>
      </c>
      <c r="T418" s="177">
        <f>IF(H418=0,"",'Ark1'!AC5176)</f>
        <v>-51.078076170354223</v>
      </c>
      <c r="U418" s="83"/>
      <c r="V418" s="91">
        <f t="shared" si="31"/>
        <v>6</v>
      </c>
      <c r="W418" s="177">
        <f>+'Ark1'!V5176</f>
        <v>2.7777777777777781</v>
      </c>
      <c r="X418" s="255"/>
    </row>
    <row r="419" spans="1:38" ht="15.6">
      <c r="A419" s="255"/>
      <c r="B419" s="207">
        <f>+'Ark1'!C5177</f>
        <v>2023</v>
      </c>
      <c r="C419" s="207">
        <f>+'Ark1'!J5177</f>
        <v>470</v>
      </c>
      <c r="D419" s="207" t="s">
        <v>45</v>
      </c>
      <c r="E419" s="207">
        <f>+'Ark1'!D5177</f>
        <v>6</v>
      </c>
      <c r="F419" s="207" t="s">
        <v>572</v>
      </c>
      <c r="G419" s="90">
        <f>+'Ark1'!Q5177</f>
        <v>4</v>
      </c>
      <c r="H419" s="91">
        <f>+'Ark1'!R5177</f>
        <v>8</v>
      </c>
      <c r="I419" s="90">
        <f>IF(H419=0,"",'Ark1'!S5177)</f>
        <v>8</v>
      </c>
      <c r="J419" s="255"/>
      <c r="K419" s="177">
        <f>IF(H419=0,"",100*H419/Måned!$G28)</f>
        <v>0.51813471502590669</v>
      </c>
      <c r="L419" s="255"/>
      <c r="M419" s="177">
        <f>+IF(H419=0,"",'Ark1'!AA5177)</f>
        <v>5.3509198975492653</v>
      </c>
      <c r="N419" s="177">
        <f>+IF(I419=0,"",'Ark1'!AB5177)</f>
        <v>2.4968730444297718</v>
      </c>
      <c r="O419" s="250">
        <f>IF(H419=0,"",'Ark1'!W5177)</f>
        <v>58.375</v>
      </c>
      <c r="P419" s="177">
        <f>IF(H419=0,"",'Ark1'!X5177)</f>
        <v>142.97128927410617</v>
      </c>
      <c r="Q419" s="249"/>
      <c r="R419" s="177">
        <f>IF(H419=0,"",'Ark1'!AA5177)</f>
        <v>5.3509198975492653</v>
      </c>
      <c r="S419" s="177">
        <f>IF(H419=0,"",'Ark1'!AB5177)</f>
        <v>2.4968730444297718</v>
      </c>
      <c r="T419" s="177">
        <f>IF(H419=0,"",'Ark1'!AC5177)</f>
        <v>-43.21251648166843</v>
      </c>
      <c r="U419" s="83"/>
      <c r="V419" s="91">
        <f t="shared" si="31"/>
        <v>2</v>
      </c>
      <c r="W419" s="177">
        <f>+'Ark1'!V5177</f>
        <v>10.5</v>
      </c>
      <c r="X419" s="255"/>
    </row>
    <row r="420" spans="1:38" ht="15.6">
      <c r="A420" s="255"/>
      <c r="B420" s="207">
        <f>+'Ark1'!C5178</f>
        <v>2023</v>
      </c>
      <c r="C420" s="207">
        <f>+'Ark1'!J5178</f>
        <v>470</v>
      </c>
      <c r="D420" s="207" t="s">
        <v>45</v>
      </c>
      <c r="E420" s="207">
        <f>+'Ark1'!D5178</f>
        <v>7</v>
      </c>
      <c r="F420" s="207" t="s">
        <v>573</v>
      </c>
      <c r="G420" s="90">
        <f>+'Ark1'!Q5178</f>
        <v>0</v>
      </c>
      <c r="H420" s="91">
        <f>+'Ark1'!R5178</f>
        <v>0</v>
      </c>
      <c r="I420" s="90" t="str">
        <f>IF(H420=0,"",'Ark1'!S5178)</f>
        <v/>
      </c>
      <c r="J420" s="255"/>
      <c r="K420" s="177" t="str">
        <f>IF(H420=0,"",100*H420/Måned!$G29)</f>
        <v/>
      </c>
      <c r="L420" s="255"/>
      <c r="M420" s="177" t="str">
        <f>+IF(H420=0,"",'Ark1'!AA5178)</f>
        <v/>
      </c>
      <c r="N420" s="177">
        <f>+IF(I420=0,"",'Ark1'!AB5178)</f>
        <v>0</v>
      </c>
      <c r="O420" s="250" t="str">
        <f>IF(H420=0,"",'Ark1'!W5178)</f>
        <v/>
      </c>
      <c r="P420" s="177" t="str">
        <f>IF(H420=0,"",'Ark1'!X5178)</f>
        <v/>
      </c>
      <c r="Q420" s="249"/>
      <c r="R420" s="177" t="str">
        <f>IF(H420=0,"",'Ark1'!AA5178)</f>
        <v/>
      </c>
      <c r="S420" s="177" t="str">
        <f>IF(H420=0,"",'Ark1'!AB5178)</f>
        <v/>
      </c>
      <c r="T420" s="177" t="str">
        <f>IF(H420=0,"",'Ark1'!AC5178)</f>
        <v/>
      </c>
      <c r="U420" s="83"/>
      <c r="V420" s="91" t="str">
        <f t="shared" si="31"/>
        <v/>
      </c>
      <c r="W420" s="177">
        <f>+'Ark1'!V5178</f>
        <v>0</v>
      </c>
      <c r="X420" s="255"/>
    </row>
    <row r="421" spans="1:38" ht="15.6">
      <c r="A421" s="255"/>
      <c r="B421" s="207">
        <f>+'Ark1'!C5179</f>
        <v>2023</v>
      </c>
      <c r="C421" s="207">
        <f>+'Ark1'!J5179</f>
        <v>470</v>
      </c>
      <c r="D421" s="207" t="s">
        <v>45</v>
      </c>
      <c r="E421" s="207">
        <f>+'Ark1'!D5179</f>
        <v>8</v>
      </c>
      <c r="F421" s="207" t="s">
        <v>574</v>
      </c>
      <c r="G421" s="90">
        <f>+'Ark1'!Q5179</f>
        <v>0</v>
      </c>
      <c r="H421" s="91">
        <f>+'Ark1'!R5179</f>
        <v>0</v>
      </c>
      <c r="I421" s="90" t="str">
        <f>IF(H421=0,"",'Ark1'!S5179)</f>
        <v/>
      </c>
      <c r="J421" s="255"/>
      <c r="K421" s="177" t="str">
        <f>IF(H421=0,"",100*H421/Måned!$G30)</f>
        <v/>
      </c>
      <c r="L421" s="255"/>
      <c r="M421" s="177" t="str">
        <f>+IF(H421=0,"",'Ark1'!AA5179)</f>
        <v/>
      </c>
      <c r="N421" s="177">
        <f>+IF(I421=0,"",'Ark1'!AB5179)</f>
        <v>0</v>
      </c>
      <c r="O421" s="250" t="str">
        <f>IF(H421=0,"",'Ark1'!W5179)</f>
        <v/>
      </c>
      <c r="P421" s="177" t="str">
        <f>IF(H421=0,"",'Ark1'!X5179)</f>
        <v/>
      </c>
      <c r="Q421" s="249"/>
      <c r="R421" s="177" t="str">
        <f>IF(H421=0,"",'Ark1'!AA5179)</f>
        <v/>
      </c>
      <c r="S421" s="177" t="str">
        <f>IF(H421=0,"",'Ark1'!AB5179)</f>
        <v/>
      </c>
      <c r="T421" s="177" t="str">
        <f>IF(H421=0,"",'Ark1'!AC5179)</f>
        <v/>
      </c>
      <c r="U421" s="83"/>
      <c r="V421" s="91" t="str">
        <f t="shared" si="31"/>
        <v/>
      </c>
      <c r="W421" s="177">
        <f>+'Ark1'!V5179</f>
        <v>0</v>
      </c>
      <c r="X421" s="255"/>
    </row>
    <row r="422" spans="1:38" ht="15.6">
      <c r="A422" s="255"/>
      <c r="B422" s="207">
        <f>+'Ark1'!C5180</f>
        <v>2023</v>
      </c>
      <c r="C422" s="207">
        <f>+'Ark1'!J5180</f>
        <v>470</v>
      </c>
      <c r="D422" s="207" t="s">
        <v>45</v>
      </c>
      <c r="E422" s="207">
        <f>+'Ark1'!D5180</f>
        <v>9</v>
      </c>
      <c r="F422" s="207" t="s">
        <v>575</v>
      </c>
      <c r="G422" s="90">
        <f>+'Ark1'!Q5180</f>
        <v>0</v>
      </c>
      <c r="H422" s="91">
        <f>+'Ark1'!R5180</f>
        <v>0</v>
      </c>
      <c r="I422" s="90" t="str">
        <f>IF(H422=0,"",'Ark1'!S5180)</f>
        <v/>
      </c>
      <c r="J422" s="255"/>
      <c r="K422" s="177" t="str">
        <f>IF(H422=0,"",100*H422/Måned!$G31)</f>
        <v/>
      </c>
      <c r="L422" s="255"/>
      <c r="M422" s="177" t="str">
        <f>+IF(H422=0,"",'Ark1'!AA5180)</f>
        <v/>
      </c>
      <c r="N422" s="177">
        <f>+IF(I422=0,"",'Ark1'!AB5180)</f>
        <v>0</v>
      </c>
      <c r="O422" s="250" t="str">
        <f>IF(H422=0,"",'Ark1'!W5180)</f>
        <v/>
      </c>
      <c r="P422" s="177" t="str">
        <f>IF(H422=0,"",'Ark1'!X5180)</f>
        <v/>
      </c>
      <c r="Q422" s="249"/>
      <c r="R422" s="177" t="str">
        <f>IF(H422=0,"",'Ark1'!AA5180)</f>
        <v/>
      </c>
      <c r="S422" s="177" t="str">
        <f>IF(H422=0,"",'Ark1'!AB5180)</f>
        <v/>
      </c>
      <c r="T422" s="177" t="str">
        <f>IF(H422=0,"",'Ark1'!AC5180)</f>
        <v/>
      </c>
      <c r="U422" s="83"/>
      <c r="V422" s="91" t="str">
        <f t="shared" si="31"/>
        <v/>
      </c>
      <c r="W422" s="177">
        <f>+'Ark1'!V5180</f>
        <v>0</v>
      </c>
      <c r="X422" s="255"/>
    </row>
    <row r="423" spans="1:38" ht="15.6">
      <c r="A423" s="255"/>
      <c r="B423" s="207">
        <f>+'Ark1'!C5181</f>
        <v>2023</v>
      </c>
      <c r="C423" s="207">
        <f>+'Ark1'!J5181</f>
        <v>470</v>
      </c>
      <c r="D423" s="207" t="s">
        <v>45</v>
      </c>
      <c r="E423" s="207">
        <f>+'Ark1'!D5181</f>
        <v>10</v>
      </c>
      <c r="F423" s="207" t="s">
        <v>576</v>
      </c>
      <c r="G423" s="90">
        <f>+'Ark1'!Q5181</f>
        <v>0</v>
      </c>
      <c r="H423" s="91">
        <f>+'Ark1'!R5181</f>
        <v>0</v>
      </c>
      <c r="I423" s="90" t="str">
        <f>IF(H423=0,"",'Ark1'!S5181)</f>
        <v/>
      </c>
      <c r="J423" s="255"/>
      <c r="K423" s="177" t="str">
        <f>IF(H423=0,"",100*H423/Måned!$G32)</f>
        <v/>
      </c>
      <c r="L423" s="255"/>
      <c r="M423" s="177" t="str">
        <f>+IF(H423=0,"",'Ark1'!AA5181)</f>
        <v/>
      </c>
      <c r="N423" s="177">
        <f>+IF(I423=0,"",'Ark1'!AB5181)</f>
        <v>0</v>
      </c>
      <c r="O423" s="250" t="str">
        <f>IF(H423=0,"",'Ark1'!W5181)</f>
        <v/>
      </c>
      <c r="P423" s="177" t="str">
        <f>IF(H423=0,"",'Ark1'!X5181)</f>
        <v/>
      </c>
      <c r="Q423" s="249"/>
      <c r="R423" s="177" t="str">
        <f>IF(H423=0,"",'Ark1'!AA5181)</f>
        <v/>
      </c>
      <c r="S423" s="177" t="str">
        <f>IF(H423=0,"",'Ark1'!AB5181)</f>
        <v/>
      </c>
      <c r="T423" s="177" t="str">
        <f>IF(H423=0,"",'Ark1'!AC5181)</f>
        <v/>
      </c>
      <c r="U423" s="83"/>
      <c r="V423" s="91" t="str">
        <f t="shared" si="31"/>
        <v/>
      </c>
      <c r="W423" s="177">
        <f>+'Ark1'!V5181</f>
        <v>0</v>
      </c>
      <c r="X423" s="255"/>
    </row>
    <row r="424" spans="1:38" ht="15.6">
      <c r="A424" s="255"/>
      <c r="B424" s="207">
        <f>+'Ark1'!C5182</f>
        <v>2023</v>
      </c>
      <c r="C424" s="207">
        <f>+'Ark1'!J5182</f>
        <v>470</v>
      </c>
      <c r="D424" s="207" t="s">
        <v>45</v>
      </c>
      <c r="E424" s="207">
        <f>+'Ark1'!D5182</f>
        <v>11</v>
      </c>
      <c r="F424" s="207" t="s">
        <v>577</v>
      </c>
      <c r="G424" s="90">
        <f>+'Ark1'!Q5182</f>
        <v>0</v>
      </c>
      <c r="H424" s="91">
        <f>+'Ark1'!R5182</f>
        <v>0</v>
      </c>
      <c r="I424" s="90" t="str">
        <f>IF(H424=0,"",'Ark1'!S5182)</f>
        <v/>
      </c>
      <c r="J424" s="255"/>
      <c r="K424" s="177" t="str">
        <f>IF(H424=0,"",100*H424/Måned!$G33)</f>
        <v/>
      </c>
      <c r="L424" s="255"/>
      <c r="M424" s="177" t="str">
        <f>+IF(H424=0,"",'Ark1'!AA5182)</f>
        <v/>
      </c>
      <c r="N424" s="177">
        <f>+IF(I424=0,"",'Ark1'!AB5182)</f>
        <v>0</v>
      </c>
      <c r="O424" s="250" t="str">
        <f>IF(H424=0,"",'Ark1'!W5182)</f>
        <v/>
      </c>
      <c r="P424" s="177" t="str">
        <f>IF(H424=0,"",'Ark1'!X5182)</f>
        <v/>
      </c>
      <c r="Q424" s="249"/>
      <c r="R424" s="177" t="str">
        <f>IF(H424=0,"",'Ark1'!AA5182)</f>
        <v/>
      </c>
      <c r="S424" s="177" t="str">
        <f>IF(H424=0,"",'Ark1'!AB5182)</f>
        <v/>
      </c>
      <c r="T424" s="177" t="str">
        <f>IF(H424=0,"",'Ark1'!AC5182)</f>
        <v/>
      </c>
      <c r="U424" s="83"/>
      <c r="V424" s="91" t="str">
        <f t="shared" si="31"/>
        <v/>
      </c>
      <c r="W424" s="177">
        <f>+'Ark1'!V5182</f>
        <v>0</v>
      </c>
      <c r="X424" s="255"/>
    </row>
    <row r="425" spans="1:38" ht="15.6">
      <c r="A425" s="255"/>
      <c r="B425" s="207">
        <f>+'Ark1'!C5183</f>
        <v>2023</v>
      </c>
      <c r="C425" s="207">
        <f>+'Ark1'!J5183</f>
        <v>470</v>
      </c>
      <c r="D425" s="207" t="s">
        <v>45</v>
      </c>
      <c r="E425" s="207">
        <f>+'Ark1'!D5183</f>
        <v>12</v>
      </c>
      <c r="F425" s="207" t="s">
        <v>578</v>
      </c>
      <c r="G425" s="90">
        <f>+'Ark1'!Q5183</f>
        <v>0</v>
      </c>
      <c r="H425" s="91">
        <f>+'Ark1'!R5183</f>
        <v>0</v>
      </c>
      <c r="I425" s="90" t="str">
        <f>IF(H425=0,"",'Ark1'!S5183)</f>
        <v/>
      </c>
      <c r="J425" s="255"/>
      <c r="K425" s="177" t="str">
        <f>IF(H425=0,"",100*H425/Måned!$G34)</f>
        <v/>
      </c>
      <c r="L425" s="255"/>
      <c r="M425" s="177" t="str">
        <f>+IF(H425=0,"",'Ark1'!AA5183)</f>
        <v/>
      </c>
      <c r="N425" s="177">
        <f>+IF(I425=0,"",'Ark1'!AB5183)</f>
        <v>0</v>
      </c>
      <c r="O425" s="250" t="str">
        <f>IF(H425=0,"",'Ark1'!W5183)</f>
        <v/>
      </c>
      <c r="P425" s="177" t="str">
        <f>IF(H425=0,"",'Ark1'!X5183)</f>
        <v/>
      </c>
      <c r="Q425" s="249"/>
      <c r="R425" s="177" t="str">
        <f>IF(H425=0,"",'Ark1'!AA5183)</f>
        <v/>
      </c>
      <c r="S425" s="177" t="str">
        <f>IF(H425=0,"",'Ark1'!AB5183)</f>
        <v/>
      </c>
      <c r="T425" s="177" t="str">
        <f>IF(H425=0,"",'Ark1'!AC5183)</f>
        <v/>
      </c>
      <c r="U425" s="83"/>
      <c r="V425" s="91" t="str">
        <f t="shared" si="31"/>
        <v/>
      </c>
      <c r="W425" s="177">
        <f>+'Ark1'!V5183</f>
        <v>0</v>
      </c>
      <c r="X425" s="255"/>
    </row>
    <row r="426" spans="1:38">
      <c r="A426" s="255"/>
      <c r="B426" s="255"/>
      <c r="C426" s="255"/>
      <c r="D426" s="255"/>
      <c r="E426" s="255"/>
      <c r="F426" s="255"/>
      <c r="G426" s="255"/>
      <c r="H426" s="255"/>
      <c r="I426" s="255"/>
      <c r="J426" s="255"/>
      <c r="K426" s="255"/>
      <c r="L426" s="255"/>
      <c r="M426" s="255"/>
      <c r="N426" s="255"/>
      <c r="O426" s="255"/>
      <c r="P426" s="255"/>
      <c r="Q426" s="255"/>
      <c r="R426" s="255"/>
      <c r="S426" s="255"/>
      <c r="T426" s="255"/>
      <c r="U426" s="255"/>
      <c r="V426" s="255"/>
      <c r="W426" s="256"/>
      <c r="X426" s="255"/>
      <c r="Y426" s="252"/>
      <c r="AB426" s="229"/>
      <c r="AJ426" s="253"/>
      <c r="AK426" s="89"/>
      <c r="AL426" s="89"/>
    </row>
    <row r="427" spans="1:38" ht="15.6">
      <c r="A427" s="255"/>
      <c r="B427" s="207">
        <f>+'Ark1'!C5184</f>
        <v>2023</v>
      </c>
      <c r="C427" s="207">
        <f>+'Ark1'!J5184</f>
        <v>643</v>
      </c>
      <c r="D427" s="207" t="s">
        <v>56</v>
      </c>
      <c r="E427" s="207">
        <f>+'Ark1'!D5184</f>
        <v>1</v>
      </c>
      <c r="F427" s="207" t="s">
        <v>568</v>
      </c>
      <c r="G427" s="90">
        <f>+'Ark1'!Q5184</f>
        <v>25</v>
      </c>
      <c r="H427" s="91">
        <f>+'Ark1'!R5184</f>
        <v>203</v>
      </c>
      <c r="I427" s="90">
        <f>IF(H427=0,"",'Ark1'!S5184)</f>
        <v>203</v>
      </c>
      <c r="J427" s="255"/>
      <c r="K427" s="177">
        <f>IF(H427=0,"",100*H427/Måned!$G23)</f>
        <v>8.235294117647058</v>
      </c>
      <c r="L427" s="255"/>
      <c r="M427" s="177">
        <f>+IF(H427=0,"",'Ark1'!AA5184)</f>
        <v>28.752225893383823</v>
      </c>
      <c r="N427" s="177">
        <f>+IF(I427=0,"",'Ark1'!AB5184)</f>
        <v>3.8122604971059562</v>
      </c>
      <c r="O427" s="250">
        <f>IF(H427=0,"",'Ark1'!W5184)</f>
        <v>59.295566502463053</v>
      </c>
      <c r="P427" s="177">
        <f>IF(H427=0,"",'Ark1'!X5184)</f>
        <v>165.15325373994631</v>
      </c>
      <c r="Q427" s="249"/>
      <c r="R427" s="177">
        <f>IF(H427=0,"",'Ark1'!AA5184)</f>
        <v>28.752225893383823</v>
      </c>
      <c r="S427" s="177">
        <f>IF(H427=0,"",'Ark1'!AB5184)</f>
        <v>3.8122604971059562</v>
      </c>
      <c r="T427" s="177">
        <f>IF(H427=0,"",'Ark1'!AC5184)</f>
        <v>-30.648414161008201</v>
      </c>
      <c r="U427" s="83"/>
      <c r="V427" s="91">
        <f t="shared" ref="V427:V438" si="32">+(IF(H427=0,"",I427/G427))</f>
        <v>8.1199999999999992</v>
      </c>
      <c r="W427" s="177">
        <f>+'Ark1'!V5184</f>
        <v>6.5418719211822642</v>
      </c>
      <c r="X427" s="255"/>
    </row>
    <row r="428" spans="1:38" ht="18" customHeight="1">
      <c r="A428" s="255"/>
      <c r="B428" s="207">
        <f>+'Ark1'!C5185</f>
        <v>2023</v>
      </c>
      <c r="C428" s="207">
        <f>+'Ark1'!J5185</f>
        <v>643</v>
      </c>
      <c r="D428" s="207" t="s">
        <v>56</v>
      </c>
      <c r="E428" s="207">
        <f>+'Ark1'!D5185</f>
        <v>2</v>
      </c>
      <c r="F428" s="207" t="s">
        <v>569</v>
      </c>
      <c r="G428" s="90">
        <f>+'Ark1'!Q5185</f>
        <v>21</v>
      </c>
      <c r="H428" s="91">
        <f>+'Ark1'!R5185</f>
        <v>159</v>
      </c>
      <c r="I428" s="90">
        <f>IF(H428=0,"",'Ark1'!S5185)</f>
        <v>159</v>
      </c>
      <c r="J428" s="255"/>
      <c r="K428" s="177">
        <f>IF(H428=0,"",100*H428/Måned!$G24)</f>
        <v>6.0989643268124283</v>
      </c>
      <c r="L428" s="255"/>
      <c r="M428" s="177">
        <f>+IF(H428=0,"",'Ark1'!AA5185)</f>
        <v>31.794734491902059</v>
      </c>
      <c r="N428" s="177">
        <f>+IF(I428=0,"",'Ark1'!AB5185)</f>
        <v>4.0436094350910805</v>
      </c>
      <c r="O428" s="250">
        <f>IF(H428=0,"",'Ark1'!W5185)</f>
        <v>60.037735849056624</v>
      </c>
      <c r="P428" s="177">
        <f>IF(H428=0,"",'Ark1'!X5185)</f>
        <v>160.36441191902256</v>
      </c>
      <c r="Q428" s="249"/>
      <c r="R428" s="177">
        <f>IF(H428=0,"",'Ark1'!AA5185)</f>
        <v>31.794734491902059</v>
      </c>
      <c r="S428" s="177">
        <f>IF(H428=0,"",'Ark1'!AB5185)</f>
        <v>4.0436094350910805</v>
      </c>
      <c r="T428" s="177">
        <f>IF(H428=0,"",'Ark1'!AC5185)</f>
        <v>-46.196744277059565</v>
      </c>
      <c r="U428" s="83"/>
      <c r="V428" s="91">
        <f t="shared" si="32"/>
        <v>7.5714285714285712</v>
      </c>
      <c r="W428" s="177">
        <f>+'Ark1'!V5185</f>
        <v>5.5974842767295607</v>
      </c>
      <c r="X428" s="255"/>
      <c r="Y428" s="207"/>
      <c r="Z428" s="228"/>
      <c r="AA428" s="228"/>
      <c r="AB428" s="90"/>
      <c r="AC428" s="229"/>
      <c r="AD428" s="90"/>
      <c r="AE428" s="90"/>
      <c r="AF428" s="90"/>
      <c r="AG428" s="90"/>
      <c r="AH428" s="90"/>
      <c r="AI428" s="90"/>
    </row>
    <row r="429" spans="1:38" ht="15.6">
      <c r="A429" s="255"/>
      <c r="B429" s="207">
        <f>+'Ark1'!C5186</f>
        <v>2023</v>
      </c>
      <c r="C429" s="207">
        <f>+'Ark1'!J5186</f>
        <v>643</v>
      </c>
      <c r="D429" s="207" t="s">
        <v>56</v>
      </c>
      <c r="E429" s="207">
        <f>+'Ark1'!D5186</f>
        <v>3</v>
      </c>
      <c r="F429" s="207" t="s">
        <v>570</v>
      </c>
      <c r="G429" s="90">
        <f>+'Ark1'!Q5186</f>
        <v>23</v>
      </c>
      <c r="H429" s="91">
        <f>+'Ark1'!R5186</f>
        <v>237</v>
      </c>
      <c r="I429" s="90">
        <f>IF(H429=0,"",'Ark1'!S5186)</f>
        <v>237</v>
      </c>
      <c r="J429" s="255"/>
      <c r="K429" s="177">
        <f>IF(H429=0,"",100*H429/Måned!$G25)</f>
        <v>8.1220013708019199</v>
      </c>
      <c r="L429" s="255"/>
      <c r="M429" s="177">
        <f>+IF(H429=0,"",'Ark1'!AA5186)</f>
        <v>29.372127047292679</v>
      </c>
      <c r="N429" s="177">
        <f>+IF(I429=0,"",'Ark1'!AB5186)</f>
        <v>4.00595525992905</v>
      </c>
      <c r="O429" s="250">
        <f>IF(H429=0,"",'Ark1'!W5186)</f>
        <v>59.409282700421954</v>
      </c>
      <c r="P429" s="177">
        <f>IF(H429=0,"",'Ark1'!X5186)</f>
        <v>155.22626182280317</v>
      </c>
      <c r="Q429" s="249"/>
      <c r="R429" s="177">
        <f>IF(H429=0,"",'Ark1'!AA5186)</f>
        <v>29.372127047292679</v>
      </c>
      <c r="S429" s="177">
        <f>IF(H429=0,"",'Ark1'!AB5186)</f>
        <v>4.00595525992905</v>
      </c>
      <c r="T429" s="177">
        <f>IF(H429=0,"",'Ark1'!AC5186)</f>
        <v>-35.453920020873973</v>
      </c>
      <c r="U429" s="83"/>
      <c r="V429" s="91">
        <f t="shared" si="32"/>
        <v>10.304347826086957</v>
      </c>
      <c r="W429" s="177">
        <f>+'Ark1'!V5186</f>
        <v>5.7510548523206753</v>
      </c>
      <c r="X429" s="255"/>
    </row>
    <row r="430" spans="1:38" ht="15.6">
      <c r="A430" s="255"/>
      <c r="B430" s="207">
        <f>+'Ark1'!C5187</f>
        <v>2023</v>
      </c>
      <c r="C430" s="207">
        <f>+'Ark1'!J5187</f>
        <v>643</v>
      </c>
      <c r="D430" s="207" t="s">
        <v>56</v>
      </c>
      <c r="E430" s="207">
        <f>+'Ark1'!D5187</f>
        <v>4</v>
      </c>
      <c r="F430" s="207" t="s">
        <v>571</v>
      </c>
      <c r="G430" s="90">
        <f>+'Ark1'!Q5187</f>
        <v>18</v>
      </c>
      <c r="H430" s="91">
        <f>+'Ark1'!R5187</f>
        <v>142</v>
      </c>
      <c r="I430" s="90">
        <f>IF(H430=0,"",'Ark1'!S5187)</f>
        <v>142</v>
      </c>
      <c r="J430" s="255"/>
      <c r="K430" s="177">
        <f>IF(H430=0,"",100*H430/Måned!$G26)</f>
        <v>5.916666666666667</v>
      </c>
      <c r="L430" s="255"/>
      <c r="M430" s="177">
        <f>+IF(H430=0,"",'Ark1'!AA5187)</f>
        <v>30.534614002006101</v>
      </c>
      <c r="N430" s="177">
        <f>+IF(I430=0,"",'Ark1'!AB5187)</f>
        <v>3.4923116735527802</v>
      </c>
      <c r="O430" s="250">
        <f>IF(H430=0,"",'Ark1'!W5187)</f>
        <v>60.190140845070417</v>
      </c>
      <c r="P430" s="177">
        <f>IF(H430=0,"",'Ark1'!X5187)</f>
        <v>158.04861672745025</v>
      </c>
      <c r="Q430" s="249"/>
      <c r="R430" s="177">
        <f>IF(H430=0,"",'Ark1'!AA5187)</f>
        <v>30.534614002006101</v>
      </c>
      <c r="S430" s="177">
        <f>IF(H430=0,"",'Ark1'!AB5187)</f>
        <v>3.4923116735527802</v>
      </c>
      <c r="T430" s="177">
        <f>IF(H430=0,"",'Ark1'!AC5187)</f>
        <v>-37.725472454926397</v>
      </c>
      <c r="U430" s="83"/>
      <c r="V430" s="91">
        <f t="shared" si="32"/>
        <v>7.8888888888888893</v>
      </c>
      <c r="W430" s="177">
        <f>+'Ark1'!V5187</f>
        <v>5.1901408450704221</v>
      </c>
      <c r="X430" s="255"/>
    </row>
    <row r="431" spans="1:38" ht="15.6">
      <c r="A431" s="255"/>
      <c r="B431" s="207">
        <f>+'Ark1'!C5188</f>
        <v>2023</v>
      </c>
      <c r="C431" s="207">
        <f>+'Ark1'!J5188</f>
        <v>643</v>
      </c>
      <c r="D431" s="207" t="s">
        <v>56</v>
      </c>
      <c r="E431" s="207">
        <f>+'Ark1'!D5188</f>
        <v>5</v>
      </c>
      <c r="F431" s="207" t="s">
        <v>467</v>
      </c>
      <c r="G431" s="90">
        <f>+'Ark1'!Q5188</f>
        <v>24</v>
      </c>
      <c r="H431" s="91">
        <f>+'Ark1'!R5188</f>
        <v>200</v>
      </c>
      <c r="I431" s="90">
        <f>IF(H431=0,"",'Ark1'!S5188)</f>
        <v>200</v>
      </c>
      <c r="J431" s="255"/>
      <c r="K431" s="177">
        <f>IF(H431=0,"",100*H431/Måned!$G27)</f>
        <v>7.5301204819277112</v>
      </c>
      <c r="L431" s="255"/>
      <c r="M431" s="177">
        <f>+IF(H431=0,"",'Ark1'!AA5188)</f>
        <v>28.839476377875059</v>
      </c>
      <c r="N431" s="177">
        <f>+IF(I431=0,"",'Ark1'!AB5188)</f>
        <v>3.9489713850572006</v>
      </c>
      <c r="O431" s="250">
        <f>IF(H431=0,"",'Ark1'!W5188)</f>
        <v>59.424999999999997</v>
      </c>
      <c r="P431" s="177">
        <f>IF(H431=0,"",'Ark1'!X5188)</f>
        <v>157.93770314192847</v>
      </c>
      <c r="Q431" s="249"/>
      <c r="R431" s="177">
        <f>IF(H431=0,"",'Ark1'!AA5188)</f>
        <v>28.839476377875059</v>
      </c>
      <c r="S431" s="177">
        <f>IF(H431=0,"",'Ark1'!AB5188)</f>
        <v>3.9489713850572006</v>
      </c>
      <c r="T431" s="177">
        <f>IF(H431=0,"",'Ark1'!AC5188)</f>
        <v>-37.738538316436163</v>
      </c>
      <c r="U431" s="83"/>
      <c r="V431" s="91">
        <f t="shared" si="32"/>
        <v>8.3333333333333339</v>
      </c>
      <c r="W431" s="177">
        <f>+'Ark1'!V5188</f>
        <v>6.12</v>
      </c>
      <c r="X431" s="255"/>
    </row>
    <row r="432" spans="1:38" ht="15.6">
      <c r="A432" s="255"/>
      <c r="B432" s="207">
        <f>+'Ark1'!C5189</f>
        <v>2023</v>
      </c>
      <c r="C432" s="207">
        <f>+'Ark1'!J5189</f>
        <v>643</v>
      </c>
      <c r="D432" s="207" t="s">
        <v>56</v>
      </c>
      <c r="E432" s="207">
        <f>+'Ark1'!D5189</f>
        <v>6</v>
      </c>
      <c r="F432" s="207" t="s">
        <v>572</v>
      </c>
      <c r="G432" s="90">
        <f>+'Ark1'!Q5189</f>
        <v>15</v>
      </c>
      <c r="H432" s="91">
        <f>+'Ark1'!R5189</f>
        <v>116</v>
      </c>
      <c r="I432" s="90">
        <f>IF(H432=0,"",'Ark1'!S5189)</f>
        <v>116</v>
      </c>
      <c r="J432" s="255"/>
      <c r="K432" s="177">
        <f>IF(H432=0,"",100*H432/Måned!$G28)</f>
        <v>7.5129533678756477</v>
      </c>
      <c r="L432" s="255"/>
      <c r="M432" s="177">
        <f>+IF(H432=0,"",'Ark1'!AA5189)</f>
        <v>29.798241532421002</v>
      </c>
      <c r="N432" s="177">
        <f>+IF(I432=0,"",'Ark1'!AB5189)</f>
        <v>4.0684175551548245</v>
      </c>
      <c r="O432" s="250">
        <f>IF(H432=0,"",'Ark1'!W5189)</f>
        <v>59.706896551724142</v>
      </c>
      <c r="P432" s="177">
        <f>IF(H432=0,"",'Ark1'!X5189)</f>
        <v>164.83449770239471</v>
      </c>
      <c r="Q432" s="249"/>
      <c r="R432" s="177">
        <f>IF(H432=0,"",'Ark1'!AA5189)</f>
        <v>29.798241532421002</v>
      </c>
      <c r="S432" s="177">
        <f>IF(H432=0,"",'Ark1'!AB5189)</f>
        <v>4.0684175551548245</v>
      </c>
      <c r="T432" s="177">
        <f>IF(H432=0,"",'Ark1'!AC5189)</f>
        <v>-36.913955742282774</v>
      </c>
      <c r="U432" s="83"/>
      <c r="V432" s="91">
        <f t="shared" si="32"/>
        <v>7.7333333333333334</v>
      </c>
      <c r="W432" s="177">
        <f>+'Ark1'!V5189</f>
        <v>5.525862068965516</v>
      </c>
      <c r="X432" s="255"/>
    </row>
    <row r="433" spans="1:24" ht="15.6">
      <c r="A433" s="255"/>
      <c r="B433" s="207">
        <f>+'Ark1'!C5190</f>
        <v>2023</v>
      </c>
      <c r="C433" s="207">
        <f>+'Ark1'!J5190</f>
        <v>643</v>
      </c>
      <c r="D433" s="207" t="s">
        <v>56</v>
      </c>
      <c r="E433" s="207">
        <f>+'Ark1'!D5190</f>
        <v>7</v>
      </c>
      <c r="F433" s="207" t="s">
        <v>573</v>
      </c>
      <c r="G433" s="90">
        <f>+'Ark1'!Q5190</f>
        <v>0</v>
      </c>
      <c r="H433" s="91">
        <f>+'Ark1'!R5190</f>
        <v>0</v>
      </c>
      <c r="I433" s="90" t="str">
        <f>IF(H433=0,"",'Ark1'!S5190)</f>
        <v/>
      </c>
      <c r="J433" s="255"/>
      <c r="K433" s="177" t="str">
        <f>IF(H433=0,"",100*H433/Måned!$G29)</f>
        <v/>
      </c>
      <c r="L433" s="255"/>
      <c r="M433" s="177" t="str">
        <f>+IF(H433=0,"",'Ark1'!AA5190)</f>
        <v/>
      </c>
      <c r="N433" s="177">
        <f>+IF(I433=0,"",'Ark1'!AB5190)</f>
        <v>0</v>
      </c>
      <c r="O433" s="250" t="str">
        <f>IF(H433=0,"",'Ark1'!W5190)</f>
        <v/>
      </c>
      <c r="P433" s="177" t="str">
        <f>IF(H433=0,"",'Ark1'!X5190)</f>
        <v/>
      </c>
      <c r="Q433" s="249"/>
      <c r="R433" s="177" t="str">
        <f>IF(H433=0,"",'Ark1'!AA5190)</f>
        <v/>
      </c>
      <c r="S433" s="177" t="str">
        <f>IF(H433=0,"",'Ark1'!AB5190)</f>
        <v/>
      </c>
      <c r="T433" s="177" t="str">
        <f>IF(H433=0,"",'Ark1'!AC5190)</f>
        <v/>
      </c>
      <c r="U433" s="83"/>
      <c r="V433" s="91" t="str">
        <f t="shared" si="32"/>
        <v/>
      </c>
      <c r="W433" s="177">
        <f>+'Ark1'!V5190</f>
        <v>0</v>
      </c>
      <c r="X433" s="255"/>
    </row>
    <row r="434" spans="1:24" ht="15.6">
      <c r="A434" s="255"/>
      <c r="B434" s="207">
        <f>+'Ark1'!C5191</f>
        <v>2023</v>
      </c>
      <c r="C434" s="207">
        <f>+'Ark1'!J5191</f>
        <v>643</v>
      </c>
      <c r="D434" s="207" t="s">
        <v>56</v>
      </c>
      <c r="E434" s="207">
        <f>+'Ark1'!D5191</f>
        <v>8</v>
      </c>
      <c r="F434" s="207" t="s">
        <v>574</v>
      </c>
      <c r="G434" s="90">
        <f>+'Ark1'!Q5191</f>
        <v>0</v>
      </c>
      <c r="H434" s="91">
        <f>+'Ark1'!R5191</f>
        <v>0</v>
      </c>
      <c r="I434" s="90" t="str">
        <f>IF(H434=0,"",'Ark1'!S5191)</f>
        <v/>
      </c>
      <c r="J434" s="255"/>
      <c r="K434" s="177" t="str">
        <f>IF(H434=0,"",100*H434/Måned!$G30)</f>
        <v/>
      </c>
      <c r="L434" s="255"/>
      <c r="M434" s="177" t="str">
        <f>+IF(H434=0,"",'Ark1'!AA5191)</f>
        <v/>
      </c>
      <c r="N434" s="177">
        <f>+IF(I434=0,"",'Ark1'!AB5191)</f>
        <v>0</v>
      </c>
      <c r="O434" s="250" t="str">
        <f>IF(H434=0,"",'Ark1'!W5191)</f>
        <v/>
      </c>
      <c r="P434" s="177" t="str">
        <f>IF(H434=0,"",'Ark1'!X5191)</f>
        <v/>
      </c>
      <c r="Q434" s="249"/>
      <c r="R434" s="177" t="str">
        <f>IF(H434=0,"",'Ark1'!AA5191)</f>
        <v/>
      </c>
      <c r="S434" s="177" t="str">
        <f>IF(H434=0,"",'Ark1'!AB5191)</f>
        <v/>
      </c>
      <c r="T434" s="177" t="str">
        <f>IF(H434=0,"",'Ark1'!AC5191)</f>
        <v/>
      </c>
      <c r="U434" s="83"/>
      <c r="V434" s="91" t="str">
        <f t="shared" si="32"/>
        <v/>
      </c>
      <c r="W434" s="177">
        <f>+'Ark1'!V5191</f>
        <v>0</v>
      </c>
      <c r="X434" s="255"/>
    </row>
    <row r="435" spans="1:24" ht="15.6">
      <c r="A435" s="255"/>
      <c r="B435" s="207">
        <f>+'Ark1'!C5192</f>
        <v>2023</v>
      </c>
      <c r="C435" s="207">
        <f>+'Ark1'!J5192</f>
        <v>643</v>
      </c>
      <c r="D435" s="207" t="s">
        <v>56</v>
      </c>
      <c r="E435" s="207">
        <f>+'Ark1'!D5192</f>
        <v>9</v>
      </c>
      <c r="F435" s="207" t="s">
        <v>575</v>
      </c>
      <c r="G435" s="90">
        <f>+'Ark1'!Q5192</f>
        <v>0</v>
      </c>
      <c r="H435" s="91">
        <f>+'Ark1'!R5192</f>
        <v>0</v>
      </c>
      <c r="I435" s="90" t="str">
        <f>IF(H435=0,"",'Ark1'!S5192)</f>
        <v/>
      </c>
      <c r="J435" s="255"/>
      <c r="K435" s="177" t="str">
        <f>IF(H435=0,"",100*H435/Måned!$G31)</f>
        <v/>
      </c>
      <c r="L435" s="255"/>
      <c r="M435" s="177" t="str">
        <f>+IF(H435=0,"",'Ark1'!AA5192)</f>
        <v/>
      </c>
      <c r="N435" s="177">
        <f>+IF(I435=0,"",'Ark1'!AB5192)</f>
        <v>0</v>
      </c>
      <c r="O435" s="250" t="str">
        <f>IF(H435=0,"",'Ark1'!W5192)</f>
        <v/>
      </c>
      <c r="P435" s="177" t="str">
        <f>IF(H435=0,"",'Ark1'!X5192)</f>
        <v/>
      </c>
      <c r="Q435" s="249"/>
      <c r="R435" s="177" t="str">
        <f>IF(H435=0,"",'Ark1'!AA5192)</f>
        <v/>
      </c>
      <c r="S435" s="177" t="str">
        <f>IF(H435=0,"",'Ark1'!AB5192)</f>
        <v/>
      </c>
      <c r="T435" s="177" t="str">
        <f>IF(H435=0,"",'Ark1'!AC5192)</f>
        <v/>
      </c>
      <c r="U435" s="83"/>
      <c r="V435" s="91" t="str">
        <f t="shared" si="32"/>
        <v/>
      </c>
      <c r="W435" s="177">
        <f>+'Ark1'!V5192</f>
        <v>0</v>
      </c>
      <c r="X435" s="255"/>
    </row>
    <row r="436" spans="1:24" ht="15.6">
      <c r="A436" s="255"/>
      <c r="B436" s="207">
        <f>+'Ark1'!C5193</f>
        <v>2023</v>
      </c>
      <c r="C436" s="207">
        <f>+'Ark1'!J5193</f>
        <v>643</v>
      </c>
      <c r="D436" s="207" t="s">
        <v>56</v>
      </c>
      <c r="E436" s="207">
        <f>+'Ark1'!D5193</f>
        <v>10</v>
      </c>
      <c r="F436" s="207" t="s">
        <v>576</v>
      </c>
      <c r="G436" s="90">
        <f>+'Ark1'!Q5193</f>
        <v>0</v>
      </c>
      <c r="H436" s="91">
        <f>+'Ark1'!R5193</f>
        <v>0</v>
      </c>
      <c r="I436" s="90" t="str">
        <f>IF(H436=0,"",'Ark1'!S5193)</f>
        <v/>
      </c>
      <c r="J436" s="255"/>
      <c r="K436" s="177" t="str">
        <f>IF(H436=0,"",100*H436/Måned!$G32)</f>
        <v/>
      </c>
      <c r="L436" s="255"/>
      <c r="M436" s="177" t="str">
        <f>+IF(H436=0,"",'Ark1'!AA5193)</f>
        <v/>
      </c>
      <c r="N436" s="177">
        <f>+IF(I436=0,"",'Ark1'!AB5193)</f>
        <v>0</v>
      </c>
      <c r="O436" s="250" t="str">
        <f>IF(H436=0,"",'Ark1'!W5193)</f>
        <v/>
      </c>
      <c r="P436" s="177" t="str">
        <f>IF(H436=0,"",'Ark1'!X5193)</f>
        <v/>
      </c>
      <c r="Q436" s="249"/>
      <c r="R436" s="177" t="str">
        <f>IF(H436=0,"",'Ark1'!AA5193)</f>
        <v/>
      </c>
      <c r="S436" s="177" t="str">
        <f>IF(H436=0,"",'Ark1'!AB5193)</f>
        <v/>
      </c>
      <c r="T436" s="177" t="str">
        <f>IF(H436=0,"",'Ark1'!AC5193)</f>
        <v/>
      </c>
      <c r="U436" s="83"/>
      <c r="V436" s="91" t="str">
        <f t="shared" si="32"/>
        <v/>
      </c>
      <c r="W436" s="177">
        <f>+'Ark1'!V5193</f>
        <v>0</v>
      </c>
      <c r="X436" s="255"/>
    </row>
    <row r="437" spans="1:24" ht="15.6">
      <c r="A437" s="255"/>
      <c r="B437" s="207">
        <f>+'Ark1'!C5194</f>
        <v>2023</v>
      </c>
      <c r="C437" s="207">
        <f>+'Ark1'!J5194</f>
        <v>643</v>
      </c>
      <c r="D437" s="207" t="s">
        <v>56</v>
      </c>
      <c r="E437" s="207">
        <f>+'Ark1'!D5194</f>
        <v>11</v>
      </c>
      <c r="F437" s="207" t="s">
        <v>577</v>
      </c>
      <c r="G437" s="90">
        <f>+'Ark1'!Q5194</f>
        <v>0</v>
      </c>
      <c r="H437" s="91">
        <f>+'Ark1'!R5194</f>
        <v>0</v>
      </c>
      <c r="I437" s="90" t="str">
        <f>IF(H437=0,"",'Ark1'!S5194)</f>
        <v/>
      </c>
      <c r="J437" s="255"/>
      <c r="K437" s="177" t="str">
        <f>IF(H437=0,"",100*H437/Måned!$G33)</f>
        <v/>
      </c>
      <c r="L437" s="255"/>
      <c r="M437" s="177" t="str">
        <f>+IF(H437=0,"",'Ark1'!AA5194)</f>
        <v/>
      </c>
      <c r="N437" s="177">
        <f>+IF(I437=0,"",'Ark1'!AB5194)</f>
        <v>0</v>
      </c>
      <c r="O437" s="250" t="str">
        <f>IF(H437=0,"",'Ark1'!W5194)</f>
        <v/>
      </c>
      <c r="P437" s="177" t="str">
        <f>IF(H437=0,"",'Ark1'!X5194)</f>
        <v/>
      </c>
      <c r="Q437" s="249"/>
      <c r="R437" s="177" t="str">
        <f>IF(H437=0,"",'Ark1'!AA5194)</f>
        <v/>
      </c>
      <c r="S437" s="177" t="str">
        <f>IF(H437=0,"",'Ark1'!AB5194)</f>
        <v/>
      </c>
      <c r="T437" s="177" t="str">
        <f>IF(H437=0,"",'Ark1'!AC5194)</f>
        <v/>
      </c>
      <c r="U437" s="83"/>
      <c r="V437" s="91" t="str">
        <f t="shared" si="32"/>
        <v/>
      </c>
      <c r="W437" s="177">
        <f>+'Ark1'!V5194</f>
        <v>0</v>
      </c>
      <c r="X437" s="255"/>
    </row>
    <row r="438" spans="1:24" ht="15.6">
      <c r="A438" s="255"/>
      <c r="B438" s="207">
        <f>+'Ark1'!C5195</f>
        <v>2023</v>
      </c>
      <c r="C438" s="207">
        <f>+'Ark1'!J5195</f>
        <v>643</v>
      </c>
      <c r="D438" s="207" t="s">
        <v>56</v>
      </c>
      <c r="E438" s="207">
        <f>+'Ark1'!D5195</f>
        <v>12</v>
      </c>
      <c r="F438" s="207" t="s">
        <v>578</v>
      </c>
      <c r="G438" s="90">
        <f>+'Ark1'!Q5195</f>
        <v>0</v>
      </c>
      <c r="H438" s="91">
        <f>+'Ark1'!R5195</f>
        <v>0</v>
      </c>
      <c r="I438" s="90" t="str">
        <f>IF(H438=0,"",'Ark1'!S5195)</f>
        <v/>
      </c>
      <c r="J438" s="255"/>
      <c r="K438" s="177" t="str">
        <f>IF(H438=0,"",100*H438/Måned!$G34)</f>
        <v/>
      </c>
      <c r="L438" s="255"/>
      <c r="M438" s="177" t="str">
        <f>+IF(H438=0,"",'Ark1'!AA5195)</f>
        <v/>
      </c>
      <c r="N438" s="177">
        <f>+IF(I438=0,"",'Ark1'!AB5195)</f>
        <v>0</v>
      </c>
      <c r="O438" s="250" t="str">
        <f>IF(H438=0,"",'Ark1'!W5195)</f>
        <v/>
      </c>
      <c r="P438" s="177" t="str">
        <f>IF(H438=0,"",'Ark1'!X5195)</f>
        <v/>
      </c>
      <c r="Q438" s="249"/>
      <c r="R438" s="177" t="str">
        <f>IF(H438=0,"",'Ark1'!AA5195)</f>
        <v/>
      </c>
      <c r="S438" s="177" t="str">
        <f>IF(H438=0,"",'Ark1'!AB5195)</f>
        <v/>
      </c>
      <c r="T438" s="177" t="str">
        <f>IF(H438=0,"",'Ark1'!AC5195)</f>
        <v/>
      </c>
      <c r="U438" s="83"/>
      <c r="V438" s="91" t="str">
        <f t="shared" si="32"/>
        <v/>
      </c>
      <c r="W438" s="177">
        <f>+'Ark1'!V5195</f>
        <v>0</v>
      </c>
      <c r="X438" s="255"/>
    </row>
    <row r="439" spans="1:24">
      <c r="A439" s="255"/>
      <c r="B439" s="255"/>
      <c r="C439" s="255"/>
      <c r="D439" s="255"/>
      <c r="E439" s="255"/>
      <c r="F439" s="255"/>
      <c r="G439" s="255"/>
      <c r="H439" s="255"/>
      <c r="I439" s="255"/>
      <c r="J439" s="255"/>
      <c r="K439" s="255"/>
      <c r="L439" s="255"/>
      <c r="M439" s="255"/>
      <c r="N439" s="255"/>
      <c r="O439" s="255"/>
      <c r="P439" s="255"/>
      <c r="Q439" s="255"/>
      <c r="R439" s="255"/>
      <c r="S439" s="255"/>
      <c r="T439" s="255"/>
      <c r="U439" s="255"/>
      <c r="V439" s="255"/>
      <c r="W439" s="255"/>
      <c r="X439" s="255"/>
    </row>
    <row r="440" spans="1:24">
      <c r="A440" s="255"/>
      <c r="B440" s="255"/>
      <c r="C440" s="255"/>
      <c r="D440" s="255"/>
      <c r="E440" s="255"/>
      <c r="F440" s="255"/>
      <c r="G440" s="255"/>
      <c r="H440" s="255"/>
      <c r="I440" s="255"/>
      <c r="J440" s="255"/>
      <c r="K440" s="255"/>
      <c r="L440" s="255"/>
      <c r="M440" s="255"/>
      <c r="N440" s="255"/>
      <c r="O440" s="255"/>
      <c r="P440" s="255"/>
      <c r="Q440" s="255"/>
      <c r="R440" s="255"/>
      <c r="S440" s="255"/>
      <c r="T440" s="255"/>
      <c r="U440" s="255"/>
      <c r="V440" s="255"/>
      <c r="W440" s="255"/>
      <c r="X440" s="255"/>
    </row>
  </sheetData>
  <mergeCells count="1">
    <mergeCell ref="T4:V4"/>
  </mergeCells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330"/>
  <sheetViews>
    <sheetView zoomScale="92" zoomScaleNormal="92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U20" sqref="U20"/>
    </sheetView>
  </sheetViews>
  <sheetFormatPr baseColWidth="10" defaultRowHeight="15"/>
  <cols>
    <col min="1" max="1" width="1.90625" customWidth="1"/>
    <col min="2" max="2" width="5.81640625" customWidth="1"/>
    <col min="3" max="3" width="2.81640625" customWidth="1"/>
    <col min="4" max="4" width="16.54296875" customWidth="1"/>
    <col min="5" max="5" width="7.54296875" customWidth="1"/>
    <col min="6" max="6" width="6.36328125" customWidth="1"/>
    <col min="7" max="7" width="6.90625" customWidth="1"/>
    <col min="8" max="8" width="6" customWidth="1"/>
    <col min="9" max="9" width="5.54296875" customWidth="1"/>
    <col min="10" max="10" width="6.08984375" customWidth="1"/>
    <col min="11" max="11" width="7.453125" customWidth="1"/>
    <col min="12" max="12" width="5.36328125" customWidth="1"/>
    <col min="13" max="13" width="7.1796875" style="96" customWidth="1"/>
    <col min="14" max="14" width="5.1796875" customWidth="1"/>
    <col min="15" max="15" width="5.54296875" style="96" customWidth="1"/>
    <col min="16" max="16" width="6.453125" style="96" customWidth="1"/>
    <col min="17" max="17" width="9.36328125" style="9" customWidth="1"/>
    <col min="18" max="18" width="6.6328125" style="9" customWidth="1"/>
    <col min="19" max="19" width="8" customWidth="1"/>
    <col min="20" max="20" width="7.36328125" style="9" customWidth="1"/>
    <col min="21" max="22" width="6.81640625" style="96" customWidth="1"/>
    <col min="23" max="23" width="9.36328125" customWidth="1"/>
    <col min="24" max="24" width="9.453125" style="96" customWidth="1"/>
    <col min="29" max="29" width="15" customWidth="1"/>
    <col min="30" max="30" width="14" customWidth="1"/>
    <col min="31" max="31" width="12.54296875" customWidth="1"/>
    <col min="32" max="32" width="10.90625" customWidth="1"/>
  </cols>
  <sheetData>
    <row r="1" spans="1:32" ht="15.6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164"/>
      <c r="N1" s="42"/>
      <c r="O1" s="100"/>
      <c r="P1" s="100"/>
      <c r="Q1" s="64"/>
      <c r="R1" s="64"/>
      <c r="S1" s="39"/>
      <c r="T1" s="2"/>
      <c r="U1" s="4"/>
      <c r="V1" s="4"/>
      <c r="W1" s="4"/>
      <c r="X1"/>
    </row>
    <row r="2" spans="1:32" s="128" customFormat="1" ht="31.8">
      <c r="A2" s="145"/>
      <c r="B2" s="145"/>
      <c r="C2" s="145" t="s">
        <v>0</v>
      </c>
      <c r="D2" s="145"/>
      <c r="E2" s="145"/>
      <c r="F2" s="145"/>
      <c r="G2" s="145"/>
      <c r="H2" s="145" t="s">
        <v>502</v>
      </c>
      <c r="I2" s="145"/>
      <c r="J2" s="145"/>
      <c r="K2" s="145"/>
      <c r="L2" s="145"/>
      <c r="M2" s="147" t="str">
        <f>+År!B2</f>
        <v>Skålda purke</v>
      </c>
      <c r="N2" s="145"/>
      <c r="O2" s="147"/>
      <c r="P2" s="147"/>
      <c r="Q2" s="165"/>
      <c r="R2" s="165"/>
      <c r="S2" s="145"/>
      <c r="T2" s="2"/>
      <c r="U2" s="4"/>
      <c r="W2" s="146"/>
    </row>
    <row r="3" spans="1:32" ht="15.6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64"/>
      <c r="N3" s="42"/>
      <c r="O3" s="100"/>
      <c r="P3" s="100"/>
      <c r="Q3" s="64"/>
      <c r="R3" s="64"/>
      <c r="S3" s="39"/>
      <c r="T3" s="2"/>
      <c r="U3" s="4"/>
      <c r="V3" s="4"/>
      <c r="W3" s="4"/>
      <c r="X3"/>
    </row>
    <row r="4" spans="1:32" ht="21">
      <c r="A4" s="42"/>
      <c r="B4" s="42"/>
      <c r="C4" s="39"/>
      <c r="D4" s="39"/>
      <c r="E4" s="45" t="s">
        <v>8</v>
      </c>
      <c r="F4" s="27">
        <f>+År!R2</f>
        <v>24</v>
      </c>
      <c r="G4" s="39"/>
      <c r="H4" s="39"/>
      <c r="I4" s="39"/>
      <c r="J4" s="148" t="s">
        <v>453</v>
      </c>
      <c r="K4" s="100"/>
      <c r="L4" s="39"/>
      <c r="M4" s="317">
        <f>SUM(F10:F20)</f>
        <v>14103</v>
      </c>
      <c r="N4" s="318"/>
      <c r="O4" s="64"/>
      <c r="P4" s="39"/>
      <c r="Q4" s="39"/>
      <c r="R4" s="39"/>
      <c r="S4" s="39"/>
      <c r="T4" s="4"/>
      <c r="U4" s="4"/>
      <c r="V4"/>
      <c r="X4"/>
      <c r="AD4" s="5"/>
    </row>
    <row r="5" spans="1:32" ht="15.6">
      <c r="A5" s="45"/>
      <c r="B5" s="45"/>
      <c r="C5" s="39"/>
      <c r="D5" s="39"/>
      <c r="E5" s="45"/>
      <c r="F5" s="45"/>
      <c r="G5" s="45"/>
      <c r="H5" s="45"/>
      <c r="I5" s="45"/>
      <c r="J5" s="45"/>
      <c r="K5" s="45"/>
      <c r="L5" s="45"/>
      <c r="M5" s="148"/>
      <c r="N5" s="45"/>
      <c r="O5" s="148"/>
      <c r="P5" s="148"/>
      <c r="Q5" s="82"/>
      <c r="R5" s="64"/>
      <c r="S5" s="39"/>
      <c r="T5" s="2"/>
      <c r="U5" s="4"/>
      <c r="V5" s="4"/>
      <c r="W5" s="4"/>
      <c r="X5"/>
      <c r="AF5" s="5"/>
    </row>
    <row r="6" spans="1:32" ht="15.6">
      <c r="A6" s="45"/>
      <c r="B6" s="45"/>
      <c r="C6" s="39"/>
      <c r="D6" s="39"/>
      <c r="E6" s="45"/>
      <c r="F6" s="45"/>
      <c r="G6" s="45"/>
      <c r="H6" s="45"/>
      <c r="I6" s="45"/>
      <c r="J6" s="45"/>
      <c r="K6" s="45"/>
      <c r="L6" s="45"/>
      <c r="M6" s="148"/>
      <c r="N6" s="45"/>
      <c r="O6" s="148"/>
      <c r="P6" s="148"/>
      <c r="Q6" s="82" t="s">
        <v>546</v>
      </c>
      <c r="R6" s="82" t="s">
        <v>3</v>
      </c>
      <c r="S6" s="39"/>
      <c r="T6" s="2"/>
      <c r="U6" s="4"/>
      <c r="V6" s="4"/>
      <c r="W6" s="4"/>
      <c r="X6"/>
      <c r="AF6" s="5"/>
    </row>
    <row r="7" spans="1:32" ht="15.6">
      <c r="A7" s="39"/>
      <c r="B7" s="39"/>
      <c r="C7" s="39"/>
      <c r="D7" s="39"/>
      <c r="E7" s="34" t="s">
        <v>3</v>
      </c>
      <c r="F7" s="72"/>
      <c r="G7" s="72" t="s">
        <v>3</v>
      </c>
      <c r="H7" s="45"/>
      <c r="I7" s="45"/>
      <c r="J7" s="45"/>
      <c r="K7" s="45"/>
      <c r="L7" s="45"/>
      <c r="M7" s="95" t="s">
        <v>18</v>
      </c>
      <c r="N7" s="45"/>
      <c r="O7" s="95" t="s">
        <v>476</v>
      </c>
      <c r="P7" s="95" t="s">
        <v>476</v>
      </c>
      <c r="Q7" s="72" t="s">
        <v>547</v>
      </c>
      <c r="R7" s="72" t="s">
        <v>11</v>
      </c>
      <c r="S7" s="39"/>
      <c r="T7" s="2"/>
      <c r="U7" s="4"/>
      <c r="V7" s="4"/>
      <c r="W7" s="4"/>
      <c r="X7"/>
    </row>
    <row r="8" spans="1:32" ht="15.6">
      <c r="A8" s="39"/>
      <c r="B8" s="39"/>
      <c r="C8" s="39"/>
      <c r="D8" s="39"/>
      <c r="E8" s="34" t="s">
        <v>526</v>
      </c>
      <c r="F8" s="72" t="s">
        <v>3</v>
      </c>
      <c r="G8" s="72" t="s">
        <v>482</v>
      </c>
      <c r="H8" s="95" t="s">
        <v>3</v>
      </c>
      <c r="I8" s="95"/>
      <c r="J8" s="95" t="s">
        <v>1</v>
      </c>
      <c r="K8" s="34" t="s">
        <v>18</v>
      </c>
      <c r="L8" s="95"/>
      <c r="M8" s="95" t="s">
        <v>480</v>
      </c>
      <c r="N8" s="95"/>
      <c r="O8" s="95" t="s">
        <v>480</v>
      </c>
      <c r="P8" s="95"/>
      <c r="Q8" s="72" t="s">
        <v>31</v>
      </c>
      <c r="R8" s="72" t="s">
        <v>533</v>
      </c>
      <c r="S8" s="39"/>
      <c r="T8" s="4"/>
      <c r="U8" s="52"/>
      <c r="V8" s="1"/>
      <c r="W8" s="5"/>
      <c r="X8"/>
    </row>
    <row r="9" spans="1:32" ht="15.6">
      <c r="A9" s="39"/>
      <c r="B9" s="45" t="s">
        <v>63</v>
      </c>
      <c r="C9" s="45" t="s">
        <v>0</v>
      </c>
      <c r="D9" s="42"/>
      <c r="E9" s="34" t="s">
        <v>505</v>
      </c>
      <c r="F9" s="72" t="s">
        <v>11</v>
      </c>
      <c r="G9" s="72" t="s">
        <v>475</v>
      </c>
      <c r="H9" s="95" t="s">
        <v>444</v>
      </c>
      <c r="I9" s="130" t="s">
        <v>532</v>
      </c>
      <c r="J9" s="95" t="s">
        <v>444</v>
      </c>
      <c r="K9" s="34" t="s">
        <v>475</v>
      </c>
      <c r="L9" s="130" t="s">
        <v>532</v>
      </c>
      <c r="M9" s="95" t="s">
        <v>477</v>
      </c>
      <c r="N9" s="130" t="s">
        <v>532</v>
      </c>
      <c r="O9" s="95" t="s">
        <v>477</v>
      </c>
      <c r="P9" s="95" t="s">
        <v>478</v>
      </c>
      <c r="Q9" s="72" t="s">
        <v>484</v>
      </c>
      <c r="R9" s="72" t="s">
        <v>540</v>
      </c>
      <c r="S9" s="39"/>
      <c r="T9" s="4"/>
      <c r="U9" s="52"/>
      <c r="V9" s="1"/>
      <c r="W9" s="5"/>
      <c r="X9"/>
    </row>
    <row r="10" spans="1:32" ht="15.6">
      <c r="A10" s="39"/>
      <c r="B10" s="60">
        <f>+'Ark1'!C2680</f>
        <v>2024</v>
      </c>
      <c r="C10" s="60">
        <f>+'Ark1'!L2680</f>
        <v>1</v>
      </c>
      <c r="D10" s="98" t="str">
        <f>VLOOKUP(C10,RNR!$G$1:$H$10,2)</f>
        <v>P-</v>
      </c>
      <c r="E10" s="60">
        <f>+'Ark1'!Q2680</f>
        <v>0</v>
      </c>
      <c r="F10" s="76">
        <f>+'Ark1'!R2680</f>
        <v>0</v>
      </c>
      <c r="G10" s="76" t="str">
        <f>+IF(F10=0,"",'Ark1'!S2680)</f>
        <v/>
      </c>
      <c r="H10" s="98" t="str">
        <f>+IF(F10=0,"",'Ark1'!T2680)</f>
        <v/>
      </c>
      <c r="I10" s="98" t="str">
        <f>+IF(F10=0,"",H10-H22)</f>
        <v/>
      </c>
      <c r="J10" s="98" t="str">
        <f>+IF(F10=0,"",'Ark1'!U2680)</f>
        <v/>
      </c>
      <c r="K10" s="61" t="str">
        <f>+IF(F10=0,"",'Ark1'!W2680)</f>
        <v/>
      </c>
      <c r="L10" s="98" t="str">
        <f>+IF(F10=0,"",K10-K22)</f>
        <v/>
      </c>
      <c r="M10" s="98" t="str">
        <f>+IF(F10=0,"",'Ark1'!Y2680)</f>
        <v/>
      </c>
      <c r="N10" s="98" t="str">
        <f>+IF(F10=0,"",M10-M22)</f>
        <v/>
      </c>
      <c r="O10" s="98" t="str">
        <f>+IF(F10=0,"",'Ark1'!AA2680)</f>
        <v/>
      </c>
      <c r="P10" s="98" t="str">
        <f>+IF(F10=0,"",'Ark1'!AB2680)</f>
        <v/>
      </c>
      <c r="Q10" s="76" t="str">
        <f>+IF(F10=0,"",'Ark1'!AC2680)</f>
        <v/>
      </c>
      <c r="R10" s="76" t="str">
        <f>+IF(F10=0,"",F10/E10)</f>
        <v/>
      </c>
      <c r="S10" s="39"/>
      <c r="T10" s="4"/>
      <c r="U10" s="52"/>
      <c r="V10" s="1"/>
      <c r="W10" s="5"/>
      <c r="X10"/>
    </row>
    <row r="11" spans="1:32" ht="15.6">
      <c r="A11" s="39"/>
      <c r="B11" s="60">
        <f>+'Ark1'!C2681</f>
        <v>2024</v>
      </c>
      <c r="C11" s="60">
        <f>+'Ark1'!L2681</f>
        <v>2</v>
      </c>
      <c r="D11" s="98" t="str">
        <f>VLOOKUP(C11,RNR!$G$1:$H$10,2)</f>
        <v>P</v>
      </c>
      <c r="E11" s="60">
        <f>+'Ark1'!Q2681</f>
        <v>11</v>
      </c>
      <c r="F11" s="76">
        <f>+'Ark1'!R2681</f>
        <v>13</v>
      </c>
      <c r="G11" s="76">
        <f>+IF(F11=0,"",'Ark1'!S2681)</f>
        <v>13</v>
      </c>
      <c r="H11" s="98">
        <f>+IF(F11=0,"",'Ark1'!T2681)</f>
        <v>9.2178969013684997E-2</v>
      </c>
      <c r="I11" s="98">
        <f>+IF(F11=0,"",H11-H23)</f>
        <v>-0.12714933804594483</v>
      </c>
      <c r="J11" s="98">
        <f>+IF(F11=0,"",'Ark1'!U2681)</f>
        <v>0.12271037187428878</v>
      </c>
      <c r="K11" s="61">
        <f>+IF(F11=0,"",'Ark1'!W2681)</f>
        <v>36.384615384615373</v>
      </c>
      <c r="L11" s="98">
        <f>+IF(F11=0,"",K11-K23)</f>
        <v>0.19106699751858969</v>
      </c>
      <c r="M11" s="98">
        <f>+IF(F11=0,"",'Ark1'!Y2681)</f>
        <v>204.00769230769225</v>
      </c>
      <c r="N11" s="98">
        <f>+IF(F11=0,"",M11-M23)</f>
        <v>-15.529807692307799</v>
      </c>
      <c r="O11" s="98">
        <f>+IF(F11=0,"",'Ark1'!AA2681)</f>
        <v>50.533545013165615</v>
      </c>
      <c r="P11" s="98">
        <f>+IF(F11=0,"",'Ark1'!AB2681)</f>
        <v>1.7775723089678748</v>
      </c>
      <c r="Q11" s="76">
        <f>+IF(F11=0,"",'Ark1'!AC2681)</f>
        <v>-23.415811190562874</v>
      </c>
      <c r="R11" s="76">
        <f t="shared" ref="R11:R14" si="0">+IF(F11=0,"",F11/E11)</f>
        <v>1.1818181818181819</v>
      </c>
      <c r="S11" s="39"/>
      <c r="T11" s="4"/>
      <c r="U11" s="52"/>
      <c r="V11" s="1"/>
      <c r="W11" s="5"/>
      <c r="X11"/>
    </row>
    <row r="12" spans="1:32" ht="15.6">
      <c r="A12" s="39"/>
      <c r="B12" s="60">
        <f>+'Ark1'!C2682</f>
        <v>2024</v>
      </c>
      <c r="C12" s="60">
        <f>+'Ark1'!L2682</f>
        <v>5</v>
      </c>
      <c r="D12" s="98" t="str">
        <f>VLOOKUP(C12,RNR!$G$1:$H$10,2)</f>
        <v>O</v>
      </c>
      <c r="E12" s="60">
        <f>+'Ark1'!Q2682</f>
        <v>24</v>
      </c>
      <c r="F12" s="76">
        <f>+'Ark1'!R2682</f>
        <v>33</v>
      </c>
      <c r="G12" s="76">
        <f>+IF(F12=0,"",'Ark1'!S2682)</f>
        <v>33</v>
      </c>
      <c r="H12" s="98">
        <f>+IF(F12=0,"",'Ark1'!T2682)</f>
        <v>0.2339927674962774</v>
      </c>
      <c r="I12" s="98">
        <f t="shared" ref="I12:I16" si="1">+IF(F12=0,"",H12-H24)</f>
        <v>-0.10870771228439419</v>
      </c>
      <c r="J12" s="98">
        <f>+IF(F12=0,"",'Ark1'!U2682)</f>
        <v>0.30150356179798182</v>
      </c>
      <c r="K12" s="61">
        <f>+IF(F12=0,"",'Ark1'!W2682)</f>
        <v>42.303030303030312</v>
      </c>
      <c r="L12" s="98">
        <f t="shared" ref="L12:L16" si="2">+IF(F12=0,"",K12-K24)</f>
        <v>-0.37043908472478648</v>
      </c>
      <c r="M12" s="98">
        <f>+IF(F12=0,"",'Ark1'!Y2682)</f>
        <v>197.46363636363628</v>
      </c>
      <c r="N12" s="98">
        <f t="shared" ref="N12:N16" si="3">+IF(F12=0,"",M12-M24)</f>
        <v>-16.560363636363689</v>
      </c>
      <c r="O12" s="98">
        <f>+IF(F12=0,"",'Ark1'!AA2682)</f>
        <v>36.067519327135045</v>
      </c>
      <c r="P12" s="98">
        <f>+IF(F12=0,"",'Ark1'!AB2682)</f>
        <v>1.3813662206109998</v>
      </c>
      <c r="Q12" s="76">
        <f>+IF(F12=0,"",'Ark1'!AC2682)</f>
        <v>1.0135162937737749</v>
      </c>
      <c r="R12" s="76">
        <f t="shared" si="0"/>
        <v>1.375</v>
      </c>
      <c r="S12" s="39"/>
      <c r="T12" s="4"/>
      <c r="U12" s="52"/>
      <c r="V12" s="1"/>
      <c r="W12" s="5"/>
      <c r="X12"/>
    </row>
    <row r="13" spans="1:32" ht="15.6">
      <c r="A13" s="39"/>
      <c r="B13" s="60">
        <f>+'Ark1'!C2683</f>
        <v>2024</v>
      </c>
      <c r="C13" s="60">
        <f>+'Ark1'!L2683</f>
        <v>8</v>
      </c>
      <c r="D13" s="98" t="str">
        <f>VLOOKUP(C13,RNR!$G$1:$H$10,2)</f>
        <v>R</v>
      </c>
      <c r="E13" s="60">
        <f>+'Ark1'!Q2683</f>
        <v>199</v>
      </c>
      <c r="F13" s="76">
        <f>+'Ark1'!R2683</f>
        <v>602</v>
      </c>
      <c r="G13" s="76">
        <f>+IF(F13=0,"",'Ark1'!S2683)</f>
        <v>602</v>
      </c>
      <c r="H13" s="98">
        <f>+IF(F13=0,"",'Ark1'!T2683)</f>
        <v>4.2685953343260303</v>
      </c>
      <c r="I13" s="98">
        <f t="shared" si="1"/>
        <v>-8.3066533367519568E-3</v>
      </c>
      <c r="J13" s="98">
        <f>+IF(F13=0,"",'Ark1'!U2683)</f>
        <v>5.2191352483819804</v>
      </c>
      <c r="K13" s="61">
        <f>+IF(F13=0,"",'Ark1'!W2683)</f>
        <v>48.157807308970085</v>
      </c>
      <c r="L13" s="98">
        <f t="shared" si="2"/>
        <v>1.8384232046997795E-2</v>
      </c>
      <c r="M13" s="98">
        <f>+IF(F13=0,"",'Ark1'!Y2683)</f>
        <v>187.37458471760817</v>
      </c>
      <c r="N13" s="98">
        <f t="shared" si="3"/>
        <v>-2.4266973336740136</v>
      </c>
      <c r="O13" s="98">
        <f>+IF(F13=0,"",'Ark1'!AA2683)</f>
        <v>35.011170527484047</v>
      </c>
      <c r="P13" s="98">
        <f>+IF(F13=0,"",'Ark1'!AB2683)</f>
        <v>1.4501737240688997</v>
      </c>
      <c r="Q13" s="76">
        <f>+IF(F13=0,"",'Ark1'!AC2683)</f>
        <v>0.39036412307262736</v>
      </c>
      <c r="R13" s="76">
        <f t="shared" si="0"/>
        <v>3.0251256281407035</v>
      </c>
      <c r="S13" s="39"/>
      <c r="T13" s="4"/>
      <c r="U13" s="52"/>
      <c r="V13" s="1"/>
      <c r="W13" s="5"/>
      <c r="X13"/>
      <c r="Y13" s="2"/>
      <c r="Z13" s="2"/>
      <c r="AA13" s="2"/>
    </row>
    <row r="14" spans="1:32" ht="15.6">
      <c r="A14" s="39"/>
      <c r="B14" s="60">
        <f>+'Ark1'!C2684</f>
        <v>2024</v>
      </c>
      <c r="C14" s="60">
        <f>+'Ark1'!L2684</f>
        <v>11</v>
      </c>
      <c r="D14" s="98" t="str">
        <f>VLOOKUP(C14,RNR!$G$1:$H$10,2)</f>
        <v>U</v>
      </c>
      <c r="E14" s="60">
        <f>+'Ark1'!Q2684</f>
        <v>345</v>
      </c>
      <c r="F14" s="76">
        <f>+'Ark1'!R2684</f>
        <v>1675</v>
      </c>
      <c r="G14" s="76">
        <f>+IF(F14=0,"",'Ark1'!S2684)</f>
        <v>1675</v>
      </c>
      <c r="H14" s="98">
        <f>+IF(F14=0,"",'Ark1'!T2684)</f>
        <v>11.876905622917112</v>
      </c>
      <c r="I14" s="98">
        <f t="shared" si="1"/>
        <v>0.38958554066899609</v>
      </c>
      <c r="J14" s="98">
        <f>+IF(F14=0,"",'Ark1'!U2684)</f>
        <v>13.189127863828103</v>
      </c>
      <c r="K14" s="61">
        <f>+IF(F14=0,"",'Ark1'!W2684)</f>
        <v>52.49552238805969</v>
      </c>
      <c r="L14" s="98">
        <f t="shared" si="2"/>
        <v>0.11067751932461078</v>
      </c>
      <c r="M14" s="98">
        <f>+IF(F14=0,"",'Ark1'!Y2684)</f>
        <v>170.18053731343284</v>
      </c>
      <c r="N14" s="98">
        <f t="shared" si="3"/>
        <v>-2.0556202044669476</v>
      </c>
      <c r="O14" s="98">
        <f>+IF(F14=0,"",'Ark1'!AA2684)</f>
        <v>30.921404319409866</v>
      </c>
      <c r="P14" s="98">
        <f>+IF(F14=0,"",'Ark1'!AB2684)</f>
        <v>1.3948126537463963</v>
      </c>
      <c r="Q14" s="76">
        <f>+IF(F14=0,"",'Ark1'!AC2684)</f>
        <v>-12.917752815628738</v>
      </c>
      <c r="R14" s="76">
        <f t="shared" si="0"/>
        <v>4.8550724637681162</v>
      </c>
      <c r="S14" s="39"/>
      <c r="T14" s="4"/>
      <c r="U14" s="52"/>
      <c r="V14" s="11"/>
      <c r="W14" s="5"/>
      <c r="X14"/>
      <c r="Y14" s="2"/>
      <c r="Z14" s="2"/>
      <c r="AA14" s="4"/>
      <c r="AB14" s="4"/>
      <c r="AC14" s="4"/>
    </row>
    <row r="15" spans="1:32" s="304" customFormat="1" ht="15.6">
      <c r="A15" s="39"/>
      <c r="B15" s="60">
        <f>+'Ark1'!C2685</f>
        <v>2024</v>
      </c>
      <c r="C15" s="60">
        <f>+'Ark1'!L2685</f>
        <v>14</v>
      </c>
      <c r="D15" s="98" t="str">
        <f>VLOOKUP(C15,RNR!$G$1:$H$10,2)</f>
        <v>E</v>
      </c>
      <c r="E15" s="60">
        <f>+'Ark1'!Q2685</f>
        <v>426</v>
      </c>
      <c r="F15" s="76">
        <f>+'Ark1'!R2685</f>
        <v>4237</v>
      </c>
      <c r="G15" s="76">
        <f>+IF(F15=0,"",'Ark1'!S2685)</f>
        <v>4237</v>
      </c>
      <c r="H15" s="98">
        <f>+IF(F15=0,"",'Ark1'!T2685)</f>
        <v>30.043253208537195</v>
      </c>
      <c r="I15" s="98">
        <f t="shared" si="1"/>
        <v>-4.7248586321053665E-3</v>
      </c>
      <c r="J15" s="98">
        <f>+IF(F15=0,"",'Ark1'!U2685)</f>
        <v>30.749138931405067</v>
      </c>
      <c r="K15" s="61">
        <f>+IF(F15=0,"",'Ark1'!W2685)</f>
        <v>57.321453858862405</v>
      </c>
      <c r="L15" s="98">
        <f t="shared" si="2"/>
        <v>-9.9786228894060969E-3</v>
      </c>
      <c r="M15" s="98">
        <f>+IF(F15=0,"",'Ark1'!Y2685)</f>
        <v>156.84949256549413</v>
      </c>
      <c r="N15" s="98">
        <f t="shared" si="3"/>
        <v>-1.1606579819512604</v>
      </c>
      <c r="O15" s="98">
        <f>+IF(F15=0,"",'Ark1'!AA2685)</f>
        <v>28.299697603485647</v>
      </c>
      <c r="P15" s="98">
        <f>+IF(F15=0,"",'Ark1'!AB2685)</f>
        <v>1.3910075544636935</v>
      </c>
      <c r="Q15" s="76">
        <f>+IF(F15=0,"",'Ark1'!AC2685)</f>
        <v>-14.3985990262717</v>
      </c>
      <c r="R15" s="76">
        <f t="shared" ref="R15:R16" si="4">+IF(F15=0,"",F15/E15)</f>
        <v>9.9460093896713619</v>
      </c>
      <c r="S15" s="39"/>
      <c r="T15" s="4"/>
      <c r="U15" s="52"/>
      <c r="V15" s="11"/>
      <c r="W15" s="5"/>
      <c r="Y15" s="2"/>
      <c r="Z15" s="2"/>
      <c r="AA15" s="4"/>
      <c r="AB15" s="4"/>
      <c r="AC15" s="4"/>
    </row>
    <row r="16" spans="1:32" ht="15.6">
      <c r="A16" s="39"/>
      <c r="B16" s="60">
        <f>+'Ark1'!C2686</f>
        <v>2024</v>
      </c>
      <c r="C16" s="60">
        <f>+'Ark1'!L2686</f>
        <v>17</v>
      </c>
      <c r="D16" s="98" t="str">
        <f>VLOOKUP(C16,RNR!$G$1:$H$10,2)</f>
        <v>S</v>
      </c>
      <c r="E16" s="60">
        <f>+'Ark1'!Q2686</f>
        <v>410</v>
      </c>
      <c r="F16" s="76">
        <f>+'Ark1'!R2686</f>
        <v>7379</v>
      </c>
      <c r="G16" s="76">
        <f>+IF(F16=0,"",'Ark1'!S2686)</f>
        <v>7379</v>
      </c>
      <c r="H16" s="98">
        <f>+IF(F16=0,"",'Ark1'!T2686)</f>
        <v>52.322200950152464</v>
      </c>
      <c r="I16" s="98">
        <f t="shared" si="1"/>
        <v>-0.52906704162273144</v>
      </c>
      <c r="J16" s="98">
        <f>+IF(F16=0,"",'Ark1'!U2686)</f>
        <v>49.500117523601858</v>
      </c>
      <c r="K16" s="61">
        <f>+IF(F16=0,"",'Ark1'!W2686)</f>
        <v>62.503455752812016</v>
      </c>
      <c r="L16" s="98">
        <f t="shared" si="2"/>
        <v>-0.11410357801408111</v>
      </c>
      <c r="M16" s="98">
        <f>+IF(F16=0,"",'Ark1'!Y2686)</f>
        <v>144.98308713917851</v>
      </c>
      <c r="N16" s="98">
        <f t="shared" si="3"/>
        <v>-0.89647452597509414</v>
      </c>
      <c r="O16" s="98">
        <f>+IF(F16=0,"",'Ark1'!AA2686)</f>
        <v>26.954891948011632</v>
      </c>
      <c r="P16" s="98">
        <f>+IF(F16=0,"",'Ark1'!AB2686)</f>
        <v>1.8754648654722048</v>
      </c>
      <c r="Q16" s="76">
        <f>+IF(F16=0,"",'Ark1'!AC2686)</f>
        <v>-11.116784758349043</v>
      </c>
      <c r="R16" s="76">
        <f t="shared" si="4"/>
        <v>17.997560975609755</v>
      </c>
      <c r="S16" s="39"/>
      <c r="T16" s="4"/>
      <c r="U16" s="52"/>
      <c r="V16" s="1"/>
      <c r="W16" s="5"/>
      <c r="X16"/>
    </row>
    <row r="17" spans="1:29" s="306" customFormat="1" ht="10.050000000000001" customHeight="1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4"/>
      <c r="U17" s="52"/>
      <c r="V17" s="1"/>
      <c r="W17" s="5"/>
    </row>
    <row r="18" spans="1:29" s="306" customFormat="1" ht="15.6">
      <c r="A18" s="39"/>
      <c r="B18" s="60">
        <f>+'Ark1'!C2687</f>
        <v>2024</v>
      </c>
      <c r="C18" s="60">
        <f>+'Ark1'!L2687</f>
        <v>75</v>
      </c>
      <c r="D18" s="98" t="str">
        <f>VLOOKUP(C18,RNR!$G$1:$H$10,2)</f>
        <v>Krepert fjøs</v>
      </c>
      <c r="E18" s="60">
        <f>+'Ark1'!Q2687</f>
        <v>0</v>
      </c>
      <c r="F18" s="76">
        <f>+'Ark1'!R2687</f>
        <v>0</v>
      </c>
      <c r="G18" s="76" t="str">
        <f>+IF(F18=0,"",'Ark1'!S2687)</f>
        <v/>
      </c>
      <c r="H18" s="98" t="str">
        <f>+IF(F18=0,"",'Ark1'!T2687)</f>
        <v/>
      </c>
      <c r="I18" s="98" t="str">
        <f>+IF(F18=0,"",H18-#REF!)</f>
        <v/>
      </c>
      <c r="J18" s="98" t="str">
        <f>+IF(F18=0,"",'Ark1'!U2687)</f>
        <v/>
      </c>
      <c r="K18" s="61" t="str">
        <f>+IF(F18=0,"",'Ark1'!W2687)</f>
        <v/>
      </c>
      <c r="L18" s="98" t="str">
        <f>+IF(F18=0,"",K18-#REF!)</f>
        <v/>
      </c>
      <c r="M18" s="98" t="str">
        <f>+IF(F18=0,"",'Ark1'!Y2687)</f>
        <v/>
      </c>
      <c r="N18" s="98" t="str">
        <f>+IF(F18=0,"",M18-#REF!)</f>
        <v/>
      </c>
      <c r="O18" s="98" t="str">
        <f>+IF(F18=0,"",'Ark1'!AA2687)</f>
        <v/>
      </c>
      <c r="P18" s="98" t="str">
        <f>+IF(F18=0,"",'Ark1'!AB2687)</f>
        <v/>
      </c>
      <c r="Q18" s="76" t="str">
        <f>+IF(F18=0,"",'Ark1'!AC2687)</f>
        <v/>
      </c>
      <c r="R18" s="76" t="str">
        <f t="shared" ref="R18:R20" si="5">+IF(F18=0,"",F18/E18)</f>
        <v/>
      </c>
      <c r="S18" s="39"/>
      <c r="T18" s="4"/>
      <c r="U18" s="52"/>
      <c r="V18" s="1"/>
      <c r="W18" s="5"/>
    </row>
    <row r="19" spans="1:29" s="306" customFormat="1" ht="15.6">
      <c r="A19" s="39"/>
      <c r="B19" s="60">
        <f>+'Ark1'!C2688</f>
        <v>2024</v>
      </c>
      <c r="C19" s="60">
        <f>+'Ark1'!L2688</f>
        <v>76</v>
      </c>
      <c r="D19" s="98" t="str">
        <f>VLOOKUP(C19,RNR!$G$1:$H$10,2)</f>
        <v>Krepert transport</v>
      </c>
      <c r="E19" s="60">
        <f>+'Ark1'!Q2688</f>
        <v>0</v>
      </c>
      <c r="F19" s="76">
        <f>+'Ark1'!R2688</f>
        <v>0</v>
      </c>
      <c r="G19" s="76" t="str">
        <f>+IF(F19=0,"",'Ark1'!S2688)</f>
        <v/>
      </c>
      <c r="H19" s="98" t="str">
        <f>+IF(F19=0,"",'Ark1'!T2688)</f>
        <v/>
      </c>
      <c r="I19" s="98" t="str">
        <f>+IF(F19=0,"",H19-#REF!)</f>
        <v/>
      </c>
      <c r="J19" s="98" t="str">
        <f>+IF(F19=0,"",'Ark1'!U2688)</f>
        <v/>
      </c>
      <c r="K19" s="61" t="str">
        <f>+IF(F19=0,"",'Ark1'!W2688)</f>
        <v/>
      </c>
      <c r="L19" s="98" t="str">
        <f>+IF(F19=0,"",K19-#REF!)</f>
        <v/>
      </c>
      <c r="M19" s="98" t="str">
        <f>+IF(F19=0,"",'Ark1'!Y2688)</f>
        <v/>
      </c>
      <c r="N19" s="98" t="str">
        <f>+IF(F19=0,"",M19-#REF!)</f>
        <v/>
      </c>
      <c r="O19" s="98" t="str">
        <f>+IF(F19=0,"",'Ark1'!AA2688)</f>
        <v/>
      </c>
      <c r="P19" s="98" t="str">
        <f>+IF(F19=0,"",'Ark1'!AB2688)</f>
        <v/>
      </c>
      <c r="Q19" s="76" t="str">
        <f>+IF(F19=0,"",'Ark1'!AC2688)</f>
        <v/>
      </c>
      <c r="R19" s="76" t="str">
        <f t="shared" si="5"/>
        <v/>
      </c>
      <c r="S19" s="39"/>
      <c r="T19" s="4"/>
      <c r="U19" s="52"/>
      <c r="V19" s="1"/>
      <c r="W19" s="5"/>
    </row>
    <row r="20" spans="1:29" s="305" customFormat="1" ht="15.6">
      <c r="A20" s="39"/>
      <c r="B20" s="60">
        <f>+'Ark1'!C2689</f>
        <v>2024</v>
      </c>
      <c r="C20" s="60">
        <f>+'Ark1'!L2689</f>
        <v>99</v>
      </c>
      <c r="D20" s="98" t="str">
        <f>VLOOKUP(C20,RNR!$G$1:$H$10,2)</f>
        <v>Kasserte</v>
      </c>
      <c r="E20" s="60">
        <f>+'Ark1'!Q2689</f>
        <v>100</v>
      </c>
      <c r="F20" s="76">
        <f>+'Ark1'!R2689</f>
        <v>164</v>
      </c>
      <c r="G20" s="76">
        <f>+IF(F20=0,"",'Ark1'!S2689)</f>
        <v>134</v>
      </c>
      <c r="H20" s="98">
        <f>+IF(F20=0,"",'Ark1'!T2689)</f>
        <v>1.1628731475572569</v>
      </c>
      <c r="I20" s="98">
        <f>+IF(F20=0,"",H20-H32)</f>
        <v>0.39522407284855199</v>
      </c>
      <c r="J20" s="98">
        <f>+IF(F20=0,"",'Ark1'!U2689)</f>
        <v>0.91826649911070879</v>
      </c>
      <c r="K20" s="61">
        <f>+IF(F20=0,"",'Ark1'!W2689)</f>
        <v>62.022388059701491</v>
      </c>
      <c r="L20" s="98">
        <f>+IF(F20=0,"",K20-K32)</f>
        <v>0.57557954906319964</v>
      </c>
      <c r="M20" s="98">
        <f>+IF(F20=0,"",'Ark1'!Y2689)</f>
        <v>121.0134146341464</v>
      </c>
      <c r="N20" s="98">
        <f>+IF(F20=0,"",M20-M32)</f>
        <v>-2.2535496515679654</v>
      </c>
      <c r="O20" s="98">
        <f>+IF(F20=0,"",'Ark1'!AA2689)</f>
        <v>39.25775474528411</v>
      </c>
      <c r="P20" s="98">
        <f>+IF(F20=0,"",'Ark1'!AB2689)</f>
        <v>0</v>
      </c>
      <c r="Q20" s="76">
        <f>+IF(F20=0,"",'Ark1'!AC2689)</f>
        <v>0</v>
      </c>
      <c r="R20" s="76">
        <f t="shared" si="5"/>
        <v>1.64</v>
      </c>
      <c r="S20" s="39"/>
      <c r="T20" s="4"/>
      <c r="U20" s="52"/>
      <c r="V20" s="1"/>
      <c r="W20" s="5"/>
    </row>
    <row r="21" spans="1:29" ht="15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4"/>
      <c r="U21" s="52"/>
      <c r="V21" s="1"/>
      <c r="W21" s="5"/>
      <c r="X21"/>
    </row>
    <row r="22" spans="1:29" ht="15.6">
      <c r="A22" s="39"/>
      <c r="B22" s="304">
        <f>+'Ark1'!C2690</f>
        <v>2023</v>
      </c>
      <c r="C22" s="304">
        <f>+'Ark1'!L2690</f>
        <v>1</v>
      </c>
      <c r="D22" s="98" t="str">
        <f>VLOOKUP(C22,RNR!$G$1:$H$10,2)</f>
        <v>P-</v>
      </c>
      <c r="E22" s="304">
        <f>+'Ark1'!Q2690</f>
        <v>0</v>
      </c>
      <c r="F22" s="9">
        <f>+'Ark1'!R2690</f>
        <v>0</v>
      </c>
      <c r="G22" s="9">
        <f>+'Ark1'!S2690</f>
        <v>0</v>
      </c>
      <c r="H22" s="96">
        <f>+'Ark1'!T2690</f>
        <v>0</v>
      </c>
      <c r="I22" s="96"/>
      <c r="J22" s="96">
        <f>+'Ark1'!U2690</f>
        <v>0</v>
      </c>
      <c r="K22" s="1">
        <f>+'Ark1'!W2690</f>
        <v>0</v>
      </c>
      <c r="L22" s="96"/>
      <c r="M22" s="96">
        <f>+'Ark1'!Y2690</f>
        <v>0</v>
      </c>
      <c r="N22" s="96"/>
      <c r="O22" s="96">
        <f>+'Ark1'!AA2690</f>
        <v>0</v>
      </c>
      <c r="P22" s="96">
        <f>+'Ark1'!AB2690</f>
        <v>0</v>
      </c>
      <c r="Q22" s="9">
        <f>+'Ark1'!AC2690</f>
        <v>0</v>
      </c>
      <c r="R22" s="9" t="e">
        <f t="shared" ref="R22:R23" si="6">+F22/E22</f>
        <v>#DIV/0!</v>
      </c>
      <c r="S22" s="39"/>
      <c r="T22" s="4"/>
      <c r="U22" s="52"/>
      <c r="V22" s="1"/>
      <c r="W22" s="5"/>
      <c r="X22"/>
      <c r="Y22" s="2"/>
      <c r="Z22" s="2"/>
      <c r="AA22" s="2"/>
    </row>
    <row r="23" spans="1:29" s="304" customFormat="1" ht="15.6">
      <c r="A23" s="39"/>
      <c r="B23" s="304">
        <f>+'Ark1'!C2691</f>
        <v>2023</v>
      </c>
      <c r="C23" s="304">
        <f>+'Ark1'!L2691</f>
        <v>2</v>
      </c>
      <c r="D23" s="98" t="str">
        <f>VLOOKUP(C23,RNR!$G$1:$H$10,2)</f>
        <v>P</v>
      </c>
      <c r="E23" s="304">
        <f>+'Ark1'!Q2691</f>
        <v>11</v>
      </c>
      <c r="F23" s="9">
        <f>+'Ark1'!R2691</f>
        <v>32</v>
      </c>
      <c r="G23" s="9">
        <f>+'Ark1'!S2691</f>
        <v>31</v>
      </c>
      <c r="H23" s="96">
        <f>+'Ark1'!T2691</f>
        <v>0.21932830705962983</v>
      </c>
      <c r="I23" s="96"/>
      <c r="J23" s="96">
        <f>+'Ark1'!U2691</f>
        <v>0.31134361575627734</v>
      </c>
      <c r="K23" s="1">
        <f>+'Ark1'!W2691</f>
        <v>36.193548387096783</v>
      </c>
      <c r="L23" s="96"/>
      <c r="M23" s="96">
        <f>+'Ark1'!Y2691</f>
        <v>219.53750000000005</v>
      </c>
      <c r="N23" s="96"/>
      <c r="O23" s="96">
        <f>+'Ark1'!AA2691</f>
        <v>46.865107863607918</v>
      </c>
      <c r="P23" s="96">
        <f>+'Ark1'!AB2691</f>
        <v>1.4462265659005284</v>
      </c>
      <c r="Q23" s="9">
        <f>+'Ark1'!AC2691</f>
        <v>-3.9082363418959303</v>
      </c>
      <c r="R23" s="9">
        <f t="shared" si="6"/>
        <v>2.9090909090909092</v>
      </c>
      <c r="S23" s="39"/>
      <c r="T23" s="4"/>
      <c r="U23" s="52"/>
      <c r="V23" s="1"/>
      <c r="W23" s="5"/>
      <c r="Y23" s="2"/>
      <c r="Z23" s="2"/>
      <c r="AA23" s="2"/>
    </row>
    <row r="24" spans="1:29" ht="15.6">
      <c r="A24" s="39"/>
      <c r="B24">
        <f>+'Ark1'!C2692</f>
        <v>2023</v>
      </c>
      <c r="C24">
        <f>+'Ark1'!L2692</f>
        <v>5</v>
      </c>
      <c r="D24" s="98" t="str">
        <f>VLOOKUP(C24,RNR!$G$1:$H$10,2)</f>
        <v>O</v>
      </c>
      <c r="E24">
        <f>+'Ark1'!Q2692</f>
        <v>34</v>
      </c>
      <c r="F24" s="9">
        <f>+'Ark1'!R2692</f>
        <v>50</v>
      </c>
      <c r="G24" s="9">
        <f>+'Ark1'!S2692</f>
        <v>49</v>
      </c>
      <c r="H24" s="96">
        <f>+'Ark1'!T2692</f>
        <v>0.34270047978067159</v>
      </c>
      <c r="I24" s="96"/>
      <c r="J24" s="96">
        <f>+'Ark1'!U2692</f>
        <v>0.47425700349186872</v>
      </c>
      <c r="K24" s="1">
        <f>+'Ark1'!W2692</f>
        <v>42.673469387755098</v>
      </c>
      <c r="L24" s="96"/>
      <c r="M24" s="96">
        <f>+'Ark1'!Y2692</f>
        <v>214.02399999999997</v>
      </c>
      <c r="N24" s="96"/>
      <c r="O24" s="96">
        <f>+'Ark1'!AA2692</f>
        <v>35.632505434858039</v>
      </c>
      <c r="P24" s="96">
        <f>+'Ark1'!AB2692</f>
        <v>1.251737651036271</v>
      </c>
      <c r="Q24" s="9">
        <f>+'Ark1'!AC2692</f>
        <v>-9.1753982629445243</v>
      </c>
      <c r="R24" s="9">
        <f t="shared" ref="R24:R95" si="7">+F24/E24</f>
        <v>1.4705882352941178</v>
      </c>
      <c r="S24" s="39"/>
      <c r="T24" s="4"/>
      <c r="U24" s="52"/>
      <c r="V24" s="1"/>
      <c r="W24" s="5"/>
      <c r="X24"/>
      <c r="Y24" s="2"/>
      <c r="Z24" s="2"/>
      <c r="AA24" s="2"/>
    </row>
    <row r="25" spans="1:29" ht="15.6">
      <c r="A25" s="39"/>
      <c r="B25">
        <f>+'Ark1'!C2693</f>
        <v>2023</v>
      </c>
      <c r="C25">
        <f>+'Ark1'!L2693</f>
        <v>8</v>
      </c>
      <c r="D25" s="98" t="str">
        <f>VLOOKUP(C25,RNR!$G$1:$H$10,2)</f>
        <v>R</v>
      </c>
      <c r="E25">
        <f>+'Ark1'!Q2693</f>
        <v>198</v>
      </c>
      <c r="F25" s="9">
        <f>+'Ark1'!R2693</f>
        <v>624</v>
      </c>
      <c r="G25" s="9">
        <f>+'Ark1'!S2693</f>
        <v>624</v>
      </c>
      <c r="H25" s="96">
        <f>+'Ark1'!T2693</f>
        <v>4.2769019876627823</v>
      </c>
      <c r="I25" s="96"/>
      <c r="J25" s="96">
        <f>+'Ark1'!U2693</f>
        <v>5.2488601713418124</v>
      </c>
      <c r="K25" s="1">
        <f>+'Ark1'!W2693</f>
        <v>48.139423076923087</v>
      </c>
      <c r="L25" s="96"/>
      <c r="M25" s="96">
        <f>+'Ark1'!Y2693</f>
        <v>189.80128205128219</v>
      </c>
      <c r="N25" s="96"/>
      <c r="O25" s="96">
        <f>+'Ark1'!AA2693</f>
        <v>36.303001018809667</v>
      </c>
      <c r="P25" s="96">
        <f>+'Ark1'!AB2693</f>
        <v>1.3038836173801316</v>
      </c>
      <c r="Q25" s="9">
        <f>+'Ark1'!AC2693</f>
        <v>-9.3787937996906372</v>
      </c>
      <c r="R25" s="9">
        <f t="shared" si="7"/>
        <v>3.1515151515151514</v>
      </c>
      <c r="S25" s="39"/>
      <c r="T25" s="4"/>
      <c r="U25" s="52"/>
      <c r="V25" s="1"/>
      <c r="W25" s="5"/>
      <c r="X25"/>
      <c r="Y25" s="2"/>
      <c r="Z25" s="2"/>
      <c r="AA25" s="2"/>
    </row>
    <row r="26" spans="1:29" ht="15.6">
      <c r="A26" s="39"/>
      <c r="B26">
        <f>+'Ark1'!C2694</f>
        <v>2023</v>
      </c>
      <c r="C26">
        <f>+'Ark1'!L2694</f>
        <v>11</v>
      </c>
      <c r="D26" s="98" t="str">
        <f>VLOOKUP(C26,RNR!$G$1:$H$10,2)</f>
        <v>U</v>
      </c>
      <c r="E26">
        <f>+'Ark1'!Q2694</f>
        <v>373</v>
      </c>
      <c r="F26" s="9">
        <f>+'Ark1'!R2694</f>
        <v>1676</v>
      </c>
      <c r="G26" s="9">
        <f>+'Ark1'!S2694</f>
        <v>1676</v>
      </c>
      <c r="H26" s="96">
        <f>+'Ark1'!T2694</f>
        <v>11.487320082248116</v>
      </c>
      <c r="I26" s="96"/>
      <c r="J26" s="96">
        <f>+'Ark1'!U2694</f>
        <v>12.79321252126771</v>
      </c>
      <c r="K26" s="1">
        <f>+'Ark1'!W2694</f>
        <v>52.38484486873508</v>
      </c>
      <c r="L26" s="96"/>
      <c r="M26" s="96">
        <f>+'Ark1'!Y2694</f>
        <v>172.23615751789978</v>
      </c>
      <c r="N26" s="96"/>
      <c r="O26" s="96">
        <f>+'Ark1'!AA2694</f>
        <v>32.675004942675301</v>
      </c>
      <c r="P26" s="96">
        <f>+'Ark1'!AB2694</f>
        <v>1.4177478568069288</v>
      </c>
      <c r="Q26" s="9">
        <f>+'Ark1'!AC2694</f>
        <v>-11.70924224849516</v>
      </c>
      <c r="R26" s="9">
        <f t="shared" si="7"/>
        <v>4.4932975871313676</v>
      </c>
      <c r="S26" s="39"/>
      <c r="T26" s="4"/>
      <c r="U26" s="52"/>
      <c r="V26" s="1"/>
      <c r="W26" s="5"/>
      <c r="X26"/>
      <c r="Y26" s="2"/>
      <c r="Z26" s="2"/>
      <c r="AA26" s="2"/>
    </row>
    <row r="27" spans="1:29" ht="15.6">
      <c r="A27" s="39"/>
      <c r="B27">
        <f>+'Ark1'!C2695</f>
        <v>2023</v>
      </c>
      <c r="C27">
        <f>+'Ark1'!L2695</f>
        <v>14</v>
      </c>
      <c r="D27" s="98" t="str">
        <f>VLOOKUP(C27,RNR!$G$1:$H$10,2)</f>
        <v>E</v>
      </c>
      <c r="E27">
        <f>+'Ark1'!Q2695</f>
        <v>474</v>
      </c>
      <c r="F27" s="9">
        <f>+'Ark1'!R2695</f>
        <v>4384</v>
      </c>
      <c r="G27" s="9">
        <f>+'Ark1'!S2695</f>
        <v>4384</v>
      </c>
      <c r="H27" s="96">
        <f>+'Ark1'!T2695</f>
        <v>30.0479780671693</v>
      </c>
      <c r="I27" s="96"/>
      <c r="J27" s="96">
        <f>+'Ark1'!U2695</f>
        <v>30.699888943237696</v>
      </c>
      <c r="K27" s="1">
        <f>+'Ark1'!W2695</f>
        <v>57.331432481751811</v>
      </c>
      <c r="L27" s="96"/>
      <c r="M27" s="96">
        <f>+'Ark1'!Y2695</f>
        <v>158.01015054744539</v>
      </c>
      <c r="N27" s="96"/>
      <c r="O27" s="96">
        <f>+'Ark1'!AA2695</f>
        <v>29.410380999933992</v>
      </c>
      <c r="P27" s="96">
        <f>+'Ark1'!AB2695</f>
        <v>1.3787216227213701</v>
      </c>
      <c r="Q27" s="9">
        <f>+'Ark1'!AC2695</f>
        <v>-12.984146293752612</v>
      </c>
      <c r="R27" s="9">
        <f t="shared" si="7"/>
        <v>9.2489451476793256</v>
      </c>
      <c r="S27" s="39"/>
      <c r="T27" s="4"/>
      <c r="U27" s="52"/>
      <c r="V27" s="11"/>
      <c r="W27" s="5"/>
      <c r="X27"/>
      <c r="Y27" s="2"/>
      <c r="Z27" s="2"/>
      <c r="AA27" s="4"/>
      <c r="AB27" s="4"/>
      <c r="AC27" s="4"/>
    </row>
    <row r="28" spans="1:29" s="306" customFormat="1" ht="15.6">
      <c r="A28" s="39"/>
      <c r="B28" s="306">
        <f>+'Ark1'!C2696</f>
        <v>2023</v>
      </c>
      <c r="C28" s="306">
        <f>+'Ark1'!L2696</f>
        <v>17</v>
      </c>
      <c r="D28" s="98" t="str">
        <f>VLOOKUP(C28,RNR!$G$1:$H$10,2)</f>
        <v>S</v>
      </c>
      <c r="E28" s="306">
        <f>+'Ark1'!Q2696</f>
        <v>454</v>
      </c>
      <c r="F28" s="9">
        <f>+'Ark1'!R2696</f>
        <v>7711</v>
      </c>
      <c r="G28" s="9">
        <f>+'Ark1'!S2696</f>
        <v>7711</v>
      </c>
      <c r="H28" s="96">
        <f>+'Ark1'!T2696</f>
        <v>52.851267991775195</v>
      </c>
      <c r="I28" s="96"/>
      <c r="J28" s="96">
        <f>+'Ark1'!U2696</f>
        <v>49.852440622922977</v>
      </c>
      <c r="K28" s="1">
        <f>+'Ark1'!W2696</f>
        <v>62.617559330826097</v>
      </c>
      <c r="L28" s="96"/>
      <c r="M28" s="96">
        <f>+'Ark1'!Y2696</f>
        <v>145.8795616651536</v>
      </c>
      <c r="N28" s="96"/>
      <c r="O28" s="96">
        <f>+'Ark1'!AA2696</f>
        <v>25.863362569424861</v>
      </c>
      <c r="P28" s="96">
        <f>+'Ark1'!AB2696</f>
        <v>1.8974206760679295</v>
      </c>
      <c r="Q28" s="9">
        <f>+'Ark1'!AC2696</f>
        <v>-13.878906443497304</v>
      </c>
      <c r="R28" s="9">
        <f t="shared" ref="R28:R31" si="8">+F28/E28</f>
        <v>16.984581497797357</v>
      </c>
      <c r="S28" s="39"/>
      <c r="T28" s="4"/>
      <c r="U28" s="52"/>
      <c r="V28" s="11"/>
      <c r="W28" s="5"/>
      <c r="Y28" s="2"/>
      <c r="Z28" s="2"/>
      <c r="AA28" s="4"/>
      <c r="AB28" s="4"/>
      <c r="AC28" s="4"/>
    </row>
    <row r="29" spans="1:29" s="306" customFormat="1" ht="10.050000000000001" customHeight="1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4"/>
      <c r="U29" s="52"/>
      <c r="V29" s="11"/>
      <c r="W29" s="5"/>
      <c r="Y29" s="2"/>
      <c r="Z29" s="2"/>
      <c r="AA29" s="4"/>
      <c r="AB29" s="4"/>
      <c r="AC29" s="4"/>
    </row>
    <row r="30" spans="1:29" s="306" customFormat="1" ht="15.6">
      <c r="A30" s="39"/>
      <c r="B30" s="306">
        <f>+'Ark1'!C2697</f>
        <v>2023</v>
      </c>
      <c r="C30" s="306">
        <f>+'Ark1'!L2697</f>
        <v>75</v>
      </c>
      <c r="D30" s="98" t="str">
        <f>VLOOKUP(C30,RNR!$G$1:$H$10,2)</f>
        <v>Krepert fjøs</v>
      </c>
      <c r="E30" s="306">
        <f>+'Ark1'!Q2697</f>
        <v>0</v>
      </c>
      <c r="F30" s="9">
        <f>+'Ark1'!R2697</f>
        <v>0</v>
      </c>
      <c r="G30" s="9">
        <f>+'Ark1'!S2697</f>
        <v>0</v>
      </c>
      <c r="H30" s="96">
        <f>+'Ark1'!T2697</f>
        <v>0</v>
      </c>
      <c r="I30" s="96"/>
      <c r="J30" s="96">
        <f>+'Ark1'!U2697</f>
        <v>0</v>
      </c>
      <c r="K30" s="1">
        <f>+'Ark1'!W2697</f>
        <v>0</v>
      </c>
      <c r="L30" s="96"/>
      <c r="M30" s="96">
        <f>+'Ark1'!Y2697</f>
        <v>0</v>
      </c>
      <c r="N30" s="96"/>
      <c r="O30" s="96">
        <f>+'Ark1'!AA2697</f>
        <v>0</v>
      </c>
      <c r="P30" s="96">
        <f>+'Ark1'!AB2697</f>
        <v>0</v>
      </c>
      <c r="Q30" s="9">
        <f>+'Ark1'!AC2697</f>
        <v>0</v>
      </c>
      <c r="R30" s="9" t="e">
        <f t="shared" si="8"/>
        <v>#DIV/0!</v>
      </c>
      <c r="S30" s="39"/>
      <c r="T30" s="4"/>
      <c r="U30" s="52"/>
      <c r="V30" s="11"/>
      <c r="W30" s="5"/>
      <c r="Y30" s="2"/>
      <c r="Z30" s="2"/>
      <c r="AA30" s="4"/>
      <c r="AB30" s="4"/>
      <c r="AC30" s="4"/>
    </row>
    <row r="31" spans="1:29" ht="15.6">
      <c r="A31" s="39"/>
      <c r="B31" s="306">
        <f>+'Ark1'!C2698</f>
        <v>2023</v>
      </c>
      <c r="C31" s="306">
        <f>+'Ark1'!L2698</f>
        <v>76</v>
      </c>
      <c r="D31" s="98" t="str">
        <f>VLOOKUP(C31,RNR!$G$1:$H$10,2)</f>
        <v>Krepert transport</v>
      </c>
      <c r="E31" s="306">
        <f>+'Ark1'!Q2698</f>
        <v>1</v>
      </c>
      <c r="F31" s="9">
        <f>+'Ark1'!R2698</f>
        <v>1</v>
      </c>
      <c r="G31" s="9">
        <f>+'Ark1'!S2698</f>
        <v>1</v>
      </c>
      <c r="H31" s="96">
        <f>+'Ark1'!T2698</f>
        <v>6.8540095956134322E-3</v>
      </c>
      <c r="I31" s="96"/>
      <c r="J31" s="96">
        <f>+'Ark1'!U2698</f>
        <v>8.1456693867795645E-3</v>
      </c>
      <c r="K31" s="1">
        <f>+'Ark1'!W2698</f>
        <v>60</v>
      </c>
      <c r="L31" s="96"/>
      <c r="M31" s="96">
        <f>+'Ark1'!Y2698</f>
        <v>183.8</v>
      </c>
      <c r="N31" s="96"/>
      <c r="O31" s="96">
        <f>+'Ark1'!AA2698</f>
        <v>0</v>
      </c>
      <c r="P31" s="96">
        <f>+'Ark1'!AB2698</f>
        <v>0</v>
      </c>
      <c r="Q31" s="9">
        <f>+'Ark1'!AC2698</f>
        <v>0</v>
      </c>
      <c r="R31" s="9">
        <f t="shared" si="8"/>
        <v>1</v>
      </c>
      <c r="S31" s="39"/>
      <c r="T31" s="4"/>
      <c r="U31" s="52"/>
      <c r="V31" s="11"/>
      <c r="W31" s="5"/>
      <c r="X31"/>
      <c r="Y31" s="1"/>
      <c r="Z31" s="1"/>
      <c r="AA31" s="9"/>
      <c r="AB31" s="9"/>
      <c r="AC31" s="9"/>
    </row>
    <row r="32" spans="1:29" s="306" customFormat="1" ht="15.6">
      <c r="A32" s="39"/>
      <c r="B32" s="306">
        <f>+'Ark1'!C2699</f>
        <v>2023</v>
      </c>
      <c r="C32" s="306">
        <f>+'Ark1'!L2699</f>
        <v>99</v>
      </c>
      <c r="D32" s="98" t="str">
        <f>VLOOKUP(C32,RNR!$G$1:$H$10,2)</f>
        <v>Kasserte</v>
      </c>
      <c r="E32" s="306">
        <f>+'Ark1'!Q2699</f>
        <v>74</v>
      </c>
      <c r="F32" s="9">
        <f>+'Ark1'!R2699</f>
        <v>112</v>
      </c>
      <c r="G32" s="9">
        <f>+'Ark1'!S2699</f>
        <v>94</v>
      </c>
      <c r="H32" s="96">
        <f>+'Ark1'!T2699</f>
        <v>0.76764907470870491</v>
      </c>
      <c r="I32" s="96"/>
      <c r="J32" s="96">
        <f>+'Ark1'!U2699</f>
        <v>0.6118514525948856</v>
      </c>
      <c r="K32" s="1">
        <f>+'Ark1'!W2699</f>
        <v>61.446808510638292</v>
      </c>
      <c r="L32" s="96"/>
      <c r="M32" s="96">
        <f>+'Ark1'!Y2699</f>
        <v>123.26696428571437</v>
      </c>
      <c r="N32" s="96"/>
      <c r="O32" s="96">
        <f>+'Ark1'!AA2699</f>
        <v>38.24073694635171</v>
      </c>
      <c r="P32" s="96">
        <f>+'Ark1'!AB2699</f>
        <v>3.3883938995712106</v>
      </c>
      <c r="Q32" s="9">
        <f>+'Ark1'!AC2699</f>
        <v>-32.05408241668686</v>
      </c>
      <c r="R32" s="9">
        <f t="shared" ref="R32" si="9">+F32/E32</f>
        <v>1.5135135135135136</v>
      </c>
      <c r="S32" s="39"/>
      <c r="T32" s="4"/>
      <c r="U32" s="52"/>
      <c r="V32" s="11"/>
      <c r="W32" s="5"/>
      <c r="Y32" s="1"/>
      <c r="Z32" s="1"/>
      <c r="AA32" s="9"/>
      <c r="AB32" s="9"/>
      <c r="AC32" s="9"/>
    </row>
    <row r="33" spans="1:29" ht="15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4"/>
      <c r="U33" s="52"/>
      <c r="V33" s="11"/>
      <c r="W33" s="5"/>
      <c r="X33"/>
      <c r="Y33" s="1"/>
      <c r="Z33" s="1"/>
      <c r="AA33" s="9"/>
      <c r="AB33" s="9"/>
      <c r="AC33" s="9"/>
    </row>
    <row r="34" spans="1:29" ht="15.6">
      <c r="A34" s="39"/>
      <c r="B34" s="60">
        <f>+'Ark1'!C2700</f>
        <v>2022</v>
      </c>
      <c r="C34" s="60">
        <f>+'Ark1'!L2700</f>
        <v>1</v>
      </c>
      <c r="D34" s="98" t="str">
        <f>VLOOKUP(C34,RNR!$G$1:$H$10,2)</f>
        <v>P-</v>
      </c>
      <c r="E34" s="60">
        <f>+'Ark1'!Q2700</f>
        <v>0</v>
      </c>
      <c r="F34" s="76">
        <f>+'Ark1'!R2700</f>
        <v>0</v>
      </c>
      <c r="G34" s="76">
        <f>+'Ark1'!S2700</f>
        <v>0</v>
      </c>
      <c r="H34" s="98">
        <f>+'Ark1'!T2700</f>
        <v>0</v>
      </c>
      <c r="I34" s="98"/>
      <c r="J34" s="98">
        <f>+'Ark1'!U2700</f>
        <v>0</v>
      </c>
      <c r="K34" s="61">
        <f>+'Ark1'!W2700</f>
        <v>0</v>
      </c>
      <c r="L34" s="98"/>
      <c r="M34" s="98">
        <f>+'Ark1'!Y2700</f>
        <v>0</v>
      </c>
      <c r="N34" s="98"/>
      <c r="O34" s="98">
        <f>+'Ark1'!AA2700</f>
        <v>0</v>
      </c>
      <c r="P34" s="98">
        <f>+'Ark1'!AB2700</f>
        <v>0</v>
      </c>
      <c r="Q34" s="76">
        <f>+'Ark1'!AC2700</f>
        <v>0</v>
      </c>
      <c r="R34" s="76" t="e">
        <f t="shared" ref="R34:R35" si="10">+F34/E34</f>
        <v>#DIV/0!</v>
      </c>
      <c r="S34" s="39"/>
      <c r="T34" s="4"/>
      <c r="U34" s="52"/>
      <c r="V34" s="11"/>
      <c r="W34" s="5"/>
      <c r="X34"/>
      <c r="Y34" s="1"/>
      <c r="Z34" s="1"/>
      <c r="AA34" s="9"/>
      <c r="AB34" s="9"/>
      <c r="AC34" s="9"/>
    </row>
    <row r="35" spans="1:29" s="304" customFormat="1" ht="15.6">
      <c r="A35" s="39"/>
      <c r="B35" s="60">
        <f>+'Ark1'!C2701</f>
        <v>2022</v>
      </c>
      <c r="C35" s="60">
        <f>+'Ark1'!L2701</f>
        <v>2</v>
      </c>
      <c r="D35" s="98" t="str">
        <f>VLOOKUP(C35,RNR!$G$1:$H$10,2)</f>
        <v>P</v>
      </c>
      <c r="E35" s="60">
        <f>+'Ark1'!Q2701</f>
        <v>30</v>
      </c>
      <c r="F35" s="76">
        <f>+'Ark1'!R2701</f>
        <v>49</v>
      </c>
      <c r="G35" s="76">
        <f>+'Ark1'!S2701</f>
        <v>49</v>
      </c>
      <c r="H35" s="98">
        <f>+'Ark1'!T2701</f>
        <v>0.3317535545023696</v>
      </c>
      <c r="I35" s="98"/>
      <c r="J35" s="98">
        <f>+'Ark1'!U2701</f>
        <v>0.47438193007697538</v>
      </c>
      <c r="K35" s="61">
        <f>+'Ark1'!W2701</f>
        <v>36.877551020408163</v>
      </c>
      <c r="L35" s="98"/>
      <c r="M35" s="98">
        <f>+'Ark1'!Y2701</f>
        <v>220.05020408163256</v>
      </c>
      <c r="N35" s="98"/>
      <c r="O35" s="98">
        <f>+'Ark1'!AA2701</f>
        <v>37.842279642350007</v>
      </c>
      <c r="P35" s="98">
        <f>+'Ark1'!AB2701</f>
        <v>1.7336131087016955</v>
      </c>
      <c r="Q35" s="76">
        <f>+'Ark1'!AC2701</f>
        <v>26.282396676391073</v>
      </c>
      <c r="R35" s="76">
        <f t="shared" si="10"/>
        <v>1.6333333333333333</v>
      </c>
      <c r="S35" s="39"/>
      <c r="T35" s="4"/>
      <c r="U35" s="52"/>
      <c r="V35" s="11"/>
      <c r="W35" s="5"/>
      <c r="Y35" s="1"/>
      <c r="Z35" s="1"/>
      <c r="AA35" s="9"/>
      <c r="AB35" s="9"/>
      <c r="AC35" s="9"/>
    </row>
    <row r="36" spans="1:29" ht="15.6">
      <c r="A36" s="39"/>
      <c r="B36" s="60">
        <f>+'Ark1'!C2702</f>
        <v>2022</v>
      </c>
      <c r="C36" s="60">
        <f>+'Ark1'!L2702</f>
        <v>5</v>
      </c>
      <c r="D36" s="98" t="str">
        <f>VLOOKUP(C36,RNR!$G$1:$H$10,2)</f>
        <v>O</v>
      </c>
      <c r="E36" s="60">
        <f>+'Ark1'!Q2702</f>
        <v>63</v>
      </c>
      <c r="F36" s="76">
        <f>+'Ark1'!R2702</f>
        <v>98</v>
      </c>
      <c r="G36" s="76">
        <f>+'Ark1'!S2702</f>
        <v>98</v>
      </c>
      <c r="H36" s="98">
        <f>+'Ark1'!T2702</f>
        <v>0.66350710900473919</v>
      </c>
      <c r="I36" s="98"/>
      <c r="J36" s="98">
        <f>+'Ark1'!U2702</f>
        <v>0.89293946982025441</v>
      </c>
      <c r="K36" s="61">
        <f>+'Ark1'!W2702</f>
        <v>42.285714285714278</v>
      </c>
      <c r="L36" s="98"/>
      <c r="M36" s="98">
        <f>+'Ark1'!Y2702</f>
        <v>207.10265306122437</v>
      </c>
      <c r="N36" s="98"/>
      <c r="O36" s="98">
        <f>+'Ark1'!AA2702</f>
        <v>35.827588120222686</v>
      </c>
      <c r="P36" s="98">
        <f>+'Ark1'!AB2702</f>
        <v>1.3702375780893483</v>
      </c>
      <c r="Q36" s="76">
        <f>+'Ark1'!AC2702</f>
        <v>-23.563571252061287</v>
      </c>
      <c r="R36" s="76">
        <f t="shared" si="7"/>
        <v>1.5555555555555556</v>
      </c>
      <c r="S36" s="39"/>
      <c r="T36" s="4"/>
      <c r="U36" s="52"/>
      <c r="V36" s="5"/>
      <c r="W36" s="5"/>
      <c r="X36"/>
      <c r="Y36" s="1"/>
      <c r="Z36" s="1"/>
      <c r="AA36" s="9"/>
      <c r="AB36" s="9"/>
      <c r="AC36" s="9"/>
    </row>
    <row r="37" spans="1:29" ht="15.6">
      <c r="A37" s="39"/>
      <c r="B37" s="60">
        <f>+'Ark1'!C2703</f>
        <v>2022</v>
      </c>
      <c r="C37" s="60">
        <f>+'Ark1'!L2703</f>
        <v>8</v>
      </c>
      <c r="D37" s="98" t="str">
        <f>VLOOKUP(C37,RNR!$G$1:$H$10,2)</f>
        <v>R</v>
      </c>
      <c r="E37" s="60">
        <f>+'Ark1'!Q2703</f>
        <v>193</v>
      </c>
      <c r="F37" s="76">
        <f>+'Ark1'!R2703</f>
        <v>425</v>
      </c>
      <c r="G37" s="76">
        <f>+'Ark1'!S2703</f>
        <v>425</v>
      </c>
      <c r="H37" s="98">
        <f>+'Ark1'!T2703</f>
        <v>2.8774542992552461</v>
      </c>
      <c r="I37" s="98"/>
      <c r="J37" s="98">
        <f>+'Ark1'!U2703</f>
        <v>3.5781790524358197</v>
      </c>
      <c r="K37" s="61">
        <f>+'Ark1'!W2703</f>
        <v>47.534117647058807</v>
      </c>
      <c r="L37" s="98"/>
      <c r="M37" s="98">
        <f>+'Ark1'!Y2703</f>
        <v>191.3651529411764</v>
      </c>
      <c r="N37" s="98"/>
      <c r="O37" s="98">
        <f>+'Ark1'!AA2703</f>
        <v>36.403168860612944</v>
      </c>
      <c r="P37" s="98">
        <f>+'Ark1'!AB2703</f>
        <v>1.3103706652230147</v>
      </c>
      <c r="Q37" s="76">
        <f>+'Ark1'!AC2703</f>
        <v>-25.686127431754489</v>
      </c>
      <c r="R37" s="76">
        <f t="shared" si="7"/>
        <v>2.2020725388601035</v>
      </c>
      <c r="S37" s="39"/>
      <c r="T37" s="4"/>
      <c r="U37" s="52"/>
      <c r="V37" s="5"/>
      <c r="W37" s="5"/>
      <c r="X37"/>
      <c r="Y37" s="1"/>
      <c r="Z37" s="1"/>
      <c r="AA37" s="9"/>
      <c r="AB37" s="9"/>
      <c r="AC37" s="9"/>
    </row>
    <row r="38" spans="1:29" ht="15.6">
      <c r="A38" s="39"/>
      <c r="B38" s="60">
        <f>+'Ark1'!C2704</f>
        <v>2022</v>
      </c>
      <c r="C38" s="60">
        <f>+'Ark1'!L2704</f>
        <v>11</v>
      </c>
      <c r="D38" s="98" t="str">
        <f>VLOOKUP(C38,RNR!$G$1:$H$10,2)</f>
        <v>U</v>
      </c>
      <c r="E38" s="60">
        <f>+'Ark1'!Q2704</f>
        <v>388</v>
      </c>
      <c r="F38" s="76">
        <f>+'Ark1'!R2704</f>
        <v>1555</v>
      </c>
      <c r="G38" s="76">
        <f>+'Ark1'!S2704</f>
        <v>1555</v>
      </c>
      <c r="H38" s="98">
        <f>+'Ark1'!T2704</f>
        <v>10.52809749492214</v>
      </c>
      <c r="I38" s="98"/>
      <c r="J38" s="98">
        <f>+'Ark1'!U2704</f>
        <v>11.765429119984631</v>
      </c>
      <c r="K38" s="61">
        <f>+'Ark1'!W2704</f>
        <v>52.499035369774923</v>
      </c>
      <c r="L38" s="98"/>
      <c r="M38" s="98">
        <f>+'Ark1'!Y2704</f>
        <v>171.97570418006421</v>
      </c>
      <c r="N38" s="98"/>
      <c r="O38" s="98">
        <f>+'Ark1'!AA2704</f>
        <v>31.956245185709193</v>
      </c>
      <c r="P38" s="98">
        <f>+'Ark1'!AB2704</f>
        <v>1.361091994229356</v>
      </c>
      <c r="Q38" s="76">
        <f>+'Ark1'!AC2704</f>
        <v>-16.320459051567259</v>
      </c>
      <c r="R38" s="76">
        <f t="shared" si="7"/>
        <v>4.0077319587628866</v>
      </c>
      <c r="S38" s="39"/>
      <c r="T38" s="4"/>
      <c r="U38" s="52"/>
      <c r="V38" s="5"/>
      <c r="W38" s="5"/>
      <c r="X38"/>
      <c r="Y38" s="1"/>
      <c r="Z38" s="1"/>
      <c r="AA38" s="9"/>
      <c r="AB38" s="9"/>
      <c r="AC38" s="9"/>
    </row>
    <row r="39" spans="1:29" ht="15.6">
      <c r="A39" s="39"/>
      <c r="B39" s="60">
        <f>+'Ark1'!C2705</f>
        <v>2022</v>
      </c>
      <c r="C39" s="60">
        <f>+'Ark1'!L2705</f>
        <v>14</v>
      </c>
      <c r="D39" s="98" t="str">
        <f>VLOOKUP(C39,RNR!$G$1:$H$10,2)</f>
        <v>E</v>
      </c>
      <c r="E39" s="60">
        <f>+'Ark1'!Q2705</f>
        <v>502</v>
      </c>
      <c r="F39" s="76">
        <f>+'Ark1'!R2705</f>
        <v>4679</v>
      </c>
      <c r="G39" s="76">
        <f>+'Ark1'!S2705</f>
        <v>4676</v>
      </c>
      <c r="H39" s="98">
        <f>+'Ark1'!T2705</f>
        <v>31.679079214624245</v>
      </c>
      <c r="I39" s="98"/>
      <c r="J39" s="98">
        <f>+'Ark1'!U2705</f>
        <v>32.553604345058048</v>
      </c>
      <c r="K39" s="61">
        <f>+'Ark1'!W2705</f>
        <v>57.352437981180479</v>
      </c>
      <c r="L39" s="98"/>
      <c r="M39" s="98">
        <f>+'Ark1'!Y2705</f>
        <v>158.13782218422699</v>
      </c>
      <c r="N39" s="98"/>
      <c r="O39" s="98">
        <f>+'Ark1'!AA2705</f>
        <v>27.912084441784497</v>
      </c>
      <c r="P39" s="98">
        <f>+'Ark1'!AB2705</f>
        <v>1.3627061185642129</v>
      </c>
      <c r="Q39" s="76">
        <f>+'Ark1'!AC2705</f>
        <v>-12.808782533223837</v>
      </c>
      <c r="R39" s="76">
        <f t="shared" si="7"/>
        <v>9.3207171314741029</v>
      </c>
      <c r="S39" s="39"/>
      <c r="T39" s="4"/>
      <c r="U39" s="52"/>
      <c r="V39" s="5"/>
      <c r="W39" s="5"/>
      <c r="X39"/>
      <c r="Y39" s="1"/>
      <c r="Z39" s="1"/>
      <c r="AA39" s="9"/>
      <c r="AB39" s="9"/>
      <c r="AC39" s="9"/>
    </row>
    <row r="40" spans="1:29" s="306" customFormat="1" ht="15.6">
      <c r="A40" s="39"/>
      <c r="B40" s="60">
        <f>+'Ark1'!C2706</f>
        <v>2022</v>
      </c>
      <c r="C40" s="60">
        <f>+'Ark1'!L2706</f>
        <v>17</v>
      </c>
      <c r="D40" s="98" t="str">
        <f>VLOOKUP(C40,RNR!$G$1:$H$10,2)</f>
        <v>S</v>
      </c>
      <c r="E40" s="60">
        <f>+'Ark1'!Q2706</f>
        <v>494</v>
      </c>
      <c r="F40" s="76">
        <f>+'Ark1'!R2706</f>
        <v>7823</v>
      </c>
      <c r="G40" s="76">
        <f>+'Ark1'!S2706</f>
        <v>7823</v>
      </c>
      <c r="H40" s="98">
        <f>+'Ark1'!T2706</f>
        <v>52.965470548408923</v>
      </c>
      <c r="I40" s="98"/>
      <c r="J40" s="98">
        <f>+'Ark1'!U2706</f>
        <v>50.093405521603522</v>
      </c>
      <c r="K40" s="61">
        <f>+'Ark1'!W2706</f>
        <v>62.339639524479104</v>
      </c>
      <c r="L40" s="98"/>
      <c r="M40" s="98">
        <f>+'Ark1'!Y2706</f>
        <v>145.54488431547975</v>
      </c>
      <c r="N40" s="98"/>
      <c r="O40" s="98">
        <f>+'Ark1'!AA2706</f>
        <v>26.026370032949</v>
      </c>
      <c r="P40" s="98">
        <f>+'Ark1'!AB2706</f>
        <v>1.6923925317691044</v>
      </c>
      <c r="Q40" s="76">
        <f>+'Ark1'!AC2706</f>
        <v>-17.839995306792748</v>
      </c>
      <c r="R40" s="76">
        <f t="shared" ref="R40:R43" si="11">+F40/E40</f>
        <v>15.836032388663968</v>
      </c>
      <c r="S40" s="39"/>
      <c r="T40" s="4"/>
      <c r="U40" s="52"/>
      <c r="V40" s="5"/>
      <c r="W40" s="5"/>
      <c r="Y40" s="1"/>
      <c r="Z40" s="1"/>
      <c r="AA40" s="9"/>
      <c r="AB40" s="9"/>
      <c r="AC40" s="9"/>
    </row>
    <row r="41" spans="1:29" s="306" customFormat="1" ht="15.6">
      <c r="A41" s="39"/>
      <c r="B41" s="60">
        <f>+'Ark1'!C2707</f>
        <v>2022</v>
      </c>
      <c r="C41" s="60">
        <f>+'Ark1'!L2707</f>
        <v>75</v>
      </c>
      <c r="D41" s="98" t="str">
        <f>VLOOKUP(C41,RNR!$G$1:$H$10,2)</f>
        <v>Krepert fjøs</v>
      </c>
      <c r="E41" s="60">
        <f>+'Ark1'!Q2707</f>
        <v>0</v>
      </c>
      <c r="F41" s="76">
        <f>+'Ark1'!R2707</f>
        <v>0</v>
      </c>
      <c r="G41" s="76">
        <f>+'Ark1'!S2707</f>
        <v>0</v>
      </c>
      <c r="H41" s="98">
        <f>+'Ark1'!T2707</f>
        <v>0</v>
      </c>
      <c r="I41" s="98"/>
      <c r="J41" s="98">
        <f>+'Ark1'!U2707</f>
        <v>0</v>
      </c>
      <c r="K41" s="61">
        <f>+'Ark1'!W2707</f>
        <v>0</v>
      </c>
      <c r="L41" s="98"/>
      <c r="M41" s="98">
        <f>+'Ark1'!Y2707</f>
        <v>0</v>
      </c>
      <c r="N41" s="98"/>
      <c r="O41" s="98">
        <f>+'Ark1'!AA2707</f>
        <v>0</v>
      </c>
      <c r="P41" s="98">
        <f>+'Ark1'!AB2707</f>
        <v>0</v>
      </c>
      <c r="Q41" s="76">
        <f>+'Ark1'!AC2707</f>
        <v>0</v>
      </c>
      <c r="R41" s="76" t="e">
        <f t="shared" si="11"/>
        <v>#DIV/0!</v>
      </c>
      <c r="S41" s="39"/>
      <c r="T41" s="4"/>
      <c r="U41" s="52"/>
      <c r="V41" s="5"/>
      <c r="W41" s="5"/>
      <c r="Y41" s="1"/>
      <c r="Z41" s="1"/>
      <c r="AA41" s="9"/>
      <c r="AB41" s="9"/>
      <c r="AC41" s="9"/>
    </row>
    <row r="42" spans="1:29" s="306" customFormat="1" ht="15.6">
      <c r="A42" s="39"/>
      <c r="B42" s="60">
        <f>+'Ark1'!C2708</f>
        <v>2022</v>
      </c>
      <c r="C42" s="60">
        <f>+'Ark1'!L2708</f>
        <v>76</v>
      </c>
      <c r="D42" s="98" t="str">
        <f>VLOOKUP(C42,RNR!$G$1:$H$10,2)</f>
        <v>Krepert transport</v>
      </c>
      <c r="E42" s="60">
        <f>+'Ark1'!Q2708</f>
        <v>0</v>
      </c>
      <c r="F42" s="76">
        <f>+'Ark1'!R2708</f>
        <v>0</v>
      </c>
      <c r="G42" s="76">
        <f>+'Ark1'!S2708</f>
        <v>0</v>
      </c>
      <c r="H42" s="98">
        <f>+'Ark1'!T2708</f>
        <v>0</v>
      </c>
      <c r="I42" s="98"/>
      <c r="J42" s="98">
        <f>+'Ark1'!U2708</f>
        <v>0</v>
      </c>
      <c r="K42" s="61">
        <f>+'Ark1'!W2708</f>
        <v>0</v>
      </c>
      <c r="L42" s="98"/>
      <c r="M42" s="98">
        <f>+'Ark1'!Y2708</f>
        <v>0</v>
      </c>
      <c r="N42" s="98"/>
      <c r="O42" s="98">
        <f>+'Ark1'!AA2708</f>
        <v>0</v>
      </c>
      <c r="P42" s="98">
        <f>+'Ark1'!AB2708</f>
        <v>0</v>
      </c>
      <c r="Q42" s="76">
        <f>+'Ark1'!AC2708</f>
        <v>0</v>
      </c>
      <c r="R42" s="76" t="e">
        <f t="shared" si="11"/>
        <v>#DIV/0!</v>
      </c>
      <c r="S42" s="39"/>
      <c r="T42" s="4"/>
      <c r="U42" s="52"/>
      <c r="V42" s="5"/>
      <c r="W42" s="5"/>
      <c r="Y42" s="1"/>
      <c r="Z42" s="1"/>
      <c r="AA42" s="9"/>
      <c r="AB42" s="9"/>
      <c r="AC42" s="9"/>
    </row>
    <row r="43" spans="1:29" ht="15.6">
      <c r="A43" s="39"/>
      <c r="B43" s="60">
        <f>+'Ark1'!C2709</f>
        <v>2022</v>
      </c>
      <c r="C43" s="60">
        <f>+'Ark1'!L2709</f>
        <v>99</v>
      </c>
      <c r="D43" s="98" t="str">
        <f>VLOOKUP(C43,RNR!$G$1:$H$10,2)</f>
        <v>Kasserte</v>
      </c>
      <c r="E43" s="60">
        <f>+'Ark1'!Q2709</f>
        <v>89</v>
      </c>
      <c r="F43" s="76">
        <f>+'Ark1'!R2709</f>
        <v>141</v>
      </c>
      <c r="G43" s="76">
        <f>+'Ark1'!S2709</f>
        <v>104</v>
      </c>
      <c r="H43" s="98">
        <f>+'Ark1'!T2709</f>
        <v>0.95463777928232896</v>
      </c>
      <c r="I43" s="98"/>
      <c r="J43" s="98">
        <f>+'Ark1'!U2709</f>
        <v>0.64206056102073739</v>
      </c>
      <c r="K43" s="61">
        <f>+'Ark1'!W2709</f>
        <v>61.163461538461519</v>
      </c>
      <c r="L43" s="98"/>
      <c r="M43" s="98">
        <f>+'Ark1'!Y2709</f>
        <v>103.50148936170211</v>
      </c>
      <c r="N43" s="98"/>
      <c r="O43" s="98">
        <f>+'Ark1'!AA2709</f>
        <v>34.034181054057257</v>
      </c>
      <c r="P43" s="98">
        <f>+'Ark1'!AB2709</f>
        <v>3.1838250366351897</v>
      </c>
      <c r="Q43" s="76">
        <f>+'Ark1'!AC2709</f>
        <v>-40.793578923611392</v>
      </c>
      <c r="R43" s="76">
        <f t="shared" si="11"/>
        <v>1.5842696629213484</v>
      </c>
      <c r="S43" s="39"/>
      <c r="T43" s="4"/>
      <c r="U43" s="52"/>
      <c r="V43" s="5"/>
      <c r="W43" s="5"/>
      <c r="X43"/>
      <c r="Y43" s="1"/>
      <c r="Z43" s="1"/>
      <c r="AA43" s="9"/>
      <c r="AB43" s="9"/>
      <c r="AC43" s="9"/>
    </row>
    <row r="44" spans="1:29" s="306" customFormat="1" ht="15.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4"/>
      <c r="U44" s="52"/>
      <c r="V44" s="5"/>
      <c r="W44" s="5"/>
      <c r="Y44" s="1"/>
      <c r="Z44" s="1"/>
      <c r="AA44" s="9"/>
      <c r="AB44" s="9"/>
      <c r="AC44" s="9"/>
    </row>
    <row r="45" spans="1:29" ht="15.6">
      <c r="A45" s="39"/>
      <c r="B45" s="3">
        <f>+'Ark1'!C2710</f>
        <v>2021</v>
      </c>
      <c r="C45" s="3">
        <f>+'Ark1'!L2710</f>
        <v>1</v>
      </c>
      <c r="D45" s="52" t="s">
        <v>24</v>
      </c>
      <c r="E45" s="3">
        <f>+'Ark1'!Q2710</f>
        <v>0</v>
      </c>
      <c r="F45" s="14">
        <f>+'Ark1'!R2710</f>
        <v>0</v>
      </c>
      <c r="G45" s="14">
        <f>+'Ark1'!S2710</f>
        <v>0</v>
      </c>
      <c r="H45" s="52">
        <f>+'Ark1'!T2710</f>
        <v>0</v>
      </c>
      <c r="I45" s="52"/>
      <c r="J45" s="52">
        <f>+'Ark1'!U2710</f>
        <v>0</v>
      </c>
      <c r="K45" s="11">
        <f>+'Ark1'!W2710</f>
        <v>0</v>
      </c>
      <c r="L45" s="52"/>
      <c r="M45" s="52">
        <f>+'Ark1'!Y2710</f>
        <v>0</v>
      </c>
      <c r="N45" s="52"/>
      <c r="O45" s="52">
        <f>+'Ark1'!AA2710</f>
        <v>0</v>
      </c>
      <c r="P45" s="52">
        <f>+'Ark1'!AB2710</f>
        <v>0</v>
      </c>
      <c r="Q45" s="14">
        <f>+'Ark1'!AC2710</f>
        <v>0</v>
      </c>
      <c r="R45" s="14" t="e">
        <f t="shared" ref="R45" si="12">+F45/E45</f>
        <v>#DIV/0!</v>
      </c>
      <c r="S45" s="39"/>
      <c r="T45" s="4"/>
      <c r="U45" s="52"/>
      <c r="V45" s="5"/>
      <c r="W45" s="5"/>
      <c r="X45"/>
      <c r="Y45" s="1"/>
      <c r="Z45" s="1"/>
      <c r="AA45" s="9"/>
      <c r="AB45" s="9"/>
      <c r="AC45" s="9"/>
    </row>
    <row r="46" spans="1:29" ht="15.6">
      <c r="A46" s="39"/>
      <c r="B46" s="3">
        <f>+'Ark1'!C2711</f>
        <v>2021</v>
      </c>
      <c r="C46" s="3">
        <f>+'Ark1'!L2711</f>
        <v>2</v>
      </c>
      <c r="D46" s="52" t="s">
        <v>24</v>
      </c>
      <c r="E46" s="3">
        <f>+'Ark1'!Q2711</f>
        <v>27</v>
      </c>
      <c r="F46" s="14">
        <f>+'Ark1'!R2711</f>
        <v>39</v>
      </c>
      <c r="G46" s="14">
        <f>+'Ark1'!S2711</f>
        <v>39</v>
      </c>
      <c r="H46" s="52">
        <f>+'Ark1'!T2711</f>
        <v>0.26537833424060975</v>
      </c>
      <c r="I46" s="52"/>
      <c r="J46" s="52">
        <f>+'Ark1'!U2711</f>
        <v>0.37725490867862094</v>
      </c>
      <c r="K46" s="11">
        <f>+'Ark1'!W2711</f>
        <v>36.846153846153854</v>
      </c>
      <c r="L46" s="52"/>
      <c r="M46" s="52">
        <f>+'Ark1'!Y2711</f>
        <v>217.7397435897436</v>
      </c>
      <c r="N46" s="52"/>
      <c r="O46" s="52">
        <f>+'Ark1'!AA2711</f>
        <v>38.368306665065823</v>
      </c>
      <c r="P46" s="52">
        <f>+'Ark1'!AB2711</f>
        <v>1.717757356353246</v>
      </c>
      <c r="Q46" s="14">
        <f>+'Ark1'!AC2711</f>
        <v>-8.1175044343173983</v>
      </c>
      <c r="R46" s="14">
        <f t="shared" si="7"/>
        <v>1.4444444444444444</v>
      </c>
      <c r="S46" s="39"/>
      <c r="T46" s="4"/>
      <c r="U46" s="52"/>
      <c r="V46" s="5"/>
      <c r="W46" s="5"/>
      <c r="X46"/>
      <c r="Y46" s="11"/>
      <c r="Z46" s="11"/>
      <c r="AA46" s="9"/>
      <c r="AB46" s="9"/>
      <c r="AC46" s="9"/>
    </row>
    <row r="47" spans="1:29" ht="16.5" customHeight="1">
      <c r="A47" s="39"/>
      <c r="B47" s="3">
        <f>+'Ark1'!C2712</f>
        <v>2021</v>
      </c>
      <c r="C47" s="3">
        <f>+'Ark1'!L2712</f>
        <v>5</v>
      </c>
      <c r="D47" s="52" t="s">
        <v>25</v>
      </c>
      <c r="E47" s="3">
        <f>+'Ark1'!Q2712</f>
        <v>64</v>
      </c>
      <c r="F47" s="14">
        <f>+'Ark1'!R2712</f>
        <v>95</v>
      </c>
      <c r="G47" s="14">
        <f>+'Ark1'!S2712</f>
        <v>95</v>
      </c>
      <c r="H47" s="52">
        <f>+'Ark1'!T2712</f>
        <v>0.64643440391943363</v>
      </c>
      <c r="I47" s="52"/>
      <c r="J47" s="52">
        <f>+'Ark1'!U2712</f>
        <v>0.85689421889377515</v>
      </c>
      <c r="K47" s="11">
        <f>+'Ark1'!W2712</f>
        <v>42.526315789473678</v>
      </c>
      <c r="L47" s="52"/>
      <c r="M47" s="52">
        <f>+'Ark1'!Y2712</f>
        <v>203.03505263157888</v>
      </c>
      <c r="N47" s="52"/>
      <c r="O47" s="52">
        <f>+'Ark1'!AA2712</f>
        <v>35.584879753941777</v>
      </c>
      <c r="P47" s="52">
        <f>+'Ark1'!AB2712</f>
        <v>1.35212974512255</v>
      </c>
      <c r="Q47" s="14">
        <f>+'Ark1'!AC2712</f>
        <v>-7.1762297388948371</v>
      </c>
      <c r="R47" s="14">
        <f t="shared" si="7"/>
        <v>1.484375</v>
      </c>
      <c r="S47" s="39"/>
      <c r="T47" s="4"/>
      <c r="U47" s="52"/>
      <c r="V47" s="5"/>
      <c r="W47" s="5"/>
      <c r="X47"/>
      <c r="Y47" s="11"/>
      <c r="Z47" s="11"/>
      <c r="AA47" s="9"/>
      <c r="AB47" s="9"/>
      <c r="AC47" s="9"/>
    </row>
    <row r="48" spans="1:29" ht="16.5" customHeight="1">
      <c r="A48" s="39"/>
      <c r="B48" s="3">
        <f>+'Ark1'!C2713</f>
        <v>2021</v>
      </c>
      <c r="C48" s="3">
        <f>+'Ark1'!L2713</f>
        <v>8</v>
      </c>
      <c r="D48" s="52" t="s">
        <v>442</v>
      </c>
      <c r="E48" s="3">
        <f>+'Ark1'!Q2713</f>
        <v>187</v>
      </c>
      <c r="F48" s="14">
        <f>+'Ark1'!R2713</f>
        <v>401</v>
      </c>
      <c r="G48" s="14">
        <f>+'Ark1'!S2713</f>
        <v>401</v>
      </c>
      <c r="H48" s="52">
        <f>+'Ark1'!T2713</f>
        <v>2.7286336418072934</v>
      </c>
      <c r="I48" s="52"/>
      <c r="J48" s="52">
        <f>+'Ark1'!U2713</f>
        <v>3.3251005131983526</v>
      </c>
      <c r="K48" s="11">
        <f>+'Ark1'!W2713</f>
        <v>47.526184538653368</v>
      </c>
      <c r="L48" s="52"/>
      <c r="M48" s="52">
        <f>+'Ark1'!Y2713</f>
        <v>186.64992518703235</v>
      </c>
      <c r="N48" s="52"/>
      <c r="O48" s="52">
        <f>+'Ark1'!AA2713</f>
        <v>34.05296824988735</v>
      </c>
      <c r="P48" s="52">
        <f>+'Ark1'!AB2713</f>
        <v>1.2945069660482322</v>
      </c>
      <c r="Q48" s="14">
        <f>+'Ark1'!AC2713</f>
        <v>-16.409721303997149</v>
      </c>
      <c r="R48" s="14">
        <f t="shared" si="7"/>
        <v>2.144385026737968</v>
      </c>
      <c r="S48" s="39"/>
      <c r="T48" s="4"/>
      <c r="U48" s="51"/>
      <c r="V48" s="5"/>
      <c r="W48" s="5"/>
      <c r="X48"/>
      <c r="Y48" s="11"/>
      <c r="Z48" s="11"/>
      <c r="AA48" s="9"/>
      <c r="AB48" s="9"/>
      <c r="AC48" s="9"/>
    </row>
    <row r="49" spans="1:29">
      <c r="A49" s="39"/>
      <c r="B49">
        <f>+'Ark1'!C2714</f>
        <v>2021</v>
      </c>
      <c r="C49">
        <f>+'Ark1'!L2714</f>
        <v>11</v>
      </c>
      <c r="D49" s="52" t="s">
        <v>26</v>
      </c>
      <c r="E49">
        <f>+'Ark1'!Q2714</f>
        <v>370</v>
      </c>
      <c r="F49" s="9">
        <f>+'Ark1'!R2714</f>
        <v>1374</v>
      </c>
      <c r="G49" s="9">
        <f>+'Ark1'!S2714</f>
        <v>1374</v>
      </c>
      <c r="H49" s="96">
        <f>+'Ark1'!T2714</f>
        <v>9.3494828524768678</v>
      </c>
      <c r="I49" s="96"/>
      <c r="J49" s="96">
        <f>+'Ark1'!U2714</f>
        <v>10.587571482671576</v>
      </c>
      <c r="K49" s="1">
        <f>+'Ark1'!W2714</f>
        <v>52.590247452692878</v>
      </c>
      <c r="L49" s="96"/>
      <c r="M49" s="96">
        <f>+'Ark1'!Y2714</f>
        <v>173.4510917030569</v>
      </c>
      <c r="N49" s="96"/>
      <c r="O49" s="96">
        <f>+'Ark1'!AA2714</f>
        <v>30.237408610009194</v>
      </c>
      <c r="P49" s="96">
        <f>+'Ark1'!AB2714</f>
        <v>1.3239231200678947</v>
      </c>
      <c r="Q49" s="9">
        <f>+'Ark1'!AC2714</f>
        <v>-16.639898373674729</v>
      </c>
      <c r="R49" s="9">
        <f t="shared" si="7"/>
        <v>3.7135135135135133</v>
      </c>
      <c r="S49" s="39"/>
      <c r="T49" s="4"/>
      <c r="U49"/>
      <c r="V49"/>
      <c r="X49"/>
      <c r="Y49" s="11"/>
      <c r="Z49" s="11"/>
      <c r="AA49" s="9"/>
      <c r="AB49" s="9"/>
      <c r="AC49" s="9"/>
    </row>
    <row r="50" spans="1:29" ht="17.25" customHeight="1">
      <c r="A50" s="39"/>
      <c r="B50">
        <f>+'Ark1'!C2715</f>
        <v>2021</v>
      </c>
      <c r="C50">
        <f>+'Ark1'!L2715</f>
        <v>14</v>
      </c>
      <c r="D50" s="52" t="s">
        <v>27</v>
      </c>
      <c r="E50">
        <f>+'Ark1'!Q2715</f>
        <v>509</v>
      </c>
      <c r="F50" s="9">
        <f>+'Ark1'!R2715</f>
        <v>4754</v>
      </c>
      <c r="G50" s="9">
        <f>+'Ark1'!S2715</f>
        <v>4754</v>
      </c>
      <c r="H50" s="96">
        <f>+'Ark1'!T2715</f>
        <v>32.348938486663037</v>
      </c>
      <c r="I50" s="96"/>
      <c r="J50" s="96">
        <f>+'Ark1'!U2715</f>
        <v>33.283474416663083</v>
      </c>
      <c r="K50" s="1">
        <f>+'Ark1'!W2715</f>
        <v>57.44005048380312</v>
      </c>
      <c r="L50" s="96"/>
      <c r="M50" s="96">
        <f>+'Ark1'!Y2715</f>
        <v>157.59298906184267</v>
      </c>
      <c r="N50" s="96"/>
      <c r="O50" s="96">
        <f>+'Ark1'!AA2715</f>
        <v>27.78510277972407</v>
      </c>
      <c r="P50" s="96">
        <f>+'Ark1'!AB2715</f>
        <v>1.3555394683635862</v>
      </c>
      <c r="Q50" s="9">
        <f>+'Ark1'!AC2715</f>
        <v>-13.514202832869218</v>
      </c>
      <c r="R50" s="9">
        <f t="shared" si="7"/>
        <v>9.3398821218074648</v>
      </c>
      <c r="S50" s="39"/>
      <c r="T50" s="4"/>
      <c r="U50" s="51"/>
      <c r="V50"/>
      <c r="W50" s="5"/>
      <c r="X50"/>
      <c r="Y50" s="11"/>
      <c r="Z50" s="11"/>
      <c r="AA50" s="9"/>
      <c r="AB50" s="9"/>
      <c r="AC50" s="9"/>
    </row>
    <row r="51" spans="1:29" ht="15.6">
      <c r="A51" s="39"/>
      <c r="B51">
        <f>+'Ark1'!C2716</f>
        <v>2021</v>
      </c>
      <c r="C51">
        <f>+'Ark1'!L2716</f>
        <v>17</v>
      </c>
      <c r="D51" s="52" t="s">
        <v>443</v>
      </c>
      <c r="E51">
        <f>+'Ark1'!Q2716</f>
        <v>486</v>
      </c>
      <c r="F51" s="9">
        <f>+'Ark1'!R2716</f>
        <v>8033</v>
      </c>
      <c r="G51" s="9">
        <f>+'Ark1'!S2716</f>
        <v>8033</v>
      </c>
      <c r="H51" s="96">
        <f>+'Ark1'!T2716</f>
        <v>54.661132280892751</v>
      </c>
      <c r="I51" s="96"/>
      <c r="J51" s="96">
        <f>+'Ark1'!U2716</f>
        <v>51.569704459894602</v>
      </c>
      <c r="K51" s="1">
        <f>+'Ark1'!W2716</f>
        <v>62.269762230797966</v>
      </c>
      <c r="L51" s="96"/>
      <c r="M51" s="96">
        <f>+'Ark1'!Y2716</f>
        <v>144.50547118137669</v>
      </c>
      <c r="N51" s="96"/>
      <c r="O51" s="96">
        <f>+'Ark1'!AA2716</f>
        <v>26.143026159210123</v>
      </c>
      <c r="P51" s="96">
        <f>+'Ark1'!AB2716</f>
        <v>1.669671664260302</v>
      </c>
      <c r="Q51" s="9">
        <f>+'Ark1'!AC2716</f>
        <v>-16.691267090427178</v>
      </c>
      <c r="R51" s="9">
        <f t="shared" si="7"/>
        <v>16.52880658436214</v>
      </c>
      <c r="S51" s="39"/>
      <c r="T51" s="4"/>
      <c r="U51" s="51"/>
      <c r="V51"/>
      <c r="X51"/>
      <c r="Y51" s="11"/>
      <c r="Z51" s="11"/>
      <c r="AA51" s="9"/>
      <c r="AB51" s="9"/>
      <c r="AC51" s="9"/>
    </row>
    <row r="52" spans="1:29">
      <c r="A52" s="39"/>
      <c r="B52">
        <f>+'Ark1'!C2717</f>
        <v>2020</v>
      </c>
      <c r="C52">
        <f>+'Ark1'!L2717</f>
        <v>1</v>
      </c>
      <c r="D52" s="52" t="s">
        <v>485</v>
      </c>
      <c r="E52">
        <f>+'Ark1'!Q2717</f>
        <v>0</v>
      </c>
      <c r="F52" s="9">
        <f>+'Ark1'!R2717</f>
        <v>0</v>
      </c>
      <c r="G52" s="9">
        <f>+'Ark1'!S2717</f>
        <v>0</v>
      </c>
      <c r="H52" s="96">
        <f>+'Ark1'!T2717</f>
        <v>0</v>
      </c>
      <c r="I52" s="96"/>
      <c r="J52" s="96">
        <f>+'Ark1'!U2717</f>
        <v>0</v>
      </c>
      <c r="K52" s="1">
        <f>+'Ark1'!W2717</f>
        <v>0</v>
      </c>
      <c r="L52" s="96"/>
      <c r="M52" s="96">
        <f>+'Ark1'!Y2717</f>
        <v>0</v>
      </c>
      <c r="N52" s="96"/>
      <c r="O52" s="96">
        <f>+'Ark1'!AA2717</f>
        <v>0</v>
      </c>
      <c r="P52" s="96">
        <f>+'Ark1'!AB2717</f>
        <v>0</v>
      </c>
      <c r="Q52" s="9">
        <f>+'Ark1'!AC2717</f>
        <v>0</v>
      </c>
      <c r="R52" s="9" t="e">
        <f t="shared" si="7"/>
        <v>#DIV/0!</v>
      </c>
      <c r="S52" s="39"/>
      <c r="T52" s="4"/>
      <c r="U52" s="11"/>
      <c r="V52"/>
      <c r="X52"/>
      <c r="Y52" s="11"/>
      <c r="Z52" s="11"/>
      <c r="AA52" s="9"/>
      <c r="AB52" s="9"/>
      <c r="AC52" s="9"/>
    </row>
    <row r="53" spans="1:29" ht="21">
      <c r="A53" s="39"/>
      <c r="B53" s="60">
        <f>+'Ark1'!C2718</f>
        <v>2020</v>
      </c>
      <c r="C53" s="60">
        <f>+'Ark1'!L2718</f>
        <v>2</v>
      </c>
      <c r="D53" s="98" t="s">
        <v>24</v>
      </c>
      <c r="E53" s="60">
        <f>+'Ark1'!Q2718</f>
        <v>34</v>
      </c>
      <c r="F53" s="76">
        <f>+'Ark1'!R2718</f>
        <v>63</v>
      </c>
      <c r="G53" s="76">
        <f>+'Ark1'!S2718</f>
        <v>63</v>
      </c>
      <c r="H53" s="98">
        <f>+'Ark1'!T2718</f>
        <v>0.44820717131474114</v>
      </c>
      <c r="I53" s="98"/>
      <c r="J53" s="98">
        <f>+'Ark1'!U2718</f>
        <v>0.6386379750973824</v>
      </c>
      <c r="K53" s="61">
        <f>+'Ark1'!W2718</f>
        <v>36.55555555555555</v>
      </c>
      <c r="L53" s="98"/>
      <c r="M53" s="98">
        <f>+'Ark1'!Y2718</f>
        <v>216.37777777777777</v>
      </c>
      <c r="N53" s="98"/>
      <c r="O53" s="98">
        <f>+'Ark1'!AA2718</f>
        <v>44.578700994570845</v>
      </c>
      <c r="P53" s="98">
        <f>+'Ark1'!AB2718</f>
        <v>1.5612141975792353</v>
      </c>
      <c r="Q53" s="76">
        <f>+'Ark1'!AC2718</f>
        <v>-23.458037366207751</v>
      </c>
      <c r="R53" s="76">
        <f t="shared" si="7"/>
        <v>1.8529411764705883</v>
      </c>
      <c r="S53" s="39"/>
      <c r="T53" s="4"/>
      <c r="U53" s="5"/>
      <c r="V53"/>
      <c r="X53"/>
      <c r="Y53" s="50"/>
      <c r="Z53" s="50"/>
      <c r="AA53" s="9"/>
      <c r="AB53" s="9"/>
      <c r="AC53" s="9"/>
    </row>
    <row r="54" spans="1:29" ht="15.6">
      <c r="A54" s="39"/>
      <c r="B54" s="60">
        <f>+'Ark1'!C2719</f>
        <v>2020</v>
      </c>
      <c r="C54" s="60">
        <f>+'Ark1'!L2719</f>
        <v>5</v>
      </c>
      <c r="D54" s="98" t="s">
        <v>25</v>
      </c>
      <c r="E54" s="60">
        <f>+'Ark1'!Q2719</f>
        <v>67</v>
      </c>
      <c r="F54" s="76">
        <f>+'Ark1'!R2719</f>
        <v>92</v>
      </c>
      <c r="G54" s="76">
        <f>+'Ark1'!S2719</f>
        <v>92</v>
      </c>
      <c r="H54" s="98">
        <f>+'Ark1'!T2719</f>
        <v>0.65452475811041555</v>
      </c>
      <c r="I54" s="98"/>
      <c r="J54" s="98">
        <f>+'Ark1'!U2719</f>
        <v>0.87428628980720291</v>
      </c>
      <c r="K54" s="61">
        <f>+'Ark1'!W2719</f>
        <v>42.423913043478258</v>
      </c>
      <c r="L54" s="98"/>
      <c r="M54" s="98">
        <f>+'Ark1'!Y2719</f>
        <v>202.84500000000003</v>
      </c>
      <c r="N54" s="98"/>
      <c r="O54" s="98">
        <f>+'Ark1'!AA2719</f>
        <v>33.718704765855954</v>
      </c>
      <c r="P54" s="98">
        <f>+'Ark1'!AB2719</f>
        <v>1.3041213571512624</v>
      </c>
      <c r="Q54" s="76">
        <f>+'Ark1'!AC2719</f>
        <v>0.23148937552727403</v>
      </c>
      <c r="R54" s="76">
        <f t="shared" si="7"/>
        <v>1.3731343283582089</v>
      </c>
      <c r="S54" s="39"/>
      <c r="T54" s="4"/>
      <c r="U54" s="4"/>
      <c r="V54" s="4"/>
      <c r="W54" s="4"/>
      <c r="X54"/>
    </row>
    <row r="55" spans="1:29" ht="15.6">
      <c r="A55" s="39"/>
      <c r="B55" s="60">
        <f>+'Ark1'!C2720</f>
        <v>2020</v>
      </c>
      <c r="C55" s="60">
        <f>+'Ark1'!L2720</f>
        <v>8</v>
      </c>
      <c r="D55" s="98" t="s">
        <v>442</v>
      </c>
      <c r="E55" s="60">
        <f>+'Ark1'!Q2720</f>
        <v>166</v>
      </c>
      <c r="F55" s="76">
        <f>+'Ark1'!R2720</f>
        <v>362</v>
      </c>
      <c r="G55" s="76">
        <f>+'Ark1'!S2720</f>
        <v>362</v>
      </c>
      <c r="H55" s="98">
        <f>+'Ark1'!T2720</f>
        <v>2.5754126351735902</v>
      </c>
      <c r="I55" s="98"/>
      <c r="J55" s="98">
        <f>+'Ark1'!U2720</f>
        <v>3.198945759641644</v>
      </c>
      <c r="K55" s="61">
        <f>+'Ark1'!W2720</f>
        <v>47.370165745856362</v>
      </c>
      <c r="L55" s="98"/>
      <c r="M55" s="98">
        <f>+'Ark1'!Y2720</f>
        <v>188.62392265193373</v>
      </c>
      <c r="N55" s="98"/>
      <c r="O55" s="98">
        <f>+'Ark1'!AA2720</f>
        <v>38.069240764002679</v>
      </c>
      <c r="P55" s="98">
        <f>+'Ark1'!AB2720</f>
        <v>1.4282061828408412</v>
      </c>
      <c r="Q55" s="76">
        <f>+'Ark1'!AC2720</f>
        <v>4.6244538250276683</v>
      </c>
      <c r="R55" s="76">
        <f t="shared" si="7"/>
        <v>2.1807228915662651</v>
      </c>
      <c r="S55" s="39"/>
      <c r="T55" s="4"/>
      <c r="U55" s="14"/>
      <c r="V55" s="1"/>
      <c r="W55" s="18"/>
      <c r="X55"/>
      <c r="Y55" s="1"/>
      <c r="Z55" s="5"/>
    </row>
    <row r="56" spans="1:29" ht="15.6">
      <c r="A56" s="39"/>
      <c r="B56" s="60">
        <f>+'Ark1'!C2721</f>
        <v>2020</v>
      </c>
      <c r="C56" s="60">
        <f>+'Ark1'!L2721</f>
        <v>11</v>
      </c>
      <c r="D56" s="98" t="s">
        <v>26</v>
      </c>
      <c r="E56" s="60">
        <f>+'Ark1'!Q2721</f>
        <v>325</v>
      </c>
      <c r="F56" s="76">
        <f>+'Ark1'!R2721</f>
        <v>1291</v>
      </c>
      <c r="G56" s="76">
        <f>+'Ark1'!S2721</f>
        <v>1291</v>
      </c>
      <c r="H56" s="98">
        <f>+'Ark1'!T2721</f>
        <v>9.1846898121798528</v>
      </c>
      <c r="I56" s="98"/>
      <c r="J56" s="98">
        <f>+'Ark1'!U2721</f>
        <v>10.411950774644284</v>
      </c>
      <c r="K56" s="61">
        <f>+'Ark1'!W2721</f>
        <v>52.467854376452358</v>
      </c>
      <c r="L56" s="98"/>
      <c r="M56" s="98">
        <f>+'Ark1'!Y2721</f>
        <v>172.148931061193</v>
      </c>
      <c r="N56" s="98"/>
      <c r="O56" s="98">
        <f>+'Ark1'!AA2721</f>
        <v>31.352370897625224</v>
      </c>
      <c r="P56" s="98">
        <f>+'Ark1'!AB2721</f>
        <v>1.3484408636206464</v>
      </c>
      <c r="Q56" s="76">
        <f>+'Ark1'!AC2721</f>
        <v>-15.538350893945283</v>
      </c>
      <c r="R56" s="76">
        <f t="shared" si="7"/>
        <v>3.9723076923076923</v>
      </c>
      <c r="S56" s="39"/>
      <c r="T56" s="4"/>
      <c r="U56" s="14"/>
      <c r="V56" s="1"/>
      <c r="W56" s="18"/>
      <c r="X56"/>
    </row>
    <row r="57" spans="1:29" ht="15.6">
      <c r="A57" s="39"/>
      <c r="B57" s="60">
        <f>+'Ark1'!C2722</f>
        <v>2020</v>
      </c>
      <c r="C57" s="60">
        <f>+'Ark1'!L2722</f>
        <v>14</v>
      </c>
      <c r="D57" s="98" t="s">
        <v>27</v>
      </c>
      <c r="E57" s="60">
        <f>+'Ark1'!Q2722</f>
        <v>480</v>
      </c>
      <c r="F57" s="76">
        <f>+'Ark1'!R2722</f>
        <v>4306</v>
      </c>
      <c r="G57" s="76">
        <f>+'Ark1'!S2722</f>
        <v>4306</v>
      </c>
      <c r="H57" s="98">
        <f>+'Ark1'!T2722</f>
        <v>30.634604439385321</v>
      </c>
      <c r="I57" s="98"/>
      <c r="J57" s="98">
        <f>+'Ark1'!U2722</f>
        <v>31.7037003888674</v>
      </c>
      <c r="K57" s="61">
        <f>+'Ark1'!W2722</f>
        <v>57.434277751974001</v>
      </c>
      <c r="L57" s="98"/>
      <c r="M57" s="98">
        <f>+'Ark1'!Y2722</f>
        <v>157.1572410589871</v>
      </c>
      <c r="N57" s="98"/>
      <c r="O57" s="98">
        <f>+'Ark1'!AA2722</f>
        <v>28.227436356606194</v>
      </c>
      <c r="P57" s="98">
        <f>+'Ark1'!AB2722</f>
        <v>1.3517376788395039</v>
      </c>
      <c r="Q57" s="76">
        <f>+'Ark1'!AC2722</f>
        <v>-15.134779390588356</v>
      </c>
      <c r="R57" s="76">
        <f t="shared" si="7"/>
        <v>8.9708333333333332</v>
      </c>
      <c r="S57" s="39"/>
      <c r="T57" s="4"/>
      <c r="U57" s="14"/>
      <c r="V57" s="1"/>
      <c r="W57" s="18"/>
      <c r="X57"/>
    </row>
    <row r="58" spans="1:29" ht="15.6">
      <c r="A58" s="39"/>
      <c r="B58" s="60">
        <f>+'Ark1'!C2723</f>
        <v>2020</v>
      </c>
      <c r="C58" s="60">
        <f>+'Ark1'!L2723</f>
        <v>17</v>
      </c>
      <c r="D58" s="98" t="s">
        <v>443</v>
      </c>
      <c r="E58" s="60">
        <f>+'Ark1'!Q2723</f>
        <v>470</v>
      </c>
      <c r="F58" s="76">
        <f>+'Ark1'!R2723</f>
        <v>7942</v>
      </c>
      <c r="G58" s="76">
        <f>+'Ark1'!S2723</f>
        <v>7942</v>
      </c>
      <c r="H58" s="98">
        <f>+'Ark1'!T2723</f>
        <v>56.502561183836086</v>
      </c>
      <c r="I58" s="98"/>
      <c r="J58" s="98">
        <f>+'Ark1'!U2723</f>
        <v>53.172478811942085</v>
      </c>
      <c r="K58" s="61">
        <f>+'Ark1'!W2723</f>
        <v>62.352807856962968</v>
      </c>
      <c r="L58" s="98"/>
      <c r="M58" s="98">
        <f>+'Ark1'!Y2723</f>
        <v>142.90765424326378</v>
      </c>
      <c r="N58" s="98"/>
      <c r="O58" s="98">
        <f>+'Ark1'!AA2723</f>
        <v>25.996380911066055</v>
      </c>
      <c r="P58" s="98">
        <f>+'Ark1'!AB2723</f>
        <v>1.6738403971837172</v>
      </c>
      <c r="Q58" s="76">
        <f>+'Ark1'!AC2723</f>
        <v>-17.847467992571062</v>
      </c>
      <c r="R58" s="76">
        <f t="shared" si="7"/>
        <v>16.897872340425533</v>
      </c>
      <c r="S58" s="39"/>
      <c r="T58" s="4"/>
      <c r="U58" s="14"/>
      <c r="V58" s="1"/>
      <c r="W58" s="18"/>
      <c r="X58"/>
    </row>
    <row r="59" spans="1:29" ht="15.6">
      <c r="A59" s="39"/>
      <c r="B59" s="60">
        <f>+'Ark1'!C2724</f>
        <v>2019</v>
      </c>
      <c r="C59" s="60">
        <f>+'Ark1'!L2724</f>
        <v>1</v>
      </c>
      <c r="D59" s="98" t="s">
        <v>485</v>
      </c>
      <c r="E59" s="60">
        <f>+'Ark1'!Q2724</f>
        <v>0</v>
      </c>
      <c r="F59" s="76">
        <f>+'Ark1'!R2724</f>
        <v>0</v>
      </c>
      <c r="G59" s="76">
        <f>+'Ark1'!S2724</f>
        <v>0</v>
      </c>
      <c r="H59" s="98">
        <f>+'Ark1'!T2724</f>
        <v>0</v>
      </c>
      <c r="I59" s="98"/>
      <c r="J59" s="98">
        <f>+'Ark1'!U2724</f>
        <v>0</v>
      </c>
      <c r="K59" s="61">
        <f>+'Ark1'!W2724</f>
        <v>0</v>
      </c>
      <c r="L59" s="98"/>
      <c r="M59" s="98">
        <f>+'Ark1'!Y2724</f>
        <v>0</v>
      </c>
      <c r="N59" s="98"/>
      <c r="O59" s="98">
        <f>+'Ark1'!AA2724</f>
        <v>0</v>
      </c>
      <c r="P59" s="98">
        <f>+'Ark1'!AB2724</f>
        <v>0</v>
      </c>
      <c r="Q59" s="76">
        <f>+'Ark1'!AC2724</f>
        <v>0</v>
      </c>
      <c r="R59" s="76" t="e">
        <f t="shared" si="7"/>
        <v>#DIV/0!</v>
      </c>
      <c r="S59" s="39"/>
      <c r="T59" s="4"/>
      <c r="U59" s="14"/>
      <c r="V59" s="11"/>
      <c r="W59" s="18"/>
      <c r="X59"/>
    </row>
    <row r="60" spans="1:29" ht="15.6">
      <c r="A60" s="39"/>
      <c r="B60" s="3">
        <f>+'Ark1'!C2725</f>
        <v>2019</v>
      </c>
      <c r="C60" s="3">
        <f>+'Ark1'!L2725</f>
        <v>2</v>
      </c>
      <c r="D60" s="52" t="s">
        <v>24</v>
      </c>
      <c r="E60" s="3">
        <f>+'Ark1'!Q2725</f>
        <v>39</v>
      </c>
      <c r="F60" s="14">
        <f>+'Ark1'!R2725</f>
        <v>66</v>
      </c>
      <c r="G60" s="14">
        <f>+'Ark1'!S2725</f>
        <v>66</v>
      </c>
      <c r="H60" s="52">
        <f>+'Ark1'!T2725</f>
        <v>0.45763417001802809</v>
      </c>
      <c r="I60" s="52"/>
      <c r="J60" s="52">
        <f>+'Ark1'!U2725</f>
        <v>0.66872794298330962</v>
      </c>
      <c r="K60" s="11">
        <f>+'Ark1'!W2725</f>
        <v>36.560606060606062</v>
      </c>
      <c r="L60" s="52"/>
      <c r="M60" s="52">
        <f>+'Ark1'!Y2725</f>
        <v>222.24696969696967</v>
      </c>
      <c r="N60" s="52"/>
      <c r="O60" s="52">
        <f>+'Ark1'!AA2725</f>
        <v>41.986907121210471</v>
      </c>
      <c r="P60" s="52">
        <f>+'Ark1'!AB2725</f>
        <v>1.5679439140284703</v>
      </c>
      <c r="Q60" s="14">
        <f>+'Ark1'!AC2725</f>
        <v>-6.3783382242892817</v>
      </c>
      <c r="R60" s="14">
        <f t="shared" si="7"/>
        <v>1.6923076923076923</v>
      </c>
      <c r="S60" s="39"/>
      <c r="T60" s="4"/>
      <c r="U60" s="14"/>
      <c r="V60" s="11"/>
      <c r="W60" s="18"/>
      <c r="X60"/>
    </row>
    <row r="61" spans="1:29" ht="15.6">
      <c r="A61" s="39"/>
      <c r="B61" s="3">
        <f>+'Ark1'!C2726</f>
        <v>2019</v>
      </c>
      <c r="C61" s="3">
        <f>+'Ark1'!L2726</f>
        <v>5</v>
      </c>
      <c r="D61" s="52" t="s">
        <v>25</v>
      </c>
      <c r="E61" s="3">
        <f>+'Ark1'!Q2726</f>
        <v>72</v>
      </c>
      <c r="F61" s="14">
        <f>+'Ark1'!R2726</f>
        <v>117</v>
      </c>
      <c r="G61" s="14">
        <f>+'Ark1'!S2726</f>
        <v>116</v>
      </c>
      <c r="H61" s="52">
        <f>+'Ark1'!T2726</f>
        <v>0.81126057412286756</v>
      </c>
      <c r="I61" s="52"/>
      <c r="J61" s="52">
        <f>+'Ark1'!U2726</f>
        <v>1.0868033789491764</v>
      </c>
      <c r="K61" s="11">
        <f>+'Ark1'!W2726</f>
        <v>42.603448275862064</v>
      </c>
      <c r="L61" s="52"/>
      <c r="M61" s="52">
        <f>+'Ark1'!Y2726</f>
        <v>203.74897435897435</v>
      </c>
      <c r="N61" s="52"/>
      <c r="O61" s="52">
        <f>+'Ark1'!AA2726</f>
        <v>37.794336544172957</v>
      </c>
      <c r="P61" s="52">
        <f>+'Ark1'!AB2726</f>
        <v>1.4134776771764248</v>
      </c>
      <c r="Q61" s="14">
        <f>+'Ark1'!AC2726</f>
        <v>-11.760421276894553</v>
      </c>
      <c r="R61" s="14">
        <f t="shared" si="7"/>
        <v>1.625</v>
      </c>
      <c r="S61" s="39"/>
      <c r="T61" s="4"/>
      <c r="U61" s="14"/>
      <c r="V61" s="11"/>
      <c r="W61" s="18"/>
      <c r="X61"/>
    </row>
    <row r="62" spans="1:29" ht="15.6">
      <c r="A62" s="39"/>
      <c r="B62" s="3">
        <f>+'Ark1'!C2727</f>
        <v>2019</v>
      </c>
      <c r="C62" s="3">
        <f>+'Ark1'!L2727</f>
        <v>8</v>
      </c>
      <c r="D62" s="52" t="s">
        <v>442</v>
      </c>
      <c r="E62" s="3">
        <f>+'Ark1'!Q2727</f>
        <v>184</v>
      </c>
      <c r="F62" s="14">
        <f>+'Ark1'!R2727</f>
        <v>387</v>
      </c>
      <c r="G62" s="14">
        <f>+'Ark1'!S2727</f>
        <v>387</v>
      </c>
      <c r="H62" s="52">
        <f>+'Ark1'!T2727</f>
        <v>2.6834003605602543</v>
      </c>
      <c r="I62" s="52"/>
      <c r="J62" s="52">
        <f>+'Ark1'!U2727</f>
        <v>3.2657687866173206</v>
      </c>
      <c r="K62" s="11">
        <f>+'Ark1'!W2727</f>
        <v>47.423772609819117</v>
      </c>
      <c r="L62" s="52"/>
      <c r="M62" s="52">
        <f>+'Ark1'!Y2727</f>
        <v>185.09930232558128</v>
      </c>
      <c r="N62" s="52"/>
      <c r="O62" s="52">
        <f>+'Ark1'!AA2727</f>
        <v>31.728229180076724</v>
      </c>
      <c r="P62" s="52">
        <f>+'Ark1'!AB2727</f>
        <v>1.387002504789913</v>
      </c>
      <c r="Q62" s="14">
        <f>+'Ark1'!AC2727</f>
        <v>-11.76527360056836</v>
      </c>
      <c r="R62" s="14">
        <f t="shared" si="7"/>
        <v>2.1032608695652173</v>
      </c>
      <c r="S62" s="39"/>
      <c r="T62" s="4"/>
      <c r="U62" s="14"/>
      <c r="V62" s="11"/>
      <c r="W62" s="18"/>
      <c r="X62"/>
    </row>
    <row r="63" spans="1:29" ht="15.6">
      <c r="A63" s="39"/>
      <c r="B63" s="3">
        <f>+'Ark1'!C2728</f>
        <v>2019</v>
      </c>
      <c r="C63" s="3">
        <f>+'Ark1'!L2728</f>
        <v>11</v>
      </c>
      <c r="D63" s="52" t="s">
        <v>26</v>
      </c>
      <c r="E63" s="3">
        <f>+'Ark1'!Q2728</f>
        <v>364</v>
      </c>
      <c r="F63" s="14">
        <f>+'Ark1'!R2728</f>
        <v>1393</v>
      </c>
      <c r="G63" s="14">
        <f>+'Ark1'!S2728</f>
        <v>1387</v>
      </c>
      <c r="H63" s="52">
        <f>+'Ark1'!T2728</f>
        <v>9.658854527804742</v>
      </c>
      <c r="I63" s="52"/>
      <c r="J63" s="52">
        <f>+'Ark1'!U2728</f>
        <v>10.894183763300314</v>
      </c>
      <c r="K63" s="11">
        <f>+'Ark1'!W2728</f>
        <v>52.542177361211245</v>
      </c>
      <c r="L63" s="52"/>
      <c r="M63" s="52">
        <f>+'Ark1'!Y2728</f>
        <v>171.54335247666918</v>
      </c>
      <c r="N63" s="52"/>
      <c r="O63" s="52">
        <f>+'Ark1'!AA2728</f>
        <v>31.065670386815945</v>
      </c>
      <c r="P63" s="52">
        <f>+'Ark1'!AB2728</f>
        <v>1.3453121964130139</v>
      </c>
      <c r="Q63" s="14">
        <f>+'Ark1'!AC2728</f>
        <v>-16.280753941431989</v>
      </c>
      <c r="R63" s="14">
        <f t="shared" si="7"/>
        <v>3.8269230769230771</v>
      </c>
      <c r="S63" s="39"/>
      <c r="T63" s="4"/>
      <c r="U63" s="14"/>
      <c r="V63" s="5"/>
      <c r="W63" s="18"/>
      <c r="X63"/>
    </row>
    <row r="64" spans="1:29" ht="15.6">
      <c r="A64" s="39"/>
      <c r="B64" s="3">
        <f>+'Ark1'!C2729</f>
        <v>2019</v>
      </c>
      <c r="C64" s="3">
        <f>+'Ark1'!L2729</f>
        <v>14</v>
      </c>
      <c r="D64" s="52" t="s">
        <v>27</v>
      </c>
      <c r="E64" s="3">
        <f>+'Ark1'!Q2729</f>
        <v>514</v>
      </c>
      <c r="F64" s="14">
        <f>+'Ark1'!R2729</f>
        <v>4493</v>
      </c>
      <c r="G64" s="14">
        <f>+'Ark1'!S2729</f>
        <v>4479</v>
      </c>
      <c r="H64" s="52">
        <f>+'Ark1'!T2729</f>
        <v>31.153792816530295</v>
      </c>
      <c r="I64" s="52"/>
      <c r="J64" s="52">
        <f>+'Ark1'!U2729</f>
        <v>32.302565395450024</v>
      </c>
      <c r="K64" s="11">
        <f>+'Ark1'!W2729</f>
        <v>57.373074346952443</v>
      </c>
      <c r="L64" s="52"/>
      <c r="M64" s="52">
        <f>+'Ark1'!Y2729</f>
        <v>157.69971511239709</v>
      </c>
      <c r="N64" s="52"/>
      <c r="O64" s="52">
        <f>+'Ark1'!AA2729</f>
        <v>28.236187730597361</v>
      </c>
      <c r="P64" s="52">
        <f>+'Ark1'!AB2729</f>
        <v>1.3697520783071595</v>
      </c>
      <c r="Q64" s="14">
        <f>+'Ark1'!AC2729</f>
        <v>-13.513215589146618</v>
      </c>
      <c r="R64" s="14">
        <f t="shared" si="7"/>
        <v>8.7412451361867696</v>
      </c>
      <c r="S64" s="39"/>
      <c r="T64" s="4"/>
      <c r="U64" s="14"/>
      <c r="V64" s="5"/>
      <c r="W64" s="18"/>
      <c r="X64"/>
    </row>
    <row r="65" spans="1:24" ht="15.6">
      <c r="A65" s="39"/>
      <c r="B65" s="3">
        <f>+'Ark1'!C2730</f>
        <v>2019</v>
      </c>
      <c r="C65" s="3">
        <f>+'Ark1'!L2730</f>
        <v>17</v>
      </c>
      <c r="D65" s="52" t="s">
        <v>443</v>
      </c>
      <c r="E65" s="3">
        <f>+'Ark1'!Q2730</f>
        <v>515</v>
      </c>
      <c r="F65" s="14">
        <f>+'Ark1'!R2730</f>
        <v>7966</v>
      </c>
      <c r="G65" s="14">
        <f>+'Ark1'!S2730</f>
        <v>7953</v>
      </c>
      <c r="H65" s="52">
        <f>+'Ark1'!T2730</f>
        <v>55.235057550963809</v>
      </c>
      <c r="I65" s="52"/>
      <c r="J65" s="52">
        <f>+'Ark1'!U2730</f>
        <v>51.781950732699855</v>
      </c>
      <c r="K65" s="11">
        <f>+'Ark1'!W2730</f>
        <v>62.407770652583935</v>
      </c>
      <c r="L65" s="52"/>
      <c r="M65" s="52">
        <f>+'Ark1'!Y2730</f>
        <v>142.58321993472271</v>
      </c>
      <c r="N65" s="52"/>
      <c r="O65" s="52">
        <f>+'Ark1'!AA2730</f>
        <v>25.961589386670038</v>
      </c>
      <c r="P65" s="52">
        <f>+'Ark1'!AB2730</f>
        <v>1.6819467957469141</v>
      </c>
      <c r="Q65" s="14">
        <f>+'Ark1'!AC2730</f>
        <v>-19.012125134401686</v>
      </c>
      <c r="R65" s="14">
        <f t="shared" si="7"/>
        <v>15.467961165048544</v>
      </c>
      <c r="S65" s="39"/>
      <c r="T65" s="4"/>
      <c r="U65" s="14"/>
      <c r="V65" s="5"/>
      <c r="W65" s="18"/>
      <c r="X65"/>
    </row>
    <row r="66" spans="1:24" ht="15.6">
      <c r="A66" s="39"/>
      <c r="B66" s="3">
        <f>+'Ark1'!C2731</f>
        <v>2018</v>
      </c>
      <c r="C66" s="3">
        <f>+'Ark1'!L2731</f>
        <v>1</v>
      </c>
      <c r="D66" s="52" t="s">
        <v>485</v>
      </c>
      <c r="E66" s="3">
        <f>+'Ark1'!Q2731</f>
        <v>0</v>
      </c>
      <c r="F66" s="14">
        <f>+'Ark1'!R2731</f>
        <v>0</v>
      </c>
      <c r="G66" s="14">
        <f>+'Ark1'!S2731</f>
        <v>0</v>
      </c>
      <c r="H66" s="52">
        <f>+'Ark1'!T2731</f>
        <v>0</v>
      </c>
      <c r="I66" s="52"/>
      <c r="J66" s="52">
        <f>+'Ark1'!U2731</f>
        <v>0</v>
      </c>
      <c r="K66" s="11">
        <f>+'Ark1'!W2731</f>
        <v>0</v>
      </c>
      <c r="L66" s="52"/>
      <c r="M66" s="52">
        <f>+'Ark1'!Y2731</f>
        <v>0</v>
      </c>
      <c r="N66" s="52"/>
      <c r="O66" s="52">
        <f>+'Ark1'!AA2731</f>
        <v>0</v>
      </c>
      <c r="P66" s="52">
        <f>+'Ark1'!AB2731</f>
        <v>0</v>
      </c>
      <c r="Q66" s="14">
        <f>+'Ark1'!AC2731</f>
        <v>0</v>
      </c>
      <c r="R66" s="14" t="e">
        <f t="shared" si="7"/>
        <v>#DIV/0!</v>
      </c>
      <c r="S66" s="39"/>
      <c r="T66" s="4"/>
      <c r="U66" s="14"/>
      <c r="V66" s="5"/>
      <c r="W66" s="18"/>
      <c r="X66"/>
    </row>
    <row r="67" spans="1:24" ht="15.6">
      <c r="A67" s="39"/>
      <c r="B67" s="60">
        <f>+'Ark1'!C2732</f>
        <v>2018</v>
      </c>
      <c r="C67" s="60">
        <f>+'Ark1'!L2732</f>
        <v>2</v>
      </c>
      <c r="D67" s="98" t="s">
        <v>24</v>
      </c>
      <c r="E67" s="60">
        <f>+'Ark1'!Q2732</f>
        <v>49</v>
      </c>
      <c r="F67" s="76">
        <f>+'Ark1'!R2732</f>
        <v>99</v>
      </c>
      <c r="G67" s="76">
        <f>+'Ark1'!S2732</f>
        <v>99</v>
      </c>
      <c r="H67" s="98">
        <f>+'Ark1'!T2732</f>
        <v>0.63842135809634348</v>
      </c>
      <c r="I67" s="98"/>
      <c r="J67" s="98">
        <f>+'Ark1'!U2732</f>
        <v>0.95089358156298209</v>
      </c>
      <c r="K67" s="61">
        <f>+'Ark1'!W2732</f>
        <v>36.454545454545446</v>
      </c>
      <c r="L67" s="98"/>
      <c r="M67" s="98">
        <f>+'Ark1'!Y2732</f>
        <v>228.30101010101004</v>
      </c>
      <c r="N67" s="98"/>
      <c r="O67" s="98">
        <f>+'Ark1'!AA2732</f>
        <v>41.896511498541592</v>
      </c>
      <c r="P67" s="98">
        <f>+'Ark1'!AB2732</f>
        <v>1.5908369392008612</v>
      </c>
      <c r="Q67" s="76">
        <f>+'Ark1'!AC2732</f>
        <v>-4.2123151076232004</v>
      </c>
      <c r="R67" s="76">
        <f t="shared" si="7"/>
        <v>2.0204081632653059</v>
      </c>
      <c r="S67" s="39"/>
      <c r="T67" s="4"/>
      <c r="U67" s="14"/>
      <c r="V67" s="5"/>
      <c r="W67" s="18"/>
      <c r="X67"/>
    </row>
    <row r="68" spans="1:24" ht="15.6">
      <c r="A68" s="39"/>
      <c r="B68" s="60">
        <f>+'Ark1'!C2733</f>
        <v>2018</v>
      </c>
      <c r="C68" s="60">
        <f>+'Ark1'!L2733</f>
        <v>5</v>
      </c>
      <c r="D68" s="98" t="s">
        <v>25</v>
      </c>
      <c r="E68" s="60">
        <f>+'Ark1'!Q2733</f>
        <v>85</v>
      </c>
      <c r="F68" s="76">
        <f>+'Ark1'!R2733</f>
        <v>148</v>
      </c>
      <c r="G68" s="76">
        <f>+'Ark1'!S2733</f>
        <v>148</v>
      </c>
      <c r="H68" s="98">
        <f>+'Ark1'!T2733</f>
        <v>0.95440768685109934</v>
      </c>
      <c r="I68" s="98"/>
      <c r="J68" s="98">
        <f>+'Ark1'!U2733</f>
        <v>1.3051742035038771</v>
      </c>
      <c r="K68" s="61">
        <f>+'Ark1'!W2733</f>
        <v>42.547297297297305</v>
      </c>
      <c r="L68" s="98"/>
      <c r="M68" s="98">
        <f>+'Ark1'!Y2733</f>
        <v>209.61283783783787</v>
      </c>
      <c r="N68" s="98"/>
      <c r="O68" s="98">
        <f>+'Ark1'!AA2733</f>
        <v>34.110391696320526</v>
      </c>
      <c r="P68" s="98">
        <f>+'Ark1'!AB2733</f>
        <v>1.4719653136495423</v>
      </c>
      <c r="Q68" s="76">
        <f>+'Ark1'!AC2733</f>
        <v>-22.569569954027024</v>
      </c>
      <c r="R68" s="76">
        <f t="shared" si="7"/>
        <v>1.7411764705882353</v>
      </c>
      <c r="S68" s="39"/>
      <c r="T68" s="4"/>
      <c r="U68" s="14"/>
      <c r="V68" s="5"/>
      <c r="W68" s="18"/>
      <c r="X68"/>
    </row>
    <row r="69" spans="1:24" ht="15.6">
      <c r="A69" s="39"/>
      <c r="B69" s="60">
        <f>+'Ark1'!C2734</f>
        <v>2018</v>
      </c>
      <c r="C69" s="60">
        <f>+'Ark1'!L2734</f>
        <v>8</v>
      </c>
      <c r="D69" s="98" t="s">
        <v>442</v>
      </c>
      <c r="E69" s="60">
        <f>+'Ark1'!Q2734</f>
        <v>219</v>
      </c>
      <c r="F69" s="76">
        <f>+'Ark1'!R2734</f>
        <v>537</v>
      </c>
      <c r="G69" s="76">
        <f>+'Ark1'!S2734</f>
        <v>537</v>
      </c>
      <c r="H69" s="98">
        <f>+'Ark1'!T2734</f>
        <v>3.4629522151286518</v>
      </c>
      <c r="I69" s="98"/>
      <c r="J69" s="98">
        <f>+'Ark1'!U2734</f>
        <v>4.2422000646135292</v>
      </c>
      <c r="K69" s="61">
        <f>+'Ark1'!W2734</f>
        <v>47.506517690875242</v>
      </c>
      <c r="L69" s="98"/>
      <c r="M69" s="98">
        <f>+'Ark1'!Y2734</f>
        <v>187.77076350093111</v>
      </c>
      <c r="N69" s="98"/>
      <c r="O69" s="98">
        <f>+'Ark1'!AA2734</f>
        <v>34.025444279960539</v>
      </c>
      <c r="P69" s="98">
        <f>+'Ark1'!AB2734</f>
        <v>1.4024633742029931</v>
      </c>
      <c r="Q69" s="76">
        <f>+'Ark1'!AC2734</f>
        <v>-17.675659550587064</v>
      </c>
      <c r="R69" s="76">
        <f t="shared" si="7"/>
        <v>2.452054794520548</v>
      </c>
      <c r="S69" s="39"/>
      <c r="T69" s="4"/>
      <c r="U69" s="14"/>
      <c r="V69" s="5"/>
      <c r="W69" s="18"/>
      <c r="X69"/>
    </row>
    <row r="70" spans="1:24" ht="15.6">
      <c r="A70" s="39"/>
      <c r="B70" s="60">
        <f>+'Ark1'!C2735</f>
        <v>2018</v>
      </c>
      <c r="C70" s="60">
        <f>+'Ark1'!L2735</f>
        <v>11</v>
      </c>
      <c r="D70" s="98" t="s">
        <v>26</v>
      </c>
      <c r="E70" s="60">
        <f>+'Ark1'!Q2735</f>
        <v>398</v>
      </c>
      <c r="F70" s="76">
        <f>+'Ark1'!R2735</f>
        <v>1793</v>
      </c>
      <c r="G70" s="76">
        <f>+'Ark1'!S2735</f>
        <v>1793</v>
      </c>
      <c r="H70" s="98">
        <f>+'Ark1'!T2735</f>
        <v>11.562520152189331</v>
      </c>
      <c r="I70" s="98"/>
      <c r="J70" s="98">
        <f>+'Ark1'!U2735</f>
        <v>12.95739650253009</v>
      </c>
      <c r="K70" s="61">
        <f>+'Ark1'!W2735</f>
        <v>52.419408812046818</v>
      </c>
      <c r="L70" s="98"/>
      <c r="M70" s="98">
        <f>+'Ark1'!Y2735</f>
        <v>171.77049637479101</v>
      </c>
      <c r="N70" s="98"/>
      <c r="O70" s="98">
        <f>+'Ark1'!AA2735</f>
        <v>30.526486988198197</v>
      </c>
      <c r="P70" s="98">
        <f>+'Ark1'!AB2735</f>
        <v>1.3443825771909133</v>
      </c>
      <c r="Q70" s="76">
        <f>+'Ark1'!AC2735</f>
        <v>-12.653683063276331</v>
      </c>
      <c r="R70" s="76">
        <f t="shared" si="7"/>
        <v>4.5050251256281406</v>
      </c>
      <c r="S70" s="39"/>
      <c r="T70" s="4"/>
      <c r="U70" s="14"/>
      <c r="V70" s="5"/>
      <c r="W70" s="18"/>
      <c r="X70"/>
    </row>
    <row r="71" spans="1:24" ht="15.6">
      <c r="A71" s="39"/>
      <c r="B71" s="60">
        <f>+'Ark1'!C2736</f>
        <v>2018</v>
      </c>
      <c r="C71" s="60">
        <f>+'Ark1'!L2736</f>
        <v>14</v>
      </c>
      <c r="D71" s="98" t="s">
        <v>27</v>
      </c>
      <c r="E71" s="60">
        <f>+'Ark1'!Q2736</f>
        <v>524</v>
      </c>
      <c r="F71" s="76">
        <f>+'Ark1'!R2736</f>
        <v>4980</v>
      </c>
      <c r="G71" s="76">
        <f>+'Ark1'!S2736</f>
        <v>4979</v>
      </c>
      <c r="H71" s="98">
        <f>+'Ark1'!T2736</f>
        <v>32.114528922422132</v>
      </c>
      <c r="I71" s="98"/>
      <c r="J71" s="98">
        <f>+'Ark1'!U2736</f>
        <v>32.76040807924231</v>
      </c>
      <c r="K71" s="61">
        <f>+'Ark1'!W2736</f>
        <v>57.361116690098413</v>
      </c>
      <c r="L71" s="98"/>
      <c r="M71" s="98">
        <f>+'Ark1'!Y2736</f>
        <v>156.36194779116502</v>
      </c>
      <c r="N71" s="98"/>
      <c r="O71" s="98">
        <f>+'Ark1'!AA2736</f>
        <v>28.065520741642455</v>
      </c>
      <c r="P71" s="98">
        <f>+'Ark1'!AB2736</f>
        <v>1.3632121983503496</v>
      </c>
      <c r="Q71" s="76">
        <f>+'Ark1'!AC2736</f>
        <v>-15.292409146538173</v>
      </c>
      <c r="R71" s="76">
        <f t="shared" si="7"/>
        <v>9.5038167938931295</v>
      </c>
      <c r="S71" s="39"/>
      <c r="T71" s="4"/>
      <c r="U71" s="18"/>
      <c r="V71" s="5"/>
      <c r="W71" s="18"/>
      <c r="X71"/>
    </row>
    <row r="72" spans="1:24" ht="15.6">
      <c r="A72" s="39"/>
      <c r="B72" s="60">
        <f>+'Ark1'!C2737</f>
        <v>2018</v>
      </c>
      <c r="C72" s="60">
        <f>+'Ark1'!L2737</f>
        <v>17</v>
      </c>
      <c r="D72" s="98" t="s">
        <v>443</v>
      </c>
      <c r="E72" s="60">
        <f>+'Ark1'!Q2737</f>
        <v>495</v>
      </c>
      <c r="F72" s="76">
        <f>+'Ark1'!R2737</f>
        <v>7950</v>
      </c>
      <c r="G72" s="76">
        <f>+'Ark1'!S2737</f>
        <v>7950</v>
      </c>
      <c r="H72" s="98">
        <f>+'Ark1'!T2737</f>
        <v>51.267169665312437</v>
      </c>
      <c r="I72" s="98"/>
      <c r="J72" s="98">
        <f>+'Ark1'!U2737</f>
        <v>47.783927568547199</v>
      </c>
      <c r="K72" s="61">
        <f>+'Ark1'!W2737</f>
        <v>62.27383647798743</v>
      </c>
      <c r="L72" s="98"/>
      <c r="M72" s="98">
        <f>+'Ark1'!Y2737</f>
        <v>142.86499371069249</v>
      </c>
      <c r="N72" s="98"/>
      <c r="O72" s="98">
        <f>+'Ark1'!AA2737</f>
        <v>25.468595849780968</v>
      </c>
      <c r="P72" s="98">
        <f>+'Ark1'!AB2737</f>
        <v>1.6627951759490989</v>
      </c>
      <c r="Q72" s="76">
        <f>+'Ark1'!AC2737</f>
        <v>-18.268950418050721</v>
      </c>
      <c r="R72" s="76">
        <f t="shared" si="7"/>
        <v>16.060606060606062</v>
      </c>
      <c r="S72" s="39"/>
      <c r="T72" s="4"/>
      <c r="U72"/>
      <c r="V72"/>
      <c r="X72"/>
    </row>
    <row r="73" spans="1:24" ht="15.6">
      <c r="A73" s="39"/>
      <c r="B73" s="60">
        <f>+'Ark1'!C2738</f>
        <v>2017</v>
      </c>
      <c r="C73" s="60">
        <f>+'Ark1'!L2738</f>
        <v>1</v>
      </c>
      <c r="D73" s="98" t="s">
        <v>485</v>
      </c>
      <c r="E73" s="60">
        <f>+'Ark1'!Q2738</f>
        <v>0</v>
      </c>
      <c r="F73" s="76">
        <f>+'Ark1'!R2738</f>
        <v>0</v>
      </c>
      <c r="G73" s="76">
        <f>+'Ark1'!S2738</f>
        <v>0</v>
      </c>
      <c r="H73" s="98">
        <f>+'Ark1'!T2738</f>
        <v>0</v>
      </c>
      <c r="I73" s="98"/>
      <c r="J73" s="98">
        <f>+'Ark1'!U2738</f>
        <v>0</v>
      </c>
      <c r="K73" s="61">
        <f>+'Ark1'!W2738</f>
        <v>0</v>
      </c>
      <c r="L73" s="98"/>
      <c r="M73" s="98">
        <f>+'Ark1'!Y2738</f>
        <v>0</v>
      </c>
      <c r="N73" s="98"/>
      <c r="O73" s="98">
        <f>+'Ark1'!AA2738</f>
        <v>0</v>
      </c>
      <c r="P73" s="98">
        <f>+'Ark1'!AB2738</f>
        <v>0</v>
      </c>
      <c r="Q73" s="76">
        <f>+'Ark1'!AC2738</f>
        <v>0</v>
      </c>
      <c r="R73" s="76" t="e">
        <f t="shared" si="7"/>
        <v>#DIV/0!</v>
      </c>
      <c r="S73" s="39"/>
      <c r="T73" s="4"/>
      <c r="U73" s="18"/>
      <c r="V73"/>
      <c r="W73" s="18"/>
      <c r="X73"/>
    </row>
    <row r="74" spans="1:24">
      <c r="A74" s="39"/>
      <c r="B74" s="3">
        <f>+'Ark1'!C2739</f>
        <v>2017</v>
      </c>
      <c r="C74" s="3">
        <f>+'Ark1'!L2739</f>
        <v>2</v>
      </c>
      <c r="D74" s="52" t="s">
        <v>24</v>
      </c>
      <c r="E74" s="3">
        <f>+'Ark1'!Q2739</f>
        <v>40</v>
      </c>
      <c r="F74" s="14">
        <f>+'Ark1'!R2739</f>
        <v>63</v>
      </c>
      <c r="G74" s="14">
        <f>+'Ark1'!S2739</f>
        <v>63</v>
      </c>
      <c r="H74" s="52">
        <f>+'Ark1'!T2739</f>
        <v>0.44272663387210121</v>
      </c>
      <c r="I74" s="52"/>
      <c r="J74" s="52">
        <f>+'Ark1'!U2739</f>
        <v>0.61411707873997612</v>
      </c>
      <c r="K74" s="11">
        <f>+'Ark1'!W2739</f>
        <v>37.07936507936509</v>
      </c>
      <c r="L74" s="52"/>
      <c r="M74" s="52">
        <f>+'Ark1'!Y2739</f>
        <v>211.11269841269845</v>
      </c>
      <c r="N74" s="52"/>
      <c r="O74" s="52">
        <f>+'Ark1'!AA2739</f>
        <v>42.199802497331973</v>
      </c>
      <c r="P74" s="52">
        <f>+'Ark1'!AB2739</f>
        <v>3.652794482773889</v>
      </c>
      <c r="Q74" s="14">
        <f>+'Ark1'!AC2739</f>
        <v>-2.8138789323609639</v>
      </c>
      <c r="R74" s="14">
        <f t="shared" si="7"/>
        <v>1.575</v>
      </c>
      <c r="S74" s="39"/>
      <c r="T74" s="4"/>
      <c r="U74"/>
      <c r="V74"/>
      <c r="X74"/>
    </row>
    <row r="75" spans="1:24">
      <c r="A75" s="39"/>
      <c r="B75" s="3">
        <f>+'Ark1'!C2740</f>
        <v>2017</v>
      </c>
      <c r="C75" s="3">
        <f>+'Ark1'!L2740</f>
        <v>5</v>
      </c>
      <c r="D75" s="52" t="s">
        <v>25</v>
      </c>
      <c r="E75" s="3">
        <f>+'Ark1'!Q2740</f>
        <v>93</v>
      </c>
      <c r="F75" s="14">
        <f>+'Ark1'!R2740</f>
        <v>145</v>
      </c>
      <c r="G75" s="14">
        <f>+'Ark1'!S2740</f>
        <v>145</v>
      </c>
      <c r="H75" s="52">
        <f>+'Ark1'!T2740</f>
        <v>1.0189739985945183</v>
      </c>
      <c r="I75" s="52"/>
      <c r="J75" s="52">
        <f>+'Ark1'!U2740</f>
        <v>1.3351774561070049</v>
      </c>
      <c r="K75" s="11">
        <f>+'Ark1'!W2740</f>
        <v>42.565517241379304</v>
      </c>
      <c r="L75" s="52"/>
      <c r="M75" s="52">
        <f>+'Ark1'!Y2740</f>
        <v>199.42275862068956</v>
      </c>
      <c r="N75" s="52"/>
      <c r="O75" s="52">
        <f>+'Ark1'!AA2740</f>
        <v>33.181334064817975</v>
      </c>
      <c r="P75" s="52">
        <f>+'Ark1'!AB2740</f>
        <v>1.7765281643329456</v>
      </c>
      <c r="Q75" s="14">
        <f>+'Ark1'!AC2740</f>
        <v>-20.067699506909378</v>
      </c>
      <c r="R75" s="14">
        <f t="shared" si="7"/>
        <v>1.5591397849462365</v>
      </c>
      <c r="S75" s="39"/>
      <c r="T75" s="4"/>
      <c r="U75"/>
      <c r="V75"/>
      <c r="X75"/>
    </row>
    <row r="76" spans="1:24" ht="15.6">
      <c r="A76" s="39"/>
      <c r="B76" s="3">
        <f>+'Ark1'!C2741</f>
        <v>2017</v>
      </c>
      <c r="C76" s="3">
        <f>+'Ark1'!L2741</f>
        <v>8</v>
      </c>
      <c r="D76" s="52" t="s">
        <v>442</v>
      </c>
      <c r="E76" s="3">
        <f>+'Ark1'!Q2741</f>
        <v>228</v>
      </c>
      <c r="F76" s="14">
        <f>+'Ark1'!R2741</f>
        <v>489</v>
      </c>
      <c r="G76" s="14">
        <f>+'Ark1'!S2741</f>
        <v>489</v>
      </c>
      <c r="H76" s="52">
        <f>+'Ark1'!T2741</f>
        <v>3.4364019676739277</v>
      </c>
      <c r="I76" s="52"/>
      <c r="J76" s="52">
        <f>+'Ark1'!U2741</f>
        <v>4.1250996028077607</v>
      </c>
      <c r="K76" s="11">
        <f>+'Ark1'!W2741</f>
        <v>47.427402862985687</v>
      </c>
      <c r="L76" s="52"/>
      <c r="M76" s="52">
        <f>+'Ark1'!Y2741</f>
        <v>182.69611451942751</v>
      </c>
      <c r="N76" s="52"/>
      <c r="O76" s="52">
        <f>+'Ark1'!AA2741</f>
        <v>32.07084892789991</v>
      </c>
      <c r="P76" s="52">
        <f>+'Ark1'!AB2741</f>
        <v>1.3488409033264663</v>
      </c>
      <c r="Q76" s="14">
        <f>+'Ark1'!AC2741</f>
        <v>-18.927402773217697</v>
      </c>
      <c r="R76" s="14">
        <f t="shared" si="7"/>
        <v>2.1447368421052633</v>
      </c>
      <c r="S76" s="39"/>
      <c r="T76" s="4"/>
      <c r="U76" s="5"/>
      <c r="V76"/>
      <c r="X76"/>
    </row>
    <row r="77" spans="1:24">
      <c r="A77" s="39"/>
      <c r="B77" s="3">
        <f>+'Ark1'!C2742</f>
        <v>2017</v>
      </c>
      <c r="C77" s="3">
        <f>+'Ark1'!L2742</f>
        <v>11</v>
      </c>
      <c r="D77" s="52" t="s">
        <v>26</v>
      </c>
      <c r="E77" s="3">
        <f>+'Ark1'!Q2742</f>
        <v>433</v>
      </c>
      <c r="F77" s="14">
        <f>+'Ark1'!R2742</f>
        <v>1639</v>
      </c>
      <c r="G77" s="14">
        <f>+'Ark1'!S2742</f>
        <v>1639</v>
      </c>
      <c r="H77" s="52">
        <f>+'Ark1'!T2742</f>
        <v>11.517919887561492</v>
      </c>
      <c r="I77" s="52"/>
      <c r="J77" s="52">
        <f>+'Ark1'!U2742</f>
        <v>12.92386746234094</v>
      </c>
      <c r="K77" s="11">
        <f>+'Ark1'!W2742</f>
        <v>52.516778523489933</v>
      </c>
      <c r="L77" s="52"/>
      <c r="M77" s="52">
        <f>+'Ark1'!Y2742</f>
        <v>170.77223917022576</v>
      </c>
      <c r="N77" s="52"/>
      <c r="O77" s="52">
        <f>+'Ark1'!AA2742</f>
        <v>29.342208964149364</v>
      </c>
      <c r="P77" s="52">
        <f>+'Ark1'!AB2742</f>
        <v>1.3630906879863538</v>
      </c>
      <c r="Q77" s="14">
        <f>+'Ark1'!AC2742</f>
        <v>-12.928332376161389</v>
      </c>
      <c r="R77" s="14">
        <f t="shared" si="7"/>
        <v>3.7852193995381063</v>
      </c>
      <c r="S77" s="39"/>
      <c r="T77" s="4"/>
      <c r="U77" s="4"/>
      <c r="V77" s="4"/>
      <c r="W77" s="4"/>
      <c r="X77"/>
    </row>
    <row r="78" spans="1:24" ht="15.6">
      <c r="A78" s="39"/>
      <c r="B78" s="3">
        <f>+'Ark1'!C2743</f>
        <v>2017</v>
      </c>
      <c r="C78" s="3">
        <f>+'Ark1'!L2743</f>
        <v>14</v>
      </c>
      <c r="D78" s="52" t="s">
        <v>27</v>
      </c>
      <c r="E78" s="3">
        <f>+'Ark1'!Q2743</f>
        <v>531</v>
      </c>
      <c r="F78" s="14">
        <f>+'Ark1'!R2743</f>
        <v>4596</v>
      </c>
      <c r="G78" s="14">
        <f>+'Ark1'!S2743</f>
        <v>4596</v>
      </c>
      <c r="H78" s="52">
        <f>+'Ark1'!T2743</f>
        <v>32.297962052002809</v>
      </c>
      <c r="I78" s="52"/>
      <c r="J78" s="52">
        <f>+'Ark1'!U2743</f>
        <v>33.199718468684189</v>
      </c>
      <c r="K78" s="11">
        <f>+'Ark1'!W2743</f>
        <v>57.359225413402953</v>
      </c>
      <c r="L78" s="52"/>
      <c r="M78" s="52">
        <f>+'Ark1'!Y2743</f>
        <v>156.44371192341131</v>
      </c>
      <c r="N78" s="52"/>
      <c r="O78" s="52">
        <f>+'Ark1'!AA2743</f>
        <v>26.83488511698425</v>
      </c>
      <c r="P78" s="52">
        <f>+'Ark1'!AB2743</f>
        <v>1.378840379641719</v>
      </c>
      <c r="Q78" s="14">
        <f>+'Ark1'!AC2743</f>
        <v>-13.047453027863243</v>
      </c>
      <c r="R78" s="14">
        <f t="shared" si="7"/>
        <v>8.6553672316384187</v>
      </c>
      <c r="S78" s="39"/>
      <c r="T78" s="4"/>
      <c r="U78" s="11"/>
      <c r="V78" s="1"/>
      <c r="W78" s="5"/>
      <c r="X78"/>
    </row>
    <row r="79" spans="1:24" ht="15.6">
      <c r="A79" s="39"/>
      <c r="B79" s="3">
        <f>+'Ark1'!C2744</f>
        <v>2017</v>
      </c>
      <c r="C79" s="3">
        <f>+'Ark1'!L2744</f>
        <v>17</v>
      </c>
      <c r="D79" s="52" t="s">
        <v>443</v>
      </c>
      <c r="E79" s="3">
        <f>+'Ark1'!Q2744</f>
        <v>543</v>
      </c>
      <c r="F79" s="14">
        <f>+'Ark1'!R2744</f>
        <v>7298</v>
      </c>
      <c r="G79" s="14">
        <f>+'Ark1'!S2744</f>
        <v>7298</v>
      </c>
      <c r="H79" s="52">
        <f>+'Ark1'!T2744</f>
        <v>51.286015460295133</v>
      </c>
      <c r="I79" s="52"/>
      <c r="J79" s="52">
        <f>+'Ark1'!U2744</f>
        <v>47.802019931320118</v>
      </c>
      <c r="K79" s="11">
        <f>+'Ark1'!W2744</f>
        <v>62.367497944642381</v>
      </c>
      <c r="L79" s="52"/>
      <c r="M79" s="52">
        <f>+'Ark1'!Y2744</f>
        <v>141.85548095368611</v>
      </c>
      <c r="N79" s="52"/>
      <c r="O79" s="52">
        <f>+'Ark1'!AA2744</f>
        <v>24.792223798764315</v>
      </c>
      <c r="P79" s="52">
        <f>+'Ark1'!AB2744</f>
        <v>1.6799386363595217</v>
      </c>
      <c r="Q79" s="14">
        <f>+'Ark1'!AC2744</f>
        <v>-20.356798093419535</v>
      </c>
      <c r="R79" s="14">
        <f t="shared" si="7"/>
        <v>13.440147329650092</v>
      </c>
      <c r="S79" s="39"/>
      <c r="T79" s="4"/>
      <c r="U79" s="11"/>
      <c r="V79" s="1"/>
      <c r="W79" s="5"/>
      <c r="X79"/>
    </row>
    <row r="80" spans="1:24" ht="15.6">
      <c r="A80" s="39"/>
      <c r="B80" s="3">
        <f>+'Ark1'!C2745</f>
        <v>2016</v>
      </c>
      <c r="C80" s="3">
        <f>+'Ark1'!L2745</f>
        <v>1</v>
      </c>
      <c r="D80" s="52" t="s">
        <v>485</v>
      </c>
      <c r="E80" s="3">
        <f>+'Ark1'!Q2745</f>
        <v>1</v>
      </c>
      <c r="F80" s="14">
        <f>+'Ark1'!R2745</f>
        <v>1</v>
      </c>
      <c r="G80" s="14">
        <f>+'Ark1'!S2745</f>
        <v>0</v>
      </c>
      <c r="H80" s="52">
        <f>+'Ark1'!T2745</f>
        <v>6.6782422866301606E-3</v>
      </c>
      <c r="I80" s="52"/>
      <c r="J80" s="52">
        <f>+'Ark1'!U2745</f>
        <v>0</v>
      </c>
      <c r="K80" s="11">
        <f>+'Ark1'!W2745</f>
        <v>0</v>
      </c>
      <c r="L80" s="52"/>
      <c r="M80" s="52">
        <f>+'Ark1'!Y2745</f>
        <v>0</v>
      </c>
      <c r="N80" s="52"/>
      <c r="O80" s="52">
        <f>+'Ark1'!AA2745</f>
        <v>0</v>
      </c>
      <c r="P80" s="52">
        <f>+'Ark1'!AB2745</f>
        <v>0</v>
      </c>
      <c r="Q80" s="14">
        <f>+'Ark1'!AC2745</f>
        <v>0</v>
      </c>
      <c r="R80" s="14">
        <f t="shared" si="7"/>
        <v>1</v>
      </c>
      <c r="S80" s="39"/>
      <c r="T80" s="4"/>
      <c r="U80" s="11"/>
      <c r="V80" s="1"/>
      <c r="W80" s="5"/>
      <c r="X80"/>
    </row>
    <row r="81" spans="1:24" ht="15.6">
      <c r="A81" s="39"/>
      <c r="B81" s="60">
        <f>+'Ark1'!C2746</f>
        <v>2016</v>
      </c>
      <c r="C81" s="60">
        <f>+'Ark1'!L2746</f>
        <v>2</v>
      </c>
      <c r="D81" s="98" t="s">
        <v>24</v>
      </c>
      <c r="E81" s="60">
        <f>+'Ark1'!Q2746</f>
        <v>33</v>
      </c>
      <c r="F81" s="76">
        <f>+'Ark1'!R2746</f>
        <v>43</v>
      </c>
      <c r="G81" s="76">
        <f>+'Ark1'!S2746</f>
        <v>43</v>
      </c>
      <c r="H81" s="98">
        <f>+'Ark1'!T2746</f>
        <v>0.28716441832509687</v>
      </c>
      <c r="I81" s="98"/>
      <c r="J81" s="98">
        <f>+'Ark1'!U2746</f>
        <v>0.41793012008245928</v>
      </c>
      <c r="K81" s="61">
        <f>+'Ark1'!W2746</f>
        <v>36.232558139534881</v>
      </c>
      <c r="L81" s="98"/>
      <c r="M81" s="98">
        <f>+'Ark1'!Y2746</f>
        <v>218.33023255813964</v>
      </c>
      <c r="N81" s="98"/>
      <c r="O81" s="98">
        <f>+'Ark1'!AA2746</f>
        <v>47.017406647462685</v>
      </c>
      <c r="P81" s="98">
        <f>+'Ark1'!AB2746</f>
        <v>1.5225011444961789</v>
      </c>
      <c r="Q81" s="76">
        <f>+'Ark1'!AC2746</f>
        <v>-16.273025078403379</v>
      </c>
      <c r="R81" s="76">
        <f t="shared" si="7"/>
        <v>1.303030303030303</v>
      </c>
      <c r="S81" s="39"/>
      <c r="T81" s="4"/>
      <c r="U81" s="11"/>
      <c r="V81" s="1"/>
      <c r="W81" s="5"/>
      <c r="X81"/>
    </row>
    <row r="82" spans="1:24" ht="15.6">
      <c r="A82" s="39"/>
      <c r="B82" s="60">
        <f>+'Ark1'!C2747</f>
        <v>2016</v>
      </c>
      <c r="C82" s="60">
        <f>+'Ark1'!L2747</f>
        <v>5</v>
      </c>
      <c r="D82" s="98" t="s">
        <v>25</v>
      </c>
      <c r="E82" s="60">
        <f>+'Ark1'!Q2747</f>
        <v>88</v>
      </c>
      <c r="F82" s="76">
        <f>+'Ark1'!R2747</f>
        <v>126</v>
      </c>
      <c r="G82" s="76">
        <f>+'Ark1'!S2747</f>
        <v>125</v>
      </c>
      <c r="H82" s="98">
        <f>+'Ark1'!T2747</f>
        <v>0.84145852811540012</v>
      </c>
      <c r="I82" s="98"/>
      <c r="J82" s="98">
        <f>+'Ark1'!U2747</f>
        <v>1.1023228549129609</v>
      </c>
      <c r="K82" s="61">
        <f>+'Ark1'!W2747</f>
        <v>42.472000000000008</v>
      </c>
      <c r="L82" s="98"/>
      <c r="M82" s="98">
        <f>+'Ark1'!Y2747</f>
        <v>196.52460317460313</v>
      </c>
      <c r="N82" s="98"/>
      <c r="O82" s="98">
        <f>+'Ark1'!AA2747</f>
        <v>32.427787925789751</v>
      </c>
      <c r="P82" s="98">
        <f>+'Ark1'!AB2747</f>
        <v>1.2935285076100109</v>
      </c>
      <c r="Q82" s="76">
        <f>+'Ark1'!AC2747</f>
        <v>-9.8108599033269979</v>
      </c>
      <c r="R82" s="76">
        <f t="shared" si="7"/>
        <v>1.4318181818181819</v>
      </c>
      <c r="S82" s="39"/>
      <c r="T82" s="4"/>
      <c r="U82" s="11"/>
      <c r="V82" s="11"/>
      <c r="W82" s="5"/>
      <c r="X82"/>
    </row>
    <row r="83" spans="1:24" ht="15.6">
      <c r="A83" s="39"/>
      <c r="B83" s="60">
        <f>+'Ark1'!C2748</f>
        <v>2016</v>
      </c>
      <c r="C83" s="60">
        <f>+'Ark1'!L2748</f>
        <v>8</v>
      </c>
      <c r="D83" s="98" t="s">
        <v>442</v>
      </c>
      <c r="E83" s="60">
        <f>+'Ark1'!Q2748</f>
        <v>218</v>
      </c>
      <c r="F83" s="76">
        <f>+'Ark1'!R2748</f>
        <v>447</v>
      </c>
      <c r="G83" s="76">
        <f>+'Ark1'!S2748</f>
        <v>444</v>
      </c>
      <c r="H83" s="98">
        <f>+'Ark1'!T2748</f>
        <v>2.985174302123681</v>
      </c>
      <c r="I83" s="98"/>
      <c r="J83" s="98">
        <f>+'Ark1'!U2748</f>
        <v>3.5931431005338279</v>
      </c>
      <c r="K83" s="61">
        <f>+'Ark1'!W2748</f>
        <v>47.486486486486491</v>
      </c>
      <c r="L83" s="98"/>
      <c r="M83" s="98">
        <f>+'Ark1'!Y2748</f>
        <v>180.57002237136476</v>
      </c>
      <c r="N83" s="98"/>
      <c r="O83" s="98">
        <f>+'Ark1'!AA2748</f>
        <v>34.242735022098408</v>
      </c>
      <c r="P83" s="98">
        <f>+'Ark1'!AB2748</f>
        <v>1.346432489215712</v>
      </c>
      <c r="Q83" s="76">
        <f>+'Ark1'!AC2748</f>
        <v>-9.0751431340203688</v>
      </c>
      <c r="R83" s="76">
        <f t="shared" si="7"/>
        <v>2.0504587155963301</v>
      </c>
      <c r="S83" s="39"/>
      <c r="T83" s="4"/>
      <c r="U83" s="11"/>
      <c r="V83" s="11"/>
      <c r="W83" s="5"/>
      <c r="X83"/>
    </row>
    <row r="84" spans="1:24" ht="15.6">
      <c r="A84" s="39"/>
      <c r="B84" s="60">
        <f>+'Ark1'!C2749</f>
        <v>2016</v>
      </c>
      <c r="C84" s="60">
        <f>+'Ark1'!L2749</f>
        <v>11</v>
      </c>
      <c r="D84" s="98" t="s">
        <v>26</v>
      </c>
      <c r="E84" s="60">
        <f>+'Ark1'!Q2749</f>
        <v>408</v>
      </c>
      <c r="F84" s="76">
        <f>+'Ark1'!R2749</f>
        <v>1583</v>
      </c>
      <c r="G84" s="76">
        <f>+'Ark1'!S2749</f>
        <v>1576</v>
      </c>
      <c r="H84" s="98">
        <f>+'Ark1'!T2749</f>
        <v>10.571657539735543</v>
      </c>
      <c r="I84" s="98"/>
      <c r="J84" s="98">
        <f>+'Ark1'!U2749</f>
        <v>11.757079152711473</v>
      </c>
      <c r="K84" s="61">
        <f>+'Ark1'!W2749</f>
        <v>52.547588832487314</v>
      </c>
      <c r="L84" s="98"/>
      <c r="M84" s="98">
        <f>+'Ark1'!Y2749</f>
        <v>166.83885028427028</v>
      </c>
      <c r="N84" s="98"/>
      <c r="O84" s="98">
        <f>+'Ark1'!AA2749</f>
        <v>29.982996792974362</v>
      </c>
      <c r="P84" s="98">
        <f>+'Ark1'!AB2749</f>
        <v>0</v>
      </c>
      <c r="Q84" s="76">
        <f>+'Ark1'!AC2749</f>
        <v>0</v>
      </c>
      <c r="R84" s="76">
        <f t="shared" si="7"/>
        <v>3.8799019607843137</v>
      </c>
      <c r="S84" s="39"/>
      <c r="T84" s="4"/>
      <c r="U84" s="11"/>
      <c r="V84" s="11"/>
      <c r="W84" s="5"/>
      <c r="X84"/>
    </row>
    <row r="85" spans="1:24" ht="15.6">
      <c r="A85" s="39"/>
      <c r="B85" s="60">
        <f>+'Ark1'!C2750</f>
        <v>2016</v>
      </c>
      <c r="C85" s="60">
        <f>+'Ark1'!L2750</f>
        <v>14</v>
      </c>
      <c r="D85" s="98" t="s">
        <v>27</v>
      </c>
      <c r="E85" s="60">
        <f>+'Ark1'!Q2750</f>
        <v>535</v>
      </c>
      <c r="F85" s="76">
        <f>+'Ark1'!R2750</f>
        <v>4584</v>
      </c>
      <c r="G85" s="76">
        <f>+'Ark1'!S2750</f>
        <v>4581</v>
      </c>
      <c r="H85" s="98">
        <f>+'Ark1'!T2750</f>
        <v>30.613062641912649</v>
      </c>
      <c r="I85" s="98"/>
      <c r="J85" s="98">
        <f>+'Ark1'!U2750</f>
        <v>31.555771826768055</v>
      </c>
      <c r="K85" s="61">
        <f>+'Ark1'!W2750</f>
        <v>57.373062650076399</v>
      </c>
      <c r="L85" s="98"/>
      <c r="M85" s="98">
        <f>+'Ark1'!Y2750</f>
        <v>154.63680191972091</v>
      </c>
      <c r="N85" s="98"/>
      <c r="O85" s="98">
        <f>+'Ark1'!AA2750</f>
        <v>27.88293699001396</v>
      </c>
      <c r="P85" s="98">
        <f>+'Ark1'!AB2750</f>
        <v>1.3774175770707953</v>
      </c>
      <c r="Q85" s="76">
        <f>+'Ark1'!AC2750</f>
        <v>-9.8091215184676646</v>
      </c>
      <c r="R85" s="76">
        <f t="shared" si="7"/>
        <v>8.5682242990654203</v>
      </c>
      <c r="S85" s="39"/>
      <c r="T85" s="4"/>
      <c r="U85" s="11"/>
      <c r="V85" s="11"/>
      <c r="W85" s="5"/>
      <c r="X85"/>
    </row>
    <row r="86" spans="1:24" ht="15.6">
      <c r="A86" s="39"/>
      <c r="B86" s="60">
        <f>+'Ark1'!C2751</f>
        <v>2016</v>
      </c>
      <c r="C86" s="60">
        <f>+'Ark1'!L2751</f>
        <v>17</v>
      </c>
      <c r="D86" s="98" t="s">
        <v>443</v>
      </c>
      <c r="E86" s="60">
        <f>+'Ark1'!Q2751</f>
        <v>545</v>
      </c>
      <c r="F86" s="76">
        <f>+'Ark1'!R2751</f>
        <v>8190</v>
      </c>
      <c r="G86" s="76">
        <f>+'Ark1'!S2751</f>
        <v>8189</v>
      </c>
      <c r="H86" s="98">
        <f>+'Ark1'!T2751</f>
        <v>54.694804327500997</v>
      </c>
      <c r="I86" s="98"/>
      <c r="J86" s="98">
        <f>+'Ark1'!U2751</f>
        <v>51.573752944991213</v>
      </c>
      <c r="K86" s="61">
        <f>+'Ark1'!W2751</f>
        <v>62.431554524361957</v>
      </c>
      <c r="L86" s="98"/>
      <c r="M86" s="98">
        <f>+'Ark1'!Y2751</f>
        <v>141.45669108669091</v>
      </c>
      <c r="N86" s="98"/>
      <c r="O86" s="98">
        <f>+'Ark1'!AA2751</f>
        <v>25.422520070312849</v>
      </c>
      <c r="P86" s="98">
        <f>+'Ark1'!AB2751</f>
        <v>1.6910937465742921</v>
      </c>
      <c r="Q86" s="76">
        <f>+'Ark1'!AC2751</f>
        <v>-19.175345021629838</v>
      </c>
      <c r="R86" s="76">
        <f t="shared" si="7"/>
        <v>15.027522935779816</v>
      </c>
      <c r="S86" s="39"/>
      <c r="T86" s="4"/>
      <c r="U86" s="11"/>
      <c r="V86" s="5"/>
      <c r="W86" s="5"/>
      <c r="X86"/>
    </row>
    <row r="87" spans="1:24" ht="15.6">
      <c r="A87" s="39"/>
      <c r="B87" s="60">
        <f>+'Ark1'!C2752</f>
        <v>2015</v>
      </c>
      <c r="C87" s="60">
        <f>+'Ark1'!L2752</f>
        <v>1</v>
      </c>
      <c r="D87" s="98" t="s">
        <v>485</v>
      </c>
      <c r="E87" s="60">
        <f>+'Ark1'!Q2752</f>
        <v>2</v>
      </c>
      <c r="F87" s="76">
        <f>+'Ark1'!R2752</f>
        <v>1</v>
      </c>
      <c r="G87" s="76">
        <f>+'Ark1'!S2752</f>
        <v>0</v>
      </c>
      <c r="H87" s="98">
        <f>+'Ark1'!T2752</f>
        <v>4.9265937530791198E-3</v>
      </c>
      <c r="I87" s="98"/>
      <c r="J87" s="98">
        <f>+'Ark1'!U2752</f>
        <v>0</v>
      </c>
      <c r="K87" s="61">
        <f>+'Ark1'!W2752</f>
        <v>0</v>
      </c>
      <c r="L87" s="98"/>
      <c r="M87" s="98">
        <f>+'Ark1'!Y2752</f>
        <v>0</v>
      </c>
      <c r="N87" s="98"/>
      <c r="O87" s="98">
        <f>+'Ark1'!AA2752</f>
        <v>0</v>
      </c>
      <c r="P87" s="98">
        <f>+'Ark1'!AB2752</f>
        <v>0</v>
      </c>
      <c r="Q87" s="76">
        <f>+'Ark1'!AC2752</f>
        <v>0</v>
      </c>
      <c r="R87" s="76">
        <f t="shared" si="7"/>
        <v>0.5</v>
      </c>
      <c r="S87" s="39"/>
      <c r="T87" s="4"/>
      <c r="U87" s="11"/>
      <c r="V87" s="5"/>
      <c r="W87" s="5"/>
      <c r="X87"/>
    </row>
    <row r="88" spans="1:24" ht="15.6">
      <c r="A88" s="39"/>
      <c r="B88">
        <f>+'Ark1'!C2753</f>
        <v>2015</v>
      </c>
      <c r="C88">
        <f>+'Ark1'!L2753</f>
        <v>2</v>
      </c>
      <c r="D88" s="52" t="s">
        <v>24</v>
      </c>
      <c r="E88">
        <f>+'Ark1'!Q2753</f>
        <v>39</v>
      </c>
      <c r="F88" s="9">
        <f>+'Ark1'!R2753</f>
        <v>50</v>
      </c>
      <c r="G88" s="9">
        <f>+'Ark1'!S2753</f>
        <v>50</v>
      </c>
      <c r="H88" s="96">
        <f>+'Ark1'!T2753</f>
        <v>0.24632968765395599</v>
      </c>
      <c r="I88" s="96"/>
      <c r="J88" s="96">
        <f>+'Ark1'!U2753</f>
        <v>0.35992100425510409</v>
      </c>
      <c r="K88" s="1">
        <f>+'Ark1'!W2753</f>
        <v>36.6</v>
      </c>
      <c r="L88" s="96"/>
      <c r="M88" s="96">
        <f>+'Ark1'!Y2753</f>
        <v>204.69399999999996</v>
      </c>
      <c r="N88" s="96"/>
      <c r="O88" s="96">
        <f>+'Ark1'!AA2753</f>
        <v>36.352977374625681</v>
      </c>
      <c r="P88" s="96">
        <f>+'Ark1'!AB2753</f>
        <v>1.4832396974190343</v>
      </c>
      <c r="Q88" s="9">
        <f>+'Ark1'!AC2753</f>
        <v>-5.1898937346231993</v>
      </c>
      <c r="R88" s="9">
        <f t="shared" si="7"/>
        <v>1.2820512820512822</v>
      </c>
      <c r="S88" s="39"/>
      <c r="T88" s="4"/>
      <c r="U88" s="11"/>
      <c r="V88" s="5"/>
      <c r="W88" s="5"/>
      <c r="X88"/>
    </row>
    <row r="89" spans="1:24" ht="15.6">
      <c r="A89" s="39"/>
      <c r="B89">
        <f>+'Ark1'!C2754</f>
        <v>2015</v>
      </c>
      <c r="C89">
        <f>+'Ark1'!L2754</f>
        <v>5</v>
      </c>
      <c r="D89" s="52" t="s">
        <v>25</v>
      </c>
      <c r="E89">
        <f>+'Ark1'!Q2754</f>
        <v>84</v>
      </c>
      <c r="F89" s="9">
        <f>+'Ark1'!R2754</f>
        <v>124</v>
      </c>
      <c r="G89" s="9">
        <f>+'Ark1'!S2754</f>
        <v>124</v>
      </c>
      <c r="H89" s="96">
        <f>+'Ark1'!T2754</f>
        <v>0.61089762538181103</v>
      </c>
      <c r="I89" s="96"/>
      <c r="J89" s="96">
        <f>+'Ark1'!U2754</f>
        <v>0.8512284550105933</v>
      </c>
      <c r="K89" s="1">
        <f>+'Ark1'!W2754</f>
        <v>42.564516129032256</v>
      </c>
      <c r="L89" s="96"/>
      <c r="M89" s="96">
        <f>+'Ark1'!Y2754</f>
        <v>195.20564516129028</v>
      </c>
      <c r="N89" s="96"/>
      <c r="O89" s="96">
        <f>+'Ark1'!AA2754</f>
        <v>32.730210229703069</v>
      </c>
      <c r="P89" s="96">
        <f>+'Ark1'!AB2754</f>
        <v>1.3633564812262056</v>
      </c>
      <c r="Q89" s="9">
        <f>+'Ark1'!AC2754</f>
        <v>-6.265675130053352</v>
      </c>
      <c r="R89" s="9">
        <f t="shared" ref="R89:R94" si="13">+F89/E89</f>
        <v>1.4761904761904763</v>
      </c>
      <c r="S89" s="39"/>
      <c r="T89" s="4"/>
      <c r="U89" s="11"/>
      <c r="V89" s="5"/>
      <c r="W89" s="5"/>
      <c r="X89"/>
    </row>
    <row r="90" spans="1:24" ht="15.6">
      <c r="A90" s="39"/>
      <c r="B90">
        <f>+'Ark1'!C2755</f>
        <v>2015</v>
      </c>
      <c r="C90">
        <f>+'Ark1'!L2755</f>
        <v>8</v>
      </c>
      <c r="D90" s="52" t="s">
        <v>442</v>
      </c>
      <c r="E90">
        <f>+'Ark1'!Q2755</f>
        <v>222</v>
      </c>
      <c r="F90" s="9">
        <f>+'Ark1'!R2755</f>
        <v>418</v>
      </c>
      <c r="G90" s="9">
        <f>+'Ark1'!S2755</f>
        <v>418</v>
      </c>
      <c r="H90" s="96">
        <f>+'Ark1'!T2755</f>
        <v>2.0593161887870726</v>
      </c>
      <c r="I90" s="96"/>
      <c r="J90" s="96">
        <f>+'Ark1'!U2755</f>
        <v>2.6712618338707808</v>
      </c>
      <c r="K90" s="1">
        <f>+'Ark1'!W2755</f>
        <v>47.629186602870817</v>
      </c>
      <c r="L90" s="96"/>
      <c r="M90" s="96">
        <f>+'Ark1'!Y2755</f>
        <v>181.72224880382768</v>
      </c>
      <c r="N90" s="96"/>
      <c r="O90" s="96">
        <f>+'Ark1'!AA2755</f>
        <v>35.245332348541837</v>
      </c>
      <c r="P90" s="96">
        <f>+'Ark1'!AB2755</f>
        <v>1.3138241085268139</v>
      </c>
      <c r="Q90" s="9">
        <f>+'Ark1'!AC2755</f>
        <v>-20.660549650559005</v>
      </c>
      <c r="R90" s="9">
        <f t="shared" si="13"/>
        <v>1.882882882882883</v>
      </c>
      <c r="S90" s="39"/>
      <c r="T90" s="4"/>
      <c r="U90" s="11"/>
      <c r="V90" s="5"/>
      <c r="W90" s="5"/>
      <c r="X90"/>
    </row>
    <row r="91" spans="1:24" ht="15.6">
      <c r="A91" s="39"/>
      <c r="B91">
        <f>+'Ark1'!C2756</f>
        <v>2015</v>
      </c>
      <c r="C91">
        <f>+'Ark1'!L2756</f>
        <v>11</v>
      </c>
      <c r="D91" s="52" t="s">
        <v>26</v>
      </c>
      <c r="E91">
        <f>+'Ark1'!Q2756</f>
        <v>484</v>
      </c>
      <c r="F91" s="9">
        <f>+'Ark1'!R2756</f>
        <v>1707</v>
      </c>
      <c r="G91" s="9">
        <f>+'Ark1'!S2756</f>
        <v>1706</v>
      </c>
      <c r="H91" s="96">
        <f>+'Ark1'!T2756</f>
        <v>8.4096955365060602</v>
      </c>
      <c r="I91" s="96"/>
      <c r="J91" s="96">
        <f>+'Ark1'!U2756</f>
        <v>9.5955220364972824</v>
      </c>
      <c r="K91" s="1">
        <f>+'Ark1'!W2756</f>
        <v>52.560961313012889</v>
      </c>
      <c r="L91" s="96"/>
      <c r="M91" s="96">
        <f>+'Ark1'!Y2756</f>
        <v>159.84645577035732</v>
      </c>
      <c r="N91" s="96"/>
      <c r="O91" s="96">
        <f>+'Ark1'!AA2756</f>
        <v>36.008920344940378</v>
      </c>
      <c r="P91" s="96">
        <f>+'Ark1'!AB2756</f>
        <v>1.3933689939319704</v>
      </c>
      <c r="Q91" s="9">
        <f>+'Ark1'!AC2756</f>
        <v>-14.462562000308036</v>
      </c>
      <c r="R91" s="9">
        <f t="shared" si="13"/>
        <v>3.5268595041322315</v>
      </c>
      <c r="S91" s="39"/>
      <c r="T91" s="4"/>
      <c r="U91" s="11"/>
      <c r="V91" s="5"/>
      <c r="W91" s="5"/>
      <c r="X91"/>
    </row>
    <row r="92" spans="1:24" ht="15.6">
      <c r="A92" s="39"/>
      <c r="B92">
        <f>+'Ark1'!C2757</f>
        <v>2015</v>
      </c>
      <c r="C92">
        <f>+'Ark1'!L2757</f>
        <v>14</v>
      </c>
      <c r="D92" s="52" t="s">
        <v>27</v>
      </c>
      <c r="E92">
        <f>+'Ark1'!Q2757</f>
        <v>869</v>
      </c>
      <c r="F92" s="9">
        <f>+'Ark1'!R2757</f>
        <v>6499</v>
      </c>
      <c r="G92" s="9">
        <f>+'Ark1'!S2757</f>
        <v>6496</v>
      </c>
      <c r="H92" s="96">
        <f>+'Ark1'!T2757</f>
        <v>32.01793280126121</v>
      </c>
      <c r="I92" s="96"/>
      <c r="J92" s="96">
        <f>+'Ark1'!U2757</f>
        <v>32.199902363071054</v>
      </c>
      <c r="K92" s="1">
        <f>+'Ark1'!W2757</f>
        <v>57.420720443349751</v>
      </c>
      <c r="L92" s="96"/>
      <c r="M92" s="96">
        <f>+'Ark1'!Y2757</f>
        <v>140.88862901984925</v>
      </c>
      <c r="N92" s="96"/>
      <c r="O92" s="96">
        <f>+'Ark1'!AA2757</f>
        <v>31.369948888172871</v>
      </c>
      <c r="P92" s="96">
        <f>+'Ark1'!AB2757</f>
        <v>1.3601227752377056</v>
      </c>
      <c r="Q92" s="9">
        <f>+'Ark1'!AC2757</f>
        <v>-12.65620962258501</v>
      </c>
      <c r="R92" s="9">
        <f t="shared" si="13"/>
        <v>7.4787111622554656</v>
      </c>
      <c r="S92" s="39"/>
      <c r="T92" s="4"/>
      <c r="U92" s="11"/>
      <c r="V92" s="5"/>
      <c r="W92" s="5"/>
      <c r="X92"/>
    </row>
    <row r="93" spans="1:24" ht="15.6">
      <c r="A93" s="39"/>
      <c r="B93">
        <f>+'Ark1'!C2758</f>
        <v>2015</v>
      </c>
      <c r="C93">
        <f>+'Ark1'!L2758</f>
        <v>17</v>
      </c>
      <c r="D93" s="52" t="s">
        <v>443</v>
      </c>
      <c r="E93">
        <f>+'Ark1'!Q2758</f>
        <v>901</v>
      </c>
      <c r="F93" s="9">
        <f>+'Ark1'!R2758</f>
        <v>11499</v>
      </c>
      <c r="G93" s="9">
        <f>+'Ark1'!S2758</f>
        <v>11499</v>
      </c>
      <c r="H93" s="96">
        <f>+'Ark1'!T2758</f>
        <v>56.650901566656806</v>
      </c>
      <c r="I93" s="96"/>
      <c r="J93" s="96">
        <f>+'Ark1'!U2758</f>
        <v>54.322164307295182</v>
      </c>
      <c r="K93" s="1">
        <f>+'Ark1'!W2758</f>
        <v>62.36324897817201</v>
      </c>
      <c r="L93" s="96"/>
      <c r="M93" s="96">
        <f>+'Ark1'!Y2758</f>
        <v>134.33368118966905</v>
      </c>
      <c r="N93" s="96"/>
      <c r="O93" s="96">
        <f>+'Ark1'!AA2758</f>
        <v>26.198465877568779</v>
      </c>
      <c r="P93" s="96">
        <f>+'Ark1'!AB2758</f>
        <v>1.6864305774976971</v>
      </c>
      <c r="Q93" s="9">
        <f>+'Ark1'!AC2758</f>
        <v>-6.318125787869902</v>
      </c>
      <c r="R93" s="9">
        <f t="shared" si="13"/>
        <v>12.762486126526083</v>
      </c>
      <c r="S93" s="39"/>
      <c r="T93" s="4"/>
      <c r="U93" s="11"/>
      <c r="V93" s="5"/>
      <c r="W93" s="5"/>
      <c r="X93"/>
    </row>
    <row r="94" spans="1:24" ht="15.6">
      <c r="A94" s="39"/>
      <c r="B94">
        <f>+'Ark1'!C2759</f>
        <v>2014</v>
      </c>
      <c r="C94">
        <f>+'Ark1'!L2759</f>
        <v>1</v>
      </c>
      <c r="D94" s="52" t="s">
        <v>485</v>
      </c>
      <c r="E94">
        <f>+'Ark1'!Q2759</f>
        <v>6</v>
      </c>
      <c r="F94" s="9">
        <f>+'Ark1'!R2759</f>
        <v>6</v>
      </c>
      <c r="G94" s="9">
        <f>+'Ark1'!S2759</f>
        <v>0</v>
      </c>
      <c r="H94" s="96">
        <f>+'Ark1'!T2759</f>
        <v>3.0173497611264768E-2</v>
      </c>
      <c r="I94" s="96"/>
      <c r="J94" s="96">
        <f>+'Ark1'!U2759</f>
        <v>0</v>
      </c>
      <c r="K94" s="1">
        <f>+'Ark1'!W2759</f>
        <v>0</v>
      </c>
      <c r="L94" s="96"/>
      <c r="M94" s="96">
        <f>+'Ark1'!Y2759</f>
        <v>0</v>
      </c>
      <c r="N94" s="96"/>
      <c r="O94" s="96">
        <f>+'Ark1'!AA2759</f>
        <v>0</v>
      </c>
      <c r="P94" s="96">
        <f>+'Ark1'!AB2759</f>
        <v>0</v>
      </c>
      <c r="Q94" s="9">
        <f>+'Ark1'!AC2759</f>
        <v>0</v>
      </c>
      <c r="R94" s="9">
        <f t="shared" si="13"/>
        <v>1</v>
      </c>
      <c r="S94" s="39"/>
      <c r="T94" s="4"/>
      <c r="U94" s="5"/>
      <c r="V94" s="5"/>
      <c r="W94" s="5"/>
      <c r="X94"/>
    </row>
    <row r="95" spans="1:24" ht="15.6">
      <c r="A95" s="39"/>
      <c r="B95" s="60">
        <f>+'Ark1'!C2760</f>
        <v>2014</v>
      </c>
      <c r="C95" s="60">
        <f>+'Ark1'!L2760</f>
        <v>2</v>
      </c>
      <c r="D95" s="98" t="s">
        <v>24</v>
      </c>
      <c r="E95" s="60">
        <f>+'Ark1'!Q2760</f>
        <v>34</v>
      </c>
      <c r="F95" s="76">
        <f>+'Ark1'!R2760</f>
        <v>48</v>
      </c>
      <c r="G95" s="76">
        <f>+'Ark1'!S2760</f>
        <v>48</v>
      </c>
      <c r="H95" s="98">
        <f>+'Ark1'!T2760</f>
        <v>0.24138798089011815</v>
      </c>
      <c r="I95" s="98"/>
      <c r="J95" s="98">
        <f>+'Ark1'!U2760</f>
        <v>0.36005189652511305</v>
      </c>
      <c r="K95" s="61">
        <f>+'Ark1'!W2760</f>
        <v>36.979166666666657</v>
      </c>
      <c r="L95" s="98"/>
      <c r="M95" s="98">
        <f>+'Ark1'!Y2760</f>
        <v>213.6</v>
      </c>
      <c r="N95" s="98"/>
      <c r="O95" s="98">
        <f>+'Ark1'!AA2760</f>
        <v>35.542990401296699</v>
      </c>
      <c r="P95" s="98">
        <f>+'Ark1'!AB2760</f>
        <v>1.6136085767277308</v>
      </c>
      <c r="Q95" s="76">
        <f>+'Ark1'!AC2760</f>
        <v>-29.419684007585385</v>
      </c>
      <c r="R95" s="76">
        <f t="shared" si="7"/>
        <v>1.411764705882353</v>
      </c>
      <c r="S95" s="39"/>
      <c r="T95" s="4"/>
      <c r="U95"/>
      <c r="V95"/>
      <c r="X95"/>
    </row>
    <row r="96" spans="1:24" ht="15.6">
      <c r="A96" s="39"/>
      <c r="B96" s="60">
        <f>+'Ark1'!C2761</f>
        <v>2014</v>
      </c>
      <c r="C96" s="60">
        <f>+'Ark1'!L2761</f>
        <v>5</v>
      </c>
      <c r="D96" s="98" t="s">
        <v>25</v>
      </c>
      <c r="E96" s="60">
        <f>+'Ark1'!Q2761</f>
        <v>92</v>
      </c>
      <c r="F96" s="76">
        <f>+'Ark1'!R2761</f>
        <v>152</v>
      </c>
      <c r="G96" s="76">
        <f>+'Ark1'!S2761</f>
        <v>152</v>
      </c>
      <c r="H96" s="98">
        <f>+'Ark1'!T2761</f>
        <v>0.76439527281870756</v>
      </c>
      <c r="I96" s="98"/>
      <c r="J96" s="98">
        <f>+'Ark1'!U2761</f>
        <v>1.0504323042348609</v>
      </c>
      <c r="K96" s="61">
        <f>+'Ark1'!W2761</f>
        <v>42.690789473684227</v>
      </c>
      <c r="L96" s="98"/>
      <c r="M96" s="98">
        <f>+'Ark1'!Y2761</f>
        <v>196.78947368421049</v>
      </c>
      <c r="N96" s="98"/>
      <c r="O96" s="98">
        <f>+'Ark1'!AA2761</f>
        <v>32.597828790094006</v>
      </c>
      <c r="P96" s="98">
        <f>+'Ark1'!AB2761</f>
        <v>2.384802630671464</v>
      </c>
      <c r="Q96" s="76">
        <f>+'Ark1'!AC2761</f>
        <v>-12.174573687263862</v>
      </c>
      <c r="R96" s="76">
        <f t="shared" ref="R96:R101" si="14">+F96/E96</f>
        <v>1.6521739130434783</v>
      </c>
      <c r="S96" s="39"/>
      <c r="T96" s="4"/>
      <c r="U96" s="5"/>
      <c r="V96"/>
      <c r="W96" s="5"/>
      <c r="X96"/>
    </row>
    <row r="97" spans="1:24" ht="15.6">
      <c r="A97" s="39"/>
      <c r="B97" s="60">
        <f>+'Ark1'!C2762</f>
        <v>2014</v>
      </c>
      <c r="C97" s="60">
        <f>+'Ark1'!L2762</f>
        <v>8</v>
      </c>
      <c r="D97" s="98" t="s">
        <v>442</v>
      </c>
      <c r="E97" s="60">
        <f>+'Ark1'!Q2762</f>
        <v>239</v>
      </c>
      <c r="F97" s="76">
        <f>+'Ark1'!R2762</f>
        <v>492</v>
      </c>
      <c r="G97" s="76">
        <f>+'Ark1'!S2762</f>
        <v>491</v>
      </c>
      <c r="H97" s="98">
        <f>+'Ark1'!T2762</f>
        <v>2.474226804123711</v>
      </c>
      <c r="I97" s="98"/>
      <c r="J97" s="98">
        <f>+'Ark1'!U2762</f>
        <v>3.2221111926420511</v>
      </c>
      <c r="K97" s="61">
        <f>+'Ark1'!W2762</f>
        <v>47.386965376782079</v>
      </c>
      <c r="L97" s="98"/>
      <c r="M97" s="98">
        <f>+'Ark1'!Y2762</f>
        <v>186.48882113821136</v>
      </c>
      <c r="N97" s="98"/>
      <c r="O97" s="98">
        <f>+'Ark1'!AA2762</f>
        <v>32.5649511398504</v>
      </c>
      <c r="P97" s="98">
        <f>+'Ark1'!AB2762</f>
        <v>1.3253571001026963</v>
      </c>
      <c r="Q97" s="76">
        <f>+'Ark1'!AC2762</f>
        <v>-14.860760262128293</v>
      </c>
      <c r="R97" s="76">
        <f t="shared" si="14"/>
        <v>2.0585774058577404</v>
      </c>
      <c r="S97" s="39"/>
      <c r="T97" s="4"/>
      <c r="U97"/>
      <c r="V97"/>
      <c r="X97"/>
    </row>
    <row r="98" spans="1:24" ht="15.6">
      <c r="A98" s="39"/>
      <c r="B98" s="60">
        <f>+'Ark1'!C2763</f>
        <v>2014</v>
      </c>
      <c r="C98" s="60">
        <f>+'Ark1'!L2763</f>
        <v>11</v>
      </c>
      <c r="D98" s="98" t="s">
        <v>26</v>
      </c>
      <c r="E98" s="60">
        <f>+'Ark1'!Q2763</f>
        <v>443</v>
      </c>
      <c r="F98" s="76">
        <f>+'Ark1'!R2763</f>
        <v>1658</v>
      </c>
      <c r="G98" s="76">
        <f>+'Ark1'!S2763</f>
        <v>1656</v>
      </c>
      <c r="H98" s="98">
        <f>+'Ark1'!T2763</f>
        <v>8.3379431732461686</v>
      </c>
      <c r="I98" s="98"/>
      <c r="J98" s="98">
        <f>+'Ark1'!U2763</f>
        <v>9.598827359069837</v>
      </c>
      <c r="K98" s="61">
        <f>+'Ark1'!W2763</f>
        <v>52.600845410628011</v>
      </c>
      <c r="L98" s="98"/>
      <c r="M98" s="98">
        <f>+'Ark1'!Y2763</f>
        <v>164.85838359469261</v>
      </c>
      <c r="N98" s="98"/>
      <c r="O98" s="98">
        <f>+'Ark1'!AA2763</f>
        <v>35.039754744147956</v>
      </c>
      <c r="P98" s="98">
        <f>+'Ark1'!AB2763</f>
        <v>1.3222270264351219</v>
      </c>
      <c r="Q98" s="76">
        <f>+'Ark1'!AC2763</f>
        <v>-16.4822110596321</v>
      </c>
      <c r="R98" s="76">
        <f t="shared" si="14"/>
        <v>3.7426636568848757</v>
      </c>
      <c r="S98" s="39"/>
      <c r="T98" s="4"/>
      <c r="U98"/>
      <c r="V98"/>
      <c r="X98"/>
    </row>
    <row r="99" spans="1:24" ht="15.6">
      <c r="A99" s="39"/>
      <c r="B99" s="60">
        <f>+'Ark1'!C2764</f>
        <v>2014</v>
      </c>
      <c r="C99" s="60">
        <f>+'Ark1'!L2764</f>
        <v>14</v>
      </c>
      <c r="D99" s="98" t="s">
        <v>27</v>
      </c>
      <c r="E99" s="60">
        <f>+'Ark1'!Q2764</f>
        <v>732</v>
      </c>
      <c r="F99" s="76">
        <f>+'Ark1'!R2764</f>
        <v>6085</v>
      </c>
      <c r="G99" s="76">
        <f>+'Ark1'!S2764</f>
        <v>6074</v>
      </c>
      <c r="H99" s="98">
        <f>+'Ark1'!T2764</f>
        <v>30.600955494091021</v>
      </c>
      <c r="I99" s="98"/>
      <c r="J99" s="98">
        <f>+'Ark1'!U2764</f>
        <v>31.310345118213259</v>
      </c>
      <c r="K99" s="61">
        <f>+'Ark1'!W2764</f>
        <v>57.43612117220939</v>
      </c>
      <c r="L99" s="98"/>
      <c r="M99" s="98">
        <f>+'Ark1'!Y2764</f>
        <v>146.52261298274516</v>
      </c>
      <c r="N99" s="98"/>
      <c r="O99" s="98">
        <f>+'Ark1'!AA2764</f>
        <v>31.125817653060121</v>
      </c>
      <c r="P99" s="98">
        <f>+'Ark1'!AB2764</f>
        <v>1.3491369096050387</v>
      </c>
      <c r="Q99" s="76">
        <f>+'Ark1'!AC2764</f>
        <v>-16.183267763848605</v>
      </c>
      <c r="R99" s="76">
        <f t="shared" si="14"/>
        <v>8.3128415300546443</v>
      </c>
      <c r="S99" s="39"/>
      <c r="T99" s="4"/>
      <c r="U99" s="5"/>
      <c r="V99"/>
      <c r="W99" s="2"/>
      <c r="X99"/>
    </row>
    <row r="100" spans="1:24" ht="15.6">
      <c r="A100" s="39"/>
      <c r="B100" s="60">
        <f>+'Ark1'!C2765</f>
        <v>2014</v>
      </c>
      <c r="C100" s="60">
        <f>+'Ark1'!L2765</f>
        <v>17</v>
      </c>
      <c r="D100" s="98" t="s">
        <v>443</v>
      </c>
      <c r="E100" s="60">
        <f>+'Ark1'!Q2765</f>
        <v>827</v>
      </c>
      <c r="F100" s="76">
        <f>+'Ark1'!R2765</f>
        <v>11211</v>
      </c>
      <c r="G100" s="76">
        <f>+'Ark1'!S2765</f>
        <v>11206</v>
      </c>
      <c r="H100" s="98">
        <f>+'Ark1'!T2765</f>
        <v>56.379180286648221</v>
      </c>
      <c r="I100" s="98"/>
      <c r="J100" s="98">
        <f>+'Ark1'!U2765</f>
        <v>53.463401238134843</v>
      </c>
      <c r="K100" s="61">
        <f>+'Ark1'!W2765</f>
        <v>62.312778868463319</v>
      </c>
      <c r="L100" s="98"/>
      <c r="M100" s="98">
        <f>+'Ark1'!Y2765</f>
        <v>135.79682454731957</v>
      </c>
      <c r="N100" s="98"/>
      <c r="O100" s="98">
        <f>+'Ark1'!AA2765</f>
        <v>26.676917241444158</v>
      </c>
      <c r="P100" s="98">
        <f>+'Ark1'!AB2765</f>
        <v>1.6982503007699623</v>
      </c>
      <c r="Q100" s="76">
        <f>+'Ark1'!AC2765</f>
        <v>-14.459245198199037</v>
      </c>
      <c r="R100" s="76">
        <f t="shared" si="14"/>
        <v>13.556227327690447</v>
      </c>
      <c r="S100" s="39"/>
      <c r="T100" s="4"/>
      <c r="U100" s="4"/>
      <c r="V100" s="4"/>
      <c r="W100" s="4"/>
      <c r="X100"/>
    </row>
    <row r="101" spans="1:24" ht="15.6">
      <c r="A101" s="39"/>
      <c r="B101" s="60">
        <f>+'Ark1'!C2766</f>
        <v>2013</v>
      </c>
      <c r="C101" s="60">
        <f>+'Ark1'!L2766</f>
        <v>1</v>
      </c>
      <c r="D101" s="98" t="s">
        <v>485</v>
      </c>
      <c r="E101" s="60">
        <f>+'Ark1'!Q2766</f>
        <v>4</v>
      </c>
      <c r="F101" s="76">
        <f>+'Ark1'!R2766</f>
        <v>4</v>
      </c>
      <c r="G101" s="76">
        <f>+'Ark1'!S2766</f>
        <v>0</v>
      </c>
      <c r="H101" s="98">
        <f>+'Ark1'!T2766</f>
        <v>2.0514924607652071E-2</v>
      </c>
      <c r="I101" s="98"/>
      <c r="J101" s="98">
        <f>+'Ark1'!U2766</f>
        <v>0</v>
      </c>
      <c r="K101" s="61">
        <f>+'Ark1'!W2766</f>
        <v>0</v>
      </c>
      <c r="L101" s="98"/>
      <c r="M101" s="98">
        <f>+'Ark1'!Y2766</f>
        <v>0</v>
      </c>
      <c r="N101" s="98"/>
      <c r="O101" s="98">
        <f>+'Ark1'!AA2766</f>
        <v>0</v>
      </c>
      <c r="P101" s="98">
        <f>+'Ark1'!AB2766</f>
        <v>0</v>
      </c>
      <c r="Q101" s="76">
        <f>+'Ark1'!AC2766</f>
        <v>0</v>
      </c>
      <c r="R101" s="76">
        <f t="shared" si="14"/>
        <v>1</v>
      </c>
      <c r="S101" s="39"/>
      <c r="T101" s="4"/>
      <c r="U101" s="11"/>
      <c r="V101" s="1"/>
      <c r="W101" s="5"/>
      <c r="X101"/>
    </row>
    <row r="102" spans="1:24" ht="15.6">
      <c r="A102" s="39"/>
      <c r="B102">
        <f>+'Ark1'!C2767</f>
        <v>2013</v>
      </c>
      <c r="C102">
        <f>+'Ark1'!L2767</f>
        <v>2</v>
      </c>
      <c r="D102" s="52" t="s">
        <v>24</v>
      </c>
      <c r="E102">
        <f>+'Ark1'!Q2767</f>
        <v>49</v>
      </c>
      <c r="F102" s="9">
        <f>+'Ark1'!R2767</f>
        <v>72</v>
      </c>
      <c r="G102" s="9">
        <f>+'Ark1'!S2767</f>
        <v>71</v>
      </c>
      <c r="H102" s="96">
        <f>+'Ark1'!T2767</f>
        <v>0.36926864293773715</v>
      </c>
      <c r="I102" s="96"/>
      <c r="J102" s="96">
        <f>+'Ark1'!U2767</f>
        <v>0.56759429397342331</v>
      </c>
      <c r="K102" s="1">
        <f>+'Ark1'!W2767</f>
        <v>36.718309859154942</v>
      </c>
      <c r="L102" s="96"/>
      <c r="M102" s="96">
        <f>+'Ark1'!Y2767</f>
        <v>219.99166666666673</v>
      </c>
      <c r="N102" s="96"/>
      <c r="O102" s="96">
        <f>+'Ark1'!AA2767</f>
        <v>33.354760434488824</v>
      </c>
      <c r="P102" s="96">
        <f>+'Ark1'!AB2767</f>
        <v>1.5581055542137914</v>
      </c>
      <c r="Q102" s="9">
        <f>+'Ark1'!AC2767</f>
        <v>-5.5475192263673776</v>
      </c>
      <c r="R102" s="9">
        <f>+F102/E102</f>
        <v>1.4693877551020409</v>
      </c>
      <c r="S102" s="39"/>
      <c r="T102" s="4"/>
      <c r="U102" s="11"/>
      <c r="V102" s="1"/>
      <c r="W102" s="5"/>
      <c r="X102"/>
    </row>
    <row r="103" spans="1:24" ht="15.6">
      <c r="A103" s="39"/>
      <c r="B103">
        <f>+'Ark1'!C2768</f>
        <v>2013</v>
      </c>
      <c r="C103">
        <f>+'Ark1'!L2768</f>
        <v>5</v>
      </c>
      <c r="D103" s="52" t="s">
        <v>25</v>
      </c>
      <c r="E103">
        <f>+'Ark1'!Q2768</f>
        <v>74</v>
      </c>
      <c r="F103" s="9">
        <f>+'Ark1'!R2768</f>
        <v>125</v>
      </c>
      <c r="G103" s="9">
        <f>+'Ark1'!S2768</f>
        <v>123</v>
      </c>
      <c r="H103" s="96">
        <f>+'Ark1'!T2768</f>
        <v>0.64109139398912707</v>
      </c>
      <c r="I103" s="96"/>
      <c r="J103" s="96">
        <f>+'Ark1'!U2768</f>
        <v>0.87640380362497339</v>
      </c>
      <c r="K103" s="1">
        <f>+'Ark1'!W2768</f>
        <v>42.666666666666657</v>
      </c>
      <c r="L103" s="96"/>
      <c r="M103" s="96">
        <f>+'Ark1'!Y2768</f>
        <v>195.65679999999995</v>
      </c>
      <c r="N103" s="96"/>
      <c r="O103" s="96">
        <f>+'Ark1'!AA2768</f>
        <v>34.139273620053949</v>
      </c>
      <c r="P103" s="96">
        <f>+'Ark1'!AB2768</f>
        <v>1.9113127769063316</v>
      </c>
      <c r="Q103" s="9">
        <f>+'Ark1'!AC2768</f>
        <v>-4.2878105675219</v>
      </c>
      <c r="R103" s="9">
        <f t="shared" ref="R103:R108" si="15">+F103/E103</f>
        <v>1.6891891891891893</v>
      </c>
      <c r="S103" s="39"/>
      <c r="T103" s="4"/>
      <c r="U103" s="11"/>
      <c r="V103" s="1"/>
      <c r="W103" s="5"/>
      <c r="X103"/>
    </row>
    <row r="104" spans="1:24" ht="15.6">
      <c r="A104" s="39"/>
      <c r="B104">
        <f>+'Ark1'!C2769</f>
        <v>2013</v>
      </c>
      <c r="C104">
        <f>+'Ark1'!L2769</f>
        <v>8</v>
      </c>
      <c r="D104" s="52" t="s">
        <v>442</v>
      </c>
      <c r="E104">
        <f>+'Ark1'!Q2769</f>
        <v>209</v>
      </c>
      <c r="F104" s="9">
        <f>+'Ark1'!R2769</f>
        <v>416</v>
      </c>
      <c r="G104" s="9">
        <f>+'Ark1'!S2769</f>
        <v>416</v>
      </c>
      <c r="H104" s="96">
        <f>+'Ark1'!T2769</f>
        <v>2.1335521591958155</v>
      </c>
      <c r="I104" s="96"/>
      <c r="J104" s="96">
        <f>+'Ark1'!U2769</f>
        <v>2.7537787104386968</v>
      </c>
      <c r="K104" s="1">
        <f>+'Ark1'!W2769</f>
        <v>47.538461538461554</v>
      </c>
      <c r="L104" s="96"/>
      <c r="M104" s="96">
        <f>+'Ark1'!Y2769</f>
        <v>184.72956730769263</v>
      </c>
      <c r="N104" s="96"/>
      <c r="O104" s="96">
        <f>+'Ark1'!AA2769</f>
        <v>34.110705174548578</v>
      </c>
      <c r="P104" s="96">
        <f>+'Ark1'!AB2769</f>
        <v>1.281698669457717</v>
      </c>
      <c r="Q104" s="9">
        <f>+'Ark1'!AC2769</f>
        <v>-11.07869252007532</v>
      </c>
      <c r="R104" s="9">
        <f t="shared" si="15"/>
        <v>1.9904306220095693</v>
      </c>
      <c r="S104" s="39"/>
      <c r="T104" s="4"/>
      <c r="U104" s="11"/>
      <c r="V104" s="1"/>
      <c r="W104" s="5"/>
      <c r="X104"/>
    </row>
    <row r="105" spans="1:24" ht="15.6">
      <c r="A105" s="39"/>
      <c r="B105">
        <f>+'Ark1'!C2770</f>
        <v>2013</v>
      </c>
      <c r="C105">
        <f>+'Ark1'!L2770</f>
        <v>11</v>
      </c>
      <c r="D105" s="52" t="s">
        <v>26</v>
      </c>
      <c r="E105">
        <f>+'Ark1'!Q2770</f>
        <v>468</v>
      </c>
      <c r="F105" s="9">
        <f>+'Ark1'!R2770</f>
        <v>1755</v>
      </c>
      <c r="G105" s="9">
        <f>+'Ark1'!S2770</f>
        <v>1751</v>
      </c>
      <c r="H105" s="96">
        <f>+'Ark1'!T2770</f>
        <v>9.0009231716073419</v>
      </c>
      <c r="I105" s="96"/>
      <c r="J105" s="96">
        <f>+'Ark1'!U2770</f>
        <v>10.447577882710085</v>
      </c>
      <c r="K105" s="1">
        <f>+'Ark1'!W2770</f>
        <v>52.570531125071376</v>
      </c>
      <c r="L105" s="96"/>
      <c r="M105" s="96">
        <f>+'Ark1'!Y2770</f>
        <v>166.12660968660956</v>
      </c>
      <c r="N105" s="96"/>
      <c r="O105" s="96">
        <f>+'Ark1'!AA2770</f>
        <v>36.164222364378737</v>
      </c>
      <c r="P105" s="96">
        <f>+'Ark1'!AB2770</f>
        <v>1.3663658682521511</v>
      </c>
      <c r="Q105" s="9">
        <f>+'Ark1'!AC2770</f>
        <v>-17.374663403556276</v>
      </c>
      <c r="R105" s="9">
        <f t="shared" si="15"/>
        <v>3.75</v>
      </c>
      <c r="S105" s="39"/>
      <c r="T105" s="4"/>
      <c r="U105" s="11"/>
      <c r="V105" s="11"/>
      <c r="W105" s="5"/>
      <c r="X105"/>
    </row>
    <row r="106" spans="1:24" ht="15.6">
      <c r="A106" s="39"/>
      <c r="B106">
        <f>+'Ark1'!C2771</f>
        <v>2013</v>
      </c>
      <c r="C106">
        <f>+'Ark1'!L2771</f>
        <v>14</v>
      </c>
      <c r="D106" s="52" t="s">
        <v>27</v>
      </c>
      <c r="E106">
        <f>+'Ark1'!Q2771</f>
        <v>720</v>
      </c>
      <c r="F106" s="9">
        <f>+'Ark1'!R2771</f>
        <v>6278</v>
      </c>
      <c r="G106" s="9">
        <f>+'Ark1'!S2771</f>
        <v>6262</v>
      </c>
      <c r="H106" s="96">
        <f>+'Ark1'!T2771</f>
        <v>32.198174171709923</v>
      </c>
      <c r="I106" s="96"/>
      <c r="J106" s="96">
        <f>+'Ark1'!U2771</f>
        <v>32.807357986344627</v>
      </c>
      <c r="K106" s="1">
        <f>+'Ark1'!W2771</f>
        <v>57.410891089108922</v>
      </c>
      <c r="L106" s="96"/>
      <c r="M106" s="96">
        <f>+'Ark1'!Y2771</f>
        <v>145.83126791971995</v>
      </c>
      <c r="N106" s="96"/>
      <c r="O106" s="96">
        <f>+'Ark1'!AA2771</f>
        <v>31.986019571870568</v>
      </c>
      <c r="P106" s="96">
        <f>+'Ark1'!AB2771</f>
        <v>1.3685205469193515</v>
      </c>
      <c r="Q106" s="9">
        <f>+'Ark1'!AC2771</f>
        <v>-18.316084347816599</v>
      </c>
      <c r="R106" s="9">
        <f t="shared" si="15"/>
        <v>8.719444444444445</v>
      </c>
      <c r="S106" s="39"/>
      <c r="T106" s="4"/>
      <c r="U106" s="11"/>
      <c r="V106" s="11"/>
      <c r="W106" s="5"/>
      <c r="X106"/>
    </row>
    <row r="107" spans="1:24" ht="15.6">
      <c r="A107" s="39"/>
      <c r="B107">
        <f>+'Ark1'!C2772</f>
        <v>2013</v>
      </c>
      <c r="C107">
        <f>+'Ark1'!L2772</f>
        <v>17</v>
      </c>
      <c r="D107" s="52" t="s">
        <v>443</v>
      </c>
      <c r="E107">
        <f>+'Ark1'!Q2772</f>
        <v>768</v>
      </c>
      <c r="F107" s="9">
        <f>+'Ark1'!R2772</f>
        <v>10556</v>
      </c>
      <c r="G107" s="9">
        <f>+'Ark1'!S2772</f>
        <v>10552</v>
      </c>
      <c r="H107" s="96">
        <f>+'Ark1'!T2772</f>
        <v>54.138886039593807</v>
      </c>
      <c r="I107" s="96"/>
      <c r="J107" s="96">
        <f>+'Ark1'!U2772</f>
        <v>51.333556332760715</v>
      </c>
      <c r="K107" s="1">
        <f>+'Ark1'!W2772</f>
        <v>62.169920394238062</v>
      </c>
      <c r="L107" s="96"/>
      <c r="M107" s="96">
        <f>+'Ark1'!Y2772</f>
        <v>135.7071333838573</v>
      </c>
      <c r="N107" s="96"/>
      <c r="O107" s="96">
        <f>+'Ark1'!AA2772</f>
        <v>27.259470716216111</v>
      </c>
      <c r="P107" s="96">
        <f>+'Ark1'!AB2772</f>
        <v>1.7114189900622048</v>
      </c>
      <c r="Q107" s="9">
        <f>+'Ark1'!AC2772</f>
        <v>-16.010479614402715</v>
      </c>
      <c r="R107" s="9">
        <f t="shared" si="15"/>
        <v>13.744791666666666</v>
      </c>
      <c r="S107" s="39"/>
      <c r="T107" s="4"/>
      <c r="U107" s="11"/>
      <c r="V107" s="11"/>
      <c r="W107" s="5"/>
      <c r="X107"/>
    </row>
    <row r="108" spans="1:24" ht="15.6">
      <c r="A108" s="39"/>
      <c r="B108">
        <f>+'Ark1'!C2773</f>
        <v>2012</v>
      </c>
      <c r="C108">
        <f>+'Ark1'!L2773</f>
        <v>1</v>
      </c>
      <c r="D108" s="52" t="s">
        <v>485</v>
      </c>
      <c r="E108">
        <f>+'Ark1'!Q2773</f>
        <v>1</v>
      </c>
      <c r="F108" s="9">
        <f>+'Ark1'!R2773</f>
        <v>1</v>
      </c>
      <c r="G108" s="9">
        <f>+'Ark1'!S2773</f>
        <v>0</v>
      </c>
      <c r="H108" s="96">
        <f>+'Ark1'!T2773</f>
        <v>4.9616710908233887E-3</v>
      </c>
      <c r="I108" s="96"/>
      <c r="J108" s="96">
        <f>+'Ark1'!U2773</f>
        <v>0</v>
      </c>
      <c r="K108" s="1">
        <f>+'Ark1'!W2773</f>
        <v>0</v>
      </c>
      <c r="L108" s="96"/>
      <c r="M108" s="96">
        <f>+'Ark1'!Y2773</f>
        <v>0</v>
      </c>
      <c r="N108" s="96"/>
      <c r="O108" s="96">
        <f>+'Ark1'!AA2773</f>
        <v>0</v>
      </c>
      <c r="P108" s="96">
        <f>+'Ark1'!AB2773</f>
        <v>0</v>
      </c>
      <c r="Q108" s="9">
        <f>+'Ark1'!AC2773</f>
        <v>0</v>
      </c>
      <c r="R108" s="9">
        <f t="shared" si="15"/>
        <v>1</v>
      </c>
      <c r="S108" s="39"/>
      <c r="T108" s="4"/>
      <c r="U108" s="11"/>
      <c r="V108" s="11"/>
      <c r="W108" s="5"/>
      <c r="X108"/>
    </row>
    <row r="109" spans="1:24" ht="15.6">
      <c r="A109" s="39"/>
      <c r="B109" s="60">
        <f>+'Ark1'!C2774</f>
        <v>2012</v>
      </c>
      <c r="C109" s="60">
        <f>+'Ark1'!L2774</f>
        <v>2</v>
      </c>
      <c r="D109" s="98" t="s">
        <v>24</v>
      </c>
      <c r="E109" s="60">
        <f>+'Ark1'!Q2774</f>
        <v>40</v>
      </c>
      <c r="F109" s="76">
        <f>+'Ark1'!R2774</f>
        <v>55</v>
      </c>
      <c r="G109" s="76">
        <f>+'Ark1'!S2774</f>
        <v>55</v>
      </c>
      <c r="H109" s="98">
        <f>+'Ark1'!T2774</f>
        <v>0.2728919099952864</v>
      </c>
      <c r="I109" s="98"/>
      <c r="J109" s="98">
        <f>+'Ark1'!U2774</f>
        <v>0.4013078975097501</v>
      </c>
      <c r="K109" s="61">
        <f>+'Ark1'!W2774</f>
        <v>36.509090909090901</v>
      </c>
      <c r="L109" s="98"/>
      <c r="M109" s="98">
        <f>+'Ark1'!Y2774</f>
        <v>211.58181818181819</v>
      </c>
      <c r="N109" s="98"/>
      <c r="O109" s="98">
        <f>+'Ark1'!AA2774</f>
        <v>35.627630191437738</v>
      </c>
      <c r="P109" s="98">
        <f>+'Ark1'!AB2774</f>
        <v>1.5939970032220772</v>
      </c>
      <c r="Q109" s="76">
        <f>+'Ark1'!AC2774</f>
        <v>-0.85132631799690495</v>
      </c>
      <c r="R109" s="76">
        <f>+F109/E109</f>
        <v>1.375</v>
      </c>
      <c r="S109" s="39"/>
      <c r="T109" s="4"/>
      <c r="U109" s="11"/>
      <c r="V109" s="5"/>
      <c r="W109" s="5"/>
      <c r="X109"/>
    </row>
    <row r="110" spans="1:24" ht="15.6">
      <c r="A110" s="39"/>
      <c r="B110" s="60">
        <f>+'Ark1'!C2775</f>
        <v>2012</v>
      </c>
      <c r="C110" s="60">
        <f>+'Ark1'!L2775</f>
        <v>5</v>
      </c>
      <c r="D110" s="98" t="s">
        <v>25</v>
      </c>
      <c r="E110" s="60">
        <f>+'Ark1'!Q2775</f>
        <v>96</v>
      </c>
      <c r="F110" s="76">
        <f>+'Ark1'!R2775</f>
        <v>133</v>
      </c>
      <c r="G110" s="76">
        <f>+'Ark1'!S2775</f>
        <v>133</v>
      </c>
      <c r="H110" s="98">
        <f>+'Ark1'!T2775</f>
        <v>0.65990225507951084</v>
      </c>
      <c r="I110" s="98"/>
      <c r="J110" s="98">
        <f>+'Ark1'!U2775</f>
        <v>0.92453242388142476</v>
      </c>
      <c r="K110" s="61">
        <f>+'Ark1'!W2775</f>
        <v>42.533834586466178</v>
      </c>
      <c r="L110" s="98"/>
      <c r="M110" s="98">
        <f>+'Ark1'!Y2775</f>
        <v>201.57368421052635</v>
      </c>
      <c r="N110" s="98"/>
      <c r="O110" s="98">
        <f>+'Ark1'!AA2775</f>
        <v>36.623023480218045</v>
      </c>
      <c r="P110" s="98">
        <f>+'Ark1'!AB2775</f>
        <v>2.0503030114604712</v>
      </c>
      <c r="Q110" s="76">
        <f>+'Ark1'!AC2775</f>
        <v>-23.323234751236711</v>
      </c>
      <c r="R110" s="76">
        <f t="shared" ref="R110:R115" si="16">+F110/E110</f>
        <v>1.3854166666666667</v>
      </c>
      <c r="S110" s="39"/>
      <c r="T110" s="4"/>
      <c r="U110" s="11"/>
      <c r="V110" s="5"/>
      <c r="W110" s="5"/>
      <c r="X110"/>
    </row>
    <row r="111" spans="1:24" ht="15.6">
      <c r="A111" s="39"/>
      <c r="B111" s="60">
        <f>+'Ark1'!C2776</f>
        <v>2012</v>
      </c>
      <c r="C111" s="60">
        <f>+'Ark1'!L2776</f>
        <v>8</v>
      </c>
      <c r="D111" s="98" t="s">
        <v>442</v>
      </c>
      <c r="E111" s="60">
        <f>+'Ark1'!Q2776</f>
        <v>233</v>
      </c>
      <c r="F111" s="76">
        <f>+'Ark1'!R2776</f>
        <v>506</v>
      </c>
      <c r="G111" s="76">
        <f>+'Ark1'!S2776</f>
        <v>506</v>
      </c>
      <c r="H111" s="98">
        <f>+'Ark1'!T2776</f>
        <v>2.5106055719566345</v>
      </c>
      <c r="I111" s="98"/>
      <c r="J111" s="98">
        <f>+'Ark1'!U2776</f>
        <v>3.2872313772633959</v>
      </c>
      <c r="K111" s="61">
        <f>+'Ark1'!W2776</f>
        <v>47.46640316205535</v>
      </c>
      <c r="L111" s="98"/>
      <c r="M111" s="98">
        <f>+'Ark1'!Y2776</f>
        <v>188.38359683794465</v>
      </c>
      <c r="N111" s="98"/>
      <c r="O111" s="98">
        <f>+'Ark1'!AA2776</f>
        <v>34.029625370741819</v>
      </c>
      <c r="P111" s="98">
        <f>+'Ark1'!AB2776</f>
        <v>1.3629258617598845</v>
      </c>
      <c r="Q111" s="76">
        <f>+'Ark1'!AC2776</f>
        <v>-13.274251429626336</v>
      </c>
      <c r="R111" s="76">
        <f t="shared" si="16"/>
        <v>2.1716738197424892</v>
      </c>
      <c r="S111" s="39"/>
      <c r="T111" s="4"/>
      <c r="U111" s="11"/>
      <c r="V111" s="5"/>
      <c r="W111" s="5"/>
      <c r="X111"/>
    </row>
    <row r="112" spans="1:24" ht="15.6">
      <c r="A112" s="39"/>
      <c r="B112" s="60">
        <f>+'Ark1'!C2777</f>
        <v>2012</v>
      </c>
      <c r="C112" s="60">
        <f>+'Ark1'!L2777</f>
        <v>11</v>
      </c>
      <c r="D112" s="98" t="s">
        <v>26</v>
      </c>
      <c r="E112" s="60">
        <f>+'Ark1'!Q2777</f>
        <v>530</v>
      </c>
      <c r="F112" s="76">
        <f>+'Ark1'!R2777</f>
        <v>1856</v>
      </c>
      <c r="G112" s="76">
        <f>+'Ark1'!S2777</f>
        <v>1856</v>
      </c>
      <c r="H112" s="98">
        <f>+'Ark1'!T2777</f>
        <v>9.2088615445682116</v>
      </c>
      <c r="I112" s="98"/>
      <c r="J112" s="98">
        <f>+'Ark1'!U2777</f>
        <v>10.564119170202758</v>
      </c>
      <c r="K112" s="61">
        <f>+'Ark1'!W2777</f>
        <v>52.526400862068975</v>
      </c>
      <c r="L112" s="98"/>
      <c r="M112" s="98">
        <f>+'Ark1'!Y2777</f>
        <v>165.05118534482784</v>
      </c>
      <c r="N112" s="98"/>
      <c r="O112" s="98">
        <f>+'Ark1'!AA2777</f>
        <v>36.932094004543359</v>
      </c>
      <c r="P112" s="98">
        <f>+'Ark1'!AB2777</f>
        <v>1.3854824485250978</v>
      </c>
      <c r="Q112" s="76">
        <f>+'Ark1'!AC2777</f>
        <v>-16.832091298115451</v>
      </c>
      <c r="R112" s="76">
        <f t="shared" si="16"/>
        <v>3.5018867924528303</v>
      </c>
      <c r="S112" s="39"/>
      <c r="T112" s="4"/>
      <c r="U112" s="11"/>
      <c r="V112" s="5"/>
      <c r="W112" s="5"/>
      <c r="X112"/>
    </row>
    <row r="113" spans="1:24" ht="15.6">
      <c r="A113" s="39"/>
      <c r="B113" s="60">
        <f>+'Ark1'!C2778</f>
        <v>2012</v>
      </c>
      <c r="C113" s="60">
        <f>+'Ark1'!L2778</f>
        <v>14</v>
      </c>
      <c r="D113" s="98" t="s">
        <v>27</v>
      </c>
      <c r="E113" s="60">
        <f>+'Ark1'!Q2778</f>
        <v>830</v>
      </c>
      <c r="F113" s="76">
        <f>+'Ark1'!R2778</f>
        <v>6645</v>
      </c>
      <c r="G113" s="76">
        <f>+'Ark1'!S2778</f>
        <v>6642</v>
      </c>
      <c r="H113" s="98">
        <f>+'Ark1'!T2778</f>
        <v>32.970304398521407</v>
      </c>
      <c r="I113" s="98"/>
      <c r="J113" s="98">
        <f>+'Ark1'!U2778</f>
        <v>33.61377985863367</v>
      </c>
      <c r="K113" s="61">
        <f>+'Ark1'!W2778</f>
        <v>57.444595001505583</v>
      </c>
      <c r="L113" s="98"/>
      <c r="M113" s="98">
        <f>+'Ark1'!Y2778</f>
        <v>146.68499623777305</v>
      </c>
      <c r="N113" s="98"/>
      <c r="O113" s="98">
        <f>+'Ark1'!AA2778</f>
        <v>32.313189076455721</v>
      </c>
      <c r="P113" s="98">
        <f>+'Ark1'!AB2778</f>
        <v>1.3567340694563088</v>
      </c>
      <c r="Q113" s="76">
        <f>+'Ark1'!AC2778</f>
        <v>-13.225113855221652</v>
      </c>
      <c r="R113" s="76">
        <f t="shared" si="16"/>
        <v>8.0060240963855414</v>
      </c>
      <c r="S113" s="39"/>
      <c r="T113" s="4"/>
      <c r="U113" s="11"/>
      <c r="V113" s="5"/>
      <c r="W113" s="5"/>
      <c r="X113"/>
    </row>
    <row r="114" spans="1:24" ht="15.6">
      <c r="A114" s="39"/>
      <c r="B114" s="60">
        <f>+'Ark1'!C2779</f>
        <v>2012</v>
      </c>
      <c r="C114" s="60">
        <f>+'Ark1'!L2779</f>
        <v>17</v>
      </c>
      <c r="D114" s="98" t="s">
        <v>443</v>
      </c>
      <c r="E114" s="60">
        <f>+'Ark1'!Q2779</f>
        <v>884</v>
      </c>
      <c r="F114" s="76">
        <f>+'Ark1'!R2779</f>
        <v>10667.5</v>
      </c>
      <c r="G114" s="76">
        <f>+'Ark1'!S2779</f>
        <v>10664.5</v>
      </c>
      <c r="H114" s="98">
        <f>+'Ark1'!T2779</f>
        <v>52.928626361358496</v>
      </c>
      <c r="I114" s="98"/>
      <c r="J114" s="98">
        <f>+'Ark1'!U2779</f>
        <v>49.95993645699631</v>
      </c>
      <c r="K114" s="61">
        <f>+'Ark1'!W2779</f>
        <v>62.227389938581261</v>
      </c>
      <c r="L114" s="98"/>
      <c r="M114" s="98">
        <f>+'Ark1'!Y2779</f>
        <v>135.80712444340224</v>
      </c>
      <c r="N114" s="98"/>
      <c r="O114" s="98">
        <f>+'Ark1'!AA2779</f>
        <v>26.670523520101799</v>
      </c>
      <c r="P114" s="98">
        <f>+'Ark1'!AB2779</f>
        <v>1.7580335928117785</v>
      </c>
      <c r="Q114" s="76">
        <f>+'Ark1'!AC2779</f>
        <v>-10.088425637674952</v>
      </c>
      <c r="R114" s="76">
        <f t="shared" si="16"/>
        <v>12.067307692307692</v>
      </c>
      <c r="S114" s="39"/>
      <c r="T114" s="4"/>
      <c r="U114" s="11"/>
      <c r="V114" s="5"/>
      <c r="W114" s="5"/>
      <c r="X114"/>
    </row>
    <row r="115" spans="1:24" ht="15.6">
      <c r="A115" s="39"/>
      <c r="B115" s="60">
        <f>+'Ark1'!C2780</f>
        <v>2011</v>
      </c>
      <c r="C115" s="60">
        <f>+'Ark1'!L2780</f>
        <v>1</v>
      </c>
      <c r="D115" s="98" t="s">
        <v>485</v>
      </c>
      <c r="E115" s="60">
        <f>+'Ark1'!Q2780</f>
        <v>7</v>
      </c>
      <c r="F115" s="76">
        <f>+'Ark1'!R2780</f>
        <v>11</v>
      </c>
      <c r="G115" s="76">
        <f>+'Ark1'!S2780</f>
        <v>0</v>
      </c>
      <c r="H115" s="98">
        <f>+'Ark1'!T2780</f>
        <v>5.6543641410506842E-2</v>
      </c>
      <c r="I115" s="98"/>
      <c r="J115" s="98">
        <f>+'Ark1'!U2780</f>
        <v>0</v>
      </c>
      <c r="K115" s="61">
        <f>+'Ark1'!W2780</f>
        <v>0</v>
      </c>
      <c r="L115" s="98"/>
      <c r="M115" s="98">
        <f>+'Ark1'!Y2780</f>
        <v>0</v>
      </c>
      <c r="N115" s="98"/>
      <c r="O115" s="98">
        <f>+'Ark1'!AA2780</f>
        <v>0</v>
      </c>
      <c r="P115" s="98">
        <f>+'Ark1'!AB2780</f>
        <v>0</v>
      </c>
      <c r="Q115" s="76">
        <f>+'Ark1'!AC2780</f>
        <v>0</v>
      </c>
      <c r="R115" s="76">
        <f t="shared" si="16"/>
        <v>1.5714285714285714</v>
      </c>
      <c r="S115" s="39"/>
      <c r="T115" s="4"/>
      <c r="U115" s="11"/>
      <c r="V115" s="5"/>
      <c r="W115" s="5"/>
      <c r="X115"/>
    </row>
    <row r="116" spans="1:24" ht="15.6">
      <c r="A116" s="39"/>
      <c r="B116">
        <f>+'Ark1'!C2781</f>
        <v>2011</v>
      </c>
      <c r="C116">
        <f>+'Ark1'!L2781</f>
        <v>2</v>
      </c>
      <c r="D116" s="52" t="s">
        <v>24</v>
      </c>
      <c r="E116">
        <f>+'Ark1'!Q2781</f>
        <v>37</v>
      </c>
      <c r="F116" s="9">
        <f>+'Ark1'!R2781</f>
        <v>46</v>
      </c>
      <c r="G116" s="9">
        <f>+'Ark1'!S2781</f>
        <v>46</v>
      </c>
      <c r="H116" s="96">
        <f>+'Ark1'!T2781</f>
        <v>0.23645522771666497</v>
      </c>
      <c r="I116" s="96"/>
      <c r="J116" s="96">
        <f>+'Ark1'!U2781</f>
        <v>0.34338420308206991</v>
      </c>
      <c r="K116" s="1">
        <f>+'Ark1'!W2781</f>
        <v>38.586956521739125</v>
      </c>
      <c r="L116" s="96"/>
      <c r="M116" s="96">
        <f>+'Ark1'!Y2781</f>
        <v>207.52608695652177</v>
      </c>
      <c r="N116" s="96"/>
      <c r="O116" s="96">
        <f>+'Ark1'!AA2781</f>
        <v>45.127825383221442</v>
      </c>
      <c r="P116" s="96">
        <f>+'Ark1'!AB2781</f>
        <v>5.5426256803876077</v>
      </c>
      <c r="Q116" s="9">
        <f>+'Ark1'!AC2781</f>
        <v>-38.313672518538127</v>
      </c>
      <c r="R116" s="9">
        <f>+F116/E116</f>
        <v>1.2432432432432432</v>
      </c>
      <c r="S116" s="39"/>
      <c r="T116" s="4"/>
      <c r="U116" s="11"/>
      <c r="V116" s="5"/>
      <c r="W116" s="5"/>
      <c r="X116"/>
    </row>
    <row r="117" spans="1:24" ht="15.6">
      <c r="A117" s="39"/>
      <c r="B117">
        <f>+'Ark1'!C2782</f>
        <v>2011</v>
      </c>
      <c r="C117">
        <f>+'Ark1'!L2782</f>
        <v>5</v>
      </c>
      <c r="D117" s="52" t="s">
        <v>25</v>
      </c>
      <c r="E117">
        <f>+'Ark1'!Q2782</f>
        <v>95</v>
      </c>
      <c r="F117" s="9">
        <f>+'Ark1'!R2782</f>
        <v>126</v>
      </c>
      <c r="G117" s="9">
        <f>+'Ark1'!S2782</f>
        <v>126</v>
      </c>
      <c r="H117" s="96">
        <f>+'Ark1'!T2782</f>
        <v>0.64768171070216896</v>
      </c>
      <c r="I117" s="96"/>
      <c r="J117" s="96">
        <f>+'Ark1'!U2782</f>
        <v>0.90789154538251104</v>
      </c>
      <c r="K117" s="1">
        <f>+'Ark1'!W2782</f>
        <v>42.452380952380949</v>
      </c>
      <c r="L117" s="96"/>
      <c r="M117" s="96">
        <f>+'Ark1'!Y2782</f>
        <v>200.31507936507953</v>
      </c>
      <c r="N117" s="96"/>
      <c r="O117" s="96">
        <f>+'Ark1'!AA2782</f>
        <v>31.232619464983095</v>
      </c>
      <c r="P117" s="96">
        <f>+'Ark1'!AB2782</f>
        <v>1.3950430547896422</v>
      </c>
      <c r="Q117" s="9">
        <f>+'Ark1'!AC2782</f>
        <v>-35.850377229347174</v>
      </c>
      <c r="R117" s="9">
        <f t="shared" ref="R117:R122" si="17">+F117/E117</f>
        <v>1.3263157894736841</v>
      </c>
      <c r="S117" s="39"/>
      <c r="T117" s="4"/>
      <c r="U117" s="5"/>
      <c r="V117" s="5"/>
      <c r="W117" s="5"/>
      <c r="X117"/>
    </row>
    <row r="118" spans="1:24">
      <c r="A118" s="39"/>
      <c r="B118">
        <f>+'Ark1'!C2783</f>
        <v>2011</v>
      </c>
      <c r="C118">
        <f>+'Ark1'!L2783</f>
        <v>8</v>
      </c>
      <c r="D118" s="52" t="s">
        <v>442</v>
      </c>
      <c r="E118">
        <f>+'Ark1'!Q2783</f>
        <v>278</v>
      </c>
      <c r="F118" s="9">
        <f>+'Ark1'!R2783</f>
        <v>564</v>
      </c>
      <c r="G118" s="9">
        <f>+'Ark1'!S2783</f>
        <v>563</v>
      </c>
      <c r="H118" s="96">
        <f>+'Ark1'!T2783</f>
        <v>2.8991467050478046</v>
      </c>
      <c r="I118" s="96"/>
      <c r="J118" s="96">
        <f>+'Ark1'!U2783</f>
        <v>3.6838245220464358</v>
      </c>
      <c r="K118" s="1">
        <f>+'Ark1'!W2783</f>
        <v>47.730017761989345</v>
      </c>
      <c r="L118" s="96"/>
      <c r="M118" s="96">
        <f>+'Ark1'!Y2783</f>
        <v>181.58085106382964</v>
      </c>
      <c r="N118" s="96"/>
      <c r="O118" s="96">
        <f>+'Ark1'!AA2783</f>
        <v>37.723862855665246</v>
      </c>
      <c r="P118" s="96">
        <f>+'Ark1'!AB2783</f>
        <v>2.2886555889118529</v>
      </c>
      <c r="Q118" s="9">
        <f>+'Ark1'!AC2783</f>
        <v>-2.9439518607667834</v>
      </c>
      <c r="R118" s="9">
        <f t="shared" si="17"/>
        <v>2.028776978417266</v>
      </c>
      <c r="S118" s="39"/>
      <c r="T118" s="4"/>
      <c r="U118"/>
      <c r="V118"/>
      <c r="X118"/>
    </row>
    <row r="119" spans="1:24" ht="15.6">
      <c r="A119" s="39"/>
      <c r="B119">
        <f>+'Ark1'!C2784</f>
        <v>2011</v>
      </c>
      <c r="C119">
        <f>+'Ark1'!L2784</f>
        <v>11</v>
      </c>
      <c r="D119" s="52" t="s">
        <v>26</v>
      </c>
      <c r="E119">
        <f>+'Ark1'!Q2784</f>
        <v>571</v>
      </c>
      <c r="F119" s="9">
        <f>+'Ark1'!R2784</f>
        <v>2101</v>
      </c>
      <c r="G119" s="9">
        <f>+'Ark1'!S2784</f>
        <v>2101</v>
      </c>
      <c r="H119" s="96">
        <f>+'Ark1'!T2784</f>
        <v>10.799835509406799</v>
      </c>
      <c r="I119" s="96"/>
      <c r="J119" s="96">
        <f>+'Ark1'!U2784</f>
        <v>12.060917800774227</v>
      </c>
      <c r="K119" s="1">
        <f>+'Ark1'!W2784</f>
        <v>52.551166111375551</v>
      </c>
      <c r="L119" s="96"/>
      <c r="M119" s="96">
        <f>+'Ark1'!Y2784</f>
        <v>159.58957639219412</v>
      </c>
      <c r="N119" s="96"/>
      <c r="O119" s="96">
        <f>+'Ark1'!AA2784</f>
        <v>36.008349564039307</v>
      </c>
      <c r="P119" s="96">
        <f>+'Ark1'!AB2784</f>
        <v>1.3617033113537478</v>
      </c>
      <c r="Q119" s="9">
        <f>+'Ark1'!AC2784</f>
        <v>-15.112094910107324</v>
      </c>
      <c r="R119" s="9">
        <f t="shared" si="17"/>
        <v>3.679509632224168</v>
      </c>
      <c r="S119" s="39"/>
      <c r="T119" s="4"/>
      <c r="U119" s="5"/>
      <c r="V119"/>
      <c r="W119" s="5"/>
      <c r="X119"/>
    </row>
    <row r="120" spans="1:24">
      <c r="A120" s="39"/>
      <c r="B120">
        <f>+'Ark1'!C2785</f>
        <v>2011</v>
      </c>
      <c r="C120">
        <f>+'Ark1'!L2785</f>
        <v>14</v>
      </c>
      <c r="D120" s="52" t="s">
        <v>27</v>
      </c>
      <c r="E120">
        <f>+'Ark1'!Q2785</f>
        <v>925</v>
      </c>
      <c r="F120" s="9">
        <f>+'Ark1'!R2785</f>
        <v>6842</v>
      </c>
      <c r="G120" s="9">
        <f>+'Ark1'!S2785</f>
        <v>6838</v>
      </c>
      <c r="H120" s="96">
        <f>+'Ark1'!T2785</f>
        <v>35.170144957335246</v>
      </c>
      <c r="I120" s="96"/>
      <c r="J120" s="96">
        <f>+'Ark1'!U2785</f>
        <v>35.779628937725221</v>
      </c>
      <c r="K120" s="1">
        <f>+'Ark1'!W2785</f>
        <v>57.380228136882117</v>
      </c>
      <c r="L120" s="96"/>
      <c r="M120" s="96">
        <f>+'Ark1'!Y2785</f>
        <v>145.37943583747457</v>
      </c>
      <c r="N120" s="96"/>
      <c r="O120" s="96">
        <f>+'Ark1'!AA2785</f>
        <v>31.754037730800139</v>
      </c>
      <c r="P120" s="96">
        <f>+'Ark1'!AB2785</f>
        <v>1.3626771370482811</v>
      </c>
      <c r="Q120" s="9">
        <f>+'Ark1'!AC2785</f>
        <v>-10.473927393747145</v>
      </c>
      <c r="R120" s="9">
        <f t="shared" si="17"/>
        <v>7.3967567567567567</v>
      </c>
      <c r="S120" s="39"/>
      <c r="T120" s="4"/>
      <c r="U120"/>
      <c r="V120"/>
      <c r="X120"/>
    </row>
    <row r="121" spans="1:24">
      <c r="A121" s="39"/>
      <c r="B121">
        <f>+'Ark1'!C2786</f>
        <v>2011</v>
      </c>
      <c r="C121">
        <f>+'Ark1'!L2786</f>
        <v>17</v>
      </c>
      <c r="D121" s="52" t="s">
        <v>443</v>
      </c>
      <c r="E121">
        <f>+'Ark1'!Q2786</f>
        <v>933</v>
      </c>
      <c r="F121" s="9">
        <f>+'Ark1'!R2786</f>
        <v>9443</v>
      </c>
      <c r="G121" s="9">
        <f>+'Ark1'!S2786</f>
        <v>9442</v>
      </c>
      <c r="H121" s="96">
        <f>+'Ark1'!T2786</f>
        <v>48.540145985401445</v>
      </c>
      <c r="I121" s="96"/>
      <c r="J121" s="96">
        <f>+'Ark1'!U2786</f>
        <v>45.866672095855392</v>
      </c>
      <c r="K121" s="1">
        <f>+'Ark1'!W2786</f>
        <v>62.151768693073514</v>
      </c>
      <c r="L121" s="96"/>
      <c r="M121" s="96">
        <f>+'Ark1'!Y2786</f>
        <v>135.03223551837289</v>
      </c>
      <c r="N121" s="96"/>
      <c r="O121" s="96">
        <f>+'Ark1'!AA2786</f>
        <v>26.547790336663752</v>
      </c>
      <c r="P121" s="96">
        <f>+'Ark1'!AB2786</f>
        <v>1.6824698744710924</v>
      </c>
      <c r="Q121" s="9">
        <f>+'Ark1'!AC2786</f>
        <v>-11.630854471795644</v>
      </c>
      <c r="R121" s="9">
        <f t="shared" si="17"/>
        <v>10.121114683815648</v>
      </c>
      <c r="S121" s="39"/>
      <c r="T121" s="4"/>
      <c r="U121"/>
      <c r="V121"/>
      <c r="X121"/>
    </row>
    <row r="122" spans="1:24">
      <c r="A122" s="39"/>
      <c r="B122">
        <f>+'Ark1'!C2787</f>
        <v>2010</v>
      </c>
      <c r="C122">
        <f>+'Ark1'!L2787</f>
        <v>1</v>
      </c>
      <c r="D122" s="52" t="s">
        <v>485</v>
      </c>
      <c r="E122">
        <f>+'Ark1'!Q2787</f>
        <v>14</v>
      </c>
      <c r="F122" s="9">
        <f>+'Ark1'!R2787</f>
        <v>22</v>
      </c>
      <c r="G122" s="9">
        <f>+'Ark1'!S2787</f>
        <v>0</v>
      </c>
      <c r="H122" s="96">
        <f>+'Ark1'!T2787</f>
        <v>0.11030333416896464</v>
      </c>
      <c r="I122" s="96"/>
      <c r="J122" s="96">
        <f>+'Ark1'!U2787</f>
        <v>0</v>
      </c>
      <c r="K122" s="1">
        <f>+'Ark1'!W2787</f>
        <v>0</v>
      </c>
      <c r="L122" s="96"/>
      <c r="M122" s="96">
        <f>+'Ark1'!Y2787</f>
        <v>0</v>
      </c>
      <c r="N122" s="96"/>
      <c r="O122" s="96">
        <f>+'Ark1'!AA2787</f>
        <v>0</v>
      </c>
      <c r="P122" s="96">
        <f>+'Ark1'!AB2787</f>
        <v>0</v>
      </c>
      <c r="Q122" s="9">
        <f>+'Ark1'!AC2787</f>
        <v>0</v>
      </c>
      <c r="R122" s="9">
        <f t="shared" si="17"/>
        <v>1.5714285714285714</v>
      </c>
      <c r="S122" s="39"/>
      <c r="T122" s="4"/>
      <c r="U122"/>
      <c r="V122"/>
      <c r="X122"/>
    </row>
    <row r="123" spans="1:24" ht="15.6">
      <c r="A123" s="39"/>
      <c r="B123" s="60">
        <f>+'Ark1'!C2788</f>
        <v>2010</v>
      </c>
      <c r="C123" s="60">
        <f>+'Ark1'!L2788</f>
        <v>2</v>
      </c>
      <c r="D123" s="98" t="s">
        <v>24</v>
      </c>
      <c r="E123" s="60">
        <f>+'Ark1'!Q2788</f>
        <v>63</v>
      </c>
      <c r="F123" s="76">
        <f>+'Ark1'!R2788</f>
        <v>74</v>
      </c>
      <c r="G123" s="76">
        <f>+'Ark1'!S2788</f>
        <v>74</v>
      </c>
      <c r="H123" s="98">
        <f>+'Ark1'!T2788</f>
        <v>0.37102030584106305</v>
      </c>
      <c r="I123" s="98"/>
      <c r="J123" s="98">
        <f>+'Ark1'!U2788</f>
        <v>0.5609103429932476</v>
      </c>
      <c r="K123" s="61">
        <f>+'Ark1'!W2788</f>
        <v>37.121621621621621</v>
      </c>
      <c r="L123" s="98"/>
      <c r="M123" s="98">
        <f>+'Ark1'!Y2788</f>
        <v>218.29459459459457</v>
      </c>
      <c r="N123" s="98"/>
      <c r="O123" s="98">
        <f>+'Ark1'!AA2788</f>
        <v>27.389936462690688</v>
      </c>
      <c r="P123" s="98">
        <f>+'Ark1'!AB2788</f>
        <v>1.5329947964748321</v>
      </c>
      <c r="Q123" s="76">
        <f>+'Ark1'!AC2788</f>
        <v>-5.3055338083985628</v>
      </c>
      <c r="R123" s="76">
        <f>+F123/E123</f>
        <v>1.1746031746031746</v>
      </c>
      <c r="S123" s="39"/>
      <c r="T123" s="4"/>
      <c r="U123"/>
      <c r="V123"/>
      <c r="X123"/>
    </row>
    <row r="124" spans="1:24" ht="15.6">
      <c r="A124" s="39"/>
      <c r="B124" s="60">
        <f>+'Ark1'!C2789</f>
        <v>2010</v>
      </c>
      <c r="C124" s="60">
        <f>+'Ark1'!L2789</f>
        <v>5</v>
      </c>
      <c r="D124" s="98" t="s">
        <v>25</v>
      </c>
      <c r="E124" s="60">
        <f>+'Ark1'!Q2789</f>
        <v>117</v>
      </c>
      <c r="F124" s="76">
        <f>+'Ark1'!R2789</f>
        <v>179</v>
      </c>
      <c r="G124" s="76">
        <f>+'Ark1'!S2789</f>
        <v>179</v>
      </c>
      <c r="H124" s="98">
        <f>+'Ark1'!T2789</f>
        <v>0.8974680371020306</v>
      </c>
      <c r="I124" s="98"/>
      <c r="J124" s="98">
        <f>+'Ark1'!U2789</f>
        <v>1.2174759381796507</v>
      </c>
      <c r="K124" s="61">
        <f>+'Ark1'!W2789</f>
        <v>42.603351955307261</v>
      </c>
      <c r="L124" s="98"/>
      <c r="M124" s="98">
        <f>+'Ark1'!Y2789</f>
        <v>195.8793296089386</v>
      </c>
      <c r="N124" s="98"/>
      <c r="O124" s="98">
        <f>+'Ark1'!AA2789</f>
        <v>33.11463865732739</v>
      </c>
      <c r="P124" s="98">
        <f>+'Ark1'!AB2789</f>
        <v>1.6389770430472947</v>
      </c>
      <c r="Q124" s="76">
        <f>+'Ark1'!AC2789</f>
        <v>-19.850270272167474</v>
      </c>
      <c r="R124" s="76">
        <f t="shared" ref="R124:R129" si="18">+F124/E124</f>
        <v>1.5299145299145298</v>
      </c>
      <c r="S124" s="39"/>
      <c r="T124" s="4"/>
      <c r="U124"/>
      <c r="V124"/>
      <c r="X124"/>
    </row>
    <row r="125" spans="1:24" ht="15.6">
      <c r="A125" s="39"/>
      <c r="B125" s="60">
        <f>+'Ark1'!C2790</f>
        <v>2010</v>
      </c>
      <c r="C125" s="60">
        <f>+'Ark1'!L2790</f>
        <v>8</v>
      </c>
      <c r="D125" s="98" t="s">
        <v>442</v>
      </c>
      <c r="E125" s="60">
        <f>+'Ark1'!Q2790</f>
        <v>346</v>
      </c>
      <c r="F125" s="76">
        <f>+'Ark1'!R2790</f>
        <v>731</v>
      </c>
      <c r="G125" s="76">
        <f>+'Ark1'!S2790</f>
        <v>731</v>
      </c>
      <c r="H125" s="98">
        <f>+'Ark1'!T2790</f>
        <v>3.6650789671596886</v>
      </c>
      <c r="I125" s="98"/>
      <c r="J125" s="98">
        <f>+'Ark1'!U2790</f>
        <v>4.60781363962366</v>
      </c>
      <c r="K125" s="61">
        <f>+'Ark1'!W2790</f>
        <v>47.529411764705877</v>
      </c>
      <c r="L125" s="98"/>
      <c r="M125" s="98">
        <f>+'Ark1'!Y2790</f>
        <v>181.53433652530765</v>
      </c>
      <c r="N125" s="98"/>
      <c r="O125" s="98">
        <f>+'Ark1'!AA2790</f>
        <v>34.079300940653376</v>
      </c>
      <c r="P125" s="98">
        <f>+'Ark1'!AB2790</f>
        <v>1.3336216527946487</v>
      </c>
      <c r="Q125" s="76">
        <f>+'Ark1'!AC2790</f>
        <v>-20.280406911103775</v>
      </c>
      <c r="R125" s="76">
        <f t="shared" si="18"/>
        <v>2.1127167630057802</v>
      </c>
      <c r="S125" s="39"/>
      <c r="T125" s="4"/>
      <c r="U125"/>
      <c r="V125"/>
      <c r="X125"/>
    </row>
    <row r="126" spans="1:24" ht="15.6">
      <c r="A126" s="39"/>
      <c r="B126" s="60">
        <f>+'Ark1'!C2791</f>
        <v>2010</v>
      </c>
      <c r="C126" s="60">
        <f>+'Ark1'!L2791</f>
        <v>11</v>
      </c>
      <c r="D126" s="98" t="s">
        <v>26</v>
      </c>
      <c r="E126" s="60">
        <f>+'Ark1'!Q2791</f>
        <v>689</v>
      </c>
      <c r="F126" s="76">
        <f>+'Ark1'!R2791</f>
        <v>2407</v>
      </c>
      <c r="G126" s="76">
        <f>+'Ark1'!S2791</f>
        <v>2407</v>
      </c>
      <c r="H126" s="98">
        <f>+'Ark1'!T2791</f>
        <v>12.068187515668088</v>
      </c>
      <c r="I126" s="98"/>
      <c r="J126" s="98">
        <f>+'Ark1'!U2791</f>
        <v>13.5779588742834</v>
      </c>
      <c r="K126" s="61">
        <f>+'Ark1'!W2791</f>
        <v>52.459908599916915</v>
      </c>
      <c r="L126" s="98"/>
      <c r="M126" s="98">
        <f>+'Ark1'!Y2791</f>
        <v>162.45745741587061</v>
      </c>
      <c r="N126" s="98"/>
      <c r="O126" s="98">
        <f>+'Ark1'!AA2791</f>
        <v>34.017110626684918</v>
      </c>
      <c r="P126" s="98">
        <f>+'Ark1'!AB2791</f>
        <v>1.4100772665898169</v>
      </c>
      <c r="Q126" s="76">
        <f>+'Ark1'!AC2791</f>
        <v>-18.633167182228835</v>
      </c>
      <c r="R126" s="76">
        <f t="shared" si="18"/>
        <v>3.4934687953555876</v>
      </c>
      <c r="S126" s="39"/>
      <c r="T126" s="4"/>
      <c r="U126"/>
      <c r="V126"/>
      <c r="X126"/>
    </row>
    <row r="127" spans="1:24" ht="15.6">
      <c r="A127" s="39"/>
      <c r="B127" s="60">
        <f>+'Ark1'!C2792</f>
        <v>2010</v>
      </c>
      <c r="C127" s="60">
        <f>+'Ark1'!L2792</f>
        <v>14</v>
      </c>
      <c r="D127" s="98" t="s">
        <v>27</v>
      </c>
      <c r="E127" s="60">
        <f>+'Ark1'!Q2792</f>
        <v>1038</v>
      </c>
      <c r="F127" s="76">
        <f>+'Ark1'!R2792</f>
        <v>7206</v>
      </c>
      <c r="G127" s="76">
        <f>+'Ark1'!S2792</f>
        <v>7204</v>
      </c>
      <c r="H127" s="98">
        <f>+'Ark1'!T2792</f>
        <v>36.129355728252698</v>
      </c>
      <c r="I127" s="98"/>
      <c r="J127" s="98">
        <f>+'Ark1'!U2792</f>
        <v>36.400653419680445</v>
      </c>
      <c r="K127" s="61">
        <f>+'Ark1'!W2792</f>
        <v>57.334536368684077</v>
      </c>
      <c r="L127" s="98"/>
      <c r="M127" s="98">
        <f>+'Ark1'!Y2792</f>
        <v>145.47761587565915</v>
      </c>
      <c r="N127" s="98"/>
      <c r="O127" s="98">
        <f>+'Ark1'!AA2792</f>
        <v>30.540849877324042</v>
      </c>
      <c r="P127" s="98">
        <f>+'Ark1'!AB2792</f>
        <v>1.3780104267329421</v>
      </c>
      <c r="Q127" s="76">
        <f>+'Ark1'!AC2792</f>
        <v>-12.819705396350903</v>
      </c>
      <c r="R127" s="76">
        <f t="shared" si="18"/>
        <v>6.9421965317919074</v>
      </c>
      <c r="S127" s="39"/>
      <c r="T127" s="4"/>
      <c r="U127"/>
      <c r="V127"/>
      <c r="X127"/>
    </row>
    <row r="128" spans="1:24" ht="15.6">
      <c r="A128" s="39"/>
      <c r="B128" s="60">
        <f>+'Ark1'!C2793</f>
        <v>2010</v>
      </c>
      <c r="C128" s="60">
        <f>+'Ark1'!L2793</f>
        <v>17</v>
      </c>
      <c r="D128" s="98" t="s">
        <v>443</v>
      </c>
      <c r="E128" s="60">
        <f>+'Ark1'!Q2793</f>
        <v>976</v>
      </c>
      <c r="F128" s="76">
        <f>+'Ark1'!R2793</f>
        <v>8930</v>
      </c>
      <c r="G128" s="76">
        <f>+'Ark1'!S2793</f>
        <v>8928</v>
      </c>
      <c r="H128" s="98">
        <f>+'Ark1'!T2793</f>
        <v>44.773126096766113</v>
      </c>
      <c r="I128" s="98"/>
      <c r="J128" s="98">
        <f>+'Ark1'!U2793</f>
        <v>42.017972339909491</v>
      </c>
      <c r="K128" s="61">
        <f>+'Ark1'!W2793</f>
        <v>62.017921146953391</v>
      </c>
      <c r="L128" s="98"/>
      <c r="M128" s="98">
        <f>+'Ark1'!Y2793</f>
        <v>135.50798432250841</v>
      </c>
      <c r="N128" s="98"/>
      <c r="O128" s="98">
        <f>+'Ark1'!AA2793</f>
        <v>26.291287010106281</v>
      </c>
      <c r="P128" s="98">
        <f>+'Ark1'!AB2793</f>
        <v>1.5963364130418396</v>
      </c>
      <c r="Q128" s="76">
        <f>+'Ark1'!AC2793</f>
        <v>-10.790100229787202</v>
      </c>
      <c r="R128" s="76">
        <f t="shared" si="18"/>
        <v>9.1495901639344268</v>
      </c>
      <c r="S128" s="39"/>
      <c r="T128" s="4"/>
      <c r="U128"/>
      <c r="V128"/>
      <c r="X128"/>
    </row>
    <row r="129" spans="1:24" ht="15.6">
      <c r="A129" s="39"/>
      <c r="B129" s="60">
        <f>+'Ark1'!C2794</f>
        <v>2009</v>
      </c>
      <c r="C129" s="60">
        <f>+'Ark1'!L2794</f>
        <v>1</v>
      </c>
      <c r="D129" s="98" t="s">
        <v>485</v>
      </c>
      <c r="E129" s="60">
        <f>+'Ark1'!Q2794</f>
        <v>8</v>
      </c>
      <c r="F129" s="76">
        <f>+'Ark1'!R2794</f>
        <v>8</v>
      </c>
      <c r="G129" s="76">
        <f>+'Ark1'!S2794</f>
        <v>0</v>
      </c>
      <c r="H129" s="98">
        <f>+'Ark1'!T2794</f>
        <v>3.9325566533942882E-2</v>
      </c>
      <c r="I129" s="98"/>
      <c r="J129" s="98">
        <f>+'Ark1'!U2794</f>
        <v>0</v>
      </c>
      <c r="K129" s="61">
        <f>+'Ark1'!W2794</f>
        <v>0</v>
      </c>
      <c r="L129" s="98"/>
      <c r="M129" s="98">
        <f>+'Ark1'!Y2794</f>
        <v>0</v>
      </c>
      <c r="N129" s="98"/>
      <c r="O129" s="98">
        <f>+'Ark1'!AA2794</f>
        <v>0</v>
      </c>
      <c r="P129" s="98">
        <f>+'Ark1'!AB2794</f>
        <v>0</v>
      </c>
      <c r="Q129" s="76">
        <f>+'Ark1'!AC2794</f>
        <v>0</v>
      </c>
      <c r="R129" s="76">
        <f t="shared" si="18"/>
        <v>1</v>
      </c>
      <c r="S129" s="39"/>
      <c r="T129" s="4"/>
      <c r="U129"/>
      <c r="V129"/>
      <c r="X129"/>
    </row>
    <row r="130" spans="1:24">
      <c r="A130" s="39"/>
      <c r="B130">
        <f>+'Ark1'!C2795</f>
        <v>2009</v>
      </c>
      <c r="C130">
        <f>+'Ark1'!L2795</f>
        <v>2</v>
      </c>
      <c r="D130" s="52" t="s">
        <v>24</v>
      </c>
      <c r="E130">
        <f>+'Ark1'!Q2795</f>
        <v>85</v>
      </c>
      <c r="F130" s="9">
        <f>+'Ark1'!R2795</f>
        <v>120</v>
      </c>
      <c r="G130" s="9">
        <f>+'Ark1'!S2795</f>
        <v>120</v>
      </c>
      <c r="H130" s="96">
        <f>+'Ark1'!T2795</f>
        <v>0.58988349800914308</v>
      </c>
      <c r="I130" s="96"/>
      <c r="J130" s="96">
        <f>+'Ark1'!U2795</f>
        <v>0.8537785348927891</v>
      </c>
      <c r="K130" s="1">
        <f>+'Ark1'!W2795</f>
        <v>36.866666666666674</v>
      </c>
      <c r="L130" s="96"/>
      <c r="M130" s="96">
        <f>+'Ark1'!Y2795</f>
        <v>209.49250000000012</v>
      </c>
      <c r="N130" s="96"/>
      <c r="O130" s="96">
        <f>+'Ark1'!AA2795</f>
        <v>38.528390316967929</v>
      </c>
      <c r="P130" s="96">
        <f>+'Ark1'!AB2795</f>
        <v>1.6478942792411084</v>
      </c>
      <c r="Q130" s="9">
        <f>+'Ark1'!AC2795</f>
        <v>0.7268779495148211</v>
      </c>
      <c r="R130" s="9">
        <f t="shared" ref="R130:R144" si="19">+F130/E130</f>
        <v>1.411764705882353</v>
      </c>
      <c r="S130" s="39"/>
      <c r="T130" s="4"/>
      <c r="U130"/>
      <c r="V130"/>
      <c r="X130"/>
    </row>
    <row r="131" spans="1:24">
      <c r="A131" s="39"/>
      <c r="B131">
        <f>+'Ark1'!C2796</f>
        <v>2009</v>
      </c>
      <c r="C131">
        <f>+'Ark1'!L2796</f>
        <v>5</v>
      </c>
      <c r="D131" s="52" t="s">
        <v>25</v>
      </c>
      <c r="E131">
        <f>+'Ark1'!Q2796</f>
        <v>180</v>
      </c>
      <c r="F131" s="9">
        <f>+'Ark1'!R2796</f>
        <v>284</v>
      </c>
      <c r="G131" s="9">
        <f>+'Ark1'!S2796</f>
        <v>284</v>
      </c>
      <c r="H131" s="96">
        <f>+'Ark1'!T2796</f>
        <v>1.3960576119549728</v>
      </c>
      <c r="I131" s="96"/>
      <c r="J131" s="96">
        <f>+'Ark1'!U2796</f>
        <v>1.8937139442682689</v>
      </c>
      <c r="K131" s="1">
        <f>+'Ark1'!W2796</f>
        <v>42.507042253521121</v>
      </c>
      <c r="L131" s="96"/>
      <c r="M131" s="96">
        <f>+'Ark1'!Y2796</f>
        <v>196.33626760563376</v>
      </c>
      <c r="N131" s="96"/>
      <c r="O131" s="96">
        <f>+'Ark1'!AA2796</f>
        <v>31.361039144296296</v>
      </c>
      <c r="P131" s="96">
        <f>+'Ark1'!AB2796</f>
        <v>1.4154404026401155</v>
      </c>
      <c r="Q131" s="9">
        <f>+'Ark1'!AC2796</f>
        <v>-9.7600918336416811</v>
      </c>
      <c r="R131" s="9">
        <f t="shared" si="19"/>
        <v>1.5777777777777777</v>
      </c>
      <c r="S131" s="39"/>
      <c r="T131" s="4"/>
      <c r="U131"/>
      <c r="V131"/>
      <c r="X131"/>
    </row>
    <row r="132" spans="1:24">
      <c r="A132" s="39"/>
      <c r="B132">
        <f>+'Ark1'!C2797</f>
        <v>2009</v>
      </c>
      <c r="C132">
        <f>+'Ark1'!L2797</f>
        <v>8</v>
      </c>
      <c r="D132" s="52" t="s">
        <v>442</v>
      </c>
      <c r="E132">
        <f>+'Ark1'!Q2797</f>
        <v>436</v>
      </c>
      <c r="F132" s="9">
        <f>+'Ark1'!R2797</f>
        <v>1079</v>
      </c>
      <c r="G132" s="9">
        <f>+'Ark1'!S2797</f>
        <v>1079</v>
      </c>
      <c r="H132" s="96">
        <f>+'Ark1'!T2797</f>
        <v>5.3040357862655449</v>
      </c>
      <c r="I132" s="96"/>
      <c r="J132" s="96">
        <f>+'Ark1'!U2797</f>
        <v>6.5400214865101516</v>
      </c>
      <c r="K132" s="1">
        <f>+'Ark1'!W2797</f>
        <v>47.46617238183503</v>
      </c>
      <c r="L132" s="96"/>
      <c r="M132" s="96">
        <f>+'Ark1'!Y2797</f>
        <v>178.46876737720095</v>
      </c>
      <c r="N132" s="96"/>
      <c r="O132" s="96">
        <f>+'Ark1'!AA2797</f>
        <v>35.514401749988608</v>
      </c>
      <c r="P132" s="96">
        <f>+'Ark1'!AB2797</f>
        <v>1.3643533103474801</v>
      </c>
      <c r="Q132" s="9">
        <f>+'Ark1'!AC2797</f>
        <v>-13.65590463066348</v>
      </c>
      <c r="R132" s="9">
        <f t="shared" si="19"/>
        <v>2.4747706422018347</v>
      </c>
      <c r="S132" s="39"/>
      <c r="T132" s="4"/>
      <c r="U132"/>
      <c r="V132"/>
      <c r="X132"/>
    </row>
    <row r="133" spans="1:24">
      <c r="A133" s="39"/>
      <c r="B133">
        <f>+'Ark1'!C2798</f>
        <v>2009</v>
      </c>
      <c r="C133">
        <f>+'Ark1'!L2798</f>
        <v>11</v>
      </c>
      <c r="D133" s="52" t="s">
        <v>26</v>
      </c>
      <c r="E133">
        <f>+'Ark1'!Q2798</f>
        <v>785</v>
      </c>
      <c r="F133" s="9">
        <f>+'Ark1'!R2798</f>
        <v>3626</v>
      </c>
      <c r="G133" s="9">
        <f>+'Ark1'!S2798</f>
        <v>3626</v>
      </c>
      <c r="H133" s="96">
        <f>+'Ark1'!T2798</f>
        <v>17.824313031509611</v>
      </c>
      <c r="I133" s="96"/>
      <c r="J133" s="96">
        <f>+'Ark1'!U2798</f>
        <v>19.24567901783832</v>
      </c>
      <c r="K133" s="1">
        <f>+'Ark1'!W2798</f>
        <v>52.435466078323209</v>
      </c>
      <c r="L133" s="96"/>
      <c r="M133" s="96">
        <f>+'Ark1'!Y2798</f>
        <v>156.28234969663561</v>
      </c>
      <c r="N133" s="96"/>
      <c r="O133" s="96">
        <f>+'Ark1'!AA2798</f>
        <v>33.59403170069703</v>
      </c>
      <c r="P133" s="96">
        <f>+'Ark1'!AB2798</f>
        <v>1.3719874044750215</v>
      </c>
      <c r="Q133" s="9">
        <f>+'Ark1'!AC2798</f>
        <v>-17.67893688567781</v>
      </c>
      <c r="R133" s="9">
        <f t="shared" si="19"/>
        <v>4.6191082802547774</v>
      </c>
      <c r="S133" s="39"/>
      <c r="T133" s="4"/>
      <c r="U133"/>
      <c r="V133"/>
      <c r="X133"/>
    </row>
    <row r="134" spans="1:24">
      <c r="A134" s="39"/>
      <c r="B134">
        <f>+'Ark1'!C2799</f>
        <v>2009</v>
      </c>
      <c r="C134">
        <f>+'Ark1'!L2799</f>
        <v>14</v>
      </c>
      <c r="D134" s="52" t="s">
        <v>27</v>
      </c>
      <c r="E134">
        <f>+'Ark1'!Q2799</f>
        <v>1101</v>
      </c>
      <c r="F134" s="9">
        <f>+'Ark1'!R2799</f>
        <v>8794</v>
      </c>
      <c r="G134" s="9">
        <f>+'Ark1'!S2799</f>
        <v>8791</v>
      </c>
      <c r="H134" s="96">
        <f>+'Ark1'!T2799</f>
        <v>43.228629012436713</v>
      </c>
      <c r="I134" s="96"/>
      <c r="J134" s="96">
        <f>+'Ark1'!U2799</f>
        <v>42.636788012275751</v>
      </c>
      <c r="K134" s="1">
        <f>+'Ark1'!W2799</f>
        <v>57.168353998407454</v>
      </c>
      <c r="L134" s="96"/>
      <c r="M134" s="96">
        <f>+'Ark1'!Y2799</f>
        <v>142.75867637025283</v>
      </c>
      <c r="N134" s="96"/>
      <c r="O134" s="96">
        <f>+'Ark1'!AA2799</f>
        <v>28.774137057720743</v>
      </c>
      <c r="P134" s="96">
        <f>+'Ark1'!AB2799</f>
        <v>1.3799693227957439</v>
      </c>
      <c r="Q134" s="9">
        <f>+'Ark1'!AC2799</f>
        <v>-10.925133374580584</v>
      </c>
      <c r="R134" s="9">
        <f t="shared" si="19"/>
        <v>7.987284287011807</v>
      </c>
      <c r="S134" s="39"/>
      <c r="T134" s="4"/>
      <c r="U134"/>
      <c r="V134"/>
      <c r="X134"/>
    </row>
    <row r="135" spans="1:24">
      <c r="A135" s="39"/>
      <c r="B135">
        <f>+'Ark1'!C2800</f>
        <v>2009</v>
      </c>
      <c r="C135">
        <f>+'Ark1'!L2800</f>
        <v>17</v>
      </c>
      <c r="D135" s="52" t="s">
        <v>443</v>
      </c>
      <c r="E135">
        <f>+'Ark1'!Q2800</f>
        <v>858</v>
      </c>
      <c r="F135" s="9">
        <f>+'Ark1'!R2800</f>
        <v>6054</v>
      </c>
      <c r="G135" s="9">
        <f>+'Ark1'!S2800</f>
        <v>6054</v>
      </c>
      <c r="H135" s="96">
        <f>+'Ark1'!T2800</f>
        <v>29.759622474561279</v>
      </c>
      <c r="I135" s="96"/>
      <c r="J135" s="96">
        <f>+'Ark1'!U2800</f>
        <v>27.396947635860656</v>
      </c>
      <c r="K135" s="1">
        <f>+'Ark1'!W2800</f>
        <v>61.540469111331355</v>
      </c>
      <c r="L135" s="96"/>
      <c r="M135" s="96">
        <f>+'Ark1'!Y2800</f>
        <v>133.2490915097458</v>
      </c>
      <c r="N135" s="96"/>
      <c r="O135" s="96">
        <f>+'Ark1'!AA2800</f>
        <v>25.085177492536381</v>
      </c>
      <c r="P135" s="96">
        <f>+'Ark1'!AB2800</f>
        <v>1.3864691989833715</v>
      </c>
      <c r="Q135" s="9">
        <f>+'Ark1'!AC2800</f>
        <v>-8.4175885113309903</v>
      </c>
      <c r="R135" s="9">
        <f t="shared" si="19"/>
        <v>7.0559440559440558</v>
      </c>
      <c r="S135" s="39"/>
      <c r="T135" s="4"/>
      <c r="U135"/>
      <c r="V135"/>
      <c r="X135"/>
    </row>
    <row r="136" spans="1:24">
      <c r="A136" s="39"/>
      <c r="B136">
        <f>+'Ark1'!C2801</f>
        <v>2008</v>
      </c>
      <c r="C136">
        <f>+'Ark1'!L2801</f>
        <v>1</v>
      </c>
      <c r="D136" s="52" t="s">
        <v>485</v>
      </c>
      <c r="E136">
        <f>+'Ark1'!Q2801</f>
        <v>6</v>
      </c>
      <c r="F136" s="9">
        <f>+'Ark1'!R2801</f>
        <v>6</v>
      </c>
      <c r="G136" s="9">
        <f>+'Ark1'!S2801</f>
        <v>0</v>
      </c>
      <c r="H136" s="96">
        <f>+'Ark1'!T2801</f>
        <v>3.0134096730450505E-2</v>
      </c>
      <c r="I136" s="96"/>
      <c r="J136" s="96">
        <f>+'Ark1'!U2801</f>
        <v>0</v>
      </c>
      <c r="K136" s="1">
        <f>+'Ark1'!W2801</f>
        <v>0</v>
      </c>
      <c r="L136" s="96"/>
      <c r="M136" s="96">
        <f>+'Ark1'!Y2801</f>
        <v>0</v>
      </c>
      <c r="N136" s="96"/>
      <c r="O136" s="96">
        <f>+'Ark1'!AA2801</f>
        <v>0</v>
      </c>
      <c r="P136" s="96">
        <f>+'Ark1'!AB2801</f>
        <v>0</v>
      </c>
      <c r="Q136" s="9">
        <f>+'Ark1'!AC2801</f>
        <v>0</v>
      </c>
      <c r="R136" s="9">
        <f t="shared" si="19"/>
        <v>1</v>
      </c>
      <c r="S136" s="39"/>
      <c r="T136" s="4"/>
      <c r="U136"/>
      <c r="V136"/>
      <c r="X136"/>
    </row>
    <row r="137" spans="1:24" ht="15.6">
      <c r="A137" s="39"/>
      <c r="B137" s="60">
        <f>+'Ark1'!C2802</f>
        <v>2008</v>
      </c>
      <c r="C137" s="60">
        <f>+'Ark1'!L2802</f>
        <v>2</v>
      </c>
      <c r="D137" s="98" t="s">
        <v>24</v>
      </c>
      <c r="E137" s="60">
        <f>+'Ark1'!Q2802</f>
        <v>49</v>
      </c>
      <c r="F137" s="76">
        <f>+'Ark1'!R2802</f>
        <v>59</v>
      </c>
      <c r="G137" s="76">
        <f>+'Ark1'!S2802</f>
        <v>59</v>
      </c>
      <c r="H137" s="98">
        <f>+'Ark1'!T2802</f>
        <v>0.29631861784942998</v>
      </c>
      <c r="I137" s="98"/>
      <c r="J137" s="98">
        <f>+'Ark1'!U2802</f>
        <v>0.41209919344550594</v>
      </c>
      <c r="K137" s="61">
        <f>+'Ark1'!W2802</f>
        <v>37.067796610169495</v>
      </c>
      <c r="L137" s="98"/>
      <c r="M137" s="98">
        <f>+'Ark1'!Y2802</f>
        <v>204.11186440677963</v>
      </c>
      <c r="N137" s="98"/>
      <c r="O137" s="98">
        <f>+'Ark1'!AA2802</f>
        <v>38.111869607755473</v>
      </c>
      <c r="P137" s="98">
        <f>+'Ark1'!AB2802</f>
        <v>1.5278699782693579</v>
      </c>
      <c r="Q137" s="76">
        <f>+'Ark1'!AC2802</f>
        <v>13.943907284100632</v>
      </c>
      <c r="R137" s="76">
        <f t="shared" si="19"/>
        <v>1.2040816326530612</v>
      </c>
      <c r="S137" s="39"/>
      <c r="T137" s="4"/>
      <c r="U137"/>
      <c r="V137"/>
      <c r="X137"/>
    </row>
    <row r="138" spans="1:24" ht="15.6">
      <c r="A138" s="39"/>
      <c r="B138" s="60">
        <f>+'Ark1'!C2803</f>
        <v>2008</v>
      </c>
      <c r="C138" s="60">
        <f>+'Ark1'!L2803</f>
        <v>5</v>
      </c>
      <c r="D138" s="98" t="s">
        <v>25</v>
      </c>
      <c r="E138" s="60">
        <f>+'Ark1'!Q2803</f>
        <v>175</v>
      </c>
      <c r="F138" s="76">
        <f>+'Ark1'!R2803</f>
        <v>255</v>
      </c>
      <c r="G138" s="76">
        <f>+'Ark1'!S2803</f>
        <v>255</v>
      </c>
      <c r="H138" s="98">
        <f>+'Ark1'!T2803</f>
        <v>1.2806991110441464</v>
      </c>
      <c r="I138" s="98"/>
      <c r="J138" s="98">
        <f>+'Ark1'!U2803</f>
        <v>1.7297037742326342</v>
      </c>
      <c r="K138" s="61">
        <f>+'Ark1'!W2803</f>
        <v>42.596078431372526</v>
      </c>
      <c r="L138" s="98"/>
      <c r="M138" s="98">
        <f>+'Ark1'!Y2803</f>
        <v>198.22117647058832</v>
      </c>
      <c r="N138" s="98"/>
      <c r="O138" s="98">
        <f>+'Ark1'!AA2803</f>
        <v>30.574531606054453</v>
      </c>
      <c r="P138" s="98">
        <f>+'Ark1'!AB2803</f>
        <v>1.3451380546269138</v>
      </c>
      <c r="Q138" s="76">
        <f>+'Ark1'!AC2803</f>
        <v>-0.72962789916729442</v>
      </c>
      <c r="R138" s="76">
        <f t="shared" si="19"/>
        <v>1.4571428571428571</v>
      </c>
      <c r="S138" s="39"/>
      <c r="T138" s="4"/>
      <c r="U138"/>
      <c r="V138"/>
      <c r="X138"/>
    </row>
    <row r="139" spans="1:24" ht="15.6">
      <c r="A139" s="39"/>
      <c r="B139" s="60">
        <f>+'Ark1'!C2804</f>
        <v>2008</v>
      </c>
      <c r="C139" s="60">
        <f>+'Ark1'!L2804</f>
        <v>8</v>
      </c>
      <c r="D139" s="98" t="s">
        <v>442</v>
      </c>
      <c r="E139" s="60">
        <f>+'Ark1'!Q2804</f>
        <v>413</v>
      </c>
      <c r="F139" s="76">
        <f>+'Ark1'!R2804</f>
        <v>977</v>
      </c>
      <c r="G139" s="76">
        <f>+'Ark1'!S2804</f>
        <v>976</v>
      </c>
      <c r="H139" s="98">
        <f>+'Ark1'!T2804</f>
        <v>4.9068354176083586</v>
      </c>
      <c r="I139" s="98"/>
      <c r="J139" s="98">
        <f>+'Ark1'!U2804</f>
        <v>6.0711348650440575</v>
      </c>
      <c r="K139" s="61">
        <f>+'Ark1'!W2804</f>
        <v>47.563524590163937</v>
      </c>
      <c r="L139" s="98"/>
      <c r="M139" s="98">
        <f>+'Ark1'!Y2804</f>
        <v>181.59078812691897</v>
      </c>
      <c r="N139" s="98"/>
      <c r="O139" s="98">
        <f>+'Ark1'!AA2804</f>
        <v>35.435710325473593</v>
      </c>
      <c r="P139" s="98">
        <f>+'Ark1'!AB2804</f>
        <v>0</v>
      </c>
      <c r="Q139" s="76">
        <f>+'Ark1'!AC2804</f>
        <v>0</v>
      </c>
      <c r="R139" s="76">
        <f t="shared" si="19"/>
        <v>2.3656174334140436</v>
      </c>
      <c r="S139" s="39"/>
      <c r="T139" s="4"/>
      <c r="U139"/>
      <c r="V139"/>
      <c r="X139"/>
    </row>
    <row r="140" spans="1:24" ht="15.6">
      <c r="A140" s="39"/>
      <c r="B140" s="60">
        <f>+'Ark1'!C2805</f>
        <v>2008</v>
      </c>
      <c r="C140" s="60">
        <f>+'Ark1'!L2805</f>
        <v>11</v>
      </c>
      <c r="D140" s="98" t="s">
        <v>26</v>
      </c>
      <c r="E140" s="60">
        <f>+'Ark1'!Q2805</f>
        <v>812</v>
      </c>
      <c r="F140" s="76">
        <f>+'Ark1'!R2805</f>
        <v>3442</v>
      </c>
      <c r="G140" s="76">
        <f>+'Ark1'!S2805</f>
        <v>3442</v>
      </c>
      <c r="H140" s="98">
        <f>+'Ark1'!T2805</f>
        <v>17.286926824368443</v>
      </c>
      <c r="I140" s="98"/>
      <c r="J140" s="98">
        <f>+'Ark1'!U2805</f>
        <v>19.216683703722712</v>
      </c>
      <c r="K140" s="61">
        <f>+'Ark1'!W2805</f>
        <v>52.454386984311448</v>
      </c>
      <c r="L140" s="98"/>
      <c r="M140" s="98">
        <f>+'Ark1'!Y2805</f>
        <v>163.14962231260861</v>
      </c>
      <c r="N140" s="98"/>
      <c r="O140" s="98">
        <f>+'Ark1'!AA2805</f>
        <v>34.509178496403258</v>
      </c>
      <c r="P140" s="98">
        <f>+'Ark1'!AB2805</f>
        <v>1.3538996935399803</v>
      </c>
      <c r="Q140" s="76">
        <f>+'Ark1'!AC2805</f>
        <v>-17.963031225968411</v>
      </c>
      <c r="R140" s="76">
        <f t="shared" si="19"/>
        <v>4.2389162561576352</v>
      </c>
      <c r="S140" s="39"/>
      <c r="T140" s="4"/>
      <c r="U140"/>
      <c r="V140"/>
      <c r="X140"/>
    </row>
    <row r="141" spans="1:24" ht="15.6">
      <c r="A141" s="39"/>
      <c r="B141" s="60">
        <f>+'Ark1'!C2806</f>
        <v>2008</v>
      </c>
      <c r="C141" s="60">
        <f>+'Ark1'!L2806</f>
        <v>14</v>
      </c>
      <c r="D141" s="98" t="s">
        <v>27</v>
      </c>
      <c r="E141" s="60">
        <f>+'Ark1'!Q2806</f>
        <v>1159</v>
      </c>
      <c r="F141" s="76">
        <f>+'Ark1'!R2806</f>
        <v>8814</v>
      </c>
      <c r="G141" s="76">
        <f>+'Ark1'!S2806</f>
        <v>8812</v>
      </c>
      <c r="H141" s="98">
        <f>+'Ark1'!T2806</f>
        <v>44.266988097031792</v>
      </c>
      <c r="I141" s="98"/>
      <c r="J141" s="98">
        <f>+'Ark1'!U2806</f>
        <v>43.745356329982819</v>
      </c>
      <c r="K141" s="61">
        <f>+'Ark1'!W2806</f>
        <v>57.18474807081251</v>
      </c>
      <c r="L141" s="98"/>
      <c r="M141" s="98">
        <f>+'Ark1'!Y2806</f>
        <v>145.03653278874569</v>
      </c>
      <c r="N141" s="98"/>
      <c r="O141" s="98">
        <f>+'Ark1'!AA2806</f>
        <v>29.633929300549063</v>
      </c>
      <c r="P141" s="98">
        <f>+'Ark1'!AB2806</f>
        <v>1.378010884174631</v>
      </c>
      <c r="Q141" s="76">
        <f>+'Ark1'!AC2806</f>
        <v>-13.673849402176025</v>
      </c>
      <c r="R141" s="76">
        <f t="shared" si="19"/>
        <v>7.6048317515099226</v>
      </c>
      <c r="S141" s="39"/>
      <c r="T141" s="4"/>
      <c r="U141"/>
      <c r="V141"/>
      <c r="X141"/>
    </row>
    <row r="142" spans="1:24" ht="15.6">
      <c r="A142" s="39"/>
      <c r="B142" s="60">
        <f>+'Ark1'!C2807</f>
        <v>2008</v>
      </c>
      <c r="C142" s="60">
        <f>+'Ark1'!L2807</f>
        <v>17</v>
      </c>
      <c r="D142" s="98" t="s">
        <v>443</v>
      </c>
      <c r="E142" s="60">
        <f>+'Ark1'!Q2807</f>
        <v>896</v>
      </c>
      <c r="F142" s="76">
        <f>+'Ark1'!R2807</f>
        <v>6059</v>
      </c>
      <c r="G142" s="76">
        <f>+'Ark1'!S2807</f>
        <v>6059</v>
      </c>
      <c r="H142" s="98">
        <f>+'Ark1'!T2807</f>
        <v>30.430415348299945</v>
      </c>
      <c r="I142" s="98"/>
      <c r="J142" s="98">
        <f>+'Ark1'!U2807</f>
        <v>27.685197909999367</v>
      </c>
      <c r="K142" s="61">
        <f>+'Ark1'!W2807</f>
        <v>61.51790724542002</v>
      </c>
      <c r="L142" s="98"/>
      <c r="M142" s="98">
        <f>+'Ark1'!Y2807</f>
        <v>133.52579633602875</v>
      </c>
      <c r="N142" s="98"/>
      <c r="O142" s="98">
        <f>+'Ark1'!AA2807</f>
        <v>25.025762392043674</v>
      </c>
      <c r="P142" s="98">
        <f>+'Ark1'!AB2807</f>
        <v>1.4014826671281897</v>
      </c>
      <c r="Q142" s="76">
        <f>+'Ark1'!AC2807</f>
        <v>-11.245369344533263</v>
      </c>
      <c r="R142" s="76">
        <f t="shared" si="19"/>
        <v>6.7622767857142856</v>
      </c>
      <c r="S142" s="39"/>
      <c r="T142" s="4"/>
      <c r="U142"/>
      <c r="V142"/>
      <c r="X142"/>
    </row>
    <row r="143" spans="1:24" ht="15.6">
      <c r="A143" s="39"/>
      <c r="B143" s="60">
        <f>+'Ark1'!C2808</f>
        <v>2007</v>
      </c>
      <c r="C143" s="60">
        <f>+'Ark1'!L2808</f>
        <v>1</v>
      </c>
      <c r="D143" s="98" t="s">
        <v>485</v>
      </c>
      <c r="E143" s="60">
        <f>+'Ark1'!Q2808</f>
        <v>5</v>
      </c>
      <c r="F143" s="76">
        <f>+'Ark1'!R2808</f>
        <v>5</v>
      </c>
      <c r="G143" s="76">
        <f>+'Ark1'!S2808</f>
        <v>0</v>
      </c>
      <c r="H143" s="98">
        <f>+'Ark1'!T2808</f>
        <v>2.4464233290928655E-2</v>
      </c>
      <c r="I143" s="98"/>
      <c r="J143" s="98">
        <f>+'Ark1'!U2808</f>
        <v>0</v>
      </c>
      <c r="K143" s="61">
        <f>+'Ark1'!W2808</f>
        <v>0</v>
      </c>
      <c r="L143" s="98"/>
      <c r="M143" s="98">
        <f>+'Ark1'!Y2808</f>
        <v>0</v>
      </c>
      <c r="N143" s="98"/>
      <c r="O143" s="98">
        <f>+'Ark1'!AA2808</f>
        <v>0</v>
      </c>
      <c r="P143" s="98">
        <f>+'Ark1'!AB2808</f>
        <v>0</v>
      </c>
      <c r="Q143" s="76">
        <f>+'Ark1'!AC2808</f>
        <v>0</v>
      </c>
      <c r="R143" s="76">
        <f t="shared" si="19"/>
        <v>1</v>
      </c>
      <c r="S143" s="39"/>
      <c r="T143" s="4"/>
      <c r="U143"/>
      <c r="V143"/>
      <c r="X143"/>
    </row>
    <row r="144" spans="1:24">
      <c r="A144" s="39"/>
      <c r="B144">
        <f>+'Ark1'!C2809</f>
        <v>2007</v>
      </c>
      <c r="C144">
        <f>+'Ark1'!L2809</f>
        <v>2</v>
      </c>
      <c r="D144" s="52" t="s">
        <v>24</v>
      </c>
      <c r="E144">
        <f>+'Ark1'!Q2809</f>
        <v>63</v>
      </c>
      <c r="F144" s="9">
        <f>+'Ark1'!R2809</f>
        <v>74</v>
      </c>
      <c r="G144" s="9">
        <f>+'Ark1'!S2809</f>
        <v>74</v>
      </c>
      <c r="H144" s="96">
        <f>+'Ark1'!T2809</f>
        <v>0.36207065270574407</v>
      </c>
      <c r="I144" s="96"/>
      <c r="J144" s="96">
        <f>+'Ark1'!U2809</f>
        <v>0.50784838790871134</v>
      </c>
      <c r="K144" s="1">
        <f>+'Ark1'!W2809</f>
        <v>37.162162162162154</v>
      </c>
      <c r="L144" s="96"/>
      <c r="M144" s="96">
        <f>+'Ark1'!Y2809</f>
        <v>208.44729729729735</v>
      </c>
      <c r="N144" s="96"/>
      <c r="O144" s="96">
        <f>+'Ark1'!AA2809</f>
        <v>31.913638628856202</v>
      </c>
      <c r="P144" s="96">
        <f>+'Ark1'!AB2809</f>
        <v>1.5598598951900589</v>
      </c>
      <c r="Q144" s="9">
        <f>+'Ark1'!AC2809</f>
        <v>6.6842336171265551</v>
      </c>
      <c r="R144" s="9">
        <f t="shared" si="19"/>
        <v>1.1746031746031746</v>
      </c>
      <c r="S144" s="39"/>
      <c r="T144" s="4"/>
      <c r="U144"/>
      <c r="V144"/>
      <c r="X144"/>
    </row>
    <row r="145" spans="1:24">
      <c r="A145" s="39"/>
      <c r="B145">
        <f>+'Ark1'!C2810</f>
        <v>2007</v>
      </c>
      <c r="C145">
        <f>+'Ark1'!L2810</f>
        <v>5</v>
      </c>
      <c r="D145" s="52" t="s">
        <v>25</v>
      </c>
      <c r="E145">
        <f>+'Ark1'!Q2810</f>
        <v>207</v>
      </c>
      <c r="F145" s="9">
        <f>+'Ark1'!R2810</f>
        <v>327</v>
      </c>
      <c r="G145" s="9">
        <f>+'Ark1'!S2810</f>
        <v>327</v>
      </c>
      <c r="H145" s="96">
        <f>+'Ark1'!T2810</f>
        <v>1.5999608572267348</v>
      </c>
      <c r="I145" s="96"/>
      <c r="J145" s="96">
        <f>+'Ark1'!U2810</f>
        <v>2.143916221527141</v>
      </c>
      <c r="K145" s="1">
        <f>+'Ark1'!W2810</f>
        <v>42.495412844036693</v>
      </c>
      <c r="L145" s="96"/>
      <c r="M145" s="96">
        <f>+'Ark1'!Y2810</f>
        <v>199.13792048929676</v>
      </c>
      <c r="N145" s="96"/>
      <c r="O145" s="96">
        <f>+'Ark1'!AA2810</f>
        <v>32.780144741192927</v>
      </c>
      <c r="P145" s="96">
        <f>+'Ark1'!AB2810</f>
        <v>1.3632834074877831</v>
      </c>
      <c r="Q145" s="9">
        <f>+'Ark1'!AC2810</f>
        <v>-7.6214966924228511</v>
      </c>
      <c r="R145" s="9">
        <f t="shared" ref="R145:R150" si="20">+F145/E145</f>
        <v>1.5797101449275361</v>
      </c>
      <c r="S145" s="39"/>
      <c r="T145" s="4"/>
      <c r="U145"/>
      <c r="V145"/>
      <c r="X145"/>
    </row>
    <row r="146" spans="1:24">
      <c r="A146" s="39"/>
      <c r="B146">
        <f>+'Ark1'!C2811</f>
        <v>2007</v>
      </c>
      <c r="C146">
        <f>+'Ark1'!L2811</f>
        <v>8</v>
      </c>
      <c r="D146" s="52" t="s">
        <v>442</v>
      </c>
      <c r="E146">
        <f>+'Ark1'!Q2811</f>
        <v>458</v>
      </c>
      <c r="F146" s="9">
        <f>+'Ark1'!R2811</f>
        <v>1080</v>
      </c>
      <c r="G146" s="9">
        <f>+'Ark1'!S2811</f>
        <v>1080</v>
      </c>
      <c r="H146" s="96">
        <f>+'Ark1'!T2811</f>
        <v>5.2842743908405909</v>
      </c>
      <c r="I146" s="96"/>
      <c r="J146" s="96">
        <f>+'Ark1'!U2811</f>
        <v>6.5409592296689691</v>
      </c>
      <c r="K146" s="1">
        <f>+'Ark1'!W2811</f>
        <v>47.473148148148141</v>
      </c>
      <c r="L146" s="96"/>
      <c r="M146" s="96">
        <f>+'Ark1'!Y2811</f>
        <v>183.95500000000001</v>
      </c>
      <c r="N146" s="96"/>
      <c r="O146" s="96">
        <f>+'Ark1'!AA2811</f>
        <v>32.30583929845745</v>
      </c>
      <c r="P146" s="96">
        <f>+'Ark1'!AB2811</f>
        <v>1.3861822392003498</v>
      </c>
      <c r="Q146" s="9">
        <f>+'Ark1'!AC2811</f>
        <v>-15.286485004845437</v>
      </c>
      <c r="R146" s="9">
        <f t="shared" si="20"/>
        <v>2.3580786026200875</v>
      </c>
      <c r="S146" s="39"/>
      <c r="T146" s="4"/>
      <c r="U146"/>
      <c r="V146"/>
      <c r="X146"/>
    </row>
    <row r="147" spans="1:24">
      <c r="A147" s="39"/>
      <c r="B147">
        <f>+'Ark1'!C2812</f>
        <v>2007</v>
      </c>
      <c r="C147">
        <f>+'Ark1'!L2812</f>
        <v>11</v>
      </c>
      <c r="D147" s="52" t="s">
        <v>26</v>
      </c>
      <c r="E147">
        <f>+'Ark1'!Q2812</f>
        <v>847</v>
      </c>
      <c r="F147" s="9">
        <f>+'Ark1'!R2812</f>
        <v>3790</v>
      </c>
      <c r="G147" s="9">
        <f>+'Ark1'!S2812</f>
        <v>3789</v>
      </c>
      <c r="H147" s="96">
        <f>+'Ark1'!T2812</f>
        <v>18.543888834523926</v>
      </c>
      <c r="I147" s="96"/>
      <c r="J147" s="96">
        <f>+'Ark1'!U2812</f>
        <v>20.436480101773139</v>
      </c>
      <c r="K147" s="1">
        <f>+'Ark1'!W2812</f>
        <v>52.44048561625759</v>
      </c>
      <c r="L147" s="96"/>
      <c r="M147" s="96">
        <f>+'Ark1'!Y2812</f>
        <v>163.77997361477529</v>
      </c>
      <c r="N147" s="96"/>
      <c r="O147" s="96">
        <f>+'Ark1'!AA2812</f>
        <v>31.965011597644295</v>
      </c>
      <c r="P147" s="96">
        <f>+'Ark1'!AB2812</f>
        <v>1.3838251905308789</v>
      </c>
      <c r="Q147" s="9">
        <f>+'Ark1'!AC2812</f>
        <v>-16.993842472372581</v>
      </c>
      <c r="R147" s="9">
        <f t="shared" si="20"/>
        <v>4.4746162927981112</v>
      </c>
      <c r="S147" s="39"/>
      <c r="T147" s="4"/>
      <c r="U147"/>
      <c r="V147"/>
      <c r="X147"/>
    </row>
    <row r="148" spans="1:24">
      <c r="A148" s="39"/>
      <c r="B148">
        <f>+'Ark1'!C2813</f>
        <v>2007</v>
      </c>
      <c r="C148">
        <f>+'Ark1'!L2813</f>
        <v>14</v>
      </c>
      <c r="D148" s="52" t="s">
        <v>27</v>
      </c>
      <c r="E148">
        <f>+'Ark1'!Q2813</f>
        <v>1117</v>
      </c>
      <c r="F148" s="9">
        <f>+'Ark1'!R2813</f>
        <v>8779</v>
      </c>
      <c r="G148" s="9">
        <f>+'Ark1'!S2813</f>
        <v>8775</v>
      </c>
      <c r="H148" s="96">
        <f>+'Ark1'!T2813</f>
        <v>42.954300812212544</v>
      </c>
      <c r="I148" s="96"/>
      <c r="J148" s="96">
        <f>+'Ark1'!U2813</f>
        <v>42.490755490776678</v>
      </c>
      <c r="K148" s="1">
        <f>+'Ark1'!W2813</f>
        <v>57.138689458689448</v>
      </c>
      <c r="L148" s="96"/>
      <c r="M148" s="96">
        <f>+'Ark1'!Y2813</f>
        <v>147.00879371226748</v>
      </c>
      <c r="N148" s="96"/>
      <c r="O148" s="96">
        <f>+'Ark1'!AA2813</f>
        <v>28.329972759320043</v>
      </c>
      <c r="P148" s="96">
        <f>+'Ark1'!AB2813</f>
        <v>1.4007004730653712</v>
      </c>
      <c r="Q148" s="9">
        <f>+'Ark1'!AC2813</f>
        <v>-15.326092234118292</v>
      </c>
      <c r="R148" s="9">
        <f t="shared" si="20"/>
        <v>7.8594449418084151</v>
      </c>
      <c r="S148" s="39"/>
      <c r="T148" s="4"/>
      <c r="U148"/>
      <c r="V148"/>
      <c r="X148"/>
    </row>
    <row r="149" spans="1:24">
      <c r="A149" s="39"/>
      <c r="B149">
        <f>+'Ark1'!C2814</f>
        <v>2007</v>
      </c>
      <c r="C149">
        <f>+'Ark1'!L2814</f>
        <v>17</v>
      </c>
      <c r="D149" s="52" t="s">
        <v>443</v>
      </c>
      <c r="E149">
        <f>+'Ark1'!Q2814</f>
        <v>902</v>
      </c>
      <c r="F149" s="9">
        <f>+'Ark1'!R2814</f>
        <v>6043</v>
      </c>
      <c r="G149" s="9">
        <f>+'Ark1'!S2814</f>
        <v>6042</v>
      </c>
      <c r="H149" s="96">
        <f>+'Ark1'!T2814</f>
        <v>29.567472355416378</v>
      </c>
      <c r="I149" s="96"/>
      <c r="J149" s="96">
        <f>+'Ark1'!U2814</f>
        <v>26.6450468970665</v>
      </c>
      <c r="K149" s="1">
        <f>+'Ark1'!W2814</f>
        <v>61.508275405494885</v>
      </c>
      <c r="L149" s="96"/>
      <c r="M149" s="96">
        <f>+'Ark1'!Y2814</f>
        <v>133.92381267582311</v>
      </c>
      <c r="N149" s="96"/>
      <c r="O149" s="96">
        <f>+'Ark1'!AA2814</f>
        <v>24.699594425644278</v>
      </c>
      <c r="P149" s="96">
        <f>+'Ark1'!AB2814</f>
        <v>1.3984484610688961</v>
      </c>
      <c r="Q149" s="9">
        <f>+'Ark1'!AC2814</f>
        <v>-13.59849278435753</v>
      </c>
      <c r="R149" s="9">
        <f t="shared" si="20"/>
        <v>6.6995565410199553</v>
      </c>
      <c r="S149" s="39"/>
      <c r="T149" s="4"/>
      <c r="U149"/>
      <c r="V149"/>
      <c r="X149"/>
    </row>
    <row r="150" spans="1:24">
      <c r="A150" s="39"/>
      <c r="B150">
        <f>+'Ark1'!C2815</f>
        <v>2006</v>
      </c>
      <c r="C150">
        <f>+'Ark1'!L2815</f>
        <v>1</v>
      </c>
      <c r="D150" s="52" t="s">
        <v>485</v>
      </c>
      <c r="E150">
        <f>+'Ark1'!Q2815</f>
        <v>7</v>
      </c>
      <c r="F150" s="9">
        <f>+'Ark1'!R2815</f>
        <v>9</v>
      </c>
      <c r="G150" s="9">
        <f>+'Ark1'!S2815</f>
        <v>0</v>
      </c>
      <c r="H150" s="96">
        <f>+'Ark1'!T2815</f>
        <v>4.6253469010175775E-2</v>
      </c>
      <c r="I150" s="96"/>
      <c r="J150" s="96">
        <f>+'Ark1'!U2815</f>
        <v>0</v>
      </c>
      <c r="K150" s="1">
        <f>+'Ark1'!W2815</f>
        <v>0</v>
      </c>
      <c r="L150" s="96"/>
      <c r="M150" s="96">
        <f>+'Ark1'!Y2815</f>
        <v>0</v>
      </c>
      <c r="N150" s="96"/>
      <c r="O150" s="96">
        <f>+'Ark1'!AA2815</f>
        <v>0</v>
      </c>
      <c r="P150" s="96">
        <f>+'Ark1'!AB2815</f>
        <v>0</v>
      </c>
      <c r="Q150" s="9">
        <f>+'Ark1'!AC2815</f>
        <v>0</v>
      </c>
      <c r="R150" s="9">
        <f t="shared" si="20"/>
        <v>1.2857142857142858</v>
      </c>
      <c r="S150" s="39"/>
      <c r="T150" s="4"/>
      <c r="U150"/>
      <c r="V150"/>
      <c r="X150"/>
    </row>
    <row r="151" spans="1:24" ht="15.6">
      <c r="A151" s="39"/>
      <c r="B151" s="60">
        <f>+'Ark1'!C2816</f>
        <v>2006</v>
      </c>
      <c r="C151" s="60">
        <f>+'Ark1'!L2816</f>
        <v>2</v>
      </c>
      <c r="D151" s="98" t="s">
        <v>24</v>
      </c>
      <c r="E151" s="60">
        <f>+'Ark1'!Q2816</f>
        <v>34</v>
      </c>
      <c r="F151" s="76">
        <f>+'Ark1'!R2816</f>
        <v>39</v>
      </c>
      <c r="G151" s="76">
        <f>+'Ark1'!S2816</f>
        <v>39</v>
      </c>
      <c r="H151" s="98">
        <f>+'Ark1'!T2816</f>
        <v>0.200431699044095</v>
      </c>
      <c r="I151" s="98"/>
      <c r="J151" s="98">
        <f>+'Ark1'!U2816</f>
        <v>0.28213189956483431</v>
      </c>
      <c r="K151" s="61">
        <f>+'Ark1'!W2816</f>
        <v>37.28205128205127</v>
      </c>
      <c r="L151" s="98"/>
      <c r="M151" s="98">
        <f>+'Ark1'!Y2816</f>
        <v>203.80256410256408</v>
      </c>
      <c r="N151" s="98"/>
      <c r="O151" s="98">
        <f>+'Ark1'!AA2816</f>
        <v>35.821891939752724</v>
      </c>
      <c r="P151" s="98">
        <f>+'Ark1'!AB2816</f>
        <v>1.6321877397783695</v>
      </c>
      <c r="Q151" s="76">
        <f>+'Ark1'!AC2816</f>
        <v>-1.0055109876941113</v>
      </c>
      <c r="R151" s="76">
        <f>+F151/E151</f>
        <v>1.1470588235294117</v>
      </c>
      <c r="S151" s="39"/>
      <c r="T151" s="4"/>
      <c r="U151"/>
      <c r="V151"/>
      <c r="X151"/>
    </row>
    <row r="152" spans="1:24" ht="15.6">
      <c r="A152" s="39"/>
      <c r="B152" s="60">
        <f>+'Ark1'!C2817</f>
        <v>2006</v>
      </c>
      <c r="C152" s="60">
        <f>+'Ark1'!L2817</f>
        <v>5</v>
      </c>
      <c r="D152" s="98" t="s">
        <v>25</v>
      </c>
      <c r="E152" s="60">
        <f>+'Ark1'!Q2817</f>
        <v>169</v>
      </c>
      <c r="F152" s="76">
        <f>+'Ark1'!R2817</f>
        <v>261</v>
      </c>
      <c r="G152" s="76">
        <f>+'Ark1'!S2817</f>
        <v>259</v>
      </c>
      <c r="H152" s="98">
        <f>+'Ark1'!T2817</f>
        <v>1.3413506012950971</v>
      </c>
      <c r="I152" s="98"/>
      <c r="J152" s="98">
        <f>+'Ark1'!U2817</f>
        <v>1.8412919591467956</v>
      </c>
      <c r="K152" s="61">
        <f>+'Ark1'!W2817</f>
        <v>42.555984555984558</v>
      </c>
      <c r="L152" s="98"/>
      <c r="M152" s="98">
        <f>+'Ark1'!Y2817</f>
        <v>198.74865900383153</v>
      </c>
      <c r="N152" s="98"/>
      <c r="O152" s="98">
        <f>+'Ark1'!AA2817</f>
        <v>32.311776222674993</v>
      </c>
      <c r="P152" s="98">
        <f>+'Ark1'!AB2817</f>
        <v>1.3837699944154944</v>
      </c>
      <c r="Q152" s="76">
        <f>+'Ark1'!AC2817</f>
        <v>-15.575501205734373</v>
      </c>
      <c r="R152" s="76">
        <f t="shared" ref="R152:R158" si="21">+F152/E152</f>
        <v>1.544378698224852</v>
      </c>
      <c r="S152" s="39"/>
      <c r="T152" s="4"/>
      <c r="U152"/>
      <c r="V152"/>
      <c r="X152"/>
    </row>
    <row r="153" spans="1:24" ht="15.6">
      <c r="A153" s="39"/>
      <c r="B153" s="60">
        <f>+'Ark1'!C2818</f>
        <v>2006</v>
      </c>
      <c r="C153" s="60">
        <f>+'Ark1'!L2818</f>
        <v>8</v>
      </c>
      <c r="D153" s="98" t="s">
        <v>442</v>
      </c>
      <c r="E153" s="60">
        <f>+'Ark1'!Q2818</f>
        <v>474</v>
      </c>
      <c r="F153" s="76">
        <f>+'Ark1'!R2818</f>
        <v>942</v>
      </c>
      <c r="G153" s="76">
        <f>+'Ark1'!S2818</f>
        <v>937</v>
      </c>
      <c r="H153" s="98">
        <f>+'Ark1'!T2818</f>
        <v>4.8411964230650621</v>
      </c>
      <c r="I153" s="98"/>
      <c r="J153" s="98">
        <f>+'Ark1'!U2818</f>
        <v>6.0811789345868972</v>
      </c>
      <c r="K153" s="61">
        <f>+'Ark1'!W2818</f>
        <v>47.529348986125939</v>
      </c>
      <c r="L153" s="98"/>
      <c r="M153" s="98">
        <f>+'Ark1'!Y2818</f>
        <v>181.86910828025464</v>
      </c>
      <c r="N153" s="98"/>
      <c r="O153" s="98">
        <f>+'Ark1'!AA2818</f>
        <v>33.807879908571714</v>
      </c>
      <c r="P153" s="98">
        <f>+'Ark1'!AB2818</f>
        <v>1.356215346878789</v>
      </c>
      <c r="Q153" s="76">
        <f>+'Ark1'!AC2818</f>
        <v>-16.592828732205081</v>
      </c>
      <c r="R153" s="76">
        <f t="shared" si="21"/>
        <v>1.9873417721518987</v>
      </c>
      <c r="S153" s="39"/>
      <c r="T153" s="4"/>
      <c r="U153"/>
      <c r="V153"/>
      <c r="X153"/>
    </row>
    <row r="154" spans="1:24" ht="15.6">
      <c r="A154" s="39"/>
      <c r="B154" s="60">
        <f>+'Ark1'!C2819</f>
        <v>2006</v>
      </c>
      <c r="C154" s="60">
        <f>+'Ark1'!L2819</f>
        <v>11</v>
      </c>
      <c r="D154" s="98" t="s">
        <v>26</v>
      </c>
      <c r="E154" s="60">
        <f>+'Ark1'!Q2819</f>
        <v>902</v>
      </c>
      <c r="F154" s="76">
        <f>+'Ark1'!R2819</f>
        <v>3486</v>
      </c>
      <c r="G154" s="76">
        <f>+'Ark1'!S2819</f>
        <v>3463</v>
      </c>
      <c r="H154" s="98">
        <f>+'Ark1'!T2819</f>
        <v>17.915510329941405</v>
      </c>
      <c r="I154" s="98"/>
      <c r="J154" s="98">
        <f>+'Ark1'!U2819</f>
        <v>19.763349680842353</v>
      </c>
      <c r="K154" s="61">
        <f>+'Ark1'!W2819</f>
        <v>52.380306092982948</v>
      </c>
      <c r="L154" s="98"/>
      <c r="M154" s="98">
        <f>+'Ark1'!Y2819</f>
        <v>159.71850258175587</v>
      </c>
      <c r="N154" s="98"/>
      <c r="O154" s="98">
        <f>+'Ark1'!AA2819</f>
        <v>32.067174230788169</v>
      </c>
      <c r="P154" s="98">
        <f>+'Ark1'!AB2819</f>
        <v>1.3990361018592481</v>
      </c>
      <c r="Q154" s="76">
        <f>+'Ark1'!AC2819</f>
        <v>-16.883855163789423</v>
      </c>
      <c r="R154" s="76">
        <f t="shared" si="21"/>
        <v>3.8647450110864745</v>
      </c>
      <c r="S154" s="39"/>
      <c r="T154" s="4"/>
      <c r="U154"/>
      <c r="V154"/>
      <c r="X154"/>
    </row>
    <row r="155" spans="1:24" ht="15.6">
      <c r="A155" s="39"/>
      <c r="B155" s="60">
        <f>+'Ark1'!C2820</f>
        <v>2006</v>
      </c>
      <c r="C155" s="60">
        <f>+'Ark1'!L2820</f>
        <v>14</v>
      </c>
      <c r="D155" s="98" t="s">
        <v>27</v>
      </c>
      <c r="E155" s="60">
        <f>+'Ark1'!Q2820</f>
        <v>1223</v>
      </c>
      <c r="F155" s="76">
        <f>+'Ark1'!R2820</f>
        <v>8362</v>
      </c>
      <c r="G155" s="76">
        <f>+'Ark1'!S2820</f>
        <v>8325</v>
      </c>
      <c r="H155" s="98">
        <f>+'Ark1'!T2820</f>
        <v>42.974611984787749</v>
      </c>
      <c r="I155" s="98"/>
      <c r="J155" s="98">
        <f>+'Ark1'!U2820</f>
        <v>42.65407093013831</v>
      </c>
      <c r="K155" s="61">
        <f>+'Ark1'!W2820</f>
        <v>57.111231231231237</v>
      </c>
      <c r="L155" s="98"/>
      <c r="M155" s="98">
        <f>+'Ark1'!Y2820</f>
        <v>143.70516622817539</v>
      </c>
      <c r="N155" s="98"/>
      <c r="O155" s="98">
        <f>+'Ark1'!AA2820</f>
        <v>28.122576181393121</v>
      </c>
      <c r="P155" s="98">
        <f>+'Ark1'!AB2820</f>
        <v>1.4048820873173216</v>
      </c>
      <c r="Q155" s="76">
        <f>+'Ark1'!AC2820</f>
        <v>-15.625659632363179</v>
      </c>
      <c r="R155" s="76">
        <f t="shared" si="21"/>
        <v>6.8372853638593618</v>
      </c>
      <c r="S155" s="39"/>
      <c r="T155" s="4"/>
      <c r="U155"/>
      <c r="V155"/>
      <c r="X155"/>
    </row>
    <row r="156" spans="1:24" ht="15.6">
      <c r="A156" s="39"/>
      <c r="B156" s="60">
        <f>+'Ark1'!C2821</f>
        <v>2006</v>
      </c>
      <c r="C156" s="60">
        <f>+'Ark1'!L2821</f>
        <v>17</v>
      </c>
      <c r="D156" s="98" t="s">
        <v>443</v>
      </c>
      <c r="E156" s="60">
        <f>+'Ark1'!Q2821</f>
        <v>1009</v>
      </c>
      <c r="F156" s="76">
        <f>+'Ark1'!R2821</f>
        <v>5966</v>
      </c>
      <c r="G156" s="76">
        <f>+'Ark1'!S2821</f>
        <v>5948</v>
      </c>
      <c r="H156" s="98">
        <f>+'Ark1'!T2821</f>
        <v>30.660910679412073</v>
      </c>
      <c r="I156" s="98"/>
      <c r="J156" s="98">
        <f>+'Ark1'!U2821</f>
        <v>27.910541438528728</v>
      </c>
      <c r="K156" s="61">
        <f>+'Ark1'!W2821</f>
        <v>61.520174848688626</v>
      </c>
      <c r="L156" s="98"/>
      <c r="M156" s="98">
        <f>+'Ark1'!Y2821</f>
        <v>131.79746899094889</v>
      </c>
      <c r="N156" s="98"/>
      <c r="O156" s="98">
        <f>+'Ark1'!AA2821</f>
        <v>24.731184656490314</v>
      </c>
      <c r="P156" s="98">
        <f>+'Ark1'!AB2821</f>
        <v>1.4085302509166284</v>
      </c>
      <c r="Q156" s="76">
        <f>+'Ark1'!AC2821</f>
        <v>-12.015322938009483</v>
      </c>
      <c r="R156" s="76">
        <f t="shared" si="21"/>
        <v>5.9127849355797819</v>
      </c>
      <c r="S156" s="39"/>
      <c r="T156" s="4"/>
      <c r="U156"/>
      <c r="V156"/>
      <c r="X156"/>
    </row>
    <row r="157" spans="1:24" ht="15.6">
      <c r="A157" s="39"/>
      <c r="B157" s="60">
        <f>+'Ark1'!C2822</f>
        <v>2005</v>
      </c>
      <c r="C157" s="60">
        <f>+'Ark1'!L2822</f>
        <v>1</v>
      </c>
      <c r="D157" s="98" t="s">
        <v>485</v>
      </c>
      <c r="E157" s="60">
        <f>+'Ark1'!Q2822</f>
        <v>47</v>
      </c>
      <c r="F157" s="76">
        <f>+'Ark1'!R2822</f>
        <v>79</v>
      </c>
      <c r="G157" s="76">
        <f>+'Ark1'!S2822</f>
        <v>0</v>
      </c>
      <c r="H157" s="98">
        <f>+'Ark1'!T2822</f>
        <v>0.42999632598075904</v>
      </c>
      <c r="I157" s="98"/>
      <c r="J157" s="98">
        <f>+'Ark1'!U2822</f>
        <v>0</v>
      </c>
      <c r="K157" s="61">
        <f>+'Ark1'!W2822</f>
        <v>0</v>
      </c>
      <c r="L157" s="98"/>
      <c r="M157" s="98">
        <f>+'Ark1'!Y2822</f>
        <v>0</v>
      </c>
      <c r="N157" s="98"/>
      <c r="O157" s="98">
        <f>+'Ark1'!AA2822</f>
        <v>0</v>
      </c>
      <c r="P157" s="98">
        <f>+'Ark1'!AB2822</f>
        <v>0</v>
      </c>
      <c r="Q157" s="76">
        <f>+'Ark1'!AC2822</f>
        <v>0</v>
      </c>
      <c r="R157" s="76">
        <f t="shared" si="21"/>
        <v>1.6808510638297873</v>
      </c>
      <c r="S157" s="39"/>
      <c r="T157" s="4"/>
      <c r="U157"/>
      <c r="V157"/>
      <c r="X157"/>
    </row>
    <row r="158" spans="1:24">
      <c r="A158" s="39"/>
      <c r="B158">
        <f>+'Ark1'!C2823</f>
        <v>2005</v>
      </c>
      <c r="C158">
        <f>+'Ark1'!L2823</f>
        <v>2</v>
      </c>
      <c r="D158" s="52" t="s">
        <v>24</v>
      </c>
      <c r="E158">
        <f>+'Ark1'!Q2823</f>
        <v>55</v>
      </c>
      <c r="F158" s="9">
        <f>+'Ark1'!R2823</f>
        <v>64</v>
      </c>
      <c r="G158" s="9">
        <f>+'Ark1'!S2823</f>
        <v>64</v>
      </c>
      <c r="H158" s="96">
        <f>+'Ark1'!T2823</f>
        <v>0.348351453959096</v>
      </c>
      <c r="I158" s="96"/>
      <c r="J158" s="96">
        <f>+'Ark1'!U2823</f>
        <v>0.50282832350371642</v>
      </c>
      <c r="K158" s="1">
        <f>+'Ark1'!W2823</f>
        <v>37.28125</v>
      </c>
      <c r="L158" s="96"/>
      <c r="M158" s="96">
        <f>+'Ark1'!Y2823</f>
        <v>205.99375000000003</v>
      </c>
      <c r="N158" s="96"/>
      <c r="O158" s="96">
        <f>+'Ark1'!AA2823</f>
        <v>36.8154047028886</v>
      </c>
      <c r="P158" s="96">
        <f>+'Ark1'!AB2823</f>
        <v>1.4839637588229708</v>
      </c>
      <c r="Q158" s="9">
        <f>+'Ark1'!AC2823</f>
        <v>-2.2361682625451089</v>
      </c>
      <c r="R158" s="9">
        <f t="shared" si="21"/>
        <v>1.1636363636363636</v>
      </c>
      <c r="S158" s="39"/>
      <c r="T158" s="4"/>
      <c r="U158"/>
      <c r="V158"/>
      <c r="X158"/>
    </row>
    <row r="159" spans="1:24">
      <c r="A159" s="39"/>
      <c r="B159">
        <f>+'Ark1'!C2824</f>
        <v>2005</v>
      </c>
      <c r="C159">
        <f>+'Ark1'!L2824</f>
        <v>5</v>
      </c>
      <c r="D159" s="52" t="s">
        <v>25</v>
      </c>
      <c r="E159">
        <f>+'Ark1'!Q2824</f>
        <v>174</v>
      </c>
      <c r="F159" s="9">
        <f>+'Ark1'!R2824</f>
        <v>248</v>
      </c>
      <c r="G159" s="9">
        <f>+'Ark1'!S2824</f>
        <v>247</v>
      </c>
      <c r="H159" s="96">
        <f>+'Ark1'!T2824</f>
        <v>1.3498618840914964</v>
      </c>
      <c r="I159" s="96"/>
      <c r="J159" s="96">
        <f>+'Ark1'!U2824</f>
        <v>1.8669860496377275</v>
      </c>
      <c r="K159" s="1">
        <f>+'Ark1'!W2824</f>
        <v>42.485829959514163</v>
      </c>
      <c r="L159" s="96"/>
      <c r="M159" s="96">
        <f>+'Ark1'!Y2824</f>
        <v>197.38024193548367</v>
      </c>
      <c r="N159" s="96"/>
      <c r="O159" s="96">
        <f>+'Ark1'!AA2824</f>
        <v>31.875181967972875</v>
      </c>
      <c r="P159" s="96">
        <f>+'Ark1'!AB2824</f>
        <v>1.4223496624176095</v>
      </c>
      <c r="Q159" s="9">
        <f>+'Ark1'!AC2824</f>
        <v>-17.836674502729952</v>
      </c>
      <c r="R159" s="9">
        <f t="shared" ref="R159:R165" si="22">+F159/E159</f>
        <v>1.4252873563218391</v>
      </c>
      <c r="S159" s="39"/>
      <c r="T159" s="4"/>
      <c r="U159"/>
      <c r="V159"/>
      <c r="X159"/>
    </row>
    <row r="160" spans="1:24">
      <c r="A160" s="39"/>
      <c r="B160">
        <f>+'Ark1'!C2825</f>
        <v>2005</v>
      </c>
      <c r="C160">
        <f>+'Ark1'!L2825</f>
        <v>8</v>
      </c>
      <c r="D160" s="52" t="s">
        <v>442</v>
      </c>
      <c r="E160">
        <f>+'Ark1'!Q2825</f>
        <v>469</v>
      </c>
      <c r="F160" s="9">
        <f>+'Ark1'!R2825</f>
        <v>944</v>
      </c>
      <c r="G160" s="9">
        <f>+'Ark1'!S2825</f>
        <v>940</v>
      </c>
      <c r="H160" s="96">
        <f>+'Ark1'!T2825</f>
        <v>5.1381839458966638</v>
      </c>
      <c r="I160" s="96"/>
      <c r="J160" s="96">
        <f>+'Ark1'!U2825</f>
        <v>6.5471004511289772</v>
      </c>
      <c r="K160" s="1">
        <f>+'Ark1'!W2825</f>
        <v>47.55957446808511</v>
      </c>
      <c r="L160" s="96"/>
      <c r="M160" s="96">
        <f>+'Ark1'!Y2825</f>
        <v>181.84078389830535</v>
      </c>
      <c r="N160" s="96"/>
      <c r="O160" s="96">
        <f>+'Ark1'!AA2825</f>
        <v>31.107307589329292</v>
      </c>
      <c r="P160" s="96">
        <f>+'Ark1'!AB2825</f>
        <v>1.3271565468224098</v>
      </c>
      <c r="Q160" s="9">
        <f>+'Ark1'!AC2825</f>
        <v>-9.7050679043939105</v>
      </c>
      <c r="R160" s="9">
        <f t="shared" si="22"/>
        <v>2.0127931769722816</v>
      </c>
      <c r="S160" s="39"/>
      <c r="T160" s="4"/>
      <c r="U160"/>
      <c r="V160"/>
      <c r="X160"/>
    </row>
    <row r="161" spans="1:24">
      <c r="A161" s="39"/>
      <c r="B161">
        <f>+'Ark1'!C2826</f>
        <v>2005</v>
      </c>
      <c r="C161">
        <f>+'Ark1'!L2826</f>
        <v>11</v>
      </c>
      <c r="D161" s="52" t="s">
        <v>26</v>
      </c>
      <c r="E161">
        <f>+'Ark1'!Q2826</f>
        <v>923</v>
      </c>
      <c r="F161" s="9">
        <f>+'Ark1'!R2826</f>
        <v>3188</v>
      </c>
      <c r="G161" s="9">
        <f>+'Ark1'!S2826</f>
        <v>3161</v>
      </c>
      <c r="H161" s="96">
        <f>+'Ark1'!T2826</f>
        <v>17.352256800337461</v>
      </c>
      <c r="I161" s="96"/>
      <c r="J161" s="96">
        <f>+'Ark1'!U2826</f>
        <v>19.426875791724097</v>
      </c>
      <c r="K161" s="1">
        <f>+'Ark1'!W2826</f>
        <v>52.406516925023745</v>
      </c>
      <c r="L161" s="96"/>
      <c r="M161" s="96">
        <f>+'Ark1'!Y2826</f>
        <v>159.77136135508161</v>
      </c>
      <c r="N161" s="96"/>
      <c r="O161" s="96">
        <f>+'Ark1'!AA2826</f>
        <v>31.702882091110233</v>
      </c>
      <c r="P161" s="96">
        <f>+'Ark1'!AB2826</f>
        <v>1.3819262871083469</v>
      </c>
      <c r="Q161" s="9">
        <f>+'Ark1'!AC2826</f>
        <v>-15.722044269297124</v>
      </c>
      <c r="R161" s="9">
        <f t="shared" si="22"/>
        <v>3.4539544962080173</v>
      </c>
      <c r="S161" s="39"/>
      <c r="T161" s="4"/>
      <c r="U161"/>
      <c r="V161"/>
      <c r="X161"/>
    </row>
    <row r="162" spans="1:24">
      <c r="A162" s="39"/>
      <c r="B162">
        <f>+'Ark1'!C2827</f>
        <v>2005</v>
      </c>
      <c r="C162">
        <f>+'Ark1'!L2827</f>
        <v>14</v>
      </c>
      <c r="D162" s="52" t="s">
        <v>27</v>
      </c>
      <c r="E162">
        <f>+'Ark1'!Q2827</f>
        <v>1283</v>
      </c>
      <c r="F162" s="9">
        <f>+'Ark1'!R2827</f>
        <v>8095</v>
      </c>
      <c r="G162" s="9">
        <f>+'Ark1'!S2827</f>
        <v>7997</v>
      </c>
      <c r="H162" s="96">
        <f>+'Ark1'!T2827</f>
        <v>44.061015934357528</v>
      </c>
      <c r="I162" s="96"/>
      <c r="J162" s="96">
        <f>+'Ark1'!U2827</f>
        <v>43.509028929486654</v>
      </c>
      <c r="K162" s="1">
        <f>+'Ark1'!W2827</f>
        <v>57.099787420282603</v>
      </c>
      <c r="L162" s="96"/>
      <c r="M162" s="96">
        <f>+'Ark1'!Y2827</f>
        <v>140.92135886349561</v>
      </c>
      <c r="N162" s="96"/>
      <c r="O162" s="96">
        <f>+'Ark1'!AA2827</f>
        <v>27.866285047366762</v>
      </c>
      <c r="P162" s="96">
        <f>+'Ark1'!AB2827</f>
        <v>1.4152021953761356</v>
      </c>
      <c r="Q162" s="9">
        <f>+'Ark1'!AC2827</f>
        <v>-15.577719180329836</v>
      </c>
      <c r="R162" s="9">
        <f t="shared" si="22"/>
        <v>6.3094310210444275</v>
      </c>
      <c r="S162" s="39"/>
      <c r="T162" s="4"/>
      <c r="U162"/>
      <c r="V162"/>
      <c r="X162"/>
    </row>
    <row r="163" spans="1:24">
      <c r="A163" s="39"/>
      <c r="B163">
        <f>+'Ark1'!C2828</f>
        <v>2005</v>
      </c>
      <c r="C163">
        <f>+'Ark1'!L2828</f>
        <v>17</v>
      </c>
      <c r="D163" s="52" t="s">
        <v>443</v>
      </c>
      <c r="E163">
        <f>+'Ark1'!Q2828</f>
        <v>1038</v>
      </c>
      <c r="F163" s="9">
        <f>+'Ark1'!R2828</f>
        <v>5416</v>
      </c>
      <c r="G163" s="9">
        <f>+'Ark1'!S2828</f>
        <v>5383</v>
      </c>
      <c r="H163" s="96">
        <f>+'Ark1'!T2828</f>
        <v>29.479241791288487</v>
      </c>
      <c r="I163" s="96"/>
      <c r="J163" s="96">
        <f>+'Ark1'!U2828</f>
        <v>26.986826177112167</v>
      </c>
      <c r="K163" s="1">
        <f>+'Ark1'!W2828</f>
        <v>61.481330113319693</v>
      </c>
      <c r="L163" s="96"/>
      <c r="M163" s="96">
        <f>+'Ark1'!Y2828</f>
        <v>130.64338995568622</v>
      </c>
      <c r="N163" s="96"/>
      <c r="O163" s="96">
        <f>+'Ark1'!AA2828</f>
        <v>24.240617543491087</v>
      </c>
      <c r="P163" s="96">
        <f>+'Ark1'!AB2828</f>
        <v>1.42376225378459</v>
      </c>
      <c r="Q163" s="9">
        <f>+'Ark1'!AC2828</f>
        <v>-9.4543993711771854</v>
      </c>
      <c r="R163" s="9">
        <f t="shared" si="22"/>
        <v>5.2177263969171488</v>
      </c>
      <c r="S163" s="39"/>
      <c r="T163" s="4"/>
      <c r="U163"/>
      <c r="V163"/>
      <c r="X163"/>
    </row>
    <row r="164" spans="1:24">
      <c r="A164" s="39"/>
      <c r="B164">
        <f>+'Ark1'!C2829</f>
        <v>2004</v>
      </c>
      <c r="C164">
        <f>+'Ark1'!L2829</f>
        <v>1</v>
      </c>
      <c r="D164" s="52" t="s">
        <v>485</v>
      </c>
      <c r="E164">
        <f>+'Ark1'!Q2829</f>
        <v>36</v>
      </c>
      <c r="F164" s="9">
        <f>+'Ark1'!R2829</f>
        <v>46</v>
      </c>
      <c r="G164" s="9">
        <f>+'Ark1'!S2829</f>
        <v>0</v>
      </c>
      <c r="H164" s="96">
        <f>+'Ark1'!T2829</f>
        <v>0.2825205748679524</v>
      </c>
      <c r="I164" s="96"/>
      <c r="J164" s="96">
        <f>+'Ark1'!U2829</f>
        <v>0</v>
      </c>
      <c r="K164" s="1">
        <f>+'Ark1'!W2829</f>
        <v>0</v>
      </c>
      <c r="L164" s="96"/>
      <c r="M164" s="96">
        <f>+'Ark1'!Y2829</f>
        <v>0</v>
      </c>
      <c r="N164" s="96"/>
      <c r="O164" s="96">
        <f>+'Ark1'!AA2829</f>
        <v>0</v>
      </c>
      <c r="P164" s="96">
        <f>+'Ark1'!AB2829</f>
        <v>0</v>
      </c>
      <c r="Q164" s="9">
        <f>+'Ark1'!AC2829</f>
        <v>0</v>
      </c>
      <c r="R164" s="9">
        <f t="shared" si="22"/>
        <v>1.2777777777777777</v>
      </c>
      <c r="S164" s="39"/>
      <c r="T164" s="4"/>
      <c r="U164"/>
      <c r="V164"/>
      <c r="X164"/>
    </row>
    <row r="165" spans="1:24" ht="15.6">
      <c r="A165" s="39"/>
      <c r="B165" s="60">
        <f>+'Ark1'!C2830</f>
        <v>2004</v>
      </c>
      <c r="C165" s="60">
        <f>+'Ark1'!L2830</f>
        <v>2</v>
      </c>
      <c r="D165" s="98" t="s">
        <v>24</v>
      </c>
      <c r="E165" s="60">
        <f>+'Ark1'!Q2830</f>
        <v>50</v>
      </c>
      <c r="F165" s="76">
        <f>+'Ark1'!R2830</f>
        <v>60</v>
      </c>
      <c r="G165" s="76">
        <f>+'Ark1'!S2830</f>
        <v>60</v>
      </c>
      <c r="H165" s="98">
        <f>+'Ark1'!T2830</f>
        <v>0.36850509765385087</v>
      </c>
      <c r="I165" s="98"/>
      <c r="J165" s="98">
        <f>+'Ark1'!U2830</f>
        <v>0.53655701741016437</v>
      </c>
      <c r="K165" s="61">
        <f>+'Ark1'!W2830</f>
        <v>37.549999999999997</v>
      </c>
      <c r="L165" s="98"/>
      <c r="M165" s="98">
        <f>+'Ark1'!Y2830</f>
        <v>208.2916666666666</v>
      </c>
      <c r="N165" s="98"/>
      <c r="O165" s="98">
        <f>+'Ark1'!AA2830</f>
        <v>36.087182820066552</v>
      </c>
      <c r="P165" s="98">
        <f>+'Ark1'!AB2830</f>
        <v>1.4074208089030911</v>
      </c>
      <c r="Q165" s="76">
        <f>+'Ark1'!AC2830</f>
        <v>0.34373664489387989</v>
      </c>
      <c r="R165" s="76">
        <f t="shared" si="22"/>
        <v>1.2</v>
      </c>
      <c r="S165" s="39"/>
      <c r="T165" s="4"/>
      <c r="U165"/>
      <c r="V165"/>
      <c r="X165"/>
    </row>
    <row r="166" spans="1:24" ht="15.6">
      <c r="A166" s="39"/>
      <c r="B166" s="60">
        <f>+'Ark1'!C2831</f>
        <v>2004</v>
      </c>
      <c r="C166" s="60">
        <f>+'Ark1'!L2831</f>
        <v>5</v>
      </c>
      <c r="D166" s="98" t="s">
        <v>25</v>
      </c>
      <c r="E166" s="60">
        <f>+'Ark1'!Q2831</f>
        <v>164</v>
      </c>
      <c r="F166" s="76">
        <f>+'Ark1'!R2831</f>
        <v>245</v>
      </c>
      <c r="G166" s="76">
        <f>+'Ark1'!S2831</f>
        <v>242</v>
      </c>
      <c r="H166" s="98">
        <f>+'Ark1'!T2831</f>
        <v>1.5047291487532251</v>
      </c>
      <c r="I166" s="98"/>
      <c r="J166" s="98">
        <f>+'Ark1'!U2831</f>
        <v>2.0264145334544983</v>
      </c>
      <c r="K166" s="61">
        <f>+'Ark1'!W2831</f>
        <v>42.553719008264473</v>
      </c>
      <c r="L166" s="98"/>
      <c r="M166" s="98">
        <f>+'Ark1'!Y2831</f>
        <v>192.65020408163275</v>
      </c>
      <c r="N166" s="98"/>
      <c r="O166" s="98">
        <f>+'Ark1'!AA2831</f>
        <v>32.175273641384393</v>
      </c>
      <c r="P166" s="98">
        <f>+'Ark1'!AB2831</f>
        <v>1.3633358045927937</v>
      </c>
      <c r="Q166" s="76">
        <f>+'Ark1'!AC2831</f>
        <v>-9.2727576144892581</v>
      </c>
      <c r="R166" s="76">
        <f t="shared" ref="R166:R176" si="23">+F166/E166</f>
        <v>1.4939024390243902</v>
      </c>
      <c r="S166" s="39"/>
      <c r="T166" s="4"/>
      <c r="U166"/>
      <c r="V166"/>
      <c r="X166"/>
    </row>
    <row r="167" spans="1:24" ht="15.6">
      <c r="A167" s="39"/>
      <c r="B167" s="60">
        <f>+'Ark1'!C2832</f>
        <v>2004</v>
      </c>
      <c r="C167" s="60">
        <f>+'Ark1'!L2832</f>
        <v>8</v>
      </c>
      <c r="D167" s="98" t="s">
        <v>442</v>
      </c>
      <c r="E167" s="60">
        <f>+'Ark1'!Q2832</f>
        <v>479</v>
      </c>
      <c r="F167" s="76">
        <f>+'Ark1'!R2832</f>
        <v>939</v>
      </c>
      <c r="G167" s="76">
        <f>+'Ark1'!S2832</f>
        <v>938</v>
      </c>
      <c r="H167" s="98">
        <f>+'Ark1'!T2832</f>
        <v>5.7671047782827651</v>
      </c>
      <c r="I167" s="98"/>
      <c r="J167" s="98">
        <f>+'Ark1'!U2832</f>
        <v>7.2575610210979598</v>
      </c>
      <c r="K167" s="61">
        <f>+'Ark1'!W2832</f>
        <v>47.46908315565031</v>
      </c>
      <c r="L167" s="98"/>
      <c r="M167" s="98">
        <f>+'Ark1'!Y2832</f>
        <v>180.0248136315231</v>
      </c>
      <c r="N167" s="98"/>
      <c r="O167" s="98">
        <f>+'Ark1'!AA2832</f>
        <v>33.810826845240797</v>
      </c>
      <c r="P167" s="98">
        <f>+'Ark1'!AB2832</f>
        <v>1.3927942077848903</v>
      </c>
      <c r="Q167" s="76">
        <f>+'Ark1'!AC2832</f>
        <v>-20.526567816529329</v>
      </c>
      <c r="R167" s="76">
        <f t="shared" si="23"/>
        <v>1.9603340292275575</v>
      </c>
      <c r="S167" s="39"/>
      <c r="T167" s="4"/>
      <c r="U167"/>
      <c r="V167"/>
      <c r="X167"/>
    </row>
    <row r="168" spans="1:24" ht="15.6">
      <c r="A168" s="39"/>
      <c r="B168" s="60">
        <f>+'Ark1'!C2833</f>
        <v>2004</v>
      </c>
      <c r="C168" s="60">
        <f>+'Ark1'!L2833</f>
        <v>11</v>
      </c>
      <c r="D168" s="98" t="s">
        <v>26</v>
      </c>
      <c r="E168" s="60">
        <f>+'Ark1'!Q2833</f>
        <v>973</v>
      </c>
      <c r="F168" s="76">
        <f>+'Ark1'!R2833</f>
        <v>3336</v>
      </c>
      <c r="G168" s="76">
        <f>+'Ark1'!S2833</f>
        <v>3321</v>
      </c>
      <c r="H168" s="98">
        <f>+'Ark1'!T2833</f>
        <v>20.488883429554104</v>
      </c>
      <c r="I168" s="98"/>
      <c r="J168" s="98">
        <f>+'Ark1'!U2833</f>
        <v>22.468444780200763</v>
      </c>
      <c r="K168" s="61">
        <f>+'Ark1'!W2833</f>
        <v>52.447455585666958</v>
      </c>
      <c r="L168" s="98"/>
      <c r="M168" s="98">
        <f>+'Ark1'!Y2833</f>
        <v>156.87517985611524</v>
      </c>
      <c r="N168" s="98"/>
      <c r="O168" s="98">
        <f>+'Ark1'!AA2833</f>
        <v>31.897314080874946</v>
      </c>
      <c r="P168" s="98">
        <f>+'Ark1'!AB2833</f>
        <v>1.385506015689683</v>
      </c>
      <c r="Q168" s="76">
        <f>+'Ark1'!AC2833</f>
        <v>-19.062967042118313</v>
      </c>
      <c r="R168" s="76">
        <f t="shared" si="23"/>
        <v>3.4285714285714284</v>
      </c>
      <c r="S168" s="39"/>
      <c r="T168" s="4"/>
      <c r="U168"/>
      <c r="V168"/>
      <c r="X168"/>
    </row>
    <row r="169" spans="1:24" ht="15.6">
      <c r="A169" s="39"/>
      <c r="B169" s="60">
        <f>+'Ark1'!C2834</f>
        <v>2004</v>
      </c>
      <c r="C169" s="60">
        <f>+'Ark1'!L2834</f>
        <v>14</v>
      </c>
      <c r="D169" s="98" t="s">
        <v>27</v>
      </c>
      <c r="E169" s="60">
        <f>+'Ark1'!Q2834</f>
        <v>1311</v>
      </c>
      <c r="F169" s="76">
        <f>+'Ark1'!R2834</f>
        <v>7533</v>
      </c>
      <c r="G169" s="76">
        <f>+'Ark1'!S2834</f>
        <v>7494</v>
      </c>
      <c r="H169" s="98">
        <f>+'Ark1'!T2834</f>
        <v>46.265815010440974</v>
      </c>
      <c r="I169" s="98"/>
      <c r="J169" s="98">
        <f>+'Ark1'!U2834</f>
        <v>45.142092834689443</v>
      </c>
      <c r="K169" s="61">
        <f>+'Ark1'!W2834</f>
        <v>57.016146250333605</v>
      </c>
      <c r="L169" s="98"/>
      <c r="M169" s="98">
        <f>+'Ark1'!Y2834</f>
        <v>139.57929111907603</v>
      </c>
      <c r="N169" s="98"/>
      <c r="O169" s="98">
        <f>+'Ark1'!AA2834</f>
        <v>26.616108057808592</v>
      </c>
      <c r="P169" s="98">
        <f>+'Ark1'!AB2834</f>
        <v>1.4294664062253437</v>
      </c>
      <c r="Q169" s="76">
        <f>+'Ark1'!AC2834</f>
        <v>-14.500757011061475</v>
      </c>
      <c r="R169" s="76">
        <f t="shared" si="23"/>
        <v>5.7459954233409611</v>
      </c>
      <c r="S169" s="39"/>
      <c r="T169" s="4"/>
      <c r="U169"/>
      <c r="V169"/>
      <c r="X169"/>
    </row>
    <row r="170" spans="1:24" ht="15.6">
      <c r="A170" s="39"/>
      <c r="B170" s="60">
        <f>+'Ark1'!C2835</f>
        <v>2004</v>
      </c>
      <c r="C170" s="60">
        <f>+'Ark1'!L2835</f>
        <v>17</v>
      </c>
      <c r="D170" s="98" t="s">
        <v>443</v>
      </c>
      <c r="E170" s="60">
        <f>+'Ark1'!Q2835</f>
        <v>967</v>
      </c>
      <c r="F170" s="76">
        <f>+'Ark1'!R2835</f>
        <v>4044</v>
      </c>
      <c r="G170" s="76">
        <f>+'Ark1'!S2835</f>
        <v>4019</v>
      </c>
      <c r="H170" s="98">
        <f>+'Ark1'!T2835</f>
        <v>24.837243581869551</v>
      </c>
      <c r="I170" s="98"/>
      <c r="J170" s="98">
        <f>+'Ark1'!U2835</f>
        <v>22.292152687791059</v>
      </c>
      <c r="K170" s="61">
        <f>+'Ark1'!W2835</f>
        <v>61.312515551132122</v>
      </c>
      <c r="L170" s="98"/>
      <c r="M170" s="98">
        <f>+'Ark1'!Y2835</f>
        <v>128.39500494559817</v>
      </c>
      <c r="N170" s="98"/>
      <c r="O170" s="98">
        <f>+'Ark1'!AA2835</f>
        <v>22.915485318841569</v>
      </c>
      <c r="P170" s="98">
        <f>+'Ark1'!AB2835</f>
        <v>1.3393466066013335</v>
      </c>
      <c r="Q170" s="76">
        <f>+'Ark1'!AC2835</f>
        <v>-10.239672573368772</v>
      </c>
      <c r="R170" s="76">
        <f t="shared" si="23"/>
        <v>4.1820062047569806</v>
      </c>
      <c r="S170" s="39"/>
      <c r="T170" s="4"/>
      <c r="U170"/>
      <c r="V170"/>
      <c r="X170"/>
    </row>
    <row r="171" spans="1:24" ht="15.6">
      <c r="A171" s="39"/>
      <c r="B171" s="60">
        <f>+'Ark1'!C2836</f>
        <v>2003</v>
      </c>
      <c r="C171" s="60">
        <f>+'Ark1'!L2836</f>
        <v>1</v>
      </c>
      <c r="D171" s="98" t="s">
        <v>485</v>
      </c>
      <c r="E171" s="60">
        <f>+'Ark1'!Q2836</f>
        <v>38</v>
      </c>
      <c r="F171" s="76">
        <f>+'Ark1'!R2836</f>
        <v>57</v>
      </c>
      <c r="G171" s="76">
        <f>+'Ark1'!S2836</f>
        <v>0</v>
      </c>
      <c r="H171" s="98">
        <f>+'Ark1'!T2836</f>
        <v>0.38368336025848154</v>
      </c>
      <c r="I171" s="98"/>
      <c r="J171" s="98">
        <f>+'Ark1'!U2836</f>
        <v>0</v>
      </c>
      <c r="K171" s="61">
        <f>+'Ark1'!W2836</f>
        <v>0</v>
      </c>
      <c r="L171" s="98"/>
      <c r="M171" s="98">
        <f>+'Ark1'!Y2836</f>
        <v>0</v>
      </c>
      <c r="N171" s="98"/>
      <c r="O171" s="98">
        <f>+'Ark1'!AA2836</f>
        <v>0</v>
      </c>
      <c r="P171" s="98">
        <f>+'Ark1'!AB2836</f>
        <v>0</v>
      </c>
      <c r="Q171" s="76">
        <f>+'Ark1'!AC2836</f>
        <v>0</v>
      </c>
      <c r="R171" s="76">
        <f t="shared" si="23"/>
        <v>1.5</v>
      </c>
      <c r="S171" s="39"/>
      <c r="T171" s="4"/>
      <c r="U171"/>
      <c r="V171"/>
      <c r="X171"/>
    </row>
    <row r="172" spans="1:24">
      <c r="A172" s="39"/>
      <c r="B172">
        <f>+'Ark1'!C2837</f>
        <v>2003</v>
      </c>
      <c r="C172">
        <f>+'Ark1'!L2837</f>
        <v>2</v>
      </c>
      <c r="D172" s="52" t="s">
        <v>24</v>
      </c>
      <c r="E172">
        <f>+'Ark1'!Q2837</f>
        <v>59</v>
      </c>
      <c r="F172" s="9">
        <f>+'Ark1'!R2837</f>
        <v>66</v>
      </c>
      <c r="G172" s="9">
        <f>+'Ark1'!S2837</f>
        <v>66</v>
      </c>
      <c r="H172" s="96">
        <f>+'Ark1'!T2837</f>
        <v>0.44426494345718925</v>
      </c>
      <c r="I172" s="96"/>
      <c r="J172" s="96">
        <f>+'Ark1'!U2837</f>
        <v>0.63752866917037099</v>
      </c>
      <c r="K172" s="1">
        <f>+'Ark1'!W2837</f>
        <v>37.242424242424249</v>
      </c>
      <c r="L172" s="96"/>
      <c r="M172" s="96">
        <f>+'Ark1'!Y2837</f>
        <v>205.30454545454543</v>
      </c>
      <c r="N172" s="96"/>
      <c r="O172" s="96">
        <f>+'Ark1'!AA2837</f>
        <v>40.232021890521878</v>
      </c>
      <c r="P172" s="96">
        <f>+'Ark1'!AB2837</f>
        <v>1.5575875485935196</v>
      </c>
      <c r="Q172" s="9">
        <f>+'Ark1'!AC2837</f>
        <v>-6.8418936507897108</v>
      </c>
      <c r="R172" s="9">
        <f t="shared" si="23"/>
        <v>1.1186440677966101</v>
      </c>
      <c r="S172" s="39"/>
      <c r="T172" s="4"/>
      <c r="U172"/>
      <c r="V172"/>
      <c r="X172"/>
    </row>
    <row r="173" spans="1:24">
      <c r="A173" s="39"/>
      <c r="B173">
        <f>+'Ark1'!C2838</f>
        <v>2003</v>
      </c>
      <c r="C173">
        <f>+'Ark1'!L2838</f>
        <v>5</v>
      </c>
      <c r="D173" s="52" t="s">
        <v>25</v>
      </c>
      <c r="E173">
        <f>+'Ark1'!Q2838</f>
        <v>170</v>
      </c>
      <c r="F173" s="9">
        <f>+'Ark1'!R2838</f>
        <v>257</v>
      </c>
      <c r="G173" s="9">
        <f>+'Ark1'!S2838</f>
        <v>254</v>
      </c>
      <c r="H173" s="96">
        <f>+'Ark1'!T2838</f>
        <v>1.729940764674206</v>
      </c>
      <c r="I173" s="96"/>
      <c r="J173" s="96">
        <f>+'Ark1'!U2838</f>
        <v>2.3147483570583955</v>
      </c>
      <c r="K173" s="1">
        <f>+'Ark1'!W2838</f>
        <v>42.515748031496074</v>
      </c>
      <c r="L173" s="96"/>
      <c r="M173" s="96">
        <f>+'Ark1'!Y2838</f>
        <v>191.43151750972751</v>
      </c>
      <c r="N173" s="96"/>
      <c r="O173" s="96">
        <f>+'Ark1'!AA2838</f>
        <v>30.444346784444939</v>
      </c>
      <c r="P173" s="96">
        <f>+'Ark1'!AB2838</f>
        <v>1.4787697161896187</v>
      </c>
      <c r="Q173" s="9">
        <f>+'Ark1'!AC2838</f>
        <v>0.70991720386426704</v>
      </c>
      <c r="R173" s="9">
        <f t="shared" si="23"/>
        <v>1.5117647058823529</v>
      </c>
      <c r="S173" s="39"/>
      <c r="T173" s="4"/>
      <c r="U173"/>
      <c r="V173"/>
      <c r="X173"/>
    </row>
    <row r="174" spans="1:24">
      <c r="A174" s="39"/>
      <c r="B174">
        <f>+'Ark1'!C2839</f>
        <v>2003</v>
      </c>
      <c r="C174">
        <f>+'Ark1'!L2839</f>
        <v>8</v>
      </c>
      <c r="D174" s="52" t="s">
        <v>442</v>
      </c>
      <c r="E174">
        <f>+'Ark1'!Q2839</f>
        <v>480</v>
      </c>
      <c r="F174" s="9">
        <f>+'Ark1'!R2839</f>
        <v>918</v>
      </c>
      <c r="G174" s="9">
        <f>+'Ark1'!S2839</f>
        <v>915</v>
      </c>
      <c r="H174" s="96">
        <f>+'Ark1'!T2839</f>
        <v>6.179321486268174</v>
      </c>
      <c r="I174" s="96"/>
      <c r="J174" s="96">
        <f>+'Ark1'!U2839</f>
        <v>7.5759960323896083</v>
      </c>
      <c r="K174" s="1">
        <f>+'Ark1'!W2839</f>
        <v>47.540983606557376</v>
      </c>
      <c r="L174" s="96"/>
      <c r="M174" s="96">
        <f>+'Ark1'!Y2839</f>
        <v>175.40413943355148</v>
      </c>
      <c r="N174" s="96"/>
      <c r="O174" s="96">
        <f>+'Ark1'!AA2839</f>
        <v>33.310583583143611</v>
      </c>
      <c r="P174" s="96">
        <f>+'Ark1'!AB2839</f>
        <v>1.3699400149423389</v>
      </c>
      <c r="Q174" s="9">
        <f>+'Ark1'!AC2839</f>
        <v>-14.405870413340901</v>
      </c>
      <c r="R174" s="9">
        <f t="shared" si="23"/>
        <v>1.9125000000000001</v>
      </c>
      <c r="S174" s="39"/>
      <c r="T174" s="4"/>
      <c r="U174"/>
      <c r="V174"/>
      <c r="X174"/>
    </row>
    <row r="175" spans="1:24">
      <c r="A175" s="39"/>
      <c r="B175">
        <f>+'Ark1'!C2840</f>
        <v>2003</v>
      </c>
      <c r="C175">
        <f>+'Ark1'!L2840</f>
        <v>11</v>
      </c>
      <c r="D175" s="52" t="s">
        <v>26</v>
      </c>
      <c r="E175">
        <f>+'Ark1'!Q2840</f>
        <v>978</v>
      </c>
      <c r="F175" s="9">
        <f>+'Ark1'!R2840</f>
        <v>3537</v>
      </c>
      <c r="G175" s="9">
        <f>+'Ark1'!S2840</f>
        <v>3526</v>
      </c>
      <c r="H175" s="96">
        <f>+'Ark1'!T2840</f>
        <v>23.808562197092087</v>
      </c>
      <c r="I175" s="96"/>
      <c r="J175" s="96">
        <f>+'Ark1'!U2840</f>
        <v>25.832546308823339</v>
      </c>
      <c r="K175" s="1">
        <f>+'Ark1'!W2840</f>
        <v>52.431650595575746</v>
      </c>
      <c r="L175" s="96"/>
      <c r="M175" s="96">
        <f>+'Ark1'!Y2840</f>
        <v>155.22974271981946</v>
      </c>
      <c r="N175" s="96"/>
      <c r="O175" s="96">
        <f>+'Ark1'!AA2840</f>
        <v>30.809454546889299</v>
      </c>
      <c r="P175" s="96">
        <f>+'Ark1'!AB2840</f>
        <v>1.6523610870785321</v>
      </c>
      <c r="Q175" s="9">
        <f>+'Ark1'!AC2840</f>
        <v>-13.230111651964071</v>
      </c>
      <c r="R175" s="9">
        <f t="shared" si="23"/>
        <v>3.6165644171779143</v>
      </c>
      <c r="S175" s="39"/>
      <c r="T175" s="4"/>
      <c r="U175"/>
      <c r="V175"/>
      <c r="X175"/>
    </row>
    <row r="176" spans="1:24">
      <c r="A176" s="39"/>
      <c r="B176">
        <f>+'Ark1'!C2841</f>
        <v>2003</v>
      </c>
      <c r="C176">
        <f>+'Ark1'!L2841</f>
        <v>14</v>
      </c>
      <c r="D176" s="52" t="s">
        <v>27</v>
      </c>
      <c r="E176">
        <f>+'Ark1'!Q2841</f>
        <v>1279</v>
      </c>
      <c r="F176" s="9">
        <f>+'Ark1'!R2841</f>
        <v>6588</v>
      </c>
      <c r="G176" s="9">
        <f>+'Ark1'!S2841</f>
        <v>6538</v>
      </c>
      <c r="H176" s="96">
        <f>+'Ark1'!T2841</f>
        <v>44.345718901453942</v>
      </c>
      <c r="I176" s="96"/>
      <c r="J176" s="96">
        <f>+'Ark1'!U2841</f>
        <v>43.016291960192326</v>
      </c>
      <c r="K176" s="1">
        <f>+'Ark1'!W2841</f>
        <v>56.791373508718245</v>
      </c>
      <c r="L176" s="96"/>
      <c r="M176" s="96">
        <f>+'Ark1'!Y2841</f>
        <v>138.77849119611415</v>
      </c>
      <c r="N176" s="96"/>
      <c r="O176" s="96">
        <f>+'Ark1'!AA2841</f>
        <v>26.621867762402001</v>
      </c>
      <c r="P176" s="96">
        <f>+'Ark1'!AB2841</f>
        <v>1.4694520418984112</v>
      </c>
      <c r="Q176" s="9">
        <f>+'Ark1'!AC2841</f>
        <v>-12.548261661243124</v>
      </c>
      <c r="R176" s="9">
        <f t="shared" si="23"/>
        <v>5.1508991399530881</v>
      </c>
      <c r="S176" s="39"/>
      <c r="T176" s="4"/>
      <c r="U176"/>
      <c r="V176"/>
      <c r="X176"/>
    </row>
    <row r="177" spans="1:28">
      <c r="A177" s="39"/>
      <c r="B177">
        <f>+'Ark1'!C2842</f>
        <v>2003</v>
      </c>
      <c r="C177">
        <f>+'Ark1'!L2842</f>
        <v>17</v>
      </c>
      <c r="D177" s="52" t="s">
        <v>443</v>
      </c>
      <c r="E177">
        <f>+'Ark1'!Q2842</f>
        <v>914</v>
      </c>
      <c r="F177" s="9">
        <f>+'Ark1'!R2842</f>
        <v>3379</v>
      </c>
      <c r="G177" s="9">
        <f>+'Ark1'!S2842</f>
        <v>3358</v>
      </c>
      <c r="H177" s="96">
        <f>+'Ark1'!T2842</f>
        <v>22.745018847603657</v>
      </c>
      <c r="I177" s="96"/>
      <c r="J177" s="96">
        <f>+'Ark1'!U2842</f>
        <v>20.456040887728818</v>
      </c>
      <c r="K177" s="1">
        <f>+'Ark1'!W2842</f>
        <v>61.378201310303758</v>
      </c>
      <c r="L177" s="96"/>
      <c r="M177" s="96">
        <f>+'Ark1'!Y2842</f>
        <v>128.66966558153311</v>
      </c>
      <c r="N177" s="96"/>
      <c r="O177" s="96">
        <f>+'Ark1'!AA2842</f>
        <v>24.395203221435551</v>
      </c>
      <c r="P177" s="96">
        <f>+'Ark1'!AB2842</f>
        <v>1.3694623543343798</v>
      </c>
      <c r="Q177" s="9">
        <f>+'Ark1'!AC2842</f>
        <v>-9.6462879445753149</v>
      </c>
      <c r="R177" s="9">
        <f>+F177/E177</f>
        <v>3.6969365426695844</v>
      </c>
      <c r="S177" s="39"/>
      <c r="T177" s="4"/>
      <c r="U177"/>
      <c r="V177"/>
      <c r="X177"/>
    </row>
    <row r="178" spans="1:28">
      <c r="A178" s="39"/>
      <c r="B178">
        <f>+'Ark1'!C2843</f>
        <v>2002</v>
      </c>
      <c r="C178">
        <f>+'Ark1'!L2843</f>
        <v>1</v>
      </c>
      <c r="D178" s="52" t="s">
        <v>485</v>
      </c>
      <c r="E178">
        <f>+'Ark1'!Q2843</f>
        <v>46</v>
      </c>
      <c r="F178" s="9">
        <f>+'Ark1'!R2843</f>
        <v>78</v>
      </c>
      <c r="G178" s="9">
        <f>+'Ark1'!S2843</f>
        <v>0</v>
      </c>
      <c r="H178" s="96">
        <f>+'Ark1'!T2843</f>
        <v>0.57101024890190322</v>
      </c>
      <c r="I178" s="96"/>
      <c r="J178" s="96">
        <f>+'Ark1'!U2843</f>
        <v>0</v>
      </c>
      <c r="K178" s="1">
        <f>+'Ark1'!W2843</f>
        <v>0</v>
      </c>
      <c r="L178" s="96"/>
      <c r="M178" s="96">
        <f>+'Ark1'!Y2843</f>
        <v>0</v>
      </c>
      <c r="N178" s="96"/>
      <c r="O178" s="96">
        <f>+'Ark1'!AA2843</f>
        <v>0</v>
      </c>
      <c r="P178" s="96">
        <f>+'Ark1'!AB2843</f>
        <v>0</v>
      </c>
      <c r="Q178" s="9">
        <f>+'Ark1'!AC2843</f>
        <v>0</v>
      </c>
      <c r="R178" s="9">
        <f>+F178/E178</f>
        <v>1.6956521739130435</v>
      </c>
      <c r="S178" s="39"/>
      <c r="T178" s="4"/>
      <c r="U178"/>
      <c r="V178"/>
      <c r="X178"/>
    </row>
    <row r="179" spans="1:28">
      <c r="A179" s="39"/>
      <c r="B179" s="39"/>
      <c r="C179" s="39"/>
      <c r="D179" s="39"/>
      <c r="E179" s="39"/>
      <c r="F179" s="39"/>
      <c r="G179" s="39"/>
      <c r="H179" s="100"/>
      <c r="I179" s="100"/>
      <c r="J179" s="100"/>
      <c r="K179" s="39"/>
      <c r="L179" s="100"/>
      <c r="M179" s="100"/>
      <c r="N179" s="100"/>
      <c r="O179" s="100"/>
      <c r="P179" s="100"/>
      <c r="Q179" s="64"/>
      <c r="R179" s="64"/>
      <c r="S179" s="39"/>
      <c r="T179"/>
      <c r="U179"/>
      <c r="V179"/>
      <c r="X179"/>
    </row>
    <row r="180" spans="1:28">
      <c r="A180" s="39"/>
      <c r="B180" s="39"/>
      <c r="C180" s="39"/>
      <c r="D180" s="39"/>
      <c r="E180" s="39"/>
      <c r="F180" s="39"/>
      <c r="G180" s="39"/>
      <c r="H180" s="100"/>
      <c r="I180" s="100"/>
      <c r="J180" s="100"/>
      <c r="K180" s="39"/>
      <c r="L180" s="100"/>
      <c r="M180" s="100"/>
      <c r="N180" s="100"/>
      <c r="O180" s="100"/>
      <c r="P180" s="100"/>
      <c r="Q180" s="64"/>
      <c r="R180" s="64"/>
      <c r="S180" s="39"/>
      <c r="T180"/>
      <c r="U180"/>
      <c r="V180"/>
      <c r="X180"/>
    </row>
    <row r="181" spans="1:28">
      <c r="O181" s="154"/>
      <c r="P181" s="154"/>
      <c r="R181" s="14"/>
      <c r="U181" s="112"/>
      <c r="V181" s="112"/>
      <c r="W181" s="1"/>
      <c r="Y181" s="1"/>
      <c r="Z181" s="1"/>
      <c r="AA181" s="1"/>
      <c r="AB181" s="1"/>
    </row>
    <row r="182" spans="1:28">
      <c r="O182" s="154"/>
      <c r="P182" s="154"/>
      <c r="R182" s="14"/>
      <c r="U182" s="112"/>
      <c r="V182" s="112"/>
      <c r="W182" s="1"/>
      <c r="Y182" s="1"/>
      <c r="Z182" s="1"/>
      <c r="AA182" s="1"/>
      <c r="AB182" s="1"/>
    </row>
    <row r="183" spans="1:28">
      <c r="O183" s="154"/>
      <c r="P183" s="154"/>
      <c r="R183" s="14"/>
      <c r="U183" s="112"/>
      <c r="V183" s="112"/>
      <c r="W183" s="1"/>
      <c r="Y183" s="1"/>
      <c r="Z183" s="1"/>
      <c r="AA183" s="1"/>
      <c r="AB183" s="1"/>
    </row>
    <row r="184" spans="1:28">
      <c r="O184" s="154"/>
      <c r="P184" s="154"/>
      <c r="R184" s="14"/>
      <c r="U184" s="112"/>
      <c r="V184" s="112"/>
      <c r="W184" s="1"/>
      <c r="Y184" s="1"/>
      <c r="Z184" s="1"/>
      <c r="AA184" s="1"/>
      <c r="AB184" s="1"/>
    </row>
    <row r="185" spans="1:28">
      <c r="O185" s="154"/>
      <c r="P185" s="154"/>
      <c r="R185" s="14"/>
      <c r="U185" s="112"/>
      <c r="V185" s="112"/>
      <c r="W185" s="1"/>
      <c r="Y185" s="1"/>
      <c r="Z185" s="1"/>
      <c r="AA185" s="1"/>
      <c r="AB185" s="1"/>
    </row>
    <row r="186" spans="1:28">
      <c r="O186" s="154"/>
      <c r="P186" s="154"/>
      <c r="R186" s="14"/>
      <c r="U186" s="112"/>
      <c r="V186" s="112"/>
      <c r="W186" s="1"/>
      <c r="Y186" s="1"/>
      <c r="Z186" s="1"/>
      <c r="AA186" s="1"/>
      <c r="AB186" s="1"/>
    </row>
    <row r="187" spans="1:28">
      <c r="O187" s="154"/>
      <c r="P187" s="154"/>
      <c r="R187" s="14"/>
      <c r="U187" s="112"/>
      <c r="V187" s="112"/>
      <c r="W187" s="1"/>
      <c r="Y187" s="1"/>
      <c r="Z187" s="1"/>
      <c r="AA187" s="1"/>
      <c r="AB187" s="1"/>
    </row>
    <row r="188" spans="1:28">
      <c r="O188" s="154"/>
      <c r="P188" s="154"/>
      <c r="R188" s="14"/>
      <c r="U188" s="112"/>
      <c r="V188" s="112"/>
      <c r="W188" s="1"/>
      <c r="Y188" s="1"/>
      <c r="Z188" s="1"/>
      <c r="AA188" s="1"/>
      <c r="AB188" s="1"/>
    </row>
    <row r="189" spans="1:28">
      <c r="O189" s="154"/>
      <c r="P189" s="154"/>
      <c r="R189" s="14"/>
      <c r="U189" s="112"/>
      <c r="V189" s="112"/>
      <c r="W189" s="1"/>
      <c r="Y189" s="1"/>
      <c r="Z189" s="1"/>
      <c r="AA189" s="1"/>
      <c r="AB189" s="1"/>
    </row>
    <row r="190" spans="1:28">
      <c r="G190" s="12"/>
      <c r="H190" s="12"/>
      <c r="I190" s="12"/>
      <c r="J190" s="12"/>
      <c r="K190" s="12"/>
      <c r="L190" s="12"/>
      <c r="M190" s="152"/>
      <c r="N190" s="12"/>
      <c r="O190" s="154"/>
      <c r="P190" s="154"/>
      <c r="R190" s="14"/>
      <c r="U190" s="112"/>
      <c r="V190" s="112"/>
      <c r="W190" s="1"/>
      <c r="Y190" s="1"/>
      <c r="Z190" s="1"/>
      <c r="AA190" s="1"/>
      <c r="AB190" s="1"/>
    </row>
    <row r="191" spans="1:28">
      <c r="G191" s="12"/>
      <c r="H191" s="12"/>
      <c r="I191" s="12"/>
      <c r="J191" s="12"/>
      <c r="K191" s="12"/>
      <c r="L191" s="12"/>
      <c r="M191" s="152"/>
      <c r="N191" s="12"/>
      <c r="O191" s="154"/>
      <c r="P191" s="154"/>
      <c r="R191" s="14"/>
      <c r="U191" s="112"/>
      <c r="V191" s="112"/>
      <c r="W191" s="1"/>
      <c r="Y191" s="1"/>
      <c r="Z191" s="1"/>
      <c r="AA191" s="1"/>
      <c r="AB191" s="1"/>
    </row>
    <row r="192" spans="1:28">
      <c r="G192" s="12"/>
      <c r="H192" s="12"/>
      <c r="I192" s="12"/>
      <c r="J192" s="12"/>
      <c r="K192" s="12"/>
      <c r="L192" s="12"/>
      <c r="M192" s="152"/>
      <c r="N192" s="12"/>
      <c r="O192" s="154"/>
      <c r="P192" s="154"/>
      <c r="R192" s="14"/>
      <c r="U192" s="112"/>
      <c r="V192" s="112"/>
      <c r="W192" s="1"/>
      <c r="Y192" s="1"/>
      <c r="Z192" s="1"/>
      <c r="AA192" s="1"/>
      <c r="AB192" s="1"/>
    </row>
    <row r="193" spans="7:28">
      <c r="G193" s="12"/>
      <c r="H193" s="12"/>
      <c r="I193" s="12"/>
      <c r="J193" s="12"/>
      <c r="K193" s="12"/>
      <c r="L193" s="12"/>
      <c r="M193" s="152"/>
      <c r="N193" s="12"/>
      <c r="O193" s="154"/>
      <c r="P193" s="154"/>
      <c r="R193" s="14"/>
      <c r="U193" s="112"/>
      <c r="V193" s="112"/>
      <c r="W193" s="1"/>
      <c r="Y193" s="1"/>
      <c r="Z193" s="1"/>
      <c r="AA193" s="1"/>
      <c r="AB193" s="1"/>
    </row>
    <row r="194" spans="7:28">
      <c r="G194" s="12"/>
      <c r="H194" s="12"/>
      <c r="I194" s="12"/>
      <c r="J194" s="12"/>
      <c r="K194" s="12"/>
      <c r="L194" s="12"/>
      <c r="M194" s="152"/>
      <c r="N194" s="12"/>
      <c r="O194" s="154"/>
      <c r="P194" s="154"/>
      <c r="R194" s="14"/>
      <c r="U194" s="112"/>
      <c r="V194" s="112"/>
      <c r="W194" s="1"/>
      <c r="Y194" s="1"/>
      <c r="Z194" s="1"/>
      <c r="AA194" s="1"/>
      <c r="AB194" s="1"/>
    </row>
    <row r="195" spans="7:28">
      <c r="G195" s="12"/>
      <c r="H195" s="12"/>
      <c r="I195" s="12"/>
      <c r="J195" s="12"/>
      <c r="K195" s="12"/>
      <c r="L195" s="12"/>
      <c r="M195" s="152"/>
      <c r="N195" s="12"/>
      <c r="O195" s="154"/>
      <c r="P195" s="154"/>
      <c r="R195" s="14"/>
      <c r="U195" s="112"/>
      <c r="V195" s="112"/>
      <c r="W195" s="1"/>
      <c r="Y195" s="1"/>
      <c r="Z195" s="1"/>
      <c r="AA195" s="1"/>
      <c r="AB195" s="1"/>
    </row>
    <row r="196" spans="7:28">
      <c r="G196" s="12"/>
      <c r="H196" s="12"/>
      <c r="I196" s="12"/>
      <c r="J196" s="12"/>
      <c r="K196" s="12"/>
      <c r="L196" s="12"/>
      <c r="M196" s="152"/>
      <c r="N196" s="12"/>
      <c r="O196" s="154"/>
      <c r="P196" s="154"/>
      <c r="R196" s="14"/>
      <c r="U196" s="112"/>
      <c r="V196" s="112"/>
      <c r="W196" s="1"/>
      <c r="Y196" s="1"/>
      <c r="Z196" s="1"/>
      <c r="AA196" s="1"/>
      <c r="AB196" s="1"/>
    </row>
    <row r="197" spans="7:28">
      <c r="G197" s="12"/>
      <c r="H197" s="12"/>
      <c r="I197" s="12"/>
      <c r="J197" s="12"/>
      <c r="K197" s="12"/>
      <c r="L197" s="12"/>
      <c r="M197" s="152"/>
      <c r="N197" s="12"/>
      <c r="O197" s="154"/>
      <c r="P197" s="154"/>
      <c r="R197" s="14"/>
      <c r="U197" s="112"/>
      <c r="V197" s="112"/>
      <c r="W197" s="1"/>
      <c r="Y197" s="1"/>
      <c r="Z197" s="1"/>
      <c r="AA197" s="1"/>
      <c r="AB197" s="1"/>
    </row>
    <row r="198" spans="7:28">
      <c r="G198" s="12"/>
      <c r="H198" s="12"/>
      <c r="I198" s="12"/>
      <c r="J198" s="12"/>
      <c r="K198" s="12"/>
      <c r="L198" s="12"/>
      <c r="M198" s="152"/>
      <c r="N198" s="12"/>
      <c r="O198" s="154"/>
      <c r="P198" s="154"/>
      <c r="R198" s="14"/>
      <c r="U198" s="112"/>
      <c r="V198" s="112"/>
      <c r="W198" s="1"/>
      <c r="Y198" s="1"/>
      <c r="Z198" s="1"/>
      <c r="AA198" s="1"/>
      <c r="AB198" s="1"/>
    </row>
    <row r="199" spans="7:28">
      <c r="G199" s="12"/>
      <c r="H199" s="12"/>
      <c r="I199" s="12"/>
      <c r="J199" s="12"/>
      <c r="K199" s="12"/>
      <c r="L199" s="12"/>
      <c r="M199" s="152"/>
      <c r="N199" s="12"/>
      <c r="O199" s="154"/>
      <c r="P199" s="154"/>
      <c r="R199" s="14"/>
      <c r="U199" s="112"/>
      <c r="V199" s="112"/>
      <c r="W199" s="1"/>
      <c r="Y199" s="1"/>
      <c r="Z199" s="1"/>
      <c r="AA199" s="1"/>
      <c r="AB199" s="1"/>
    </row>
    <row r="200" spans="7:28">
      <c r="G200" s="12"/>
      <c r="H200" s="12"/>
      <c r="I200" s="12"/>
      <c r="J200" s="12"/>
      <c r="K200" s="12"/>
      <c r="L200" s="12"/>
      <c r="M200" s="152"/>
      <c r="N200" s="12"/>
      <c r="O200" s="154"/>
      <c r="P200" s="154"/>
      <c r="R200" s="14"/>
      <c r="U200" s="112"/>
      <c r="V200" s="112"/>
      <c r="W200" s="1"/>
      <c r="Y200" s="1"/>
      <c r="Z200" s="1"/>
      <c r="AA200" s="1"/>
      <c r="AB200" s="1"/>
    </row>
    <row r="201" spans="7:28">
      <c r="G201" s="12"/>
      <c r="H201" s="12"/>
      <c r="I201" s="12"/>
      <c r="J201" s="12"/>
      <c r="K201" s="12"/>
      <c r="L201" s="12"/>
      <c r="M201" s="152"/>
      <c r="N201" s="12"/>
      <c r="O201" s="154"/>
      <c r="P201" s="154"/>
      <c r="R201" s="14"/>
      <c r="U201" s="112"/>
      <c r="V201" s="112"/>
      <c r="W201" s="1"/>
      <c r="Y201" s="1"/>
      <c r="Z201" s="1"/>
      <c r="AA201" s="1"/>
      <c r="AB201" s="1"/>
    </row>
    <row r="202" spans="7:28">
      <c r="G202" s="12"/>
      <c r="H202" s="12"/>
      <c r="I202" s="12"/>
      <c r="J202" s="12"/>
      <c r="K202" s="12"/>
      <c r="L202" s="12"/>
      <c r="M202" s="152"/>
      <c r="N202" s="12"/>
      <c r="O202" s="154"/>
      <c r="P202" s="154"/>
      <c r="R202" s="14"/>
      <c r="U202" s="112"/>
      <c r="V202" s="112"/>
      <c r="W202" s="1"/>
      <c r="Y202" s="1"/>
      <c r="Z202" s="1"/>
      <c r="AA202" s="1"/>
      <c r="AB202" s="1"/>
    </row>
    <row r="203" spans="7:28">
      <c r="G203" s="12"/>
      <c r="H203" s="12"/>
      <c r="I203" s="12"/>
      <c r="J203" s="12"/>
      <c r="K203" s="12"/>
      <c r="L203" s="12"/>
      <c r="M203" s="152"/>
      <c r="N203" s="12"/>
      <c r="O203" s="154"/>
      <c r="P203" s="154"/>
      <c r="R203" s="14"/>
      <c r="U203" s="112"/>
      <c r="V203" s="112"/>
      <c r="W203" s="1"/>
      <c r="Y203" s="1"/>
      <c r="Z203" s="1"/>
      <c r="AA203" s="1"/>
      <c r="AB203" s="1"/>
    </row>
    <row r="204" spans="7:28">
      <c r="G204" s="12"/>
      <c r="H204" s="12"/>
      <c r="I204" s="12"/>
      <c r="J204" s="12"/>
      <c r="K204" s="12"/>
      <c r="L204" s="12"/>
      <c r="M204" s="152"/>
      <c r="N204" s="12"/>
      <c r="O204" s="154"/>
      <c r="P204" s="154"/>
      <c r="R204" s="14"/>
      <c r="U204" s="112"/>
      <c r="V204" s="112"/>
      <c r="W204" s="1"/>
      <c r="Y204" s="1"/>
      <c r="Z204" s="1"/>
      <c r="AA204" s="1"/>
      <c r="AB204" s="1"/>
    </row>
    <row r="205" spans="7:28">
      <c r="G205" s="12"/>
      <c r="H205" s="12"/>
      <c r="I205" s="12"/>
      <c r="J205" s="12"/>
      <c r="K205" s="12"/>
      <c r="L205" s="12"/>
      <c r="M205" s="152"/>
      <c r="N205" s="12"/>
      <c r="O205" s="154"/>
      <c r="P205" s="154"/>
      <c r="R205" s="14"/>
      <c r="U205" s="112"/>
      <c r="V205" s="112"/>
      <c r="W205" s="1"/>
      <c r="Y205" s="1"/>
      <c r="Z205" s="1"/>
      <c r="AA205" s="1"/>
      <c r="AB205" s="1"/>
    </row>
    <row r="206" spans="7:28">
      <c r="G206" s="12"/>
      <c r="H206" s="12"/>
      <c r="I206" s="12"/>
      <c r="J206" s="12"/>
      <c r="K206" s="12"/>
      <c r="L206" s="12"/>
      <c r="M206" s="152"/>
      <c r="N206" s="12"/>
      <c r="O206" s="154"/>
      <c r="P206" s="154"/>
      <c r="R206" s="14"/>
      <c r="U206" s="112"/>
      <c r="V206" s="112"/>
      <c r="W206" s="1"/>
      <c r="Y206" s="1"/>
      <c r="Z206" s="1"/>
      <c r="AA206" s="1"/>
      <c r="AB206" s="1"/>
    </row>
    <row r="207" spans="7:28">
      <c r="G207" s="12"/>
      <c r="H207" s="12"/>
      <c r="I207" s="12"/>
      <c r="J207" s="12"/>
      <c r="K207" s="12"/>
      <c r="L207" s="12"/>
      <c r="M207" s="152"/>
      <c r="N207" s="12"/>
      <c r="O207" s="154"/>
      <c r="P207" s="154"/>
      <c r="R207" s="14"/>
      <c r="U207" s="112"/>
      <c r="V207" s="112"/>
      <c r="W207" s="1"/>
      <c r="Y207" s="1"/>
      <c r="Z207" s="1"/>
      <c r="AA207" s="1"/>
      <c r="AB207" s="1"/>
    </row>
    <row r="208" spans="7:28">
      <c r="G208" s="12"/>
      <c r="H208" s="12"/>
      <c r="I208" s="12"/>
      <c r="J208" s="12"/>
      <c r="K208" s="12"/>
      <c r="L208" s="12"/>
      <c r="M208" s="152"/>
      <c r="N208" s="12"/>
      <c r="O208" s="154"/>
      <c r="P208" s="154"/>
      <c r="R208" s="14"/>
      <c r="U208" s="112"/>
      <c r="V208" s="112"/>
      <c r="W208" s="1"/>
      <c r="Y208" s="1"/>
      <c r="Z208" s="1"/>
      <c r="AA208" s="1"/>
      <c r="AB208" s="1"/>
    </row>
    <row r="209" spans="7:28">
      <c r="G209" s="12"/>
      <c r="H209" s="12"/>
      <c r="I209" s="12"/>
      <c r="J209" s="12"/>
      <c r="K209" s="12"/>
      <c r="L209" s="12"/>
      <c r="M209" s="152"/>
      <c r="N209" s="12"/>
      <c r="O209" s="154"/>
      <c r="P209" s="154"/>
      <c r="R209" s="14"/>
      <c r="U209" s="112"/>
      <c r="V209" s="112"/>
      <c r="W209" s="1"/>
      <c r="Y209" s="1"/>
      <c r="Z209" s="1"/>
      <c r="AA209" s="1"/>
      <c r="AB209" s="1"/>
    </row>
    <row r="210" spans="7:28">
      <c r="G210" s="12"/>
      <c r="H210" s="12"/>
      <c r="I210" s="12"/>
      <c r="J210" s="12"/>
      <c r="K210" s="12"/>
      <c r="L210" s="12"/>
      <c r="M210" s="152"/>
      <c r="N210" s="12"/>
      <c r="O210" s="154"/>
      <c r="P210" s="154"/>
      <c r="R210" s="14"/>
      <c r="U210" s="112"/>
      <c r="V210" s="112"/>
      <c r="W210" s="1"/>
      <c r="Y210" s="1"/>
      <c r="Z210" s="1"/>
      <c r="AA210" s="1"/>
      <c r="AB210" s="1"/>
    </row>
    <row r="211" spans="7:28">
      <c r="G211" s="12"/>
      <c r="H211" s="12"/>
      <c r="I211" s="12"/>
      <c r="J211" s="12"/>
      <c r="K211" s="12"/>
      <c r="L211" s="12"/>
      <c r="M211" s="152"/>
      <c r="N211" s="12"/>
      <c r="O211" s="154"/>
      <c r="P211" s="154"/>
      <c r="R211" s="14"/>
      <c r="U211" s="112"/>
      <c r="V211" s="112"/>
      <c r="W211" s="1"/>
      <c r="Y211" s="1"/>
      <c r="Z211" s="1"/>
      <c r="AA211" s="1"/>
      <c r="AB211" s="1"/>
    </row>
    <row r="212" spans="7:28">
      <c r="G212" s="12"/>
      <c r="H212" s="12"/>
      <c r="I212" s="12"/>
      <c r="J212" s="12"/>
      <c r="K212" s="12"/>
      <c r="L212" s="12"/>
      <c r="M212" s="152"/>
      <c r="N212" s="12"/>
      <c r="O212" s="154"/>
      <c r="P212" s="154"/>
      <c r="R212" s="14"/>
      <c r="U212" s="112"/>
      <c r="V212" s="112"/>
      <c r="W212" s="1"/>
      <c r="Y212" s="1"/>
      <c r="Z212" s="1"/>
      <c r="AA212" s="1"/>
      <c r="AB212" s="1"/>
    </row>
    <row r="213" spans="7:28">
      <c r="G213" s="12"/>
      <c r="H213" s="12"/>
      <c r="I213" s="12"/>
      <c r="J213" s="12"/>
      <c r="K213" s="12"/>
      <c r="L213" s="12"/>
      <c r="M213" s="152"/>
      <c r="N213" s="12"/>
      <c r="O213" s="154"/>
      <c r="P213" s="154"/>
      <c r="R213" s="14"/>
      <c r="U213" s="112"/>
      <c r="V213" s="112"/>
      <c r="W213" s="1"/>
      <c r="Y213" s="1"/>
      <c r="Z213" s="1"/>
      <c r="AA213" s="1"/>
      <c r="AB213" s="1"/>
    </row>
    <row r="214" spans="7:28">
      <c r="G214" s="12"/>
      <c r="H214" s="12"/>
      <c r="I214" s="12"/>
      <c r="J214" s="12"/>
      <c r="K214" s="12"/>
      <c r="L214" s="12"/>
      <c r="M214" s="152"/>
      <c r="N214" s="12"/>
      <c r="O214" s="154"/>
      <c r="P214" s="154"/>
      <c r="R214" s="14"/>
      <c r="U214" s="112"/>
      <c r="V214" s="112"/>
      <c r="W214" s="1"/>
      <c r="Y214" s="1"/>
      <c r="Z214" s="1"/>
      <c r="AA214" s="1"/>
      <c r="AB214" s="1"/>
    </row>
    <row r="215" spans="7:28">
      <c r="G215" s="12"/>
      <c r="H215" s="12"/>
      <c r="I215" s="12"/>
      <c r="J215" s="12"/>
      <c r="K215" s="12"/>
      <c r="L215" s="12"/>
      <c r="M215" s="152"/>
      <c r="N215" s="12"/>
      <c r="O215" s="154"/>
      <c r="P215" s="154"/>
      <c r="R215" s="14"/>
      <c r="U215" s="112"/>
      <c r="V215" s="112"/>
      <c r="W215" s="1"/>
      <c r="Y215" s="1"/>
      <c r="Z215" s="1"/>
      <c r="AA215" s="1"/>
      <c r="AB215" s="1"/>
    </row>
    <row r="216" spans="7:28">
      <c r="G216" s="12"/>
      <c r="H216" s="12"/>
      <c r="I216" s="12"/>
      <c r="J216" s="12"/>
      <c r="K216" s="12"/>
      <c r="L216" s="12"/>
      <c r="M216" s="152"/>
      <c r="N216" s="12"/>
      <c r="O216" s="154"/>
      <c r="P216" s="154"/>
      <c r="R216" s="14"/>
      <c r="U216" s="112"/>
      <c r="V216" s="112"/>
      <c r="W216" s="1"/>
      <c r="Y216" s="1"/>
      <c r="Z216" s="1"/>
      <c r="AA216" s="1"/>
      <c r="AB216" s="1"/>
    </row>
    <row r="217" spans="7:28">
      <c r="G217" s="12"/>
      <c r="H217" s="12"/>
      <c r="I217" s="12"/>
      <c r="J217" s="12"/>
      <c r="K217" s="12"/>
      <c r="L217" s="12"/>
      <c r="M217" s="152"/>
      <c r="N217" s="12"/>
      <c r="O217" s="154"/>
      <c r="P217" s="154"/>
      <c r="R217" s="14"/>
      <c r="U217" s="112"/>
      <c r="V217" s="112"/>
      <c r="W217" s="1"/>
      <c r="Y217" s="1"/>
      <c r="Z217" s="1"/>
      <c r="AA217" s="1"/>
      <c r="AB217" s="1"/>
    </row>
    <row r="218" spans="7:28">
      <c r="G218" s="12"/>
      <c r="H218" s="12"/>
      <c r="I218" s="12"/>
      <c r="J218" s="12"/>
      <c r="K218" s="12"/>
      <c r="L218" s="12"/>
      <c r="M218" s="152"/>
      <c r="N218" s="12"/>
      <c r="O218" s="154"/>
      <c r="P218" s="154"/>
      <c r="R218" s="14"/>
      <c r="U218" s="112"/>
      <c r="V218" s="112"/>
      <c r="W218" s="1"/>
      <c r="Y218" s="1"/>
      <c r="Z218" s="1"/>
      <c r="AA218" s="1"/>
      <c r="AB218" s="1"/>
    </row>
    <row r="219" spans="7:28">
      <c r="G219" s="12"/>
      <c r="H219" s="12"/>
      <c r="I219" s="12"/>
      <c r="J219" s="12"/>
      <c r="K219" s="12"/>
      <c r="L219" s="12"/>
      <c r="M219" s="152"/>
      <c r="N219" s="12"/>
      <c r="O219" s="154"/>
      <c r="P219" s="154"/>
      <c r="R219" s="14"/>
      <c r="U219" s="112"/>
      <c r="V219" s="112"/>
      <c r="W219" s="1"/>
      <c r="Y219" s="1"/>
      <c r="Z219" s="1"/>
      <c r="AA219" s="1"/>
      <c r="AB219" s="1"/>
    </row>
    <row r="220" spans="7:28">
      <c r="G220" s="12"/>
      <c r="H220" s="12"/>
      <c r="I220" s="12"/>
      <c r="J220" s="12"/>
      <c r="K220" s="12"/>
      <c r="L220" s="12"/>
      <c r="M220" s="152"/>
      <c r="N220" s="12"/>
      <c r="O220" s="154"/>
      <c r="P220" s="154"/>
      <c r="R220" s="14"/>
      <c r="U220" s="112"/>
      <c r="V220" s="112"/>
      <c r="W220" s="1"/>
      <c r="Y220" s="1"/>
      <c r="Z220" s="1"/>
      <c r="AA220" s="1"/>
      <c r="AB220" s="1"/>
    </row>
    <row r="221" spans="7:28">
      <c r="G221" s="12"/>
      <c r="H221" s="12"/>
      <c r="I221" s="12"/>
      <c r="J221" s="12"/>
      <c r="K221" s="12"/>
      <c r="L221" s="12"/>
      <c r="M221" s="152"/>
      <c r="N221" s="12"/>
      <c r="O221" s="154"/>
      <c r="P221" s="154"/>
      <c r="R221" s="14"/>
      <c r="U221" s="112"/>
      <c r="V221" s="112"/>
      <c r="W221" s="1"/>
      <c r="Y221" s="1"/>
      <c r="Z221" s="1"/>
      <c r="AA221" s="1"/>
      <c r="AB221" s="1"/>
    </row>
    <row r="222" spans="7:28">
      <c r="G222" s="12"/>
      <c r="H222" s="12"/>
      <c r="I222" s="12"/>
      <c r="J222" s="12"/>
      <c r="K222" s="12"/>
      <c r="L222" s="12"/>
      <c r="M222" s="152"/>
      <c r="N222" s="12"/>
      <c r="O222" s="154"/>
      <c r="P222" s="154"/>
      <c r="R222" s="14"/>
      <c r="U222" s="112"/>
      <c r="V222" s="112"/>
      <c r="W222" s="1"/>
      <c r="Y222" s="1"/>
      <c r="Z222" s="1"/>
      <c r="AA222" s="1"/>
      <c r="AB222" s="1"/>
    </row>
    <row r="223" spans="7:28">
      <c r="G223" s="12"/>
      <c r="H223" s="12"/>
      <c r="I223" s="12"/>
      <c r="J223" s="12"/>
      <c r="K223" s="12"/>
      <c r="L223" s="12"/>
      <c r="M223" s="152"/>
      <c r="N223" s="12"/>
      <c r="O223" s="154"/>
      <c r="P223" s="154"/>
      <c r="R223" s="14"/>
      <c r="U223" s="112"/>
      <c r="V223" s="112"/>
      <c r="W223" s="1"/>
      <c r="Y223" s="1"/>
      <c r="Z223" s="1"/>
      <c r="AA223" s="1"/>
      <c r="AB223" s="1"/>
    </row>
    <row r="224" spans="7:28">
      <c r="G224" s="12"/>
      <c r="H224" s="12"/>
      <c r="I224" s="12"/>
      <c r="J224" s="12"/>
      <c r="K224" s="12"/>
      <c r="L224" s="12"/>
      <c r="M224" s="152"/>
      <c r="N224" s="12"/>
      <c r="O224" s="154"/>
      <c r="P224" s="154"/>
      <c r="Q224" s="68"/>
      <c r="R224" s="68"/>
      <c r="S224" s="32"/>
      <c r="T224" s="68"/>
    </row>
    <row r="225" spans="7:20">
      <c r="G225" s="12"/>
      <c r="H225" s="12"/>
      <c r="I225" s="12"/>
      <c r="J225" s="12"/>
      <c r="K225" s="12"/>
      <c r="L225" s="12"/>
      <c r="M225" s="152"/>
      <c r="N225" s="12"/>
      <c r="Q225" s="68"/>
      <c r="R225" s="68"/>
      <c r="S225" s="32"/>
      <c r="T225" s="68"/>
    </row>
    <row r="226" spans="7:20">
      <c r="G226" s="12"/>
      <c r="H226" s="12"/>
      <c r="I226" s="12"/>
      <c r="J226" s="12"/>
      <c r="K226" s="12"/>
      <c r="L226" s="12"/>
      <c r="M226" s="152"/>
      <c r="N226" s="12"/>
    </row>
    <row r="227" spans="7:20">
      <c r="G227" s="12"/>
      <c r="H227" s="12"/>
      <c r="I227" s="12"/>
      <c r="J227" s="12"/>
      <c r="K227" s="12"/>
      <c r="L227" s="12"/>
      <c r="M227" s="152"/>
      <c r="N227" s="12"/>
    </row>
    <row r="228" spans="7:20">
      <c r="G228" s="12"/>
      <c r="H228" s="12"/>
      <c r="I228" s="12"/>
      <c r="J228" s="12"/>
      <c r="K228" s="12"/>
      <c r="L228" s="12"/>
      <c r="M228" s="152"/>
      <c r="N228" s="12"/>
    </row>
    <row r="229" spans="7:20">
      <c r="G229" s="12"/>
      <c r="H229" s="12"/>
      <c r="I229" s="12"/>
      <c r="J229" s="12"/>
      <c r="K229" s="12"/>
      <c r="L229" s="12"/>
      <c r="M229" s="152"/>
      <c r="N229" s="12"/>
    </row>
    <row r="230" spans="7:20">
      <c r="G230" s="12"/>
      <c r="H230" s="12"/>
      <c r="I230" s="12"/>
      <c r="J230" s="12"/>
      <c r="K230" s="12"/>
      <c r="L230" s="12"/>
      <c r="M230" s="152"/>
      <c r="N230" s="12"/>
    </row>
    <row r="231" spans="7:20">
      <c r="G231" s="12"/>
      <c r="H231" s="12"/>
      <c r="I231" s="12"/>
      <c r="J231" s="12"/>
      <c r="K231" s="12"/>
      <c r="L231" s="12"/>
      <c r="M231" s="152"/>
      <c r="N231" s="12"/>
    </row>
    <row r="232" spans="7:20">
      <c r="G232" s="12"/>
      <c r="H232" s="12"/>
      <c r="I232" s="12"/>
      <c r="J232" s="12"/>
      <c r="K232" s="12"/>
      <c r="L232" s="12"/>
      <c r="M232" s="152"/>
      <c r="N232" s="12"/>
    </row>
    <row r="233" spans="7:20">
      <c r="G233" s="12"/>
      <c r="H233" s="12"/>
      <c r="I233" s="12"/>
      <c r="J233" s="12"/>
      <c r="K233" s="12"/>
      <c r="L233" s="12"/>
      <c r="M233" s="152"/>
      <c r="N233" s="12"/>
    </row>
    <row r="234" spans="7:20">
      <c r="G234" s="12"/>
      <c r="H234" s="12"/>
      <c r="I234" s="12"/>
      <c r="J234" s="12"/>
      <c r="K234" s="12"/>
      <c r="L234" s="12"/>
      <c r="M234" s="152"/>
      <c r="N234" s="12"/>
    </row>
    <row r="235" spans="7:20">
      <c r="G235" s="12"/>
      <c r="H235" s="12"/>
      <c r="I235" s="12"/>
      <c r="J235" s="12"/>
      <c r="K235" s="12"/>
      <c r="L235" s="12"/>
      <c r="M235" s="152"/>
      <c r="N235" s="12"/>
    </row>
    <row r="236" spans="7:20">
      <c r="G236" s="12"/>
      <c r="H236" s="12"/>
      <c r="I236" s="12"/>
      <c r="J236" s="12"/>
      <c r="K236" s="12"/>
      <c r="L236" s="12"/>
      <c r="M236" s="152"/>
      <c r="N236" s="12"/>
    </row>
    <row r="237" spans="7:20">
      <c r="G237" s="12"/>
      <c r="H237" s="12"/>
      <c r="I237" s="12"/>
      <c r="J237" s="12"/>
      <c r="K237" s="12"/>
      <c r="L237" s="12"/>
      <c r="M237" s="152"/>
      <c r="N237" s="12"/>
    </row>
    <row r="238" spans="7:20">
      <c r="G238" s="12"/>
      <c r="H238" s="12"/>
      <c r="I238" s="12"/>
      <c r="J238" s="12"/>
      <c r="K238" s="12"/>
      <c r="L238" s="12"/>
      <c r="M238" s="152"/>
      <c r="N238" s="12"/>
    </row>
    <row r="239" spans="7:20">
      <c r="G239" s="12"/>
      <c r="H239" s="12"/>
      <c r="I239" s="12"/>
      <c r="J239" s="12"/>
      <c r="K239" s="12"/>
      <c r="L239" s="12"/>
      <c r="M239" s="152"/>
      <c r="N239" s="12"/>
    </row>
    <row r="240" spans="7:20">
      <c r="G240" s="12"/>
      <c r="H240" s="12"/>
      <c r="I240" s="12"/>
      <c r="J240" s="12"/>
      <c r="K240" s="12"/>
      <c r="L240" s="12"/>
      <c r="M240" s="152"/>
      <c r="N240" s="12"/>
    </row>
    <row r="241" spans="7:14">
      <c r="G241" s="12"/>
      <c r="H241" s="12"/>
      <c r="I241" s="12"/>
      <c r="J241" s="12"/>
      <c r="K241" s="12"/>
      <c r="L241" s="12"/>
      <c r="M241" s="152"/>
      <c r="N241" s="12"/>
    </row>
    <row r="242" spans="7:14">
      <c r="G242" s="12"/>
      <c r="H242" s="12"/>
      <c r="I242" s="12"/>
      <c r="J242" s="12"/>
      <c r="K242" s="12"/>
      <c r="L242" s="12"/>
      <c r="M242" s="152"/>
      <c r="N242" s="12"/>
    </row>
    <row r="243" spans="7:14">
      <c r="G243" s="12"/>
      <c r="H243" s="12"/>
      <c r="I243" s="12"/>
      <c r="J243" s="12"/>
      <c r="K243" s="12"/>
      <c r="L243" s="12"/>
      <c r="M243" s="152"/>
      <c r="N243" s="12"/>
    </row>
    <row r="244" spans="7:14">
      <c r="G244" s="12"/>
      <c r="H244" s="12"/>
      <c r="I244" s="12"/>
      <c r="J244" s="12"/>
      <c r="K244" s="12"/>
      <c r="L244" s="12"/>
      <c r="M244" s="152"/>
      <c r="N244" s="12"/>
    </row>
    <row r="245" spans="7:14">
      <c r="G245" s="12"/>
      <c r="H245" s="12"/>
      <c r="I245" s="12"/>
      <c r="J245" s="12"/>
      <c r="K245" s="12"/>
      <c r="L245" s="12"/>
      <c r="M245" s="152"/>
      <c r="N245" s="12"/>
    </row>
    <row r="246" spans="7:14">
      <c r="G246" s="12"/>
      <c r="H246" s="12"/>
      <c r="I246" s="12"/>
      <c r="J246" s="12"/>
      <c r="K246" s="12"/>
      <c r="L246" s="12"/>
      <c r="M246" s="152"/>
      <c r="N246" s="12"/>
    </row>
    <row r="247" spans="7:14">
      <c r="G247" s="12"/>
      <c r="H247" s="12"/>
      <c r="I247" s="12"/>
      <c r="J247" s="12"/>
      <c r="K247" s="12"/>
      <c r="L247" s="12"/>
      <c r="M247" s="152"/>
      <c r="N247" s="12"/>
    </row>
    <row r="248" spans="7:14">
      <c r="G248" s="12"/>
      <c r="H248" s="12"/>
      <c r="I248" s="12"/>
      <c r="J248" s="12"/>
      <c r="K248" s="12"/>
      <c r="L248" s="12"/>
      <c r="M248" s="152"/>
      <c r="N248" s="12"/>
    </row>
    <row r="249" spans="7:14">
      <c r="G249" s="12"/>
      <c r="H249" s="12"/>
      <c r="I249" s="12"/>
      <c r="J249" s="12"/>
      <c r="K249" s="12"/>
      <c r="L249" s="12"/>
      <c r="M249" s="152"/>
      <c r="N249" s="12"/>
    </row>
    <row r="250" spans="7:14">
      <c r="G250" s="12"/>
      <c r="H250" s="12"/>
      <c r="I250" s="12"/>
      <c r="J250" s="12"/>
      <c r="K250" s="12"/>
      <c r="L250" s="12"/>
      <c r="M250" s="152"/>
      <c r="N250" s="12"/>
    </row>
    <row r="251" spans="7:14">
      <c r="G251" s="12"/>
      <c r="H251" s="12"/>
      <c r="I251" s="12"/>
      <c r="J251" s="12"/>
      <c r="K251" s="12"/>
      <c r="L251" s="12"/>
      <c r="M251" s="152"/>
      <c r="N251" s="12"/>
    </row>
    <row r="252" spans="7:14">
      <c r="G252" s="12"/>
      <c r="H252" s="12"/>
      <c r="I252" s="12"/>
      <c r="J252" s="12"/>
      <c r="K252" s="12"/>
      <c r="L252" s="12"/>
      <c r="M252" s="152"/>
      <c r="N252" s="12"/>
    </row>
    <row r="253" spans="7:14">
      <c r="G253" s="12"/>
      <c r="H253" s="12"/>
      <c r="I253" s="12"/>
      <c r="J253" s="12"/>
      <c r="K253" s="12"/>
      <c r="L253" s="12"/>
      <c r="M253" s="152"/>
      <c r="N253" s="12"/>
    </row>
    <row r="254" spans="7:14">
      <c r="G254" s="12"/>
      <c r="H254" s="12"/>
      <c r="I254" s="12"/>
      <c r="J254" s="12"/>
      <c r="K254" s="12"/>
      <c r="L254" s="12"/>
      <c r="M254" s="152"/>
      <c r="N254" s="12"/>
    </row>
    <row r="255" spans="7:14">
      <c r="G255" s="12"/>
      <c r="H255" s="12"/>
      <c r="I255" s="12"/>
      <c r="J255" s="12"/>
      <c r="K255" s="12"/>
      <c r="L255" s="12"/>
      <c r="M255" s="152"/>
      <c r="N255" s="12"/>
    </row>
    <row r="256" spans="7:14">
      <c r="G256" s="12"/>
      <c r="H256" s="12"/>
      <c r="I256" s="12"/>
      <c r="J256" s="12"/>
      <c r="K256" s="12"/>
      <c r="L256" s="12"/>
      <c r="M256" s="152"/>
      <c r="N256" s="12"/>
    </row>
    <row r="257" spans="7:14">
      <c r="G257" s="12"/>
      <c r="H257" s="12"/>
      <c r="I257" s="12"/>
      <c r="J257" s="12"/>
      <c r="K257" s="12"/>
      <c r="L257" s="12"/>
      <c r="M257" s="152"/>
      <c r="N257" s="12"/>
    </row>
    <row r="258" spans="7:14">
      <c r="G258" s="12"/>
      <c r="H258" s="12"/>
      <c r="I258" s="12"/>
      <c r="J258" s="12"/>
      <c r="K258" s="12"/>
      <c r="L258" s="12"/>
      <c r="M258" s="152"/>
      <c r="N258" s="12"/>
    </row>
    <row r="259" spans="7:14">
      <c r="G259" s="12"/>
      <c r="H259" s="12"/>
      <c r="I259" s="12"/>
      <c r="J259" s="12"/>
      <c r="K259" s="12"/>
      <c r="L259" s="12"/>
      <c r="M259" s="152"/>
      <c r="N259" s="12"/>
    </row>
    <row r="260" spans="7:14">
      <c r="G260" s="12"/>
      <c r="H260" s="12"/>
      <c r="I260" s="12"/>
      <c r="J260" s="12"/>
      <c r="K260" s="12"/>
      <c r="L260" s="12"/>
      <c r="M260" s="152"/>
      <c r="N260" s="12"/>
    </row>
    <row r="261" spans="7:14">
      <c r="G261" s="12"/>
      <c r="H261" s="12"/>
      <c r="I261" s="12"/>
      <c r="J261" s="12"/>
      <c r="K261" s="12"/>
      <c r="L261" s="12"/>
      <c r="M261" s="152"/>
      <c r="N261" s="12"/>
    </row>
    <row r="262" spans="7:14">
      <c r="G262" s="12"/>
      <c r="H262" s="12"/>
      <c r="I262" s="12"/>
      <c r="J262" s="12"/>
      <c r="K262" s="12"/>
      <c r="L262" s="12"/>
      <c r="M262" s="152"/>
      <c r="N262" s="12"/>
    </row>
    <row r="263" spans="7:14">
      <c r="G263" s="12"/>
      <c r="H263" s="12"/>
      <c r="I263" s="12"/>
      <c r="J263" s="12"/>
      <c r="K263" s="12"/>
      <c r="L263" s="12"/>
      <c r="M263" s="152"/>
      <c r="N263" s="12"/>
    </row>
    <row r="264" spans="7:14">
      <c r="G264" s="12"/>
      <c r="H264" s="12"/>
      <c r="I264" s="12"/>
      <c r="J264" s="12"/>
      <c r="K264" s="12"/>
      <c r="L264" s="12"/>
      <c r="M264" s="152"/>
      <c r="N264" s="12"/>
    </row>
    <row r="265" spans="7:14">
      <c r="G265" s="12"/>
      <c r="H265" s="12"/>
      <c r="I265" s="12"/>
      <c r="J265" s="12"/>
      <c r="K265" s="12"/>
      <c r="L265" s="12"/>
      <c r="M265" s="152"/>
      <c r="N265" s="12"/>
    </row>
    <row r="266" spans="7:14">
      <c r="G266" s="12"/>
      <c r="H266" s="12"/>
      <c r="I266" s="12"/>
      <c r="J266" s="12"/>
      <c r="K266" s="12"/>
      <c r="L266" s="12"/>
      <c r="M266" s="152"/>
      <c r="N266" s="12"/>
    </row>
    <row r="267" spans="7:14">
      <c r="G267" s="12"/>
      <c r="H267" s="12"/>
      <c r="I267" s="12"/>
      <c r="J267" s="12"/>
      <c r="K267" s="12"/>
      <c r="L267" s="12"/>
      <c r="M267" s="152"/>
      <c r="N267" s="12"/>
    </row>
    <row r="268" spans="7:14">
      <c r="G268" s="12"/>
      <c r="H268" s="12"/>
      <c r="I268" s="12"/>
      <c r="J268" s="12"/>
      <c r="K268" s="12"/>
      <c r="L268" s="12"/>
      <c r="M268" s="152"/>
      <c r="N268" s="12"/>
    </row>
    <row r="269" spans="7:14">
      <c r="G269" s="12"/>
      <c r="H269" s="12"/>
      <c r="I269" s="12"/>
      <c r="J269" s="12"/>
      <c r="K269" s="12"/>
      <c r="L269" s="12"/>
      <c r="M269" s="152"/>
      <c r="N269" s="12"/>
    </row>
    <row r="270" spans="7:14">
      <c r="G270" s="12"/>
      <c r="H270" s="12"/>
      <c r="I270" s="12"/>
      <c r="J270" s="12"/>
      <c r="K270" s="12"/>
      <c r="L270" s="12"/>
      <c r="M270" s="152"/>
      <c r="N270" s="12"/>
    </row>
    <row r="271" spans="7:14">
      <c r="G271" s="12"/>
      <c r="H271" s="12"/>
      <c r="I271" s="12"/>
      <c r="J271" s="12"/>
      <c r="K271" s="12"/>
      <c r="L271" s="12"/>
      <c r="M271" s="152"/>
      <c r="N271" s="12"/>
    </row>
    <row r="272" spans="7:14">
      <c r="G272" s="12"/>
      <c r="H272" s="12"/>
      <c r="I272" s="12"/>
      <c r="J272" s="12"/>
      <c r="K272" s="12"/>
      <c r="L272" s="12"/>
      <c r="M272" s="152"/>
      <c r="N272" s="12"/>
    </row>
    <row r="273" spans="7:14">
      <c r="G273" s="12"/>
      <c r="H273" s="12"/>
      <c r="I273" s="12"/>
      <c r="J273" s="12"/>
      <c r="K273" s="12"/>
      <c r="L273" s="12"/>
      <c r="M273" s="152"/>
      <c r="N273" s="12"/>
    </row>
    <row r="274" spans="7:14">
      <c r="G274" s="12"/>
      <c r="H274" s="12"/>
      <c r="I274" s="12"/>
      <c r="J274" s="12"/>
      <c r="K274" s="12"/>
      <c r="L274" s="12"/>
      <c r="M274" s="152"/>
      <c r="N274" s="12"/>
    </row>
    <row r="275" spans="7:14">
      <c r="G275" s="12"/>
      <c r="H275" s="12"/>
      <c r="I275" s="12"/>
      <c r="J275" s="12"/>
      <c r="K275" s="12"/>
      <c r="L275" s="12"/>
      <c r="M275" s="152"/>
      <c r="N275" s="12"/>
    </row>
    <row r="276" spans="7:14">
      <c r="G276" s="12"/>
      <c r="H276" s="12"/>
      <c r="I276" s="12"/>
      <c r="J276" s="12"/>
      <c r="K276" s="12"/>
      <c r="L276" s="12"/>
      <c r="M276" s="152"/>
      <c r="N276" s="12"/>
    </row>
    <row r="277" spans="7:14">
      <c r="G277" s="12"/>
      <c r="H277" s="12"/>
      <c r="I277" s="12"/>
      <c r="J277" s="12"/>
      <c r="K277" s="12"/>
      <c r="L277" s="12"/>
      <c r="M277" s="152"/>
      <c r="N277" s="12"/>
    </row>
    <row r="278" spans="7:14">
      <c r="G278" s="12"/>
      <c r="H278" s="12"/>
      <c r="I278" s="12"/>
      <c r="J278" s="12"/>
      <c r="K278" s="12"/>
      <c r="L278" s="12"/>
      <c r="M278" s="152"/>
      <c r="N278" s="12"/>
    </row>
    <row r="279" spans="7:14">
      <c r="G279" s="12"/>
      <c r="H279" s="12"/>
      <c r="I279" s="12"/>
      <c r="J279" s="12"/>
      <c r="K279" s="12"/>
      <c r="L279" s="12"/>
      <c r="M279" s="152"/>
      <c r="N279" s="12"/>
    </row>
    <row r="280" spans="7:14">
      <c r="G280" s="12"/>
      <c r="H280" s="12"/>
      <c r="I280" s="12"/>
      <c r="J280" s="12"/>
      <c r="K280" s="12"/>
      <c r="L280" s="12"/>
      <c r="M280" s="152"/>
      <c r="N280" s="12"/>
    </row>
    <row r="281" spans="7:14">
      <c r="G281" s="12"/>
      <c r="H281" s="12"/>
      <c r="I281" s="12"/>
      <c r="J281" s="12"/>
      <c r="K281" s="12"/>
      <c r="L281" s="12"/>
      <c r="M281" s="152"/>
      <c r="N281" s="12"/>
    </row>
    <row r="282" spans="7:14">
      <c r="G282" s="12"/>
      <c r="H282" s="12"/>
      <c r="I282" s="12"/>
      <c r="J282" s="12"/>
      <c r="K282" s="12"/>
      <c r="L282" s="12"/>
      <c r="M282" s="152"/>
      <c r="N282" s="12"/>
    </row>
    <row r="283" spans="7:14">
      <c r="G283" s="12"/>
      <c r="H283" s="12"/>
      <c r="I283" s="12"/>
      <c r="J283" s="12"/>
      <c r="K283" s="12"/>
      <c r="L283" s="12"/>
      <c r="M283" s="152"/>
      <c r="N283" s="12"/>
    </row>
    <row r="284" spans="7:14">
      <c r="G284" s="12"/>
      <c r="H284" s="12"/>
      <c r="I284" s="12"/>
      <c r="J284" s="12"/>
      <c r="K284" s="12"/>
      <c r="L284" s="12"/>
      <c r="M284" s="152"/>
      <c r="N284" s="12"/>
    </row>
    <row r="285" spans="7:14">
      <c r="G285" s="12"/>
      <c r="H285" s="12"/>
      <c r="I285" s="12"/>
      <c r="J285" s="12"/>
      <c r="K285" s="12"/>
      <c r="L285" s="12"/>
      <c r="M285" s="152"/>
      <c r="N285" s="12"/>
    </row>
    <row r="286" spans="7:14">
      <c r="G286" s="12"/>
      <c r="H286" s="12"/>
      <c r="I286" s="12"/>
      <c r="J286" s="12"/>
      <c r="K286" s="12"/>
      <c r="L286" s="12"/>
      <c r="M286" s="152"/>
      <c r="N286" s="12"/>
    </row>
    <row r="287" spans="7:14">
      <c r="G287" s="12"/>
      <c r="H287" s="12"/>
      <c r="I287" s="12"/>
      <c r="J287" s="12"/>
      <c r="K287" s="12"/>
      <c r="L287" s="12"/>
      <c r="M287" s="152"/>
      <c r="N287" s="12"/>
    </row>
    <row r="288" spans="7:14">
      <c r="G288" s="12"/>
      <c r="H288" s="12"/>
      <c r="I288" s="12"/>
      <c r="J288" s="12"/>
      <c r="K288" s="12"/>
      <c r="L288" s="12"/>
      <c r="M288" s="152"/>
      <c r="N288" s="12"/>
    </row>
    <row r="289" spans="1:14">
      <c r="G289" s="12"/>
      <c r="H289" s="12"/>
      <c r="I289" s="12"/>
      <c r="J289" s="12"/>
      <c r="K289" s="12"/>
      <c r="L289" s="12"/>
      <c r="M289" s="152"/>
      <c r="N289" s="12"/>
    </row>
    <row r="290" spans="1:14">
      <c r="G290" s="12"/>
      <c r="H290" s="12"/>
      <c r="I290" s="12"/>
      <c r="J290" s="12"/>
      <c r="K290" s="12"/>
      <c r="L290" s="12"/>
      <c r="M290" s="152"/>
      <c r="N290" s="12"/>
    </row>
    <row r="291" spans="1:14">
      <c r="G291" s="12"/>
      <c r="H291" s="12"/>
      <c r="I291" s="12"/>
      <c r="J291" s="12"/>
      <c r="K291" s="12"/>
      <c r="L291" s="12"/>
      <c r="M291" s="152"/>
      <c r="N291" s="12"/>
    </row>
    <row r="292" spans="1:14">
      <c r="G292" s="12"/>
      <c r="H292" s="12"/>
      <c r="I292" s="12"/>
      <c r="J292" s="12"/>
      <c r="K292" s="12"/>
      <c r="L292" s="12"/>
      <c r="M292" s="152"/>
      <c r="N292" s="12"/>
    </row>
    <row r="293" spans="1:14">
      <c r="G293" s="12"/>
      <c r="H293" s="12"/>
      <c r="I293" s="12"/>
      <c r="J293" s="12"/>
      <c r="K293" s="12"/>
      <c r="L293" s="12"/>
      <c r="M293" s="152"/>
      <c r="N293" s="12"/>
    </row>
    <row r="294" spans="1:14">
      <c r="G294" s="12"/>
      <c r="H294" s="12"/>
      <c r="I294" s="12"/>
      <c r="J294" s="12"/>
      <c r="K294" s="12"/>
      <c r="L294" s="12"/>
      <c r="M294" s="152"/>
      <c r="N294" s="12"/>
    </row>
    <row r="295" spans="1:14">
      <c r="G295" s="12"/>
      <c r="H295" s="12"/>
      <c r="I295" s="12"/>
      <c r="J295" s="12"/>
      <c r="K295" s="12"/>
      <c r="L295" s="12"/>
      <c r="M295" s="152"/>
      <c r="N295" s="12"/>
    </row>
    <row r="296" spans="1:14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153"/>
      <c r="N296" s="30"/>
    </row>
    <row r="297" spans="1:14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154"/>
      <c r="N297" s="32"/>
    </row>
    <row r="298" spans="1:14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154"/>
      <c r="N298" s="32"/>
    </row>
    <row r="299" spans="1:14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154"/>
      <c r="N299" s="32"/>
    </row>
    <row r="300" spans="1:14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154"/>
      <c r="N300" s="32"/>
    </row>
    <row r="301" spans="1:14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154"/>
      <c r="N301" s="32"/>
    </row>
    <row r="302" spans="1:14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154"/>
      <c r="N302" s="32"/>
    </row>
    <row r="303" spans="1:14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154"/>
      <c r="N303" s="32"/>
    </row>
    <row r="304" spans="1:14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154"/>
      <c r="N304" s="32"/>
    </row>
    <row r="305" spans="1:14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154"/>
      <c r="N305" s="32"/>
    </row>
    <row r="306" spans="1:14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154"/>
      <c r="N306" s="32"/>
    </row>
    <row r="307" spans="1:14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154"/>
      <c r="N307" s="32"/>
    </row>
    <row r="308" spans="1:14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154"/>
      <c r="N308" s="32"/>
    </row>
    <row r="309" spans="1:14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154"/>
      <c r="N309" s="32"/>
    </row>
    <row r="310" spans="1:14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154"/>
      <c r="N310" s="32"/>
    </row>
    <row r="311" spans="1:14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154"/>
      <c r="N311" s="32"/>
    </row>
    <row r="312" spans="1:14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154"/>
      <c r="N312" s="32"/>
    </row>
    <row r="313" spans="1:14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154"/>
      <c r="N313" s="32"/>
    </row>
    <row r="314" spans="1:14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154"/>
      <c r="N314" s="32"/>
    </row>
    <row r="315" spans="1:14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154"/>
      <c r="N315" s="32"/>
    </row>
    <row r="316" spans="1:14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154"/>
      <c r="N316" s="32"/>
    </row>
    <row r="317" spans="1:14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154"/>
      <c r="N317" s="32"/>
    </row>
    <row r="318" spans="1:14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154"/>
      <c r="N318" s="32"/>
    </row>
    <row r="319" spans="1:14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154"/>
      <c r="N319" s="32"/>
    </row>
    <row r="320" spans="1:14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154"/>
      <c r="N320" s="32"/>
    </row>
    <row r="321" spans="1:14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154"/>
      <c r="N321" s="32"/>
    </row>
    <row r="322" spans="1:14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154"/>
      <c r="N322" s="32"/>
    </row>
    <row r="323" spans="1:14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154"/>
      <c r="N323" s="32"/>
    </row>
    <row r="324" spans="1:14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154"/>
      <c r="N324" s="32"/>
    </row>
    <row r="325" spans="1:14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154"/>
      <c r="N325" s="32"/>
    </row>
    <row r="326" spans="1:14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154"/>
      <c r="N326" s="32"/>
    </row>
    <row r="327" spans="1:14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154"/>
      <c r="N327" s="32"/>
    </row>
    <row r="328" spans="1:14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154"/>
      <c r="N328" s="32"/>
    </row>
    <row r="329" spans="1:14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154"/>
      <c r="N329" s="32"/>
    </row>
    <row r="330" spans="1:14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154"/>
      <c r="N330" s="32"/>
    </row>
  </sheetData>
  <mergeCells count="1">
    <mergeCell ref="M4:N4"/>
  </mergeCells>
  <conditionalFormatting sqref="U50:U51 U119">
    <cfRule type="cellIs" dxfId="70" priority="8" stopIfTrue="1" operator="lessThan">
      <formula>0</formula>
    </cfRule>
  </conditionalFormatting>
  <conditionalFormatting sqref="U96">
    <cfRule type="cellIs" dxfId="69" priority="9" stopIfTrue="1" operator="greaterThan">
      <formula>0</formula>
    </cfRule>
  </conditionalFormatting>
  <conditionalFormatting sqref="U73">
    <cfRule type="cellIs" dxfId="68" priority="10" stopIfTrue="1" operator="greaterThan">
      <formula>0</formula>
    </cfRule>
    <cfRule type="cellIs" dxfId="67" priority="11" stopIfTrue="1" operator="lessThan">
      <formula>0</formula>
    </cfRule>
  </conditionalFormatting>
  <conditionalFormatting sqref="U96">
    <cfRule type="cellIs" dxfId="66" priority="7" operator="lessThan">
      <formula>0</formula>
    </cfRule>
  </conditionalFormatting>
  <conditionalFormatting sqref="I18:I20 I10:I16">
    <cfRule type="cellIs" dxfId="65" priority="5" operator="lessThan">
      <formula>0</formula>
    </cfRule>
    <cfRule type="cellIs" dxfId="64" priority="6" operator="greaterThan">
      <formula>0</formula>
    </cfRule>
  </conditionalFormatting>
  <conditionalFormatting sqref="N18:N20 N10:N16">
    <cfRule type="cellIs" dxfId="63" priority="3" operator="lessThan">
      <formula>0</formula>
    </cfRule>
    <cfRule type="cellIs" dxfId="62" priority="4" operator="greaterThan">
      <formula>0</formula>
    </cfRule>
  </conditionalFormatting>
  <conditionalFormatting sqref="L18:L20 L10:L16">
    <cfRule type="cellIs" dxfId="61" priority="1" operator="lessThan">
      <formula>0</formula>
    </cfRule>
    <cfRule type="cellIs" dxfId="6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Q143"/>
  <sheetViews>
    <sheetView tabSelected="1" zoomScale="98" zoomScaleNormal="98" workbookViewId="0">
      <pane xSplit="7" ySplit="6" topLeftCell="H21" activePane="bottomRight" state="frozen"/>
      <selection pane="topRight" activeCell="G1" sqref="G1"/>
      <selection pane="bottomLeft" activeCell="A7" sqref="A7"/>
      <selection pane="bottomRight"/>
    </sheetView>
  </sheetViews>
  <sheetFormatPr baseColWidth="10" defaultRowHeight="15"/>
  <cols>
    <col min="1" max="1" width="6.6328125" customWidth="1"/>
    <col min="2" max="2" width="7.36328125" customWidth="1"/>
    <col min="3" max="3" width="5.453125" customWidth="1"/>
    <col min="4" max="4" width="1.54296875" customWidth="1"/>
    <col min="5" max="5" width="6.90625" style="289" customWidth="1"/>
    <col min="6" max="6" width="6.6328125" customWidth="1"/>
    <col min="7" max="7" width="6.54296875" style="222" customWidth="1"/>
    <col min="8" max="8" width="7" customWidth="1"/>
    <col min="9" max="9" width="4.36328125" customWidth="1"/>
    <col min="10" max="10" width="5" style="9" customWidth="1"/>
    <col min="11" max="11" width="1.1796875" style="9" customWidth="1"/>
    <col min="12" max="12" width="7.90625" customWidth="1"/>
    <col min="13" max="13" width="5" customWidth="1"/>
    <col min="14" max="14" width="6.81640625" customWidth="1"/>
    <col min="15" max="15" width="10.453125" style="9" customWidth="1"/>
    <col min="16" max="16" width="7.81640625" style="222" customWidth="1"/>
    <col min="17" max="17" width="6.08984375" style="298" customWidth="1"/>
    <col min="18" max="18" width="9.90625" customWidth="1"/>
    <col min="19" max="19" width="8.54296875" style="9" customWidth="1"/>
    <col min="20" max="20" width="5.6328125" customWidth="1"/>
    <col min="21" max="21" width="7.36328125" customWidth="1"/>
    <col min="22" max="22" width="6" customWidth="1"/>
    <col min="23" max="23" width="6.54296875" customWidth="1"/>
    <col min="24" max="24" width="7" style="96" customWidth="1"/>
    <col min="25" max="25" width="6.81640625" customWidth="1"/>
    <col min="26" max="26" width="6.6328125" customWidth="1"/>
    <col min="27" max="27" width="5.6328125" customWidth="1"/>
    <col min="28" max="28" width="8.1796875" customWidth="1"/>
    <col min="29" max="29" width="6.36328125" style="96" customWidth="1"/>
    <col min="30" max="30" width="3.36328125" customWidth="1"/>
    <col min="31" max="31" width="5.36328125" customWidth="1"/>
    <col min="32" max="32" width="10.36328125" customWidth="1"/>
    <col min="33" max="33" width="9" customWidth="1"/>
    <col min="34" max="34" width="7.6328125" customWidth="1"/>
    <col min="35" max="35" width="10.08984375" customWidth="1"/>
    <col min="36" max="36" width="10.6328125" customWidth="1"/>
    <col min="37" max="37" width="8.54296875" customWidth="1"/>
    <col min="38" max="38" width="9.36328125" customWidth="1"/>
    <col min="39" max="39" width="9" customWidth="1"/>
    <col min="40" max="40" width="8.90625" customWidth="1"/>
    <col min="41" max="41" width="9.08984375" customWidth="1"/>
    <col min="42" max="42" width="8.453125" customWidth="1"/>
    <col min="43" max="43" width="9.08984375" customWidth="1"/>
    <col min="44" max="44" width="10" customWidth="1"/>
    <col min="45" max="45" width="10.54296875" customWidth="1"/>
    <col min="46" max="46" width="8.08984375" customWidth="1"/>
    <col min="47" max="47" width="8.36328125" customWidth="1"/>
    <col min="48" max="48" width="7.54296875" customWidth="1"/>
    <col min="49" max="49" width="8.08984375" customWidth="1"/>
    <col min="50" max="50" width="11.08984375" customWidth="1"/>
  </cols>
  <sheetData>
    <row r="1" spans="1:43" ht="15.6">
      <c r="A1" s="28"/>
      <c r="B1" s="28"/>
      <c r="C1" s="28"/>
      <c r="D1" s="28"/>
      <c r="E1" s="286"/>
      <c r="F1" s="28"/>
      <c r="G1" s="216"/>
      <c r="H1" s="28"/>
      <c r="I1" s="28"/>
      <c r="J1" s="71"/>
      <c r="K1" s="71"/>
      <c r="L1" s="28"/>
      <c r="M1" s="28"/>
      <c r="N1" s="28"/>
      <c r="O1" s="71"/>
      <c r="P1" s="216"/>
      <c r="Q1" s="292"/>
      <c r="R1" s="28"/>
      <c r="S1" s="71"/>
      <c r="T1" s="28"/>
      <c r="U1" s="28"/>
      <c r="V1" s="34" t="s">
        <v>567</v>
      </c>
      <c r="W1" s="28"/>
      <c r="X1" s="28"/>
      <c r="Y1" s="28"/>
      <c r="Z1" s="28"/>
      <c r="AC1"/>
      <c r="AE1" s="4"/>
      <c r="AF1" s="4"/>
    </row>
    <row r="2" spans="1:43" ht="29.4">
      <c r="A2" s="28"/>
      <c r="B2" s="119" t="s">
        <v>552</v>
      </c>
      <c r="C2" s="120"/>
      <c r="D2" s="120"/>
      <c r="E2" s="287"/>
      <c r="F2" s="120"/>
      <c r="G2" s="276"/>
      <c r="H2" s="120"/>
      <c r="I2" s="120"/>
      <c r="J2" s="313">
        <v>2024</v>
      </c>
      <c r="K2" s="313"/>
      <c r="L2" s="314"/>
      <c r="M2" s="120"/>
      <c r="N2" s="121"/>
      <c r="O2" s="193" t="s">
        <v>64</v>
      </c>
      <c r="P2" s="276"/>
      <c r="Q2" s="293"/>
      <c r="R2" s="122">
        <v>24</v>
      </c>
      <c r="S2" s="283"/>
      <c r="T2" s="28"/>
      <c r="U2" s="28"/>
      <c r="V2" s="315">
        <v>45467</v>
      </c>
      <c r="W2" s="316"/>
      <c r="X2" s="316"/>
      <c r="Y2" s="314"/>
      <c r="Z2" s="28"/>
      <c r="AC2"/>
      <c r="AE2" s="4"/>
      <c r="AF2" s="4"/>
      <c r="AG2" s="4"/>
      <c r="AH2" s="4"/>
      <c r="AI2" s="4"/>
      <c r="AJ2" s="4"/>
      <c r="AK2" s="4"/>
      <c r="AL2" s="4"/>
    </row>
    <row r="3" spans="1:43" ht="22.8">
      <c r="A3" s="10"/>
      <c r="B3" s="10"/>
      <c r="C3" s="10"/>
      <c r="D3" s="10"/>
      <c r="E3" s="278"/>
      <c r="F3" s="10"/>
      <c r="G3" s="281"/>
      <c r="H3" s="26"/>
      <c r="I3" s="10"/>
      <c r="J3" s="186"/>
      <c r="K3" s="186"/>
      <c r="L3" s="6"/>
      <c r="M3" s="10"/>
      <c r="N3" s="6"/>
      <c r="O3" s="186"/>
      <c r="P3" s="277"/>
      <c r="Q3" s="294"/>
      <c r="R3" s="104"/>
      <c r="S3" s="186"/>
      <c r="T3" s="28"/>
      <c r="U3" s="10"/>
      <c r="V3" s="7"/>
      <c r="W3" s="28"/>
      <c r="X3" s="28"/>
      <c r="Y3" s="28"/>
      <c r="Z3" s="28"/>
      <c r="AC3"/>
      <c r="AE3" s="4"/>
      <c r="AF3" s="4"/>
      <c r="AG3" s="4"/>
      <c r="AH3" s="4"/>
      <c r="AI3" s="4"/>
      <c r="AJ3" s="4"/>
      <c r="AK3" s="4"/>
    </row>
    <row r="4" spans="1:43" ht="17.399999999999999">
      <c r="A4" s="10"/>
      <c r="B4" s="8" t="s">
        <v>3</v>
      </c>
      <c r="C4" s="8"/>
      <c r="D4" s="8"/>
      <c r="E4" s="278"/>
      <c r="F4" s="8" t="s">
        <v>3</v>
      </c>
      <c r="G4" s="278"/>
      <c r="H4" s="8" t="s">
        <v>18</v>
      </c>
      <c r="I4" s="8"/>
      <c r="J4" s="194" t="s">
        <v>476</v>
      </c>
      <c r="K4" s="194"/>
      <c r="L4" s="8" t="s">
        <v>18</v>
      </c>
      <c r="M4" s="8"/>
      <c r="N4" s="8"/>
      <c r="O4" s="194" t="s">
        <v>52</v>
      </c>
      <c r="P4" s="278" t="s">
        <v>3</v>
      </c>
      <c r="Q4" s="295"/>
      <c r="R4" s="104" t="s">
        <v>3</v>
      </c>
      <c r="S4" s="194" t="s">
        <v>537</v>
      </c>
      <c r="T4" s="8"/>
      <c r="U4" s="8" t="s">
        <v>3</v>
      </c>
      <c r="V4" s="8"/>
      <c r="AC4"/>
      <c r="AH4" s="4"/>
      <c r="AI4" s="4"/>
      <c r="AJ4" s="21"/>
      <c r="AK4" s="4"/>
      <c r="AL4" s="21"/>
    </row>
    <row r="5" spans="1:43">
      <c r="A5" s="6"/>
      <c r="B5" s="8" t="s">
        <v>11</v>
      </c>
      <c r="C5" s="8" t="s">
        <v>444</v>
      </c>
      <c r="D5" s="8"/>
      <c r="E5" s="282" t="s">
        <v>532</v>
      </c>
      <c r="F5" s="8" t="s">
        <v>474</v>
      </c>
      <c r="G5" s="278"/>
      <c r="H5" s="8" t="s">
        <v>1</v>
      </c>
      <c r="I5" s="8"/>
      <c r="J5" s="194" t="s">
        <v>31</v>
      </c>
      <c r="K5" s="194"/>
      <c r="L5" s="8" t="s">
        <v>479</v>
      </c>
      <c r="M5" s="8"/>
      <c r="N5" s="8" t="s">
        <v>476</v>
      </c>
      <c r="O5" s="194" t="s">
        <v>478</v>
      </c>
      <c r="P5" s="278" t="s">
        <v>526</v>
      </c>
      <c r="Q5" s="295"/>
      <c r="R5" s="104" t="s">
        <v>454</v>
      </c>
      <c r="S5" s="194" t="s">
        <v>538</v>
      </c>
      <c r="T5" s="116"/>
      <c r="U5" s="116" t="s">
        <v>454</v>
      </c>
      <c r="V5" s="116"/>
      <c r="AC5"/>
      <c r="AE5" s="4"/>
      <c r="AF5" s="4"/>
      <c r="AG5" s="4"/>
      <c r="AH5" s="4"/>
      <c r="AI5" s="4"/>
    </row>
    <row r="6" spans="1:43">
      <c r="A6" s="6"/>
      <c r="B6" s="8" t="s">
        <v>473</v>
      </c>
      <c r="C6" s="116" t="s">
        <v>532</v>
      </c>
      <c r="D6" s="116"/>
      <c r="E6" s="282" t="s">
        <v>553</v>
      </c>
      <c r="F6" s="8" t="s">
        <v>478</v>
      </c>
      <c r="G6" s="282" t="s">
        <v>532</v>
      </c>
      <c r="H6" s="8" t="s">
        <v>472</v>
      </c>
      <c r="I6" s="116" t="s">
        <v>532</v>
      </c>
      <c r="J6" s="194" t="s">
        <v>477</v>
      </c>
      <c r="K6" s="194"/>
      <c r="L6" s="8" t="s">
        <v>478</v>
      </c>
      <c r="M6" s="116" t="s">
        <v>532</v>
      </c>
      <c r="N6" s="8" t="s">
        <v>478</v>
      </c>
      <c r="O6" s="195" t="s">
        <v>585</v>
      </c>
      <c r="P6" s="278" t="s">
        <v>505</v>
      </c>
      <c r="Q6" s="296" t="s">
        <v>532</v>
      </c>
      <c r="R6" s="104" t="s">
        <v>540</v>
      </c>
      <c r="S6" s="194" t="s">
        <v>481</v>
      </c>
      <c r="T6" s="8"/>
      <c r="U6" s="8" t="s">
        <v>49</v>
      </c>
      <c r="V6" s="8"/>
      <c r="AC6"/>
      <c r="AE6" s="4"/>
      <c r="AF6" s="4"/>
      <c r="AG6" s="4"/>
      <c r="AH6" s="4"/>
      <c r="AI6" s="4"/>
    </row>
    <row r="7" spans="1:43" ht="15.6">
      <c r="A7" s="7">
        <v>1996</v>
      </c>
      <c r="B7" s="215">
        <f>+'Ark1'!R2</f>
        <v>14505.75</v>
      </c>
      <c r="C7" s="8"/>
      <c r="D7" s="8"/>
      <c r="E7" s="278"/>
      <c r="F7" s="223">
        <f>+'Ark1'!S2</f>
        <v>13123.25</v>
      </c>
      <c r="G7" s="223"/>
      <c r="H7" s="99">
        <f>+'Ark1'!Y2</f>
        <v>141.09467624907381</v>
      </c>
      <c r="I7" s="16"/>
      <c r="J7" s="70">
        <f>+'Ark1'!AA2</f>
        <v>29.205554626071756</v>
      </c>
      <c r="K7" s="194"/>
      <c r="L7" s="111">
        <f>+'Ark1'!W2</f>
        <v>55.146324271807664</v>
      </c>
      <c r="M7" s="16"/>
      <c r="N7" s="110">
        <f>+'Ark1'!AB2</f>
        <v>3.6987467161638121</v>
      </c>
      <c r="O7" s="196">
        <f>+'Ark1'!AC2</f>
        <v>-77.91831200839394</v>
      </c>
      <c r="P7" s="223">
        <f>+'Ark1'!Q2</f>
        <v>3171</v>
      </c>
      <c r="Q7" s="297"/>
      <c r="R7" s="99">
        <f>+B7/P7</f>
        <v>4.5745033112582778</v>
      </c>
      <c r="S7" s="70">
        <f>+B7*H7/1000</f>
        <v>2046.6841000000024</v>
      </c>
      <c r="T7" s="8"/>
      <c r="U7" s="113">
        <f t="shared" ref="U7:U32" si="0">+B7/P7</f>
        <v>4.5745033112582778</v>
      </c>
      <c r="V7" s="6"/>
      <c r="AC7"/>
      <c r="AE7" s="22"/>
      <c r="AF7" s="22"/>
      <c r="AG7" s="23"/>
      <c r="AH7" s="24"/>
      <c r="AI7" s="24"/>
      <c r="AO7" s="222">
        <f>+B35</f>
        <v>14103</v>
      </c>
      <c r="AP7" s="96">
        <f>+H35</f>
        <v>153.55162164078587</v>
      </c>
      <c r="AQ7" s="1">
        <f>+L35</f>
        <v>59.062388971789936</v>
      </c>
    </row>
    <row r="8" spans="1:43" ht="15.6">
      <c r="A8" s="7">
        <v>1997</v>
      </c>
      <c r="B8" s="215">
        <f>+'Ark1'!R3</f>
        <v>16918</v>
      </c>
      <c r="C8" s="15">
        <f t="shared" ref="C8:C25" si="1">100*B8/B7</f>
        <v>116.62961239508471</v>
      </c>
      <c r="D8" s="6"/>
      <c r="E8" s="215">
        <f t="shared" ref="E8:E26" si="2">+B8-B7</f>
        <v>2412.25</v>
      </c>
      <c r="F8" s="223">
        <f>+'Ark1'!S3</f>
        <v>15371.75</v>
      </c>
      <c r="G8" s="223">
        <f t="shared" ref="G8:I26" si="3">+F8-F7</f>
        <v>2248.5</v>
      </c>
      <c r="H8" s="99">
        <f>+'Ark1'!Y3</f>
        <v>143.06838278756319</v>
      </c>
      <c r="I8" s="178">
        <f t="shared" si="3"/>
        <v>1.973706538489381</v>
      </c>
      <c r="J8" s="70">
        <f>+'Ark1'!AA3</f>
        <v>30.109612497839443</v>
      </c>
      <c r="K8" s="194"/>
      <c r="L8" s="111">
        <f>+'Ark1'!W3</f>
        <v>55.595882056369639</v>
      </c>
      <c r="M8" s="182">
        <f t="shared" ref="M8:M26" si="4">+L8-L7</f>
        <v>0.44955778456197493</v>
      </c>
      <c r="N8" s="110">
        <f>+'Ark1'!AB3</f>
        <v>5.1094861557378204</v>
      </c>
      <c r="O8" s="196">
        <f>+'Ark1'!AC3</f>
        <v>-45.114786722801995</v>
      </c>
      <c r="P8" s="223">
        <f>+'Ark1'!Q3</f>
        <v>3138</v>
      </c>
      <c r="Q8" s="297">
        <f t="shared" ref="Q8:Q33" si="5">+P8-P7</f>
        <v>-33</v>
      </c>
      <c r="R8" s="99">
        <f t="shared" ref="R8:R26" si="6">+B8/P8</f>
        <v>5.391332058636074</v>
      </c>
      <c r="S8" s="70">
        <f t="shared" ref="S8:S26" si="7">+B8*H8/1000</f>
        <v>2420.4308999999944</v>
      </c>
      <c r="T8" s="15">
        <f t="shared" ref="T8:T25" si="8">100*S8/S7</f>
        <v>118.26108875326639</v>
      </c>
      <c r="U8" s="113">
        <f t="shared" si="0"/>
        <v>5.391332058636074</v>
      </c>
      <c r="V8" s="6"/>
      <c r="AC8"/>
      <c r="AE8" s="22"/>
      <c r="AF8" s="22"/>
      <c r="AG8" s="23"/>
      <c r="AH8" s="24"/>
      <c r="AI8" s="24"/>
      <c r="AO8" s="222">
        <f>+AO7</f>
        <v>14103</v>
      </c>
      <c r="AP8" s="222">
        <f t="shared" ref="AP8:AQ8" si="9">+AP7</f>
        <v>153.55162164078587</v>
      </c>
      <c r="AQ8" s="222">
        <f t="shared" si="9"/>
        <v>59.062388971789936</v>
      </c>
    </row>
    <row r="9" spans="1:43" ht="15.6">
      <c r="A9" s="7">
        <v>1998</v>
      </c>
      <c r="B9" s="215">
        <f>+'Ark1'!R4</f>
        <v>16522.75</v>
      </c>
      <c r="C9" s="15">
        <f t="shared" si="1"/>
        <v>97.663730937463058</v>
      </c>
      <c r="D9" s="6"/>
      <c r="E9" s="215">
        <f t="shared" si="2"/>
        <v>-395.25</v>
      </c>
      <c r="F9" s="223">
        <f>+'Ark1'!S4</f>
        <v>14797.5</v>
      </c>
      <c r="G9" s="223">
        <f t="shared" si="3"/>
        <v>-574.25</v>
      </c>
      <c r="H9" s="99">
        <f>+'Ark1'!Y4</f>
        <v>145.78142258401274</v>
      </c>
      <c r="I9" s="178">
        <f t="shared" si="3"/>
        <v>2.7130397964495501</v>
      </c>
      <c r="J9" s="70">
        <f>+'Ark1'!AA4</f>
        <v>30.310789386441087</v>
      </c>
      <c r="K9" s="194"/>
      <c r="L9" s="111">
        <f>+'Ark1'!W4</f>
        <v>55.370772089880063</v>
      </c>
      <c r="M9" s="182">
        <f t="shared" si="4"/>
        <v>-0.22510996648957615</v>
      </c>
      <c r="N9" s="110">
        <f>+'Ark1'!AB4</f>
        <v>4.9114425455544257</v>
      </c>
      <c r="O9" s="196">
        <f>+'Ark1'!AC4</f>
        <v>-49.626806582144283</v>
      </c>
      <c r="P9" s="223">
        <f>+'Ark1'!Q4</f>
        <v>2936</v>
      </c>
      <c r="Q9" s="297">
        <f t="shared" si="5"/>
        <v>-202</v>
      </c>
      <c r="R9" s="99">
        <f t="shared" si="6"/>
        <v>5.6276396457765667</v>
      </c>
      <c r="S9" s="70">
        <f t="shared" si="7"/>
        <v>2408.7099999999969</v>
      </c>
      <c r="T9" s="15">
        <f t="shared" si="8"/>
        <v>99.515751513501272</v>
      </c>
      <c r="U9" s="113">
        <f t="shared" si="0"/>
        <v>5.6276396457765667</v>
      </c>
      <c r="V9" s="6"/>
      <c r="AC9"/>
      <c r="AE9" s="22"/>
      <c r="AF9" s="22"/>
      <c r="AG9" s="23"/>
      <c r="AH9" s="24"/>
      <c r="AI9" s="24"/>
      <c r="AO9" s="222">
        <f t="shared" ref="AO9:AO35" si="10">+AO8</f>
        <v>14103</v>
      </c>
      <c r="AP9" s="222">
        <f t="shared" ref="AP9:AP35" si="11">+AP8</f>
        <v>153.55162164078587</v>
      </c>
      <c r="AQ9" s="222">
        <f t="shared" ref="AQ9:AQ35" si="12">+AQ8</f>
        <v>59.062388971789936</v>
      </c>
    </row>
    <row r="10" spans="1:43" ht="15.6">
      <c r="A10" s="7">
        <v>1999</v>
      </c>
      <c r="B10" s="215">
        <f>+'Ark1'!R5</f>
        <v>18408.25</v>
      </c>
      <c r="C10" s="15">
        <f t="shared" si="1"/>
        <v>111.41153863612293</v>
      </c>
      <c r="D10" s="6"/>
      <c r="E10" s="215">
        <f t="shared" si="2"/>
        <v>1885.5</v>
      </c>
      <c r="F10" s="223">
        <f>+'Ark1'!S5</f>
        <v>16919.25</v>
      </c>
      <c r="G10" s="223">
        <f t="shared" si="3"/>
        <v>2121.75</v>
      </c>
      <c r="H10" s="99">
        <f>+'Ark1'!Y5</f>
        <v>145.29588092295526</v>
      </c>
      <c r="I10" s="178">
        <f t="shared" si="3"/>
        <v>-0.48554166105748209</v>
      </c>
      <c r="J10" s="70">
        <f>+'Ark1'!AA5</f>
        <v>30.59414952149659</v>
      </c>
      <c r="K10" s="194"/>
      <c r="L10" s="111">
        <f>+'Ark1'!W5</f>
        <v>55.427161369446047</v>
      </c>
      <c r="M10" s="182">
        <f t="shared" si="4"/>
        <v>5.6389279565983941E-2</v>
      </c>
      <c r="N10" s="110">
        <f>+'Ark1'!AB5</f>
        <v>5.1342275606494061</v>
      </c>
      <c r="O10" s="196">
        <f>+'Ark1'!AC5</f>
        <v>-47.490476310443761</v>
      </c>
      <c r="P10" s="223">
        <f>+'Ark1'!Q5</f>
        <v>2852</v>
      </c>
      <c r="Q10" s="297">
        <f t="shared" si="5"/>
        <v>-84</v>
      </c>
      <c r="R10" s="99">
        <f t="shared" si="6"/>
        <v>6.4545056100981766</v>
      </c>
      <c r="S10" s="70">
        <f t="shared" si="7"/>
        <v>2674.6428999999912</v>
      </c>
      <c r="T10" s="15">
        <f t="shared" si="8"/>
        <v>111.04046979503529</v>
      </c>
      <c r="U10" s="113">
        <f t="shared" si="0"/>
        <v>6.4545056100981766</v>
      </c>
      <c r="V10" s="6"/>
      <c r="AC10"/>
      <c r="AE10" s="22"/>
      <c r="AF10" s="22"/>
      <c r="AG10" s="23"/>
      <c r="AH10" s="24"/>
      <c r="AI10" s="24"/>
      <c r="AO10" s="222">
        <f t="shared" si="10"/>
        <v>14103</v>
      </c>
      <c r="AP10" s="222">
        <f t="shared" si="11"/>
        <v>153.55162164078587</v>
      </c>
      <c r="AQ10" s="222">
        <f t="shared" si="12"/>
        <v>59.062388971789936</v>
      </c>
    </row>
    <row r="11" spans="1:43" ht="15.6">
      <c r="A11" s="7">
        <v>2000</v>
      </c>
      <c r="B11" s="215">
        <f>+'Ark1'!R6</f>
        <v>16665.25</v>
      </c>
      <c r="C11" s="15">
        <f t="shared" si="1"/>
        <v>90.53141933643883</v>
      </c>
      <c r="D11" s="6"/>
      <c r="E11" s="215">
        <f t="shared" si="2"/>
        <v>-1743</v>
      </c>
      <c r="F11" s="223">
        <f>+'Ark1'!S6</f>
        <v>16355.25</v>
      </c>
      <c r="G11" s="223">
        <f t="shared" si="3"/>
        <v>-564</v>
      </c>
      <c r="H11" s="99">
        <f>+'Ark1'!Y6</f>
        <v>144.09167579244189</v>
      </c>
      <c r="I11" s="178">
        <f t="shared" si="3"/>
        <v>-1.2042051305133725</v>
      </c>
      <c r="J11" s="70">
        <f>+'Ark1'!AA6</f>
        <v>30.70529699935425</v>
      </c>
      <c r="K11" s="194"/>
      <c r="L11" s="111">
        <f>+'Ark1'!W6</f>
        <v>55.574815426239283</v>
      </c>
      <c r="M11" s="182">
        <f t="shared" si="4"/>
        <v>0.14765405679323607</v>
      </c>
      <c r="N11" s="110">
        <f>+'Ark1'!AB6</f>
        <v>5.1079376292847316</v>
      </c>
      <c r="O11" s="196">
        <f>+'Ark1'!AC6</f>
        <v>-51.663971489405938</v>
      </c>
      <c r="P11" s="223">
        <f>+'Ark1'!Q6</f>
        <v>2430</v>
      </c>
      <c r="Q11" s="297">
        <f t="shared" si="5"/>
        <v>-422</v>
      </c>
      <c r="R11" s="99">
        <f t="shared" si="6"/>
        <v>6.8581275720164605</v>
      </c>
      <c r="S11" s="70">
        <f t="shared" si="7"/>
        <v>2401.3237999999924</v>
      </c>
      <c r="T11" s="15">
        <f t="shared" si="8"/>
        <v>89.781099375920448</v>
      </c>
      <c r="U11" s="113">
        <f t="shared" si="0"/>
        <v>6.8581275720164605</v>
      </c>
      <c r="V11" s="6"/>
      <c r="AC11"/>
      <c r="AE11" s="22"/>
      <c r="AF11" s="22"/>
      <c r="AG11" s="23"/>
      <c r="AH11" s="24"/>
      <c r="AI11" s="24"/>
      <c r="AO11" s="222">
        <f t="shared" si="10"/>
        <v>14103</v>
      </c>
      <c r="AP11" s="222">
        <f t="shared" si="11"/>
        <v>153.55162164078587</v>
      </c>
      <c r="AQ11" s="222">
        <f t="shared" si="12"/>
        <v>59.062388971789936</v>
      </c>
    </row>
    <row r="12" spans="1:43" ht="15.6">
      <c r="A12" s="7">
        <v>2001</v>
      </c>
      <c r="B12" s="215">
        <f>+'Ark1'!R7</f>
        <v>13391.5</v>
      </c>
      <c r="C12" s="15">
        <f t="shared" si="1"/>
        <v>80.355830245570871</v>
      </c>
      <c r="D12" s="6"/>
      <c r="E12" s="215">
        <f t="shared" si="2"/>
        <v>-3273.75</v>
      </c>
      <c r="F12" s="223">
        <f>+'Ark1'!S7</f>
        <v>13194.5</v>
      </c>
      <c r="G12" s="223">
        <f t="shared" si="3"/>
        <v>-3160.75</v>
      </c>
      <c r="H12" s="99">
        <f>+'Ark1'!Y7</f>
        <v>140.8470298323559</v>
      </c>
      <c r="I12" s="178">
        <f t="shared" si="3"/>
        <v>-3.2446459600859896</v>
      </c>
      <c r="J12" s="70">
        <f>+'Ark1'!AA7</f>
        <v>30.799892315728712</v>
      </c>
      <c r="K12" s="194"/>
      <c r="L12" s="111">
        <f>+'Ark1'!W7</f>
        <v>56.245481071658681</v>
      </c>
      <c r="M12" s="182">
        <f t="shared" si="4"/>
        <v>0.67066564541939755</v>
      </c>
      <c r="N12" s="110">
        <f>+'Ark1'!AB7</f>
        <v>4.7132073103643508</v>
      </c>
      <c r="O12" s="196">
        <f>+'Ark1'!AC7</f>
        <v>-49.943434681097187</v>
      </c>
      <c r="P12" s="223">
        <f>+'Ark1'!Q7</f>
        <v>1793</v>
      </c>
      <c r="Q12" s="297">
        <f t="shared" si="5"/>
        <v>-637</v>
      </c>
      <c r="R12" s="99">
        <f t="shared" si="6"/>
        <v>7.4687674288901285</v>
      </c>
      <c r="S12" s="70">
        <f t="shared" si="7"/>
        <v>1886.1529999999939</v>
      </c>
      <c r="T12" s="15">
        <f t="shared" si="8"/>
        <v>78.546383457324652</v>
      </c>
      <c r="U12" s="113">
        <f t="shared" si="0"/>
        <v>7.4687674288901285</v>
      </c>
      <c r="V12" s="6"/>
      <c r="AC12"/>
      <c r="AE12" s="22"/>
      <c r="AF12" s="22"/>
      <c r="AG12" s="23"/>
      <c r="AH12" s="24"/>
      <c r="AI12" s="24"/>
      <c r="AO12" s="222">
        <f t="shared" si="10"/>
        <v>14103</v>
      </c>
      <c r="AP12" s="222">
        <f t="shared" si="11"/>
        <v>153.55162164078587</v>
      </c>
      <c r="AQ12" s="222">
        <f t="shared" si="12"/>
        <v>59.062388971789936</v>
      </c>
    </row>
    <row r="13" spans="1:43" ht="15.6">
      <c r="A13" s="7">
        <v>2002</v>
      </c>
      <c r="B13" s="215">
        <f>+'Ark1'!R8</f>
        <v>13660</v>
      </c>
      <c r="C13" s="15">
        <f t="shared" si="1"/>
        <v>102.00500317365493</v>
      </c>
      <c r="D13" s="6"/>
      <c r="E13" s="215">
        <f t="shared" si="2"/>
        <v>268.5</v>
      </c>
      <c r="F13" s="223">
        <f>+'Ark1'!S8</f>
        <v>13469</v>
      </c>
      <c r="G13" s="223">
        <f t="shared" si="3"/>
        <v>274.5</v>
      </c>
      <c r="H13" s="99">
        <f>+'Ark1'!Y8</f>
        <v>142.22158125915098</v>
      </c>
      <c r="I13" s="178">
        <f t="shared" si="3"/>
        <v>1.3745514267950796</v>
      </c>
      <c r="J13" s="70">
        <f>+'Ark1'!AA8</f>
        <v>30.546821999813847</v>
      </c>
      <c r="K13" s="194"/>
      <c r="L13" s="111">
        <f>+'Ark1'!W8</f>
        <v>55.819659959907931</v>
      </c>
      <c r="M13" s="182">
        <f t="shared" si="4"/>
        <v>-0.42582111175074999</v>
      </c>
      <c r="N13" s="110">
        <f>+'Ark1'!AB8</f>
        <v>4.5553569900284812</v>
      </c>
      <c r="O13" s="196">
        <f>+'Ark1'!AC8</f>
        <v>-47.938127566734998</v>
      </c>
      <c r="P13" s="223">
        <f>+'Ark1'!Q8</f>
        <v>1698</v>
      </c>
      <c r="Q13" s="297">
        <f t="shared" si="5"/>
        <v>-95</v>
      </c>
      <c r="R13" s="99">
        <f t="shared" si="6"/>
        <v>8.0447585394581864</v>
      </c>
      <c r="S13" s="70">
        <f t="shared" si="7"/>
        <v>1942.7468000000024</v>
      </c>
      <c r="T13" s="15">
        <f t="shared" si="8"/>
        <v>103.00048829548868</v>
      </c>
      <c r="U13" s="113">
        <f t="shared" si="0"/>
        <v>8.0447585394581864</v>
      </c>
      <c r="V13" s="6"/>
      <c r="AC13"/>
      <c r="AE13" s="22"/>
      <c r="AF13" s="22"/>
      <c r="AG13" s="23"/>
      <c r="AH13" s="24"/>
      <c r="AI13" s="24"/>
      <c r="AO13" s="222">
        <f t="shared" si="10"/>
        <v>14103</v>
      </c>
      <c r="AP13" s="222">
        <f t="shared" si="11"/>
        <v>153.55162164078587</v>
      </c>
      <c r="AQ13" s="222">
        <f t="shared" si="12"/>
        <v>59.062388971789936</v>
      </c>
    </row>
    <row r="14" spans="1:43" ht="15.6">
      <c r="A14" s="7">
        <v>2003</v>
      </c>
      <c r="B14" s="215">
        <f>+'Ark1'!R9</f>
        <v>14856</v>
      </c>
      <c r="C14" s="15">
        <f t="shared" si="1"/>
        <v>108.75549048316252</v>
      </c>
      <c r="D14" s="6"/>
      <c r="E14" s="215">
        <f t="shared" si="2"/>
        <v>1196</v>
      </c>
      <c r="F14" s="223">
        <f>+'Ark1'!S9</f>
        <v>14688</v>
      </c>
      <c r="G14" s="223">
        <f t="shared" si="3"/>
        <v>1219</v>
      </c>
      <c r="H14" s="99">
        <f>+'Ark1'!Y9</f>
        <v>144.41607431340847</v>
      </c>
      <c r="I14" s="178">
        <f t="shared" si="3"/>
        <v>2.1944930542574923</v>
      </c>
      <c r="J14" s="70">
        <f>+'Ark1'!AA9</f>
        <v>31.404896875080802</v>
      </c>
      <c r="K14" s="194"/>
      <c r="L14" s="111">
        <f>+'Ark1'!W9</f>
        <v>55.884395424836626</v>
      </c>
      <c r="M14" s="182">
        <f t="shared" si="4"/>
        <v>6.4735464928695308E-2</v>
      </c>
      <c r="N14" s="110">
        <f>+'Ark1'!AB9</f>
        <v>4.6239267687787118</v>
      </c>
      <c r="O14" s="196">
        <f>+'Ark1'!AC9</f>
        <v>-46.886995175384222</v>
      </c>
      <c r="P14" s="223">
        <f>+'Ark1'!Q9</f>
        <v>1636</v>
      </c>
      <c r="Q14" s="297">
        <f t="shared" si="5"/>
        <v>-62</v>
      </c>
      <c r="R14" s="99">
        <f t="shared" si="6"/>
        <v>9.0806845965770169</v>
      </c>
      <c r="S14" s="70">
        <f t="shared" si="7"/>
        <v>2145.4451999999965</v>
      </c>
      <c r="T14" s="15">
        <f t="shared" si="8"/>
        <v>110.43359844937044</v>
      </c>
      <c r="U14" s="113">
        <f t="shared" si="0"/>
        <v>9.0806845965770169</v>
      </c>
      <c r="V14" s="6"/>
      <c r="AC14"/>
      <c r="AE14" s="22"/>
      <c r="AF14" s="22"/>
      <c r="AG14" s="23"/>
      <c r="AH14" s="24"/>
      <c r="AI14" s="24"/>
      <c r="AO14" s="222">
        <f t="shared" si="10"/>
        <v>14103</v>
      </c>
      <c r="AP14" s="222">
        <f t="shared" si="11"/>
        <v>153.55162164078587</v>
      </c>
      <c r="AQ14" s="222">
        <f t="shared" si="12"/>
        <v>59.062388971789936</v>
      </c>
    </row>
    <row r="15" spans="1:43" ht="15.6">
      <c r="A15" s="7">
        <v>2004</v>
      </c>
      <c r="B15" s="215">
        <f>+'Ark1'!R10</f>
        <v>16282</v>
      </c>
      <c r="C15" s="15">
        <f t="shared" si="1"/>
        <v>109.59881529348411</v>
      </c>
      <c r="D15" s="6"/>
      <c r="E15" s="215">
        <f t="shared" si="2"/>
        <v>1426</v>
      </c>
      <c r="F15" s="223">
        <f>+'Ark1'!S10</f>
        <v>16124</v>
      </c>
      <c r="G15" s="223">
        <f t="shared" si="3"/>
        <v>1436</v>
      </c>
      <c r="H15" s="99">
        <f>+'Ark1'!Y10</f>
        <v>144.27395283134783</v>
      </c>
      <c r="I15" s="178">
        <f t="shared" si="3"/>
        <v>-0.14212148206064512</v>
      </c>
      <c r="J15" s="70">
        <f>+'Ark1'!AA10</f>
        <v>31.448130084344982</v>
      </c>
      <c r="K15" s="194"/>
      <c r="L15" s="111">
        <f>+'Ark1'!W10</f>
        <v>56.307615976184579</v>
      </c>
      <c r="M15" s="182">
        <f t="shared" si="4"/>
        <v>0.42322055134795278</v>
      </c>
      <c r="N15" s="110">
        <f>+'Ark1'!AB10</f>
        <v>4.4998706172179803</v>
      </c>
      <c r="O15" s="196">
        <f>+'Ark1'!AC10</f>
        <v>-49.53533967776039</v>
      </c>
      <c r="P15" s="223">
        <f>+'Ark1'!Q10</f>
        <v>1631</v>
      </c>
      <c r="Q15" s="297">
        <f t="shared" si="5"/>
        <v>-5</v>
      </c>
      <c r="R15" s="99">
        <f t="shared" si="6"/>
        <v>9.9828326180257516</v>
      </c>
      <c r="S15" s="70">
        <f t="shared" si="7"/>
        <v>2349.0685000000053</v>
      </c>
      <c r="T15" s="15">
        <f t="shared" si="8"/>
        <v>109.49095786739318</v>
      </c>
      <c r="U15" s="113">
        <f t="shared" si="0"/>
        <v>9.9828326180257516</v>
      </c>
      <c r="V15" s="6"/>
      <c r="AC15"/>
      <c r="AE15" s="22"/>
      <c r="AF15" s="22"/>
      <c r="AG15" s="23"/>
      <c r="AH15" s="24"/>
      <c r="AI15" s="24"/>
      <c r="AO15" s="222">
        <f t="shared" si="10"/>
        <v>14103</v>
      </c>
      <c r="AP15" s="222">
        <f t="shared" si="11"/>
        <v>153.55162164078587</v>
      </c>
      <c r="AQ15" s="222">
        <f t="shared" si="12"/>
        <v>59.062388971789936</v>
      </c>
    </row>
    <row r="16" spans="1:43" ht="15.6">
      <c r="A16" s="7">
        <v>2005</v>
      </c>
      <c r="B16" s="215">
        <f>+'Ark1'!R11</f>
        <v>18372.25</v>
      </c>
      <c r="C16" s="15">
        <f t="shared" si="1"/>
        <v>112.83779633951603</v>
      </c>
      <c r="D16" s="6"/>
      <c r="E16" s="215">
        <f t="shared" si="2"/>
        <v>2090.25</v>
      </c>
      <c r="F16" s="223">
        <f>+'Ark1'!S11</f>
        <v>18021</v>
      </c>
      <c r="G16" s="223">
        <f t="shared" si="3"/>
        <v>1897</v>
      </c>
      <c r="H16" s="99">
        <f>+'Ark1'!Y11</f>
        <v>145.12450026534651</v>
      </c>
      <c r="I16" s="178">
        <f t="shared" si="3"/>
        <v>0.85054743399868471</v>
      </c>
      <c r="J16" s="70">
        <f>+'Ark1'!AA11</f>
        <v>31.74482296404436</v>
      </c>
      <c r="K16" s="194"/>
      <c r="L16" s="111">
        <f>+'Ark1'!W11</f>
        <v>56.828366905277186</v>
      </c>
      <c r="M16" s="182">
        <f t="shared" si="4"/>
        <v>0.5207509290926069</v>
      </c>
      <c r="N16" s="110">
        <f>+'Ark1'!AB11</f>
        <v>4.5532209027459185</v>
      </c>
      <c r="O16" s="196">
        <f>+'Ark1'!AC11</f>
        <v>-48.743795953807343</v>
      </c>
      <c r="P16" s="223">
        <f>+'Ark1'!Q11</f>
        <v>1574</v>
      </c>
      <c r="Q16" s="297">
        <f t="shared" si="5"/>
        <v>-57</v>
      </c>
      <c r="R16" s="99">
        <f t="shared" si="6"/>
        <v>11.67233163913596</v>
      </c>
      <c r="S16" s="70">
        <f t="shared" si="7"/>
        <v>2666.2636000000125</v>
      </c>
      <c r="T16" s="15">
        <f t="shared" si="8"/>
        <v>113.50301619556886</v>
      </c>
      <c r="U16" s="113">
        <f t="shared" si="0"/>
        <v>11.67233163913596</v>
      </c>
      <c r="V16" s="6"/>
      <c r="AC16"/>
      <c r="AE16" s="22"/>
      <c r="AF16" s="22"/>
      <c r="AG16" s="23"/>
      <c r="AH16" s="24"/>
      <c r="AI16" s="24"/>
      <c r="AO16" s="222">
        <f t="shared" si="10"/>
        <v>14103</v>
      </c>
      <c r="AP16" s="222">
        <f t="shared" si="11"/>
        <v>153.55162164078587</v>
      </c>
      <c r="AQ16" s="222">
        <f t="shared" si="12"/>
        <v>59.062388971789936</v>
      </c>
    </row>
    <row r="17" spans="1:43" ht="15.6">
      <c r="A17" s="7">
        <v>2006</v>
      </c>
      <c r="B17" s="215">
        <f>+'Ark1'!R12</f>
        <v>19458</v>
      </c>
      <c r="C17" s="15">
        <f t="shared" si="1"/>
        <v>105.90972798650138</v>
      </c>
      <c r="D17" s="6"/>
      <c r="E17" s="215">
        <f t="shared" si="2"/>
        <v>1085.75</v>
      </c>
      <c r="F17" s="223">
        <f>+'Ark1'!S12</f>
        <v>19285</v>
      </c>
      <c r="G17" s="223">
        <f t="shared" si="3"/>
        <v>1264</v>
      </c>
      <c r="H17" s="99">
        <f>+'Ark1'!Y12</f>
        <v>145.89688046047803</v>
      </c>
      <c r="I17" s="178">
        <f t="shared" si="3"/>
        <v>0.77238019513151812</v>
      </c>
      <c r="J17" s="70">
        <f>+'Ark1'!AA12</f>
        <v>31.865296519953688</v>
      </c>
      <c r="K17" s="194"/>
      <c r="L17" s="111">
        <f>+'Ark1'!W12</f>
        <v>56.942183043816406</v>
      </c>
      <c r="M17" s="182">
        <f t="shared" si="4"/>
        <v>0.1138161385392209</v>
      </c>
      <c r="N17" s="110">
        <f>+'Ark1'!AB12</f>
        <v>4.5067318304098478</v>
      </c>
      <c r="O17" s="196">
        <f>+'Ark1'!AC12</f>
        <v>-47.235641488895112</v>
      </c>
      <c r="P17" s="223">
        <f>+'Ark1'!Q12</f>
        <v>1465</v>
      </c>
      <c r="Q17" s="297">
        <f t="shared" si="5"/>
        <v>-109</v>
      </c>
      <c r="R17" s="99">
        <f t="shared" si="6"/>
        <v>13.281911262798635</v>
      </c>
      <c r="S17" s="70">
        <f t="shared" si="7"/>
        <v>2838.8614999999813</v>
      </c>
      <c r="T17" s="15">
        <f t="shared" si="8"/>
        <v>106.47339970436413</v>
      </c>
      <c r="U17" s="113">
        <f t="shared" si="0"/>
        <v>13.281911262798635</v>
      </c>
      <c r="V17" s="6"/>
      <c r="AC17"/>
      <c r="AE17" s="22"/>
      <c r="AF17" s="22"/>
      <c r="AG17" s="23"/>
      <c r="AH17" s="24"/>
      <c r="AI17" s="24"/>
      <c r="AO17" s="222">
        <f t="shared" si="10"/>
        <v>14103</v>
      </c>
      <c r="AP17" s="222">
        <f t="shared" si="11"/>
        <v>153.55162164078587</v>
      </c>
      <c r="AQ17" s="222">
        <f t="shared" si="12"/>
        <v>59.062388971789936</v>
      </c>
    </row>
    <row r="18" spans="1:43" ht="15.6">
      <c r="A18" s="7">
        <v>2007</v>
      </c>
      <c r="B18" s="215">
        <f>+'Ark1'!R13</f>
        <v>20438</v>
      </c>
      <c r="C18" s="15">
        <f t="shared" si="1"/>
        <v>105.03648884777469</v>
      </c>
      <c r="D18" s="6"/>
      <c r="E18" s="215">
        <f t="shared" si="2"/>
        <v>980</v>
      </c>
      <c r="F18" s="223">
        <f>+'Ark1'!S13</f>
        <v>20364</v>
      </c>
      <c r="G18" s="223">
        <f t="shared" si="3"/>
        <v>1079</v>
      </c>
      <c r="H18" s="99">
        <f>+'Ark1'!Y13</f>
        <v>149.03919170173265</v>
      </c>
      <c r="I18" s="178">
        <f t="shared" si="3"/>
        <v>3.1423112412546175</v>
      </c>
      <c r="J18" s="70">
        <f>+'Ark1'!AA13</f>
        <v>32.157636455881402</v>
      </c>
      <c r="K18" s="194"/>
      <c r="L18" s="111">
        <f>+'Ark1'!W13</f>
        <v>56.758790021606735</v>
      </c>
      <c r="M18" s="182">
        <f t="shared" si="4"/>
        <v>-0.18339302220967113</v>
      </c>
      <c r="N18" s="110">
        <f>+'Ark1'!AB13</f>
        <v>4.6482285980459697</v>
      </c>
      <c r="O18" s="196">
        <f>+'Ark1'!AC13</f>
        <v>-48.780804677888995</v>
      </c>
      <c r="P18" s="223">
        <f>+'Ark1'!Q13</f>
        <v>1309</v>
      </c>
      <c r="Q18" s="297">
        <f t="shared" si="5"/>
        <v>-156</v>
      </c>
      <c r="R18" s="99">
        <f t="shared" si="6"/>
        <v>15.61344537815126</v>
      </c>
      <c r="S18" s="70">
        <f t="shared" si="7"/>
        <v>3046.0630000000115</v>
      </c>
      <c r="T18" s="15">
        <f t="shared" si="8"/>
        <v>107.29875339110525</v>
      </c>
      <c r="U18" s="113">
        <f t="shared" si="0"/>
        <v>15.61344537815126</v>
      </c>
      <c r="V18" s="6"/>
      <c r="AC18"/>
      <c r="AE18" s="22"/>
      <c r="AF18" s="22"/>
      <c r="AG18" s="23"/>
      <c r="AH18" s="24"/>
      <c r="AI18" s="24"/>
      <c r="AO18" s="222">
        <f t="shared" si="10"/>
        <v>14103</v>
      </c>
      <c r="AP18" s="222">
        <f t="shared" si="11"/>
        <v>153.55162164078587</v>
      </c>
      <c r="AQ18" s="222">
        <f t="shared" si="12"/>
        <v>59.062388971789936</v>
      </c>
    </row>
    <row r="19" spans="1:43" ht="15.6">
      <c r="A19" s="7">
        <v>2008</v>
      </c>
      <c r="B19" s="215">
        <f>+'Ark1'!R14</f>
        <v>19911</v>
      </c>
      <c r="C19" s="15">
        <f t="shared" si="1"/>
        <v>97.42146981113612</v>
      </c>
      <c r="D19" s="6"/>
      <c r="E19" s="215">
        <f t="shared" si="2"/>
        <v>-527</v>
      </c>
      <c r="F19" s="223">
        <f>+'Ark1'!S14</f>
        <v>19850</v>
      </c>
      <c r="G19" s="223">
        <f t="shared" si="3"/>
        <v>-514</v>
      </c>
      <c r="H19" s="99">
        <f>+'Ark1'!Y14</f>
        <v>147.13139972879316</v>
      </c>
      <c r="I19" s="178">
        <f t="shared" si="3"/>
        <v>-1.9077919729394921</v>
      </c>
      <c r="J19" s="70">
        <f>+'Ark1'!AA14</f>
        <v>32.90308654509424</v>
      </c>
      <c r="K19" s="194"/>
      <c r="L19" s="111">
        <f>+'Ark1'!W14</f>
        <v>56.981914357682605</v>
      </c>
      <c r="M19" s="182">
        <f t="shared" si="4"/>
        <v>0.22312433607586968</v>
      </c>
      <c r="N19" s="110">
        <f>+'Ark1'!AB14</f>
        <v>4.4604193094191409</v>
      </c>
      <c r="O19" s="196">
        <f>+'Ark1'!AC14</f>
        <v>-45.676837206397025</v>
      </c>
      <c r="P19" s="223">
        <f>+'Ark1'!Q14</f>
        <v>1377</v>
      </c>
      <c r="Q19" s="297">
        <f t="shared" si="5"/>
        <v>68</v>
      </c>
      <c r="R19" s="99">
        <f t="shared" si="6"/>
        <v>14.459694989106755</v>
      </c>
      <c r="S19" s="70">
        <f t="shared" si="7"/>
        <v>2929.533300000001</v>
      </c>
      <c r="T19" s="15">
        <f t="shared" si="8"/>
        <v>96.174415959223097</v>
      </c>
      <c r="U19" s="113">
        <f t="shared" si="0"/>
        <v>14.459694989106755</v>
      </c>
      <c r="V19" s="6"/>
      <c r="AC19"/>
      <c r="AE19" s="22"/>
      <c r="AF19" s="22"/>
      <c r="AG19" s="23"/>
      <c r="AH19" s="24"/>
      <c r="AI19" s="24"/>
      <c r="AO19" s="222">
        <f t="shared" si="10"/>
        <v>14103</v>
      </c>
      <c r="AP19" s="222">
        <f t="shared" si="11"/>
        <v>153.55162164078587</v>
      </c>
      <c r="AQ19" s="222">
        <f t="shared" si="12"/>
        <v>59.062388971789936</v>
      </c>
    </row>
    <row r="20" spans="1:43" ht="15.6">
      <c r="A20" s="7">
        <v>2009</v>
      </c>
      <c r="B20" s="215">
        <f>+'Ark1'!R15</f>
        <v>20343</v>
      </c>
      <c r="C20" s="15">
        <f t="shared" si="1"/>
        <v>102.16965496459244</v>
      </c>
      <c r="D20" s="6"/>
      <c r="E20" s="215">
        <f t="shared" si="2"/>
        <v>432</v>
      </c>
      <c r="F20" s="223">
        <f>+'Ark1'!S15</f>
        <v>20271</v>
      </c>
      <c r="G20" s="223">
        <f t="shared" si="3"/>
        <v>421</v>
      </c>
      <c r="H20" s="99">
        <f>+'Ark1'!Y15</f>
        <v>145.17750086024623</v>
      </c>
      <c r="I20" s="178">
        <f t="shared" si="3"/>
        <v>-1.9538988685469292</v>
      </c>
      <c r="J20" s="70">
        <f>+'Ark1'!AA15</f>
        <v>32.286226803469482</v>
      </c>
      <c r="K20" s="194"/>
      <c r="L20" s="111">
        <f>+'Ark1'!W15</f>
        <v>56.809037541315192</v>
      </c>
      <c r="M20" s="182">
        <f t="shared" si="4"/>
        <v>-0.17287681636741326</v>
      </c>
      <c r="N20" s="110">
        <f>+'Ark1'!AB15</f>
        <v>4.7115283663856564</v>
      </c>
      <c r="O20" s="196">
        <f>+'Ark1'!AC15</f>
        <v>-43.285819923016646</v>
      </c>
      <c r="P20" s="223">
        <f>+'Ark1'!Q15</f>
        <v>1296</v>
      </c>
      <c r="Q20" s="297">
        <f t="shared" si="5"/>
        <v>-81</v>
      </c>
      <c r="R20" s="99">
        <f t="shared" si="6"/>
        <v>15.69675925925926</v>
      </c>
      <c r="S20" s="70">
        <f t="shared" si="7"/>
        <v>2953.3458999999893</v>
      </c>
      <c r="T20" s="15">
        <f t="shared" si="8"/>
        <v>100.81284619635449</v>
      </c>
      <c r="U20" s="113">
        <f t="shared" si="0"/>
        <v>15.69675925925926</v>
      </c>
      <c r="V20" s="6"/>
      <c r="AC20"/>
      <c r="AE20" s="22"/>
      <c r="AF20" s="22"/>
      <c r="AG20" s="23"/>
      <c r="AH20" s="24"/>
      <c r="AI20" s="24"/>
      <c r="AO20" s="222">
        <f t="shared" si="10"/>
        <v>14103</v>
      </c>
      <c r="AP20" s="222">
        <f t="shared" si="11"/>
        <v>153.55162164078587</v>
      </c>
      <c r="AQ20" s="222">
        <f t="shared" si="12"/>
        <v>59.062388971789936</v>
      </c>
    </row>
    <row r="21" spans="1:43" ht="15.6">
      <c r="A21" s="7">
        <v>2010</v>
      </c>
      <c r="B21" s="215">
        <f>+'Ark1'!R16</f>
        <v>19945</v>
      </c>
      <c r="C21" s="15">
        <f t="shared" si="1"/>
        <v>98.043553064936347</v>
      </c>
      <c r="D21" s="6"/>
      <c r="E21" s="215">
        <f t="shared" si="2"/>
        <v>-398</v>
      </c>
      <c r="F21" s="223">
        <f>+'Ark1'!S16</f>
        <v>19869</v>
      </c>
      <c r="G21" s="223">
        <f t="shared" si="3"/>
        <v>-402</v>
      </c>
      <c r="H21" s="99">
        <f>+'Ark1'!Y16</f>
        <v>144.82124843319119</v>
      </c>
      <c r="I21" s="178">
        <f t="shared" si="3"/>
        <v>-0.35625242705503979</v>
      </c>
      <c r="J21" s="70">
        <f>+'Ark1'!AA16</f>
        <v>32.082608688383395</v>
      </c>
      <c r="K21" s="194"/>
      <c r="L21" s="111">
        <f>+'Ark1'!W16</f>
        <v>58.333584981629677</v>
      </c>
      <c r="M21" s="182">
        <f t="shared" si="4"/>
        <v>1.5245474403144854</v>
      </c>
      <c r="N21" s="110">
        <f>+'Ark1'!AB16</f>
        <v>4.6191235878577031</v>
      </c>
      <c r="O21" s="196">
        <f>+'Ark1'!AC16</f>
        <v>-41.870329690063379</v>
      </c>
      <c r="P21" s="223">
        <f>+'Ark1'!Q16</f>
        <v>1290</v>
      </c>
      <c r="Q21" s="297">
        <f t="shared" si="5"/>
        <v>-6</v>
      </c>
      <c r="R21" s="99">
        <f t="shared" si="6"/>
        <v>15.461240310077519</v>
      </c>
      <c r="S21" s="70">
        <f t="shared" si="7"/>
        <v>2888.4597999999983</v>
      </c>
      <c r="T21" s="15">
        <f t="shared" si="8"/>
        <v>97.802963073170957</v>
      </c>
      <c r="U21" s="113">
        <f t="shared" si="0"/>
        <v>15.461240310077519</v>
      </c>
      <c r="V21" s="6"/>
      <c r="AC21"/>
      <c r="AE21" s="22"/>
      <c r="AF21" s="22"/>
      <c r="AG21" s="23"/>
      <c r="AH21" s="24"/>
      <c r="AI21" s="24"/>
      <c r="AO21" s="222">
        <f t="shared" si="10"/>
        <v>14103</v>
      </c>
      <c r="AP21" s="222">
        <f t="shared" si="11"/>
        <v>153.55162164078587</v>
      </c>
      <c r="AQ21" s="222">
        <f t="shared" si="12"/>
        <v>59.062388971789936</v>
      </c>
    </row>
    <row r="22" spans="1:43" ht="15.6">
      <c r="A22" s="7">
        <v>2011</v>
      </c>
      <c r="B22" s="215">
        <f>+'Ark1'!R17</f>
        <v>19454</v>
      </c>
      <c r="C22" s="15">
        <f t="shared" si="1"/>
        <v>97.53823013286538</v>
      </c>
      <c r="D22" s="6"/>
      <c r="E22" s="215">
        <f t="shared" si="2"/>
        <v>-491</v>
      </c>
      <c r="F22" s="223">
        <f>+'Ark1'!S17</f>
        <v>19402</v>
      </c>
      <c r="G22" s="223">
        <f t="shared" si="3"/>
        <v>-467</v>
      </c>
      <c r="H22" s="99">
        <f>+'Ark1'!Y17</f>
        <v>143.24694150303284</v>
      </c>
      <c r="I22" s="178">
        <f t="shared" si="3"/>
        <v>-1.5743069301583432</v>
      </c>
      <c r="J22" s="70">
        <f>+'Ark1'!AA17</f>
        <v>32.353498919915396</v>
      </c>
      <c r="K22" s="194"/>
      <c r="L22" s="111">
        <f>+'Ark1'!W17</f>
        <v>58.80996804453148</v>
      </c>
      <c r="M22" s="182">
        <f t="shared" si="4"/>
        <v>0.4763830629018031</v>
      </c>
      <c r="N22" s="110">
        <f>+'Ark1'!AB17</f>
        <v>4.4044234693451756</v>
      </c>
      <c r="O22" s="196">
        <f>+'Ark1'!AC17</f>
        <v>-37.462381341948642</v>
      </c>
      <c r="P22" s="223">
        <f>+'Ark1'!Q17</f>
        <v>1199</v>
      </c>
      <c r="Q22" s="297">
        <f t="shared" si="5"/>
        <v>-91</v>
      </c>
      <c r="R22" s="99">
        <f t="shared" si="6"/>
        <v>16.225187656380317</v>
      </c>
      <c r="S22" s="70">
        <f t="shared" si="7"/>
        <v>2786.726000000001</v>
      </c>
      <c r="T22" s="15">
        <f t="shared" si="8"/>
        <v>96.477922247697634</v>
      </c>
      <c r="U22" s="113">
        <f t="shared" si="0"/>
        <v>16.225187656380317</v>
      </c>
      <c r="V22" s="6"/>
      <c r="AC22"/>
      <c r="AE22" s="22"/>
      <c r="AF22" s="22"/>
      <c r="AG22" s="23"/>
      <c r="AH22" s="24"/>
      <c r="AI22" s="24"/>
      <c r="AO22" s="222">
        <f t="shared" si="10"/>
        <v>14103</v>
      </c>
      <c r="AP22" s="222">
        <f t="shared" si="11"/>
        <v>153.55162164078587</v>
      </c>
      <c r="AQ22" s="222">
        <f t="shared" si="12"/>
        <v>59.062388971789936</v>
      </c>
    </row>
    <row r="23" spans="1:43" ht="15.6">
      <c r="A23" s="7">
        <v>2012</v>
      </c>
      <c r="B23" s="215">
        <f>+'Ark1'!R18</f>
        <v>20154.5</v>
      </c>
      <c r="C23" s="15">
        <f t="shared" si="1"/>
        <v>103.60080189164182</v>
      </c>
      <c r="D23" s="6"/>
      <c r="E23" s="215">
        <f t="shared" si="2"/>
        <v>700.5</v>
      </c>
      <c r="F23" s="223">
        <f>+'Ark1'!S18</f>
        <v>20123.5</v>
      </c>
      <c r="G23" s="223">
        <f t="shared" si="3"/>
        <v>721.5</v>
      </c>
      <c r="H23" s="99">
        <f>+'Ark1'!Y18</f>
        <v>144.07549678731797</v>
      </c>
      <c r="I23" s="178">
        <f t="shared" si="3"/>
        <v>0.82855528428513026</v>
      </c>
      <c r="J23" s="70">
        <f>+'Ark1'!AA18</f>
        <v>32.640849873298222</v>
      </c>
      <c r="K23" s="194"/>
      <c r="L23" s="111">
        <f>+'Ark1'!W18</f>
        <v>59.168832459562203</v>
      </c>
      <c r="M23" s="182">
        <f t="shared" si="4"/>
        <v>0.35886441503072319</v>
      </c>
      <c r="N23" s="110">
        <f>+'Ark1'!AB18</f>
        <v>4.4029519781200195</v>
      </c>
      <c r="O23" s="196">
        <f>+'Ark1'!AC18</f>
        <v>-39.863862836514222</v>
      </c>
      <c r="P23" s="223">
        <f>+'Ark1'!Q18</f>
        <v>1069</v>
      </c>
      <c r="Q23" s="297">
        <f t="shared" si="5"/>
        <v>-130</v>
      </c>
      <c r="R23" s="99">
        <f t="shared" si="6"/>
        <v>18.853601496725911</v>
      </c>
      <c r="S23" s="70">
        <f t="shared" si="7"/>
        <v>2903.7696000000001</v>
      </c>
      <c r="T23" s="15">
        <f t="shared" si="8"/>
        <v>104.20003975991895</v>
      </c>
      <c r="U23" s="113">
        <f t="shared" si="0"/>
        <v>18.853601496725911</v>
      </c>
      <c r="V23" s="6"/>
      <c r="AC23"/>
      <c r="AE23" s="22"/>
      <c r="AF23" s="22"/>
      <c r="AG23" s="23"/>
      <c r="AH23" s="24"/>
      <c r="AI23" s="24"/>
      <c r="AO23" s="222">
        <f t="shared" si="10"/>
        <v>14103</v>
      </c>
      <c r="AP23" s="222">
        <f t="shared" si="11"/>
        <v>153.55162164078587</v>
      </c>
      <c r="AQ23" s="222">
        <f t="shared" si="12"/>
        <v>59.062388971789936</v>
      </c>
    </row>
    <row r="24" spans="1:43" ht="15.6">
      <c r="A24" s="7">
        <v>2013</v>
      </c>
      <c r="B24" s="215">
        <f>+'Ark1'!R19</f>
        <v>19498</v>
      </c>
      <c r="C24" s="15">
        <f t="shared" si="1"/>
        <v>96.742662928874438</v>
      </c>
      <c r="D24" s="6"/>
      <c r="E24" s="215">
        <f t="shared" si="2"/>
        <v>-656.5</v>
      </c>
      <c r="F24" s="223">
        <f>+'Ark1'!S19</f>
        <v>19436</v>
      </c>
      <c r="G24" s="223">
        <f t="shared" si="3"/>
        <v>-687.5</v>
      </c>
      <c r="H24" s="99">
        <f>+'Ark1'!Y19</f>
        <v>143.51662324340955</v>
      </c>
      <c r="I24" s="178">
        <f t="shared" si="3"/>
        <v>-0.55887354390841892</v>
      </c>
      <c r="J24" s="70">
        <f>+'Ark1'!AA19</f>
        <v>32.599181124372762</v>
      </c>
      <c r="K24" s="194"/>
      <c r="L24" s="111">
        <f>+'Ark1'!W19</f>
        <v>59.226126775056599</v>
      </c>
      <c r="M24" s="182">
        <f t="shared" si="4"/>
        <v>5.7294315494395676E-2</v>
      </c>
      <c r="N24" s="110">
        <f>+'Ark1'!AB19</f>
        <v>4.3483879441327096</v>
      </c>
      <c r="O24" s="196">
        <f>+'Ark1'!AC19</f>
        <v>-41.336907963089459</v>
      </c>
      <c r="P24" s="223">
        <f>+'Ark1'!Q19</f>
        <v>926</v>
      </c>
      <c r="Q24" s="297">
        <f t="shared" si="5"/>
        <v>-143</v>
      </c>
      <c r="R24" s="99">
        <f t="shared" si="6"/>
        <v>21.056155507559396</v>
      </c>
      <c r="S24" s="70">
        <f t="shared" si="7"/>
        <v>2798.2871199999995</v>
      </c>
      <c r="T24" s="15">
        <f t="shared" si="8"/>
        <v>96.367394988913702</v>
      </c>
      <c r="U24" s="113">
        <f t="shared" si="0"/>
        <v>21.056155507559396</v>
      </c>
      <c r="V24" s="6"/>
      <c r="AC24"/>
      <c r="AE24" s="22"/>
      <c r="AF24" s="22"/>
      <c r="AG24" s="23"/>
      <c r="AH24" s="24"/>
      <c r="AI24" s="24"/>
      <c r="AO24" s="222">
        <f t="shared" si="10"/>
        <v>14103</v>
      </c>
      <c r="AP24" s="222">
        <f t="shared" si="11"/>
        <v>153.55162164078587</v>
      </c>
      <c r="AQ24" s="222">
        <f t="shared" si="12"/>
        <v>59.062388971789936</v>
      </c>
    </row>
    <row r="25" spans="1:43" ht="15.6">
      <c r="A25" s="7">
        <v>2014</v>
      </c>
      <c r="B25" s="215">
        <f>+'Ark1'!R20</f>
        <v>19885</v>
      </c>
      <c r="C25" s="15">
        <f t="shared" si="1"/>
        <v>101.98481895579033</v>
      </c>
      <c r="D25" s="6"/>
      <c r="E25" s="215">
        <f t="shared" si="2"/>
        <v>387</v>
      </c>
      <c r="F25" s="223">
        <f>+'Ark1'!S20</f>
        <v>19846</v>
      </c>
      <c r="G25" s="223">
        <f t="shared" si="3"/>
        <v>410</v>
      </c>
      <c r="H25" s="99">
        <f>+'Ark1'!Y20</f>
        <v>143.44899673120287</v>
      </c>
      <c r="I25" s="178">
        <f t="shared" si="3"/>
        <v>-6.7626512206686584E-2</v>
      </c>
      <c r="J25" s="70">
        <f>+'Ark1'!AA20</f>
        <v>31.722565866636234</v>
      </c>
      <c r="K25" s="194"/>
      <c r="L25" s="111">
        <f>+'Ark1'!W20</f>
        <v>59.420185427794003</v>
      </c>
      <c r="M25" s="182">
        <f t="shared" si="4"/>
        <v>0.19405865273740375</v>
      </c>
      <c r="N25" s="110">
        <f>+'Ark1'!AB20</f>
        <v>4.3997166369916689</v>
      </c>
      <c r="O25" s="196">
        <f>+'Ark1'!AC20</f>
        <v>-41.29156210825218</v>
      </c>
      <c r="P25" s="223">
        <f>+'Ark1'!Q20</f>
        <v>977</v>
      </c>
      <c r="Q25" s="297">
        <f t="shared" si="5"/>
        <v>51</v>
      </c>
      <c r="R25" s="99">
        <f t="shared" si="6"/>
        <v>20.353121801432959</v>
      </c>
      <c r="S25" s="70">
        <f t="shared" si="7"/>
        <v>2852.4832999999689</v>
      </c>
      <c r="T25" s="15">
        <f t="shared" si="8"/>
        <v>101.93676265786368</v>
      </c>
      <c r="U25" s="113">
        <f t="shared" si="0"/>
        <v>20.353121801432959</v>
      </c>
      <c r="V25" s="6"/>
      <c r="AC25"/>
      <c r="AE25" s="22"/>
      <c r="AF25" s="22"/>
      <c r="AG25" s="23"/>
      <c r="AH25" s="24"/>
      <c r="AI25" s="24"/>
      <c r="AO25" s="222">
        <f t="shared" si="10"/>
        <v>14103</v>
      </c>
      <c r="AP25" s="222">
        <f t="shared" si="11"/>
        <v>153.55162164078587</v>
      </c>
      <c r="AQ25" s="222">
        <f t="shared" si="12"/>
        <v>59.062388971789936</v>
      </c>
    </row>
    <row r="26" spans="1:43" ht="15.6">
      <c r="A26" s="7">
        <v>2015</v>
      </c>
      <c r="B26" s="215">
        <f>+'Ark1'!R21</f>
        <v>20298</v>
      </c>
      <c r="C26" s="15">
        <f t="shared" ref="C26:C30" si="13">100*B26/B25</f>
        <v>102.07694241890873</v>
      </c>
      <c r="D26" s="6"/>
      <c r="E26" s="215">
        <f t="shared" si="2"/>
        <v>413</v>
      </c>
      <c r="F26" s="223">
        <f>+'Ark1'!S21</f>
        <v>20293</v>
      </c>
      <c r="G26" s="223">
        <f t="shared" si="3"/>
        <v>447</v>
      </c>
      <c r="H26" s="99">
        <f>+'Ark1'!Y21</f>
        <v>140.11980983348008</v>
      </c>
      <c r="I26" s="178">
        <f t="shared" si="3"/>
        <v>-3.3291868977227921</v>
      </c>
      <c r="J26" s="70">
        <f>+'Ark1'!AA21</f>
        <v>31.064764691361098</v>
      </c>
      <c r="K26" s="194"/>
      <c r="L26" s="111">
        <f>+'Ark1'!W21</f>
        <v>59.469078007194597</v>
      </c>
      <c r="M26" s="182">
        <f t="shared" si="4"/>
        <v>4.8892579400593661E-2</v>
      </c>
      <c r="N26" s="110">
        <f>+'Ark1'!AB21</f>
        <v>4.2945316785676724</v>
      </c>
      <c r="O26" s="196">
        <f>+'Ark1'!AC21</f>
        <v>-33.853002105340721</v>
      </c>
      <c r="P26" s="223">
        <f>+'Ark1'!Q21</f>
        <v>1095</v>
      </c>
      <c r="Q26" s="297">
        <f t="shared" si="5"/>
        <v>118</v>
      </c>
      <c r="R26" s="99">
        <f t="shared" si="6"/>
        <v>18.536986301369861</v>
      </c>
      <c r="S26" s="70">
        <f t="shared" si="7"/>
        <v>2844.1518999999785</v>
      </c>
      <c r="T26" s="15">
        <f t="shared" ref="T26:T30" si="14">100*S26/S25</f>
        <v>99.70792467040944</v>
      </c>
      <c r="U26" s="113">
        <f t="shared" si="0"/>
        <v>18.536986301369861</v>
      </c>
      <c r="V26" s="6"/>
      <c r="AC26"/>
      <c r="AE26" s="22"/>
      <c r="AF26" s="22"/>
      <c r="AG26" s="23"/>
      <c r="AH26" s="24"/>
      <c r="AI26" s="24"/>
      <c r="AO26" s="222">
        <f t="shared" si="10"/>
        <v>14103</v>
      </c>
      <c r="AP26" s="222">
        <f t="shared" si="11"/>
        <v>153.55162164078587</v>
      </c>
      <c r="AQ26" s="222">
        <f t="shared" si="12"/>
        <v>59.062388971789936</v>
      </c>
    </row>
    <row r="27" spans="1:43" ht="15.6">
      <c r="A27" s="7">
        <v>2016</v>
      </c>
      <c r="B27" s="215">
        <f>+'Ark1'!R22</f>
        <v>14974</v>
      </c>
      <c r="C27" s="15">
        <f t="shared" si="13"/>
        <v>73.770814858606755</v>
      </c>
      <c r="D27" s="6"/>
      <c r="E27" s="215">
        <f>+B27-B26</f>
        <v>-5324</v>
      </c>
      <c r="F27" s="223">
        <f>+'Ark1'!S22</f>
        <v>14958</v>
      </c>
      <c r="G27" s="223">
        <f>+F27-F26</f>
        <v>-5335</v>
      </c>
      <c r="H27" s="99">
        <f>+'Ark1'!Y22</f>
        <v>150.15997061573412</v>
      </c>
      <c r="I27" s="178">
        <f>+H27-H26</f>
        <v>10.040160782254048</v>
      </c>
      <c r="J27" s="70">
        <f>+'Ark1'!AA22</f>
        <v>29.640398810308959</v>
      </c>
      <c r="K27" s="194"/>
      <c r="L27" s="111">
        <f>+'Ark1'!W22</f>
        <v>59.155234657039721</v>
      </c>
      <c r="M27" s="182">
        <f>+L27-L26</f>
        <v>-0.31384335015487608</v>
      </c>
      <c r="N27" s="110">
        <f>+'Ark1'!AB22</f>
        <v>4.6251776209743012</v>
      </c>
      <c r="O27" s="196">
        <f>+'Ark1'!AC22</f>
        <v>-43.426960043792803</v>
      </c>
      <c r="P27" s="223">
        <f>+'Ark1'!Q22</f>
        <v>671</v>
      </c>
      <c r="Q27" s="297">
        <f t="shared" si="5"/>
        <v>-424</v>
      </c>
      <c r="R27" s="99">
        <f>+B27/P27</f>
        <v>22.315946348733235</v>
      </c>
      <c r="S27" s="70">
        <f>+B27*H27/1000</f>
        <v>2248.4954000000025</v>
      </c>
      <c r="T27" s="15">
        <f t="shared" si="14"/>
        <v>79.056797212554628</v>
      </c>
      <c r="U27" s="113">
        <f t="shared" si="0"/>
        <v>22.315946348733235</v>
      </c>
      <c r="V27" s="6"/>
      <c r="AC27"/>
      <c r="AE27" s="22"/>
      <c r="AF27" s="22"/>
      <c r="AG27" s="23"/>
      <c r="AH27" s="24"/>
      <c r="AI27" s="24"/>
      <c r="AO27" s="222">
        <f t="shared" si="10"/>
        <v>14103</v>
      </c>
      <c r="AP27" s="222">
        <f t="shared" si="11"/>
        <v>153.55162164078587</v>
      </c>
      <c r="AQ27" s="222">
        <f t="shared" si="12"/>
        <v>59.062388971789936</v>
      </c>
    </row>
    <row r="28" spans="1:43" ht="15.6">
      <c r="A28" s="7">
        <v>2017</v>
      </c>
      <c r="B28" s="215">
        <f>+'Ark1'!R23</f>
        <v>14230</v>
      </c>
      <c r="C28" s="15">
        <f t="shared" si="13"/>
        <v>95.031387738747156</v>
      </c>
      <c r="D28" s="6"/>
      <c r="E28" s="215">
        <f>+B28-B27</f>
        <v>-744</v>
      </c>
      <c r="F28" s="223">
        <f>+'Ark1'!S23</f>
        <v>14230</v>
      </c>
      <c r="G28" s="223">
        <f>+F28-F27</f>
        <v>-728</v>
      </c>
      <c r="H28" s="99">
        <f>+'Ark1'!Y23</f>
        <v>152.19445537596579</v>
      </c>
      <c r="I28" s="178">
        <f>+H28-H27</f>
        <v>2.0344847602316634</v>
      </c>
      <c r="J28" s="70">
        <f>+'Ark1'!AA23</f>
        <v>29.527945257443797</v>
      </c>
      <c r="K28" s="194"/>
      <c r="L28" s="111">
        <f>+'Ark1'!W23</f>
        <v>58.788193956430078</v>
      </c>
      <c r="M28" s="182">
        <f>+L28-L27</f>
        <v>-0.36704070060964256</v>
      </c>
      <c r="N28" s="110">
        <f>+'Ark1'!AB23</f>
        <v>4.8365963809980173</v>
      </c>
      <c r="O28" s="196">
        <f>+'Ark1'!AC23</f>
        <v>-46.67690360633992</v>
      </c>
      <c r="P28" s="223">
        <f>+'Ark1'!Q23</f>
        <v>677</v>
      </c>
      <c r="Q28" s="297">
        <f t="shared" si="5"/>
        <v>6</v>
      </c>
      <c r="R28" s="99">
        <f>+B28/P28</f>
        <v>21.0192023633678</v>
      </c>
      <c r="S28" s="70">
        <f>+B28*H28/1000</f>
        <v>2165.7270999999932</v>
      </c>
      <c r="T28" s="15">
        <f t="shared" si="14"/>
        <v>96.318947328066173</v>
      </c>
      <c r="U28" s="113">
        <f t="shared" si="0"/>
        <v>21.0192023633678</v>
      </c>
      <c r="V28" s="6"/>
      <c r="AC28"/>
      <c r="AE28" s="22"/>
      <c r="AF28" s="22"/>
      <c r="AG28" s="23"/>
      <c r="AH28" s="24"/>
      <c r="AI28" s="24"/>
      <c r="AO28" s="222">
        <f t="shared" si="10"/>
        <v>14103</v>
      </c>
      <c r="AP28" s="222">
        <f t="shared" si="11"/>
        <v>153.55162164078587</v>
      </c>
      <c r="AQ28" s="222">
        <f t="shared" si="12"/>
        <v>59.062388971789936</v>
      </c>
    </row>
    <row r="29" spans="1:43" ht="15.6">
      <c r="A29" s="7">
        <v>2018</v>
      </c>
      <c r="B29" s="215">
        <f>+'Ark1'!R24</f>
        <v>15507</v>
      </c>
      <c r="C29" s="15">
        <f t="shared" si="13"/>
        <v>108.97399859451862</v>
      </c>
      <c r="D29" s="6"/>
      <c r="E29" s="215">
        <f>+B29-B28</f>
        <v>1277</v>
      </c>
      <c r="F29" s="223">
        <f>+'Ark1'!S24</f>
        <v>15506</v>
      </c>
      <c r="G29" s="223">
        <f>+F29-F28</f>
        <v>1276</v>
      </c>
      <c r="H29" s="99">
        <f>+'Ark1'!Y24</f>
        <v>153.28790868639888</v>
      </c>
      <c r="I29" s="178">
        <f>+H29-H28</f>
        <v>1.093453310433091</v>
      </c>
      <c r="J29" s="70">
        <f>+'Ark1'!AA24</f>
        <v>31.005353942211993</v>
      </c>
      <c r="K29" s="194"/>
      <c r="L29" s="111">
        <f>+'Ark1'!W24</f>
        <v>58.69231265316651</v>
      </c>
      <c r="M29" s="182">
        <f>+L29-L28</f>
        <v>-9.5881303263567474E-2</v>
      </c>
      <c r="N29" s="110">
        <f>+'Ark1'!AB24</f>
        <v>4.8992231730640148</v>
      </c>
      <c r="O29" s="196">
        <f>+'Ark1'!AC24</f>
        <v>-48.337121570647511</v>
      </c>
      <c r="P29" s="223">
        <f>+'Ark1'!Q24</f>
        <v>642</v>
      </c>
      <c r="Q29" s="297">
        <f t="shared" si="5"/>
        <v>-35</v>
      </c>
      <c r="R29" s="99">
        <f>+B29/P29</f>
        <v>24.154205607476637</v>
      </c>
      <c r="S29" s="70">
        <f>+B29*H29/1000</f>
        <v>2377.0355999999874</v>
      </c>
      <c r="T29" s="15">
        <f t="shared" si="14"/>
        <v>109.75693105562537</v>
      </c>
      <c r="U29" s="113">
        <f t="shared" si="0"/>
        <v>24.154205607476637</v>
      </c>
      <c r="V29" s="6"/>
      <c r="AC29"/>
      <c r="AE29" s="22"/>
      <c r="AF29" s="22"/>
      <c r="AG29" s="23"/>
      <c r="AH29" s="24"/>
      <c r="AI29" s="24"/>
      <c r="AO29" s="222">
        <f t="shared" si="10"/>
        <v>14103</v>
      </c>
      <c r="AP29" s="222">
        <f t="shared" si="11"/>
        <v>153.55162164078587</v>
      </c>
      <c r="AQ29" s="222">
        <f t="shared" si="12"/>
        <v>59.062388971789936</v>
      </c>
    </row>
    <row r="30" spans="1:43" ht="15.6">
      <c r="A30" s="7">
        <v>2019</v>
      </c>
      <c r="B30" s="215">
        <f>+'Ark1'!R25</f>
        <v>14422</v>
      </c>
      <c r="C30" s="15">
        <f t="shared" si="13"/>
        <v>93.00315986328755</v>
      </c>
      <c r="D30" s="6"/>
      <c r="E30" s="215">
        <f>+B30-B29</f>
        <v>-1085</v>
      </c>
      <c r="F30" s="223">
        <f>+'Ark1'!S25</f>
        <v>14388</v>
      </c>
      <c r="G30" s="223">
        <f>+F30-F29</f>
        <v>-1118</v>
      </c>
      <c r="H30" s="99">
        <f>+'Ark1'!Y25</f>
        <v>152.44912217445565</v>
      </c>
      <c r="I30" s="178">
        <f>+H30-H29</f>
        <v>-0.83878651194322629</v>
      </c>
      <c r="J30" s="70">
        <f>+'Ark1'!AA25</f>
        <v>30.55605652821697</v>
      </c>
      <c r="K30" s="194"/>
      <c r="L30" s="111">
        <f>+'Ark1'!W25</f>
        <v>59.208159577425619</v>
      </c>
      <c r="M30" s="182">
        <f>+L30-L29</f>
        <v>0.51584692425910816</v>
      </c>
      <c r="N30" s="110">
        <f>+'Ark1'!AB25</f>
        <v>4.6586538256717152</v>
      </c>
      <c r="O30" s="196">
        <f>+'Ark1'!AC25</f>
        <v>-45.555559149717723</v>
      </c>
      <c r="P30" s="223">
        <f>+'Ark1'!Q25</f>
        <v>656</v>
      </c>
      <c r="Q30" s="297">
        <f t="shared" si="5"/>
        <v>14</v>
      </c>
      <c r="R30" s="99">
        <f>+B30/P30</f>
        <v>21.984756097560975</v>
      </c>
      <c r="S30" s="70">
        <f>+B30*H30/1000</f>
        <v>2198.6212399999995</v>
      </c>
      <c r="T30" s="15">
        <f t="shared" si="14"/>
        <v>92.494249560251063</v>
      </c>
      <c r="U30" s="113">
        <f t="shared" si="0"/>
        <v>21.984756097560975</v>
      </c>
      <c r="V30" s="6"/>
      <c r="AC30"/>
      <c r="AE30" s="22"/>
      <c r="AF30" s="22"/>
      <c r="AG30" s="23"/>
      <c r="AH30" s="24"/>
      <c r="AI30" s="24"/>
      <c r="AO30" s="222">
        <f t="shared" si="10"/>
        <v>14103</v>
      </c>
      <c r="AP30" s="222">
        <f t="shared" si="11"/>
        <v>153.55162164078587</v>
      </c>
      <c r="AQ30" s="222">
        <f t="shared" si="12"/>
        <v>59.062388971789936</v>
      </c>
    </row>
    <row r="31" spans="1:43" ht="15.6">
      <c r="A31" s="7">
        <v>2020</v>
      </c>
      <c r="B31" s="215">
        <f>+'Ark1'!R26</f>
        <v>14056</v>
      </c>
      <c r="C31" s="15">
        <f t="shared" ref="C31" si="15">100*B31/B30</f>
        <v>97.462210511718212</v>
      </c>
      <c r="D31" s="6"/>
      <c r="E31" s="215">
        <f t="shared" ref="E31" si="16">+B31-B30</f>
        <v>-366</v>
      </c>
      <c r="F31" s="223">
        <f>+'Ark1'!S26</f>
        <v>14056</v>
      </c>
      <c r="G31" s="223">
        <f t="shared" ref="G31" si="17">+F31-F30</f>
        <v>-332</v>
      </c>
      <c r="H31" s="99">
        <f>+'Ark1'!Y26</f>
        <v>151.85766505406951</v>
      </c>
      <c r="I31" s="178">
        <f t="shared" ref="I31" si="18">+H31-H30</f>
        <v>-0.59145712038613851</v>
      </c>
      <c r="J31" s="70">
        <f>+'Ark1'!AA26</f>
        <v>30.529786208594057</v>
      </c>
      <c r="K31" s="194"/>
      <c r="L31" s="111">
        <f>+'Ark1'!W26</f>
        <v>59.306203756402965</v>
      </c>
      <c r="M31" s="182">
        <f t="shared" ref="M31" si="19">+L31-L30</f>
        <v>9.8044178977346519E-2</v>
      </c>
      <c r="N31" s="110">
        <f>+'Ark1'!AB26</f>
        <v>4.5663864539747117</v>
      </c>
      <c r="O31" s="196">
        <f>+'Ark1'!AC26</f>
        <v>-44.095375923462051</v>
      </c>
      <c r="P31" s="223">
        <f>+'Ark1'!Q26</f>
        <v>601</v>
      </c>
      <c r="Q31" s="297">
        <f t="shared" si="5"/>
        <v>-55</v>
      </c>
      <c r="R31" s="99">
        <f t="shared" ref="R31" si="20">+B31/P31</f>
        <v>23.387687188019967</v>
      </c>
      <c r="S31" s="70">
        <f t="shared" ref="S31" si="21">+B31*H31/1000</f>
        <v>2134.5113400000014</v>
      </c>
      <c r="T31" s="15">
        <f t="shared" ref="T31" si="22">100*S31/S30</f>
        <v>97.084086206681135</v>
      </c>
      <c r="U31" s="113">
        <f t="shared" si="0"/>
        <v>23.387687188019967</v>
      </c>
      <c r="V31" s="6"/>
      <c r="AC31"/>
      <c r="AE31" s="22"/>
      <c r="AF31" s="22"/>
      <c r="AG31" s="23"/>
      <c r="AH31" s="24"/>
      <c r="AI31" s="24"/>
      <c r="AO31" s="222">
        <f t="shared" si="10"/>
        <v>14103</v>
      </c>
      <c r="AP31" s="222">
        <f t="shared" si="11"/>
        <v>153.55162164078587</v>
      </c>
      <c r="AQ31" s="222">
        <f t="shared" si="12"/>
        <v>59.062388971789936</v>
      </c>
    </row>
    <row r="32" spans="1:43" ht="15.6">
      <c r="A32" s="7">
        <v>2021</v>
      </c>
      <c r="B32" s="215">
        <f>+'Ark1'!R27</f>
        <v>14696</v>
      </c>
      <c r="C32" s="15">
        <f t="shared" ref="C32" si="23">100*B32/B31</f>
        <v>104.55321570859419</v>
      </c>
      <c r="D32" s="6"/>
      <c r="E32" s="215">
        <f t="shared" ref="E32" si="24">+B32-B31</f>
        <v>640</v>
      </c>
      <c r="F32" s="223">
        <f>+'Ark1'!S27</f>
        <v>14696</v>
      </c>
      <c r="G32" s="223">
        <f t="shared" ref="G32" si="25">+F32-F31</f>
        <v>640</v>
      </c>
      <c r="H32" s="99">
        <f>+'Ark1'!Y27</f>
        <v>153.1680811105058</v>
      </c>
      <c r="I32" s="178">
        <f t="shared" ref="I32" si="26">+H32-H31</f>
        <v>1.3104160564362815</v>
      </c>
      <c r="J32" s="70">
        <f>+'Ark1'!AA27</f>
        <v>29.934667003579712</v>
      </c>
      <c r="K32" s="194"/>
      <c r="L32" s="111">
        <f>+'Ark1'!W27</f>
        <v>59.205021774632563</v>
      </c>
      <c r="M32" s="182">
        <f t="shared" ref="M32" si="27">+L32-L31</f>
        <v>-0.10118198177040227</v>
      </c>
      <c r="N32" s="110">
        <f>+'Ark1'!AB27</f>
        <v>4.4075922196605042</v>
      </c>
      <c r="O32" s="196">
        <f>+'Ark1'!AC27</f>
        <v>-42.402326951909409</v>
      </c>
      <c r="P32" s="223">
        <f>+'Ark1'!Q27</f>
        <v>628</v>
      </c>
      <c r="Q32" s="297">
        <f t="shared" si="5"/>
        <v>27</v>
      </c>
      <c r="R32" s="99">
        <f t="shared" ref="R32" si="28">+B32/P32</f>
        <v>23.401273885350317</v>
      </c>
      <c r="S32" s="70">
        <f t="shared" ref="S32" si="29">+B32*H32/1000</f>
        <v>2250.958119999993</v>
      </c>
      <c r="T32" s="15">
        <f t="shared" ref="T32" si="30">100*S32/S31</f>
        <v>105.4554303749912</v>
      </c>
      <c r="U32" s="113">
        <f t="shared" si="0"/>
        <v>23.401273885350317</v>
      </c>
      <c r="V32" s="6"/>
      <c r="AC32"/>
      <c r="AE32" s="22"/>
      <c r="AF32" s="22"/>
      <c r="AG32" s="23"/>
      <c r="AH32" s="24"/>
      <c r="AI32" s="24"/>
      <c r="AO32" s="222">
        <f t="shared" si="10"/>
        <v>14103</v>
      </c>
      <c r="AP32" s="222">
        <f t="shared" si="11"/>
        <v>153.55162164078587</v>
      </c>
      <c r="AQ32" s="222">
        <f t="shared" si="12"/>
        <v>59.062388971789936</v>
      </c>
    </row>
    <row r="33" spans="1:43" ht="15.6">
      <c r="A33" s="7">
        <v>2022</v>
      </c>
      <c r="B33" s="215">
        <f>+'Ark1'!R28</f>
        <v>14770</v>
      </c>
      <c r="C33" s="15">
        <f t="shared" ref="C33" si="31">100*B33/B32</f>
        <v>100.50353837778988</v>
      </c>
      <c r="D33" s="6"/>
      <c r="E33" s="215">
        <f t="shared" ref="E33" si="32">+B33-B32</f>
        <v>74</v>
      </c>
      <c r="F33" s="223">
        <f>+'Ark1'!S28</f>
        <v>14730</v>
      </c>
      <c r="G33" s="223">
        <f t="shared" ref="G33" si="33">+F33-F32</f>
        <v>34</v>
      </c>
      <c r="H33" s="99">
        <f>+'Ark1'!Y28</f>
        <v>154.28108124576843</v>
      </c>
      <c r="I33" s="178">
        <f t="shared" ref="I33" si="34">+H33-H32</f>
        <v>1.113000135262638</v>
      </c>
      <c r="J33" s="70">
        <f>+'Ark1'!AA28</f>
        <v>30.449205868039432</v>
      </c>
      <c r="K33" s="194"/>
      <c r="L33" s="111">
        <f>+'Ark1'!W28</f>
        <v>59.064019008825539</v>
      </c>
      <c r="M33" s="182">
        <f t="shared" ref="M33" si="35">+L33-L32</f>
        <v>-0.14100276580702342</v>
      </c>
      <c r="N33" s="110">
        <f>+'Ark1'!AB28</f>
        <v>4.583143278720887</v>
      </c>
      <c r="O33" s="196">
        <f>+'Ark1'!AC28</f>
        <v>-43.037586802137255</v>
      </c>
      <c r="P33" s="223">
        <f>+'Ark1'!Q28</f>
        <v>653</v>
      </c>
      <c r="Q33" s="297">
        <f t="shared" si="5"/>
        <v>25</v>
      </c>
      <c r="R33" s="99">
        <f t="shared" ref="R33" si="36">+B33/P33</f>
        <v>22.618683001531394</v>
      </c>
      <c r="S33" s="70">
        <f t="shared" ref="S33" si="37">+B33*H33/1000</f>
        <v>2278.7315699999999</v>
      </c>
      <c r="T33" s="15">
        <f t="shared" ref="T33" si="38">100*S33/S32</f>
        <v>101.2338501437782</v>
      </c>
      <c r="U33" s="113">
        <f t="shared" ref="U33" si="39">+B33/P33</f>
        <v>22.618683001531394</v>
      </c>
      <c r="V33" s="6"/>
      <c r="AC33"/>
      <c r="AE33" s="22"/>
      <c r="AF33" s="22"/>
      <c r="AG33" s="23"/>
      <c r="AH33" s="24"/>
      <c r="AI33" s="24"/>
      <c r="AO33" s="222">
        <f t="shared" si="10"/>
        <v>14103</v>
      </c>
      <c r="AP33" s="222">
        <f t="shared" si="11"/>
        <v>153.55162164078587</v>
      </c>
      <c r="AQ33" s="222">
        <f t="shared" si="12"/>
        <v>59.062388971789936</v>
      </c>
    </row>
    <row r="34" spans="1:43" s="301" customFormat="1" ht="15.6">
      <c r="A34" s="7">
        <v>2023</v>
      </c>
      <c r="B34" s="215">
        <f>+'Ark1'!R29</f>
        <v>14590</v>
      </c>
      <c r="C34" s="15">
        <f t="shared" ref="C34:C35" si="40">100*B34/B33</f>
        <v>98.781313473256603</v>
      </c>
      <c r="D34" s="6"/>
      <c r="E34" s="215">
        <f t="shared" ref="E34:E35" si="41">+B34-B33</f>
        <v>-180</v>
      </c>
      <c r="F34" s="223">
        <f>+'Ark1'!S29</f>
        <v>14570</v>
      </c>
      <c r="G34" s="223">
        <f t="shared" ref="G34:G35" si="42">+F34-F33</f>
        <v>-160</v>
      </c>
      <c r="H34" s="99">
        <f>+'Ark1'!Y29</f>
        <v>154.85243317340587</v>
      </c>
      <c r="I34" s="178">
        <f t="shared" ref="I34:I35" si="43">+H34-H33</f>
        <v>0.57135192763743703</v>
      </c>
      <c r="J34" s="70">
        <f>+'Ark1'!AA29</f>
        <v>31.138379947421409</v>
      </c>
      <c r="K34" s="194"/>
      <c r="L34" s="111">
        <f>+'Ark1'!W29</f>
        <v>59.098833218943021</v>
      </c>
      <c r="M34" s="182">
        <f t="shared" ref="M34:M35" si="44">+L34-L33</f>
        <v>3.4814210117481537E-2</v>
      </c>
      <c r="N34" s="110">
        <f>+'Ark1'!AB29</f>
        <v>4.7693087674994628</v>
      </c>
      <c r="O34" s="196">
        <f>+'Ark1'!AC29</f>
        <v>-41.502826796921624</v>
      </c>
      <c r="P34" s="223">
        <f>+'Ark1'!Q29</f>
        <v>600</v>
      </c>
      <c r="Q34" s="297">
        <f t="shared" ref="Q34:Q35" si="45">+P34-P33</f>
        <v>-53</v>
      </c>
      <c r="R34" s="99">
        <f t="shared" ref="R34:R35" si="46">+B34/P34</f>
        <v>24.316666666666666</v>
      </c>
      <c r="S34" s="70">
        <f t="shared" ref="S34:S35" si="47">+B34*H34/1000</f>
        <v>2259.2969999999918</v>
      </c>
      <c r="T34" s="15">
        <f t="shared" ref="T34:T35" si="48">100*S34/S33</f>
        <v>99.147132103848108</v>
      </c>
      <c r="U34" s="113">
        <f t="shared" ref="U34:U35" si="49">+B34/P34</f>
        <v>24.316666666666666</v>
      </c>
      <c r="V34" s="6"/>
      <c r="X34" s="96"/>
      <c r="AE34" s="22"/>
      <c r="AF34" s="22"/>
      <c r="AG34" s="23"/>
      <c r="AH34" s="24"/>
      <c r="AI34" s="24"/>
      <c r="AO34" s="302">
        <f t="shared" si="10"/>
        <v>14103</v>
      </c>
      <c r="AP34" s="302">
        <f t="shared" si="11"/>
        <v>153.55162164078587</v>
      </c>
      <c r="AQ34" s="302">
        <f t="shared" si="12"/>
        <v>59.062388971789936</v>
      </c>
    </row>
    <row r="35" spans="1:43" ht="15.6">
      <c r="A35" s="7">
        <v>2024</v>
      </c>
      <c r="B35" s="215">
        <f>+'Ark1'!R30</f>
        <v>14103</v>
      </c>
      <c r="C35" s="15">
        <f t="shared" si="40"/>
        <v>96.662097326936262</v>
      </c>
      <c r="D35" s="6"/>
      <c r="E35" s="215">
        <f t="shared" si="41"/>
        <v>-487</v>
      </c>
      <c r="F35" s="223">
        <f>+'Ark1'!S30</f>
        <v>14073</v>
      </c>
      <c r="G35" s="223">
        <f t="shared" si="42"/>
        <v>-497</v>
      </c>
      <c r="H35" s="99">
        <f>+'Ark1'!Y30</f>
        <v>153.55162164078587</v>
      </c>
      <c r="I35" s="178">
        <f t="shared" si="43"/>
        <v>-1.3008115326200027</v>
      </c>
      <c r="J35" s="70">
        <f>+'Ark1'!AA30</f>
        <v>30.646082363851271</v>
      </c>
      <c r="K35" s="194"/>
      <c r="L35" s="111">
        <f>+'Ark1'!W30</f>
        <v>59.062388971789936</v>
      </c>
      <c r="M35" s="182">
        <f t="shared" si="44"/>
        <v>-3.644424715308503E-2</v>
      </c>
      <c r="N35" s="110">
        <f>+'Ark1'!AB30</f>
        <v>4.5704821802945643</v>
      </c>
      <c r="O35" s="196">
        <f>+'Ark1'!AC30</f>
        <v>-39.174876594691071</v>
      </c>
      <c r="P35" s="223">
        <f>+'Ark1'!Q30</f>
        <v>538</v>
      </c>
      <c r="Q35" s="297">
        <f t="shared" si="45"/>
        <v>-62</v>
      </c>
      <c r="R35" s="99">
        <f t="shared" si="46"/>
        <v>26.213754646840147</v>
      </c>
      <c r="S35" s="70">
        <f t="shared" si="47"/>
        <v>2165.5385200000032</v>
      </c>
      <c r="T35" s="15">
        <f t="shared" si="48"/>
        <v>95.850103815479386</v>
      </c>
      <c r="U35" s="113">
        <f t="shared" si="49"/>
        <v>26.213754646840147</v>
      </c>
      <c r="V35" s="6"/>
      <c r="AC35"/>
      <c r="AE35" s="22"/>
      <c r="AF35" s="22"/>
      <c r="AG35" s="23"/>
      <c r="AH35" s="24"/>
      <c r="AI35" s="24"/>
      <c r="AO35" s="302">
        <f t="shared" si="10"/>
        <v>14103</v>
      </c>
      <c r="AP35" s="302">
        <f t="shared" si="11"/>
        <v>153.55162164078587</v>
      </c>
      <c r="AQ35" s="302">
        <f t="shared" si="12"/>
        <v>59.062388971789936</v>
      </c>
    </row>
    <row r="36" spans="1:43">
      <c r="A36" s="6"/>
      <c r="B36" s="6"/>
      <c r="C36" s="6"/>
      <c r="D36" s="6"/>
      <c r="E36" s="288"/>
      <c r="F36" s="6"/>
      <c r="G36" s="277"/>
      <c r="H36" s="6"/>
      <c r="I36" s="6"/>
      <c r="J36" s="186"/>
      <c r="K36" s="194"/>
      <c r="L36" s="6"/>
      <c r="M36" s="6"/>
      <c r="N36" s="6"/>
      <c r="O36" s="186"/>
      <c r="P36" s="277"/>
      <c r="Q36" s="294"/>
      <c r="R36" s="103"/>
      <c r="S36" s="186"/>
      <c r="T36" s="6"/>
      <c r="U36" s="6"/>
      <c r="V36" s="6"/>
      <c r="AC36"/>
    </row>
    <row r="37" spans="1:43">
      <c r="A37" t="s">
        <v>2</v>
      </c>
    </row>
    <row r="125" spans="1:31">
      <c r="V125" s="29"/>
      <c r="W125" s="29"/>
      <c r="X125" s="105"/>
      <c r="Y125" s="29"/>
      <c r="Z125" s="29"/>
    </row>
    <row r="126" spans="1:31">
      <c r="A126" s="29"/>
      <c r="B126" s="29"/>
      <c r="C126" s="29"/>
      <c r="D126" s="29"/>
      <c r="E126" s="290"/>
      <c r="F126" s="29"/>
      <c r="G126" s="279"/>
      <c r="H126" s="29"/>
      <c r="I126" s="29"/>
      <c r="J126" s="197"/>
      <c r="K126" s="197"/>
      <c r="L126" s="29"/>
      <c r="M126" s="29"/>
      <c r="N126" s="29"/>
      <c r="O126" s="197"/>
      <c r="P126" s="279"/>
      <c r="Q126" s="299"/>
      <c r="R126" s="29"/>
      <c r="S126" s="197"/>
      <c r="T126" s="29"/>
      <c r="U126" s="117"/>
      <c r="V126" s="33"/>
      <c r="W126" s="33"/>
      <c r="X126" s="106"/>
      <c r="Y126" s="33"/>
      <c r="Z126" s="33"/>
      <c r="AE126" s="117"/>
    </row>
    <row r="127" spans="1:31">
      <c r="A127" s="33"/>
      <c r="B127" s="33"/>
      <c r="C127" s="33"/>
      <c r="D127" s="33"/>
      <c r="E127" s="291"/>
      <c r="F127" s="33"/>
      <c r="G127" s="280"/>
      <c r="H127" s="33"/>
      <c r="I127" s="33"/>
      <c r="J127" s="198"/>
      <c r="K127" s="198"/>
      <c r="L127" s="33"/>
      <c r="M127" s="33"/>
      <c r="N127" s="33"/>
      <c r="O127" s="198"/>
      <c r="P127" s="280"/>
      <c r="Q127" s="300"/>
      <c r="R127" s="33"/>
      <c r="S127" s="198"/>
      <c r="T127" s="33"/>
      <c r="U127" s="33"/>
      <c r="V127" s="33"/>
      <c r="W127" s="33"/>
      <c r="X127" s="106"/>
      <c r="Y127" s="33"/>
      <c r="Z127" s="33"/>
      <c r="AE127" s="33"/>
    </row>
    <row r="128" spans="1:31">
      <c r="A128" s="33"/>
      <c r="B128" s="33"/>
      <c r="C128" s="33"/>
      <c r="D128" s="33"/>
      <c r="E128" s="291"/>
      <c r="F128" s="33"/>
      <c r="G128" s="280"/>
      <c r="H128" s="33"/>
      <c r="I128" s="33"/>
      <c r="J128" s="198"/>
      <c r="K128" s="198"/>
      <c r="L128" s="33"/>
      <c r="M128" s="33"/>
      <c r="N128" s="33"/>
      <c r="O128" s="198"/>
      <c r="P128" s="280"/>
      <c r="Q128" s="300"/>
      <c r="R128" s="33"/>
      <c r="S128" s="198"/>
      <c r="T128" s="33"/>
      <c r="U128" s="33"/>
      <c r="V128" s="33"/>
      <c r="W128" s="33"/>
      <c r="X128" s="106"/>
      <c r="Y128" s="33"/>
      <c r="Z128" s="33"/>
      <c r="AE128" s="33"/>
    </row>
    <row r="129" spans="1:31">
      <c r="A129" s="33"/>
      <c r="B129" s="33"/>
      <c r="C129" s="33"/>
      <c r="D129" s="33"/>
      <c r="E129" s="291"/>
      <c r="F129" s="33"/>
      <c r="G129" s="280"/>
      <c r="H129" s="33"/>
      <c r="I129" s="33"/>
      <c r="J129" s="198"/>
      <c r="K129" s="198"/>
      <c r="L129" s="33"/>
      <c r="M129" s="33"/>
      <c r="N129" s="33"/>
      <c r="O129" s="198"/>
      <c r="P129" s="280"/>
      <c r="Q129" s="300"/>
      <c r="R129" s="33"/>
      <c r="S129" s="198"/>
      <c r="T129" s="33"/>
      <c r="U129" s="33"/>
      <c r="V129" s="33"/>
      <c r="W129" s="33"/>
      <c r="X129" s="106"/>
      <c r="Y129" s="33"/>
      <c r="Z129" s="33"/>
      <c r="AE129" s="33"/>
    </row>
    <row r="130" spans="1:31">
      <c r="A130" s="33"/>
      <c r="B130" s="33"/>
      <c r="C130" s="33"/>
      <c r="D130" s="33"/>
      <c r="E130" s="291"/>
      <c r="F130" s="33"/>
      <c r="G130" s="280"/>
      <c r="H130" s="33"/>
      <c r="I130" s="33"/>
      <c r="J130" s="198"/>
      <c r="K130" s="198"/>
      <c r="L130" s="33"/>
      <c r="M130" s="33"/>
      <c r="N130" s="33"/>
      <c r="O130" s="198"/>
      <c r="P130" s="280"/>
      <c r="Q130" s="300"/>
      <c r="R130" s="33"/>
      <c r="S130" s="198"/>
      <c r="T130" s="33"/>
      <c r="U130" s="33"/>
      <c r="V130" s="33"/>
      <c r="W130" s="33"/>
      <c r="X130" s="106"/>
      <c r="Y130" s="33"/>
      <c r="Z130" s="33"/>
      <c r="AE130" s="33"/>
    </row>
    <row r="131" spans="1:31">
      <c r="A131" s="33"/>
      <c r="B131" s="33"/>
      <c r="C131" s="33"/>
      <c r="D131" s="33"/>
      <c r="E131" s="291"/>
      <c r="F131" s="33"/>
      <c r="G131" s="280"/>
      <c r="H131" s="33"/>
      <c r="I131" s="33"/>
      <c r="J131" s="198"/>
      <c r="K131" s="198"/>
      <c r="L131" s="33"/>
      <c r="M131" s="33"/>
      <c r="N131" s="33"/>
      <c r="O131" s="198"/>
      <c r="P131" s="280"/>
      <c r="Q131" s="300"/>
      <c r="R131" s="33"/>
      <c r="S131" s="198"/>
      <c r="T131" s="33"/>
      <c r="U131" s="33"/>
      <c r="V131" s="33"/>
      <c r="W131" s="33"/>
      <c r="X131" s="106"/>
      <c r="Y131" s="33"/>
      <c r="Z131" s="33"/>
      <c r="AE131" s="33"/>
    </row>
    <row r="132" spans="1:31">
      <c r="A132" s="33"/>
      <c r="B132" s="33"/>
      <c r="C132" s="33"/>
      <c r="D132" s="33"/>
      <c r="E132" s="291"/>
      <c r="F132" s="33"/>
      <c r="G132" s="280"/>
      <c r="H132" s="33"/>
      <c r="I132" s="33"/>
      <c r="J132" s="198"/>
      <c r="K132" s="198"/>
      <c r="L132" s="33"/>
      <c r="M132" s="33"/>
      <c r="N132" s="33"/>
      <c r="O132" s="198"/>
      <c r="P132" s="280"/>
      <c r="Q132" s="300"/>
      <c r="R132" s="33"/>
      <c r="S132" s="198"/>
      <c r="T132" s="33"/>
      <c r="U132" s="33"/>
      <c r="V132" s="33"/>
      <c r="W132" s="33"/>
      <c r="X132" s="106"/>
      <c r="Y132" s="33"/>
      <c r="Z132" s="33"/>
      <c r="AE132" s="33"/>
    </row>
    <row r="133" spans="1:31">
      <c r="A133" s="33"/>
      <c r="B133" s="33"/>
      <c r="C133" s="33"/>
      <c r="D133" s="33"/>
      <c r="E133" s="291"/>
      <c r="F133" s="33"/>
      <c r="G133" s="280"/>
      <c r="H133" s="33"/>
      <c r="I133" s="33"/>
      <c r="J133" s="198"/>
      <c r="K133" s="198"/>
      <c r="L133" s="33"/>
      <c r="M133" s="33"/>
      <c r="N133" s="33"/>
      <c r="O133" s="198"/>
      <c r="P133" s="280"/>
      <c r="Q133" s="300"/>
      <c r="R133" s="33"/>
      <c r="S133" s="198"/>
      <c r="T133" s="33"/>
      <c r="U133" s="33"/>
      <c r="V133" s="33"/>
      <c r="W133" s="33"/>
      <c r="X133" s="106"/>
      <c r="Y133" s="33"/>
      <c r="Z133" s="33"/>
      <c r="AE133" s="33"/>
    </row>
    <row r="134" spans="1:31">
      <c r="A134" s="33"/>
      <c r="B134" s="33"/>
      <c r="C134" s="33"/>
      <c r="D134" s="33"/>
      <c r="E134" s="291"/>
      <c r="F134" s="33"/>
      <c r="G134" s="280"/>
      <c r="H134" s="33"/>
      <c r="I134" s="33"/>
      <c r="J134" s="198"/>
      <c r="K134" s="198"/>
      <c r="L134" s="33"/>
      <c r="M134" s="33"/>
      <c r="N134" s="33"/>
      <c r="O134" s="198"/>
      <c r="P134" s="280"/>
      <c r="Q134" s="300"/>
      <c r="R134" s="33"/>
      <c r="S134" s="198"/>
      <c r="T134" s="33"/>
      <c r="U134" s="33"/>
      <c r="V134" s="33"/>
      <c r="W134" s="33"/>
      <c r="X134" s="106"/>
      <c r="Y134" s="33"/>
      <c r="Z134" s="33"/>
      <c r="AE134" s="33"/>
    </row>
    <row r="135" spans="1:31">
      <c r="A135" s="33"/>
      <c r="B135" s="33"/>
      <c r="C135" s="33"/>
      <c r="D135" s="33"/>
      <c r="E135" s="291"/>
      <c r="F135" s="33"/>
      <c r="G135" s="280"/>
      <c r="H135" s="33"/>
      <c r="I135" s="33"/>
      <c r="J135" s="198"/>
      <c r="K135" s="198"/>
      <c r="L135" s="33"/>
      <c r="M135" s="33"/>
      <c r="N135" s="33"/>
      <c r="O135" s="198"/>
      <c r="P135" s="280"/>
      <c r="Q135" s="300"/>
      <c r="R135" s="33"/>
      <c r="S135" s="198"/>
      <c r="T135" s="33"/>
      <c r="U135" s="33"/>
      <c r="V135" s="33"/>
      <c r="W135" s="33"/>
      <c r="X135" s="106"/>
      <c r="Y135" s="33"/>
      <c r="Z135" s="33"/>
      <c r="AE135" s="33"/>
    </row>
    <row r="136" spans="1:31">
      <c r="A136" s="33"/>
      <c r="B136" s="33"/>
      <c r="C136" s="33"/>
      <c r="D136" s="33"/>
      <c r="E136" s="291"/>
      <c r="F136" s="33"/>
      <c r="G136" s="280"/>
      <c r="H136" s="33"/>
      <c r="I136" s="33"/>
      <c r="J136" s="198"/>
      <c r="K136" s="198"/>
      <c r="L136" s="33"/>
      <c r="M136" s="33"/>
      <c r="N136" s="33"/>
      <c r="O136" s="198"/>
      <c r="P136" s="280"/>
      <c r="Q136" s="300"/>
      <c r="R136" s="33"/>
      <c r="S136" s="198"/>
      <c r="T136" s="33"/>
      <c r="U136" s="33"/>
      <c r="V136" s="33"/>
      <c r="W136" s="33"/>
      <c r="X136" s="106"/>
      <c r="Y136" s="33"/>
      <c r="Z136" s="33"/>
      <c r="AE136" s="33"/>
    </row>
    <row r="137" spans="1:31">
      <c r="A137" s="33"/>
      <c r="B137" s="33"/>
      <c r="C137" s="33"/>
      <c r="D137" s="33"/>
      <c r="E137" s="291"/>
      <c r="F137" s="33"/>
      <c r="G137" s="280"/>
      <c r="H137" s="33"/>
      <c r="I137" s="33"/>
      <c r="J137" s="198"/>
      <c r="K137" s="198"/>
      <c r="L137" s="33"/>
      <c r="M137" s="33"/>
      <c r="N137" s="33"/>
      <c r="O137" s="198"/>
      <c r="P137" s="280"/>
      <c r="Q137" s="300"/>
      <c r="R137" s="33"/>
      <c r="S137" s="198"/>
      <c r="T137" s="33"/>
      <c r="U137" s="33"/>
      <c r="V137" s="33"/>
      <c r="W137" s="33"/>
      <c r="X137" s="106"/>
      <c r="Y137" s="33"/>
      <c r="Z137" s="33"/>
      <c r="AE137" s="33"/>
    </row>
    <row r="138" spans="1:31">
      <c r="A138" s="33"/>
      <c r="B138" s="33"/>
      <c r="C138" s="33"/>
      <c r="D138" s="33"/>
      <c r="E138" s="291"/>
      <c r="F138" s="33"/>
      <c r="G138" s="280"/>
      <c r="H138" s="33"/>
      <c r="I138" s="33"/>
      <c r="J138" s="198"/>
      <c r="K138" s="198"/>
      <c r="L138" s="33"/>
      <c r="M138" s="33"/>
      <c r="N138" s="33"/>
      <c r="O138" s="198"/>
      <c r="P138" s="280"/>
      <c r="Q138" s="300"/>
      <c r="R138" s="33"/>
      <c r="S138" s="198"/>
      <c r="T138" s="33"/>
      <c r="U138" s="33"/>
      <c r="V138" s="33"/>
      <c r="W138" s="33"/>
      <c r="X138" s="106"/>
      <c r="Y138" s="33"/>
      <c r="Z138" s="33"/>
      <c r="AE138" s="33"/>
    </row>
    <row r="139" spans="1:31">
      <c r="A139" s="33"/>
      <c r="B139" s="33"/>
      <c r="C139" s="33"/>
      <c r="D139" s="33"/>
      <c r="E139" s="291"/>
      <c r="F139" s="33"/>
      <c r="G139" s="280"/>
      <c r="H139" s="33"/>
      <c r="I139" s="33"/>
      <c r="J139" s="198"/>
      <c r="K139" s="198"/>
      <c r="L139" s="33"/>
      <c r="M139" s="33"/>
      <c r="N139" s="33"/>
      <c r="O139" s="198"/>
      <c r="P139" s="280"/>
      <c r="Q139" s="300"/>
      <c r="R139" s="33"/>
      <c r="S139" s="198"/>
      <c r="T139" s="33"/>
      <c r="U139" s="33"/>
      <c r="V139" s="33"/>
      <c r="W139" s="33"/>
      <c r="X139" s="106"/>
      <c r="Y139" s="33"/>
      <c r="Z139" s="33"/>
      <c r="AE139" s="33"/>
    </row>
    <row r="140" spans="1:31">
      <c r="A140" s="33"/>
      <c r="B140" s="33"/>
      <c r="C140" s="33"/>
      <c r="D140" s="33"/>
      <c r="E140" s="291"/>
      <c r="F140" s="33"/>
      <c r="G140" s="280"/>
      <c r="H140" s="33"/>
      <c r="I140" s="33"/>
      <c r="J140" s="198"/>
      <c r="K140" s="198"/>
      <c r="L140" s="33"/>
      <c r="M140" s="33"/>
      <c r="N140" s="33"/>
      <c r="O140" s="198"/>
      <c r="P140" s="280"/>
      <c r="Q140" s="300"/>
      <c r="R140" s="33"/>
      <c r="S140" s="198"/>
      <c r="T140" s="33"/>
      <c r="U140" s="33"/>
      <c r="V140" s="33"/>
      <c r="W140" s="33"/>
      <c r="X140" s="106"/>
      <c r="Y140" s="33"/>
      <c r="Z140" s="33"/>
      <c r="AE140" s="33"/>
    </row>
    <row r="141" spans="1:31">
      <c r="A141" s="33"/>
      <c r="B141" s="33"/>
      <c r="C141" s="33"/>
      <c r="D141" s="33"/>
      <c r="E141" s="291"/>
      <c r="F141" s="33"/>
      <c r="G141" s="280"/>
      <c r="H141" s="33"/>
      <c r="I141" s="33"/>
      <c r="J141" s="198"/>
      <c r="K141" s="198"/>
      <c r="L141" s="33"/>
      <c r="M141" s="33"/>
      <c r="N141" s="33"/>
      <c r="O141" s="198"/>
      <c r="P141" s="280"/>
      <c r="Q141" s="300"/>
      <c r="R141" s="33"/>
      <c r="S141" s="198"/>
      <c r="T141" s="33"/>
      <c r="U141" s="33"/>
      <c r="V141" s="33"/>
      <c r="W141" s="33"/>
      <c r="X141" s="106"/>
      <c r="Y141" s="33"/>
      <c r="Z141" s="33"/>
      <c r="AE141" s="33"/>
    </row>
    <row r="142" spans="1:31">
      <c r="A142" s="33"/>
      <c r="B142" s="33"/>
      <c r="C142" s="33"/>
      <c r="D142" s="33"/>
      <c r="E142" s="291"/>
      <c r="F142" s="33"/>
      <c r="G142" s="280"/>
      <c r="H142" s="33"/>
      <c r="I142" s="33"/>
      <c r="J142" s="198"/>
      <c r="K142" s="198"/>
      <c r="L142" s="33"/>
      <c r="M142" s="33"/>
      <c r="N142" s="33"/>
      <c r="O142" s="198"/>
      <c r="P142" s="280"/>
      <c r="Q142" s="300"/>
      <c r="R142" s="33"/>
      <c r="S142" s="198"/>
      <c r="T142" s="33"/>
      <c r="U142" s="33"/>
      <c r="V142" s="33"/>
      <c r="W142" s="33"/>
      <c r="X142" s="106"/>
      <c r="Y142" s="33"/>
      <c r="Z142" s="33"/>
      <c r="AE142" s="33"/>
    </row>
    <row r="143" spans="1:31">
      <c r="A143" s="33"/>
      <c r="B143" s="33"/>
      <c r="C143" s="33"/>
      <c r="D143" s="33"/>
      <c r="E143" s="291"/>
      <c r="F143" s="33"/>
      <c r="G143" s="280"/>
      <c r="H143" s="33"/>
      <c r="I143" s="33"/>
      <c r="J143" s="198"/>
      <c r="K143" s="198"/>
      <c r="L143" s="33"/>
      <c r="M143" s="33"/>
      <c r="N143" s="33"/>
      <c r="O143" s="198"/>
      <c r="P143" s="280"/>
      <c r="Q143" s="300"/>
      <c r="R143" s="33"/>
      <c r="S143" s="198"/>
      <c r="T143" s="33"/>
      <c r="U143" s="33"/>
      <c r="AE143" s="33"/>
    </row>
  </sheetData>
  <mergeCells count="2">
    <mergeCell ref="J2:L2"/>
    <mergeCell ref="V2:Y2"/>
  </mergeCells>
  <phoneticPr fontId="11" type="noConversion"/>
  <conditionalFormatting sqref="C8:C35 T8:T35 E8:E35">
    <cfRule type="cellIs" dxfId="144" priority="13" operator="lessThan">
      <formula>100</formula>
    </cfRule>
    <cfRule type="cellIs" dxfId="143" priority="14" operator="greaterThan">
      <formula>100</formula>
    </cfRule>
  </conditionalFormatting>
  <conditionalFormatting sqref="G8:G35 I8:I35 M8:M35">
    <cfRule type="cellIs" dxfId="142" priority="7" operator="lessThan">
      <formula>0</formula>
    </cfRule>
    <cfRule type="cellIs" dxfId="141" priority="8" operator="greaterThan">
      <formula>0</formula>
    </cfRule>
  </conditionalFormatting>
  <conditionalFormatting sqref="Q8:Q35">
    <cfRule type="cellIs" dxfId="140" priority="1" operator="lessThan">
      <formula>0</formula>
    </cfRule>
    <cfRule type="cellIs" dxfId="139" priority="2" operator="greaterThan">
      <formula>0</formula>
    </cfRule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ED127-E517-4E93-89B5-E079A16AC69D}">
  <dimension ref="A1"/>
  <sheetViews>
    <sheetView zoomScale="98" zoomScaleNormal="98" workbookViewId="0">
      <selection activeCell="A65" sqref="A65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A747"/>
  <sheetViews>
    <sheetView zoomScale="89" zoomScaleNormal="89" workbookViewId="0">
      <selection activeCell="Q28" sqref="Q28"/>
    </sheetView>
  </sheetViews>
  <sheetFormatPr baseColWidth="10" defaultRowHeight="15"/>
  <cols>
    <col min="1" max="1" width="2.1796875" customWidth="1"/>
    <col min="2" max="2" width="5" customWidth="1"/>
    <col min="3" max="3" width="5.36328125" customWidth="1"/>
    <col min="4" max="4" width="9.1796875" customWidth="1"/>
    <col min="5" max="5" width="7.36328125" customWidth="1"/>
    <col min="6" max="7" width="7.1796875" customWidth="1"/>
    <col min="8" max="8" width="6.81640625" customWidth="1"/>
    <col min="9" max="9" width="8.1796875" customWidth="1"/>
    <col min="10" max="10" width="7.1796875" customWidth="1"/>
    <col min="11" max="11" width="8.81640625" style="96" customWidth="1"/>
    <col min="12" max="12" width="8.6328125" style="9" customWidth="1"/>
    <col min="13" max="13" width="6.08984375" customWidth="1"/>
    <col min="14" max="14" width="8.08984375" customWidth="1"/>
    <col min="15" max="15" width="12.1796875" customWidth="1"/>
    <col min="16" max="16" width="9.453125" style="9" customWidth="1"/>
    <col min="17" max="19" width="8" style="9" customWidth="1"/>
    <col min="20" max="20" width="9.453125" style="96" customWidth="1"/>
    <col min="21" max="21" width="10.90625" style="96"/>
    <col min="22" max="22" width="8" style="1" customWidth="1"/>
    <col min="23" max="23" width="10.90625" style="1"/>
    <col min="25" max="25" width="14" customWidth="1"/>
    <col min="26" max="26" width="12.54296875" customWidth="1"/>
    <col min="27" max="27" width="10.90625" customWidth="1"/>
  </cols>
  <sheetData>
    <row r="1" spans="1:27">
      <c r="A1" s="39"/>
      <c r="B1" s="39"/>
      <c r="C1" s="39"/>
      <c r="D1" s="39"/>
      <c r="E1" s="39"/>
      <c r="F1" s="39"/>
      <c r="G1" s="39"/>
      <c r="H1" s="39"/>
      <c r="I1" s="39"/>
      <c r="J1" s="39"/>
      <c r="K1" s="100"/>
      <c r="L1" s="64"/>
      <c r="M1" s="39"/>
      <c r="N1" s="39"/>
      <c r="O1" s="4"/>
      <c r="P1" s="4"/>
      <c r="Q1" s="4"/>
      <c r="R1" s="4"/>
      <c r="S1"/>
      <c r="T1"/>
      <c r="U1"/>
      <c r="V1"/>
      <c r="W1"/>
    </row>
    <row r="2" spans="1:27" s="128" customFormat="1" ht="31.8">
      <c r="A2" s="145"/>
      <c r="B2" s="145" t="s">
        <v>549</v>
      </c>
      <c r="C2" s="145"/>
      <c r="D2" s="145"/>
      <c r="E2" s="145"/>
      <c r="F2" s="145" t="s">
        <v>502</v>
      </c>
      <c r="G2" s="145"/>
      <c r="H2" s="145"/>
      <c r="I2" s="145" t="str">
        <f>+År!B2</f>
        <v>Skålda purke</v>
      </c>
      <c r="J2" s="145"/>
      <c r="K2" s="147"/>
      <c r="L2" s="145"/>
      <c r="M2" s="165"/>
      <c r="N2" s="39"/>
      <c r="O2" s="4"/>
    </row>
    <row r="3" spans="1:27">
      <c r="A3" s="39"/>
      <c r="B3" s="39"/>
      <c r="C3" s="39"/>
      <c r="D3" s="39"/>
      <c r="E3" s="39"/>
      <c r="F3" s="39"/>
      <c r="G3" s="39"/>
      <c r="H3" s="39"/>
      <c r="I3" s="39"/>
      <c r="J3" s="39"/>
      <c r="K3" s="100"/>
      <c r="L3" s="64"/>
      <c r="M3" s="39"/>
      <c r="N3" s="39"/>
      <c r="O3" s="4"/>
      <c r="P3" s="4"/>
      <c r="Q3" s="4"/>
      <c r="R3" s="4"/>
      <c r="S3"/>
      <c r="T3"/>
      <c r="U3"/>
      <c r="V3"/>
      <c r="W3"/>
    </row>
    <row r="4" spans="1:27">
      <c r="A4" s="39"/>
      <c r="B4" s="39"/>
      <c r="C4" s="39"/>
      <c r="D4" s="39"/>
      <c r="E4" s="39"/>
      <c r="F4" s="39"/>
      <c r="G4" s="39"/>
      <c r="H4" s="39"/>
      <c r="I4" s="39"/>
      <c r="J4" s="39"/>
      <c r="K4" s="100"/>
      <c r="L4" s="64"/>
      <c r="M4" s="39"/>
      <c r="N4" s="39"/>
      <c r="O4" s="4"/>
      <c r="P4" s="4"/>
      <c r="Q4" s="4"/>
      <c r="R4" s="4"/>
      <c r="S4"/>
      <c r="T4"/>
      <c r="U4"/>
      <c r="V4"/>
      <c r="W4"/>
    </row>
    <row r="5" spans="1:27" s="137" customFormat="1" ht="19.8">
      <c r="A5" s="157"/>
      <c r="B5" s="157"/>
      <c r="C5" s="142" t="s">
        <v>8</v>
      </c>
      <c r="D5" s="142"/>
      <c r="E5" s="136">
        <f>+År!R2</f>
        <v>24</v>
      </c>
      <c r="F5" s="157"/>
      <c r="G5" s="157"/>
      <c r="H5" s="142" t="s">
        <v>453</v>
      </c>
      <c r="I5" s="157"/>
      <c r="J5" s="157"/>
      <c r="K5" s="157"/>
      <c r="L5" s="319">
        <f>SUM(E11:E44)</f>
        <v>14074</v>
      </c>
      <c r="M5" s="318"/>
      <c r="N5" s="39"/>
      <c r="O5" s="4"/>
      <c r="P5" s="136"/>
      <c r="Q5" s="136"/>
      <c r="R5" s="136"/>
      <c r="S5" s="136"/>
      <c r="Z5" s="162"/>
    </row>
    <row r="6" spans="1:27" ht="18.75" customHeight="1">
      <c r="A6" s="45"/>
      <c r="B6" s="45"/>
      <c r="C6" s="39"/>
      <c r="D6" s="57"/>
      <c r="E6" s="39"/>
      <c r="F6" s="39"/>
      <c r="G6" s="57"/>
      <c r="H6" s="69"/>
      <c r="I6" s="54"/>
      <c r="J6" s="39"/>
      <c r="K6" s="148"/>
      <c r="L6" s="64"/>
      <c r="M6" s="39"/>
      <c r="N6" s="39"/>
      <c r="O6" s="4"/>
      <c r="P6" s="4"/>
      <c r="Q6" s="4"/>
      <c r="R6" s="4"/>
      <c r="S6"/>
      <c r="T6"/>
      <c r="U6"/>
      <c r="V6"/>
      <c r="W6"/>
      <c r="Y6" s="2"/>
      <c r="Z6" s="5"/>
      <c r="AA6" s="5"/>
    </row>
    <row r="7" spans="1:27" ht="18.75" customHeight="1">
      <c r="A7" s="45"/>
      <c r="B7" s="45"/>
      <c r="C7" s="39"/>
      <c r="D7" s="57"/>
      <c r="E7" s="39"/>
      <c r="F7" s="39"/>
      <c r="G7" s="57"/>
      <c r="H7" s="69"/>
      <c r="I7" s="54"/>
      <c r="J7" s="39"/>
      <c r="K7" s="148"/>
      <c r="L7" s="82" t="s">
        <v>3</v>
      </c>
      <c r="M7" s="39"/>
      <c r="N7" s="39"/>
      <c r="O7" s="4"/>
      <c r="P7" s="4"/>
      <c r="Q7" s="4"/>
      <c r="R7" s="4"/>
      <c r="S7"/>
      <c r="T7"/>
      <c r="U7"/>
      <c r="V7"/>
      <c r="W7"/>
      <c r="Y7" s="2"/>
      <c r="Z7" s="5"/>
      <c r="AA7" s="5"/>
    </row>
    <row r="8" spans="1:27" ht="18" customHeight="1">
      <c r="A8" s="39"/>
      <c r="B8" s="39"/>
      <c r="C8" s="39"/>
      <c r="D8" s="34" t="s">
        <v>3</v>
      </c>
      <c r="E8" s="39"/>
      <c r="F8" s="72" t="s">
        <v>3</v>
      </c>
      <c r="G8" s="57"/>
      <c r="H8" s="69"/>
      <c r="I8" s="95" t="s">
        <v>18</v>
      </c>
      <c r="J8" s="95" t="s">
        <v>476</v>
      </c>
      <c r="K8" s="95" t="s">
        <v>507</v>
      </c>
      <c r="L8" s="72" t="s">
        <v>11</v>
      </c>
      <c r="M8" s="39"/>
      <c r="N8" s="39"/>
      <c r="O8" s="4"/>
      <c r="P8" s="4"/>
      <c r="Q8" s="4"/>
      <c r="R8" s="4"/>
      <c r="S8"/>
      <c r="T8"/>
      <c r="U8"/>
      <c r="V8"/>
      <c r="W8"/>
    </row>
    <row r="9" spans="1:27" ht="15.6">
      <c r="A9" s="39"/>
      <c r="B9" s="39"/>
      <c r="C9" s="45" t="s">
        <v>550</v>
      </c>
      <c r="D9" s="34" t="s">
        <v>526</v>
      </c>
      <c r="E9" s="72" t="s">
        <v>3</v>
      </c>
      <c r="F9" s="72" t="s">
        <v>482</v>
      </c>
      <c r="G9" s="78" t="s">
        <v>3</v>
      </c>
      <c r="H9" s="78" t="s">
        <v>1</v>
      </c>
      <c r="I9" s="95" t="s">
        <v>480</v>
      </c>
      <c r="J9" s="95" t="s">
        <v>480</v>
      </c>
      <c r="K9" s="95" t="s">
        <v>508</v>
      </c>
      <c r="L9" s="72" t="s">
        <v>533</v>
      </c>
      <c r="M9" s="39"/>
      <c r="N9" s="39"/>
      <c r="O9" s="52"/>
      <c r="P9" s="52"/>
      <c r="Q9" s="1"/>
      <c r="R9" s="5"/>
      <c r="S9"/>
      <c r="T9"/>
      <c r="U9"/>
      <c r="V9"/>
      <c r="W9"/>
    </row>
    <row r="10" spans="1:27" ht="15.6">
      <c r="A10" s="39"/>
      <c r="B10" s="45" t="s">
        <v>63</v>
      </c>
      <c r="C10" s="45" t="s">
        <v>444</v>
      </c>
      <c r="D10" s="34" t="s">
        <v>505</v>
      </c>
      <c r="E10" s="72" t="s">
        <v>11</v>
      </c>
      <c r="F10" s="72" t="s">
        <v>475</v>
      </c>
      <c r="G10" s="78" t="s">
        <v>444</v>
      </c>
      <c r="H10" s="78" t="s">
        <v>444</v>
      </c>
      <c r="I10" s="95" t="s">
        <v>477</v>
      </c>
      <c r="J10" s="95" t="s">
        <v>477</v>
      </c>
      <c r="K10" s="95" t="s">
        <v>475</v>
      </c>
      <c r="L10" s="72" t="s">
        <v>540</v>
      </c>
      <c r="M10" s="39"/>
      <c r="N10" s="39"/>
      <c r="O10" s="52"/>
      <c r="P10" s="52"/>
      <c r="Q10" s="1"/>
      <c r="R10" s="5"/>
      <c r="S10"/>
      <c r="T10"/>
      <c r="U10"/>
      <c r="V10"/>
      <c r="W10"/>
    </row>
    <row r="11" spans="1:27" ht="15.6">
      <c r="A11" s="39"/>
      <c r="B11" s="47">
        <f>+'Ark1'!C2893</f>
        <v>2024</v>
      </c>
      <c r="C11" s="47">
        <f>+'Ark1'!M2893</f>
        <v>35</v>
      </c>
      <c r="D11" s="47">
        <f>+'Ark1'!Q2893</f>
        <v>6</v>
      </c>
      <c r="E11" s="65">
        <f>+'Ark1'!R2893</f>
        <v>7</v>
      </c>
      <c r="F11" s="65">
        <f>+'Ark1'!S2893</f>
        <v>7</v>
      </c>
      <c r="G11" s="101">
        <f>+'Ark1'!T2893</f>
        <v>4.9634829468907342E-2</v>
      </c>
      <c r="H11" s="101">
        <f>+'Ark1'!U2893</f>
        <v>7.3641954630337389E-2</v>
      </c>
      <c r="I11" s="101">
        <f>+'Ark1'!Y2893</f>
        <v>227.37142857142859</v>
      </c>
      <c r="J11" s="101">
        <f>+'Ark1'!AA2893</f>
        <v>45.873793149893189</v>
      </c>
      <c r="K11" s="101">
        <f>+I11/C11</f>
        <v>6.4963265306122455</v>
      </c>
      <c r="L11" s="65">
        <f>+E11/D11</f>
        <v>1.1666666666666667</v>
      </c>
      <c r="M11" s="39"/>
      <c r="N11" s="39"/>
      <c r="O11" s="52"/>
      <c r="P11" s="52"/>
      <c r="Q11" s="1"/>
      <c r="R11" s="5"/>
      <c r="S11"/>
      <c r="T11"/>
      <c r="U11"/>
      <c r="V11"/>
      <c r="W11"/>
    </row>
    <row r="12" spans="1:27" ht="15.6">
      <c r="A12" s="39"/>
      <c r="B12" s="47">
        <f>+'Ark1'!C2894</f>
        <v>2024</v>
      </c>
      <c r="C12" s="47">
        <f>+'Ark1'!M2894</f>
        <v>36</v>
      </c>
      <c r="D12" s="47">
        <f>+'Ark1'!Q2894</f>
        <v>2</v>
      </c>
      <c r="E12" s="65">
        <f>+'Ark1'!R2894</f>
        <v>2</v>
      </c>
      <c r="F12" s="65">
        <f>+'Ark1'!S2894</f>
        <v>2</v>
      </c>
      <c r="G12" s="101">
        <f>+'Ark1'!T2894</f>
        <v>1.4181379848259238E-2</v>
      </c>
      <c r="H12" s="101">
        <f>+'Ark1'!U2894</f>
        <v>1.3006253736232621E-2</v>
      </c>
      <c r="I12" s="101">
        <f>+'Ark1'!Y2894</f>
        <v>140.55000000000001</v>
      </c>
      <c r="J12" s="101">
        <f>+'Ark1'!AA2894</f>
        <v>49.650000000000006</v>
      </c>
      <c r="K12" s="101">
        <f t="shared" ref="K12:K45" si="0">+I12/C12</f>
        <v>3.9041666666666668</v>
      </c>
      <c r="L12" s="65">
        <f t="shared" ref="L12:L46" si="1">+E12/D12</f>
        <v>1</v>
      </c>
      <c r="M12" s="39"/>
      <c r="N12" s="39"/>
      <c r="O12" s="52"/>
      <c r="P12" s="52"/>
      <c r="Q12" s="1"/>
      <c r="R12" s="5"/>
      <c r="S12"/>
      <c r="T12"/>
      <c r="U12"/>
      <c r="V12"/>
      <c r="W12"/>
    </row>
    <row r="13" spans="1:27" ht="15.6">
      <c r="A13" s="39"/>
      <c r="B13" s="47">
        <f>+'Ark1'!C2895</f>
        <v>2024</v>
      </c>
      <c r="C13" s="47">
        <f>+'Ark1'!M2895</f>
        <v>37</v>
      </c>
      <c r="D13" s="47">
        <f>+'Ark1'!Q2895</f>
        <v>0</v>
      </c>
      <c r="E13" s="65">
        <f>+'Ark1'!R2895</f>
        <v>0</v>
      </c>
      <c r="F13" s="65">
        <f>+'Ark1'!S2895</f>
        <v>0</v>
      </c>
      <c r="G13" s="101">
        <f>+'Ark1'!T2895</f>
        <v>0</v>
      </c>
      <c r="H13" s="101">
        <f>+'Ark1'!U2895</f>
        <v>0</v>
      </c>
      <c r="I13" s="101">
        <f>+'Ark1'!Y2895</f>
        <v>0</v>
      </c>
      <c r="J13" s="101">
        <f>+'Ark1'!AA2895</f>
        <v>0</v>
      </c>
      <c r="K13" s="101">
        <f t="shared" si="0"/>
        <v>0</v>
      </c>
      <c r="L13" s="65" t="e">
        <f t="shared" si="1"/>
        <v>#DIV/0!</v>
      </c>
      <c r="M13" s="39"/>
      <c r="N13" s="39"/>
      <c r="O13" s="52"/>
      <c r="P13" s="52"/>
      <c r="Q13" s="1"/>
      <c r="R13" s="5"/>
      <c r="S13"/>
      <c r="T13"/>
      <c r="U13"/>
      <c r="V13"/>
      <c r="W13"/>
    </row>
    <row r="14" spans="1:27" ht="15.6">
      <c r="A14" s="39"/>
      <c r="B14" s="47">
        <f>+'Ark1'!C2896</f>
        <v>2024</v>
      </c>
      <c r="C14" s="47">
        <f>+'Ark1'!M2896</f>
        <v>38</v>
      </c>
      <c r="D14" s="47">
        <f>+'Ark1'!Q2896</f>
        <v>0</v>
      </c>
      <c r="E14" s="65">
        <f>+'Ark1'!R2896</f>
        <v>0</v>
      </c>
      <c r="F14" s="65">
        <f>+'Ark1'!S2896</f>
        <v>0</v>
      </c>
      <c r="G14" s="101">
        <f>+'Ark1'!T2896</f>
        <v>0</v>
      </c>
      <c r="H14" s="101">
        <f>+'Ark1'!U2896</f>
        <v>0</v>
      </c>
      <c r="I14" s="101">
        <f>+'Ark1'!Y2896</f>
        <v>0</v>
      </c>
      <c r="J14" s="101">
        <f>+'Ark1'!AA2896</f>
        <v>0</v>
      </c>
      <c r="K14" s="101">
        <f t="shared" si="0"/>
        <v>0</v>
      </c>
      <c r="L14" s="65" t="e">
        <f t="shared" si="1"/>
        <v>#DIV/0!</v>
      </c>
      <c r="M14" s="39"/>
      <c r="N14" s="39"/>
      <c r="O14" s="52"/>
      <c r="P14" s="52"/>
      <c r="Q14" s="1"/>
      <c r="R14" s="5"/>
      <c r="S14"/>
      <c r="T14" s="2"/>
      <c r="U14" s="2"/>
      <c r="V14" s="2"/>
      <c r="W14"/>
    </row>
    <row r="15" spans="1:27" ht="15.6">
      <c r="A15" s="39"/>
      <c r="B15" s="47">
        <f>+'Ark1'!C2897</f>
        <v>2024</v>
      </c>
      <c r="C15" s="47">
        <f>+'Ark1'!M2897</f>
        <v>39</v>
      </c>
      <c r="D15" s="47">
        <f>+'Ark1'!Q2897</f>
        <v>4</v>
      </c>
      <c r="E15" s="65">
        <f>+'Ark1'!R2897</f>
        <v>4</v>
      </c>
      <c r="F15" s="65">
        <f>+'Ark1'!S2897</f>
        <v>4</v>
      </c>
      <c r="G15" s="101">
        <f>+'Ark1'!T2897</f>
        <v>2.8362759696518476E-2</v>
      </c>
      <c r="H15" s="101">
        <f>+'Ark1'!U2897</f>
        <v>3.6062163507718625E-2</v>
      </c>
      <c r="I15" s="101">
        <f>+'Ark1'!Y2897</f>
        <v>194.85</v>
      </c>
      <c r="J15" s="101">
        <f>+'Ark1'!AA2897</f>
        <v>18.206935491729528</v>
      </c>
      <c r="K15" s="101">
        <f t="shared" si="0"/>
        <v>4.9961538461538462</v>
      </c>
      <c r="L15" s="65">
        <f t="shared" si="1"/>
        <v>1</v>
      </c>
      <c r="M15" s="39"/>
      <c r="N15" s="39"/>
      <c r="O15" s="52"/>
      <c r="P15" s="52"/>
      <c r="Q15" s="11"/>
      <c r="R15" s="5"/>
      <c r="S15"/>
      <c r="T15" s="2"/>
      <c r="U15" s="2"/>
      <c r="V15" s="4"/>
      <c r="W15" s="4"/>
      <c r="X15" s="4"/>
    </row>
    <row r="16" spans="1:27" ht="15.6">
      <c r="A16" s="39"/>
      <c r="B16" s="47">
        <f>+'Ark1'!C2898</f>
        <v>2024</v>
      </c>
      <c r="C16" s="47">
        <f>+'Ark1'!M2898</f>
        <v>40</v>
      </c>
      <c r="D16" s="47">
        <f>+'Ark1'!Q2898</f>
        <v>5</v>
      </c>
      <c r="E16" s="65">
        <f>+'Ark1'!R2898</f>
        <v>6</v>
      </c>
      <c r="F16" s="65">
        <f>+'Ark1'!S2898</f>
        <v>6</v>
      </c>
      <c r="G16" s="101">
        <f>+'Ark1'!T2898</f>
        <v>4.2544139544777697E-2</v>
      </c>
      <c r="H16" s="101">
        <f>+'Ark1'!U2898</f>
        <v>5.7387607645141649E-2</v>
      </c>
      <c r="I16" s="101">
        <f>+'Ark1'!Y2898</f>
        <v>206.71666666666673</v>
      </c>
      <c r="J16" s="101">
        <f>+'Ark1'!AA2898</f>
        <v>29.260976098247522</v>
      </c>
      <c r="K16" s="101">
        <f t="shared" si="0"/>
        <v>5.1679166666666685</v>
      </c>
      <c r="L16" s="65">
        <f t="shared" si="1"/>
        <v>1.2</v>
      </c>
      <c r="M16" s="39"/>
      <c r="N16" s="39"/>
      <c r="O16" s="52"/>
      <c r="P16" s="52"/>
      <c r="Q16" s="1"/>
      <c r="R16" s="5"/>
      <c r="S16"/>
      <c r="T16"/>
      <c r="U16"/>
      <c r="V16"/>
      <c r="W16"/>
    </row>
    <row r="17" spans="1:24" ht="15.6">
      <c r="A17" s="39"/>
      <c r="B17" s="47">
        <f>+'Ark1'!C2899</f>
        <v>2024</v>
      </c>
      <c r="C17" s="47">
        <f>+'Ark1'!M2899</f>
        <v>41</v>
      </c>
      <c r="D17" s="47">
        <f>+'Ark1'!Q2899</f>
        <v>2</v>
      </c>
      <c r="E17" s="65">
        <f>+'Ark1'!R2899</f>
        <v>2</v>
      </c>
      <c r="F17" s="65">
        <f>+'Ark1'!S2899</f>
        <v>2</v>
      </c>
      <c r="G17" s="101">
        <f>+'Ark1'!T2899</f>
        <v>1.4181379848259238E-2</v>
      </c>
      <c r="H17" s="101">
        <f>+'Ark1'!U2899</f>
        <v>1.8248546686482191E-2</v>
      </c>
      <c r="I17" s="101">
        <f>+'Ark1'!Y2899</f>
        <v>197.20000000000005</v>
      </c>
      <c r="J17" s="101">
        <f>+'Ark1'!AA2899</f>
        <v>23.5</v>
      </c>
      <c r="K17" s="101">
        <f t="shared" si="0"/>
        <v>4.8097560975609763</v>
      </c>
      <c r="L17" s="65">
        <f t="shared" si="1"/>
        <v>1</v>
      </c>
      <c r="M17" s="39"/>
      <c r="N17" s="39"/>
      <c r="O17" s="52"/>
      <c r="P17" s="52"/>
      <c r="Q17" s="1"/>
      <c r="R17" s="5"/>
      <c r="S17"/>
      <c r="T17"/>
      <c r="U17"/>
      <c r="V17"/>
      <c r="W17"/>
    </row>
    <row r="18" spans="1:24" ht="15.6">
      <c r="A18" s="39"/>
      <c r="B18" s="47">
        <f>+'Ark1'!C2900</f>
        <v>2024</v>
      </c>
      <c r="C18" s="47">
        <f>+'Ark1'!M2900</f>
        <v>42</v>
      </c>
      <c r="D18" s="47">
        <f>+'Ark1'!Q2900</f>
        <v>9</v>
      </c>
      <c r="E18" s="65">
        <f>+'Ark1'!R2900</f>
        <v>9</v>
      </c>
      <c r="F18" s="65">
        <f>+'Ark1'!S2900</f>
        <v>9</v>
      </c>
      <c r="G18" s="101">
        <f>+'Ark1'!T2900</f>
        <v>6.381620931716657E-2</v>
      </c>
      <c r="H18" s="101">
        <f>+'Ark1'!U2900</f>
        <v>7.2475972438401884E-2</v>
      </c>
      <c r="I18" s="101">
        <f>+'Ark1'!Y2900</f>
        <v>174.04444444444445</v>
      </c>
      <c r="J18" s="101">
        <f>+'Ark1'!AA2900</f>
        <v>39.172073700848223</v>
      </c>
      <c r="K18" s="101">
        <f t="shared" si="0"/>
        <v>4.143915343915344</v>
      </c>
      <c r="L18" s="65">
        <f t="shared" si="1"/>
        <v>1</v>
      </c>
      <c r="M18" s="39"/>
      <c r="N18" s="39"/>
      <c r="O18" s="52"/>
      <c r="P18" s="52"/>
      <c r="Q18" s="1"/>
      <c r="R18" s="5"/>
      <c r="S18"/>
      <c r="T18" s="2"/>
      <c r="U18" s="2"/>
      <c r="V18" s="2"/>
      <c r="W18"/>
    </row>
    <row r="19" spans="1:24" ht="15.6">
      <c r="A19" s="39"/>
      <c r="B19" s="47">
        <f>+'Ark1'!C2901</f>
        <v>2024</v>
      </c>
      <c r="C19" s="47">
        <f>+'Ark1'!M2901</f>
        <v>43</v>
      </c>
      <c r="D19" s="47">
        <f>+'Ark1'!Q2901</f>
        <v>7</v>
      </c>
      <c r="E19" s="65">
        <f>+'Ark1'!R2901</f>
        <v>8</v>
      </c>
      <c r="F19" s="65">
        <f>+'Ark1'!S2901</f>
        <v>8</v>
      </c>
      <c r="G19" s="101">
        <f>+'Ark1'!T2901</f>
        <v>5.6725519393036952E-2</v>
      </c>
      <c r="H19" s="101">
        <f>+'Ark1'!U2901</f>
        <v>8.1623380348943314E-2</v>
      </c>
      <c r="I19" s="101">
        <f>+'Ark1'!Y2901</f>
        <v>220.51249999999999</v>
      </c>
      <c r="J19" s="101">
        <f>+'Ark1'!AA2901</f>
        <v>29.433248100575199</v>
      </c>
      <c r="K19" s="101">
        <f t="shared" si="0"/>
        <v>5.1281976744186046</v>
      </c>
      <c r="L19" s="65">
        <f t="shared" si="1"/>
        <v>1.1428571428571428</v>
      </c>
      <c r="M19" s="39"/>
      <c r="N19" s="39"/>
      <c r="O19" s="52"/>
      <c r="P19" s="52"/>
      <c r="Q19" s="1"/>
      <c r="R19" s="5"/>
      <c r="S19"/>
      <c r="T19" s="2"/>
      <c r="U19" s="2"/>
      <c r="V19" s="2"/>
      <c r="W19"/>
    </row>
    <row r="20" spans="1:24" ht="15.6">
      <c r="A20" s="39"/>
      <c r="B20" s="47">
        <f>+'Ark1'!C2902</f>
        <v>2024</v>
      </c>
      <c r="C20" s="47">
        <f>+'Ark1'!M2902</f>
        <v>44</v>
      </c>
      <c r="D20" s="47">
        <f>+'Ark1'!Q2902</f>
        <v>8</v>
      </c>
      <c r="E20" s="65">
        <f>+'Ark1'!R2902</f>
        <v>8</v>
      </c>
      <c r="F20" s="65">
        <f>+'Ark1'!S2902</f>
        <v>8</v>
      </c>
      <c r="G20" s="101">
        <f>+'Ark1'!T2902</f>
        <v>5.6725519393036952E-2</v>
      </c>
      <c r="H20" s="101">
        <f>+'Ark1'!U2902</f>
        <v>7.1768054679012497E-2</v>
      </c>
      <c r="I20" s="101">
        <f>+'Ark1'!Y2902</f>
        <v>193.88750000000005</v>
      </c>
      <c r="J20" s="101">
        <f>+'Ark1'!AA2902</f>
        <v>27.71274244368464</v>
      </c>
      <c r="K20" s="101">
        <f t="shared" si="0"/>
        <v>4.4065340909090915</v>
      </c>
      <c r="L20" s="65">
        <f t="shared" si="1"/>
        <v>1</v>
      </c>
      <c r="M20" s="39"/>
      <c r="N20" s="39"/>
      <c r="O20" s="52"/>
      <c r="P20" s="52"/>
      <c r="Q20" s="1"/>
      <c r="R20" s="5"/>
      <c r="S20"/>
      <c r="T20" s="2"/>
      <c r="U20" s="2"/>
      <c r="V20" s="2"/>
      <c r="W20"/>
    </row>
    <row r="21" spans="1:24" ht="15.6">
      <c r="A21" s="39"/>
      <c r="B21" s="47">
        <f>+'Ark1'!C2903</f>
        <v>2024</v>
      </c>
      <c r="C21" s="47">
        <f>+'Ark1'!M2903</f>
        <v>45</v>
      </c>
      <c r="D21" s="47">
        <f>+'Ark1'!Q2903</f>
        <v>20</v>
      </c>
      <c r="E21" s="65">
        <f>+'Ark1'!R2903</f>
        <v>21</v>
      </c>
      <c r="F21" s="65">
        <f>+'Ark1'!S2903</f>
        <v>21</v>
      </c>
      <c r="G21" s="101">
        <f>+'Ark1'!T2903</f>
        <v>0.14890448840672199</v>
      </c>
      <c r="H21" s="101">
        <f>+'Ark1'!U2903</f>
        <v>0.197101886485156</v>
      </c>
      <c r="I21" s="101">
        <f>+'Ark1'!Y2903</f>
        <v>202.85238095238088</v>
      </c>
      <c r="J21" s="101">
        <f>+'Ark1'!AA2903</f>
        <v>27.248584393944554</v>
      </c>
      <c r="K21" s="101">
        <f t="shared" si="0"/>
        <v>4.507830687830686</v>
      </c>
      <c r="L21" s="65">
        <f t="shared" si="1"/>
        <v>1.05</v>
      </c>
      <c r="M21" s="39"/>
      <c r="N21" s="39"/>
      <c r="O21" s="52"/>
      <c r="P21" s="52"/>
      <c r="Q21" s="1"/>
      <c r="R21" s="5"/>
      <c r="S21"/>
      <c r="T21" s="2"/>
      <c r="U21" s="2"/>
      <c r="V21" s="2"/>
      <c r="W21"/>
    </row>
    <row r="22" spans="1:24" ht="15.6">
      <c r="A22" s="39"/>
      <c r="B22" s="47">
        <f>+'Ark1'!C2904</f>
        <v>2024</v>
      </c>
      <c r="C22" s="47">
        <f>+'Ark1'!M2904</f>
        <v>46</v>
      </c>
      <c r="D22" s="47">
        <f>+'Ark1'!Q2904</f>
        <v>14</v>
      </c>
      <c r="E22" s="65">
        <f>+'Ark1'!R2904</f>
        <v>18</v>
      </c>
      <c r="F22" s="65">
        <f>+'Ark1'!S2904</f>
        <v>18</v>
      </c>
      <c r="G22" s="101">
        <f>+'Ark1'!T2904</f>
        <v>0.12763241863433311</v>
      </c>
      <c r="H22" s="101">
        <f>+'Ark1'!U2904</f>
        <v>0.1474273435779366</v>
      </c>
      <c r="I22" s="101">
        <f>+'Ark1'!Y2904</f>
        <v>177.01666666666671</v>
      </c>
      <c r="J22" s="101">
        <f>+'Ark1'!AA2904</f>
        <v>26.67225462285969</v>
      </c>
      <c r="K22" s="101">
        <f t="shared" si="0"/>
        <v>3.8481884057971025</v>
      </c>
      <c r="L22" s="65">
        <f t="shared" si="1"/>
        <v>1.2857142857142858</v>
      </c>
      <c r="M22" s="39"/>
      <c r="N22" s="39"/>
      <c r="O22" s="52"/>
      <c r="P22" s="52"/>
      <c r="Q22" s="11"/>
      <c r="R22" s="5"/>
      <c r="S22"/>
      <c r="T22" s="2"/>
      <c r="U22" s="2"/>
      <c r="V22" s="4"/>
      <c r="W22" s="4"/>
      <c r="X22" s="4"/>
    </row>
    <row r="23" spans="1:24" ht="15.6">
      <c r="A23" s="39"/>
      <c r="B23" s="47">
        <f>+'Ark1'!C2905</f>
        <v>2024</v>
      </c>
      <c r="C23" s="47">
        <f>+'Ark1'!M2905</f>
        <v>47</v>
      </c>
      <c r="D23" s="47">
        <f>+'Ark1'!Q2905</f>
        <v>23</v>
      </c>
      <c r="E23" s="65">
        <f>+'Ark1'!R2905</f>
        <v>31</v>
      </c>
      <c r="F23" s="65">
        <f>+'Ark1'!S2905</f>
        <v>31</v>
      </c>
      <c r="G23" s="101">
        <f>+'Ark1'!T2905</f>
        <v>0.21981138764801819</v>
      </c>
      <c r="H23" s="101">
        <f>+'Ark1'!U2905</f>
        <v>0.27016547693298576</v>
      </c>
      <c r="I23" s="101">
        <f>+'Ark1'!Y2905</f>
        <v>188.35483870967747</v>
      </c>
      <c r="J23" s="101">
        <f>+'Ark1'!AA2905</f>
        <v>43.828130889099505</v>
      </c>
      <c r="K23" s="101">
        <f t="shared" si="0"/>
        <v>4.007549759780372</v>
      </c>
      <c r="L23" s="65">
        <f t="shared" si="1"/>
        <v>1.3478260869565217</v>
      </c>
      <c r="M23" s="39"/>
      <c r="N23" s="39"/>
      <c r="O23" s="52"/>
      <c r="P23" s="52"/>
      <c r="Q23" s="11"/>
      <c r="R23" s="5"/>
      <c r="S23"/>
      <c r="T23" s="1"/>
      <c r="U23" s="1"/>
      <c r="V23" s="9"/>
      <c r="W23" s="9"/>
      <c r="X23" s="9"/>
    </row>
    <row r="24" spans="1:24" ht="15.6">
      <c r="A24" s="39"/>
      <c r="B24" s="47">
        <f>+'Ark1'!C2906</f>
        <v>2024</v>
      </c>
      <c r="C24" s="47">
        <f>+'Ark1'!M2906</f>
        <v>48</v>
      </c>
      <c r="D24" s="47">
        <f>+'Ark1'!Q2906</f>
        <v>126</v>
      </c>
      <c r="E24" s="65">
        <f>+'Ark1'!R2906</f>
        <v>379</v>
      </c>
      <c r="F24" s="65">
        <f>+'Ark1'!S2906</f>
        <v>379</v>
      </c>
      <c r="G24" s="101">
        <f>+'Ark1'!T2906</f>
        <v>2.6873714812451248</v>
      </c>
      <c r="H24" s="101">
        <f>+'Ark1'!U2906</f>
        <v>3.3066746002809473</v>
      </c>
      <c r="I24" s="101">
        <f>+'Ark1'!Y2906</f>
        <v>188.56490765171503</v>
      </c>
      <c r="J24" s="101">
        <f>+'Ark1'!AA2906</f>
        <v>34.646451168243168</v>
      </c>
      <c r="K24" s="101">
        <f t="shared" si="0"/>
        <v>3.9284355760773964</v>
      </c>
      <c r="L24" s="65">
        <f t="shared" si="1"/>
        <v>3.0079365079365079</v>
      </c>
      <c r="M24" s="39"/>
      <c r="N24" s="4"/>
      <c r="O24" s="52"/>
      <c r="P24" s="52"/>
      <c r="Q24" s="11"/>
      <c r="R24" s="5"/>
      <c r="S24"/>
      <c r="T24" s="1"/>
      <c r="U24" s="1"/>
      <c r="V24" s="9"/>
      <c r="W24" s="9"/>
      <c r="X24" s="9"/>
    </row>
    <row r="25" spans="1:24" ht="15.6">
      <c r="A25" s="39"/>
      <c r="B25" s="47">
        <f>+'Ark1'!C2907</f>
        <v>2024</v>
      </c>
      <c r="C25" s="47">
        <f>+'Ark1'!M2907</f>
        <v>49</v>
      </c>
      <c r="D25" s="47">
        <f>+'Ark1'!Q2907</f>
        <v>87</v>
      </c>
      <c r="E25" s="65">
        <f>+'Ark1'!R2907</f>
        <v>145</v>
      </c>
      <c r="F25" s="65">
        <f>+'Ark1'!S2907</f>
        <v>145</v>
      </c>
      <c r="G25" s="101">
        <f>+'Ark1'!T2907</f>
        <v>1.0281500389987943</v>
      </c>
      <c r="H25" s="101">
        <f>+'Ark1'!U2907</f>
        <v>1.220936043100624</v>
      </c>
      <c r="I25" s="101">
        <f>+'Ark1'!Y2907</f>
        <v>181.98413793103441</v>
      </c>
      <c r="J25" s="101">
        <f>+'Ark1'!AA2907</f>
        <v>35.52433391520411</v>
      </c>
      <c r="K25" s="101">
        <f t="shared" si="0"/>
        <v>3.7139619985925392</v>
      </c>
      <c r="L25" s="65">
        <f t="shared" si="1"/>
        <v>1.6666666666666667</v>
      </c>
      <c r="M25" s="39"/>
      <c r="N25" s="4"/>
      <c r="O25" s="52"/>
      <c r="P25" s="52"/>
      <c r="Q25" s="11"/>
      <c r="R25" s="5"/>
      <c r="S25"/>
      <c r="T25" s="1"/>
      <c r="U25" s="1"/>
      <c r="V25" s="9"/>
      <c r="W25" s="9"/>
      <c r="X25" s="9"/>
    </row>
    <row r="26" spans="1:24" ht="15.6">
      <c r="A26" s="39"/>
      <c r="B26" s="47">
        <f>+'Ark1'!C2908</f>
        <v>2024</v>
      </c>
      <c r="C26" s="47">
        <f>+'Ark1'!M2908</f>
        <v>50</v>
      </c>
      <c r="D26" s="47">
        <f>+'Ark1'!Q2908</f>
        <v>103</v>
      </c>
      <c r="E26" s="65">
        <f>+'Ark1'!R2908</f>
        <v>191</v>
      </c>
      <c r="F26" s="65">
        <f>+'Ark1'!S2908</f>
        <v>191</v>
      </c>
      <c r="G26" s="101">
        <f>+'Ark1'!T2908</f>
        <v>1.3543217755087571</v>
      </c>
      <c r="H26" s="101">
        <f>+'Ark1'!U2908</f>
        <v>1.5611391090785596</v>
      </c>
      <c r="I26" s="101">
        <f>+'Ark1'!Y2908</f>
        <v>176.65130890052362</v>
      </c>
      <c r="J26" s="101">
        <f>+'Ark1'!AA2908</f>
        <v>29.514025166568203</v>
      </c>
      <c r="K26" s="101">
        <f t="shared" si="0"/>
        <v>3.5330261780104721</v>
      </c>
      <c r="L26" s="65">
        <f t="shared" si="1"/>
        <v>1.854368932038835</v>
      </c>
      <c r="M26" s="39"/>
      <c r="N26" s="4"/>
      <c r="O26" s="52"/>
      <c r="P26" s="52"/>
      <c r="Q26" s="5"/>
      <c r="R26" s="5"/>
      <c r="S26"/>
      <c r="T26" s="1"/>
      <c r="U26" s="1"/>
      <c r="V26" s="9"/>
      <c r="W26" s="9"/>
      <c r="X26" s="9"/>
    </row>
    <row r="27" spans="1:24" ht="15.6">
      <c r="A27" s="39"/>
      <c r="B27" s="47">
        <f>+'Ark1'!C2909</f>
        <v>2024</v>
      </c>
      <c r="C27" s="47">
        <f>+'Ark1'!M2909</f>
        <v>51</v>
      </c>
      <c r="D27" s="47">
        <f>+'Ark1'!Q2909</f>
        <v>126</v>
      </c>
      <c r="E27" s="65">
        <f>+'Ark1'!R2909</f>
        <v>229</v>
      </c>
      <c r="F27" s="65">
        <f>+'Ark1'!S2909</f>
        <v>229</v>
      </c>
      <c r="G27" s="101">
        <f>+'Ark1'!T2909</f>
        <v>1.6237679926256825</v>
      </c>
      <c r="H27" s="101">
        <f>+'Ark1'!U2909</f>
        <v>1.8766159495259276</v>
      </c>
      <c r="I27" s="101">
        <f>+'Ark1'!Y2909</f>
        <v>177.11222707423588</v>
      </c>
      <c r="J27" s="101">
        <f>+'Ark1'!AA2909</f>
        <v>33.880543151054027</v>
      </c>
      <c r="K27" s="101">
        <f t="shared" si="0"/>
        <v>3.4727887661614876</v>
      </c>
      <c r="L27" s="65">
        <f t="shared" si="1"/>
        <v>1.8174603174603174</v>
      </c>
      <c r="M27" s="39"/>
      <c r="N27" s="4"/>
      <c r="O27" s="52"/>
      <c r="P27" s="52"/>
      <c r="Q27" s="5"/>
      <c r="R27" s="5"/>
      <c r="S27"/>
      <c r="T27" s="1"/>
      <c r="U27" s="1"/>
      <c r="V27" s="9"/>
      <c r="W27" s="9"/>
      <c r="X27" s="9"/>
    </row>
    <row r="28" spans="1:24" ht="15.6">
      <c r="A28" s="39"/>
      <c r="B28" s="47">
        <f>+'Ark1'!C2910</f>
        <v>2024</v>
      </c>
      <c r="C28" s="47">
        <f>+'Ark1'!M2910</f>
        <v>52</v>
      </c>
      <c r="D28" s="47">
        <f>+'Ark1'!Q2910</f>
        <v>167</v>
      </c>
      <c r="E28" s="65">
        <f>+'Ark1'!R2910</f>
        <v>337</v>
      </c>
      <c r="F28" s="65">
        <f>+'Ark1'!S2910</f>
        <v>337</v>
      </c>
      <c r="G28" s="101">
        <f>+'Ark1'!T2910</f>
        <v>2.3895625044316806</v>
      </c>
      <c r="H28" s="101">
        <f>+'Ark1'!U2910</f>
        <v>2.6814120229420872</v>
      </c>
      <c r="I28" s="101">
        <f>+'Ark1'!Y2910</f>
        <v>171.96587537091975</v>
      </c>
      <c r="J28" s="101">
        <f>+'Ark1'!AA2910</f>
        <v>30.000335189362655</v>
      </c>
      <c r="K28" s="101">
        <f t="shared" si="0"/>
        <v>3.3070360648253798</v>
      </c>
      <c r="L28" s="65">
        <f t="shared" si="1"/>
        <v>2.0179640718562872</v>
      </c>
      <c r="M28" s="39"/>
      <c r="N28" s="4"/>
      <c r="O28" s="52"/>
      <c r="P28" s="52"/>
      <c r="Q28" s="5"/>
      <c r="R28" s="5"/>
      <c r="S28"/>
      <c r="T28" s="1"/>
      <c r="U28" s="1"/>
      <c r="V28" s="9"/>
      <c r="W28" s="9"/>
      <c r="X28" s="9"/>
    </row>
    <row r="29" spans="1:24" ht="15.6">
      <c r="A29" s="39"/>
      <c r="B29" s="47">
        <f>+'Ark1'!C2911</f>
        <v>2024</v>
      </c>
      <c r="C29" s="47">
        <f>+'Ark1'!M2911</f>
        <v>53</v>
      </c>
      <c r="D29" s="47">
        <f>+'Ark1'!Q2911</f>
        <v>186</v>
      </c>
      <c r="E29" s="65">
        <f>+'Ark1'!R2911</f>
        <v>432</v>
      </c>
      <c r="F29" s="65">
        <f>+'Ark1'!S2911</f>
        <v>432</v>
      </c>
      <c r="G29" s="101">
        <f>+'Ark1'!T2911</f>
        <v>3.0631780472239942</v>
      </c>
      <c r="H29" s="101">
        <f>+'Ark1'!U2911</f>
        <v>3.3562658587458847</v>
      </c>
      <c r="I29" s="101">
        <f>+'Ark1'!Y2911</f>
        <v>167.91180555555565</v>
      </c>
      <c r="J29" s="101">
        <f>+'Ark1'!AA2911</f>
        <v>30.499137426769138</v>
      </c>
      <c r="K29" s="101">
        <f t="shared" si="0"/>
        <v>3.1681472746331254</v>
      </c>
      <c r="L29" s="65">
        <f t="shared" si="1"/>
        <v>2.3225806451612905</v>
      </c>
      <c r="M29" s="39"/>
      <c r="N29" s="4"/>
      <c r="O29" s="52"/>
      <c r="P29" s="52"/>
      <c r="Q29" s="5"/>
      <c r="R29" s="5"/>
      <c r="S29"/>
      <c r="T29" s="1"/>
      <c r="U29" s="1"/>
      <c r="V29" s="9"/>
      <c r="W29" s="9"/>
      <c r="X29" s="9"/>
    </row>
    <row r="30" spans="1:24" ht="15.6">
      <c r="A30" s="39"/>
      <c r="B30" s="47">
        <f>+'Ark1'!C2912</f>
        <v>2024</v>
      </c>
      <c r="C30" s="47">
        <f>+'Ark1'!M2912</f>
        <v>54</v>
      </c>
      <c r="D30" s="47">
        <f>+'Ark1'!Q2912</f>
        <v>205</v>
      </c>
      <c r="E30" s="65">
        <f>+'Ark1'!R2912</f>
        <v>499</v>
      </c>
      <c r="F30" s="65">
        <f>+'Ark1'!S2912</f>
        <v>499</v>
      </c>
      <c r="G30" s="101">
        <f>+'Ark1'!T2912</f>
        <v>3.5382542721406791</v>
      </c>
      <c r="H30" s="101">
        <f>+'Ark1'!U2912</f>
        <v>3.8293214909025624</v>
      </c>
      <c r="I30" s="101">
        <f>+'Ark1'!Y2912</f>
        <v>165.85551102204411</v>
      </c>
      <c r="J30" s="101">
        <f>+'Ark1'!AA2912</f>
        <v>30.001069865515369</v>
      </c>
      <c r="K30" s="101">
        <f t="shared" si="0"/>
        <v>3.0713983522600761</v>
      </c>
      <c r="L30" s="65">
        <f t="shared" si="1"/>
        <v>2.4341463414634146</v>
      </c>
      <c r="M30" s="39"/>
      <c r="N30" s="4"/>
      <c r="O30" s="52"/>
      <c r="P30" s="52"/>
      <c r="Q30" s="5"/>
      <c r="R30" s="5"/>
      <c r="S30"/>
      <c r="T30" s="1"/>
      <c r="U30" s="1"/>
      <c r="V30" s="9"/>
      <c r="W30" s="9"/>
      <c r="X30" s="9"/>
    </row>
    <row r="31" spans="1:24" ht="15.6">
      <c r="A31" s="39"/>
      <c r="B31" s="47">
        <f>+'Ark1'!C2913</f>
        <v>2024</v>
      </c>
      <c r="C31" s="47">
        <f>+'Ark1'!M2913</f>
        <v>55</v>
      </c>
      <c r="D31" s="47">
        <f>+'Ark1'!Q2913</f>
        <v>225</v>
      </c>
      <c r="E31" s="65">
        <f>+'Ark1'!R2913</f>
        <v>593</v>
      </c>
      <c r="F31" s="65">
        <f>+'Ark1'!S2913</f>
        <v>593</v>
      </c>
      <c r="G31" s="101">
        <f>+'Ark1'!T2913</f>
        <v>4.2047791250088631</v>
      </c>
      <c r="H31" s="101">
        <f>+'Ark1'!U2913</f>
        <v>4.4949585150939173</v>
      </c>
      <c r="I31" s="101">
        <f>+'Ark1'!Y2913</f>
        <v>163.82478920741988</v>
      </c>
      <c r="J31" s="101">
        <f>+'Ark1'!AA2913</f>
        <v>29.27794885871953</v>
      </c>
      <c r="K31" s="101">
        <f t="shared" si="0"/>
        <v>2.9786325310439978</v>
      </c>
      <c r="L31" s="65">
        <f t="shared" si="1"/>
        <v>2.6355555555555554</v>
      </c>
      <c r="M31" s="39"/>
      <c r="N31" s="4"/>
      <c r="O31" s="52"/>
      <c r="P31" s="52"/>
      <c r="Q31" s="5"/>
      <c r="R31" s="5"/>
      <c r="S31"/>
      <c r="T31" s="1"/>
      <c r="U31" s="1"/>
      <c r="V31" s="9"/>
      <c r="W31" s="9"/>
      <c r="X31" s="9"/>
    </row>
    <row r="32" spans="1:24" ht="15.6">
      <c r="A32" s="39"/>
      <c r="B32" s="47">
        <f>+'Ark1'!C2914</f>
        <v>2024</v>
      </c>
      <c r="C32" s="47">
        <f>+'Ark1'!M2914</f>
        <v>56</v>
      </c>
      <c r="D32" s="47">
        <f>+'Ark1'!Q2914</f>
        <v>248</v>
      </c>
      <c r="E32" s="65">
        <f>+'Ark1'!R2914</f>
        <v>688</v>
      </c>
      <c r="F32" s="65">
        <f>+'Ark1'!S2914</f>
        <v>688</v>
      </c>
      <c r="G32" s="101">
        <f>+'Ark1'!T2914</f>
        <v>4.878394667801178</v>
      </c>
      <c r="H32" s="101">
        <f>+'Ark1'!U2914</f>
        <v>5.100112526535348</v>
      </c>
      <c r="I32" s="101">
        <f>+'Ark1'!Y2914</f>
        <v>160.21380813953488</v>
      </c>
      <c r="J32" s="101">
        <f>+'Ark1'!AA2914</f>
        <v>29.237494812995603</v>
      </c>
      <c r="K32" s="101">
        <f t="shared" si="0"/>
        <v>2.8609608596345515</v>
      </c>
      <c r="L32" s="65">
        <f t="shared" si="1"/>
        <v>2.774193548387097</v>
      </c>
      <c r="M32" s="39"/>
      <c r="N32" s="4"/>
      <c r="O32" s="52"/>
      <c r="P32" s="52"/>
      <c r="Q32" s="5"/>
      <c r="R32" s="5"/>
      <c r="S32"/>
      <c r="T32" s="11"/>
      <c r="U32" s="11"/>
      <c r="V32" s="9"/>
      <c r="W32" s="9"/>
      <c r="X32" s="9"/>
    </row>
    <row r="33" spans="1:24" ht="16.5" customHeight="1">
      <c r="A33" s="39"/>
      <c r="B33" s="47">
        <f>+'Ark1'!C2915</f>
        <v>2024</v>
      </c>
      <c r="C33" s="47">
        <f>+'Ark1'!M2915</f>
        <v>57</v>
      </c>
      <c r="D33" s="47">
        <f>+'Ark1'!Q2915</f>
        <v>271</v>
      </c>
      <c r="E33" s="65">
        <f>+'Ark1'!R2915</f>
        <v>844</v>
      </c>
      <c r="F33" s="65">
        <f>+'Ark1'!S2915</f>
        <v>844</v>
      </c>
      <c r="G33" s="101">
        <f>+'Ark1'!T2915</f>
        <v>5.9845422959653991</v>
      </c>
      <c r="H33" s="101">
        <f>+'Ark1'!U2915</f>
        <v>6.1602078039373156</v>
      </c>
      <c r="I33" s="101">
        <f>+'Ark1'!Y2915</f>
        <v>157.74715639810427</v>
      </c>
      <c r="J33" s="101">
        <f>+'Ark1'!AA2915</f>
        <v>27.341101968333888</v>
      </c>
      <c r="K33" s="101">
        <f t="shared" si="0"/>
        <v>2.7674939718965659</v>
      </c>
      <c r="L33" s="65">
        <f t="shared" si="1"/>
        <v>3.1143911439114391</v>
      </c>
      <c r="M33" s="39"/>
      <c r="N33" s="4"/>
      <c r="O33" s="52"/>
      <c r="P33" s="52"/>
      <c r="Q33" s="5"/>
      <c r="R33" s="5"/>
      <c r="S33"/>
      <c r="T33" s="11"/>
      <c r="U33" s="11"/>
      <c r="V33" s="9"/>
      <c r="W33" s="9"/>
      <c r="X33" s="9"/>
    </row>
    <row r="34" spans="1:24" ht="16.5" customHeight="1">
      <c r="A34" s="39"/>
      <c r="B34" s="47">
        <f>+'Ark1'!C2916</f>
        <v>2024</v>
      </c>
      <c r="C34" s="47">
        <f>+'Ark1'!M2916</f>
        <v>58</v>
      </c>
      <c r="D34" s="47">
        <f>+'Ark1'!Q2916</f>
        <v>287</v>
      </c>
      <c r="E34" s="65">
        <f>+'Ark1'!R2916</f>
        <v>1008</v>
      </c>
      <c r="F34" s="65">
        <f>+'Ark1'!S2916</f>
        <v>1008</v>
      </c>
      <c r="G34" s="101">
        <f>+'Ark1'!T2916</f>
        <v>7.1474154435226556</v>
      </c>
      <c r="H34" s="101">
        <f>+'Ark1'!U2916</f>
        <v>7.2548059750109646</v>
      </c>
      <c r="I34" s="101">
        <f>+'Ark1'!Y2916</f>
        <v>155.55138888888891</v>
      </c>
      <c r="J34" s="101">
        <f>+'Ark1'!AA2916</f>
        <v>27.829191630393197</v>
      </c>
      <c r="K34" s="101">
        <f t="shared" si="0"/>
        <v>2.6819204980842914</v>
      </c>
      <c r="L34" s="65">
        <f t="shared" si="1"/>
        <v>3.5121951219512195</v>
      </c>
      <c r="M34" s="39"/>
      <c r="N34" s="4"/>
      <c r="O34" s="51"/>
      <c r="P34" s="51"/>
      <c r="Q34" s="5"/>
      <c r="R34" s="5"/>
      <c r="S34"/>
      <c r="T34" s="11"/>
      <c r="U34" s="11"/>
      <c r="V34" s="9"/>
      <c r="W34" s="9"/>
      <c r="X34" s="9"/>
    </row>
    <row r="35" spans="1:24">
      <c r="A35" s="39"/>
      <c r="B35" s="47">
        <f>+'Ark1'!C2917</f>
        <v>2024</v>
      </c>
      <c r="C35" s="47">
        <f>+'Ark1'!M2917</f>
        <v>59</v>
      </c>
      <c r="D35" s="47">
        <f>+'Ark1'!Q2917</f>
        <v>270</v>
      </c>
      <c r="E35" s="65">
        <f>+'Ark1'!R2917</f>
        <v>1126</v>
      </c>
      <c r="F35" s="65">
        <f>+'Ark1'!S2917</f>
        <v>1126</v>
      </c>
      <c r="G35" s="101">
        <f>+'Ark1'!T2917</f>
        <v>7.9841168545699501</v>
      </c>
      <c r="H35" s="101">
        <f>+'Ark1'!U2917</f>
        <v>7.9138496475217357</v>
      </c>
      <c r="I35" s="101">
        <f>+'Ark1'!Y2917</f>
        <v>151.90008880994677</v>
      </c>
      <c r="J35" s="101">
        <f>+'Ark1'!AA2917</f>
        <v>27.878352055198597</v>
      </c>
      <c r="K35" s="101">
        <f t="shared" si="0"/>
        <v>2.5745777764397757</v>
      </c>
      <c r="L35" s="65">
        <f t="shared" si="1"/>
        <v>4.1703703703703701</v>
      </c>
      <c r="M35" s="39"/>
      <c r="P35"/>
      <c r="Q35"/>
      <c r="R35"/>
      <c r="S35"/>
      <c r="T35" s="11"/>
      <c r="U35" s="11"/>
      <c r="V35" s="9"/>
      <c r="W35" s="9"/>
      <c r="X35" s="9"/>
    </row>
    <row r="36" spans="1:24" ht="17.25" customHeight="1">
      <c r="A36" s="39"/>
      <c r="B36" s="47">
        <f>+'Ark1'!C2918</f>
        <v>2024</v>
      </c>
      <c r="C36" s="47">
        <f>+'Ark1'!M2918</f>
        <v>60</v>
      </c>
      <c r="D36" s="47">
        <f>+'Ark1'!Q2918</f>
        <v>281</v>
      </c>
      <c r="E36" s="65">
        <f>+'Ark1'!R2918</f>
        <v>1286</v>
      </c>
      <c r="F36" s="65">
        <f>+'Ark1'!S2918</f>
        <v>1286</v>
      </c>
      <c r="G36" s="101">
        <f>+'Ark1'!T2918</f>
        <v>9.1186272424306871</v>
      </c>
      <c r="H36" s="101">
        <f>+'Ark1'!U2918</f>
        <v>8.9207678085272253</v>
      </c>
      <c r="I36" s="101">
        <f>+'Ark1'!Y2918</f>
        <v>149.92356143079323</v>
      </c>
      <c r="J36" s="101">
        <f>+'Ark1'!AA2918</f>
        <v>28.111964490280904</v>
      </c>
      <c r="K36" s="101">
        <f t="shared" si="0"/>
        <v>2.4987260238465536</v>
      </c>
      <c r="L36" s="65">
        <f t="shared" si="1"/>
        <v>4.5765124555160144</v>
      </c>
      <c r="M36" s="39"/>
      <c r="N36" s="2"/>
      <c r="O36" s="51"/>
      <c r="P36" s="51"/>
      <c r="Q36"/>
      <c r="R36" s="5"/>
      <c r="S36"/>
      <c r="T36" s="11"/>
      <c r="U36" s="11"/>
      <c r="V36" s="9"/>
      <c r="W36" s="9"/>
      <c r="X36" s="9"/>
    </row>
    <row r="37" spans="1:24" ht="15.6">
      <c r="A37" s="39"/>
      <c r="B37" s="47">
        <f>+'Ark1'!C2919</f>
        <v>2024</v>
      </c>
      <c r="C37" s="47">
        <f>+'Ark1'!M2919</f>
        <v>61</v>
      </c>
      <c r="D37" s="47">
        <f>+'Ark1'!Q2919</f>
        <v>276</v>
      </c>
      <c r="E37" s="65">
        <f>+'Ark1'!R2919</f>
        <v>1330</v>
      </c>
      <c r="F37" s="65">
        <f>+'Ark1'!S2919</f>
        <v>1330</v>
      </c>
      <c r="G37" s="101">
        <f>+'Ark1'!T2919</f>
        <v>9.4306175990923897</v>
      </c>
      <c r="H37" s="101">
        <f>+'Ark1'!U2919</f>
        <v>9.0829364983889089</v>
      </c>
      <c r="I37" s="101">
        <f>+'Ark1'!Y2919</f>
        <v>147.59894736842099</v>
      </c>
      <c r="J37" s="101">
        <f>+'Ark1'!AA2919</f>
        <v>27.281985002174761</v>
      </c>
      <c r="K37" s="101">
        <f t="shared" si="0"/>
        <v>2.4196548748921476</v>
      </c>
      <c r="L37" s="65">
        <f t="shared" si="1"/>
        <v>4.8188405797101446</v>
      </c>
      <c r="M37" s="39"/>
      <c r="N37" s="2"/>
      <c r="O37" s="51"/>
      <c r="P37" s="51"/>
      <c r="Q37"/>
      <c r="R37"/>
      <c r="S37"/>
      <c r="T37" s="11"/>
      <c r="U37" s="11"/>
      <c r="V37" s="9"/>
      <c r="W37" s="9"/>
      <c r="X37" s="9"/>
    </row>
    <row r="38" spans="1:24">
      <c r="A38" s="39"/>
      <c r="B38" s="47">
        <f>+'Ark1'!C2920</f>
        <v>2024</v>
      </c>
      <c r="C38" s="47">
        <f>+'Ark1'!M2920</f>
        <v>62</v>
      </c>
      <c r="D38" s="47">
        <f>+'Ark1'!Q2920</f>
        <v>280</v>
      </c>
      <c r="E38" s="65">
        <f>+'Ark1'!R2920</f>
        <v>1376</v>
      </c>
      <c r="F38" s="65">
        <f>+'Ark1'!S2920</f>
        <v>1375</v>
      </c>
      <c r="G38" s="101">
        <f>+'Ark1'!T2920</f>
        <v>9.7567893356023561</v>
      </c>
      <c r="H38" s="101">
        <f>+'Ark1'!U2920</f>
        <v>9.2912447692743481</v>
      </c>
      <c r="I38" s="101">
        <f>+'Ark1'!Y2920</f>
        <v>145.93655523255836</v>
      </c>
      <c r="J38" s="101">
        <f>+'Ark1'!AA2920</f>
        <v>28.087833199622914</v>
      </c>
      <c r="K38" s="101">
        <f t="shared" si="0"/>
        <v>2.3538154069767478</v>
      </c>
      <c r="L38" s="65">
        <f t="shared" si="1"/>
        <v>4.9142857142857146</v>
      </c>
      <c r="M38" s="39"/>
      <c r="N38" s="12"/>
      <c r="O38" s="11"/>
      <c r="P38" s="11"/>
      <c r="Q38"/>
      <c r="R38"/>
      <c r="S38"/>
      <c r="T38" s="11"/>
      <c r="U38" s="11"/>
      <c r="V38" s="9"/>
      <c r="W38" s="9"/>
      <c r="X38" s="9"/>
    </row>
    <row r="39" spans="1:24" ht="21">
      <c r="A39" s="39"/>
      <c r="B39" s="47">
        <f>+'Ark1'!C2921</f>
        <v>2024</v>
      </c>
      <c r="C39" s="47">
        <f>+'Ark1'!M2921</f>
        <v>63</v>
      </c>
      <c r="D39" s="47">
        <f>+'Ark1'!Q2921</f>
        <v>250</v>
      </c>
      <c r="E39" s="65">
        <f>+'Ark1'!R2921</f>
        <v>1166</v>
      </c>
      <c r="F39" s="65">
        <f>+'Ark1'!S2921</f>
        <v>1166</v>
      </c>
      <c r="G39" s="101">
        <f>+'Ark1'!T2921</f>
        <v>8.267744451535135</v>
      </c>
      <c r="H39" s="101">
        <f>+'Ark1'!U2921</f>
        <v>7.7104135165097469</v>
      </c>
      <c r="I39" s="101">
        <f>+'Ark1'!Y2921</f>
        <v>142.91826758147502</v>
      </c>
      <c r="J39" s="101">
        <f>+'Ark1'!AA2921</f>
        <v>26.325007202332152</v>
      </c>
      <c r="K39" s="101">
        <f t="shared" si="0"/>
        <v>2.2685439298646828</v>
      </c>
      <c r="L39" s="65">
        <f t="shared" si="1"/>
        <v>4.6639999999999997</v>
      </c>
      <c r="M39" s="39"/>
      <c r="N39" s="2"/>
      <c r="O39" s="5"/>
      <c r="P39" s="5"/>
      <c r="Q39"/>
      <c r="R39"/>
      <c r="S39"/>
      <c r="T39" s="50"/>
      <c r="U39" s="50"/>
      <c r="V39" s="9"/>
      <c r="W39" s="9"/>
      <c r="X39" s="9"/>
    </row>
    <row r="40" spans="1:24">
      <c r="A40" s="39"/>
      <c r="B40" s="47">
        <f>+'Ark1'!C2922</f>
        <v>2024</v>
      </c>
      <c r="C40" s="47">
        <f>+'Ark1'!M2922</f>
        <v>64</v>
      </c>
      <c r="D40" s="47">
        <f>+'Ark1'!Q2922</f>
        <v>221</v>
      </c>
      <c r="E40" s="65">
        <f>+'Ark1'!R2922</f>
        <v>974</v>
      </c>
      <c r="F40" s="65">
        <f>+'Ark1'!S2922</f>
        <v>974</v>
      </c>
      <c r="G40" s="101">
        <f>+'Ark1'!T2922</f>
        <v>6.9063319861022476</v>
      </c>
      <c r="H40" s="101">
        <f>+'Ark1'!U2922</f>
        <v>6.3739619519652351</v>
      </c>
      <c r="I40" s="101">
        <f>+'Ark1'!Y2922</f>
        <v>141.43572895277211</v>
      </c>
      <c r="J40" s="101">
        <f>+'Ark1'!AA2922</f>
        <v>25.810044457533166</v>
      </c>
      <c r="K40" s="101">
        <f t="shared" si="0"/>
        <v>2.2099332648870642</v>
      </c>
      <c r="L40" s="65">
        <f t="shared" si="1"/>
        <v>4.4072398190045252</v>
      </c>
      <c r="M40" s="39"/>
      <c r="N40" s="4"/>
      <c r="O40" s="4"/>
      <c r="P40" s="4"/>
      <c r="Q40" s="4"/>
      <c r="R40" s="4"/>
      <c r="S40"/>
      <c r="T40"/>
      <c r="U40"/>
      <c r="V40"/>
      <c r="W40"/>
    </row>
    <row r="41" spans="1:24" ht="15.6">
      <c r="A41" s="39"/>
      <c r="B41" s="47">
        <f>+'Ark1'!C2923</f>
        <v>2024</v>
      </c>
      <c r="C41" s="47">
        <f>+'Ark1'!M2923</f>
        <v>65</v>
      </c>
      <c r="D41" s="47">
        <f>+'Ark1'!Q2923</f>
        <v>229</v>
      </c>
      <c r="E41" s="65">
        <f>+'Ark1'!R2923</f>
        <v>970</v>
      </c>
      <c r="F41" s="65">
        <f>+'Ark1'!S2923</f>
        <v>970</v>
      </c>
      <c r="G41" s="101">
        <f>+'Ark1'!T2923</f>
        <v>6.8779692264057282</v>
      </c>
      <c r="H41" s="101">
        <f>+'Ark1'!U2923</f>
        <v>6.2260117671663195</v>
      </c>
      <c r="I41" s="101">
        <f>+'Ark1'!Y2923</f>
        <v>138.72247422680425</v>
      </c>
      <c r="J41" s="101">
        <f>+'Ark1'!AA2923</f>
        <v>24.88516326205578</v>
      </c>
      <c r="K41" s="101">
        <f t="shared" si="0"/>
        <v>2.1341919111816039</v>
      </c>
      <c r="L41" s="65">
        <f t="shared" si="1"/>
        <v>4.2358078602620086</v>
      </c>
      <c r="M41" s="39"/>
      <c r="N41" s="4"/>
      <c r="O41" s="14"/>
      <c r="P41" s="14"/>
      <c r="Q41" s="1"/>
      <c r="R41" s="18"/>
      <c r="S41"/>
      <c r="T41" s="1"/>
      <c r="U41" s="5"/>
      <c r="V41"/>
      <c r="W41"/>
    </row>
    <row r="42" spans="1:24" ht="15.6">
      <c r="A42" s="39"/>
      <c r="B42" s="47">
        <f>+'Ark1'!C2924</f>
        <v>2024</v>
      </c>
      <c r="C42" s="47">
        <f>+'Ark1'!M2924</f>
        <v>66</v>
      </c>
      <c r="D42" s="47">
        <f>+'Ark1'!Q2924</f>
        <v>62</v>
      </c>
      <c r="E42" s="65">
        <f>+'Ark1'!R2924</f>
        <v>233</v>
      </c>
      <c r="F42" s="65">
        <f>+'Ark1'!S2924</f>
        <v>233</v>
      </c>
      <c r="G42" s="101">
        <f>+'Ark1'!T2924</f>
        <v>1.6521307523222004</v>
      </c>
      <c r="H42" s="101">
        <f>+'Ark1'!U2924</f>
        <v>1.5778237590155413</v>
      </c>
      <c r="I42" s="101">
        <f>+'Ark1'!Y2924</f>
        <v>146.35622317596565</v>
      </c>
      <c r="J42" s="101">
        <f>+'Ark1'!AA2924</f>
        <v>26.046929705994099</v>
      </c>
      <c r="K42" s="101">
        <f t="shared" si="0"/>
        <v>2.2175185329691764</v>
      </c>
      <c r="L42" s="65">
        <f t="shared" si="1"/>
        <v>3.7580645161290325</v>
      </c>
      <c r="M42" s="39"/>
      <c r="N42" s="4"/>
      <c r="O42" s="14"/>
      <c r="P42" s="14"/>
      <c r="Q42" s="1"/>
      <c r="R42" s="18"/>
      <c r="S42"/>
      <c r="T42"/>
      <c r="U42"/>
      <c r="V42"/>
      <c r="W42"/>
    </row>
    <row r="43" spans="1:24" ht="15.6">
      <c r="A43" s="39"/>
      <c r="B43" s="47">
        <f>+'Ark1'!C2925</f>
        <v>2024</v>
      </c>
      <c r="C43" s="47">
        <f>+'Ark1'!M2925</f>
        <v>67</v>
      </c>
      <c r="D43" s="47">
        <f>+'Ark1'!Q2925</f>
        <v>43</v>
      </c>
      <c r="E43" s="65">
        <f>+'Ark1'!R2925</f>
        <v>115</v>
      </c>
      <c r="F43" s="65">
        <f>+'Ark1'!S2925</f>
        <v>115</v>
      </c>
      <c r="G43" s="101">
        <f>+'Ark1'!T2925</f>
        <v>0.81542934127490607</v>
      </c>
      <c r="H43" s="101">
        <f>+'Ark1'!U2925</f>
        <v>0.76706822106282047</v>
      </c>
      <c r="I43" s="101">
        <f>+'Ark1'!Y2925</f>
        <v>144.16000000000005</v>
      </c>
      <c r="J43" s="101">
        <f>+'Ark1'!AA2925</f>
        <v>23.717477686846856</v>
      </c>
      <c r="K43" s="101">
        <f t="shared" si="0"/>
        <v>2.1516417910447769</v>
      </c>
      <c r="L43" s="65">
        <f t="shared" si="1"/>
        <v>2.6744186046511627</v>
      </c>
      <c r="M43" s="39"/>
      <c r="N43" s="4"/>
      <c r="O43" s="14"/>
      <c r="P43" s="14"/>
      <c r="Q43" s="1"/>
      <c r="R43" s="18"/>
      <c r="S43"/>
      <c r="T43"/>
      <c r="U43"/>
      <c r="V43"/>
      <c r="W43"/>
    </row>
    <row r="44" spans="1:24" ht="15.6">
      <c r="A44" s="39"/>
      <c r="B44" s="47">
        <f>+'Ark1'!C2926</f>
        <v>2024</v>
      </c>
      <c r="C44" s="47">
        <f>+'Ark1'!M2926</f>
        <v>68</v>
      </c>
      <c r="D44" s="47">
        <f>+'Ark1'!Q2926</f>
        <v>28</v>
      </c>
      <c r="E44" s="65">
        <f>+'Ark1'!R2926</f>
        <v>37</v>
      </c>
      <c r="F44" s="65">
        <f>+'Ark1'!S2926</f>
        <v>37</v>
      </c>
      <c r="G44" s="101">
        <f>+'Ark1'!T2926</f>
        <v>0.26235552719279592</v>
      </c>
      <c r="H44" s="101">
        <f>+'Ark1'!U2926</f>
        <v>0.25456352474565858</v>
      </c>
      <c r="I44" s="101">
        <f>+'Ark1'!Y2926</f>
        <v>148.69729729729733</v>
      </c>
      <c r="J44" s="101">
        <f>+'Ark1'!AA2926</f>
        <v>25.584734537298679</v>
      </c>
      <c r="K44" s="101">
        <f t="shared" si="0"/>
        <v>2.1867249602543724</v>
      </c>
      <c r="L44" s="65">
        <f t="shared" si="1"/>
        <v>1.3214285714285714</v>
      </c>
      <c r="M44" s="39"/>
      <c r="N44" s="4"/>
      <c r="O44" s="14"/>
      <c r="P44" s="14"/>
      <c r="Q44" s="1"/>
      <c r="R44" s="18"/>
      <c r="S44"/>
      <c r="T44"/>
      <c r="U44"/>
      <c r="V44"/>
      <c r="W44"/>
    </row>
    <row r="45" spans="1:24" ht="15.6">
      <c r="A45" s="39"/>
      <c r="B45" s="47">
        <f>+'Ark1'!C2927</f>
        <v>2023</v>
      </c>
      <c r="C45" s="47">
        <f>+'Ark1'!M2927</f>
        <v>0</v>
      </c>
      <c r="D45" s="47">
        <f>+'Ark1'!Q2927</f>
        <v>16</v>
      </c>
      <c r="E45" s="65">
        <f>+'Ark1'!R2927</f>
        <v>20</v>
      </c>
      <c r="F45" s="65">
        <f>+'Ark1'!S2927</f>
        <v>0</v>
      </c>
      <c r="G45" s="101">
        <f>+'Ark1'!T2927</f>
        <v>0.13708019191226864</v>
      </c>
      <c r="H45" s="101">
        <f>+'Ark1'!U2927</f>
        <v>0</v>
      </c>
      <c r="I45" s="101">
        <f>+'Ark1'!Y2927</f>
        <v>0</v>
      </c>
      <c r="J45" s="101">
        <f>+'Ark1'!AA2927</f>
        <v>0</v>
      </c>
      <c r="K45" s="101" t="e">
        <f t="shared" si="0"/>
        <v>#DIV/0!</v>
      </c>
      <c r="L45" s="65">
        <f t="shared" si="1"/>
        <v>1.25</v>
      </c>
      <c r="M45" s="39"/>
      <c r="N45" s="4"/>
      <c r="O45" s="14"/>
      <c r="P45" s="14"/>
      <c r="Q45" s="11"/>
      <c r="R45" s="18"/>
      <c r="S45"/>
      <c r="T45"/>
      <c r="U45"/>
      <c r="V45"/>
      <c r="W45"/>
    </row>
    <row r="46" spans="1:24" ht="15.6">
      <c r="A46" s="39"/>
      <c r="B46">
        <f>+'Ark1'!C2928</f>
        <v>2023</v>
      </c>
      <c r="C46">
        <f>+'Ark1'!M2928</f>
        <v>35</v>
      </c>
      <c r="D46">
        <f>+'Ark1'!Q2928</f>
        <v>4</v>
      </c>
      <c r="E46" s="9">
        <f>+'Ark1'!R2928</f>
        <v>16</v>
      </c>
      <c r="F46" s="9">
        <f>+'Ark1'!S2928</f>
        <v>16</v>
      </c>
      <c r="G46" s="96">
        <f>+'Ark1'!T2928</f>
        <v>0.10966415352981491</v>
      </c>
      <c r="H46" s="96">
        <f>+'Ark1'!U2928</f>
        <v>0.1603340734901583</v>
      </c>
      <c r="I46" s="96">
        <f>+'Ark1'!Y2928</f>
        <v>226.11250000000001</v>
      </c>
      <c r="J46" s="96">
        <f>+'Ark1'!AA2928</f>
        <v>56.607010111381136</v>
      </c>
      <c r="K46" s="96">
        <f>+I46/C46</f>
        <v>6.4603571428571431</v>
      </c>
      <c r="L46" s="9">
        <f t="shared" si="1"/>
        <v>4</v>
      </c>
      <c r="M46" s="39"/>
      <c r="N46" s="4"/>
      <c r="O46" s="14"/>
      <c r="P46" s="14"/>
      <c r="Q46" s="11"/>
      <c r="R46" s="18"/>
      <c r="S46"/>
      <c r="T46"/>
      <c r="U46"/>
      <c r="V46"/>
      <c r="W46"/>
    </row>
    <row r="47" spans="1:24" ht="15.6">
      <c r="A47" s="39"/>
      <c r="B47">
        <f>+'Ark1'!C2929</f>
        <v>2023</v>
      </c>
      <c r="C47">
        <f>+'Ark1'!M2929</f>
        <v>36</v>
      </c>
      <c r="D47">
        <f>+'Ark1'!Q2929</f>
        <v>3</v>
      </c>
      <c r="E47" s="9">
        <f>+'Ark1'!R2929</f>
        <v>4</v>
      </c>
      <c r="F47" s="9">
        <f>+'Ark1'!S2929</f>
        <v>4</v>
      </c>
      <c r="G47" s="96">
        <f>+'Ark1'!T2929</f>
        <v>2.7416038382453729E-2</v>
      </c>
      <c r="H47" s="96">
        <f>+'Ark1'!U2929</f>
        <v>4.2793571054811443E-2</v>
      </c>
      <c r="I47" s="96">
        <f>+'Ark1'!Y2929</f>
        <v>241.4</v>
      </c>
      <c r="J47" s="96">
        <f>+'Ark1'!AA2929</f>
        <v>17.827086133185301</v>
      </c>
      <c r="K47" s="96">
        <f t="shared" ref="K47:K110" si="2">+I47/C47</f>
        <v>6.7055555555555557</v>
      </c>
      <c r="L47" s="9">
        <f t="shared" ref="L47:L110" si="3">+E47/D47</f>
        <v>1.3333333333333333</v>
      </c>
      <c r="M47" s="39"/>
      <c r="N47" s="4"/>
      <c r="O47" s="14"/>
      <c r="P47" s="14"/>
      <c r="Q47" s="11"/>
      <c r="R47" s="18"/>
      <c r="S47"/>
      <c r="T47"/>
      <c r="U47"/>
      <c r="V47"/>
      <c r="W47"/>
    </row>
    <row r="48" spans="1:24" ht="15.6">
      <c r="A48" s="39"/>
      <c r="B48">
        <f>+'Ark1'!C2930</f>
        <v>2023</v>
      </c>
      <c r="C48">
        <f>+'Ark1'!M2930</f>
        <v>37</v>
      </c>
      <c r="D48">
        <f>+'Ark1'!Q2930</f>
        <v>2</v>
      </c>
      <c r="E48" s="9">
        <f>+'Ark1'!R2930</f>
        <v>3</v>
      </c>
      <c r="F48" s="9">
        <f>+'Ark1'!S2930</f>
        <v>3</v>
      </c>
      <c r="G48" s="96">
        <f>+'Ark1'!T2930</f>
        <v>2.0562028786840297E-2</v>
      </c>
      <c r="H48" s="96">
        <f>+'Ark1'!U2930</f>
        <v>2.9569045782694911E-2</v>
      </c>
      <c r="I48" s="96">
        <f>+'Ark1'!Y2930</f>
        <v>222.4</v>
      </c>
      <c r="J48" s="96">
        <f>+'Ark1'!AA2930</f>
        <v>9.0623764359393135</v>
      </c>
      <c r="K48" s="96">
        <f t="shared" si="2"/>
        <v>6.0108108108108107</v>
      </c>
      <c r="L48" s="9">
        <f t="shared" si="3"/>
        <v>1.5</v>
      </c>
      <c r="M48" s="39"/>
      <c r="N48" s="4"/>
      <c r="O48" s="14"/>
      <c r="P48" s="14"/>
      <c r="Q48" s="11"/>
      <c r="R48" s="18"/>
      <c r="S48"/>
      <c r="T48"/>
      <c r="U48"/>
      <c r="V48"/>
      <c r="W48"/>
    </row>
    <row r="49" spans="1:23" ht="15.6">
      <c r="A49" s="39"/>
      <c r="B49">
        <f>+'Ark1'!C2931</f>
        <v>2023</v>
      </c>
      <c r="C49">
        <f>+'Ark1'!M2931</f>
        <v>38</v>
      </c>
      <c r="D49">
        <f>+'Ark1'!Q2931</f>
        <v>2</v>
      </c>
      <c r="E49" s="9">
        <f>+'Ark1'!R2931</f>
        <v>5</v>
      </c>
      <c r="F49" s="9">
        <f>+'Ark1'!S2931</f>
        <v>5</v>
      </c>
      <c r="G49" s="96">
        <f>+'Ark1'!T2931</f>
        <v>3.427004797806716E-2</v>
      </c>
      <c r="H49" s="96">
        <f>+'Ark1'!U2931</f>
        <v>4.8554925898561953E-2</v>
      </c>
      <c r="I49" s="96">
        <f>+'Ark1'!Y2931</f>
        <v>219.12</v>
      </c>
      <c r="J49" s="96">
        <f>+'Ark1'!AA2931</f>
        <v>44.248091484266489</v>
      </c>
      <c r="K49" s="96">
        <f t="shared" si="2"/>
        <v>5.7663157894736843</v>
      </c>
      <c r="L49" s="9">
        <f t="shared" si="3"/>
        <v>2.5</v>
      </c>
      <c r="M49" s="39"/>
      <c r="N49" s="4"/>
      <c r="O49" s="14"/>
      <c r="P49" s="14"/>
      <c r="Q49" s="5"/>
      <c r="R49" s="18"/>
      <c r="S49"/>
      <c r="T49"/>
      <c r="U49"/>
      <c r="V49"/>
      <c r="W49"/>
    </row>
    <row r="50" spans="1:23" ht="15.6">
      <c r="A50" s="39"/>
      <c r="B50">
        <f>+'Ark1'!C2932</f>
        <v>2023</v>
      </c>
      <c r="C50">
        <f>+'Ark1'!M2932</f>
        <v>39</v>
      </c>
      <c r="D50">
        <f>+'Ark1'!Q2932</f>
        <v>3</v>
      </c>
      <c r="E50" s="9">
        <f>+'Ark1'!R2932</f>
        <v>3</v>
      </c>
      <c r="F50" s="9">
        <f>+'Ark1'!S2932</f>
        <v>3</v>
      </c>
      <c r="G50" s="96">
        <f>+'Ark1'!T2932</f>
        <v>2.0562028786840297E-2</v>
      </c>
      <c r="H50" s="96">
        <f>+'Ark1'!U2932</f>
        <v>3.0091999530050713E-2</v>
      </c>
      <c r="I50" s="96">
        <f>+'Ark1'!Y2932</f>
        <v>226.3333333333334</v>
      </c>
      <c r="J50" s="96">
        <f>+'Ark1'!AA2932</f>
        <v>37.845856958046141</v>
      </c>
      <c r="K50" s="96">
        <f t="shared" si="2"/>
        <v>5.803418803418805</v>
      </c>
      <c r="L50" s="9">
        <f t="shared" si="3"/>
        <v>1</v>
      </c>
      <c r="M50" s="39"/>
      <c r="N50" s="4"/>
      <c r="O50" s="14"/>
      <c r="P50" s="14"/>
      <c r="Q50" s="5"/>
      <c r="R50" s="18"/>
      <c r="S50"/>
      <c r="T50"/>
      <c r="U50"/>
      <c r="V50"/>
      <c r="W50"/>
    </row>
    <row r="51" spans="1:23" ht="15.6">
      <c r="A51" s="39"/>
      <c r="B51">
        <f>+'Ark1'!C2933</f>
        <v>2023</v>
      </c>
      <c r="C51">
        <f>+'Ark1'!M2933</f>
        <v>40</v>
      </c>
      <c r="D51">
        <f>+'Ark1'!Q2933</f>
        <v>4</v>
      </c>
      <c r="E51" s="9">
        <f>+'Ark1'!R2933</f>
        <v>4</v>
      </c>
      <c r="F51" s="9">
        <f>+'Ark1'!S2933</f>
        <v>4</v>
      </c>
      <c r="G51" s="96">
        <f>+'Ark1'!T2933</f>
        <v>2.7416038382453729E-2</v>
      </c>
      <c r="H51" s="96">
        <f>+'Ark1'!U2933</f>
        <v>3.767926067812831E-2</v>
      </c>
      <c r="I51" s="96">
        <f>+'Ark1'!Y2933</f>
        <v>212.55</v>
      </c>
      <c r="J51" s="96">
        <f>+'Ark1'!AA2933</f>
        <v>25.182285440364744</v>
      </c>
      <c r="K51" s="96">
        <f t="shared" si="2"/>
        <v>5.3137500000000006</v>
      </c>
      <c r="L51" s="9">
        <f t="shared" si="3"/>
        <v>1</v>
      </c>
      <c r="M51" s="39"/>
      <c r="N51" s="4"/>
      <c r="O51" s="14"/>
      <c r="P51" s="14"/>
      <c r="Q51" s="5"/>
      <c r="R51" s="18"/>
      <c r="S51"/>
      <c r="T51"/>
      <c r="U51"/>
      <c r="V51"/>
      <c r="W51"/>
    </row>
    <row r="52" spans="1:23" ht="15.6">
      <c r="A52" s="39"/>
      <c r="B52">
        <f>+'Ark1'!C2934</f>
        <v>2023</v>
      </c>
      <c r="C52">
        <f>+'Ark1'!M2934</f>
        <v>41</v>
      </c>
      <c r="D52">
        <f>+'Ark1'!Q2934</f>
        <v>5</v>
      </c>
      <c r="E52" s="9">
        <f>+'Ark1'!R2934</f>
        <v>5</v>
      </c>
      <c r="F52" s="9">
        <f>+'Ark1'!S2934</f>
        <v>5</v>
      </c>
      <c r="G52" s="96">
        <f>+'Ark1'!T2934</f>
        <v>3.427004797806716E-2</v>
      </c>
      <c r="H52" s="96">
        <f>+'Ark1'!U2934</f>
        <v>4.907344783449951E-2</v>
      </c>
      <c r="I52" s="96">
        <f>+'Ark1'!Y2934</f>
        <v>221.46</v>
      </c>
      <c r="J52" s="96">
        <f>+'Ark1'!AA2934</f>
        <v>17.549313376882182</v>
      </c>
      <c r="K52" s="96">
        <f t="shared" si="2"/>
        <v>5.4014634146341463</v>
      </c>
      <c r="L52" s="9">
        <f t="shared" si="3"/>
        <v>1</v>
      </c>
      <c r="M52" s="39"/>
      <c r="N52" s="4"/>
      <c r="O52" s="14"/>
      <c r="P52" s="14"/>
      <c r="Q52" s="5"/>
      <c r="R52" s="18"/>
      <c r="S52"/>
      <c r="T52"/>
      <c r="U52"/>
      <c r="V52"/>
      <c r="W52"/>
    </row>
    <row r="53" spans="1:23" ht="15.6">
      <c r="A53" s="39"/>
      <c r="B53">
        <f>+'Ark1'!C2935</f>
        <v>2023</v>
      </c>
      <c r="C53">
        <f>+'Ark1'!M2935</f>
        <v>42</v>
      </c>
      <c r="D53">
        <f>+'Ark1'!Q2935</f>
        <v>5</v>
      </c>
      <c r="E53" s="9">
        <f>+'Ark1'!R2935</f>
        <v>10</v>
      </c>
      <c r="F53" s="9">
        <f>+'Ark1'!S2935</f>
        <v>10</v>
      </c>
      <c r="G53" s="96">
        <f>+'Ark1'!T2935</f>
        <v>6.854009595613432E-2</v>
      </c>
      <c r="H53" s="96">
        <f>+'Ark1'!U2935</f>
        <v>0.1002785969611867</v>
      </c>
      <c r="I53" s="96">
        <f>+'Ark1'!Y2935</f>
        <v>226.27000000000004</v>
      </c>
      <c r="J53" s="96">
        <f>+'Ark1'!AA2935</f>
        <v>26.641285629638727</v>
      </c>
      <c r="K53" s="96">
        <f t="shared" si="2"/>
        <v>5.387380952380953</v>
      </c>
      <c r="L53" s="9">
        <f t="shared" si="3"/>
        <v>2</v>
      </c>
      <c r="M53" s="39"/>
      <c r="N53" s="4"/>
      <c r="O53" s="14"/>
      <c r="P53" s="14"/>
      <c r="Q53" s="5"/>
      <c r="R53" s="18"/>
      <c r="S53"/>
      <c r="T53"/>
      <c r="U53"/>
      <c r="V53"/>
      <c r="W53"/>
    </row>
    <row r="54" spans="1:23" ht="15.6">
      <c r="A54" s="39"/>
      <c r="B54">
        <f>+'Ark1'!C2936</f>
        <v>2023</v>
      </c>
      <c r="C54">
        <f>+'Ark1'!M2936</f>
        <v>43</v>
      </c>
      <c r="D54">
        <f>+'Ark1'!Q2936</f>
        <v>8</v>
      </c>
      <c r="E54" s="9">
        <f>+'Ark1'!R2936</f>
        <v>14</v>
      </c>
      <c r="F54" s="9">
        <f>+'Ark1'!S2936</f>
        <v>14</v>
      </c>
      <c r="G54" s="96">
        <f>+'Ark1'!T2936</f>
        <v>9.5956134338588128E-2</v>
      </c>
      <c r="H54" s="96">
        <f>+'Ark1'!U2936</f>
        <v>0.13950899163570937</v>
      </c>
      <c r="I54" s="96">
        <f>+'Ark1'!Y2936</f>
        <v>224.84999999999997</v>
      </c>
      <c r="J54" s="96">
        <f>+'Ark1'!AA2936</f>
        <v>40.694870684154111</v>
      </c>
      <c r="K54" s="96">
        <f t="shared" si="2"/>
        <v>5.2290697674418594</v>
      </c>
      <c r="L54" s="9">
        <f t="shared" si="3"/>
        <v>1.75</v>
      </c>
      <c r="M54" s="39"/>
      <c r="N54" s="4"/>
      <c r="O54" s="14"/>
      <c r="P54" s="14"/>
      <c r="Q54" s="5"/>
      <c r="R54" s="18"/>
      <c r="S54"/>
      <c r="T54"/>
      <c r="U54"/>
      <c r="V54"/>
      <c r="W54"/>
    </row>
    <row r="55" spans="1:23" ht="15.6">
      <c r="A55" s="39"/>
      <c r="B55">
        <f>+'Ark1'!C2937</f>
        <v>2023</v>
      </c>
      <c r="C55">
        <f>+'Ark1'!M2937</f>
        <v>44</v>
      </c>
      <c r="D55">
        <f>+'Ark1'!Q2937</f>
        <v>15</v>
      </c>
      <c r="E55" s="9">
        <f>+'Ark1'!R2937</f>
        <v>16</v>
      </c>
      <c r="F55" s="9">
        <f>+'Ark1'!S2937</f>
        <v>16</v>
      </c>
      <c r="G55" s="96">
        <f>+'Ark1'!T2937</f>
        <v>0.10966415352981491</v>
      </c>
      <c r="H55" s="96">
        <f>+'Ark1'!U2937</f>
        <v>0.14771670638234469</v>
      </c>
      <c r="I55" s="96">
        <f>+'Ark1'!Y2937</f>
        <v>208.31874999999999</v>
      </c>
      <c r="J55" s="96">
        <f>+'Ark1'!AA2937</f>
        <v>39.404476565962504</v>
      </c>
      <c r="K55" s="96">
        <f t="shared" si="2"/>
        <v>4.7345170454545453</v>
      </c>
      <c r="L55" s="9">
        <f t="shared" si="3"/>
        <v>1.0666666666666667</v>
      </c>
      <c r="M55" s="39"/>
      <c r="N55" s="4"/>
      <c r="O55" s="14"/>
      <c r="P55" s="14"/>
      <c r="Q55" s="5"/>
      <c r="R55" s="18"/>
      <c r="S55"/>
      <c r="T55"/>
      <c r="U55"/>
      <c r="V55"/>
      <c r="W55"/>
    </row>
    <row r="56" spans="1:23" ht="15.6">
      <c r="A56" s="39"/>
      <c r="B56">
        <f>+'Ark1'!C2938</f>
        <v>2023</v>
      </c>
      <c r="C56">
        <f>+'Ark1'!M2938</f>
        <v>45</v>
      </c>
      <c r="D56">
        <f>+'Ark1'!Q2938</f>
        <v>17</v>
      </c>
      <c r="E56" s="9">
        <f>+'Ark1'!R2938</f>
        <v>18</v>
      </c>
      <c r="F56" s="9">
        <f>+'Ark1'!S2938</f>
        <v>18</v>
      </c>
      <c r="G56" s="96">
        <f>+'Ark1'!T2938</f>
        <v>0.12337217272104184</v>
      </c>
      <c r="H56" s="96">
        <f>+'Ark1'!U2938</f>
        <v>0.16351611408847588</v>
      </c>
      <c r="I56" s="96">
        <f>+'Ark1'!Y2938</f>
        <v>204.97777777777776</v>
      </c>
      <c r="J56" s="96">
        <f>+'Ark1'!AA2938</f>
        <v>36.664690182420117</v>
      </c>
      <c r="K56" s="96">
        <f t="shared" si="2"/>
        <v>4.555061728395061</v>
      </c>
      <c r="L56" s="9">
        <f t="shared" si="3"/>
        <v>1.0588235294117647</v>
      </c>
      <c r="M56" s="39"/>
      <c r="N56" s="4"/>
      <c r="O56" s="14"/>
      <c r="P56" s="14"/>
      <c r="Q56" s="5"/>
      <c r="R56" s="18"/>
      <c r="S56"/>
      <c r="T56"/>
      <c r="U56"/>
      <c r="V56"/>
      <c r="W56"/>
    </row>
    <row r="57" spans="1:23" ht="15.6">
      <c r="A57" s="39"/>
      <c r="B57">
        <f>+'Ark1'!C2939</f>
        <v>2023</v>
      </c>
      <c r="C57">
        <f>+'Ark1'!M2939</f>
        <v>46</v>
      </c>
      <c r="D57">
        <f>+'Ark1'!Q2939</f>
        <v>22</v>
      </c>
      <c r="E57" s="9">
        <f>+'Ark1'!R2939</f>
        <v>26</v>
      </c>
      <c r="F57" s="9">
        <f>+'Ark1'!S2939</f>
        <v>26</v>
      </c>
      <c r="G57" s="96">
        <f>+'Ark1'!T2939</f>
        <v>0.17820424948594923</v>
      </c>
      <c r="H57" s="96">
        <f>+'Ark1'!U2939</f>
        <v>0.22831362883499601</v>
      </c>
      <c r="I57" s="96">
        <f>+'Ark1'!Y2939</f>
        <v>198.14230769230775</v>
      </c>
      <c r="J57" s="96">
        <f>+'Ark1'!AA2939</f>
        <v>40.201044504961878</v>
      </c>
      <c r="K57" s="96">
        <f t="shared" si="2"/>
        <v>4.3074414715719076</v>
      </c>
      <c r="L57" s="9">
        <f t="shared" si="3"/>
        <v>1.1818181818181819</v>
      </c>
      <c r="M57" s="39"/>
      <c r="N57" s="4"/>
      <c r="O57" s="18"/>
      <c r="P57" s="18"/>
      <c r="Q57" s="5"/>
      <c r="R57" s="18"/>
      <c r="S57"/>
      <c r="T57"/>
      <c r="U57"/>
      <c r="V57"/>
      <c r="W57"/>
    </row>
    <row r="58" spans="1:23">
      <c r="A58" s="39"/>
      <c r="B58">
        <f>+'Ark1'!C2940</f>
        <v>2023</v>
      </c>
      <c r="C58">
        <f>+'Ark1'!M2940</f>
        <v>47</v>
      </c>
      <c r="D58">
        <f>+'Ark1'!Q2940</f>
        <v>21</v>
      </c>
      <c r="E58" s="9">
        <f>+'Ark1'!R2940</f>
        <v>28</v>
      </c>
      <c r="F58" s="9">
        <f>+'Ark1'!S2940</f>
        <v>28</v>
      </c>
      <c r="G58" s="96">
        <f>+'Ark1'!T2940</f>
        <v>0.19191226867717623</v>
      </c>
      <c r="H58" s="96">
        <f>+'Ark1'!U2940</f>
        <v>0.26079437471949402</v>
      </c>
      <c r="I58" s="96">
        <f>+'Ark1'!Y2940</f>
        <v>210.16428571428588</v>
      </c>
      <c r="J58" s="96">
        <f>+'Ark1'!AA2940</f>
        <v>39.066355768886496</v>
      </c>
      <c r="K58" s="96">
        <f t="shared" si="2"/>
        <v>4.4715805471124659</v>
      </c>
      <c r="L58" s="9">
        <f t="shared" si="3"/>
        <v>1.3333333333333333</v>
      </c>
      <c r="M58" s="39"/>
      <c r="N58" s="11"/>
      <c r="O58" s="11"/>
      <c r="P58"/>
      <c r="Q58"/>
      <c r="R58"/>
      <c r="S58"/>
      <c r="T58"/>
      <c r="U58"/>
      <c r="V58"/>
      <c r="W58"/>
    </row>
    <row r="59" spans="1:23" ht="15.6">
      <c r="A59" s="39"/>
      <c r="B59">
        <f>+'Ark1'!C2941</f>
        <v>2023</v>
      </c>
      <c r="C59">
        <f>+'Ark1'!M2941</f>
        <v>48</v>
      </c>
      <c r="D59">
        <f>+'Ark1'!Q2941</f>
        <v>130</v>
      </c>
      <c r="E59" s="9">
        <f>+'Ark1'!R2941</f>
        <v>381</v>
      </c>
      <c r="F59" s="9">
        <f>+'Ark1'!S2941</f>
        <v>381</v>
      </c>
      <c r="G59" s="96">
        <f>+'Ark1'!T2941</f>
        <v>2.6113776559287194</v>
      </c>
      <c r="H59" s="96">
        <f>+'Ark1'!U2941</f>
        <v>3.2213374701633875</v>
      </c>
      <c r="I59" s="96">
        <f>+'Ark1'!Y2941</f>
        <v>190.77874015748048</v>
      </c>
      <c r="J59" s="96">
        <f>+'Ark1'!AA2941</f>
        <v>35.170925634127101</v>
      </c>
      <c r="K59" s="96">
        <f t="shared" si="2"/>
        <v>3.9745570866141766</v>
      </c>
      <c r="L59" s="9">
        <f t="shared" si="3"/>
        <v>2.9307692307692306</v>
      </c>
      <c r="M59" s="39"/>
      <c r="N59" s="5"/>
      <c r="O59" s="18"/>
      <c r="P59" s="18"/>
      <c r="Q59"/>
      <c r="R59" s="18"/>
      <c r="S59"/>
      <c r="T59"/>
      <c r="U59"/>
      <c r="V59"/>
      <c r="W59"/>
    </row>
    <row r="60" spans="1:23">
      <c r="A60" s="39"/>
      <c r="B60">
        <f>+'Ark1'!C2942</f>
        <v>2023</v>
      </c>
      <c r="C60">
        <f>+'Ark1'!M2942</f>
        <v>49</v>
      </c>
      <c r="D60">
        <f>+'Ark1'!Q2942</f>
        <v>102</v>
      </c>
      <c r="E60" s="9">
        <f>+'Ark1'!R2942</f>
        <v>167</v>
      </c>
      <c r="F60" s="9">
        <f>+'Ark1'!S2942</f>
        <v>167</v>
      </c>
      <c r="G60" s="96">
        <f>+'Ark1'!T2942</f>
        <v>1.1446196024674435</v>
      </c>
      <c r="H60" s="96">
        <f>+'Ark1'!U2942</f>
        <v>1.3376314813192283</v>
      </c>
      <c r="I60" s="96">
        <f>+'Ark1'!Y2942</f>
        <v>180.7335329341318</v>
      </c>
      <c r="J60" s="96">
        <f>+'Ark1'!AA2942</f>
        <v>35.305641710924505</v>
      </c>
      <c r="K60" s="96">
        <f t="shared" si="2"/>
        <v>3.6884394476353428</v>
      </c>
      <c r="L60" s="9">
        <f t="shared" si="3"/>
        <v>1.6372549019607843</v>
      </c>
      <c r="M60" s="39"/>
      <c r="N60" s="11"/>
      <c r="O60" s="11"/>
      <c r="P60"/>
      <c r="Q60"/>
      <c r="R60"/>
      <c r="S60"/>
      <c r="T60"/>
      <c r="U60"/>
      <c r="V60"/>
      <c r="W60"/>
    </row>
    <row r="61" spans="1:23">
      <c r="A61" s="39"/>
      <c r="B61">
        <f>+'Ark1'!C2943</f>
        <v>2023</v>
      </c>
      <c r="C61">
        <f>+'Ark1'!M2943</f>
        <v>50</v>
      </c>
      <c r="D61">
        <f>+'Ark1'!Q2943</f>
        <v>129</v>
      </c>
      <c r="E61" s="9">
        <f>+'Ark1'!R2943</f>
        <v>226</v>
      </c>
      <c r="F61" s="9">
        <f>+'Ark1'!S2943</f>
        <v>226</v>
      </c>
      <c r="G61" s="96">
        <f>+'Ark1'!T2943</f>
        <v>1.5490061686086356</v>
      </c>
      <c r="H61" s="96">
        <f>+'Ark1'!U2943</f>
        <v>1.7987481639559275</v>
      </c>
      <c r="I61" s="96">
        <f>+'Ark1'!Y2943</f>
        <v>179.58938053097347</v>
      </c>
      <c r="J61" s="96">
        <f>+'Ark1'!AA2943</f>
        <v>33.985526234289189</v>
      </c>
      <c r="K61" s="96">
        <f t="shared" si="2"/>
        <v>3.5917876106194693</v>
      </c>
      <c r="L61" s="9">
        <f t="shared" si="3"/>
        <v>1.751937984496124</v>
      </c>
      <c r="M61" s="39"/>
      <c r="N61" s="11"/>
      <c r="O61" s="11"/>
      <c r="P61"/>
      <c r="Q61"/>
      <c r="R61"/>
      <c r="S61"/>
      <c r="T61"/>
      <c r="U61"/>
      <c r="V61"/>
      <c r="W61"/>
    </row>
    <row r="62" spans="1:23" ht="15.6">
      <c r="A62" s="39"/>
      <c r="B62">
        <f>+'Ark1'!C2944</f>
        <v>2023</v>
      </c>
      <c r="C62">
        <f>+'Ark1'!M2944</f>
        <v>51</v>
      </c>
      <c r="D62">
        <f>+'Ark1'!Q2944</f>
        <v>145</v>
      </c>
      <c r="E62" s="9">
        <f>+'Ark1'!R2944</f>
        <v>265</v>
      </c>
      <c r="F62" s="9">
        <f>+'Ark1'!S2944</f>
        <v>265</v>
      </c>
      <c r="G62" s="96">
        <f>+'Ark1'!T2944</f>
        <v>1.8163125428375595</v>
      </c>
      <c r="H62" s="96">
        <f>+'Ark1'!U2944</f>
        <v>2.0718230881154454</v>
      </c>
      <c r="I62" s="96">
        <f>+'Ark1'!Y2944</f>
        <v>176.41094339622629</v>
      </c>
      <c r="J62" s="96">
        <f>+'Ark1'!AA2944</f>
        <v>32.754600325851008</v>
      </c>
      <c r="K62" s="96">
        <f t="shared" si="2"/>
        <v>3.4590381058083586</v>
      </c>
      <c r="L62" s="9">
        <f t="shared" si="3"/>
        <v>1.8275862068965518</v>
      </c>
      <c r="M62" s="39"/>
      <c r="N62" s="2"/>
      <c r="O62" s="5"/>
      <c r="P62" s="5"/>
      <c r="Q62"/>
      <c r="R62"/>
      <c r="S62"/>
      <c r="T62"/>
      <c r="U62"/>
      <c r="V62"/>
      <c r="W62"/>
    </row>
    <row r="63" spans="1:23">
      <c r="A63" s="39"/>
      <c r="B63">
        <f>+'Ark1'!C2945</f>
        <v>2023</v>
      </c>
      <c r="C63">
        <f>+'Ark1'!M2945</f>
        <v>52</v>
      </c>
      <c r="D63">
        <f>+'Ark1'!Q2945</f>
        <v>165</v>
      </c>
      <c r="E63" s="9">
        <f>+'Ark1'!R2945</f>
        <v>303</v>
      </c>
      <c r="F63" s="9">
        <f>+'Ark1'!S2945</f>
        <v>303</v>
      </c>
      <c r="G63" s="96">
        <f>+'Ark1'!T2945</f>
        <v>2.0767649074708703</v>
      </c>
      <c r="H63" s="96">
        <f>+'Ark1'!U2945</f>
        <v>2.3362914345006849</v>
      </c>
      <c r="I63" s="96">
        <f>+'Ark1'!Y2945</f>
        <v>173.98151815181504</v>
      </c>
      <c r="J63" s="96">
        <f>+'Ark1'!AA2945</f>
        <v>34.022724715037114</v>
      </c>
      <c r="K63" s="96">
        <f t="shared" si="2"/>
        <v>3.3457984259964428</v>
      </c>
      <c r="L63" s="9">
        <f t="shared" si="3"/>
        <v>1.8363636363636364</v>
      </c>
      <c r="M63" s="39"/>
      <c r="N63" s="4"/>
      <c r="O63" s="4"/>
      <c r="P63" s="4"/>
      <c r="Q63" s="4"/>
      <c r="R63" s="4"/>
      <c r="S63"/>
      <c r="T63"/>
      <c r="U63"/>
      <c r="V63"/>
      <c r="W63"/>
    </row>
    <row r="64" spans="1:23" ht="15.6">
      <c r="A64" s="39"/>
      <c r="B64">
        <f>+'Ark1'!C2946</f>
        <v>2023</v>
      </c>
      <c r="C64">
        <f>+'Ark1'!M2946</f>
        <v>53</v>
      </c>
      <c r="D64">
        <f>+'Ark1'!Q2946</f>
        <v>197</v>
      </c>
      <c r="E64" s="9">
        <f>+'Ark1'!R2946</f>
        <v>423</v>
      </c>
      <c r="F64" s="9">
        <f>+'Ark1'!S2946</f>
        <v>423</v>
      </c>
      <c r="G64" s="96">
        <f>+'Ark1'!T2946</f>
        <v>2.8992460589444824</v>
      </c>
      <c r="H64" s="96">
        <f>+'Ark1'!U2946</f>
        <v>3.1657758504125386</v>
      </c>
      <c r="I64" s="96">
        <f>+'Ark1'!Y2946</f>
        <v>168.87234042553189</v>
      </c>
      <c r="J64" s="96">
        <f>+'Ark1'!AA2946</f>
        <v>32.129693092377515</v>
      </c>
      <c r="K64" s="96">
        <f t="shared" si="2"/>
        <v>3.1862705740666395</v>
      </c>
      <c r="L64" s="9">
        <f t="shared" si="3"/>
        <v>2.1472081218274113</v>
      </c>
      <c r="M64" s="39"/>
      <c r="N64" s="4"/>
      <c r="O64" s="11"/>
      <c r="P64" s="11"/>
      <c r="Q64" s="1"/>
      <c r="R64" s="5"/>
      <c r="S64"/>
      <c r="T64"/>
      <c r="U64"/>
      <c r="V64"/>
      <c r="W64"/>
    </row>
    <row r="65" spans="1:23" ht="15.6">
      <c r="A65" s="39"/>
      <c r="B65">
        <f>+'Ark1'!C2947</f>
        <v>2023</v>
      </c>
      <c r="C65">
        <f>+'Ark1'!M2947</f>
        <v>54</v>
      </c>
      <c r="D65">
        <f>+'Ark1'!Q2947</f>
        <v>211</v>
      </c>
      <c r="E65" s="9">
        <f>+'Ark1'!R2947</f>
        <v>463</v>
      </c>
      <c r="F65" s="9">
        <f>+'Ark1'!S2947</f>
        <v>463</v>
      </c>
      <c r="G65" s="96">
        <f>+'Ark1'!T2947</f>
        <v>3.1734064427690196</v>
      </c>
      <c r="H65" s="96">
        <f>+'Ark1'!U2947</f>
        <v>3.4479936015279447</v>
      </c>
      <c r="I65" s="96">
        <f>+'Ark1'!Y2947</f>
        <v>168.03671706263498</v>
      </c>
      <c r="J65" s="96">
        <f>+'Ark1'!AA2947</f>
        <v>30.404696402109074</v>
      </c>
      <c r="K65" s="96">
        <f t="shared" si="2"/>
        <v>3.1117910567154627</v>
      </c>
      <c r="L65" s="9">
        <f t="shared" si="3"/>
        <v>2.1943127962085307</v>
      </c>
      <c r="M65" s="39"/>
      <c r="N65" s="4"/>
      <c r="O65" s="11"/>
      <c r="P65" s="11"/>
      <c r="Q65" s="1"/>
      <c r="R65" s="5"/>
      <c r="S65"/>
      <c r="T65"/>
      <c r="U65"/>
      <c r="V65"/>
      <c r="W65"/>
    </row>
    <row r="66" spans="1:23" ht="15.6">
      <c r="A66" s="39"/>
      <c r="B66">
        <f>+'Ark1'!C2948</f>
        <v>2023</v>
      </c>
      <c r="C66">
        <f>+'Ark1'!M2948</f>
        <v>55</v>
      </c>
      <c r="D66">
        <f>+'Ark1'!Q2948</f>
        <v>244</v>
      </c>
      <c r="E66" s="9">
        <f>+'Ark1'!R2948</f>
        <v>607</v>
      </c>
      <c r="F66" s="9">
        <f>+'Ark1'!S2948</f>
        <v>607</v>
      </c>
      <c r="G66" s="96">
        <f>+'Ark1'!T2948</f>
        <v>4.1603838245373534</v>
      </c>
      <c r="H66" s="96">
        <f>+'Ark1'!U2948</f>
        <v>4.3970571531275473</v>
      </c>
      <c r="I66" s="96">
        <f>+'Ark1'!Y2948</f>
        <v>163.45271828665557</v>
      </c>
      <c r="J66" s="96">
        <f>+'Ark1'!AA2948</f>
        <v>29.649240873481272</v>
      </c>
      <c r="K66" s="96">
        <f t="shared" si="2"/>
        <v>2.9718676052119193</v>
      </c>
      <c r="L66" s="9">
        <f t="shared" si="3"/>
        <v>2.487704918032787</v>
      </c>
      <c r="M66" s="39"/>
      <c r="N66" s="4"/>
      <c r="O66" s="11"/>
      <c r="P66" s="11"/>
      <c r="Q66" s="1"/>
      <c r="R66" s="5"/>
      <c r="S66"/>
      <c r="T66"/>
      <c r="U66"/>
      <c r="V66"/>
      <c r="W66"/>
    </row>
    <row r="67" spans="1:23" ht="15.6">
      <c r="A67" s="39"/>
      <c r="B67">
        <f>+'Ark1'!C2949</f>
        <v>2023</v>
      </c>
      <c r="C67">
        <f>+'Ark1'!M2949</f>
        <v>56</v>
      </c>
      <c r="D67">
        <f>+'Ark1'!Q2949</f>
        <v>265</v>
      </c>
      <c r="E67" s="9">
        <f>+'Ark1'!R2949</f>
        <v>689</v>
      </c>
      <c r="F67" s="9">
        <f>+'Ark1'!S2949</f>
        <v>689</v>
      </c>
      <c r="G67" s="96">
        <f>+'Ark1'!T2949</f>
        <v>4.7224126113776563</v>
      </c>
      <c r="H67" s="96">
        <f>+'Ark1'!U2949</f>
        <v>4.9476210856191809</v>
      </c>
      <c r="I67" s="96">
        <f>+'Ark1'!Y2949</f>
        <v>162.03018867924521</v>
      </c>
      <c r="J67" s="96">
        <f>+'Ark1'!AA2949</f>
        <v>30.035554936470859</v>
      </c>
      <c r="K67" s="96">
        <f t="shared" si="2"/>
        <v>2.893396226415093</v>
      </c>
      <c r="L67" s="9">
        <f t="shared" si="3"/>
        <v>2.6</v>
      </c>
      <c r="M67" s="39"/>
      <c r="N67" s="4"/>
      <c r="O67" s="11"/>
      <c r="P67" s="11"/>
      <c r="Q67" s="1"/>
      <c r="R67" s="5"/>
      <c r="S67"/>
      <c r="T67"/>
      <c r="U67"/>
      <c r="V67"/>
      <c r="W67"/>
    </row>
    <row r="68" spans="1:23" ht="15.6">
      <c r="A68" s="39"/>
      <c r="B68">
        <f>+'Ark1'!C2950</f>
        <v>2023</v>
      </c>
      <c r="C68">
        <f>+'Ark1'!M2950</f>
        <v>57</v>
      </c>
      <c r="D68">
        <f>+'Ark1'!Q2950</f>
        <v>289</v>
      </c>
      <c r="E68" s="9">
        <f>+'Ark1'!R2950</f>
        <v>901</v>
      </c>
      <c r="F68" s="9">
        <f>+'Ark1'!S2950</f>
        <v>901</v>
      </c>
      <c r="G68" s="96">
        <f>+'Ark1'!T2950</f>
        <v>6.1754626456477038</v>
      </c>
      <c r="H68" s="96">
        <f>+'Ark1'!U2950</f>
        <v>6.3669751694913108</v>
      </c>
      <c r="I68" s="96">
        <f>+'Ark1'!Y2950</f>
        <v>159.45094339622651</v>
      </c>
      <c r="J68" s="96">
        <f>+'Ark1'!AA2950</f>
        <v>29.198241468988456</v>
      </c>
      <c r="K68" s="96">
        <f t="shared" si="2"/>
        <v>2.797384971863623</v>
      </c>
      <c r="L68" s="9">
        <f t="shared" si="3"/>
        <v>3.1176470588235294</v>
      </c>
      <c r="M68" s="39"/>
      <c r="N68" s="4"/>
      <c r="O68" s="11"/>
      <c r="P68" s="11"/>
      <c r="Q68" s="11"/>
      <c r="R68" s="5"/>
      <c r="S68"/>
      <c r="T68"/>
      <c r="U68"/>
      <c r="V68"/>
      <c r="W68"/>
    </row>
    <row r="69" spans="1:23" ht="15.6">
      <c r="A69" s="39"/>
      <c r="B69">
        <f>+'Ark1'!C2951</f>
        <v>2023</v>
      </c>
      <c r="C69">
        <f>+'Ark1'!M2951</f>
        <v>58</v>
      </c>
      <c r="D69">
        <f>+'Ark1'!Q2951</f>
        <v>300</v>
      </c>
      <c r="E69" s="9">
        <f>+'Ark1'!R2951</f>
        <v>1032</v>
      </c>
      <c r="F69" s="9">
        <f>+'Ark1'!S2951</f>
        <v>1032</v>
      </c>
      <c r="G69" s="96">
        <f>+'Ark1'!T2951</f>
        <v>7.0733379026730638</v>
      </c>
      <c r="H69" s="96">
        <f>+'Ark1'!U2951</f>
        <v>7.1850166483211799</v>
      </c>
      <c r="I69" s="96">
        <f>+'Ark1'!Y2951</f>
        <v>157.09660852713179</v>
      </c>
      <c r="J69" s="96">
        <f>+'Ark1'!AA2951</f>
        <v>29.293452752395257</v>
      </c>
      <c r="K69" s="96">
        <f t="shared" si="2"/>
        <v>2.7085622159850309</v>
      </c>
      <c r="L69" s="9">
        <f t="shared" si="3"/>
        <v>3.44</v>
      </c>
      <c r="M69" s="39"/>
      <c r="N69" s="4"/>
      <c r="O69" s="11"/>
      <c r="P69" s="11"/>
      <c r="Q69" s="11"/>
      <c r="R69" s="5"/>
      <c r="S69"/>
      <c r="T69"/>
      <c r="U69"/>
      <c r="V69"/>
      <c r="W69"/>
    </row>
    <row r="70" spans="1:23" ht="15.6">
      <c r="A70" s="39"/>
      <c r="B70">
        <f>+'Ark1'!C2952</f>
        <v>2023</v>
      </c>
      <c r="C70">
        <f>+'Ark1'!M2952</f>
        <v>59</v>
      </c>
      <c r="D70">
        <f>+'Ark1'!Q2952</f>
        <v>303</v>
      </c>
      <c r="E70" s="9">
        <f>+'Ark1'!R2952</f>
        <v>1171</v>
      </c>
      <c r="F70" s="9">
        <f>+'Ark1'!S2952</f>
        <v>1171</v>
      </c>
      <c r="G70" s="96">
        <f>+'Ark1'!T2952</f>
        <v>8.0260452364633306</v>
      </c>
      <c r="H70" s="96">
        <f>+'Ark1'!U2952</f>
        <v>7.9183440518908306</v>
      </c>
      <c r="I70" s="96">
        <f>+'Ark1'!Y2952</f>
        <v>152.57950469684025</v>
      </c>
      <c r="J70" s="96">
        <f>+'Ark1'!AA2952</f>
        <v>28.217682679648998</v>
      </c>
      <c r="K70" s="96">
        <f t="shared" si="2"/>
        <v>2.586093299946445</v>
      </c>
      <c r="L70" s="9">
        <f t="shared" si="3"/>
        <v>3.8646864686468647</v>
      </c>
      <c r="M70" s="39"/>
      <c r="N70" s="4"/>
      <c r="O70" s="11"/>
      <c r="P70" s="11"/>
      <c r="Q70" s="11"/>
      <c r="R70" s="5"/>
      <c r="S70"/>
      <c r="T70"/>
      <c r="U70"/>
      <c r="V70"/>
      <c r="W70"/>
    </row>
    <row r="71" spans="1:23" ht="15.6">
      <c r="A71" s="39"/>
      <c r="B71">
        <f>+'Ark1'!C2953</f>
        <v>2023</v>
      </c>
      <c r="C71">
        <f>+'Ark1'!M2953</f>
        <v>60</v>
      </c>
      <c r="D71">
        <f>+'Ark1'!Q2953</f>
        <v>302</v>
      </c>
      <c r="E71" s="9">
        <f>+'Ark1'!R2953</f>
        <v>1258</v>
      </c>
      <c r="F71" s="9">
        <f>+'Ark1'!S2953</f>
        <v>1258</v>
      </c>
      <c r="G71" s="96">
        <f>+'Ark1'!T2953</f>
        <v>8.6223440712817006</v>
      </c>
      <c r="H71" s="96">
        <f>+'Ark1'!U2953</f>
        <v>8.4555106184650501</v>
      </c>
      <c r="I71" s="96">
        <f>+'Ark1'!Y2953</f>
        <v>151.66240063593011</v>
      </c>
      <c r="J71" s="96">
        <f>+'Ark1'!AA2953</f>
        <v>27.899647152751275</v>
      </c>
      <c r="K71" s="96">
        <f t="shared" si="2"/>
        <v>2.5277066772655017</v>
      </c>
      <c r="L71" s="9">
        <f t="shared" si="3"/>
        <v>4.1655629139072845</v>
      </c>
      <c r="M71" s="39"/>
      <c r="N71" s="4"/>
      <c r="O71" s="11"/>
      <c r="P71" s="11"/>
      <c r="Q71" s="11"/>
      <c r="R71" s="5"/>
      <c r="S71"/>
      <c r="T71"/>
      <c r="U71"/>
      <c r="V71"/>
      <c r="W71"/>
    </row>
    <row r="72" spans="1:23" ht="15.6">
      <c r="A72" s="39"/>
      <c r="B72">
        <f>+'Ark1'!C2954</f>
        <v>2023</v>
      </c>
      <c r="C72">
        <f>+'Ark1'!M2954</f>
        <v>61</v>
      </c>
      <c r="D72">
        <f>+'Ark1'!Q2954</f>
        <v>287</v>
      </c>
      <c r="E72" s="9">
        <f>+'Ark1'!R2954</f>
        <v>1368</v>
      </c>
      <c r="F72" s="9">
        <f>+'Ark1'!S2954</f>
        <v>1368</v>
      </c>
      <c r="G72" s="96">
        <f>+'Ark1'!T2954</f>
        <v>9.3762851267991802</v>
      </c>
      <c r="H72" s="96">
        <f>+'Ark1'!U2954</f>
        <v>9.0693297953296454</v>
      </c>
      <c r="I72" s="96">
        <f>+'Ark1'!Y2954</f>
        <v>149.59181286549713</v>
      </c>
      <c r="J72" s="96">
        <f>+'Ark1'!AA2954</f>
        <v>27.053289791194445</v>
      </c>
      <c r="K72" s="96">
        <f t="shared" si="2"/>
        <v>2.4523248010737233</v>
      </c>
      <c r="L72" s="9">
        <f t="shared" si="3"/>
        <v>4.7665505226480835</v>
      </c>
      <c r="M72" s="39"/>
      <c r="N72" s="4"/>
      <c r="O72" s="11"/>
      <c r="P72" s="11"/>
      <c r="Q72" s="5"/>
      <c r="R72" s="5"/>
      <c r="S72"/>
      <c r="T72"/>
      <c r="U72"/>
      <c r="V72"/>
      <c r="W72"/>
    </row>
    <row r="73" spans="1:23" ht="15.6">
      <c r="A73" s="39"/>
      <c r="B73">
        <f>+'Ark1'!C2955</f>
        <v>2023</v>
      </c>
      <c r="C73">
        <f>+'Ark1'!M2955</f>
        <v>62</v>
      </c>
      <c r="D73">
        <f>+'Ark1'!Q2955</f>
        <v>292</v>
      </c>
      <c r="E73" s="9">
        <f>+'Ark1'!R2955</f>
        <v>1311</v>
      </c>
      <c r="F73" s="9">
        <f>+'Ark1'!S2955</f>
        <v>1311</v>
      </c>
      <c r="G73" s="96">
        <f>+'Ark1'!T2955</f>
        <v>8.9856065798492128</v>
      </c>
      <c r="H73" s="96">
        <f>+'Ark1'!U2955</f>
        <v>8.5707598743971385</v>
      </c>
      <c r="I73" s="96">
        <f>+'Ark1'!Y2955</f>
        <v>147.51472158657501</v>
      </c>
      <c r="J73" s="96">
        <f>+'Ark1'!AA2955</f>
        <v>25.840960895645154</v>
      </c>
      <c r="K73" s="96">
        <f t="shared" si="2"/>
        <v>2.3792697030092742</v>
      </c>
      <c r="L73" s="9">
        <f t="shared" si="3"/>
        <v>4.4897260273972606</v>
      </c>
      <c r="M73" s="39"/>
      <c r="N73" s="4"/>
      <c r="O73" s="11"/>
      <c r="P73" s="11"/>
      <c r="Q73" s="5"/>
      <c r="R73" s="5"/>
      <c r="S73"/>
      <c r="T73"/>
      <c r="U73"/>
      <c r="V73"/>
      <c r="W73"/>
    </row>
    <row r="74" spans="1:23" ht="15.6">
      <c r="A74" s="39"/>
      <c r="B74">
        <f>+'Ark1'!C2956</f>
        <v>2023</v>
      </c>
      <c r="C74">
        <f>+'Ark1'!M2956</f>
        <v>63</v>
      </c>
      <c r="D74">
        <f>+'Ark1'!Q2956</f>
        <v>264</v>
      </c>
      <c r="E74" s="9">
        <f>+'Ark1'!R2956</f>
        <v>1202</v>
      </c>
      <c r="F74" s="9">
        <f>+'Ark1'!S2956</f>
        <v>1202</v>
      </c>
      <c r="G74" s="96">
        <f>+'Ark1'!T2956</f>
        <v>8.2385195339273452</v>
      </c>
      <c r="H74" s="96">
        <f>+'Ark1'!U2956</f>
        <v>7.6454729910565549</v>
      </c>
      <c r="I74" s="96">
        <f>+'Ark1'!Y2956</f>
        <v>143.5220465890182</v>
      </c>
      <c r="J74" s="96">
        <f>+'Ark1'!AA2956</f>
        <v>25.343011024571343</v>
      </c>
      <c r="K74" s="96">
        <f t="shared" si="2"/>
        <v>2.2781277236352095</v>
      </c>
      <c r="L74" s="9">
        <f t="shared" si="3"/>
        <v>4.5530303030303028</v>
      </c>
      <c r="M74" s="39"/>
      <c r="N74" s="4"/>
      <c r="O74" s="11"/>
      <c r="P74" s="11"/>
      <c r="Q74" s="5"/>
      <c r="R74" s="5"/>
      <c r="S74"/>
      <c r="T74"/>
      <c r="U74"/>
      <c r="V74"/>
      <c r="W74"/>
    </row>
    <row r="75" spans="1:23" ht="15.6">
      <c r="A75" s="39"/>
      <c r="B75">
        <f>+'Ark1'!C2957</f>
        <v>2023</v>
      </c>
      <c r="C75">
        <f>+'Ark1'!M2957</f>
        <v>64</v>
      </c>
      <c r="D75">
        <f>+'Ark1'!Q2957</f>
        <v>243</v>
      </c>
      <c r="E75" s="9">
        <f>+'Ark1'!R2957</f>
        <v>1077</v>
      </c>
      <c r="F75" s="9">
        <f>+'Ark1'!S2957</f>
        <v>1077</v>
      </c>
      <c r="G75" s="96">
        <f>+'Ark1'!T2957</f>
        <v>7.3817683344756704</v>
      </c>
      <c r="H75" s="96">
        <f>+'Ark1'!U2957</f>
        <v>6.7985405335909848</v>
      </c>
      <c r="I75" s="96">
        <f>+'Ark1'!Y2957</f>
        <v>142.43565459610036</v>
      </c>
      <c r="J75" s="96">
        <f>+'Ark1'!AA2957</f>
        <v>24.373991246196855</v>
      </c>
      <c r="K75" s="96">
        <f t="shared" si="2"/>
        <v>2.2255571030640682</v>
      </c>
      <c r="L75" s="9">
        <f t="shared" si="3"/>
        <v>4.4320987654320989</v>
      </c>
      <c r="M75" s="39"/>
      <c r="N75" s="4"/>
      <c r="O75" s="11"/>
      <c r="P75" s="11"/>
      <c r="Q75" s="5"/>
      <c r="R75" s="5"/>
      <c r="S75"/>
      <c r="T75"/>
      <c r="U75"/>
      <c r="V75"/>
      <c r="W75"/>
    </row>
    <row r="76" spans="1:23" ht="15.6">
      <c r="A76" s="39"/>
      <c r="B76">
        <f>+'Ark1'!C2958</f>
        <v>2023</v>
      </c>
      <c r="C76">
        <f>+'Ark1'!M2958</f>
        <v>65</v>
      </c>
      <c r="D76">
        <f>+'Ark1'!Q2958</f>
        <v>245</v>
      </c>
      <c r="E76" s="9">
        <f>+'Ark1'!R2958</f>
        <v>1162</v>
      </c>
      <c r="F76" s="9">
        <f>+'Ark1'!S2958</f>
        <v>1162</v>
      </c>
      <c r="G76" s="96">
        <f>+'Ark1'!T2958</f>
        <v>7.964359150102811</v>
      </c>
      <c r="H76" s="96">
        <f>+'Ark1'!U2958</f>
        <v>7.2048667316636115</v>
      </c>
      <c r="I76" s="96">
        <f>+'Ark1'!Y2958</f>
        <v>139.90671256454382</v>
      </c>
      <c r="J76" s="96">
        <f>+'Ark1'!AA2958</f>
        <v>23.957635580706206</v>
      </c>
      <c r="K76" s="96">
        <f t="shared" si="2"/>
        <v>2.1524109625314436</v>
      </c>
      <c r="L76" s="9">
        <f t="shared" si="3"/>
        <v>4.7428571428571429</v>
      </c>
      <c r="M76" s="39"/>
      <c r="N76" s="4"/>
      <c r="O76" s="11"/>
      <c r="P76" s="11"/>
      <c r="Q76" s="5"/>
      <c r="R76" s="5"/>
      <c r="S76"/>
      <c r="T76"/>
      <c r="U76"/>
      <c r="V76"/>
      <c r="W76"/>
    </row>
    <row r="77" spans="1:23" ht="15.6">
      <c r="A77" s="39"/>
      <c r="B77">
        <f>+'Ark1'!C2959</f>
        <v>2023</v>
      </c>
      <c r="C77">
        <f>+'Ark1'!M2959</f>
        <v>66</v>
      </c>
      <c r="D77">
        <f>+'Ark1'!Q2959</f>
        <v>68</v>
      </c>
      <c r="E77" s="9">
        <f>+'Ark1'!R2959</f>
        <v>236</v>
      </c>
      <c r="F77" s="9">
        <f>+'Ark1'!S2959</f>
        <v>236</v>
      </c>
      <c r="G77" s="96">
        <f>+'Ark1'!T2959</f>
        <v>1.6175462645647711</v>
      </c>
      <c r="H77" s="96">
        <f>+'Ark1'!U2959</f>
        <v>1.5071526998794589</v>
      </c>
      <c r="I77" s="96">
        <f>+'Ark1'!Y2959</f>
        <v>144.09999999999997</v>
      </c>
      <c r="J77" s="96">
        <f>+'Ark1'!AA2959</f>
        <v>24.061950411949681</v>
      </c>
      <c r="K77" s="96">
        <f t="shared" si="2"/>
        <v>2.1833333333333327</v>
      </c>
      <c r="L77" s="9">
        <f t="shared" si="3"/>
        <v>3.4705882352941178</v>
      </c>
      <c r="M77" s="39"/>
      <c r="N77" s="4"/>
      <c r="O77" s="11"/>
      <c r="P77" s="11"/>
      <c r="Q77" s="5"/>
      <c r="R77" s="5"/>
      <c r="S77"/>
      <c r="T77"/>
      <c r="U77"/>
      <c r="V77"/>
      <c r="W77"/>
    </row>
    <row r="78" spans="1:23" ht="15.6">
      <c r="A78" s="39"/>
      <c r="B78">
        <f>+'Ark1'!C2960</f>
        <v>2023</v>
      </c>
      <c r="C78">
        <f>+'Ark1'!M2960</f>
        <v>67</v>
      </c>
      <c r="D78">
        <f>+'Ark1'!Q2960</f>
        <v>50</v>
      </c>
      <c r="E78" s="9">
        <f>+'Ark1'!R2960</f>
        <v>137</v>
      </c>
      <c r="F78" s="9">
        <f>+'Ark1'!S2960</f>
        <v>137</v>
      </c>
      <c r="G78" s="96">
        <f>+'Ark1'!T2960</f>
        <v>0.93899931459904062</v>
      </c>
      <c r="H78" s="96">
        <f>+'Ark1'!U2960</f>
        <v>0.85948777921353747</v>
      </c>
      <c r="I78" s="96">
        <f>+'Ark1'!Y2960</f>
        <v>141.55912408759121</v>
      </c>
      <c r="J78" s="96">
        <f>+'Ark1'!AA2960</f>
        <v>23.556521730108905</v>
      </c>
      <c r="K78" s="96">
        <f t="shared" si="2"/>
        <v>2.1128227475759882</v>
      </c>
      <c r="L78" s="9">
        <f t="shared" si="3"/>
        <v>2.74</v>
      </c>
      <c r="M78" s="39"/>
      <c r="N78" s="4"/>
      <c r="O78" s="11"/>
      <c r="P78" s="11"/>
      <c r="Q78" s="5"/>
      <c r="R78" s="5"/>
      <c r="S78"/>
      <c r="T78"/>
      <c r="U78"/>
      <c r="V78"/>
      <c r="W78"/>
    </row>
    <row r="79" spans="1:23" ht="15.6">
      <c r="A79" s="39"/>
      <c r="B79">
        <f>+'Ark1'!C2961</f>
        <v>2023</v>
      </c>
      <c r="C79">
        <f>+'Ark1'!M2961</f>
        <v>68</v>
      </c>
      <c r="D79">
        <f>+'Ark1'!Q2961</f>
        <v>19</v>
      </c>
      <c r="E79" s="9">
        <f>+'Ark1'!R2961</f>
        <v>39</v>
      </c>
      <c r="F79" s="9">
        <f>+'Ark1'!S2961</f>
        <v>39</v>
      </c>
      <c r="G79" s="96">
        <f>+'Ark1'!T2961</f>
        <v>0.26730637422892389</v>
      </c>
      <c r="H79" s="96">
        <f>+'Ark1'!U2961</f>
        <v>0.25603904106769071</v>
      </c>
      <c r="I79" s="96">
        <f>+'Ark1'!Y2961</f>
        <v>148.13589743589748</v>
      </c>
      <c r="J79" s="96">
        <f>+'Ark1'!AA2961</f>
        <v>21.006952294595973</v>
      </c>
      <c r="K79" s="96">
        <f t="shared" si="2"/>
        <v>2.1784690799396689</v>
      </c>
      <c r="L79" s="9">
        <f t="shared" si="3"/>
        <v>2.0526315789473686</v>
      </c>
      <c r="M79" s="39"/>
      <c r="N79" s="4"/>
      <c r="O79" s="11"/>
      <c r="P79" s="11"/>
      <c r="Q79" s="5"/>
      <c r="R79" s="5"/>
      <c r="S79"/>
      <c r="T79"/>
      <c r="U79"/>
      <c r="V79"/>
      <c r="W79"/>
    </row>
    <row r="80" spans="1:23" ht="15.6">
      <c r="A80" s="39"/>
      <c r="B80">
        <f>+'Ark1'!C2962</f>
        <v>2022</v>
      </c>
      <c r="C80">
        <f>+'Ark1'!M2962</f>
        <v>0</v>
      </c>
      <c r="D80">
        <f>+'Ark1'!Q2962</f>
        <v>33</v>
      </c>
      <c r="E80" s="9">
        <f>+'Ark1'!R2962</f>
        <v>40</v>
      </c>
      <c r="F80" s="9">
        <f>+'Ark1'!S2962</f>
        <v>0</v>
      </c>
      <c r="G80" s="96">
        <f>+'Ark1'!T2962</f>
        <v>0.27081922816519977</v>
      </c>
      <c r="H80" s="96">
        <f>+'Ark1'!U2962</f>
        <v>0</v>
      </c>
      <c r="I80" s="96">
        <f>+'Ark1'!Y2962</f>
        <v>0</v>
      </c>
      <c r="J80" s="96">
        <f>+'Ark1'!AA2962</f>
        <v>0</v>
      </c>
      <c r="K80" s="96" t="e">
        <f t="shared" si="2"/>
        <v>#DIV/0!</v>
      </c>
      <c r="L80" s="9">
        <f t="shared" si="3"/>
        <v>1.2121212121212122</v>
      </c>
      <c r="M80" s="39"/>
      <c r="N80" s="4"/>
      <c r="O80" s="5"/>
      <c r="P80" s="5"/>
      <c r="Q80" s="5"/>
      <c r="R80" s="5"/>
      <c r="S80"/>
      <c r="T80"/>
      <c r="U80"/>
      <c r="V80"/>
      <c r="W80"/>
    </row>
    <row r="81" spans="1:23">
      <c r="A81" s="39"/>
      <c r="B81" s="47">
        <f>+'Ark1'!C2963</f>
        <v>2022</v>
      </c>
      <c r="C81" s="47">
        <f>+'Ark1'!M2963</f>
        <v>35</v>
      </c>
      <c r="D81" s="47">
        <f>+'Ark1'!Q2963</f>
        <v>14</v>
      </c>
      <c r="E81" s="65">
        <f>+'Ark1'!R2963</f>
        <v>20</v>
      </c>
      <c r="F81" s="65">
        <f>+'Ark1'!S2963</f>
        <v>20</v>
      </c>
      <c r="G81" s="101">
        <f>+'Ark1'!T2963</f>
        <v>0.13540961408259988</v>
      </c>
      <c r="H81" s="101">
        <f>+'Ark1'!U2963</f>
        <v>0.18633544963526985</v>
      </c>
      <c r="I81" s="101">
        <f>+'Ark1'!Y2963</f>
        <v>211.76550000000003</v>
      </c>
      <c r="J81" s="101">
        <f>+'Ark1'!AA2963</f>
        <v>43.218132939195627</v>
      </c>
      <c r="K81" s="101">
        <f t="shared" si="2"/>
        <v>6.0504428571428583</v>
      </c>
      <c r="L81" s="65">
        <f t="shared" si="3"/>
        <v>1.4285714285714286</v>
      </c>
      <c r="M81" s="39"/>
      <c r="N81" s="11"/>
      <c r="O81" s="11"/>
      <c r="P81"/>
      <c r="Q81"/>
      <c r="R81"/>
      <c r="S81"/>
      <c r="T81"/>
      <c r="U81"/>
      <c r="V81"/>
      <c r="W81"/>
    </row>
    <row r="82" spans="1:23" ht="15.6">
      <c r="A82" s="39"/>
      <c r="B82" s="47">
        <f>+'Ark1'!C2964</f>
        <v>2022</v>
      </c>
      <c r="C82" s="47">
        <f>+'Ark1'!M2964</f>
        <v>36</v>
      </c>
      <c r="D82" s="47">
        <f>+'Ark1'!Q2964</f>
        <v>3</v>
      </c>
      <c r="E82" s="65">
        <f>+'Ark1'!R2964</f>
        <v>3</v>
      </c>
      <c r="F82" s="65">
        <f>+'Ark1'!S2964</f>
        <v>3</v>
      </c>
      <c r="G82" s="101">
        <f>+'Ark1'!T2964</f>
        <v>2.0311442112389982E-2</v>
      </c>
      <c r="H82" s="101">
        <f>+'Ark1'!U2964</f>
        <v>2.3300125404477807E-2</v>
      </c>
      <c r="I82" s="101">
        <f>+'Ark1'!Y2964</f>
        <v>176.53333333333327</v>
      </c>
      <c r="J82" s="101">
        <f>+'Ark1'!AA2964</f>
        <v>22.321489396742574</v>
      </c>
      <c r="K82" s="101">
        <f t="shared" si="2"/>
        <v>4.9037037037037017</v>
      </c>
      <c r="L82" s="65">
        <f t="shared" si="3"/>
        <v>1</v>
      </c>
      <c r="M82" s="39"/>
      <c r="N82" s="5"/>
      <c r="O82" s="5"/>
      <c r="P82" s="5"/>
      <c r="Q82"/>
      <c r="R82" s="5"/>
      <c r="S82"/>
      <c r="T82"/>
      <c r="U82"/>
      <c r="V82"/>
      <c r="W82"/>
    </row>
    <row r="83" spans="1:23">
      <c r="A83" s="39"/>
      <c r="B83" s="47">
        <f>+'Ark1'!C2965</f>
        <v>2022</v>
      </c>
      <c r="C83" s="47">
        <f>+'Ark1'!M2965</f>
        <v>37</v>
      </c>
      <c r="D83" s="47">
        <f>+'Ark1'!Q2965</f>
        <v>3</v>
      </c>
      <c r="E83" s="65">
        <f>+'Ark1'!R2965</f>
        <v>3</v>
      </c>
      <c r="F83" s="65">
        <f>+'Ark1'!S2965</f>
        <v>3</v>
      </c>
      <c r="G83" s="101">
        <f>+'Ark1'!T2965</f>
        <v>2.0311442112389982E-2</v>
      </c>
      <c r="H83" s="101">
        <f>+'Ark1'!U2965</f>
        <v>3.0603412445911561E-2</v>
      </c>
      <c r="I83" s="101">
        <f>+'Ark1'!Y2965</f>
        <v>231.86666666666673</v>
      </c>
      <c r="J83" s="101">
        <f>+'Ark1'!AA2965</f>
        <v>22.87827693589594</v>
      </c>
      <c r="K83" s="101">
        <f t="shared" si="2"/>
        <v>6.2666666666666684</v>
      </c>
      <c r="L83" s="65">
        <f t="shared" si="3"/>
        <v>1</v>
      </c>
      <c r="M83" s="39"/>
      <c r="N83" s="11"/>
      <c r="O83" s="11"/>
      <c r="P83"/>
      <c r="Q83"/>
      <c r="R83"/>
      <c r="S83"/>
      <c r="T83"/>
      <c r="U83"/>
      <c r="V83"/>
      <c r="W83"/>
    </row>
    <row r="84" spans="1:23">
      <c r="A84" s="39"/>
      <c r="B84" s="47">
        <f>+'Ark1'!C2966</f>
        <v>2022</v>
      </c>
      <c r="C84" s="47">
        <f>+'Ark1'!M2966</f>
        <v>38</v>
      </c>
      <c r="D84" s="47">
        <f>+'Ark1'!Q2966</f>
        <v>8</v>
      </c>
      <c r="E84" s="65">
        <f>+'Ark1'!R2966</f>
        <v>9</v>
      </c>
      <c r="F84" s="65">
        <f>+'Ark1'!S2966</f>
        <v>9</v>
      </c>
      <c r="G84" s="101">
        <f>+'Ark1'!T2966</f>
        <v>6.0934326337169935E-2</v>
      </c>
      <c r="H84" s="101">
        <f>+'Ark1'!U2966</f>
        <v>9.323173856851015E-2</v>
      </c>
      <c r="I84" s="101">
        <f>+'Ark1'!Y2966</f>
        <v>235.45666666666659</v>
      </c>
      <c r="J84" s="101">
        <f>+'Ark1'!AA2966</f>
        <v>24.738187304471264</v>
      </c>
      <c r="K84" s="101">
        <f t="shared" si="2"/>
        <v>6.1962280701754366</v>
      </c>
      <c r="L84" s="65">
        <f t="shared" si="3"/>
        <v>1.125</v>
      </c>
      <c r="M84" s="39"/>
      <c r="N84" s="11"/>
      <c r="O84" s="11"/>
      <c r="P84"/>
      <c r="Q84"/>
      <c r="R84"/>
      <c r="S84"/>
      <c r="T84"/>
      <c r="U84"/>
      <c r="V84"/>
      <c r="W84"/>
    </row>
    <row r="85" spans="1:23" ht="15.6">
      <c r="A85" s="39"/>
      <c r="B85" s="47">
        <f>+'Ark1'!C2967</f>
        <v>2022</v>
      </c>
      <c r="C85" s="47">
        <f>+'Ark1'!M2967</f>
        <v>39</v>
      </c>
      <c r="D85" s="47">
        <f>+'Ark1'!Q2967</f>
        <v>10</v>
      </c>
      <c r="E85" s="65">
        <f>+'Ark1'!R2967</f>
        <v>14</v>
      </c>
      <c r="F85" s="65">
        <f>+'Ark1'!S2967</f>
        <v>14</v>
      </c>
      <c r="G85" s="101">
        <f>+'Ark1'!T2967</f>
        <v>9.4786729857819899E-2</v>
      </c>
      <c r="H85" s="101">
        <f>+'Ark1'!U2967</f>
        <v>0.14091120402280527</v>
      </c>
      <c r="I85" s="101">
        <f>+'Ark1'!Y2967</f>
        <v>228.77428571428561</v>
      </c>
      <c r="J85" s="101">
        <f>+'Ark1'!AA2967</f>
        <v>31.129224145782722</v>
      </c>
      <c r="K85" s="101">
        <f t="shared" si="2"/>
        <v>5.8660073260073231</v>
      </c>
      <c r="L85" s="65">
        <f t="shared" si="3"/>
        <v>1.4</v>
      </c>
      <c r="M85" s="39"/>
      <c r="N85" s="2"/>
      <c r="O85" s="5"/>
      <c r="P85" s="5"/>
      <c r="Q85"/>
      <c r="R85" s="2"/>
      <c r="S85"/>
      <c r="T85"/>
      <c r="U85"/>
      <c r="V85"/>
      <c r="W85"/>
    </row>
    <row r="86" spans="1:23">
      <c r="A86" s="39"/>
      <c r="B86" s="47">
        <f>+'Ark1'!C2968</f>
        <v>2022</v>
      </c>
      <c r="C86" s="47">
        <f>+'Ark1'!M2968</f>
        <v>40</v>
      </c>
      <c r="D86" s="47">
        <f>+'Ark1'!Q2968</f>
        <v>12</v>
      </c>
      <c r="E86" s="65">
        <f>+'Ark1'!R2968</f>
        <v>14</v>
      </c>
      <c r="F86" s="65">
        <f>+'Ark1'!S2968</f>
        <v>14</v>
      </c>
      <c r="G86" s="101">
        <f>+'Ark1'!T2968</f>
        <v>9.4786729857819899E-2</v>
      </c>
      <c r="H86" s="101">
        <f>+'Ark1'!U2968</f>
        <v>0.13626217786817704</v>
      </c>
      <c r="I86" s="101">
        <f>+'Ark1'!Y2968</f>
        <v>221.22642857142873</v>
      </c>
      <c r="J86" s="101">
        <f>+'Ark1'!AA2968</f>
        <v>29.632080975847156</v>
      </c>
      <c r="K86" s="101">
        <f t="shared" si="2"/>
        <v>5.5306607142857178</v>
      </c>
      <c r="L86" s="65">
        <f t="shared" si="3"/>
        <v>1.1666666666666667</v>
      </c>
      <c r="M86" s="39"/>
      <c r="N86" s="4"/>
      <c r="O86" s="4"/>
      <c r="P86" s="4"/>
      <c r="Q86" s="4"/>
      <c r="R86" s="4"/>
      <c r="S86"/>
      <c r="T86"/>
      <c r="U86"/>
      <c r="V86"/>
      <c r="W86"/>
    </row>
    <row r="87" spans="1:23" ht="15.6">
      <c r="A87" s="39"/>
      <c r="B87" s="47">
        <f>+'Ark1'!C2969</f>
        <v>2022</v>
      </c>
      <c r="C87" s="47">
        <f>+'Ark1'!M2969</f>
        <v>41</v>
      </c>
      <c r="D87" s="47">
        <f>+'Ark1'!Q2969</f>
        <v>13</v>
      </c>
      <c r="E87" s="65">
        <f>+'Ark1'!R2969</f>
        <v>15</v>
      </c>
      <c r="F87" s="65">
        <f>+'Ark1'!S2969</f>
        <v>15</v>
      </c>
      <c r="G87" s="101">
        <f>+'Ark1'!T2969</f>
        <v>0.1015572105619499</v>
      </c>
      <c r="H87" s="101">
        <f>+'Ark1'!U2969</f>
        <v>0.14754619630424287</v>
      </c>
      <c r="I87" s="101">
        <f>+'Ark1'!Y2969</f>
        <v>223.57666666666671</v>
      </c>
      <c r="J87" s="101">
        <f>+'Ark1'!AA2969</f>
        <v>31.616322296490317</v>
      </c>
      <c r="K87" s="101">
        <f t="shared" si="2"/>
        <v>5.4530894308943099</v>
      </c>
      <c r="L87" s="65">
        <f t="shared" si="3"/>
        <v>1.1538461538461537</v>
      </c>
      <c r="M87" s="39"/>
      <c r="N87" s="4"/>
      <c r="O87" s="11"/>
      <c r="P87" s="11"/>
      <c r="Q87" s="1"/>
      <c r="R87" s="5"/>
      <c r="S87"/>
      <c r="T87"/>
      <c r="U87"/>
      <c r="V87"/>
      <c r="W87"/>
    </row>
    <row r="88" spans="1:23" ht="15.6">
      <c r="A88" s="39"/>
      <c r="B88" s="47">
        <f>+'Ark1'!C2970</f>
        <v>2022</v>
      </c>
      <c r="C88" s="47">
        <f>+'Ark1'!M2970</f>
        <v>42</v>
      </c>
      <c r="D88" s="47">
        <f>+'Ark1'!Q2970</f>
        <v>22</v>
      </c>
      <c r="E88" s="65">
        <f>+'Ark1'!R2970</f>
        <v>23</v>
      </c>
      <c r="F88" s="65">
        <f>+'Ark1'!S2970</f>
        <v>23</v>
      </c>
      <c r="G88" s="101">
        <f>+'Ark1'!T2970</f>
        <v>0.15572105619498997</v>
      </c>
      <c r="H88" s="101">
        <f>+'Ark1'!U2970</f>
        <v>0.19946464794192437</v>
      </c>
      <c r="I88" s="101">
        <f>+'Ark1'!Y2970</f>
        <v>197.11869565217387</v>
      </c>
      <c r="J88" s="101">
        <f>+'Ark1'!AA2970</f>
        <v>30.012373434439674</v>
      </c>
      <c r="K88" s="101">
        <f t="shared" si="2"/>
        <v>4.6933022774327116</v>
      </c>
      <c r="L88" s="65">
        <f t="shared" si="3"/>
        <v>1.0454545454545454</v>
      </c>
      <c r="M88" s="39"/>
      <c r="N88" s="4"/>
      <c r="O88" s="11"/>
      <c r="P88" s="11"/>
      <c r="Q88" s="1"/>
      <c r="R88" s="5"/>
      <c r="S88"/>
      <c r="T88"/>
      <c r="U88"/>
      <c r="V88"/>
      <c r="W88"/>
    </row>
    <row r="89" spans="1:23" ht="15.6">
      <c r="A89" s="39"/>
      <c r="B89" s="47">
        <f>+'Ark1'!C2971</f>
        <v>2022</v>
      </c>
      <c r="C89" s="47">
        <f>+'Ark1'!M2971</f>
        <v>43</v>
      </c>
      <c r="D89" s="47">
        <f>+'Ark1'!Q2971</f>
        <v>21</v>
      </c>
      <c r="E89" s="65">
        <f>+'Ark1'!R2971</f>
        <v>21</v>
      </c>
      <c r="F89" s="65">
        <f>+'Ark1'!S2971</f>
        <v>21</v>
      </c>
      <c r="G89" s="101">
        <f>+'Ark1'!T2971</f>
        <v>0.14218009478672983</v>
      </c>
      <c r="H89" s="101">
        <f>+'Ark1'!U2971</f>
        <v>0.19401270016978911</v>
      </c>
      <c r="I89" s="101">
        <f>+'Ark1'!Y2971</f>
        <v>209.99095238095236</v>
      </c>
      <c r="J89" s="101">
        <f>+'Ark1'!AA2971</f>
        <v>40.947693917828865</v>
      </c>
      <c r="K89" s="101">
        <f t="shared" si="2"/>
        <v>4.8835105204872642</v>
      </c>
      <c r="L89" s="65">
        <f t="shared" si="3"/>
        <v>1</v>
      </c>
      <c r="M89" s="39"/>
      <c r="N89" s="4"/>
      <c r="O89" s="11"/>
      <c r="P89" s="11"/>
      <c r="Q89" s="1"/>
      <c r="R89" s="5"/>
      <c r="S89"/>
      <c r="T89"/>
      <c r="U89"/>
      <c r="V89"/>
      <c r="W89"/>
    </row>
    <row r="90" spans="1:23" ht="15.6">
      <c r="A90" s="39"/>
      <c r="B90" s="47">
        <f>+'Ark1'!C2972</f>
        <v>2022</v>
      </c>
      <c r="C90" s="47">
        <f>+'Ark1'!M2972</f>
        <v>44</v>
      </c>
      <c r="D90" s="47">
        <f>+'Ark1'!Q2972</f>
        <v>20</v>
      </c>
      <c r="E90" s="65">
        <f>+'Ark1'!R2972</f>
        <v>25</v>
      </c>
      <c r="F90" s="65">
        <f>+'Ark1'!S2972</f>
        <v>25</v>
      </c>
      <c r="G90" s="101">
        <f>+'Ark1'!T2972</f>
        <v>0.16926201760324985</v>
      </c>
      <c r="H90" s="101">
        <f>+'Ark1'!U2972</f>
        <v>0.21565374753611943</v>
      </c>
      <c r="I90" s="101">
        <f>+'Ark1'!Y2972</f>
        <v>196.06800000000001</v>
      </c>
      <c r="J90" s="101">
        <f>+'Ark1'!AA2972</f>
        <v>34.758627360700189</v>
      </c>
      <c r="K90" s="101">
        <f t="shared" si="2"/>
        <v>4.4560909090909098</v>
      </c>
      <c r="L90" s="65">
        <f t="shared" si="3"/>
        <v>1.25</v>
      </c>
      <c r="M90" s="39"/>
      <c r="N90" s="4"/>
      <c r="O90" s="11"/>
      <c r="P90" s="11"/>
      <c r="Q90" s="1"/>
      <c r="R90" s="5"/>
      <c r="S90"/>
      <c r="T90"/>
      <c r="U90"/>
      <c r="V90"/>
      <c r="W90"/>
    </row>
    <row r="91" spans="1:23" ht="15.6">
      <c r="A91" s="39"/>
      <c r="B91" s="47">
        <f>+'Ark1'!C2973</f>
        <v>2022</v>
      </c>
      <c r="C91" s="47">
        <f>+'Ark1'!M2973</f>
        <v>45</v>
      </c>
      <c r="D91" s="47">
        <f>+'Ark1'!Q2973</f>
        <v>34</v>
      </c>
      <c r="E91" s="65">
        <f>+'Ark1'!R2973</f>
        <v>42</v>
      </c>
      <c r="F91" s="65">
        <f>+'Ark1'!S2973</f>
        <v>42</v>
      </c>
      <c r="G91" s="101">
        <f>+'Ark1'!T2973</f>
        <v>0.28436018957345965</v>
      </c>
      <c r="H91" s="101">
        <f>+'Ark1'!U2973</f>
        <v>0.39833711369362174</v>
      </c>
      <c r="I91" s="101">
        <f>+'Ark1'!Y2973</f>
        <v>215.57142857142861</v>
      </c>
      <c r="J91" s="101">
        <f>+'Ark1'!AA2973</f>
        <v>29.274056169684499</v>
      </c>
      <c r="K91" s="101">
        <f t="shared" si="2"/>
        <v>4.7904761904761912</v>
      </c>
      <c r="L91" s="65">
        <f t="shared" si="3"/>
        <v>1.2352941176470589</v>
      </c>
      <c r="M91" s="39"/>
      <c r="N91" s="4"/>
      <c r="O91" s="11"/>
      <c r="P91" s="11"/>
      <c r="Q91" s="11"/>
      <c r="R91" s="5"/>
      <c r="S91"/>
      <c r="T91"/>
      <c r="U91"/>
      <c r="V91"/>
      <c r="W91"/>
    </row>
    <row r="92" spans="1:23" ht="15.6">
      <c r="A92" s="39"/>
      <c r="B92" s="47">
        <f>+'Ark1'!C2974</f>
        <v>2022</v>
      </c>
      <c r="C92" s="47">
        <f>+'Ark1'!M2974</f>
        <v>46</v>
      </c>
      <c r="D92" s="47">
        <f>+'Ark1'!Q2974</f>
        <v>45</v>
      </c>
      <c r="E92" s="65">
        <f>+'Ark1'!R2974</f>
        <v>57</v>
      </c>
      <c r="F92" s="65">
        <f>+'Ark1'!S2974</f>
        <v>57</v>
      </c>
      <c r="G92" s="101">
        <f>+'Ark1'!T2974</f>
        <v>0.38591740013540954</v>
      </c>
      <c r="H92" s="101">
        <f>+'Ark1'!U2974</f>
        <v>0.4969772442862489</v>
      </c>
      <c r="I92" s="101">
        <f>+'Ark1'!Y2974</f>
        <v>198.1761403508772</v>
      </c>
      <c r="J92" s="101">
        <f>+'Ark1'!AA2974</f>
        <v>35.867058128418059</v>
      </c>
      <c r="K92" s="101">
        <f t="shared" si="2"/>
        <v>4.3081769641495047</v>
      </c>
      <c r="L92" s="65">
        <f t="shared" si="3"/>
        <v>1.2666666666666666</v>
      </c>
      <c r="M92" s="39"/>
      <c r="N92" s="4"/>
      <c r="O92" s="11"/>
      <c r="P92" s="11"/>
      <c r="Q92" s="11"/>
      <c r="R92" s="5"/>
      <c r="S92"/>
      <c r="T92"/>
      <c r="U92"/>
      <c r="V92"/>
      <c r="W92"/>
    </row>
    <row r="93" spans="1:23" ht="15.6">
      <c r="A93" s="39"/>
      <c r="B93" s="47">
        <f>+'Ark1'!C2975</f>
        <v>2022</v>
      </c>
      <c r="C93" s="47">
        <f>+'Ark1'!M2975</f>
        <v>47</v>
      </c>
      <c r="D93" s="47">
        <f>+'Ark1'!Q2975</f>
        <v>66</v>
      </c>
      <c r="E93" s="65">
        <f>+'Ark1'!R2975</f>
        <v>87</v>
      </c>
      <c r="F93" s="65">
        <f>+'Ark1'!S2975</f>
        <v>87</v>
      </c>
      <c r="G93" s="101">
        <f>+'Ark1'!T2975</f>
        <v>0.58903182125930942</v>
      </c>
      <c r="H93" s="101">
        <f>+'Ark1'!U2975</f>
        <v>0.72713769565472997</v>
      </c>
      <c r="I93" s="101">
        <f>+'Ark1'!Y2975</f>
        <v>189.97091954023</v>
      </c>
      <c r="J93" s="101">
        <f>+'Ark1'!AA2975</f>
        <v>38.182834761431664</v>
      </c>
      <c r="K93" s="101">
        <f t="shared" si="2"/>
        <v>4.0419344583027659</v>
      </c>
      <c r="L93" s="65">
        <f t="shared" si="3"/>
        <v>1.3181818181818181</v>
      </c>
      <c r="M93" s="39"/>
      <c r="N93" s="4"/>
      <c r="O93" s="11"/>
      <c r="P93" s="11"/>
      <c r="Q93" s="11"/>
      <c r="R93" s="5"/>
      <c r="S93"/>
      <c r="T93"/>
      <c r="U93"/>
      <c r="V93"/>
      <c r="W93"/>
    </row>
    <row r="94" spans="1:23" ht="15.6">
      <c r="A94" s="39"/>
      <c r="B94" s="47">
        <f>+'Ark1'!C2976</f>
        <v>2022</v>
      </c>
      <c r="C94" s="47">
        <f>+'Ark1'!M2976</f>
        <v>48</v>
      </c>
      <c r="D94" s="47">
        <f>+'Ark1'!Q2976</f>
        <v>73</v>
      </c>
      <c r="E94" s="65">
        <f>+'Ark1'!R2976</f>
        <v>110</v>
      </c>
      <c r="F94" s="65">
        <f>+'Ark1'!S2976</f>
        <v>110</v>
      </c>
      <c r="G94" s="101">
        <f>+'Ark1'!T2976</f>
        <v>0.74475287745429941</v>
      </c>
      <c r="H94" s="101">
        <f>+'Ark1'!U2976</f>
        <v>0.9357371718401043</v>
      </c>
      <c r="I94" s="101">
        <f>+'Ark1'!Y2976</f>
        <v>193.35299999999987</v>
      </c>
      <c r="J94" s="101">
        <f>+'Ark1'!AA2976</f>
        <v>34.054154106498345</v>
      </c>
      <c r="K94" s="101">
        <f t="shared" si="2"/>
        <v>4.0281874999999969</v>
      </c>
      <c r="L94" s="65">
        <f t="shared" si="3"/>
        <v>1.5068493150684932</v>
      </c>
      <c r="M94" s="39"/>
      <c r="N94" s="4"/>
      <c r="O94" s="11"/>
      <c r="P94" s="11"/>
      <c r="Q94" s="11"/>
      <c r="R94" s="5"/>
      <c r="S94"/>
      <c r="T94"/>
      <c r="U94"/>
      <c r="V94"/>
      <c r="W94"/>
    </row>
    <row r="95" spans="1:23" ht="15.6">
      <c r="A95" s="39"/>
      <c r="B95" s="47">
        <f>+'Ark1'!C2977</f>
        <v>2022</v>
      </c>
      <c r="C95" s="47">
        <f>+'Ark1'!M2977</f>
        <v>49</v>
      </c>
      <c r="D95" s="47">
        <f>+'Ark1'!Q2977</f>
        <v>91</v>
      </c>
      <c r="E95" s="65">
        <f>+'Ark1'!R2977</f>
        <v>129</v>
      </c>
      <c r="F95" s="65">
        <f>+'Ark1'!S2977</f>
        <v>129</v>
      </c>
      <c r="G95" s="101">
        <f>+'Ark1'!T2977</f>
        <v>0.87339201083276896</v>
      </c>
      <c r="H95" s="101">
        <f>+'Ark1'!U2977</f>
        <v>1.0199898269611083</v>
      </c>
      <c r="I95" s="101">
        <f>+'Ark1'!Y2977</f>
        <v>179.71976744186051</v>
      </c>
      <c r="J95" s="101">
        <f>+'Ark1'!AA2977</f>
        <v>34.565823836056445</v>
      </c>
      <c r="K95" s="101">
        <f t="shared" si="2"/>
        <v>3.6677503559563371</v>
      </c>
      <c r="L95" s="65">
        <f t="shared" si="3"/>
        <v>1.4175824175824177</v>
      </c>
      <c r="M95" s="39"/>
      <c r="N95" s="4"/>
      <c r="O95" s="11"/>
      <c r="P95" s="11"/>
      <c r="Q95" s="5"/>
      <c r="R95" s="5"/>
      <c r="S95"/>
      <c r="T95"/>
      <c r="U95"/>
      <c r="V95"/>
      <c r="W95"/>
    </row>
    <row r="96" spans="1:23" ht="15.6">
      <c r="A96" s="39"/>
      <c r="B96" s="47">
        <f>+'Ark1'!C2978</f>
        <v>2022</v>
      </c>
      <c r="C96" s="47">
        <f>+'Ark1'!M2978</f>
        <v>50</v>
      </c>
      <c r="D96" s="47">
        <f>+'Ark1'!Q2978</f>
        <v>117</v>
      </c>
      <c r="E96" s="65">
        <f>+'Ark1'!R2978</f>
        <v>171</v>
      </c>
      <c r="F96" s="65">
        <f>+'Ark1'!S2978</f>
        <v>171</v>
      </c>
      <c r="G96" s="101">
        <f>+'Ark1'!T2978</f>
        <v>1.1577522004062291</v>
      </c>
      <c r="H96" s="101">
        <f>+'Ark1'!U2978</f>
        <v>1.3632038418598316</v>
      </c>
      <c r="I96" s="101">
        <f>+'Ark1'!Y2978</f>
        <v>181.19842105263169</v>
      </c>
      <c r="J96" s="101">
        <f>+'Ark1'!AA2978</f>
        <v>31.303456386115528</v>
      </c>
      <c r="K96" s="101">
        <f t="shared" si="2"/>
        <v>3.6239684210526337</v>
      </c>
      <c r="L96" s="65">
        <f t="shared" si="3"/>
        <v>1.4615384615384615</v>
      </c>
      <c r="M96" s="39"/>
      <c r="N96" s="4"/>
      <c r="O96" s="11"/>
      <c r="P96" s="11"/>
      <c r="Q96" s="5"/>
      <c r="R96" s="5"/>
      <c r="S96"/>
      <c r="T96"/>
      <c r="U96"/>
      <c r="V96"/>
      <c r="W96"/>
    </row>
    <row r="97" spans="1:23" ht="15.6">
      <c r="A97" s="39"/>
      <c r="B97" s="47">
        <f>+'Ark1'!C2979</f>
        <v>2022</v>
      </c>
      <c r="C97" s="47">
        <f>+'Ark1'!M2979</f>
        <v>51</v>
      </c>
      <c r="D97" s="47">
        <f>+'Ark1'!Q2979</f>
        <v>139</v>
      </c>
      <c r="E97" s="65">
        <f>+'Ark1'!R2979</f>
        <v>241</v>
      </c>
      <c r="F97" s="65">
        <f>+'Ark1'!S2979</f>
        <v>241</v>
      </c>
      <c r="G97" s="101">
        <f>+'Ark1'!T2979</f>
        <v>1.6316858496953284</v>
      </c>
      <c r="H97" s="101">
        <f>+'Ark1'!U2979</f>
        <v>1.9028446012654725</v>
      </c>
      <c r="I97" s="101">
        <f>+'Ark1'!Y2979</f>
        <v>179.46344398340253</v>
      </c>
      <c r="J97" s="101">
        <f>+'Ark1'!AA2979</f>
        <v>32.173469047425208</v>
      </c>
      <c r="K97" s="101">
        <f t="shared" si="2"/>
        <v>3.5188910584980886</v>
      </c>
      <c r="L97" s="65">
        <f t="shared" si="3"/>
        <v>1.7338129496402879</v>
      </c>
      <c r="M97" s="39"/>
      <c r="N97" s="4"/>
      <c r="O97" s="11"/>
      <c r="P97" s="11"/>
      <c r="Q97" s="5"/>
      <c r="R97" s="5"/>
      <c r="S97"/>
      <c r="T97"/>
      <c r="U97"/>
      <c r="V97"/>
      <c r="W97"/>
    </row>
    <row r="98" spans="1:23" ht="15.6">
      <c r="A98" s="39"/>
      <c r="B98" s="47">
        <f>+'Ark1'!C2980</f>
        <v>2022</v>
      </c>
      <c r="C98" s="47">
        <f>+'Ark1'!M2980</f>
        <v>52</v>
      </c>
      <c r="D98" s="47">
        <f>+'Ark1'!Q2980</f>
        <v>175</v>
      </c>
      <c r="E98" s="65">
        <f>+'Ark1'!R2980</f>
        <v>282</v>
      </c>
      <c r="F98" s="65">
        <f>+'Ark1'!S2980</f>
        <v>282</v>
      </c>
      <c r="G98" s="101">
        <f>+'Ark1'!T2980</f>
        <v>1.9092755585646579</v>
      </c>
      <c r="H98" s="101">
        <f>+'Ark1'!U2980</f>
        <v>2.1293908054625423</v>
      </c>
      <c r="I98" s="101">
        <f>+'Ark1'!Y2980</f>
        <v>171.63109929077996</v>
      </c>
      <c r="J98" s="101">
        <f>+'Ark1'!AA2980</f>
        <v>33.981709231096502</v>
      </c>
      <c r="K98" s="101">
        <f t="shared" si="2"/>
        <v>3.3005980632842298</v>
      </c>
      <c r="L98" s="65">
        <f t="shared" si="3"/>
        <v>1.6114285714285714</v>
      </c>
      <c r="M98" s="39"/>
      <c r="N98" s="4"/>
      <c r="O98" s="11"/>
      <c r="P98" s="11"/>
      <c r="Q98" s="5"/>
      <c r="R98" s="5"/>
      <c r="S98"/>
      <c r="T98"/>
      <c r="U98"/>
      <c r="V98"/>
      <c r="W98"/>
    </row>
    <row r="99" spans="1:23" ht="15.6">
      <c r="A99" s="39"/>
      <c r="B99" s="47">
        <f>+'Ark1'!C2981</f>
        <v>2022</v>
      </c>
      <c r="C99" s="47">
        <f>+'Ark1'!M2981</f>
        <v>53</v>
      </c>
      <c r="D99" s="47">
        <f>+'Ark1'!Q2981</f>
        <v>194</v>
      </c>
      <c r="E99" s="65">
        <f>+'Ark1'!R2981</f>
        <v>369</v>
      </c>
      <c r="F99" s="65">
        <f>+'Ark1'!S2981</f>
        <v>369</v>
      </c>
      <c r="G99" s="101">
        <f>+'Ark1'!T2981</f>
        <v>2.498307379823967</v>
      </c>
      <c r="H99" s="101">
        <f>+'Ark1'!U2981</f>
        <v>2.7733774984511967</v>
      </c>
      <c r="I99" s="101">
        <f>+'Ark1'!Y2981</f>
        <v>170.83322493224941</v>
      </c>
      <c r="J99" s="101">
        <f>+'Ark1'!AA2981</f>
        <v>31.30355247346332</v>
      </c>
      <c r="K99" s="101">
        <f t="shared" si="2"/>
        <v>3.2232683949481022</v>
      </c>
      <c r="L99" s="65">
        <f t="shared" si="3"/>
        <v>1.902061855670103</v>
      </c>
      <c r="M99" s="39"/>
      <c r="N99" s="4"/>
      <c r="O99" s="11"/>
      <c r="P99" s="11"/>
      <c r="Q99" s="5"/>
      <c r="R99" s="5"/>
      <c r="S99"/>
      <c r="T99"/>
      <c r="U99"/>
      <c r="V99"/>
      <c r="W99"/>
    </row>
    <row r="100" spans="1:23" ht="15.6">
      <c r="A100" s="39"/>
      <c r="B100" s="47">
        <f>+'Ark1'!C2982</f>
        <v>2022</v>
      </c>
      <c r="C100" s="47">
        <f>+'Ark1'!M2982</f>
        <v>54</v>
      </c>
      <c r="D100" s="47">
        <f>+'Ark1'!Q2982</f>
        <v>229</v>
      </c>
      <c r="E100" s="65">
        <f>+'Ark1'!R2982</f>
        <v>496</v>
      </c>
      <c r="F100" s="65">
        <f>+'Ark1'!S2982</f>
        <v>496</v>
      </c>
      <c r="G100" s="101">
        <f>+'Ark1'!T2982</f>
        <v>3.3581584292484759</v>
      </c>
      <c r="H100" s="101">
        <f>+'Ark1'!U2982</f>
        <v>3.630049108797921</v>
      </c>
      <c r="I100" s="101">
        <f>+'Ark1'!Y2982</f>
        <v>166.34913306451622</v>
      </c>
      <c r="J100" s="101">
        <f>+'Ark1'!AA2982</f>
        <v>30.108238434479201</v>
      </c>
      <c r="K100" s="101">
        <f t="shared" si="2"/>
        <v>3.0805395011947447</v>
      </c>
      <c r="L100" s="65">
        <f t="shared" si="3"/>
        <v>2.1659388646288211</v>
      </c>
      <c r="M100" s="39"/>
      <c r="N100" s="4"/>
      <c r="O100" s="11"/>
      <c r="P100" s="11"/>
      <c r="Q100" s="5"/>
      <c r="R100" s="5"/>
      <c r="S100"/>
      <c r="T100"/>
      <c r="U100"/>
      <c r="V100"/>
      <c r="W100"/>
    </row>
    <row r="101" spans="1:23" ht="15.6">
      <c r="A101" s="39"/>
      <c r="B101" s="47">
        <f>+'Ark1'!C2983</f>
        <v>2022</v>
      </c>
      <c r="C101" s="47">
        <f>+'Ark1'!M2983</f>
        <v>55</v>
      </c>
      <c r="D101" s="47">
        <f>+'Ark1'!Q2983</f>
        <v>241</v>
      </c>
      <c r="E101" s="65">
        <f>+'Ark1'!R2983</f>
        <v>590</v>
      </c>
      <c r="F101" s="65">
        <f>+'Ark1'!S2983</f>
        <v>590</v>
      </c>
      <c r="G101" s="101">
        <f>+'Ark1'!T2983</f>
        <v>3.9945836154366967</v>
      </c>
      <c r="H101" s="101">
        <f>+'Ark1'!U2983</f>
        <v>4.2403412511025191</v>
      </c>
      <c r="I101" s="101">
        <f>+'Ark1'!Y2983</f>
        <v>163.35728813559322</v>
      </c>
      <c r="J101" s="101">
        <f>+'Ark1'!AA2983</f>
        <v>30.251050651624947</v>
      </c>
      <c r="K101" s="101">
        <f t="shared" si="2"/>
        <v>2.9701325115562405</v>
      </c>
      <c r="L101" s="65">
        <f t="shared" si="3"/>
        <v>2.4481327800829877</v>
      </c>
      <c r="M101" s="39"/>
      <c r="N101" s="4"/>
      <c r="O101" s="11"/>
      <c r="P101" s="11"/>
      <c r="Q101" s="5"/>
      <c r="R101" s="5"/>
      <c r="S101"/>
      <c r="T101"/>
      <c r="U101"/>
      <c r="V101"/>
      <c r="W101"/>
    </row>
    <row r="102" spans="1:23" ht="15.6">
      <c r="A102" s="39"/>
      <c r="B102" s="47">
        <f>+'Ark1'!C2984</f>
        <v>2022</v>
      </c>
      <c r="C102" s="47">
        <f>+'Ark1'!M2984</f>
        <v>56</v>
      </c>
      <c r="D102" s="47">
        <f>+'Ark1'!Q2984</f>
        <v>292</v>
      </c>
      <c r="E102" s="65">
        <f>+'Ark1'!R2984</f>
        <v>802</v>
      </c>
      <c r="F102" s="65">
        <f>+'Ark1'!S2984</f>
        <v>802</v>
      </c>
      <c r="G102" s="101">
        <f>+'Ark1'!T2984</f>
        <v>5.4299255247122558</v>
      </c>
      <c r="H102" s="101">
        <f>+'Ark1'!U2984</f>
        <v>5.7469622923458807</v>
      </c>
      <c r="I102" s="101">
        <f>+'Ark1'!Y2984</f>
        <v>162.87472568578556</v>
      </c>
      <c r="J102" s="101">
        <f>+'Ark1'!AA2984</f>
        <v>27.569794550525256</v>
      </c>
      <c r="K102" s="101">
        <f t="shared" si="2"/>
        <v>2.9084772443890281</v>
      </c>
      <c r="L102" s="65">
        <f t="shared" si="3"/>
        <v>2.7465753424657535</v>
      </c>
      <c r="M102" s="39"/>
      <c r="N102" s="4"/>
      <c r="O102" s="11"/>
      <c r="P102" s="11"/>
      <c r="Q102" s="5"/>
      <c r="R102" s="5"/>
      <c r="S102"/>
      <c r="T102"/>
      <c r="U102"/>
      <c r="V102"/>
      <c r="W102"/>
    </row>
    <row r="103" spans="1:23" ht="15.6">
      <c r="A103" s="39"/>
      <c r="B103" s="47">
        <f>+'Ark1'!C2985</f>
        <v>2022</v>
      </c>
      <c r="C103" s="47">
        <f>+'Ark1'!M2985</f>
        <v>57</v>
      </c>
      <c r="D103" s="47">
        <f>+'Ark1'!Q2985</f>
        <v>303</v>
      </c>
      <c r="E103" s="65">
        <f>+'Ark1'!R2985</f>
        <v>925</v>
      </c>
      <c r="F103" s="65">
        <f>+'Ark1'!S2985</f>
        <v>925</v>
      </c>
      <c r="G103" s="101">
        <f>+'Ark1'!T2985</f>
        <v>6.2626946513202419</v>
      </c>
      <c r="H103" s="101">
        <f>+'Ark1'!U2985</f>
        <v>6.4664200977237902</v>
      </c>
      <c r="I103" s="101">
        <f>+'Ark1'!Y2985</f>
        <v>158.89561081081101</v>
      </c>
      <c r="J103" s="101">
        <f>+'Ark1'!AA2985</f>
        <v>27.694234692828392</v>
      </c>
      <c r="K103" s="101">
        <f t="shared" si="2"/>
        <v>2.7876422949265089</v>
      </c>
      <c r="L103" s="65">
        <f t="shared" si="3"/>
        <v>3.052805280528053</v>
      </c>
      <c r="M103" s="39"/>
      <c r="N103" s="4"/>
      <c r="O103" s="5"/>
      <c r="P103" s="5"/>
      <c r="Q103" s="5"/>
      <c r="R103" s="5"/>
      <c r="S103"/>
      <c r="T103"/>
      <c r="U103"/>
      <c r="V103"/>
      <c r="W103"/>
    </row>
    <row r="104" spans="1:23">
      <c r="A104" s="39"/>
      <c r="B104" s="47">
        <f>+'Ark1'!C2986</f>
        <v>2022</v>
      </c>
      <c r="C104" s="47">
        <f>+'Ark1'!M2986</f>
        <v>58</v>
      </c>
      <c r="D104" s="47">
        <f>+'Ark1'!Q2986</f>
        <v>317</v>
      </c>
      <c r="E104" s="65">
        <f>+'Ark1'!R2986</f>
        <v>1128</v>
      </c>
      <c r="F104" s="65">
        <f>+'Ark1'!S2986</f>
        <v>1128</v>
      </c>
      <c r="G104" s="101">
        <f>+'Ark1'!T2986</f>
        <v>7.6371022342586317</v>
      </c>
      <c r="H104" s="101">
        <f>+'Ark1'!U2986</f>
        <v>7.7833232995261854</v>
      </c>
      <c r="I104" s="101">
        <f>+'Ark1'!Y2986</f>
        <v>156.83597517730502</v>
      </c>
      <c r="J104" s="101">
        <f>+'Ark1'!AA2986</f>
        <v>27.247495407172625</v>
      </c>
      <c r="K104" s="101">
        <f t="shared" si="2"/>
        <v>2.7040685375397415</v>
      </c>
      <c r="L104" s="65">
        <f t="shared" si="3"/>
        <v>3.5583596214511042</v>
      </c>
      <c r="M104" s="39"/>
      <c r="N104" s="11"/>
      <c r="O104" s="11"/>
      <c r="P104"/>
      <c r="Q104"/>
      <c r="R104"/>
      <c r="S104"/>
      <c r="T104"/>
      <c r="U104"/>
      <c r="V104"/>
      <c r="W104"/>
    </row>
    <row r="105" spans="1:23" ht="15.6">
      <c r="A105" s="39"/>
      <c r="B105" s="47">
        <f>+'Ark1'!C2987</f>
        <v>2022</v>
      </c>
      <c r="C105" s="47">
        <f>+'Ark1'!M2987</f>
        <v>59</v>
      </c>
      <c r="D105" s="47">
        <f>+'Ark1'!Q2987</f>
        <v>336</v>
      </c>
      <c r="E105" s="65">
        <f>+'Ark1'!R2987</f>
        <v>1252</v>
      </c>
      <c r="F105" s="65">
        <f>+'Ark1'!S2987</f>
        <v>1252</v>
      </c>
      <c r="G105" s="101">
        <f>+'Ark1'!T2987</f>
        <v>8.4766418415707498</v>
      </c>
      <c r="H105" s="101">
        <f>+'Ark1'!U2987</f>
        <v>8.4557347376457308</v>
      </c>
      <c r="I105" s="101">
        <f>+'Ark1'!Y2987</f>
        <v>153.51002396166137</v>
      </c>
      <c r="J105" s="101">
        <f>+'Ark1'!AA2987</f>
        <v>26.782396030602111</v>
      </c>
      <c r="K105" s="101">
        <f t="shared" si="2"/>
        <v>2.6018648129095148</v>
      </c>
      <c r="L105" s="65">
        <f t="shared" si="3"/>
        <v>3.7261904761904763</v>
      </c>
      <c r="M105" s="39"/>
      <c r="N105" s="5"/>
      <c r="O105" s="5"/>
      <c r="P105" s="5"/>
      <c r="Q105"/>
      <c r="R105" s="5"/>
      <c r="S105"/>
      <c r="T105"/>
      <c r="U105"/>
      <c r="V105"/>
      <c r="W105"/>
    </row>
    <row r="106" spans="1:23">
      <c r="A106" s="39"/>
      <c r="B106" s="47">
        <f>+'Ark1'!C2988</f>
        <v>2022</v>
      </c>
      <c r="C106" s="47">
        <f>+'Ark1'!M2988</f>
        <v>60</v>
      </c>
      <c r="D106" s="47">
        <f>+'Ark1'!Q2988</f>
        <v>341</v>
      </c>
      <c r="E106" s="65">
        <f>+'Ark1'!R2988</f>
        <v>1413</v>
      </c>
      <c r="F106" s="65">
        <f>+'Ark1'!S2988</f>
        <v>1413</v>
      </c>
      <c r="G106" s="101">
        <f>+'Ark1'!T2988</f>
        <v>9.56668923493568</v>
      </c>
      <c r="H106" s="101">
        <f>+'Ark1'!U2988</f>
        <v>9.4989573765825615</v>
      </c>
      <c r="I106" s="101">
        <f>+'Ark1'!Y2988</f>
        <v>152.80004953998579</v>
      </c>
      <c r="J106" s="101">
        <f>+'Ark1'!AA2988</f>
        <v>26.756048252966075</v>
      </c>
      <c r="K106" s="101">
        <f t="shared" si="2"/>
        <v>2.5466674923330967</v>
      </c>
      <c r="L106" s="65">
        <f t="shared" si="3"/>
        <v>4.1436950146627565</v>
      </c>
      <c r="M106" s="39"/>
      <c r="N106" s="11"/>
      <c r="O106" s="11"/>
      <c r="P106"/>
      <c r="Q106"/>
      <c r="R106"/>
      <c r="S106"/>
      <c r="T106"/>
      <c r="U106"/>
      <c r="V106"/>
      <c r="W106"/>
    </row>
    <row r="107" spans="1:23">
      <c r="A107" s="39"/>
      <c r="B107" s="47">
        <f>+'Ark1'!C2989</f>
        <v>2022</v>
      </c>
      <c r="C107" s="47">
        <f>+'Ark1'!M2989</f>
        <v>61</v>
      </c>
      <c r="D107" s="47">
        <f>+'Ark1'!Q2989</f>
        <v>337</v>
      </c>
      <c r="E107" s="65">
        <f>+'Ark1'!R2989</f>
        <v>1472</v>
      </c>
      <c r="F107" s="65">
        <f>+'Ark1'!S2989</f>
        <v>1472</v>
      </c>
      <c r="G107" s="101">
        <f>+'Ark1'!T2989</f>
        <v>9.966147596479356</v>
      </c>
      <c r="H107" s="101">
        <f>+'Ark1'!U2989</f>
        <v>9.6189191457227352</v>
      </c>
      <c r="I107" s="101">
        <f>+'Ark1'!Y2989</f>
        <v>148.52794836956539</v>
      </c>
      <c r="J107" s="101">
        <f>+'Ark1'!AA2989</f>
        <v>26.715340788143479</v>
      </c>
      <c r="K107" s="101">
        <f t="shared" si="2"/>
        <v>2.434884399501072</v>
      </c>
      <c r="L107" s="65">
        <f t="shared" si="3"/>
        <v>4.3679525222551927</v>
      </c>
      <c r="M107" s="39"/>
      <c r="N107" s="11"/>
      <c r="O107" s="11"/>
      <c r="P107"/>
      <c r="Q107"/>
      <c r="R107"/>
      <c r="S107"/>
      <c r="T107"/>
      <c r="U107"/>
      <c r="V107"/>
      <c r="W107"/>
    </row>
    <row r="108" spans="1:23">
      <c r="A108" s="39"/>
      <c r="B108" s="47">
        <f>+'Ark1'!C2990</f>
        <v>2022</v>
      </c>
      <c r="C108" s="47">
        <f>+'Ark1'!M2990</f>
        <v>62</v>
      </c>
      <c r="D108" s="47">
        <f>+'Ark1'!Q2990</f>
        <v>314</v>
      </c>
      <c r="E108" s="65">
        <f>+'Ark1'!R2990</f>
        <v>1488</v>
      </c>
      <c r="F108" s="65">
        <f>+'Ark1'!S2990</f>
        <v>1488</v>
      </c>
      <c r="G108" s="101">
        <f>+'Ark1'!T2990</f>
        <v>10.074475287745431</v>
      </c>
      <c r="H108" s="101">
        <f>+'Ark1'!U2990</f>
        <v>9.5812548625702973</v>
      </c>
      <c r="I108" s="101">
        <f>+'Ark1'!Y2990</f>
        <v>146.35554435483857</v>
      </c>
      <c r="J108" s="101">
        <f>+'Ark1'!AA2990</f>
        <v>26.176199967348129</v>
      </c>
      <c r="K108" s="101">
        <f t="shared" si="2"/>
        <v>2.3605732960457835</v>
      </c>
      <c r="L108" s="65">
        <f t="shared" si="3"/>
        <v>4.7388535031847132</v>
      </c>
      <c r="M108" s="39"/>
      <c r="N108" s="11"/>
      <c r="O108" s="11"/>
      <c r="P108"/>
      <c r="Q108"/>
      <c r="R108"/>
      <c r="S108"/>
      <c r="T108"/>
      <c r="U108"/>
      <c r="V108"/>
      <c r="W108"/>
    </row>
    <row r="109" spans="1:23">
      <c r="A109" s="39"/>
      <c r="B109" s="47">
        <f>+'Ark1'!C2991</f>
        <v>2022</v>
      </c>
      <c r="C109" s="47">
        <f>+'Ark1'!M2991</f>
        <v>63</v>
      </c>
      <c r="D109" s="47">
        <f>+'Ark1'!Q2991</f>
        <v>286</v>
      </c>
      <c r="E109" s="65">
        <f>+'Ark1'!R2991</f>
        <v>1266</v>
      </c>
      <c r="F109" s="65">
        <f>+'Ark1'!S2991</f>
        <v>1266</v>
      </c>
      <c r="G109" s="101">
        <f>+'Ark1'!T2991</f>
        <v>8.5714285714285694</v>
      </c>
      <c r="H109" s="101">
        <f>+'Ark1'!U2991</f>
        <v>7.9326931178055284</v>
      </c>
      <c r="I109" s="101">
        <f>+'Ark1'!Y2991</f>
        <v>142.42186413902053</v>
      </c>
      <c r="J109" s="101">
        <f>+'Ark1'!AA2991</f>
        <v>25.967017392446156</v>
      </c>
      <c r="K109" s="101">
        <f t="shared" si="2"/>
        <v>2.260664510143183</v>
      </c>
      <c r="L109" s="65">
        <f t="shared" si="3"/>
        <v>4.4265734265734267</v>
      </c>
      <c r="M109" s="39"/>
      <c r="N109" s="11"/>
      <c r="O109" s="11"/>
      <c r="P109"/>
      <c r="Q109"/>
      <c r="R109"/>
      <c r="S109"/>
      <c r="T109"/>
      <c r="U109"/>
      <c r="V109"/>
      <c r="W109"/>
    </row>
    <row r="110" spans="1:23">
      <c r="A110" s="39"/>
      <c r="B110" s="47">
        <f>+'Ark1'!C2992</f>
        <v>2022</v>
      </c>
      <c r="C110" s="47">
        <f>+'Ark1'!M2992</f>
        <v>64</v>
      </c>
      <c r="D110" s="47">
        <f>+'Ark1'!Q2992</f>
        <v>261</v>
      </c>
      <c r="E110" s="65">
        <f>+'Ark1'!R2992</f>
        <v>1046</v>
      </c>
      <c r="F110" s="65">
        <f>+'Ark1'!S2992</f>
        <v>1046</v>
      </c>
      <c r="G110" s="101">
        <f>+'Ark1'!T2992</f>
        <v>7.0819228165199757</v>
      </c>
      <c r="H110" s="101">
        <f>+'Ark1'!U2992</f>
        <v>6.5236857873555456</v>
      </c>
      <c r="I110" s="101">
        <f>+'Ark1'!Y2992</f>
        <v>141.75913957935009</v>
      </c>
      <c r="J110" s="101">
        <f>+'Ark1'!AA2992</f>
        <v>24.677010996596955</v>
      </c>
      <c r="K110" s="101">
        <f t="shared" si="2"/>
        <v>2.2149865559273452</v>
      </c>
      <c r="L110" s="65">
        <f t="shared" si="3"/>
        <v>4.0076628352490422</v>
      </c>
      <c r="M110" s="39"/>
      <c r="N110" s="11"/>
      <c r="O110" s="11"/>
      <c r="P110"/>
      <c r="Q110"/>
      <c r="R110"/>
      <c r="S110"/>
      <c r="T110"/>
      <c r="U110"/>
      <c r="V110"/>
      <c r="W110"/>
    </row>
    <row r="111" spans="1:23">
      <c r="A111" s="39"/>
      <c r="B111" s="47">
        <f>+'Ark1'!C2993</f>
        <v>2022</v>
      </c>
      <c r="C111" s="47">
        <f>+'Ark1'!M2993</f>
        <v>65</v>
      </c>
      <c r="D111" s="47">
        <f>+'Ark1'!Q2993</f>
        <v>269</v>
      </c>
      <c r="E111" s="65">
        <f>+'Ark1'!R2993</f>
        <v>1217</v>
      </c>
      <c r="F111" s="65">
        <f>+'Ark1'!S2993</f>
        <v>1217</v>
      </c>
      <c r="G111" s="101">
        <f>+'Ark1'!T2993</f>
        <v>8.239675016926201</v>
      </c>
      <c r="H111" s="101">
        <f>+'Ark1'!U2993</f>
        <v>7.4073417234492061</v>
      </c>
      <c r="I111" s="101">
        <f>+'Ark1'!Y2993</f>
        <v>138.34437962202128</v>
      </c>
      <c r="J111" s="101">
        <f>+'Ark1'!AA2993</f>
        <v>22.936849927545278</v>
      </c>
      <c r="K111" s="101">
        <f t="shared" ref="K111:K174" si="4">+I111/C111</f>
        <v>2.1283750711080196</v>
      </c>
      <c r="L111" s="65">
        <f t="shared" ref="L111:L174" si="5">+E111/D111</f>
        <v>4.5241635687732344</v>
      </c>
      <c r="M111" s="39"/>
      <c r="N111" s="11"/>
      <c r="O111" s="11"/>
      <c r="P111"/>
      <c r="Q111"/>
      <c r="R111"/>
      <c r="S111"/>
      <c r="T111"/>
      <c r="U111"/>
      <c r="V111"/>
      <c r="W111"/>
    </row>
    <row r="112" spans="1:23">
      <c r="A112" s="39"/>
      <c r="B112" s="47">
        <f>+'Ark1'!C2994</f>
        <v>2022</v>
      </c>
      <c r="C112" s="47">
        <f>+'Ark1'!M2994</f>
        <v>66</v>
      </c>
      <c r="D112" s="47">
        <f>+'Ark1'!Q2994</f>
        <v>0</v>
      </c>
      <c r="E112" s="65">
        <f>+'Ark1'!R2994</f>
        <v>0</v>
      </c>
      <c r="F112" s="65">
        <f>+'Ark1'!S2994</f>
        <v>0</v>
      </c>
      <c r="G112" s="101">
        <f>+'Ark1'!T2994</f>
        <v>0</v>
      </c>
      <c r="H112" s="101">
        <f>+'Ark1'!U2994</f>
        <v>0</v>
      </c>
      <c r="I112" s="101">
        <f>+'Ark1'!Y2994</f>
        <v>0</v>
      </c>
      <c r="J112" s="101">
        <f>+'Ark1'!AA2994</f>
        <v>0</v>
      </c>
      <c r="K112" s="101">
        <f t="shared" si="4"/>
        <v>0</v>
      </c>
      <c r="L112" s="65" t="e">
        <f t="shared" si="5"/>
        <v>#DIV/0!</v>
      </c>
      <c r="M112" s="39"/>
      <c r="N112" s="11"/>
      <c r="O112" s="11"/>
      <c r="P112"/>
      <c r="Q112"/>
      <c r="R112"/>
      <c r="S112"/>
      <c r="T112"/>
      <c r="U112"/>
      <c r="V112"/>
      <c r="W112"/>
    </row>
    <row r="113" spans="1:23">
      <c r="A113" s="39"/>
      <c r="B113" s="47">
        <f>+'Ark1'!C2995</f>
        <v>2022</v>
      </c>
      <c r="C113" s="47">
        <f>+'Ark1'!M2995</f>
        <v>67</v>
      </c>
      <c r="D113" s="47">
        <f>+'Ark1'!Q2995</f>
        <v>0</v>
      </c>
      <c r="E113" s="65">
        <f>+'Ark1'!R2995</f>
        <v>0</v>
      </c>
      <c r="F113" s="65">
        <f>+'Ark1'!S2995</f>
        <v>0</v>
      </c>
      <c r="G113" s="101">
        <f>+'Ark1'!T2995</f>
        <v>0</v>
      </c>
      <c r="H113" s="101">
        <f>+'Ark1'!U2995</f>
        <v>0</v>
      </c>
      <c r="I113" s="101">
        <f>+'Ark1'!Y2995</f>
        <v>0</v>
      </c>
      <c r="J113" s="101">
        <f>+'Ark1'!AA2995</f>
        <v>0</v>
      </c>
      <c r="K113" s="101">
        <f t="shared" si="4"/>
        <v>0</v>
      </c>
      <c r="L113" s="65" t="e">
        <f t="shared" si="5"/>
        <v>#DIV/0!</v>
      </c>
      <c r="M113" s="39"/>
      <c r="N113" s="11"/>
      <c r="O113" s="11"/>
      <c r="P113"/>
      <c r="Q113"/>
      <c r="R113"/>
      <c r="S113"/>
      <c r="T113"/>
      <c r="U113"/>
      <c r="V113"/>
      <c r="W113"/>
    </row>
    <row r="114" spans="1:23">
      <c r="A114" s="39"/>
      <c r="B114" s="47">
        <f>+'Ark1'!C2996</f>
        <v>2022</v>
      </c>
      <c r="C114" s="47">
        <f>+'Ark1'!M2996</f>
        <v>68</v>
      </c>
      <c r="D114" s="47">
        <f>+'Ark1'!Q2996</f>
        <v>0</v>
      </c>
      <c r="E114" s="65">
        <f>+'Ark1'!R2996</f>
        <v>0</v>
      </c>
      <c r="F114" s="65">
        <f>+'Ark1'!S2996</f>
        <v>0</v>
      </c>
      <c r="G114" s="101">
        <f>+'Ark1'!T2996</f>
        <v>0</v>
      </c>
      <c r="H114" s="101">
        <f>+'Ark1'!U2996</f>
        <v>0</v>
      </c>
      <c r="I114" s="101">
        <f>+'Ark1'!Y2996</f>
        <v>0</v>
      </c>
      <c r="J114" s="101">
        <f>+'Ark1'!AA2996</f>
        <v>0</v>
      </c>
      <c r="K114" s="101">
        <f t="shared" si="4"/>
        <v>0</v>
      </c>
      <c r="L114" s="65" t="e">
        <f t="shared" si="5"/>
        <v>#DIV/0!</v>
      </c>
      <c r="M114" s="39"/>
      <c r="N114" s="11"/>
      <c r="O114" s="11"/>
      <c r="P114"/>
      <c r="Q114"/>
      <c r="R114"/>
      <c r="S114"/>
      <c r="T114"/>
      <c r="U114"/>
      <c r="V114"/>
      <c r="W114"/>
    </row>
    <row r="115" spans="1:23">
      <c r="A115" s="39"/>
      <c r="B115" s="47">
        <f>+'Ark1'!C2997</f>
        <v>2021</v>
      </c>
      <c r="C115" s="47">
        <f>+'Ark1'!M2997</f>
        <v>0</v>
      </c>
      <c r="D115" s="47">
        <f>+'Ark1'!Q2997</f>
        <v>0</v>
      </c>
      <c r="E115" s="65">
        <f>+'Ark1'!R2997</f>
        <v>0</v>
      </c>
      <c r="F115" s="65">
        <f>+'Ark1'!S2997</f>
        <v>0</v>
      </c>
      <c r="G115" s="101">
        <f>+'Ark1'!T2997</f>
        <v>0</v>
      </c>
      <c r="H115" s="101">
        <f>+'Ark1'!U2997</f>
        <v>0</v>
      </c>
      <c r="I115" s="101">
        <f>+'Ark1'!Y2997</f>
        <v>0</v>
      </c>
      <c r="J115" s="101">
        <f>+'Ark1'!AA2997</f>
        <v>0</v>
      </c>
      <c r="K115" s="101" t="e">
        <f t="shared" si="4"/>
        <v>#DIV/0!</v>
      </c>
      <c r="L115" s="65" t="e">
        <f t="shared" si="5"/>
        <v>#DIV/0!</v>
      </c>
      <c r="M115" s="39"/>
      <c r="N115" s="11"/>
      <c r="O115" s="11"/>
      <c r="P115"/>
      <c r="Q115"/>
      <c r="R115"/>
      <c r="S115"/>
      <c r="T115"/>
      <c r="U115"/>
      <c r="V115"/>
      <c r="W115"/>
    </row>
    <row r="116" spans="1:23">
      <c r="A116" s="39"/>
      <c r="B116">
        <f>+'Ark1'!C2998</f>
        <v>2021</v>
      </c>
      <c r="C116">
        <f>+'Ark1'!M2998</f>
        <v>35</v>
      </c>
      <c r="D116">
        <f>+'Ark1'!Q2998</f>
        <v>12</v>
      </c>
      <c r="E116" s="9">
        <f>+'Ark1'!R2998</f>
        <v>16</v>
      </c>
      <c r="F116" s="9">
        <f>+'Ark1'!S2998</f>
        <v>16</v>
      </c>
      <c r="G116" s="96">
        <f>+'Ark1'!T2998</f>
        <v>0.10887316276537835</v>
      </c>
      <c r="H116" s="96">
        <f>+'Ark1'!U2998</f>
        <v>0.15502287532564132</v>
      </c>
      <c r="I116" s="96">
        <f>+'Ark1'!Y2998</f>
        <v>218.09375</v>
      </c>
      <c r="J116" s="96">
        <f>+'Ark1'!AA2998</f>
        <v>35.196205206492245</v>
      </c>
      <c r="K116" s="96">
        <f t="shared" si="4"/>
        <v>6.2312500000000002</v>
      </c>
      <c r="L116" s="9">
        <f t="shared" si="5"/>
        <v>1.3333333333333333</v>
      </c>
      <c r="M116" s="39"/>
      <c r="N116" s="11"/>
      <c r="O116" s="11"/>
      <c r="P116"/>
      <c r="Q116"/>
      <c r="R116"/>
      <c r="S116"/>
      <c r="T116"/>
      <c r="U116"/>
      <c r="V116"/>
      <c r="W116"/>
    </row>
    <row r="117" spans="1:23">
      <c r="A117" s="39"/>
      <c r="B117">
        <f>+'Ark1'!C2999</f>
        <v>2021</v>
      </c>
      <c r="C117">
        <f>+'Ark1'!M2999</f>
        <v>36</v>
      </c>
      <c r="D117">
        <f>+'Ark1'!Q2999</f>
        <v>3</v>
      </c>
      <c r="E117" s="9">
        <f>+'Ark1'!R2999</f>
        <v>3</v>
      </c>
      <c r="F117" s="9">
        <f>+'Ark1'!S2999</f>
        <v>3</v>
      </c>
      <c r="G117" s="96">
        <f>+'Ark1'!T2999</f>
        <v>2.0413718018508435E-2</v>
      </c>
      <c r="H117" s="96">
        <f>+'Ark1'!U2999</f>
        <v>3.1535015853604596E-2</v>
      </c>
      <c r="I117" s="96">
        <f>+'Ark1'!Y2999</f>
        <v>236.61333333333329</v>
      </c>
      <c r="J117" s="96">
        <f>+'Ark1'!AA2999</f>
        <v>33.725757054347746</v>
      </c>
      <c r="K117" s="96">
        <f t="shared" si="4"/>
        <v>6.5725925925925912</v>
      </c>
      <c r="L117" s="9">
        <f t="shared" si="5"/>
        <v>1</v>
      </c>
      <c r="M117" s="39"/>
      <c r="N117" s="11"/>
      <c r="O117" s="11"/>
      <c r="P117"/>
      <c r="Q117"/>
      <c r="R117"/>
      <c r="S117"/>
      <c r="T117"/>
      <c r="U117"/>
      <c r="V117"/>
      <c r="W117"/>
    </row>
    <row r="118" spans="1:23">
      <c r="A118" s="39"/>
      <c r="B118">
        <f>+'Ark1'!C3000</f>
        <v>2021</v>
      </c>
      <c r="C118">
        <f>+'Ark1'!M3000</f>
        <v>37</v>
      </c>
      <c r="D118">
        <f>+'Ark1'!Q3000</f>
        <v>1</v>
      </c>
      <c r="E118" s="9">
        <f>+'Ark1'!R3000</f>
        <v>1</v>
      </c>
      <c r="F118" s="9">
        <f>+'Ark1'!S3000</f>
        <v>1</v>
      </c>
      <c r="G118" s="96">
        <f>+'Ark1'!T3000</f>
        <v>6.8045726728361488E-3</v>
      </c>
      <c r="H118" s="96">
        <f>+'Ark1'!U3000</f>
        <v>6.4781302994655447E-3</v>
      </c>
      <c r="I118" s="96">
        <f>+'Ark1'!Y3000</f>
        <v>145.81999999999996</v>
      </c>
      <c r="J118" s="96">
        <f>+'Ark1'!AA3000</f>
        <v>0</v>
      </c>
      <c r="K118" s="96">
        <f t="shared" si="4"/>
        <v>3.9410810810810801</v>
      </c>
      <c r="L118" s="9">
        <f t="shared" si="5"/>
        <v>1</v>
      </c>
      <c r="M118" s="39"/>
      <c r="N118" s="11"/>
      <c r="O118" s="11"/>
      <c r="P118"/>
      <c r="Q118"/>
      <c r="R118"/>
      <c r="S118"/>
      <c r="T118"/>
      <c r="U118"/>
      <c r="V118"/>
      <c r="W118"/>
    </row>
    <row r="119" spans="1:23">
      <c r="A119" s="39"/>
      <c r="B119">
        <f>+'Ark1'!C3001</f>
        <v>2021</v>
      </c>
      <c r="C119">
        <f>+'Ark1'!M3001</f>
        <v>38</v>
      </c>
      <c r="D119">
        <f>+'Ark1'!Q3001</f>
        <v>9</v>
      </c>
      <c r="E119" s="9">
        <f>+'Ark1'!R3001</f>
        <v>9</v>
      </c>
      <c r="F119" s="9">
        <f>+'Ark1'!S3001</f>
        <v>9</v>
      </c>
      <c r="G119" s="96">
        <f>+'Ark1'!T3001</f>
        <v>6.1241154055525313E-2</v>
      </c>
      <c r="H119" s="96">
        <f>+'Ark1'!U3001</f>
        <v>9.4165679102017202E-2</v>
      </c>
      <c r="I119" s="96">
        <f>+'Ark1'!Y3001</f>
        <v>235.51444444444445</v>
      </c>
      <c r="J119" s="96">
        <f>+'Ark1'!AA3001</f>
        <v>37.845632981923593</v>
      </c>
      <c r="K119" s="96">
        <f t="shared" si="4"/>
        <v>6.1977485380116963</v>
      </c>
      <c r="L119" s="9">
        <f t="shared" si="5"/>
        <v>1</v>
      </c>
      <c r="M119" s="39"/>
      <c r="N119" s="11"/>
      <c r="O119" s="11"/>
      <c r="P119"/>
      <c r="Q119"/>
      <c r="R119"/>
      <c r="S119"/>
      <c r="T119"/>
      <c r="U119"/>
      <c r="V119"/>
      <c r="W119"/>
    </row>
    <row r="120" spans="1:23">
      <c r="A120" s="39"/>
      <c r="B120">
        <f>+'Ark1'!C3002</f>
        <v>2021</v>
      </c>
      <c r="C120">
        <f>+'Ark1'!M3002</f>
        <v>39</v>
      </c>
      <c r="D120">
        <f>+'Ark1'!Q3002</f>
        <v>10</v>
      </c>
      <c r="E120" s="9">
        <f>+'Ark1'!R3002</f>
        <v>10</v>
      </c>
      <c r="F120" s="9">
        <f>+'Ark1'!S3002</f>
        <v>10</v>
      </c>
      <c r="G120" s="96">
        <f>+'Ark1'!T3002</f>
        <v>6.8045726728361483E-2</v>
      </c>
      <c r="H120" s="96">
        <f>+'Ark1'!U3002</f>
        <v>9.0053208097892093E-2</v>
      </c>
      <c r="I120" s="96">
        <f>+'Ark1'!Y3002</f>
        <v>202.70599999999999</v>
      </c>
      <c r="J120" s="96">
        <f>+'Ark1'!AA3002</f>
        <v>31.532509954014177</v>
      </c>
      <c r="K120" s="96">
        <f t="shared" si="4"/>
        <v>5.1975897435897433</v>
      </c>
      <c r="L120" s="9">
        <f t="shared" si="5"/>
        <v>1</v>
      </c>
      <c r="M120" s="39"/>
      <c r="N120" s="11"/>
      <c r="O120" s="11"/>
      <c r="P120"/>
      <c r="Q120"/>
      <c r="R120"/>
      <c r="S120"/>
      <c r="T120"/>
      <c r="U120"/>
      <c r="V120"/>
      <c r="W120"/>
    </row>
    <row r="121" spans="1:23">
      <c r="A121" s="39"/>
      <c r="B121">
        <f>+'Ark1'!C3003</f>
        <v>2021</v>
      </c>
      <c r="C121">
        <f>+'Ark1'!M3003</f>
        <v>40</v>
      </c>
      <c r="D121">
        <f>+'Ark1'!Q3003</f>
        <v>10</v>
      </c>
      <c r="E121" s="9">
        <f>+'Ark1'!R3003</f>
        <v>10</v>
      </c>
      <c r="F121" s="9">
        <f>+'Ark1'!S3003</f>
        <v>10</v>
      </c>
      <c r="G121" s="96">
        <f>+'Ark1'!T3003</f>
        <v>6.8045726728361483E-2</v>
      </c>
      <c r="H121" s="96">
        <f>+'Ark1'!U3003</f>
        <v>9.240864952209768E-2</v>
      </c>
      <c r="I121" s="96">
        <f>+'Ark1'!Y3003</f>
        <v>208.00800000000001</v>
      </c>
      <c r="J121" s="96">
        <f>+'Ark1'!AA3003</f>
        <v>36.642548983388245</v>
      </c>
      <c r="K121" s="96">
        <f t="shared" si="4"/>
        <v>5.2002000000000006</v>
      </c>
      <c r="L121" s="9">
        <f t="shared" si="5"/>
        <v>1</v>
      </c>
      <c r="M121" s="39"/>
      <c r="N121" s="11"/>
      <c r="O121" s="11"/>
      <c r="P121"/>
      <c r="Q121"/>
      <c r="R121"/>
      <c r="S121"/>
      <c r="T121"/>
      <c r="U121"/>
      <c r="V121"/>
      <c r="W121"/>
    </row>
    <row r="122" spans="1:23">
      <c r="A122" s="39"/>
      <c r="B122">
        <f>+'Ark1'!C3004</f>
        <v>2021</v>
      </c>
      <c r="C122">
        <f>+'Ark1'!M3004</f>
        <v>41</v>
      </c>
      <c r="D122">
        <f>+'Ark1'!Q3004</f>
        <v>11</v>
      </c>
      <c r="E122" s="9">
        <f>+'Ark1'!R3004</f>
        <v>14</v>
      </c>
      <c r="F122" s="9">
        <f>+'Ark1'!S3004</f>
        <v>14</v>
      </c>
      <c r="G122" s="96">
        <f>+'Ark1'!T3004</f>
        <v>9.5264017419706012E-2</v>
      </c>
      <c r="H122" s="96">
        <f>+'Ark1'!U3004</f>
        <v>0.13698922128324623</v>
      </c>
      <c r="I122" s="96">
        <f>+'Ark1'!Y3004</f>
        <v>220.255</v>
      </c>
      <c r="J122" s="96">
        <f>+'Ark1'!AA3004</f>
        <v>27.000753627048496</v>
      </c>
      <c r="K122" s="96">
        <f t="shared" si="4"/>
        <v>5.3720731707317073</v>
      </c>
      <c r="L122" s="9">
        <f t="shared" si="5"/>
        <v>1.2727272727272727</v>
      </c>
      <c r="M122" s="39"/>
      <c r="N122" s="11"/>
      <c r="O122" s="11"/>
      <c r="P122"/>
      <c r="Q122"/>
      <c r="R122"/>
      <c r="S122"/>
      <c r="T122"/>
      <c r="U122"/>
      <c r="V122"/>
      <c r="W122"/>
    </row>
    <row r="123" spans="1:23">
      <c r="A123" s="39"/>
      <c r="B123">
        <f>+'Ark1'!C3005</f>
        <v>2021</v>
      </c>
      <c r="C123">
        <f>+'Ark1'!M3005</f>
        <v>42</v>
      </c>
      <c r="D123">
        <f>+'Ark1'!Q3005</f>
        <v>15</v>
      </c>
      <c r="E123" s="9">
        <f>+'Ark1'!R3005</f>
        <v>18</v>
      </c>
      <c r="F123" s="9">
        <f>+'Ark1'!S3005</f>
        <v>18</v>
      </c>
      <c r="G123" s="96">
        <f>+'Ark1'!T3005</f>
        <v>0.12248230811105063</v>
      </c>
      <c r="H123" s="96">
        <f>+'Ark1'!U3005</f>
        <v>0.15008764356753115</v>
      </c>
      <c r="I123" s="96">
        <f>+'Ark1'!Y3005</f>
        <v>187.68944444444443</v>
      </c>
      <c r="J123" s="96">
        <f>+'Ark1'!AA3005</f>
        <v>31.936812349147846</v>
      </c>
      <c r="K123" s="96">
        <f t="shared" si="4"/>
        <v>4.4687962962962962</v>
      </c>
      <c r="L123" s="9">
        <f t="shared" si="5"/>
        <v>1.2</v>
      </c>
      <c r="M123" s="39"/>
      <c r="N123" s="11"/>
      <c r="O123" s="11"/>
      <c r="P123"/>
      <c r="Q123"/>
      <c r="R123"/>
      <c r="S123"/>
      <c r="T123"/>
      <c r="U123"/>
      <c r="V123"/>
      <c r="W123"/>
    </row>
    <row r="124" spans="1:23">
      <c r="A124" s="39"/>
      <c r="B124">
        <f>+'Ark1'!C3006</f>
        <v>2021</v>
      </c>
      <c r="C124">
        <f>+'Ark1'!M3006</f>
        <v>43</v>
      </c>
      <c r="D124">
        <f>+'Ark1'!Q3006</f>
        <v>20</v>
      </c>
      <c r="E124" s="9">
        <f>+'Ark1'!R3006</f>
        <v>22</v>
      </c>
      <c r="F124" s="9">
        <f>+'Ark1'!S3006</f>
        <v>22</v>
      </c>
      <c r="G124" s="96">
        <f>+'Ark1'!T3006</f>
        <v>0.14970059880239525</v>
      </c>
      <c r="H124" s="96">
        <f>+'Ark1'!U3006</f>
        <v>0.19658650957042237</v>
      </c>
      <c r="I124" s="96">
        <f>+'Ark1'!Y3006</f>
        <v>201.14000000000004</v>
      </c>
      <c r="J124" s="96">
        <f>+'Ark1'!AA3006</f>
        <v>33.277837287681926</v>
      </c>
      <c r="K124" s="96">
        <f t="shared" si="4"/>
        <v>4.6776744186046519</v>
      </c>
      <c r="L124" s="9">
        <f t="shared" si="5"/>
        <v>1.1000000000000001</v>
      </c>
      <c r="M124" s="39"/>
      <c r="N124" s="11"/>
      <c r="O124" s="11"/>
      <c r="P124"/>
      <c r="Q124"/>
      <c r="R124"/>
      <c r="S124"/>
      <c r="T124"/>
      <c r="U124"/>
      <c r="V124"/>
      <c r="W124"/>
    </row>
    <row r="125" spans="1:23">
      <c r="A125" s="39"/>
      <c r="B125">
        <f>+'Ark1'!C3007</f>
        <v>2021</v>
      </c>
      <c r="C125">
        <f>+'Ark1'!M3007</f>
        <v>44</v>
      </c>
      <c r="D125">
        <f>+'Ark1'!Q3007</f>
        <v>30</v>
      </c>
      <c r="E125" s="9">
        <f>+'Ark1'!R3007</f>
        <v>31</v>
      </c>
      <c r="F125" s="9">
        <f>+'Ark1'!S3007</f>
        <v>31</v>
      </c>
      <c r="G125" s="96">
        <f>+'Ark1'!T3007</f>
        <v>0.21094175285792063</v>
      </c>
      <c r="H125" s="96">
        <f>+'Ark1'!U3007</f>
        <v>0.28082219495047722</v>
      </c>
      <c r="I125" s="96">
        <f>+'Ark1'!Y3007</f>
        <v>203.90935483870973</v>
      </c>
      <c r="J125" s="96">
        <f>+'Ark1'!AA3007</f>
        <v>38.18505905544221</v>
      </c>
      <c r="K125" s="96">
        <f t="shared" si="4"/>
        <v>4.6343035190615849</v>
      </c>
      <c r="L125" s="9">
        <f t="shared" si="5"/>
        <v>1.0333333333333334</v>
      </c>
      <c r="M125" s="39"/>
      <c r="N125" s="11"/>
      <c r="O125" s="11"/>
      <c r="P125"/>
      <c r="Q125"/>
      <c r="R125"/>
      <c r="S125"/>
      <c r="T125"/>
      <c r="U125"/>
      <c r="V125"/>
      <c r="W125"/>
    </row>
    <row r="126" spans="1:23">
      <c r="A126" s="39"/>
      <c r="B126">
        <f>+'Ark1'!C3008</f>
        <v>2021</v>
      </c>
      <c r="C126">
        <f>+'Ark1'!M3008</f>
        <v>45</v>
      </c>
      <c r="D126">
        <f>+'Ark1'!Q3008</f>
        <v>40</v>
      </c>
      <c r="E126" s="9">
        <f>+'Ark1'!R3008</f>
        <v>46</v>
      </c>
      <c r="F126" s="9">
        <f>+'Ark1'!S3008</f>
        <v>46</v>
      </c>
      <c r="G126" s="96">
        <f>+'Ark1'!T3008</f>
        <v>0.31301034295046282</v>
      </c>
      <c r="H126" s="96">
        <f>+'Ark1'!U3008</f>
        <v>0.40866686582334111</v>
      </c>
      <c r="I126" s="96">
        <f>+'Ark1'!Y3008</f>
        <v>199.97652173913048</v>
      </c>
      <c r="J126" s="96">
        <f>+'Ark1'!AA3008</f>
        <v>34.344135390598503</v>
      </c>
      <c r="K126" s="96">
        <f t="shared" si="4"/>
        <v>4.4439227053140105</v>
      </c>
      <c r="L126" s="9">
        <f t="shared" si="5"/>
        <v>1.1499999999999999</v>
      </c>
      <c r="M126" s="39"/>
      <c r="N126" s="11"/>
      <c r="O126" s="11"/>
      <c r="P126"/>
      <c r="Q126"/>
      <c r="R126"/>
      <c r="S126"/>
      <c r="T126"/>
      <c r="U126"/>
      <c r="V126"/>
      <c r="W126"/>
    </row>
    <row r="127" spans="1:23">
      <c r="A127" s="39"/>
      <c r="B127">
        <f>+'Ark1'!C3009</f>
        <v>2021</v>
      </c>
      <c r="C127">
        <f>+'Ark1'!M3009</f>
        <v>46</v>
      </c>
      <c r="D127">
        <f>+'Ark1'!Q3009</f>
        <v>35</v>
      </c>
      <c r="E127" s="9">
        <f>+'Ark1'!R3009</f>
        <v>45</v>
      </c>
      <c r="F127" s="9">
        <f>+'Ark1'!S3009</f>
        <v>45</v>
      </c>
      <c r="G127" s="96">
        <f>+'Ark1'!T3009</f>
        <v>0.30620577027762658</v>
      </c>
      <c r="H127" s="96">
        <f>+'Ark1'!U3009</f>
        <v>0.40202524958571872</v>
      </c>
      <c r="I127" s="96">
        <f>+'Ark1'!Y3009</f>
        <v>201.09822222222223</v>
      </c>
      <c r="J127" s="96">
        <f>+'Ark1'!AA3009</f>
        <v>32.290646205906938</v>
      </c>
      <c r="K127" s="96">
        <f t="shared" si="4"/>
        <v>4.3717004830917876</v>
      </c>
      <c r="L127" s="9">
        <f t="shared" si="5"/>
        <v>1.2857142857142858</v>
      </c>
      <c r="M127" s="39"/>
      <c r="N127" s="11"/>
      <c r="O127" s="11"/>
      <c r="P127"/>
      <c r="Q127"/>
      <c r="R127"/>
      <c r="S127"/>
      <c r="T127"/>
      <c r="U127"/>
      <c r="V127"/>
      <c r="W127"/>
    </row>
    <row r="128" spans="1:23">
      <c r="A128" s="39"/>
      <c r="B128">
        <f>+'Ark1'!C3010</f>
        <v>2021</v>
      </c>
      <c r="C128">
        <f>+'Ark1'!M3010</f>
        <v>47</v>
      </c>
      <c r="D128">
        <f>+'Ark1'!Q3010</f>
        <v>55</v>
      </c>
      <c r="E128" s="9">
        <f>+'Ark1'!R3010</f>
        <v>65</v>
      </c>
      <c r="F128" s="9">
        <f>+'Ark1'!S3010</f>
        <v>65</v>
      </c>
      <c r="G128" s="96">
        <f>+'Ark1'!T3010</f>
        <v>0.44229722373434943</v>
      </c>
      <c r="H128" s="96">
        <f>+'Ark1'!U3010</f>
        <v>0.52343488291998941</v>
      </c>
      <c r="I128" s="96">
        <f>+'Ark1'!Y3010</f>
        <v>181.26615384615377</v>
      </c>
      <c r="J128" s="96">
        <f>+'Ark1'!AA3010</f>
        <v>30.46854502558887</v>
      </c>
      <c r="K128" s="96">
        <f t="shared" si="4"/>
        <v>3.8567266775777398</v>
      </c>
      <c r="L128" s="9">
        <f t="shared" si="5"/>
        <v>1.1818181818181819</v>
      </c>
      <c r="M128" s="39"/>
      <c r="N128" s="11"/>
      <c r="O128" s="11"/>
      <c r="P128"/>
      <c r="Q128"/>
      <c r="R128"/>
      <c r="S128"/>
      <c r="T128"/>
      <c r="U128"/>
      <c r="V128"/>
      <c r="W128"/>
    </row>
    <row r="129" spans="1:23">
      <c r="A129" s="39"/>
      <c r="B129">
        <f>+'Ark1'!C3011</f>
        <v>2021</v>
      </c>
      <c r="C129">
        <f>+'Ark1'!M3011</f>
        <v>48</v>
      </c>
      <c r="D129">
        <f>+'Ark1'!Q3011</f>
        <v>89</v>
      </c>
      <c r="E129" s="9">
        <f>+'Ark1'!R3011</f>
        <v>142</v>
      </c>
      <c r="F129" s="9">
        <f>+'Ark1'!S3011</f>
        <v>142</v>
      </c>
      <c r="G129" s="96">
        <f>+'Ark1'!T3011</f>
        <v>0.96624931954273263</v>
      </c>
      <c r="H129" s="96">
        <f>+'Ark1'!U3011</f>
        <v>1.1418373256984451</v>
      </c>
      <c r="I129" s="96">
        <f>+'Ark1'!Y3011</f>
        <v>181.00197183098592</v>
      </c>
      <c r="J129" s="96">
        <f>+'Ark1'!AA3011</f>
        <v>32.75818577925947</v>
      </c>
      <c r="K129" s="96">
        <f t="shared" si="4"/>
        <v>3.7708744131455401</v>
      </c>
      <c r="L129" s="9">
        <f t="shared" si="5"/>
        <v>1.595505617977528</v>
      </c>
      <c r="M129" s="39"/>
      <c r="N129" s="11"/>
      <c r="O129" s="11"/>
      <c r="P129"/>
      <c r="Q129"/>
      <c r="R129"/>
      <c r="S129"/>
      <c r="T129"/>
      <c r="U129"/>
      <c r="V129"/>
      <c r="W129"/>
    </row>
    <row r="130" spans="1:23">
      <c r="A130" s="39"/>
      <c r="B130">
        <f>+'Ark1'!C3012</f>
        <v>2021</v>
      </c>
      <c r="C130">
        <f>+'Ark1'!M3012</f>
        <v>49</v>
      </c>
      <c r="D130">
        <f>+'Ark1'!Q3012</f>
        <v>75</v>
      </c>
      <c r="E130" s="9">
        <f>+'Ark1'!R3012</f>
        <v>103</v>
      </c>
      <c r="F130" s="9">
        <f>+'Ark1'!S3012</f>
        <v>103</v>
      </c>
      <c r="G130" s="96">
        <f>+'Ark1'!T3012</f>
        <v>0.700870985302123</v>
      </c>
      <c r="H130" s="96">
        <f>+'Ark1'!U3012</f>
        <v>0.8491361891708582</v>
      </c>
      <c r="I130" s="96">
        <f>+'Ark1'!Y3012</f>
        <v>185.56990291262127</v>
      </c>
      <c r="J130" s="96">
        <f>+'Ark1'!AA3012</f>
        <v>35.114761576480824</v>
      </c>
      <c r="K130" s="96">
        <f t="shared" si="4"/>
        <v>3.7871408757677809</v>
      </c>
      <c r="L130" s="9">
        <f t="shared" si="5"/>
        <v>1.3733333333333333</v>
      </c>
      <c r="M130" s="39"/>
      <c r="N130" s="11"/>
      <c r="O130" s="11"/>
      <c r="P130"/>
      <c r="Q130"/>
      <c r="R130"/>
      <c r="S130"/>
      <c r="T130"/>
      <c r="U130"/>
      <c r="V130"/>
      <c r="W130"/>
    </row>
    <row r="131" spans="1:23">
      <c r="A131" s="39"/>
      <c r="B131">
        <f>+'Ark1'!C3013</f>
        <v>2021</v>
      </c>
      <c r="C131">
        <f>+'Ark1'!M3013</f>
        <v>50</v>
      </c>
      <c r="D131">
        <f>+'Ark1'!Q3013</f>
        <v>96</v>
      </c>
      <c r="E131" s="9">
        <f>+'Ark1'!R3013</f>
        <v>136</v>
      </c>
      <c r="F131" s="9">
        <f>+'Ark1'!S3013</f>
        <v>136</v>
      </c>
      <c r="G131" s="96">
        <f>+'Ark1'!T3013</f>
        <v>0.92542188350571597</v>
      </c>
      <c r="H131" s="96">
        <f>+'Ark1'!U3013</f>
        <v>1.0866039568963632</v>
      </c>
      <c r="I131" s="96">
        <f>+'Ark1'!Y3013</f>
        <v>179.84558823529403</v>
      </c>
      <c r="J131" s="96">
        <f>+'Ark1'!AA3013</f>
        <v>30.609709838852044</v>
      </c>
      <c r="K131" s="96">
        <f t="shared" si="4"/>
        <v>3.5969117647058808</v>
      </c>
      <c r="L131" s="9">
        <f t="shared" si="5"/>
        <v>1.4166666666666667</v>
      </c>
      <c r="M131" s="39"/>
      <c r="N131" s="11"/>
      <c r="O131" s="11"/>
      <c r="P131"/>
      <c r="Q131"/>
      <c r="R131"/>
      <c r="S131"/>
      <c r="T131"/>
      <c r="U131"/>
      <c r="V131"/>
      <c r="W131"/>
    </row>
    <row r="132" spans="1:23">
      <c r="A132" s="39"/>
      <c r="B132">
        <f>+'Ark1'!C3014</f>
        <v>2021</v>
      </c>
      <c r="C132">
        <f>+'Ark1'!M3014</f>
        <v>51</v>
      </c>
      <c r="D132">
        <f>+'Ark1'!Q3014</f>
        <v>108</v>
      </c>
      <c r="E132" s="9">
        <f>+'Ark1'!R3014</f>
        <v>178</v>
      </c>
      <c r="F132" s="9">
        <f>+'Ark1'!S3014</f>
        <v>178</v>
      </c>
      <c r="G132" s="96">
        <f>+'Ark1'!T3014</f>
        <v>1.2112139357648337</v>
      </c>
      <c r="H132" s="96">
        <f>+'Ark1'!U3014</f>
        <v>1.4403306623936663</v>
      </c>
      <c r="I132" s="96">
        <f>+'Ark1'!Y3014</f>
        <v>182.14179775280911</v>
      </c>
      <c r="J132" s="96">
        <f>+'Ark1'!AA3014</f>
        <v>30.532714010679353</v>
      </c>
      <c r="K132" s="96">
        <f t="shared" si="4"/>
        <v>3.5714077990746884</v>
      </c>
      <c r="L132" s="9">
        <f t="shared" si="5"/>
        <v>1.6481481481481481</v>
      </c>
      <c r="M132" s="39"/>
      <c r="N132" s="11"/>
      <c r="O132" s="11"/>
      <c r="P132"/>
      <c r="Q132"/>
      <c r="R132"/>
      <c r="S132"/>
      <c r="T132"/>
      <c r="U132"/>
      <c r="V132"/>
      <c r="W132"/>
    </row>
    <row r="133" spans="1:23">
      <c r="A133" s="39"/>
      <c r="B133">
        <f>+'Ark1'!C3015</f>
        <v>2021</v>
      </c>
      <c r="C133">
        <f>+'Ark1'!M3015</f>
        <v>52</v>
      </c>
      <c r="D133">
        <f>+'Ark1'!Q3015</f>
        <v>155</v>
      </c>
      <c r="E133" s="9">
        <f>+'Ark1'!R3015</f>
        <v>251</v>
      </c>
      <c r="F133" s="9">
        <f>+'Ark1'!S3015</f>
        <v>251</v>
      </c>
      <c r="G133" s="96">
        <f>+'Ark1'!T3015</f>
        <v>1.7079477408818724</v>
      </c>
      <c r="H133" s="96">
        <f>+'Ark1'!U3015</f>
        <v>1.9756404885933641</v>
      </c>
      <c r="I133" s="96">
        <f>+'Ark1'!Y3015</f>
        <v>177.17466135458173</v>
      </c>
      <c r="J133" s="96">
        <f>+'Ark1'!AA3015</f>
        <v>30.296497571903402</v>
      </c>
      <c r="K133" s="96">
        <f t="shared" si="4"/>
        <v>3.4072050260496485</v>
      </c>
      <c r="L133" s="9">
        <f t="shared" si="5"/>
        <v>1.6193548387096774</v>
      </c>
      <c r="M133" s="39"/>
      <c r="N133" s="11"/>
      <c r="O133" s="11"/>
      <c r="P133"/>
      <c r="Q133"/>
      <c r="R133"/>
      <c r="S133"/>
      <c r="T133"/>
      <c r="U133"/>
      <c r="V133"/>
      <c r="W133"/>
    </row>
    <row r="134" spans="1:23">
      <c r="A134" s="39"/>
      <c r="B134">
        <f>+'Ark1'!C3016</f>
        <v>2021</v>
      </c>
      <c r="C134">
        <f>+'Ark1'!M3016</f>
        <v>53</v>
      </c>
      <c r="D134">
        <f>+'Ark1'!Q3016</f>
        <v>199</v>
      </c>
      <c r="E134" s="9">
        <f>+'Ark1'!R3016</f>
        <v>357</v>
      </c>
      <c r="F134" s="9">
        <f>+'Ark1'!S3016</f>
        <v>357</v>
      </c>
      <c r="G134" s="96">
        <f>+'Ark1'!T3016</f>
        <v>2.4292324442025039</v>
      </c>
      <c r="H134" s="96">
        <f>+'Ark1'!U3016</f>
        <v>2.7137763895847158</v>
      </c>
      <c r="I134" s="96">
        <f>+'Ark1'!Y3016</f>
        <v>171.1091596638656</v>
      </c>
      <c r="J134" s="96">
        <f>+'Ark1'!AA3016</f>
        <v>29.882315866323847</v>
      </c>
      <c r="K134" s="96">
        <f t="shared" si="4"/>
        <v>3.2284747106389737</v>
      </c>
      <c r="L134" s="9">
        <f t="shared" si="5"/>
        <v>1.7939698492462313</v>
      </c>
      <c r="M134" s="39"/>
      <c r="N134" s="11"/>
      <c r="O134" s="11"/>
      <c r="P134"/>
      <c r="Q134"/>
      <c r="R134"/>
      <c r="S134"/>
      <c r="T134"/>
      <c r="U134"/>
      <c r="V134"/>
      <c r="W134"/>
    </row>
    <row r="135" spans="1:23">
      <c r="A135" s="39"/>
      <c r="B135">
        <f>+'Ark1'!C3017</f>
        <v>2021</v>
      </c>
      <c r="C135">
        <f>+'Ark1'!M3017</f>
        <v>54</v>
      </c>
      <c r="D135">
        <f>+'Ark1'!Q3017</f>
        <v>217</v>
      </c>
      <c r="E135" s="9">
        <f>+'Ark1'!R3017</f>
        <v>452</v>
      </c>
      <c r="F135" s="9">
        <f>+'Ark1'!S3017</f>
        <v>452</v>
      </c>
      <c r="G135" s="96">
        <f>+'Ark1'!T3017</f>
        <v>3.075666848121938</v>
      </c>
      <c r="H135" s="96">
        <f>+'Ark1'!U3017</f>
        <v>3.371219985203453</v>
      </c>
      <c r="I135" s="96">
        <f>+'Ark1'!Y3017</f>
        <v>167.88661504424763</v>
      </c>
      <c r="J135" s="96">
        <f>+'Ark1'!AA3017</f>
        <v>28.814083374459113</v>
      </c>
      <c r="K135" s="96">
        <f t="shared" si="4"/>
        <v>3.1090113897082894</v>
      </c>
      <c r="L135" s="9">
        <f t="shared" si="5"/>
        <v>2.0829493087557602</v>
      </c>
      <c r="M135" s="39"/>
      <c r="N135" s="11"/>
      <c r="O135" s="11"/>
      <c r="P135"/>
      <c r="Q135"/>
      <c r="R135"/>
      <c r="S135"/>
      <c r="T135"/>
      <c r="U135"/>
      <c r="V135"/>
      <c r="W135"/>
    </row>
    <row r="136" spans="1:23">
      <c r="A136" s="39"/>
      <c r="B136">
        <f>+'Ark1'!C3018</f>
        <v>2021</v>
      </c>
      <c r="C136">
        <f>+'Ark1'!M3018</f>
        <v>55</v>
      </c>
      <c r="D136">
        <f>+'Ark1'!Q3018</f>
        <v>231</v>
      </c>
      <c r="E136" s="9">
        <f>+'Ark1'!R3018</f>
        <v>545</v>
      </c>
      <c r="F136" s="9">
        <f>+'Ark1'!S3018</f>
        <v>545</v>
      </c>
      <c r="G136" s="96">
        <f>+'Ark1'!T3018</f>
        <v>3.7084921066957</v>
      </c>
      <c r="H136" s="96">
        <f>+'Ark1'!U3018</f>
        <v>4.0058115341568366</v>
      </c>
      <c r="I136" s="96">
        <f>+'Ark1'!Y3018</f>
        <v>165.44796330275221</v>
      </c>
      <c r="J136" s="96">
        <f>+'Ark1'!AA3018</f>
        <v>28.67398963416079</v>
      </c>
      <c r="K136" s="96">
        <f t="shared" si="4"/>
        <v>3.0081447873227676</v>
      </c>
      <c r="L136" s="9">
        <f t="shared" si="5"/>
        <v>2.3593073593073592</v>
      </c>
      <c r="M136" s="39"/>
      <c r="N136" s="11"/>
      <c r="O136" s="11"/>
      <c r="P136"/>
      <c r="Q136"/>
      <c r="R136"/>
      <c r="S136"/>
      <c r="T136"/>
      <c r="U136"/>
      <c r="V136"/>
      <c r="W136"/>
    </row>
    <row r="137" spans="1:23">
      <c r="A137" s="39"/>
      <c r="B137">
        <f>+'Ark1'!C3019</f>
        <v>2021</v>
      </c>
      <c r="C137">
        <f>+'Ark1'!M3019</f>
        <v>56</v>
      </c>
      <c r="D137">
        <f>+'Ark1'!Q3019</f>
        <v>284</v>
      </c>
      <c r="E137" s="9">
        <f>+'Ark1'!R3019</f>
        <v>747</v>
      </c>
      <c r="F137" s="9">
        <f>+'Ark1'!S3019</f>
        <v>747</v>
      </c>
      <c r="G137" s="96">
        <f>+'Ark1'!T3019</f>
        <v>5.083015786608601</v>
      </c>
      <c r="H137" s="96">
        <f>+'Ark1'!U3019</f>
        <v>5.3468102729516804</v>
      </c>
      <c r="I137" s="96">
        <f>+'Ark1'!Y3019</f>
        <v>161.11708165997339</v>
      </c>
      <c r="J137" s="96">
        <f>+'Ark1'!AA3019</f>
        <v>28.299550472491642</v>
      </c>
      <c r="K137" s="96">
        <f t="shared" si="4"/>
        <v>2.8770907439280964</v>
      </c>
      <c r="L137" s="9">
        <f t="shared" si="5"/>
        <v>2.630281690140845</v>
      </c>
      <c r="M137" s="39"/>
      <c r="N137" s="11"/>
      <c r="O137" s="11"/>
      <c r="P137"/>
      <c r="Q137"/>
      <c r="R137"/>
      <c r="S137"/>
      <c r="T137"/>
      <c r="U137"/>
      <c r="V137"/>
      <c r="W137"/>
    </row>
    <row r="138" spans="1:23">
      <c r="A138" s="39"/>
      <c r="B138">
        <f>+'Ark1'!C3020</f>
        <v>2021</v>
      </c>
      <c r="C138">
        <f>+'Ark1'!M3020</f>
        <v>57</v>
      </c>
      <c r="D138">
        <f>+'Ark1'!Q3020</f>
        <v>308</v>
      </c>
      <c r="E138" s="9">
        <f>+'Ark1'!R3020</f>
        <v>933</v>
      </c>
      <c r="F138" s="9">
        <f>+'Ark1'!S3020</f>
        <v>933</v>
      </c>
      <c r="G138" s="96">
        <f>+'Ark1'!T3020</f>
        <v>6.348666303756124</v>
      </c>
      <c r="H138" s="96">
        <f>+'Ark1'!U3020</f>
        <v>6.5417920791880473</v>
      </c>
      <c r="I138" s="96">
        <f>+'Ark1'!Y3020</f>
        <v>157.82743837084698</v>
      </c>
      <c r="J138" s="96">
        <f>+'Ark1'!AA3020</f>
        <v>27.452731520358601</v>
      </c>
      <c r="K138" s="96">
        <f t="shared" si="4"/>
        <v>2.7689024275587188</v>
      </c>
      <c r="L138" s="9">
        <f t="shared" si="5"/>
        <v>3.029220779220779</v>
      </c>
      <c r="M138" s="39"/>
      <c r="N138" s="11"/>
      <c r="O138" s="11"/>
      <c r="P138"/>
      <c r="Q138"/>
      <c r="R138"/>
      <c r="S138"/>
      <c r="T138"/>
      <c r="U138"/>
      <c r="V138"/>
      <c r="W138"/>
    </row>
    <row r="139" spans="1:23">
      <c r="A139" s="39"/>
      <c r="B139">
        <f>+'Ark1'!C3021</f>
        <v>2021</v>
      </c>
      <c r="C139">
        <f>+'Ark1'!M3021</f>
        <v>58</v>
      </c>
      <c r="D139">
        <f>+'Ark1'!Q3021</f>
        <v>322</v>
      </c>
      <c r="E139" s="9">
        <f>+'Ark1'!R3021</f>
        <v>1129</v>
      </c>
      <c r="F139" s="9">
        <f>+'Ark1'!S3021</f>
        <v>1129</v>
      </c>
      <c r="G139" s="96">
        <f>+'Ark1'!T3021</f>
        <v>7.6823625476320094</v>
      </c>
      <c r="H139" s="96">
        <f>+'Ark1'!U3021</f>
        <v>7.8482735165237152</v>
      </c>
      <c r="I139" s="96">
        <f>+'Ark1'!Y3021</f>
        <v>156.47595217006204</v>
      </c>
      <c r="J139" s="96">
        <f>+'Ark1'!AA3021</f>
        <v>27.251809083404545</v>
      </c>
      <c r="K139" s="96">
        <f t="shared" si="4"/>
        <v>2.6978612443114147</v>
      </c>
      <c r="L139" s="9">
        <f t="shared" si="5"/>
        <v>3.5062111801242235</v>
      </c>
      <c r="M139" s="39"/>
      <c r="N139" s="11"/>
      <c r="O139" s="11"/>
      <c r="P139"/>
      <c r="Q139"/>
      <c r="R139"/>
      <c r="S139"/>
      <c r="T139"/>
      <c r="U139"/>
      <c r="V139"/>
      <c r="W139"/>
    </row>
    <row r="140" spans="1:23">
      <c r="A140" s="39"/>
      <c r="B140">
        <f>+'Ark1'!C3022</f>
        <v>2021</v>
      </c>
      <c r="C140">
        <f>+'Ark1'!M3022</f>
        <v>59</v>
      </c>
      <c r="D140">
        <f>+'Ark1'!Q3022</f>
        <v>353</v>
      </c>
      <c r="E140" s="9">
        <f>+'Ark1'!R3022</f>
        <v>1400</v>
      </c>
      <c r="F140" s="9">
        <f>+'Ark1'!S3022</f>
        <v>1400</v>
      </c>
      <c r="G140" s="96">
        <f>+'Ark1'!T3022</f>
        <v>9.5264017419706022</v>
      </c>
      <c r="H140" s="96">
        <f>+'Ark1'!U3022</f>
        <v>9.5407870138427988</v>
      </c>
      <c r="I140" s="96">
        <f>+'Ark1'!Y3022</f>
        <v>153.39937142857147</v>
      </c>
      <c r="J140" s="96">
        <f>+'Ark1'!AA3022</f>
        <v>26.901859110568875</v>
      </c>
      <c r="K140" s="96">
        <f t="shared" si="4"/>
        <v>2.5999893462469741</v>
      </c>
      <c r="L140" s="9">
        <f t="shared" si="5"/>
        <v>3.9660056657223794</v>
      </c>
      <c r="M140" s="39"/>
      <c r="N140" s="11"/>
      <c r="O140" s="11"/>
      <c r="P140"/>
      <c r="Q140"/>
      <c r="R140"/>
      <c r="S140"/>
      <c r="T140"/>
      <c r="U140"/>
      <c r="V140"/>
      <c r="W140"/>
    </row>
    <row r="141" spans="1:23">
      <c r="A141" s="39"/>
      <c r="B141">
        <f>+'Ark1'!C3023</f>
        <v>2021</v>
      </c>
      <c r="C141">
        <f>+'Ark1'!M3023</f>
        <v>60</v>
      </c>
      <c r="D141">
        <f>+'Ark1'!Q3023</f>
        <v>329</v>
      </c>
      <c r="E141" s="9">
        <f>+'Ark1'!R3023</f>
        <v>1497</v>
      </c>
      <c r="F141" s="9">
        <f>+'Ark1'!S3023</f>
        <v>1497</v>
      </c>
      <c r="G141" s="96">
        <f>+'Ark1'!T3023</f>
        <v>10.186445291235712</v>
      </c>
      <c r="H141" s="96">
        <f>+'Ark1'!U3023</f>
        <v>10.014320923927269</v>
      </c>
      <c r="I141" s="96">
        <f>+'Ark1'!Y3023</f>
        <v>150.57993987975948</v>
      </c>
      <c r="J141" s="96">
        <f>+'Ark1'!AA3023</f>
        <v>26.29469182108209</v>
      </c>
      <c r="K141" s="96">
        <f t="shared" si="4"/>
        <v>2.5096656646626578</v>
      </c>
      <c r="L141" s="9">
        <f t="shared" si="5"/>
        <v>4.5501519756838906</v>
      </c>
      <c r="M141" s="39"/>
      <c r="N141" s="11"/>
      <c r="O141" s="11"/>
      <c r="P141"/>
      <c r="Q141"/>
      <c r="R141"/>
      <c r="S141"/>
      <c r="T141"/>
      <c r="U141"/>
      <c r="V141"/>
      <c r="W141"/>
    </row>
    <row r="142" spans="1:23">
      <c r="A142" s="39"/>
      <c r="B142">
        <f>+'Ark1'!C3024</f>
        <v>2021</v>
      </c>
      <c r="C142">
        <f>+'Ark1'!M3024</f>
        <v>61</v>
      </c>
      <c r="D142">
        <f>+'Ark1'!Q3024</f>
        <v>339</v>
      </c>
      <c r="E142" s="9">
        <f>+'Ark1'!R3024</f>
        <v>1568</v>
      </c>
      <c r="F142" s="9">
        <f>+'Ark1'!S3024</f>
        <v>1568</v>
      </c>
      <c r="G142" s="96">
        <f>+'Ark1'!T3024</f>
        <v>10.669569951007079</v>
      </c>
      <c r="H142" s="96">
        <f>+'Ark1'!U3024</f>
        <v>10.230531521394981</v>
      </c>
      <c r="I142" s="96">
        <f>+'Ark1'!Y3024</f>
        <v>146.86542091836736</v>
      </c>
      <c r="J142" s="96">
        <f>+'Ark1'!AA3024</f>
        <v>26.305918772215808</v>
      </c>
      <c r="K142" s="96">
        <f t="shared" si="4"/>
        <v>2.4076298511207765</v>
      </c>
      <c r="L142" s="9">
        <f t="shared" si="5"/>
        <v>4.6253687315634222</v>
      </c>
      <c r="M142" s="39"/>
      <c r="N142" s="11"/>
      <c r="O142" s="11"/>
      <c r="P142"/>
      <c r="Q142"/>
      <c r="R142"/>
      <c r="S142"/>
      <c r="T142"/>
      <c r="U142"/>
      <c r="V142"/>
      <c r="W142"/>
    </row>
    <row r="143" spans="1:23">
      <c r="A143" s="39"/>
      <c r="B143">
        <f>+'Ark1'!C3025</f>
        <v>2021</v>
      </c>
      <c r="C143">
        <f>+'Ark1'!M3025</f>
        <v>62</v>
      </c>
      <c r="D143">
        <f>+'Ark1'!Q3025</f>
        <v>317</v>
      </c>
      <c r="E143" s="9">
        <f>+'Ark1'!R3025</f>
        <v>1508</v>
      </c>
      <c r="F143" s="9">
        <f>+'Ark1'!S3025</f>
        <v>1508</v>
      </c>
      <c r="G143" s="96">
        <f>+'Ark1'!T3025</f>
        <v>10.261295590636911</v>
      </c>
      <c r="H143" s="96">
        <f>+'Ark1'!U3025</f>
        <v>9.8515071439889752</v>
      </c>
      <c r="I143" s="96">
        <f>+'Ark1'!Y3025</f>
        <v>147.05125994694964</v>
      </c>
      <c r="J143" s="96">
        <f>+'Ark1'!AA3025</f>
        <v>26.576984309064557</v>
      </c>
      <c r="K143" s="96">
        <f t="shared" si="4"/>
        <v>2.3717945152733813</v>
      </c>
      <c r="L143" s="9">
        <f t="shared" si="5"/>
        <v>4.757097791798107</v>
      </c>
      <c r="M143" s="39"/>
      <c r="N143" s="11"/>
      <c r="O143" s="11"/>
      <c r="P143"/>
      <c r="Q143"/>
      <c r="R143"/>
      <c r="S143"/>
      <c r="T143"/>
      <c r="U143"/>
      <c r="V143"/>
      <c r="W143"/>
    </row>
    <row r="144" spans="1:23">
      <c r="A144" s="39"/>
      <c r="B144">
        <f>+'Ark1'!C3026</f>
        <v>2021</v>
      </c>
      <c r="C144">
        <f>+'Ark1'!M3026</f>
        <v>63</v>
      </c>
      <c r="D144">
        <f>+'Ark1'!Q3026</f>
        <v>282</v>
      </c>
      <c r="E144" s="9">
        <f>+'Ark1'!R3026</f>
        <v>1269</v>
      </c>
      <c r="F144" s="9">
        <f>+'Ark1'!S3026</f>
        <v>1269</v>
      </c>
      <c r="G144" s="96">
        <f>+'Ark1'!T3026</f>
        <v>8.6350027218290712</v>
      </c>
      <c r="H144" s="96">
        <f>+'Ark1'!U3026</f>
        <v>7.9524531535931011</v>
      </c>
      <c r="I144" s="96">
        <f>+'Ark1'!Y3026</f>
        <v>141.06098502758081</v>
      </c>
      <c r="J144" s="96">
        <f>+'Ark1'!AA3026</f>
        <v>26.336200548168673</v>
      </c>
      <c r="K144" s="96">
        <f t="shared" si="4"/>
        <v>2.2390632544060445</v>
      </c>
      <c r="L144" s="9">
        <f t="shared" si="5"/>
        <v>4.5</v>
      </c>
      <c r="M144" s="39"/>
      <c r="N144" s="11"/>
      <c r="O144" s="11"/>
      <c r="P144"/>
      <c r="Q144"/>
      <c r="R144"/>
      <c r="S144"/>
      <c r="T144"/>
      <c r="U144"/>
      <c r="V144"/>
      <c r="W144"/>
    </row>
    <row r="145" spans="1:23">
      <c r="A145" s="39"/>
      <c r="B145">
        <f>+'Ark1'!C3027</f>
        <v>2021</v>
      </c>
      <c r="C145">
        <f>+'Ark1'!M3027</f>
        <v>64</v>
      </c>
      <c r="D145">
        <f>+'Ark1'!Q3027</f>
        <v>277</v>
      </c>
      <c r="E145" s="9">
        <f>+'Ark1'!R3027</f>
        <v>1113</v>
      </c>
      <c r="F145" s="9">
        <f>+'Ark1'!S3027</f>
        <v>1113</v>
      </c>
      <c r="G145" s="96">
        <f>+'Ark1'!T3027</f>
        <v>7.5734893848666269</v>
      </c>
      <c r="H145" s="96">
        <f>+'Ark1'!U3027</f>
        <v>6.9444757150790544</v>
      </c>
      <c r="I145" s="96">
        <f>+'Ark1'!Y3027</f>
        <v>140.4467565139264</v>
      </c>
      <c r="J145" s="96">
        <f>+'Ark1'!AA3027</f>
        <v>24.410305690246194</v>
      </c>
      <c r="K145" s="96">
        <f t="shared" si="4"/>
        <v>2.1944805705301</v>
      </c>
      <c r="L145" s="9">
        <f t="shared" si="5"/>
        <v>4.0180505415162457</v>
      </c>
      <c r="M145" s="39"/>
      <c r="N145" s="11"/>
      <c r="O145" s="11"/>
      <c r="P145"/>
      <c r="Q145"/>
      <c r="R145"/>
      <c r="S145"/>
      <c r="T145"/>
      <c r="U145"/>
      <c r="V145"/>
      <c r="W145"/>
    </row>
    <row r="146" spans="1:23">
      <c r="A146" s="39"/>
      <c r="B146">
        <f>+'Ark1'!C3028</f>
        <v>2021</v>
      </c>
      <c r="C146">
        <f>+'Ark1'!M3028</f>
        <v>65</v>
      </c>
      <c r="D146">
        <f>+'Ark1'!Q3028</f>
        <v>245</v>
      </c>
      <c r="E146" s="9">
        <f>+'Ark1'!R3028</f>
        <v>1078</v>
      </c>
      <c r="F146" s="9">
        <f>+'Ark1'!S3028</f>
        <v>1078</v>
      </c>
      <c r="G146" s="96">
        <f>+'Ark1'!T3028</f>
        <v>7.3353293413173644</v>
      </c>
      <c r="H146" s="96">
        <f>+'Ark1'!U3028</f>
        <v>6.5764160019112206</v>
      </c>
      <c r="I146" s="96">
        <f>+'Ark1'!Y3028</f>
        <v>137.32130797773655</v>
      </c>
      <c r="J146" s="96">
        <f>+'Ark1'!AA3028</f>
        <v>23.568883236357088</v>
      </c>
      <c r="K146" s="96">
        <f t="shared" si="4"/>
        <v>2.1126355073497933</v>
      </c>
      <c r="L146" s="9">
        <f t="shared" si="5"/>
        <v>4.4000000000000004</v>
      </c>
      <c r="M146" s="39"/>
      <c r="N146" s="11"/>
      <c r="O146" s="11"/>
      <c r="P146"/>
      <c r="Q146"/>
      <c r="R146"/>
      <c r="S146"/>
      <c r="T146"/>
      <c r="U146"/>
      <c r="V146"/>
      <c r="W146"/>
    </row>
    <row r="147" spans="1:23">
      <c r="A147" s="39"/>
      <c r="B147">
        <f>+'Ark1'!C3029</f>
        <v>2021</v>
      </c>
      <c r="C147">
        <f>+'Ark1'!M3029</f>
        <v>66</v>
      </c>
      <c r="D147">
        <f>+'Ark1'!Q3029</f>
        <v>0</v>
      </c>
      <c r="E147" s="9">
        <f>+'Ark1'!R3029</f>
        <v>0</v>
      </c>
      <c r="F147" s="9">
        <f>+'Ark1'!S3029</f>
        <v>0</v>
      </c>
      <c r="G147" s="96">
        <f>+'Ark1'!T3029</f>
        <v>0</v>
      </c>
      <c r="H147" s="96">
        <f>+'Ark1'!U3029</f>
        <v>0</v>
      </c>
      <c r="I147" s="96">
        <f>+'Ark1'!Y3029</f>
        <v>0</v>
      </c>
      <c r="J147" s="96">
        <f>+'Ark1'!AA3029</f>
        <v>0</v>
      </c>
      <c r="K147" s="96">
        <f t="shared" si="4"/>
        <v>0</v>
      </c>
      <c r="L147" s="9" t="e">
        <f t="shared" si="5"/>
        <v>#DIV/0!</v>
      </c>
      <c r="M147" s="39"/>
      <c r="N147" s="11"/>
      <c r="O147" s="11"/>
      <c r="P147"/>
      <c r="Q147"/>
      <c r="R147"/>
      <c r="S147"/>
      <c r="T147"/>
      <c r="U147"/>
      <c r="V147"/>
      <c r="W147"/>
    </row>
    <row r="148" spans="1:23">
      <c r="A148" s="39"/>
      <c r="B148">
        <f>+'Ark1'!C3030</f>
        <v>2021</v>
      </c>
      <c r="C148">
        <f>+'Ark1'!M3030</f>
        <v>67</v>
      </c>
      <c r="D148">
        <f>+'Ark1'!Q3030</f>
        <v>0</v>
      </c>
      <c r="E148" s="9">
        <f>+'Ark1'!R3030</f>
        <v>0</v>
      </c>
      <c r="F148" s="9">
        <f>+'Ark1'!S3030</f>
        <v>0</v>
      </c>
      <c r="G148" s="96">
        <f>+'Ark1'!T3030</f>
        <v>0</v>
      </c>
      <c r="H148" s="96">
        <f>+'Ark1'!U3030</f>
        <v>0</v>
      </c>
      <c r="I148" s="96">
        <f>+'Ark1'!Y3030</f>
        <v>0</v>
      </c>
      <c r="J148" s="96">
        <f>+'Ark1'!AA3030</f>
        <v>0</v>
      </c>
      <c r="K148" s="96">
        <f t="shared" si="4"/>
        <v>0</v>
      </c>
      <c r="L148" s="9" t="e">
        <f t="shared" si="5"/>
        <v>#DIV/0!</v>
      </c>
      <c r="M148" s="39"/>
      <c r="N148" s="11"/>
      <c r="O148" s="11"/>
      <c r="P148"/>
      <c r="Q148"/>
      <c r="R148"/>
      <c r="S148"/>
      <c r="T148"/>
      <c r="U148"/>
      <c r="V148"/>
      <c r="W148"/>
    </row>
    <row r="149" spans="1:23">
      <c r="A149" s="39"/>
      <c r="B149">
        <f>+'Ark1'!C3031</f>
        <v>2021</v>
      </c>
      <c r="C149">
        <f>+'Ark1'!M3031</f>
        <v>68</v>
      </c>
      <c r="D149">
        <f>+'Ark1'!Q3031</f>
        <v>0</v>
      </c>
      <c r="E149" s="9">
        <f>+'Ark1'!R3031</f>
        <v>0</v>
      </c>
      <c r="F149" s="9">
        <f>+'Ark1'!S3031</f>
        <v>0</v>
      </c>
      <c r="G149" s="96">
        <f>+'Ark1'!T3031</f>
        <v>0</v>
      </c>
      <c r="H149" s="96">
        <f>+'Ark1'!U3031</f>
        <v>0</v>
      </c>
      <c r="I149" s="96">
        <f>+'Ark1'!Y3031</f>
        <v>0</v>
      </c>
      <c r="J149" s="96">
        <f>+'Ark1'!AA3031</f>
        <v>0</v>
      </c>
      <c r="K149" s="96">
        <f t="shared" si="4"/>
        <v>0</v>
      </c>
      <c r="L149" s="9" t="e">
        <f t="shared" si="5"/>
        <v>#DIV/0!</v>
      </c>
      <c r="M149" s="39"/>
      <c r="N149" s="11"/>
      <c r="O149" s="11"/>
      <c r="P149"/>
      <c r="Q149"/>
      <c r="R149"/>
      <c r="S149"/>
      <c r="T149"/>
      <c r="U149"/>
      <c r="V149"/>
      <c r="W149"/>
    </row>
    <row r="150" spans="1:23">
      <c r="A150" s="39"/>
      <c r="B150">
        <f>+'Ark1'!C3032</f>
        <v>2020</v>
      </c>
      <c r="C150">
        <f>+'Ark1'!M3032</f>
        <v>0</v>
      </c>
      <c r="D150">
        <f>+'Ark1'!Q3032</f>
        <v>0</v>
      </c>
      <c r="E150" s="9">
        <f>+'Ark1'!R3032</f>
        <v>0</v>
      </c>
      <c r="F150" s="9">
        <f>+'Ark1'!S3032</f>
        <v>0</v>
      </c>
      <c r="G150" s="96">
        <f>+'Ark1'!T3032</f>
        <v>0</v>
      </c>
      <c r="H150" s="96">
        <f>+'Ark1'!U3032</f>
        <v>0</v>
      </c>
      <c r="I150" s="96">
        <f>+'Ark1'!Y3032</f>
        <v>0</v>
      </c>
      <c r="J150" s="96">
        <f>+'Ark1'!AA3032</f>
        <v>0</v>
      </c>
      <c r="K150" s="96" t="e">
        <f t="shared" si="4"/>
        <v>#DIV/0!</v>
      </c>
      <c r="L150" s="9" t="e">
        <f t="shared" si="5"/>
        <v>#DIV/0!</v>
      </c>
      <c r="M150" s="39"/>
      <c r="N150" s="11"/>
      <c r="O150" s="11"/>
      <c r="P150"/>
      <c r="Q150"/>
      <c r="R150"/>
      <c r="S150"/>
      <c r="T150"/>
      <c r="U150"/>
      <c r="V150"/>
      <c r="W150"/>
    </row>
    <row r="151" spans="1:23">
      <c r="A151" s="39"/>
      <c r="B151" s="47">
        <f>+'Ark1'!C3033</f>
        <v>2020</v>
      </c>
      <c r="C151" s="47">
        <f>+'Ark1'!M3033</f>
        <v>35</v>
      </c>
      <c r="D151" s="47">
        <f>+'Ark1'!Q3033</f>
        <v>14</v>
      </c>
      <c r="E151" s="65">
        <f>+'Ark1'!R3033</f>
        <v>25</v>
      </c>
      <c r="F151" s="65">
        <f>+'Ark1'!S3033</f>
        <v>25</v>
      </c>
      <c r="G151" s="101">
        <f>+'Ark1'!T3033</f>
        <v>0.1778599886169607</v>
      </c>
      <c r="H151" s="101">
        <f>+'Ark1'!U3033</f>
        <v>0.26367814939788514</v>
      </c>
      <c r="I151" s="101">
        <f>+'Ark1'!Y3033</f>
        <v>225.12960000000001</v>
      </c>
      <c r="J151" s="101">
        <f>+'Ark1'!AA3033</f>
        <v>41.311817629341967</v>
      </c>
      <c r="K151" s="101">
        <f t="shared" si="4"/>
        <v>6.4322742857142856</v>
      </c>
      <c r="L151" s="65">
        <f t="shared" si="5"/>
        <v>1.7857142857142858</v>
      </c>
      <c r="M151" s="39"/>
      <c r="N151" s="11"/>
      <c r="O151" s="11"/>
      <c r="P151"/>
      <c r="Q151"/>
      <c r="R151"/>
      <c r="S151"/>
      <c r="T151"/>
      <c r="U151"/>
      <c r="V151"/>
      <c r="W151"/>
    </row>
    <row r="152" spans="1:23">
      <c r="A152" s="39"/>
      <c r="B152" s="47">
        <f>+'Ark1'!C3034</f>
        <v>2020</v>
      </c>
      <c r="C152" s="47">
        <f>+'Ark1'!M3034</f>
        <v>36</v>
      </c>
      <c r="D152" s="47">
        <f>+'Ark1'!Q3034</f>
        <v>7</v>
      </c>
      <c r="E152" s="65">
        <f>+'Ark1'!R3034</f>
        <v>8</v>
      </c>
      <c r="F152" s="65">
        <f>+'Ark1'!S3034</f>
        <v>8</v>
      </c>
      <c r="G152" s="101">
        <f>+'Ark1'!T3034</f>
        <v>5.6915196357427422E-2</v>
      </c>
      <c r="H152" s="101">
        <f>+'Ark1'!U3034</f>
        <v>7.873699092177229E-2</v>
      </c>
      <c r="I152" s="101">
        <f>+'Ark1'!Y3034</f>
        <v>210.08125000000001</v>
      </c>
      <c r="J152" s="101">
        <f>+'Ark1'!AA3034</f>
        <v>56.633705166954151</v>
      </c>
      <c r="K152" s="101">
        <f t="shared" si="4"/>
        <v>5.8355902777777784</v>
      </c>
      <c r="L152" s="65">
        <f t="shared" si="5"/>
        <v>1.1428571428571428</v>
      </c>
      <c r="M152" s="39"/>
      <c r="N152" s="11"/>
      <c r="O152" s="11"/>
      <c r="P152"/>
      <c r="Q152"/>
      <c r="R152"/>
      <c r="S152"/>
      <c r="T152"/>
      <c r="U152"/>
      <c r="V152"/>
      <c r="W152"/>
    </row>
    <row r="153" spans="1:23">
      <c r="A153" s="39"/>
      <c r="B153" s="47">
        <f>+'Ark1'!C3035</f>
        <v>2020</v>
      </c>
      <c r="C153" s="47">
        <f>+'Ark1'!M3035</f>
        <v>37</v>
      </c>
      <c r="D153" s="47">
        <f>+'Ark1'!Q3035</f>
        <v>11</v>
      </c>
      <c r="E153" s="65">
        <f>+'Ark1'!R3035</f>
        <v>14</v>
      </c>
      <c r="F153" s="65">
        <f>+'Ark1'!S3035</f>
        <v>14</v>
      </c>
      <c r="G153" s="101">
        <f>+'Ark1'!T3035</f>
        <v>9.9601593625497989E-2</v>
      </c>
      <c r="H153" s="101">
        <f>+'Ark1'!U3035</f>
        <v>0.14874270942032103</v>
      </c>
      <c r="I153" s="101">
        <f>+'Ark1'!Y3035</f>
        <v>226.7807142857144</v>
      </c>
      <c r="J153" s="101">
        <f>+'Ark1'!AA3035</f>
        <v>36.881785954642432</v>
      </c>
      <c r="K153" s="101">
        <f t="shared" si="4"/>
        <v>6.1292084942084974</v>
      </c>
      <c r="L153" s="65">
        <f t="shared" si="5"/>
        <v>1.2727272727272727</v>
      </c>
      <c r="M153" s="39"/>
      <c r="N153" s="11"/>
      <c r="O153" s="11"/>
      <c r="P153"/>
      <c r="Q153"/>
      <c r="R153"/>
      <c r="S153"/>
      <c r="T153"/>
      <c r="U153"/>
      <c r="V153"/>
      <c r="W153"/>
    </row>
    <row r="154" spans="1:23">
      <c r="A154" s="39"/>
      <c r="B154" s="47">
        <f>+'Ark1'!C3036</f>
        <v>2020</v>
      </c>
      <c r="C154" s="47">
        <f>+'Ark1'!M3036</f>
        <v>38</v>
      </c>
      <c r="D154" s="47">
        <f>+'Ark1'!Q3036</f>
        <v>2</v>
      </c>
      <c r="E154" s="65">
        <f>+'Ark1'!R3036</f>
        <v>2</v>
      </c>
      <c r="F154" s="65">
        <f>+'Ark1'!S3036</f>
        <v>2</v>
      </c>
      <c r="G154" s="101">
        <f>+'Ark1'!T3036</f>
        <v>1.4228799089356856E-2</v>
      </c>
      <c r="H154" s="101">
        <f>+'Ark1'!U3036</f>
        <v>2.0892369679329056E-2</v>
      </c>
      <c r="I154" s="101">
        <f>+'Ark1'!Y3036</f>
        <v>222.97499999999999</v>
      </c>
      <c r="J154" s="101">
        <f>+'Ark1'!AA3036</f>
        <v>49.024999999999885</v>
      </c>
      <c r="K154" s="101">
        <f t="shared" si="4"/>
        <v>5.8677631578947365</v>
      </c>
      <c r="L154" s="65">
        <f t="shared" si="5"/>
        <v>1</v>
      </c>
      <c r="M154" s="39"/>
      <c r="N154" s="11"/>
      <c r="O154" s="11"/>
      <c r="P154"/>
      <c r="Q154"/>
      <c r="R154"/>
      <c r="S154"/>
      <c r="T154"/>
      <c r="U154"/>
      <c r="V154"/>
      <c r="W154"/>
    </row>
    <row r="155" spans="1:23">
      <c r="A155" s="39"/>
      <c r="B155" s="47">
        <f>+'Ark1'!C3037</f>
        <v>2020</v>
      </c>
      <c r="C155" s="47">
        <f>+'Ark1'!M3037</f>
        <v>39</v>
      </c>
      <c r="D155" s="47">
        <f>+'Ark1'!Q3037</f>
        <v>10</v>
      </c>
      <c r="E155" s="65">
        <f>+'Ark1'!R3037</f>
        <v>14</v>
      </c>
      <c r="F155" s="65">
        <f>+'Ark1'!S3037</f>
        <v>14</v>
      </c>
      <c r="G155" s="101">
        <f>+'Ark1'!T3037</f>
        <v>9.9601593625497989E-2</v>
      </c>
      <c r="H155" s="101">
        <f>+'Ark1'!U3037</f>
        <v>0.12658775567807479</v>
      </c>
      <c r="I155" s="101">
        <f>+'Ark1'!Y3037</f>
        <v>193.00214285714287</v>
      </c>
      <c r="J155" s="101">
        <f>+'Ark1'!AA3037</f>
        <v>39.221954525963248</v>
      </c>
      <c r="K155" s="101">
        <f t="shared" si="4"/>
        <v>4.9487728937728939</v>
      </c>
      <c r="L155" s="65">
        <f t="shared" si="5"/>
        <v>1.4</v>
      </c>
      <c r="M155" s="39"/>
      <c r="N155" s="11"/>
      <c r="O155" s="11"/>
      <c r="P155"/>
      <c r="Q155"/>
      <c r="R155"/>
      <c r="S155"/>
      <c r="T155"/>
      <c r="U155"/>
      <c r="V155"/>
      <c r="W155"/>
    </row>
    <row r="156" spans="1:23">
      <c r="A156" s="39"/>
      <c r="B156" s="47">
        <f>+'Ark1'!C3038</f>
        <v>2020</v>
      </c>
      <c r="C156" s="47">
        <f>+'Ark1'!M3038</f>
        <v>40</v>
      </c>
      <c r="D156" s="47">
        <f>+'Ark1'!Q3038</f>
        <v>9</v>
      </c>
      <c r="E156" s="65">
        <f>+'Ark1'!R3038</f>
        <v>9</v>
      </c>
      <c r="F156" s="65">
        <f>+'Ark1'!S3038</f>
        <v>9</v>
      </c>
      <c r="G156" s="101">
        <f>+'Ark1'!T3038</f>
        <v>6.4029595902105857E-2</v>
      </c>
      <c r="H156" s="101">
        <f>+'Ark1'!U3038</f>
        <v>8.1177830612977703E-2</v>
      </c>
      <c r="I156" s="101">
        <f>+'Ark1'!Y3038</f>
        <v>192.52777777777777</v>
      </c>
      <c r="J156" s="101">
        <f>+'Ark1'!AA3038</f>
        <v>34.828676491834173</v>
      </c>
      <c r="K156" s="101">
        <f t="shared" si="4"/>
        <v>4.8131944444444441</v>
      </c>
      <c r="L156" s="65">
        <f t="shared" si="5"/>
        <v>1</v>
      </c>
      <c r="M156" s="39"/>
      <c r="N156" s="11"/>
      <c r="O156" s="11"/>
      <c r="P156"/>
      <c r="Q156"/>
      <c r="R156"/>
      <c r="S156"/>
      <c r="T156"/>
      <c r="U156"/>
      <c r="V156"/>
      <c r="W156"/>
    </row>
    <row r="157" spans="1:23">
      <c r="A157" s="39"/>
      <c r="B157" s="47">
        <f>+'Ark1'!C3039</f>
        <v>2020</v>
      </c>
      <c r="C157" s="47">
        <f>+'Ark1'!M3039</f>
        <v>41</v>
      </c>
      <c r="D157" s="47">
        <f>+'Ark1'!Q3039</f>
        <v>13</v>
      </c>
      <c r="E157" s="65">
        <f>+'Ark1'!R3039</f>
        <v>15</v>
      </c>
      <c r="F157" s="65">
        <f>+'Ark1'!S3039</f>
        <v>15</v>
      </c>
      <c r="G157" s="101">
        <f>+'Ark1'!T3039</f>
        <v>0.10671599317017644</v>
      </c>
      <c r="H157" s="101">
        <f>+'Ark1'!U3039</f>
        <v>0.14843865856435323</v>
      </c>
      <c r="I157" s="101">
        <f>+'Ark1'!Y3039</f>
        <v>211.22933333333327</v>
      </c>
      <c r="J157" s="101">
        <f>+'Ark1'!AA3039</f>
        <v>38.623588727903446</v>
      </c>
      <c r="K157" s="101">
        <f t="shared" si="4"/>
        <v>5.1519349593495924</v>
      </c>
      <c r="L157" s="65">
        <f t="shared" si="5"/>
        <v>1.1538461538461537</v>
      </c>
      <c r="M157" s="39"/>
      <c r="N157" s="11"/>
      <c r="O157" s="11"/>
      <c r="P157"/>
      <c r="Q157"/>
      <c r="R157"/>
      <c r="S157"/>
      <c r="T157"/>
      <c r="U157"/>
      <c r="V157"/>
      <c r="W157"/>
    </row>
    <row r="158" spans="1:23">
      <c r="A158" s="39"/>
      <c r="B158" s="47">
        <f>+'Ark1'!C3040</f>
        <v>2020</v>
      </c>
      <c r="C158" s="47">
        <f>+'Ark1'!M3040</f>
        <v>42</v>
      </c>
      <c r="D158" s="47">
        <f>+'Ark1'!Q3040</f>
        <v>20</v>
      </c>
      <c r="E158" s="65">
        <f>+'Ark1'!R3040</f>
        <v>21</v>
      </c>
      <c r="F158" s="65">
        <f>+'Ark1'!S3040</f>
        <v>21</v>
      </c>
      <c r="G158" s="101">
        <f>+'Ark1'!T3040</f>
        <v>0.14940239043824699</v>
      </c>
      <c r="H158" s="101">
        <f>+'Ark1'!U3040</f>
        <v>0.19656161676798595</v>
      </c>
      <c r="I158" s="101">
        <f>+'Ark1'!Y3040</f>
        <v>199.79190476190476</v>
      </c>
      <c r="J158" s="101">
        <f>+'Ark1'!AA3040</f>
        <v>30.165860018530839</v>
      </c>
      <c r="K158" s="101">
        <f t="shared" si="4"/>
        <v>4.7569501133786849</v>
      </c>
      <c r="L158" s="65">
        <f t="shared" si="5"/>
        <v>1.05</v>
      </c>
      <c r="M158" s="39"/>
      <c r="N158" s="11"/>
      <c r="O158" s="11"/>
      <c r="P158"/>
      <c r="Q158"/>
      <c r="R158"/>
      <c r="S158"/>
      <c r="T158"/>
      <c r="U158"/>
      <c r="V158"/>
      <c r="W158"/>
    </row>
    <row r="159" spans="1:23">
      <c r="A159" s="39"/>
      <c r="B159" s="47">
        <f>+'Ark1'!C3041</f>
        <v>2020</v>
      </c>
      <c r="C159" s="47">
        <f>+'Ark1'!M3041</f>
        <v>43</v>
      </c>
      <c r="D159" s="47">
        <f>+'Ark1'!Q3041</f>
        <v>20</v>
      </c>
      <c r="E159" s="65">
        <f>+'Ark1'!R3041</f>
        <v>22</v>
      </c>
      <c r="F159" s="65">
        <f>+'Ark1'!S3041</f>
        <v>22</v>
      </c>
      <c r="G159" s="101">
        <f>+'Ark1'!T3041</f>
        <v>0.15651678998292545</v>
      </c>
      <c r="H159" s="101">
        <f>+'Ark1'!U3041</f>
        <v>0.21436194384425247</v>
      </c>
      <c r="I159" s="101">
        <f>+'Ark1'!Y3041</f>
        <v>207.98090909090905</v>
      </c>
      <c r="J159" s="101">
        <f>+'Ark1'!AA3041</f>
        <v>30.980973766768159</v>
      </c>
      <c r="K159" s="101">
        <f t="shared" si="4"/>
        <v>4.8367653276955593</v>
      </c>
      <c r="L159" s="65">
        <f t="shared" si="5"/>
        <v>1.1000000000000001</v>
      </c>
      <c r="M159" s="39"/>
      <c r="N159" s="11"/>
      <c r="O159" s="11"/>
      <c r="P159"/>
      <c r="Q159"/>
      <c r="R159"/>
      <c r="S159"/>
      <c r="T159"/>
      <c r="U159"/>
      <c r="V159"/>
      <c r="W159"/>
    </row>
    <row r="160" spans="1:23">
      <c r="A160" s="39"/>
      <c r="B160" s="47">
        <f>+'Ark1'!C3042</f>
        <v>2020</v>
      </c>
      <c r="C160" s="47">
        <f>+'Ark1'!M3042</f>
        <v>44</v>
      </c>
      <c r="D160" s="47">
        <f>+'Ark1'!Q3042</f>
        <v>22</v>
      </c>
      <c r="E160" s="65">
        <f>+'Ark1'!R3042</f>
        <v>25</v>
      </c>
      <c r="F160" s="65">
        <f>+'Ark1'!S3042</f>
        <v>25</v>
      </c>
      <c r="G160" s="101">
        <f>+'Ark1'!T3042</f>
        <v>0.1778599886169607</v>
      </c>
      <c r="H160" s="101">
        <f>+'Ark1'!U3042</f>
        <v>0.23374624001763328</v>
      </c>
      <c r="I160" s="101">
        <f>+'Ark1'!Y3042</f>
        <v>199.5736</v>
      </c>
      <c r="J160" s="101">
        <f>+'Ark1'!AA3042</f>
        <v>33.48059520139995</v>
      </c>
      <c r="K160" s="101">
        <f t="shared" si="4"/>
        <v>4.5357636363636367</v>
      </c>
      <c r="L160" s="65">
        <f t="shared" si="5"/>
        <v>1.1363636363636365</v>
      </c>
      <c r="M160" s="39"/>
      <c r="N160" s="11"/>
      <c r="O160" s="11"/>
      <c r="P160"/>
      <c r="Q160"/>
      <c r="R160"/>
      <c r="S160"/>
      <c r="T160"/>
      <c r="U160"/>
      <c r="V160"/>
      <c r="W160"/>
    </row>
    <row r="161" spans="1:23">
      <c r="A161" s="39"/>
      <c r="B161" s="47">
        <f>+'Ark1'!C3043</f>
        <v>2020</v>
      </c>
      <c r="C161" s="47">
        <f>+'Ark1'!M3043</f>
        <v>45</v>
      </c>
      <c r="D161" s="47">
        <f>+'Ark1'!Q3043</f>
        <v>36</v>
      </c>
      <c r="E161" s="65">
        <f>+'Ark1'!R3043</f>
        <v>59</v>
      </c>
      <c r="F161" s="65">
        <f>+'Ark1'!S3043</f>
        <v>59</v>
      </c>
      <c r="G161" s="101">
        <f>+'Ark1'!T3043</f>
        <v>0.41974957313602734</v>
      </c>
      <c r="H161" s="101">
        <f>+'Ark1'!U3043</f>
        <v>0.49019135218086968</v>
      </c>
      <c r="I161" s="101">
        <f>+'Ark1'!Y3043</f>
        <v>177.34220338983056</v>
      </c>
      <c r="J161" s="101">
        <f>+'Ark1'!AA3043</f>
        <v>54.507035934193759</v>
      </c>
      <c r="K161" s="101">
        <f t="shared" si="4"/>
        <v>3.9409378531073456</v>
      </c>
      <c r="L161" s="65">
        <f t="shared" si="5"/>
        <v>1.6388888888888888</v>
      </c>
      <c r="M161" s="39"/>
      <c r="P161"/>
      <c r="Q161"/>
      <c r="R161"/>
      <c r="S161"/>
      <c r="T161"/>
      <c r="U161"/>
      <c r="V161"/>
      <c r="W161"/>
    </row>
    <row r="162" spans="1:23">
      <c r="A162" s="39"/>
      <c r="B162" s="47">
        <f>+'Ark1'!C3044</f>
        <v>2020</v>
      </c>
      <c r="C162" s="47">
        <f>+'Ark1'!M3044</f>
        <v>46</v>
      </c>
      <c r="D162" s="47">
        <f>+'Ark1'!Q3044</f>
        <v>41</v>
      </c>
      <c r="E162" s="65">
        <f>+'Ark1'!R3044</f>
        <v>45</v>
      </c>
      <c r="F162" s="65">
        <f>+'Ark1'!S3044</f>
        <v>45</v>
      </c>
      <c r="G162" s="101">
        <f>+'Ark1'!T3044</f>
        <v>0.32014797951052926</v>
      </c>
      <c r="H162" s="101">
        <f>+'Ark1'!U3044</f>
        <v>0.41888697578903494</v>
      </c>
      <c r="I162" s="101">
        <f>+'Ark1'!Y3044</f>
        <v>198.69311111111119</v>
      </c>
      <c r="J162" s="101">
        <f>+'Ark1'!AA3044</f>
        <v>32.499490855650613</v>
      </c>
      <c r="K162" s="101">
        <f t="shared" si="4"/>
        <v>4.3194154589371996</v>
      </c>
      <c r="L162" s="65">
        <f t="shared" si="5"/>
        <v>1.0975609756097562</v>
      </c>
      <c r="M162" s="39"/>
      <c r="P162"/>
      <c r="Q162"/>
      <c r="R162"/>
      <c r="S162"/>
      <c r="T162"/>
      <c r="U162"/>
      <c r="V162"/>
      <c r="W162"/>
    </row>
    <row r="163" spans="1:23">
      <c r="A163" s="39"/>
      <c r="B163" s="47">
        <f>+'Ark1'!C3045</f>
        <v>2020</v>
      </c>
      <c r="C163" s="47">
        <f>+'Ark1'!M3045</f>
        <v>47</v>
      </c>
      <c r="D163" s="47">
        <f>+'Ark1'!Q3045</f>
        <v>54</v>
      </c>
      <c r="E163" s="65">
        <f>+'Ark1'!R3045</f>
        <v>66</v>
      </c>
      <c r="F163" s="65">
        <f>+'Ark1'!S3045</f>
        <v>66</v>
      </c>
      <c r="G163" s="101">
        <f>+'Ark1'!T3045</f>
        <v>0.46955036994877614</v>
      </c>
      <c r="H163" s="101">
        <f>+'Ark1'!U3045</f>
        <v>0.58739720726899503</v>
      </c>
      <c r="I163" s="101">
        <f>+'Ark1'!Y3045</f>
        <v>189.97060606060609</v>
      </c>
      <c r="J163" s="101">
        <f>+'Ark1'!AA3045</f>
        <v>35.733054465730525</v>
      </c>
      <c r="K163" s="101">
        <f t="shared" si="4"/>
        <v>4.0419277885235338</v>
      </c>
      <c r="L163" s="65">
        <f t="shared" si="5"/>
        <v>1.2222222222222223</v>
      </c>
      <c r="M163" s="39"/>
      <c r="P163"/>
      <c r="Q163"/>
      <c r="R163"/>
      <c r="S163"/>
      <c r="T163"/>
      <c r="U163"/>
      <c r="V163"/>
      <c r="W163"/>
    </row>
    <row r="164" spans="1:23">
      <c r="A164" s="39"/>
      <c r="B164" s="47">
        <f>+'Ark1'!C3046</f>
        <v>2020</v>
      </c>
      <c r="C164" s="47">
        <f>+'Ark1'!M3046</f>
        <v>48</v>
      </c>
      <c r="D164" s="47">
        <f>+'Ark1'!Q3046</f>
        <v>67</v>
      </c>
      <c r="E164" s="65">
        <f>+'Ark1'!R3046</f>
        <v>88</v>
      </c>
      <c r="F164" s="65">
        <f>+'Ark1'!S3046</f>
        <v>88</v>
      </c>
      <c r="G164" s="101">
        <f>+'Ark1'!T3046</f>
        <v>0.62606715993170181</v>
      </c>
      <c r="H164" s="101">
        <f>+'Ark1'!U3046</f>
        <v>0.79301850886395397</v>
      </c>
      <c r="I164" s="101">
        <f>+'Ark1'!Y3046</f>
        <v>192.35306818181817</v>
      </c>
      <c r="J164" s="101">
        <f>+'Ark1'!AA3046</f>
        <v>35.43175605551005</v>
      </c>
      <c r="K164" s="101">
        <f t="shared" si="4"/>
        <v>4.0073555871212116</v>
      </c>
      <c r="L164" s="65">
        <f t="shared" si="5"/>
        <v>1.3134328358208955</v>
      </c>
      <c r="M164" s="39"/>
      <c r="P164"/>
      <c r="Q164"/>
      <c r="R164"/>
      <c r="S164"/>
      <c r="T164"/>
      <c r="U164"/>
      <c r="V164"/>
      <c r="W164"/>
    </row>
    <row r="165" spans="1:23">
      <c r="A165" s="39"/>
      <c r="B165" s="47">
        <f>+'Ark1'!C3047</f>
        <v>2020</v>
      </c>
      <c r="C165" s="47">
        <f>+'Ark1'!M3047</f>
        <v>49</v>
      </c>
      <c r="D165" s="47">
        <f>+'Ark1'!Q3047</f>
        <v>80</v>
      </c>
      <c r="E165" s="65">
        <f>+'Ark1'!R3047</f>
        <v>105</v>
      </c>
      <c r="F165" s="65">
        <f>+'Ark1'!S3047</f>
        <v>105</v>
      </c>
      <c r="G165" s="101">
        <f>+'Ark1'!T3047</f>
        <v>0.74701195219123506</v>
      </c>
      <c r="H165" s="101">
        <f>+'Ark1'!U3047</f>
        <v>0.92358141325217824</v>
      </c>
      <c r="I165" s="101">
        <f>+'Ark1'!Y3047</f>
        <v>187.75190476190485</v>
      </c>
      <c r="J165" s="101">
        <f>+'Ark1'!AA3047</f>
        <v>31.823197322086138</v>
      </c>
      <c r="K165" s="101">
        <f t="shared" si="4"/>
        <v>3.8316715257531602</v>
      </c>
      <c r="L165" s="65">
        <f t="shared" si="5"/>
        <v>1.3125</v>
      </c>
      <c r="M165" s="39"/>
      <c r="P165"/>
      <c r="Q165"/>
      <c r="R165"/>
      <c r="S165"/>
      <c r="T165"/>
      <c r="U165"/>
      <c r="V165"/>
      <c r="W165"/>
    </row>
    <row r="166" spans="1:23">
      <c r="A166" s="39"/>
      <c r="B166" s="47">
        <f>+'Ark1'!C3048</f>
        <v>2020</v>
      </c>
      <c r="C166" s="47">
        <f>+'Ark1'!M3048</f>
        <v>50</v>
      </c>
      <c r="D166" s="47">
        <f>+'Ark1'!Q3048</f>
        <v>96</v>
      </c>
      <c r="E166" s="65">
        <f>+'Ark1'!R3048</f>
        <v>142</v>
      </c>
      <c r="F166" s="65">
        <f>+'Ark1'!S3048</f>
        <v>142</v>
      </c>
      <c r="G166" s="101">
        <f>+'Ark1'!T3048</f>
        <v>1.0102447353443371</v>
      </c>
      <c r="H166" s="101">
        <f>+'Ark1'!U3048</f>
        <v>1.1967586923197144</v>
      </c>
      <c r="I166" s="101">
        <f>+'Ark1'!Y3048</f>
        <v>179.89401408450715</v>
      </c>
      <c r="J166" s="101">
        <f>+'Ark1'!AA3048</f>
        <v>30.80489813942032</v>
      </c>
      <c r="K166" s="101">
        <f t="shared" si="4"/>
        <v>3.5978802816901432</v>
      </c>
      <c r="L166" s="65">
        <f t="shared" si="5"/>
        <v>1.4791666666666667</v>
      </c>
      <c r="M166" s="39"/>
      <c r="P166"/>
      <c r="Q166"/>
      <c r="R166"/>
      <c r="S166"/>
      <c r="T166"/>
      <c r="U166"/>
      <c r="V166"/>
      <c r="W166"/>
    </row>
    <row r="167" spans="1:23">
      <c r="A167" s="39"/>
      <c r="B167" s="47">
        <f>+'Ark1'!C3049</f>
        <v>2020</v>
      </c>
      <c r="C167" s="47">
        <f>+'Ark1'!M3049</f>
        <v>51</v>
      </c>
      <c r="D167" s="47">
        <f>+'Ark1'!Q3049</f>
        <v>126</v>
      </c>
      <c r="E167" s="65">
        <f>+'Ark1'!R3049</f>
        <v>198</v>
      </c>
      <c r="F167" s="65">
        <f>+'Ark1'!S3049</f>
        <v>198</v>
      </c>
      <c r="G167" s="101">
        <f>+'Ark1'!T3049</f>
        <v>1.408651109846329</v>
      </c>
      <c r="H167" s="101">
        <f>+'Ark1'!U3049</f>
        <v>1.6626109843014458</v>
      </c>
      <c r="I167" s="101">
        <f>+'Ark1'!Y3049</f>
        <v>179.23545454545444</v>
      </c>
      <c r="J167" s="101">
        <f>+'Ark1'!AA3049</f>
        <v>30.605391344318125</v>
      </c>
      <c r="K167" s="101">
        <f t="shared" si="4"/>
        <v>3.5144206773618518</v>
      </c>
      <c r="L167" s="65">
        <f t="shared" si="5"/>
        <v>1.5714285714285714</v>
      </c>
      <c r="M167" s="39"/>
      <c r="P167"/>
      <c r="Q167"/>
      <c r="R167"/>
      <c r="S167"/>
      <c r="T167"/>
      <c r="U167"/>
      <c r="V167"/>
      <c r="W167"/>
    </row>
    <row r="168" spans="1:23">
      <c r="A168" s="39"/>
      <c r="B168" s="47">
        <f>+'Ark1'!C3050</f>
        <v>2020</v>
      </c>
      <c r="C168" s="47">
        <f>+'Ark1'!M3050</f>
        <v>52</v>
      </c>
      <c r="D168" s="47">
        <f>+'Ark1'!Q3050</f>
        <v>141</v>
      </c>
      <c r="E168" s="65">
        <f>+'Ark1'!R3050</f>
        <v>244</v>
      </c>
      <c r="F168" s="65">
        <f>+'Ark1'!S3050</f>
        <v>244</v>
      </c>
      <c r="G168" s="101">
        <f>+'Ark1'!T3050</f>
        <v>1.7359134889015371</v>
      </c>
      <c r="H168" s="101">
        <f>+'Ark1'!U3050</f>
        <v>1.9693940815512361</v>
      </c>
      <c r="I168" s="101">
        <f>+'Ark1'!Y3050</f>
        <v>172.28254098360645</v>
      </c>
      <c r="J168" s="101">
        <f>+'Ark1'!AA3050</f>
        <v>30.145736195298976</v>
      </c>
      <c r="K168" s="101">
        <f t="shared" si="4"/>
        <v>3.3131257881462779</v>
      </c>
      <c r="L168" s="65">
        <f t="shared" si="5"/>
        <v>1.7304964539007093</v>
      </c>
      <c r="M168" s="39"/>
      <c r="P168"/>
      <c r="Q168"/>
      <c r="R168"/>
      <c r="S168"/>
      <c r="T168"/>
      <c r="U168"/>
      <c r="V168"/>
      <c r="W168"/>
    </row>
    <row r="169" spans="1:23">
      <c r="A169" s="39"/>
      <c r="B169" s="47">
        <f>+'Ark1'!C3051</f>
        <v>2020</v>
      </c>
      <c r="C169" s="47">
        <f>+'Ark1'!M3051</f>
        <v>53</v>
      </c>
      <c r="D169" s="47">
        <f>+'Ark1'!Q3051</f>
        <v>185</v>
      </c>
      <c r="E169" s="65">
        <f>+'Ark1'!R3051</f>
        <v>332</v>
      </c>
      <c r="F169" s="65">
        <f>+'Ark1'!S3051</f>
        <v>332</v>
      </c>
      <c r="G169" s="101">
        <f>+'Ark1'!T3051</f>
        <v>2.3619806488332391</v>
      </c>
      <c r="H169" s="101">
        <f>+'Ark1'!U3051</f>
        <v>2.6642997361635006</v>
      </c>
      <c r="I169" s="101">
        <f>+'Ark1'!Y3051</f>
        <v>171.29451807228909</v>
      </c>
      <c r="J169" s="101">
        <f>+'Ark1'!AA3051</f>
        <v>29.890789915217901</v>
      </c>
      <c r="K169" s="101">
        <f t="shared" si="4"/>
        <v>3.2319720390997944</v>
      </c>
      <c r="L169" s="65">
        <f t="shared" si="5"/>
        <v>1.7945945945945947</v>
      </c>
      <c r="M169" s="39"/>
      <c r="P169"/>
      <c r="Q169"/>
      <c r="R169"/>
      <c r="S169"/>
      <c r="T169"/>
      <c r="U169"/>
      <c r="V169"/>
      <c r="W169"/>
    </row>
    <row r="170" spans="1:23">
      <c r="A170" s="39"/>
      <c r="B170" s="47">
        <f>+'Ark1'!C3052</f>
        <v>2020</v>
      </c>
      <c r="C170" s="47">
        <f>+'Ark1'!M3052</f>
        <v>54</v>
      </c>
      <c r="D170" s="47">
        <f>+'Ark1'!Q3052</f>
        <v>173</v>
      </c>
      <c r="E170" s="65">
        <f>+'Ark1'!R3052</f>
        <v>374</v>
      </c>
      <c r="F170" s="65">
        <f>+'Ark1'!S3052</f>
        <v>374</v>
      </c>
      <c r="G170" s="101">
        <f>+'Ark1'!T3052</f>
        <v>2.6607854297097324</v>
      </c>
      <c r="H170" s="101">
        <f>+'Ark1'!U3052</f>
        <v>2.9118833353211402</v>
      </c>
      <c r="I170" s="101">
        <f>+'Ark1'!Y3052</f>
        <v>166.18844919786099</v>
      </c>
      <c r="J170" s="101">
        <f>+'Ark1'!AA3052</f>
        <v>32.618597435581684</v>
      </c>
      <c r="K170" s="101">
        <f t="shared" si="4"/>
        <v>3.0775638740344626</v>
      </c>
      <c r="L170" s="65">
        <f t="shared" si="5"/>
        <v>2.1618497109826591</v>
      </c>
      <c r="M170" s="39"/>
      <c r="P170"/>
      <c r="Q170"/>
      <c r="R170"/>
      <c r="S170"/>
      <c r="T170"/>
      <c r="U170"/>
      <c r="V170"/>
      <c r="W170"/>
    </row>
    <row r="171" spans="1:23">
      <c r="A171" s="39"/>
      <c r="B171" s="47">
        <f>+'Ark1'!C3053</f>
        <v>2020</v>
      </c>
      <c r="C171" s="47">
        <f>+'Ark1'!M3053</f>
        <v>55</v>
      </c>
      <c r="D171" s="47">
        <f>+'Ark1'!Q3053</f>
        <v>242</v>
      </c>
      <c r="E171" s="65">
        <f>+'Ark1'!R3053</f>
        <v>516</v>
      </c>
      <c r="F171" s="65">
        <f>+'Ark1'!S3053</f>
        <v>516</v>
      </c>
      <c r="G171" s="101">
        <f>+'Ark1'!T3053</f>
        <v>3.6710301650540695</v>
      </c>
      <c r="H171" s="101">
        <f>+'Ark1'!U3053</f>
        <v>4.0116127937741473</v>
      </c>
      <c r="I171" s="101">
        <f>+'Ark1'!Y3053</f>
        <v>165.94637596899221</v>
      </c>
      <c r="J171" s="101">
        <f>+'Ark1'!AA3053</f>
        <v>30.11655418366129</v>
      </c>
      <c r="K171" s="101">
        <f t="shared" si="4"/>
        <v>3.0172068357998585</v>
      </c>
      <c r="L171" s="65">
        <f t="shared" si="5"/>
        <v>2.1322314049586777</v>
      </c>
      <c r="M171" s="39"/>
      <c r="P171"/>
      <c r="Q171"/>
      <c r="R171"/>
      <c r="S171"/>
      <c r="T171"/>
      <c r="U171"/>
      <c r="V171"/>
      <c r="W171"/>
    </row>
    <row r="172" spans="1:23">
      <c r="A172" s="39"/>
      <c r="B172" s="47">
        <f>+'Ark1'!C3054</f>
        <v>2020</v>
      </c>
      <c r="C172" s="47">
        <f>+'Ark1'!M3054</f>
        <v>56</v>
      </c>
      <c r="D172" s="47">
        <f>+'Ark1'!Q3054</f>
        <v>244</v>
      </c>
      <c r="E172" s="65">
        <f>+'Ark1'!R3054</f>
        <v>628</v>
      </c>
      <c r="F172" s="65">
        <f>+'Ark1'!S3054</f>
        <v>628</v>
      </c>
      <c r="G172" s="101">
        <f>+'Ark1'!T3054</f>
        <v>4.4678429140580542</v>
      </c>
      <c r="H172" s="101">
        <f>+'Ark1'!U3054</f>
        <v>4.7205090041826656</v>
      </c>
      <c r="I172" s="101">
        <f>+'Ark1'!Y3054</f>
        <v>160.44554140127397</v>
      </c>
      <c r="J172" s="101">
        <f>+'Ark1'!AA3054</f>
        <v>28.502102372895195</v>
      </c>
      <c r="K172" s="101">
        <f t="shared" si="4"/>
        <v>2.865098953594178</v>
      </c>
      <c r="L172" s="65">
        <f t="shared" si="5"/>
        <v>2.5737704918032787</v>
      </c>
      <c r="M172" s="39"/>
      <c r="P172"/>
      <c r="Q172"/>
      <c r="R172"/>
      <c r="S172"/>
      <c r="T172"/>
      <c r="U172"/>
      <c r="V172"/>
      <c r="W172"/>
    </row>
    <row r="173" spans="1:23">
      <c r="A173" s="39"/>
      <c r="B173" s="47">
        <f>+'Ark1'!C3055</f>
        <v>2020</v>
      </c>
      <c r="C173" s="47">
        <f>+'Ark1'!M3055</f>
        <v>57</v>
      </c>
      <c r="D173" s="47">
        <f>+'Ark1'!Q3055</f>
        <v>281</v>
      </c>
      <c r="E173" s="65">
        <f>+'Ark1'!R3055</f>
        <v>854</v>
      </c>
      <c r="F173" s="65">
        <f>+'Ark1'!S3055</f>
        <v>854</v>
      </c>
      <c r="G173" s="101">
        <f>+'Ark1'!T3055</f>
        <v>6.0756972111553766</v>
      </c>
      <c r="H173" s="101">
        <f>+'Ark1'!U3055</f>
        <v>6.3220287225084499</v>
      </c>
      <c r="I173" s="101">
        <f>+'Ark1'!Y3055</f>
        <v>158.01454332552692</v>
      </c>
      <c r="J173" s="101">
        <f>+'Ark1'!AA3055</f>
        <v>27.681847808511193</v>
      </c>
      <c r="K173" s="101">
        <f t="shared" si="4"/>
        <v>2.7721849706232793</v>
      </c>
      <c r="L173" s="65">
        <f t="shared" si="5"/>
        <v>3.0391459074733098</v>
      </c>
      <c r="M173" s="39"/>
      <c r="P173"/>
      <c r="Q173"/>
      <c r="R173"/>
      <c r="S173"/>
      <c r="T173"/>
      <c r="U173"/>
      <c r="V173"/>
      <c r="W173"/>
    </row>
    <row r="174" spans="1:23">
      <c r="A174" s="39"/>
      <c r="B174" s="47">
        <f>+'Ark1'!C3056</f>
        <v>2020</v>
      </c>
      <c r="C174" s="47">
        <f>+'Ark1'!M3056</f>
        <v>58</v>
      </c>
      <c r="D174" s="47">
        <f>+'Ark1'!Q3056</f>
        <v>301</v>
      </c>
      <c r="E174" s="65">
        <f>+'Ark1'!R3056</f>
        <v>1091</v>
      </c>
      <c r="F174" s="65">
        <f>+'Ark1'!S3056</f>
        <v>1091</v>
      </c>
      <c r="G174" s="101">
        <f>+'Ark1'!T3056</f>
        <v>7.7618099032441652</v>
      </c>
      <c r="H174" s="101">
        <f>+'Ark1'!U3056</f>
        <v>7.9847277831749519</v>
      </c>
      <c r="I174" s="101">
        <f>+'Ark1'!Y3056</f>
        <v>156.21899175068739</v>
      </c>
      <c r="J174" s="101">
        <f>+'Ark1'!AA3056</f>
        <v>27.066533593720095</v>
      </c>
      <c r="K174" s="101">
        <f t="shared" si="4"/>
        <v>2.6934308922532311</v>
      </c>
      <c r="L174" s="65">
        <f t="shared" si="5"/>
        <v>3.6245847176079735</v>
      </c>
      <c r="M174" s="39"/>
      <c r="P174"/>
      <c r="Q174"/>
      <c r="R174"/>
      <c r="S174"/>
      <c r="T174"/>
      <c r="U174"/>
      <c r="V174"/>
      <c r="W174"/>
    </row>
    <row r="175" spans="1:23">
      <c r="A175" s="39"/>
      <c r="B175" s="47">
        <f>+'Ark1'!C3057</f>
        <v>2020</v>
      </c>
      <c r="C175" s="47">
        <f>+'Ark1'!M3057</f>
        <v>59</v>
      </c>
      <c r="D175" s="47">
        <f>+'Ark1'!Q3057</f>
        <v>305</v>
      </c>
      <c r="E175" s="65">
        <f>+'Ark1'!R3057</f>
        <v>1216</v>
      </c>
      <c r="F175" s="65">
        <f>+'Ark1'!S3057</f>
        <v>1216</v>
      </c>
      <c r="G175" s="101">
        <f>+'Ark1'!T3057</f>
        <v>8.6511098463289731</v>
      </c>
      <c r="H175" s="101">
        <f>+'Ark1'!U3057</f>
        <v>8.659373531367601</v>
      </c>
      <c r="I175" s="101">
        <f>+'Ark1'!Y3057</f>
        <v>152.00272203947364</v>
      </c>
      <c r="J175" s="101">
        <f>+'Ark1'!AA3057</f>
        <v>27.466196327468118</v>
      </c>
      <c r="K175" s="101">
        <f t="shared" ref="K175:K238" si="6">+I175/C175</f>
        <v>2.576317322702943</v>
      </c>
      <c r="L175" s="65">
        <f t="shared" ref="L175:L238" si="7">+E175/D175</f>
        <v>3.9868852459016395</v>
      </c>
      <c r="M175" s="39"/>
      <c r="P175"/>
      <c r="Q175"/>
      <c r="R175"/>
      <c r="S175"/>
      <c r="T175"/>
      <c r="U175"/>
      <c r="V175"/>
      <c r="W175"/>
    </row>
    <row r="176" spans="1:23">
      <c r="A176" s="39"/>
      <c r="B176" s="47">
        <f>+'Ark1'!C3058</f>
        <v>2020</v>
      </c>
      <c r="C176" s="47">
        <f>+'Ark1'!M3058</f>
        <v>60</v>
      </c>
      <c r="D176" s="47">
        <f>+'Ark1'!Q3058</f>
        <v>324</v>
      </c>
      <c r="E176" s="65">
        <f>+'Ark1'!R3058</f>
        <v>1384</v>
      </c>
      <c r="F176" s="65">
        <f>+'Ark1'!S3058</f>
        <v>1384</v>
      </c>
      <c r="G176" s="101">
        <f>+'Ark1'!T3058</f>
        <v>9.8463289698349445</v>
      </c>
      <c r="H176" s="101">
        <f>+'Ark1'!U3058</f>
        <v>9.7245526931705104</v>
      </c>
      <c r="I176" s="101">
        <f>+'Ark1'!Y3058</f>
        <v>149.97953757225429</v>
      </c>
      <c r="J176" s="101">
        <f>+'Ark1'!AA3058</f>
        <v>26.865817776778655</v>
      </c>
      <c r="K176" s="101">
        <f t="shared" si="6"/>
        <v>2.4996589595375713</v>
      </c>
      <c r="L176" s="65">
        <f t="shared" si="7"/>
        <v>4.2716049382716053</v>
      </c>
      <c r="M176" s="39"/>
      <c r="P176"/>
      <c r="Q176"/>
      <c r="R176"/>
      <c r="S176"/>
      <c r="T176"/>
      <c r="U176"/>
      <c r="V176"/>
      <c r="W176"/>
    </row>
    <row r="177" spans="1:23">
      <c r="A177" s="39"/>
      <c r="B177" s="47">
        <f>+'Ark1'!C3059</f>
        <v>2020</v>
      </c>
      <c r="C177" s="47">
        <f>+'Ark1'!M3059</f>
        <v>61</v>
      </c>
      <c r="D177" s="47">
        <f>+'Ark1'!Q3059</f>
        <v>313</v>
      </c>
      <c r="E177" s="65">
        <f>+'Ark1'!R3059</f>
        <v>1442</v>
      </c>
      <c r="F177" s="65">
        <f>+'Ark1'!S3059</f>
        <v>1442</v>
      </c>
      <c r="G177" s="101">
        <f>+'Ark1'!T3059</f>
        <v>10.258964143426297</v>
      </c>
      <c r="H177" s="101">
        <f>+'Ark1'!U3059</f>
        <v>9.9083488589009026</v>
      </c>
      <c r="I177" s="101">
        <f>+'Ark1'!Y3059</f>
        <v>146.6677045769766</v>
      </c>
      <c r="J177" s="101">
        <f>+'Ark1'!AA3059</f>
        <v>26.680394224844161</v>
      </c>
      <c r="K177" s="101">
        <f t="shared" si="6"/>
        <v>2.4043885996225671</v>
      </c>
      <c r="L177" s="65">
        <f t="shared" si="7"/>
        <v>4.6070287539936103</v>
      </c>
      <c r="M177" s="39"/>
      <c r="P177"/>
      <c r="Q177"/>
      <c r="R177"/>
      <c r="S177"/>
      <c r="T177"/>
      <c r="U177"/>
      <c r="V177"/>
      <c r="W177"/>
    </row>
    <row r="178" spans="1:23">
      <c r="A178" s="39"/>
      <c r="B178" s="47">
        <f>+'Ark1'!C3060</f>
        <v>2020</v>
      </c>
      <c r="C178" s="47">
        <f>+'Ark1'!M3060</f>
        <v>62</v>
      </c>
      <c r="D178" s="47">
        <f>+'Ark1'!Q3060</f>
        <v>315</v>
      </c>
      <c r="E178" s="65">
        <f>+'Ark1'!R3060</f>
        <v>1481</v>
      </c>
      <c r="F178" s="65">
        <f>+'Ark1'!S3060</f>
        <v>1481</v>
      </c>
      <c r="G178" s="101">
        <f>+'Ark1'!T3060</f>
        <v>10.536425725668751</v>
      </c>
      <c r="H178" s="101">
        <f>+'Ark1'!U3060</f>
        <v>9.9200780071751584</v>
      </c>
      <c r="I178" s="101">
        <f>+'Ark1'!Y3060</f>
        <v>142.97446995273447</v>
      </c>
      <c r="J178" s="101">
        <f>+'Ark1'!AA3060</f>
        <v>25.93294561370196</v>
      </c>
      <c r="K178" s="101">
        <f t="shared" si="6"/>
        <v>2.3060398379473299</v>
      </c>
      <c r="L178" s="65">
        <f t="shared" si="7"/>
        <v>4.7015873015873018</v>
      </c>
      <c r="M178" s="39"/>
      <c r="P178"/>
      <c r="Q178"/>
      <c r="R178"/>
      <c r="S178"/>
      <c r="T178"/>
      <c r="U178"/>
      <c r="V178"/>
      <c r="W178"/>
    </row>
    <row r="179" spans="1:23">
      <c r="A179" s="39"/>
      <c r="B179" s="47">
        <f>+'Ark1'!C3061</f>
        <v>2020</v>
      </c>
      <c r="C179" s="47">
        <f>+'Ark1'!M3061</f>
        <v>63</v>
      </c>
      <c r="D179" s="47">
        <f>+'Ark1'!Q3061</f>
        <v>299</v>
      </c>
      <c r="E179" s="65">
        <f>+'Ark1'!R3061</f>
        <v>1383</v>
      </c>
      <c r="F179" s="65">
        <f>+'Ark1'!S3061</f>
        <v>1383</v>
      </c>
      <c r="G179" s="101">
        <f>+'Ark1'!T3061</f>
        <v>9.8392145702902685</v>
      </c>
      <c r="H179" s="101">
        <f>+'Ark1'!U3061</f>
        <v>9.0788779786946403</v>
      </c>
      <c r="I179" s="101">
        <f>+'Ark1'!Y3061</f>
        <v>140.12268980477211</v>
      </c>
      <c r="J179" s="101">
        <f>+'Ark1'!AA3061</f>
        <v>25.347764365857579</v>
      </c>
      <c r="K179" s="101">
        <f t="shared" si="6"/>
        <v>2.224169679440827</v>
      </c>
      <c r="L179" s="65">
        <f t="shared" si="7"/>
        <v>4.6254180602006691</v>
      </c>
      <c r="M179" s="39"/>
      <c r="P179"/>
      <c r="Q179"/>
      <c r="R179"/>
      <c r="S179"/>
      <c r="T179"/>
      <c r="U179"/>
      <c r="V179"/>
      <c r="W179"/>
    </row>
    <row r="180" spans="1:23">
      <c r="A180" s="39"/>
      <c r="B180" s="47">
        <f>+'Ark1'!C3062</f>
        <v>2020</v>
      </c>
      <c r="C180" s="47">
        <f>+'Ark1'!M3062</f>
        <v>64</v>
      </c>
      <c r="D180" s="47">
        <f>+'Ark1'!Q3062</f>
        <v>273</v>
      </c>
      <c r="E180" s="65">
        <f>+'Ark1'!R3062</f>
        <v>1118</v>
      </c>
      <c r="F180" s="65">
        <f>+'Ark1'!S3062</f>
        <v>1118</v>
      </c>
      <c r="G180" s="101">
        <f>+'Ark1'!T3062</f>
        <v>7.9538986909504814</v>
      </c>
      <c r="H180" s="101">
        <f>+'Ark1'!U3062</f>
        <v>7.282112635672398</v>
      </c>
      <c r="I180" s="101">
        <f>+'Ark1'!Y3062</f>
        <v>139.03177101967813</v>
      </c>
      <c r="J180" s="101">
        <f>+'Ark1'!AA3062</f>
        <v>24.498032769279881</v>
      </c>
      <c r="K180" s="101">
        <f t="shared" si="6"/>
        <v>2.1723714221824708</v>
      </c>
      <c r="L180" s="65">
        <f t="shared" si="7"/>
        <v>4.0952380952380949</v>
      </c>
      <c r="M180" s="39"/>
      <c r="P180"/>
      <c r="Q180"/>
      <c r="R180"/>
      <c r="S180"/>
      <c r="T180"/>
      <c r="U180"/>
      <c r="V180"/>
      <c r="W180"/>
    </row>
    <row r="181" spans="1:23">
      <c r="A181" s="39"/>
      <c r="B181" s="47">
        <f>+'Ark1'!C3063</f>
        <v>2020</v>
      </c>
      <c r="C181" s="47">
        <f>+'Ark1'!M3063</f>
        <v>65</v>
      </c>
      <c r="D181" s="47">
        <f>+'Ark1'!Q3063</f>
        <v>259</v>
      </c>
      <c r="E181" s="65">
        <f>+'Ark1'!R3063</f>
        <v>1135</v>
      </c>
      <c r="F181" s="65">
        <f>+'Ark1'!S3063</f>
        <v>1135</v>
      </c>
      <c r="G181" s="101">
        <f>+'Ark1'!T3063</f>
        <v>8.0748434832100191</v>
      </c>
      <c r="H181" s="101">
        <f>+'Ark1'!U3063</f>
        <v>7.2568314394619149</v>
      </c>
      <c r="I181" s="101">
        <f>+'Ark1'!Y3063</f>
        <v>136.47391189427299</v>
      </c>
      <c r="J181" s="101">
        <f>+'Ark1'!AA3063</f>
        <v>22.941031797619939</v>
      </c>
      <c r="K181" s="101">
        <f t="shared" si="6"/>
        <v>2.0995986445272767</v>
      </c>
      <c r="L181" s="65">
        <f t="shared" si="7"/>
        <v>4.3822393822393826</v>
      </c>
      <c r="M181" s="39"/>
      <c r="P181"/>
      <c r="Q181"/>
      <c r="R181"/>
      <c r="S181"/>
      <c r="T181"/>
      <c r="U181"/>
      <c r="V181"/>
      <c r="W181"/>
    </row>
    <row r="182" spans="1:23">
      <c r="A182" s="39"/>
      <c r="B182" s="47">
        <f>+'Ark1'!C3064</f>
        <v>2020</v>
      </c>
      <c r="C182" s="47">
        <f>+'Ark1'!M3064</f>
        <v>66</v>
      </c>
      <c r="D182" s="47">
        <f>+'Ark1'!Q3064</f>
        <v>0</v>
      </c>
      <c r="E182" s="65">
        <f>+'Ark1'!R3064</f>
        <v>0</v>
      </c>
      <c r="F182" s="65">
        <f>+'Ark1'!S3064</f>
        <v>0</v>
      </c>
      <c r="G182" s="101">
        <f>+'Ark1'!T3064</f>
        <v>0</v>
      </c>
      <c r="H182" s="101">
        <f>+'Ark1'!U3064</f>
        <v>0</v>
      </c>
      <c r="I182" s="101">
        <f>+'Ark1'!Y3064</f>
        <v>0</v>
      </c>
      <c r="J182" s="101">
        <f>+'Ark1'!AA3064</f>
        <v>0</v>
      </c>
      <c r="K182" s="101">
        <f t="shared" si="6"/>
        <v>0</v>
      </c>
      <c r="L182" s="65" t="e">
        <f t="shared" si="7"/>
        <v>#DIV/0!</v>
      </c>
      <c r="M182" s="39"/>
      <c r="P182"/>
      <c r="Q182"/>
      <c r="R182"/>
      <c r="S182"/>
      <c r="T182"/>
      <c r="U182"/>
      <c r="V182"/>
      <c r="W182"/>
    </row>
    <row r="183" spans="1:23">
      <c r="A183" s="39"/>
      <c r="B183" s="47">
        <f>+'Ark1'!C3065</f>
        <v>2020</v>
      </c>
      <c r="C183" s="47">
        <f>+'Ark1'!M3065</f>
        <v>67</v>
      </c>
      <c r="D183" s="47">
        <f>+'Ark1'!Q3065</f>
        <v>0</v>
      </c>
      <c r="E183" s="65">
        <f>+'Ark1'!R3065</f>
        <v>0</v>
      </c>
      <c r="F183" s="65">
        <f>+'Ark1'!S3065</f>
        <v>0</v>
      </c>
      <c r="G183" s="101">
        <f>+'Ark1'!T3065</f>
        <v>0</v>
      </c>
      <c r="H183" s="101">
        <f>+'Ark1'!U3065</f>
        <v>0</v>
      </c>
      <c r="I183" s="101">
        <f>+'Ark1'!Y3065</f>
        <v>0</v>
      </c>
      <c r="J183" s="101">
        <f>+'Ark1'!AA3065</f>
        <v>0</v>
      </c>
      <c r="K183" s="101">
        <f t="shared" si="6"/>
        <v>0</v>
      </c>
      <c r="L183" s="65" t="e">
        <f t="shared" si="7"/>
        <v>#DIV/0!</v>
      </c>
      <c r="M183" s="39"/>
      <c r="P183"/>
      <c r="Q183"/>
      <c r="R183"/>
      <c r="S183"/>
      <c r="T183"/>
      <c r="U183"/>
      <c r="V183"/>
      <c r="W183"/>
    </row>
    <row r="184" spans="1:23">
      <c r="A184" s="39"/>
      <c r="B184" s="47">
        <f>+'Ark1'!C3066</f>
        <v>2020</v>
      </c>
      <c r="C184" s="47">
        <f>+'Ark1'!M3066</f>
        <v>68</v>
      </c>
      <c r="D184" s="47">
        <f>+'Ark1'!Q3066</f>
        <v>0</v>
      </c>
      <c r="E184" s="65">
        <f>+'Ark1'!R3066</f>
        <v>0</v>
      </c>
      <c r="F184" s="65">
        <f>+'Ark1'!S3066</f>
        <v>0</v>
      </c>
      <c r="G184" s="101">
        <f>+'Ark1'!T3066</f>
        <v>0</v>
      </c>
      <c r="H184" s="101">
        <f>+'Ark1'!U3066</f>
        <v>0</v>
      </c>
      <c r="I184" s="101">
        <f>+'Ark1'!Y3066</f>
        <v>0</v>
      </c>
      <c r="J184" s="101">
        <f>+'Ark1'!AA3066</f>
        <v>0</v>
      </c>
      <c r="K184" s="101">
        <f t="shared" si="6"/>
        <v>0</v>
      </c>
      <c r="L184" s="65" t="e">
        <f t="shared" si="7"/>
        <v>#DIV/0!</v>
      </c>
      <c r="M184" s="39"/>
      <c r="P184"/>
      <c r="Q184"/>
      <c r="R184"/>
      <c r="S184"/>
      <c r="T184"/>
      <c r="U184"/>
      <c r="V184"/>
      <c r="W184"/>
    </row>
    <row r="185" spans="1:23">
      <c r="A185" s="39"/>
      <c r="B185" s="47">
        <f>+'Ark1'!C3067</f>
        <v>2019</v>
      </c>
      <c r="C185" s="47">
        <f>+'Ark1'!M3067</f>
        <v>0</v>
      </c>
      <c r="D185" s="47">
        <f>+'Ark1'!Q3067</f>
        <v>3</v>
      </c>
      <c r="E185" s="65">
        <f>+'Ark1'!R3067</f>
        <v>34</v>
      </c>
      <c r="F185" s="65">
        <f>+'Ark1'!S3067</f>
        <v>0</v>
      </c>
      <c r="G185" s="101">
        <f>+'Ark1'!T3067</f>
        <v>0.23575093606989328</v>
      </c>
      <c r="H185" s="101">
        <f>+'Ark1'!U3067</f>
        <v>0</v>
      </c>
      <c r="I185" s="101">
        <f>+'Ark1'!Y3067</f>
        <v>0</v>
      </c>
      <c r="J185" s="101">
        <f>+'Ark1'!AA3067</f>
        <v>0</v>
      </c>
      <c r="K185" s="101" t="e">
        <f t="shared" si="6"/>
        <v>#DIV/0!</v>
      </c>
      <c r="L185" s="65">
        <f t="shared" si="7"/>
        <v>11.333333333333334</v>
      </c>
      <c r="M185" s="39"/>
      <c r="P185"/>
      <c r="Q185"/>
      <c r="R185"/>
      <c r="S185"/>
      <c r="T185"/>
      <c r="U185"/>
      <c r="V185"/>
      <c r="W185"/>
    </row>
    <row r="186" spans="1:23">
      <c r="A186" s="39"/>
      <c r="B186">
        <f>+'Ark1'!C3068</f>
        <v>2019</v>
      </c>
      <c r="C186">
        <f>+'Ark1'!M3068</f>
        <v>35</v>
      </c>
      <c r="D186">
        <f>+'Ark1'!Q3068</f>
        <v>17</v>
      </c>
      <c r="E186" s="9">
        <f>+'Ark1'!R3068</f>
        <v>29</v>
      </c>
      <c r="F186" s="9">
        <f>+'Ark1'!S3068</f>
        <v>29</v>
      </c>
      <c r="G186" s="96">
        <f>+'Ark1'!T3068</f>
        <v>0.20108168076549721</v>
      </c>
      <c r="H186" s="96">
        <f>+'Ark1'!U3068</f>
        <v>0.29840941014277433</v>
      </c>
      <c r="I186" s="96">
        <f>+'Ark1'!Y3068</f>
        <v>225.70689655172404</v>
      </c>
      <c r="J186" s="96">
        <f>+'Ark1'!AA3068</f>
        <v>47.400290491140069</v>
      </c>
      <c r="K186" s="96">
        <f t="shared" si="6"/>
        <v>6.4487684729064014</v>
      </c>
      <c r="L186" s="9">
        <f t="shared" si="7"/>
        <v>1.7058823529411764</v>
      </c>
      <c r="M186" s="39"/>
      <c r="P186"/>
      <c r="Q186"/>
      <c r="R186"/>
      <c r="S186"/>
      <c r="T186"/>
      <c r="U186"/>
      <c r="V186"/>
      <c r="W186"/>
    </row>
    <row r="187" spans="1:23">
      <c r="A187" s="39"/>
      <c r="B187">
        <f>+'Ark1'!C3069</f>
        <v>2019</v>
      </c>
      <c r="C187">
        <f>+'Ark1'!M3069</f>
        <v>36</v>
      </c>
      <c r="D187">
        <f>+'Ark1'!Q3069</f>
        <v>4</v>
      </c>
      <c r="E187" s="9">
        <f>+'Ark1'!R3069</f>
        <v>4</v>
      </c>
      <c r="F187" s="9">
        <f>+'Ark1'!S3069</f>
        <v>4</v>
      </c>
      <c r="G187" s="96">
        <f>+'Ark1'!T3069</f>
        <v>2.7735404243516847E-2</v>
      </c>
      <c r="H187" s="96">
        <f>+'Ark1'!U3069</f>
        <v>4.0105531755037595E-2</v>
      </c>
      <c r="I187" s="96">
        <f>+'Ark1'!Y3069</f>
        <v>219.92500000000001</v>
      </c>
      <c r="J187" s="96">
        <f>+'Ark1'!AA3069</f>
        <v>29.699526511377481</v>
      </c>
      <c r="K187" s="96">
        <f t="shared" si="6"/>
        <v>6.1090277777777784</v>
      </c>
      <c r="L187" s="9">
        <f t="shared" si="7"/>
        <v>1</v>
      </c>
      <c r="M187" s="39"/>
      <c r="P187"/>
      <c r="Q187"/>
      <c r="R187"/>
      <c r="S187"/>
      <c r="T187"/>
      <c r="U187"/>
      <c r="V187"/>
      <c r="W187"/>
    </row>
    <row r="188" spans="1:23">
      <c r="A188" s="39"/>
      <c r="B188">
        <f>+'Ark1'!C3070</f>
        <v>2019</v>
      </c>
      <c r="C188">
        <f>+'Ark1'!M3070</f>
        <v>37</v>
      </c>
      <c r="D188">
        <f>+'Ark1'!Q3070</f>
        <v>10</v>
      </c>
      <c r="E188" s="9">
        <f>+'Ark1'!R3070</f>
        <v>11</v>
      </c>
      <c r="F188" s="9">
        <f>+'Ark1'!S3070</f>
        <v>11</v>
      </c>
      <c r="G188" s="96">
        <f>+'Ark1'!T3070</f>
        <v>7.6272361669671371E-2</v>
      </c>
      <c r="H188" s="96">
        <f>+'Ark1'!U3070</f>
        <v>0.11252982156526002</v>
      </c>
      <c r="I188" s="96">
        <f>+'Ark1'!Y3070</f>
        <v>224.39090909090913</v>
      </c>
      <c r="J188" s="96">
        <f>+'Ark1'!AA3070</f>
        <v>38.165559308824129</v>
      </c>
      <c r="K188" s="96">
        <f t="shared" si="6"/>
        <v>6.0646191646191658</v>
      </c>
      <c r="L188" s="9">
        <f t="shared" si="7"/>
        <v>1.1000000000000001</v>
      </c>
      <c r="M188" s="39"/>
      <c r="P188"/>
      <c r="Q188"/>
      <c r="R188"/>
      <c r="S188"/>
      <c r="T188"/>
      <c r="U188"/>
      <c r="V188"/>
      <c r="W188"/>
    </row>
    <row r="189" spans="1:23">
      <c r="A189" s="39"/>
      <c r="B189">
        <f>+'Ark1'!C3071</f>
        <v>2019</v>
      </c>
      <c r="C189">
        <f>+'Ark1'!M3071</f>
        <v>38</v>
      </c>
      <c r="D189">
        <f>+'Ark1'!Q3071</f>
        <v>10</v>
      </c>
      <c r="E189" s="9">
        <f>+'Ark1'!R3071</f>
        <v>11</v>
      </c>
      <c r="F189" s="9">
        <f>+'Ark1'!S3071</f>
        <v>11</v>
      </c>
      <c r="G189" s="96">
        <f>+'Ark1'!T3071</f>
        <v>7.6272361669671371E-2</v>
      </c>
      <c r="H189" s="96">
        <f>+'Ark1'!U3071</f>
        <v>0.10491173090223084</v>
      </c>
      <c r="I189" s="96">
        <f>+'Ark1'!Y3071</f>
        <v>209.2</v>
      </c>
      <c r="J189" s="96">
        <f>+'Ark1'!AA3071</f>
        <v>41.175367746881342</v>
      </c>
      <c r="K189" s="96">
        <f t="shared" si="6"/>
        <v>5.5052631578947366</v>
      </c>
      <c r="L189" s="9">
        <f t="shared" si="7"/>
        <v>1.1000000000000001</v>
      </c>
      <c r="M189" s="39"/>
      <c r="P189"/>
      <c r="Q189"/>
      <c r="R189"/>
      <c r="S189"/>
      <c r="T189"/>
      <c r="U189"/>
      <c r="V189"/>
      <c r="W189"/>
    </row>
    <row r="190" spans="1:23">
      <c r="A190" s="39"/>
      <c r="B190">
        <f>+'Ark1'!C3072</f>
        <v>2019</v>
      </c>
      <c r="C190">
        <f>+'Ark1'!M3072</f>
        <v>39</v>
      </c>
      <c r="D190">
        <f>+'Ark1'!Q3072</f>
        <v>9</v>
      </c>
      <c r="E190" s="9">
        <f>+'Ark1'!R3072</f>
        <v>11</v>
      </c>
      <c r="F190" s="9">
        <f>+'Ark1'!S3072</f>
        <v>11</v>
      </c>
      <c r="G190" s="96">
        <f>+'Ark1'!T3072</f>
        <v>7.6272361669671371E-2</v>
      </c>
      <c r="H190" s="96">
        <f>+'Ark1'!U3072</f>
        <v>0.11277144861800723</v>
      </c>
      <c r="I190" s="96">
        <f>+'Ark1'!Y3072</f>
        <v>224.87272727272727</v>
      </c>
      <c r="J190" s="96">
        <f>+'Ark1'!AA3072</f>
        <v>31.081303673052744</v>
      </c>
      <c r="K190" s="96">
        <f t="shared" si="6"/>
        <v>5.7659673659673656</v>
      </c>
      <c r="L190" s="9">
        <f t="shared" si="7"/>
        <v>1.2222222222222223</v>
      </c>
      <c r="M190" s="39"/>
      <c r="P190"/>
      <c r="Q190"/>
      <c r="R190"/>
      <c r="S190"/>
      <c r="T190"/>
      <c r="U190"/>
      <c r="V190"/>
      <c r="W190"/>
    </row>
    <row r="191" spans="1:23">
      <c r="A191" s="39"/>
      <c r="B191">
        <f>+'Ark1'!C3073</f>
        <v>2019</v>
      </c>
      <c r="C191">
        <f>+'Ark1'!M3073</f>
        <v>40</v>
      </c>
      <c r="D191">
        <f>+'Ark1'!Q3073</f>
        <v>12</v>
      </c>
      <c r="E191" s="9">
        <f>+'Ark1'!R3073</f>
        <v>15</v>
      </c>
      <c r="F191" s="9">
        <f>+'Ark1'!S3073</f>
        <v>15</v>
      </c>
      <c r="G191" s="96">
        <f>+'Ark1'!T3073</f>
        <v>0.10400776591318817</v>
      </c>
      <c r="H191" s="96">
        <f>+'Ark1'!U3073</f>
        <v>0.14215876903325925</v>
      </c>
      <c r="I191" s="96">
        <f>+'Ark1'!Y3073</f>
        <v>207.88</v>
      </c>
      <c r="J191" s="96">
        <f>+'Ark1'!AA3073</f>
        <v>41.777333567378378</v>
      </c>
      <c r="K191" s="96">
        <f t="shared" si="6"/>
        <v>5.1970000000000001</v>
      </c>
      <c r="L191" s="9">
        <f t="shared" si="7"/>
        <v>1.25</v>
      </c>
      <c r="M191" s="39"/>
      <c r="P191"/>
      <c r="Q191"/>
      <c r="R191"/>
      <c r="S191"/>
      <c r="T191"/>
      <c r="U191"/>
      <c r="V191"/>
      <c r="W191"/>
    </row>
    <row r="192" spans="1:23">
      <c r="A192" s="39"/>
      <c r="B192">
        <f>+'Ark1'!C3074</f>
        <v>2019</v>
      </c>
      <c r="C192">
        <f>+'Ark1'!M3074</f>
        <v>41</v>
      </c>
      <c r="D192">
        <f>+'Ark1'!Q3074</f>
        <v>14</v>
      </c>
      <c r="E192" s="9">
        <f>+'Ark1'!R3074</f>
        <v>15</v>
      </c>
      <c r="F192" s="9">
        <f>+'Ark1'!S3074</f>
        <v>15</v>
      </c>
      <c r="G192" s="96">
        <f>+'Ark1'!T3074</f>
        <v>0.10400776591318817</v>
      </c>
      <c r="H192" s="96">
        <f>+'Ark1'!U3074</f>
        <v>0.15152751607845677</v>
      </c>
      <c r="I192" s="96">
        <f>+'Ark1'!Y3074</f>
        <v>221.57999999999996</v>
      </c>
      <c r="J192" s="96">
        <f>+'Ark1'!AA3074</f>
        <v>27.750103903709498</v>
      </c>
      <c r="K192" s="96">
        <f t="shared" si="6"/>
        <v>5.4043902439024381</v>
      </c>
      <c r="L192" s="9">
        <f t="shared" si="7"/>
        <v>1.0714285714285714</v>
      </c>
      <c r="M192" s="39"/>
      <c r="P192"/>
      <c r="Q192"/>
      <c r="R192"/>
      <c r="S192"/>
      <c r="T192"/>
      <c r="U192"/>
      <c r="V192"/>
      <c r="W192"/>
    </row>
    <row r="193" spans="1:23">
      <c r="A193" s="39"/>
      <c r="B193">
        <f>+'Ark1'!C3075</f>
        <v>2019</v>
      </c>
      <c r="C193">
        <f>+'Ark1'!M3075</f>
        <v>42</v>
      </c>
      <c r="D193">
        <f>+'Ark1'!Q3075</f>
        <v>12</v>
      </c>
      <c r="E193" s="9">
        <f>+'Ark1'!R3075</f>
        <v>13</v>
      </c>
      <c r="F193" s="9">
        <f>+'Ark1'!S3075</f>
        <v>13</v>
      </c>
      <c r="G193" s="96">
        <f>+'Ark1'!T3075</f>
        <v>9.0140063791429761E-2</v>
      </c>
      <c r="H193" s="96">
        <f>+'Ark1'!U3075</f>
        <v>0.12089239709081027</v>
      </c>
      <c r="I193" s="96">
        <f>+'Ark1'!Y3075</f>
        <v>203.97923076923072</v>
      </c>
      <c r="J193" s="96">
        <f>+'Ark1'!AA3075</f>
        <v>26.282452894992765</v>
      </c>
      <c r="K193" s="96">
        <f t="shared" si="6"/>
        <v>4.8566483516483503</v>
      </c>
      <c r="L193" s="9">
        <f t="shared" si="7"/>
        <v>1.0833333333333333</v>
      </c>
      <c r="M193" s="39"/>
      <c r="P193"/>
      <c r="Q193"/>
      <c r="R193"/>
      <c r="S193"/>
      <c r="T193"/>
      <c r="U193"/>
      <c r="V193"/>
      <c r="W193"/>
    </row>
    <row r="194" spans="1:23">
      <c r="A194" s="39"/>
      <c r="B194">
        <f>+'Ark1'!C3076</f>
        <v>2019</v>
      </c>
      <c r="C194">
        <f>+'Ark1'!M3076</f>
        <v>43</v>
      </c>
      <c r="D194">
        <f>+'Ark1'!Q3076</f>
        <v>28</v>
      </c>
      <c r="E194" s="9">
        <f>+'Ark1'!R3076</f>
        <v>31</v>
      </c>
      <c r="F194" s="9">
        <f>+'Ark1'!S3076</f>
        <v>31</v>
      </c>
      <c r="G194" s="96">
        <f>+'Ark1'!T3076</f>
        <v>0.21494938288725557</v>
      </c>
      <c r="H194" s="96">
        <f>+'Ark1'!U3076</f>
        <v>0.28599980943375825</v>
      </c>
      <c r="I194" s="96">
        <f>+'Ark1'!Y3076</f>
        <v>202.36451612903224</v>
      </c>
      <c r="J194" s="96">
        <f>+'Ark1'!AA3076</f>
        <v>38.402600284835579</v>
      </c>
      <c r="K194" s="96">
        <f t="shared" si="6"/>
        <v>4.7061515378844705</v>
      </c>
      <c r="L194" s="9">
        <f t="shared" si="7"/>
        <v>1.1071428571428572</v>
      </c>
      <c r="M194" s="39"/>
      <c r="P194"/>
      <c r="Q194"/>
      <c r="R194"/>
      <c r="S194"/>
      <c r="T194"/>
      <c r="U194"/>
      <c r="V194"/>
      <c r="W194"/>
    </row>
    <row r="195" spans="1:23">
      <c r="A195" s="39"/>
      <c r="B195">
        <f>+'Ark1'!C3077</f>
        <v>2019</v>
      </c>
      <c r="C195">
        <f>+'Ark1'!M3077</f>
        <v>44</v>
      </c>
      <c r="D195">
        <f>+'Ark1'!Q3077</f>
        <v>36</v>
      </c>
      <c r="E195" s="9">
        <f>+'Ark1'!R3077</f>
        <v>42</v>
      </c>
      <c r="F195" s="9">
        <f>+'Ark1'!S3077</f>
        <v>42</v>
      </c>
      <c r="G195" s="96">
        <f>+'Ark1'!T3077</f>
        <v>0.29122174455692695</v>
      </c>
      <c r="H195" s="96">
        <f>+'Ark1'!U3077</f>
        <v>0.38622488731289278</v>
      </c>
      <c r="I195" s="96">
        <f>+'Ark1'!Y3077</f>
        <v>201.7071428571428</v>
      </c>
      <c r="J195" s="96">
        <f>+'Ark1'!AA3077</f>
        <v>40.345102923799658</v>
      </c>
      <c r="K195" s="96">
        <f t="shared" si="6"/>
        <v>4.5842532467532457</v>
      </c>
      <c r="L195" s="9">
        <f t="shared" si="7"/>
        <v>1.1666666666666667</v>
      </c>
      <c r="M195" s="39"/>
      <c r="P195"/>
      <c r="Q195"/>
      <c r="R195"/>
      <c r="S195"/>
      <c r="T195"/>
      <c r="U195"/>
      <c r="V195"/>
      <c r="W195"/>
    </row>
    <row r="196" spans="1:23">
      <c r="A196" s="39"/>
      <c r="B196">
        <f>+'Ark1'!C3078</f>
        <v>2019</v>
      </c>
      <c r="C196">
        <f>+'Ark1'!M3078</f>
        <v>45</v>
      </c>
      <c r="D196">
        <f>+'Ark1'!Q3078</f>
        <v>43</v>
      </c>
      <c r="E196" s="9">
        <f>+'Ark1'!R3078</f>
        <v>49</v>
      </c>
      <c r="F196" s="9">
        <f>+'Ark1'!S3078</f>
        <v>49</v>
      </c>
      <c r="G196" s="96">
        <f>+'Ark1'!T3078</f>
        <v>0.3397587019830815</v>
      </c>
      <c r="H196" s="96">
        <f>+'Ark1'!U3078</f>
        <v>0.43020556991387593</v>
      </c>
      <c r="I196" s="96">
        <f>+'Ark1'!Y3078</f>
        <v>192.57959183673472</v>
      </c>
      <c r="J196" s="96">
        <f>+'Ark1'!AA3078</f>
        <v>30.361145817369849</v>
      </c>
      <c r="K196" s="96">
        <f t="shared" si="6"/>
        <v>4.2795464852607719</v>
      </c>
      <c r="L196" s="9">
        <f t="shared" si="7"/>
        <v>1.1395348837209303</v>
      </c>
      <c r="M196" s="39"/>
      <c r="P196"/>
      <c r="Q196"/>
      <c r="R196"/>
      <c r="S196"/>
      <c r="T196"/>
      <c r="U196"/>
      <c r="V196"/>
      <c r="W196"/>
    </row>
    <row r="197" spans="1:23">
      <c r="A197" s="39"/>
      <c r="B197">
        <f>+'Ark1'!C3079</f>
        <v>2019</v>
      </c>
      <c r="C197">
        <f>+'Ark1'!M3079</f>
        <v>46</v>
      </c>
      <c r="D197">
        <f>+'Ark1'!Q3079</f>
        <v>59</v>
      </c>
      <c r="E197" s="9">
        <f>+'Ark1'!R3079</f>
        <v>63</v>
      </c>
      <c r="F197" s="9">
        <f>+'Ark1'!S3079</f>
        <v>63</v>
      </c>
      <c r="G197" s="96">
        <f>+'Ark1'!T3079</f>
        <v>0.43683261683539032</v>
      </c>
      <c r="H197" s="96">
        <f>+'Ark1'!U3079</f>
        <v>0.54289905961486506</v>
      </c>
      <c r="I197" s="96">
        <f>+'Ark1'!Y3079</f>
        <v>189.02047619047624</v>
      </c>
      <c r="J197" s="96">
        <f>+'Ark1'!AA3079</f>
        <v>34.310398184555389</v>
      </c>
      <c r="K197" s="96">
        <f t="shared" si="6"/>
        <v>4.1091407867494834</v>
      </c>
      <c r="L197" s="9">
        <f t="shared" si="7"/>
        <v>1.0677966101694916</v>
      </c>
      <c r="M197" s="39"/>
      <c r="P197"/>
      <c r="Q197"/>
      <c r="R197"/>
      <c r="S197"/>
      <c r="T197"/>
      <c r="U197"/>
      <c r="V197"/>
      <c r="W197"/>
    </row>
    <row r="198" spans="1:23">
      <c r="A198" s="39"/>
      <c r="B198">
        <f>+'Ark1'!C3080</f>
        <v>2019</v>
      </c>
      <c r="C198">
        <f>+'Ark1'!M3080</f>
        <v>47</v>
      </c>
      <c r="D198">
        <f>+'Ark1'!Q3080</f>
        <v>55</v>
      </c>
      <c r="E198" s="9">
        <f>+'Ark1'!R3080</f>
        <v>65</v>
      </c>
      <c r="F198" s="9">
        <f>+'Ark1'!S3080</f>
        <v>65</v>
      </c>
      <c r="G198" s="96">
        <f>+'Ark1'!T3080</f>
        <v>0.45070031895714879</v>
      </c>
      <c r="H198" s="96">
        <f>+'Ark1'!U3080</f>
        <v>0.55817034524858611</v>
      </c>
      <c r="I198" s="96">
        <f>+'Ark1'!Y3080</f>
        <v>188.35784615384611</v>
      </c>
      <c r="J198" s="96">
        <f>+'Ark1'!AA3080</f>
        <v>30.075159210132121</v>
      </c>
      <c r="K198" s="96">
        <f t="shared" si="6"/>
        <v>4.0076137479541725</v>
      </c>
      <c r="L198" s="9">
        <f t="shared" si="7"/>
        <v>1.1818181818181819</v>
      </c>
      <c r="M198" s="39"/>
      <c r="P198"/>
      <c r="Q198"/>
      <c r="R198"/>
      <c r="S198"/>
      <c r="T198"/>
      <c r="U198"/>
      <c r="V198"/>
      <c r="W198"/>
    </row>
    <row r="199" spans="1:23">
      <c r="A199" s="39"/>
      <c r="B199">
        <f>+'Ark1'!C3081</f>
        <v>2019</v>
      </c>
      <c r="C199">
        <f>+'Ark1'!M3081</f>
        <v>48</v>
      </c>
      <c r="D199">
        <f>+'Ark1'!Q3081</f>
        <v>71</v>
      </c>
      <c r="E199" s="9">
        <f>+'Ark1'!R3081</f>
        <v>95</v>
      </c>
      <c r="F199" s="9">
        <f>+'Ark1'!S3081</f>
        <v>95</v>
      </c>
      <c r="G199" s="96">
        <f>+'Ark1'!T3081</f>
        <v>0.65871585078352524</v>
      </c>
      <c r="H199" s="96">
        <f>+'Ark1'!U3081</f>
        <v>0.77308347576412284</v>
      </c>
      <c r="I199" s="96">
        <f>+'Ark1'!Y3081</f>
        <v>178.49789473684211</v>
      </c>
      <c r="J199" s="96">
        <f>+'Ark1'!AA3081</f>
        <v>33.764581190002936</v>
      </c>
      <c r="K199" s="96">
        <f t="shared" si="6"/>
        <v>3.7187061403508772</v>
      </c>
      <c r="L199" s="9">
        <f t="shared" si="7"/>
        <v>1.3380281690140845</v>
      </c>
      <c r="M199" s="39"/>
      <c r="P199"/>
      <c r="Q199"/>
      <c r="R199"/>
      <c r="S199"/>
      <c r="T199"/>
      <c r="U199"/>
      <c r="V199"/>
      <c r="W199"/>
    </row>
    <row r="200" spans="1:23">
      <c r="A200" s="39"/>
      <c r="B200">
        <f>+'Ark1'!C3082</f>
        <v>2019</v>
      </c>
      <c r="C200">
        <f>+'Ark1'!M3082</f>
        <v>49</v>
      </c>
      <c r="D200">
        <f>+'Ark1'!Q3082</f>
        <v>82</v>
      </c>
      <c r="E200" s="9">
        <f>+'Ark1'!R3082</f>
        <v>115</v>
      </c>
      <c r="F200" s="9">
        <f>+'Ark1'!S3082</f>
        <v>115</v>
      </c>
      <c r="G200" s="96">
        <f>+'Ark1'!T3082</f>
        <v>0.79739287200110942</v>
      </c>
      <c r="H200" s="96">
        <f>+'Ark1'!U3082</f>
        <v>0.96141033607587678</v>
      </c>
      <c r="I200" s="96">
        <f>+'Ark1'!Y3082</f>
        <v>183.37547826086964</v>
      </c>
      <c r="J200" s="96">
        <f>+'Ark1'!AA3082</f>
        <v>28.631561066750553</v>
      </c>
      <c r="K200" s="96">
        <f t="shared" si="6"/>
        <v>3.7423566992014212</v>
      </c>
      <c r="L200" s="9">
        <f t="shared" si="7"/>
        <v>1.4024390243902438</v>
      </c>
      <c r="M200" s="39"/>
      <c r="P200"/>
      <c r="Q200"/>
      <c r="R200"/>
      <c r="S200"/>
      <c r="T200"/>
      <c r="U200"/>
      <c r="V200"/>
      <c r="W200"/>
    </row>
    <row r="201" spans="1:23">
      <c r="A201" s="39"/>
      <c r="B201">
        <f>+'Ark1'!C3083</f>
        <v>2019</v>
      </c>
      <c r="C201">
        <f>+'Ark1'!M3083</f>
        <v>50</v>
      </c>
      <c r="D201">
        <f>+'Ark1'!Q3083</f>
        <v>95</v>
      </c>
      <c r="E201" s="9">
        <f>+'Ark1'!R3083</f>
        <v>135</v>
      </c>
      <c r="F201" s="9">
        <f>+'Ark1'!S3083</f>
        <v>135</v>
      </c>
      <c r="G201" s="96">
        <f>+'Ark1'!T3083</f>
        <v>0.9360698932186936</v>
      </c>
      <c r="H201" s="96">
        <f>+'Ark1'!U3083</f>
        <v>1.1207638332627452</v>
      </c>
      <c r="I201" s="96">
        <f>+'Ark1'!Y3083</f>
        <v>182.10029629629636</v>
      </c>
      <c r="J201" s="96">
        <f>+'Ark1'!AA3083</f>
        <v>34.65607932219487</v>
      </c>
      <c r="K201" s="96">
        <f t="shared" si="6"/>
        <v>3.6420059259259272</v>
      </c>
      <c r="L201" s="9">
        <f t="shared" si="7"/>
        <v>1.4210526315789473</v>
      </c>
      <c r="M201" s="39"/>
      <c r="P201"/>
      <c r="Q201"/>
      <c r="R201"/>
      <c r="S201"/>
      <c r="T201"/>
      <c r="U201"/>
      <c r="V201"/>
      <c r="W201"/>
    </row>
    <row r="202" spans="1:23">
      <c r="A202" s="39"/>
      <c r="B202">
        <f>+'Ark1'!C3084</f>
        <v>2019</v>
      </c>
      <c r="C202">
        <f>+'Ark1'!M3084</f>
        <v>51</v>
      </c>
      <c r="D202">
        <f>+'Ark1'!Q3084</f>
        <v>129</v>
      </c>
      <c r="E202" s="9">
        <f>+'Ark1'!R3084</f>
        <v>203</v>
      </c>
      <c r="F202" s="9">
        <f>+'Ark1'!S3084</f>
        <v>203</v>
      </c>
      <c r="G202" s="96">
        <f>+'Ark1'!T3084</f>
        <v>1.4075717653584803</v>
      </c>
      <c r="H202" s="96">
        <f>+'Ark1'!U3084</f>
        <v>1.6589019281382913</v>
      </c>
      <c r="I202" s="96">
        <f>+'Ark1'!Y3084</f>
        <v>179.24827586206908</v>
      </c>
      <c r="J202" s="96">
        <f>+'Ark1'!AA3084</f>
        <v>31.572853190734676</v>
      </c>
      <c r="K202" s="96">
        <f t="shared" si="6"/>
        <v>3.5146720757268448</v>
      </c>
      <c r="L202" s="9">
        <f t="shared" si="7"/>
        <v>1.5736434108527131</v>
      </c>
      <c r="M202" s="39"/>
      <c r="P202"/>
      <c r="Q202"/>
      <c r="R202"/>
      <c r="S202"/>
      <c r="T202"/>
      <c r="U202"/>
      <c r="V202"/>
      <c r="W202"/>
    </row>
    <row r="203" spans="1:23">
      <c r="A203" s="39"/>
      <c r="B203">
        <f>+'Ark1'!C3085</f>
        <v>2019</v>
      </c>
      <c r="C203">
        <f>+'Ark1'!M3085</f>
        <v>52</v>
      </c>
      <c r="D203">
        <f>+'Ark1'!Q3085</f>
        <v>157</v>
      </c>
      <c r="E203" s="9">
        <f>+'Ark1'!R3085</f>
        <v>272</v>
      </c>
      <c r="F203" s="9">
        <f>+'Ark1'!S3085</f>
        <v>272</v>
      </c>
      <c r="G203" s="96">
        <f>+'Ark1'!T3085</f>
        <v>1.8860074885591465</v>
      </c>
      <c r="H203" s="96">
        <f>+'Ark1'!U3085</f>
        <v>2.1292736645204404</v>
      </c>
      <c r="I203" s="96">
        <f>+'Ark1'!Y3085</f>
        <v>171.70893382352935</v>
      </c>
      <c r="J203" s="96">
        <f>+'Ark1'!AA3085</f>
        <v>31.967135812034201</v>
      </c>
      <c r="K203" s="96">
        <f t="shared" si="6"/>
        <v>3.3020948812217181</v>
      </c>
      <c r="L203" s="9">
        <f t="shared" si="7"/>
        <v>1.7324840764331211</v>
      </c>
      <c r="M203" s="39"/>
      <c r="P203"/>
      <c r="Q203"/>
      <c r="R203"/>
      <c r="S203"/>
      <c r="T203"/>
      <c r="U203"/>
      <c r="V203"/>
      <c r="W203"/>
    </row>
    <row r="204" spans="1:23">
      <c r="A204" s="39"/>
      <c r="B204">
        <f>+'Ark1'!C3086</f>
        <v>2019</v>
      </c>
      <c r="C204">
        <f>+'Ark1'!M3086</f>
        <v>53</v>
      </c>
      <c r="D204">
        <f>+'Ark1'!Q3086</f>
        <v>183</v>
      </c>
      <c r="E204" s="9">
        <f>+'Ark1'!R3086</f>
        <v>338</v>
      </c>
      <c r="F204" s="9">
        <f>+'Ark1'!S3086</f>
        <v>338</v>
      </c>
      <c r="G204" s="96">
        <f>+'Ark1'!T3086</f>
        <v>2.3436416585771735</v>
      </c>
      <c r="H204" s="96">
        <f>+'Ark1'!U3086</f>
        <v>2.6508753509860874</v>
      </c>
      <c r="I204" s="96">
        <f>+'Ark1'!Y3086</f>
        <v>172.02949704141997</v>
      </c>
      <c r="J204" s="96">
        <f>+'Ark1'!AA3086</f>
        <v>29.410594738684999</v>
      </c>
      <c r="K204" s="96">
        <f t="shared" si="6"/>
        <v>3.2458395668192446</v>
      </c>
      <c r="L204" s="9">
        <f t="shared" si="7"/>
        <v>1.8469945355191257</v>
      </c>
      <c r="M204" s="39"/>
      <c r="P204"/>
      <c r="Q204"/>
      <c r="R204"/>
      <c r="S204"/>
      <c r="T204"/>
      <c r="U204"/>
      <c r="V204"/>
      <c r="W204"/>
    </row>
    <row r="205" spans="1:23">
      <c r="A205" s="39"/>
      <c r="B205">
        <f>+'Ark1'!C3087</f>
        <v>2019</v>
      </c>
      <c r="C205">
        <f>+'Ark1'!M3087</f>
        <v>54</v>
      </c>
      <c r="D205">
        <f>+'Ark1'!Q3087</f>
        <v>215</v>
      </c>
      <c r="E205" s="9">
        <f>+'Ark1'!R3087</f>
        <v>437</v>
      </c>
      <c r="F205" s="9">
        <f>+'Ark1'!S3087</f>
        <v>437</v>
      </c>
      <c r="G205" s="96">
        <f>+'Ark1'!T3087</f>
        <v>3.0300929136042156</v>
      </c>
      <c r="H205" s="96">
        <f>+'Ark1'!U3087</f>
        <v>3.3215126035862004</v>
      </c>
      <c r="I205" s="96">
        <f>+'Ark1'!Y3087</f>
        <v>166.71887871853542</v>
      </c>
      <c r="J205" s="96">
        <f>+'Ark1'!AA3087</f>
        <v>28.909531979023008</v>
      </c>
      <c r="K205" s="96">
        <f t="shared" si="6"/>
        <v>3.087386642935841</v>
      </c>
      <c r="L205" s="9">
        <f t="shared" si="7"/>
        <v>2.0325581395348835</v>
      </c>
      <c r="M205" s="39"/>
      <c r="P205"/>
      <c r="Q205"/>
      <c r="R205"/>
      <c r="S205"/>
      <c r="T205"/>
      <c r="U205"/>
      <c r="V205"/>
      <c r="W205"/>
    </row>
    <row r="206" spans="1:23">
      <c r="A206" s="39"/>
      <c r="B206">
        <f>+'Ark1'!C3088</f>
        <v>2019</v>
      </c>
      <c r="C206">
        <f>+'Ark1'!M3088</f>
        <v>55</v>
      </c>
      <c r="D206">
        <f>+'Ark1'!Q3088</f>
        <v>232</v>
      </c>
      <c r="E206" s="9">
        <f>+'Ark1'!R3088</f>
        <v>572</v>
      </c>
      <c r="F206" s="9">
        <f>+'Ark1'!S3088</f>
        <v>572</v>
      </c>
      <c r="G206" s="96">
        <f>+'Ark1'!T3088</f>
        <v>3.9661628068229096</v>
      </c>
      <c r="H206" s="96">
        <f>+'Ark1'!U3088</f>
        <v>4.3222548089482222</v>
      </c>
      <c r="I206" s="96">
        <f>+'Ark1'!Y3088</f>
        <v>165.74660839160828</v>
      </c>
      <c r="J206" s="96">
        <f>+'Ark1'!AA3088</f>
        <v>29.716901621695321</v>
      </c>
      <c r="K206" s="96">
        <f t="shared" si="6"/>
        <v>3.0135746980292413</v>
      </c>
      <c r="L206" s="9">
        <f t="shared" si="7"/>
        <v>2.4655172413793105</v>
      </c>
      <c r="M206" s="39"/>
      <c r="P206"/>
      <c r="Q206"/>
      <c r="R206"/>
      <c r="S206"/>
      <c r="T206"/>
      <c r="U206"/>
      <c r="V206"/>
      <c r="W206"/>
    </row>
    <row r="207" spans="1:23">
      <c r="A207" s="39"/>
      <c r="B207">
        <f>+'Ark1'!C3089</f>
        <v>2019</v>
      </c>
      <c r="C207">
        <f>+'Ark1'!M3089</f>
        <v>56</v>
      </c>
      <c r="D207">
        <f>+'Ark1'!Q3089</f>
        <v>285</v>
      </c>
      <c r="E207" s="9">
        <f>+'Ark1'!R3089</f>
        <v>720</v>
      </c>
      <c r="F207" s="9">
        <f>+'Ark1'!S3089</f>
        <v>720</v>
      </c>
      <c r="G207" s="96">
        <f>+'Ark1'!T3089</f>
        <v>4.9923727638330311</v>
      </c>
      <c r="H207" s="96">
        <f>+'Ark1'!U3089</f>
        <v>5.3011074269317469</v>
      </c>
      <c r="I207" s="96">
        <f>+'Ark1'!Y3089</f>
        <v>161.496986111111</v>
      </c>
      <c r="J207" s="96">
        <f>+'Ark1'!AA3089</f>
        <v>27.877703505168142</v>
      </c>
      <c r="K207" s="96">
        <f t="shared" si="6"/>
        <v>2.8838747519841248</v>
      </c>
      <c r="L207" s="9">
        <f t="shared" si="7"/>
        <v>2.5263157894736841</v>
      </c>
      <c r="M207" s="39"/>
      <c r="P207"/>
      <c r="Q207"/>
      <c r="R207"/>
      <c r="S207"/>
      <c r="T207"/>
      <c r="U207"/>
      <c r="V207"/>
      <c r="W207"/>
    </row>
    <row r="208" spans="1:23">
      <c r="A208" s="39"/>
      <c r="B208">
        <f>+'Ark1'!C3090</f>
        <v>2019</v>
      </c>
      <c r="C208">
        <f>+'Ark1'!M3090</f>
        <v>57</v>
      </c>
      <c r="D208">
        <f>+'Ark1'!Q3090</f>
        <v>310</v>
      </c>
      <c r="E208" s="9">
        <f>+'Ark1'!R3090</f>
        <v>896</v>
      </c>
      <c r="F208" s="9">
        <f>+'Ark1'!S3090</f>
        <v>896</v>
      </c>
      <c r="G208" s="96">
        <f>+'Ark1'!T3090</f>
        <v>6.2127305505477741</v>
      </c>
      <c r="H208" s="96">
        <f>+'Ark1'!U3090</f>
        <v>6.4805123222958398</v>
      </c>
      <c r="I208" s="96">
        <f>+'Ark1'!Y3090</f>
        <v>158.64691964285723</v>
      </c>
      <c r="J208" s="96">
        <f>+'Ark1'!AA3090</f>
        <v>27.459206596245721</v>
      </c>
      <c r="K208" s="96">
        <f t="shared" si="6"/>
        <v>2.7832792919799512</v>
      </c>
      <c r="L208" s="9">
        <f t="shared" si="7"/>
        <v>2.8903225806451611</v>
      </c>
      <c r="M208" s="39"/>
      <c r="P208"/>
      <c r="Q208"/>
      <c r="R208"/>
      <c r="S208"/>
      <c r="T208"/>
      <c r="U208"/>
      <c r="V208"/>
      <c r="W208"/>
    </row>
    <row r="209" spans="1:23">
      <c r="A209" s="39"/>
      <c r="B209">
        <f>+'Ark1'!C3091</f>
        <v>2019</v>
      </c>
      <c r="C209">
        <f>+'Ark1'!M3091</f>
        <v>58</v>
      </c>
      <c r="D209">
        <f>+'Ark1'!Q3091</f>
        <v>297</v>
      </c>
      <c r="E209" s="9">
        <f>+'Ark1'!R3091</f>
        <v>1052</v>
      </c>
      <c r="F209" s="9">
        <f>+'Ark1'!S3091</f>
        <v>1052</v>
      </c>
      <c r="G209" s="96">
        <f>+'Ark1'!T3091</f>
        <v>7.2944113160449309</v>
      </c>
      <c r="H209" s="96">
        <f>+'Ark1'!U3091</f>
        <v>7.5031764839434212</v>
      </c>
      <c r="I209" s="96">
        <f>+'Ark1'!Y3091</f>
        <v>156.44429657794669</v>
      </c>
      <c r="J209" s="96">
        <f>+'Ark1'!AA3091</f>
        <v>27.540870696580619</v>
      </c>
      <c r="K209" s="96">
        <f t="shared" si="6"/>
        <v>2.6973154582404599</v>
      </c>
      <c r="L209" s="9">
        <f t="shared" si="7"/>
        <v>3.542087542087542</v>
      </c>
      <c r="M209" s="39"/>
      <c r="P209"/>
      <c r="Q209"/>
      <c r="R209"/>
      <c r="S209"/>
      <c r="T209"/>
      <c r="U209"/>
      <c r="V209"/>
      <c r="W209"/>
    </row>
    <row r="210" spans="1:23">
      <c r="A210" s="39"/>
      <c r="B210">
        <f>+'Ark1'!C3092</f>
        <v>2019</v>
      </c>
      <c r="C210">
        <f>+'Ark1'!M3092</f>
        <v>59</v>
      </c>
      <c r="D210">
        <f>+'Ark1'!Q3092</f>
        <v>322</v>
      </c>
      <c r="E210" s="9">
        <f>+'Ark1'!R3092</f>
        <v>1242</v>
      </c>
      <c r="F210" s="9">
        <f>+'Ark1'!S3092</f>
        <v>1242</v>
      </c>
      <c r="G210" s="96">
        <f>+'Ark1'!T3092</f>
        <v>8.6118430176119816</v>
      </c>
      <c r="H210" s="96">
        <f>+'Ark1'!U3092</f>
        <v>8.7166407639426744</v>
      </c>
      <c r="I210" s="96">
        <f>+'Ark1'!Y3092</f>
        <v>153.94226247987103</v>
      </c>
      <c r="J210" s="96">
        <f>+'Ark1'!AA3092</f>
        <v>27.899911478375529</v>
      </c>
      <c r="K210" s="96">
        <f t="shared" si="6"/>
        <v>2.6091908894893394</v>
      </c>
      <c r="L210" s="9">
        <f t="shared" si="7"/>
        <v>3.8571428571428572</v>
      </c>
      <c r="M210" s="39"/>
      <c r="P210"/>
      <c r="Q210"/>
      <c r="R210"/>
      <c r="S210"/>
      <c r="T210"/>
      <c r="U210"/>
      <c r="V210"/>
      <c r="W210"/>
    </row>
    <row r="211" spans="1:23">
      <c r="A211" s="39"/>
      <c r="B211">
        <f>+'Ark1'!C3093</f>
        <v>2019</v>
      </c>
      <c r="C211">
        <f>+'Ark1'!M3093</f>
        <v>60</v>
      </c>
      <c r="D211">
        <f>+'Ark1'!Q3093</f>
        <v>325</v>
      </c>
      <c r="E211" s="9">
        <f>+'Ark1'!R3093</f>
        <v>1323</v>
      </c>
      <c r="F211" s="9">
        <f>+'Ark1'!S3093</f>
        <v>1323</v>
      </c>
      <c r="G211" s="96">
        <f>+'Ark1'!T3093</f>
        <v>9.1734849535432001</v>
      </c>
      <c r="H211" s="96">
        <f>+'Ark1'!U3093</f>
        <v>9.0767667382581863</v>
      </c>
      <c r="I211" s="96">
        <f>+'Ark1'!Y3093</f>
        <v>150.48792139077867</v>
      </c>
      <c r="J211" s="96">
        <f>+'Ark1'!AA3093</f>
        <v>25.776020065529003</v>
      </c>
      <c r="K211" s="96">
        <f t="shared" si="6"/>
        <v>2.5081320231796442</v>
      </c>
      <c r="L211" s="9">
        <f t="shared" si="7"/>
        <v>4.0707692307692307</v>
      </c>
      <c r="M211" s="39"/>
      <c r="P211"/>
      <c r="Q211"/>
      <c r="R211"/>
      <c r="S211"/>
      <c r="T211"/>
      <c r="U211"/>
      <c r="V211"/>
      <c r="W211"/>
    </row>
    <row r="212" spans="1:23">
      <c r="A212" s="39"/>
      <c r="B212">
        <f>+'Ark1'!C3094</f>
        <v>2019</v>
      </c>
      <c r="C212">
        <f>+'Ark1'!M3094</f>
        <v>61</v>
      </c>
      <c r="D212">
        <f>+'Ark1'!Q3094</f>
        <v>327</v>
      </c>
      <c r="E212" s="9">
        <f>+'Ark1'!R3094</f>
        <v>1451</v>
      </c>
      <c r="F212" s="9">
        <f>+'Ark1'!S3094</f>
        <v>1451</v>
      </c>
      <c r="G212" s="96">
        <f>+'Ark1'!T3094</f>
        <v>10.061017889335737</v>
      </c>
      <c r="H212" s="96">
        <f>+'Ark1'!U3094</f>
        <v>9.7511163853687055</v>
      </c>
      <c r="I212" s="96">
        <f>+'Ark1'!Y3094</f>
        <v>147.40670572019295</v>
      </c>
      <c r="J212" s="96">
        <f>+'Ark1'!AA3094</f>
        <v>26.357344519105201</v>
      </c>
      <c r="K212" s="96">
        <f t="shared" si="6"/>
        <v>2.4165033724621794</v>
      </c>
      <c r="L212" s="9">
        <f t="shared" si="7"/>
        <v>4.4373088685015292</v>
      </c>
      <c r="M212" s="39"/>
      <c r="P212"/>
      <c r="Q212"/>
      <c r="R212"/>
      <c r="S212"/>
      <c r="T212"/>
      <c r="U212"/>
      <c r="V212"/>
      <c r="W212"/>
    </row>
    <row r="213" spans="1:23">
      <c r="A213" s="39"/>
      <c r="B213">
        <f>+'Ark1'!C3095</f>
        <v>2019</v>
      </c>
      <c r="C213">
        <f>+'Ark1'!M3095</f>
        <v>62</v>
      </c>
      <c r="D213">
        <f>+'Ark1'!Q3095</f>
        <v>326</v>
      </c>
      <c r="E213" s="9">
        <f>+'Ark1'!R3095</f>
        <v>1432</v>
      </c>
      <c r="F213" s="9">
        <f>+'Ark1'!S3095</f>
        <v>1432</v>
      </c>
      <c r="G213" s="96">
        <f>+'Ark1'!T3095</f>
        <v>9.9292747191790323</v>
      </c>
      <c r="H213" s="96">
        <f>+'Ark1'!U3095</f>
        <v>9.3658388584626184</v>
      </c>
      <c r="I213" s="96">
        <f>+'Ark1'!Y3095</f>
        <v>143.46104050279325</v>
      </c>
      <c r="J213" s="96">
        <f>+'Ark1'!AA3095</f>
        <v>25.091087671750152</v>
      </c>
      <c r="K213" s="96">
        <f t="shared" si="6"/>
        <v>2.3138877500450525</v>
      </c>
      <c r="L213" s="9">
        <f t="shared" si="7"/>
        <v>4.3926380368098163</v>
      </c>
      <c r="M213" s="39"/>
      <c r="P213"/>
      <c r="Q213"/>
      <c r="R213"/>
      <c r="S213"/>
      <c r="T213"/>
      <c r="U213"/>
      <c r="V213"/>
      <c r="W213"/>
    </row>
    <row r="214" spans="1:23">
      <c r="A214" s="39"/>
      <c r="B214">
        <f>+'Ark1'!C3096</f>
        <v>2019</v>
      </c>
      <c r="C214">
        <f>+'Ark1'!M3096</f>
        <v>63</v>
      </c>
      <c r="D214">
        <f>+'Ark1'!Q3096</f>
        <v>290</v>
      </c>
      <c r="E214" s="9">
        <f>+'Ark1'!R3096</f>
        <v>1391</v>
      </c>
      <c r="F214" s="9">
        <f>+'Ark1'!S3096</f>
        <v>1391</v>
      </c>
      <c r="G214" s="96">
        <f>+'Ark1'!T3096</f>
        <v>9.6449868256829845</v>
      </c>
      <c r="H214" s="96">
        <f>+'Ark1'!U3096</f>
        <v>8.8727181630143743</v>
      </c>
      <c r="I214" s="96">
        <f>+'Ark1'!Y3096</f>
        <v>139.91358015815959</v>
      </c>
      <c r="J214" s="96">
        <f>+'Ark1'!AA3096</f>
        <v>25.644597344238797</v>
      </c>
      <c r="K214" s="96">
        <f t="shared" si="6"/>
        <v>2.220850478700946</v>
      </c>
      <c r="L214" s="9">
        <f t="shared" si="7"/>
        <v>4.796551724137931</v>
      </c>
      <c r="M214" s="39"/>
      <c r="P214"/>
      <c r="Q214"/>
      <c r="R214"/>
      <c r="S214"/>
      <c r="T214"/>
      <c r="U214"/>
      <c r="V214"/>
      <c r="W214"/>
    </row>
    <row r="215" spans="1:23">
      <c r="A215" s="39"/>
      <c r="B215">
        <f>+'Ark1'!C3097</f>
        <v>2019</v>
      </c>
      <c r="C215">
        <f>+'Ark1'!M3097</f>
        <v>64</v>
      </c>
      <c r="D215">
        <f>+'Ark1'!Q3097</f>
        <v>271</v>
      </c>
      <c r="E215" s="9">
        <f>+'Ark1'!R3097</f>
        <v>1109</v>
      </c>
      <c r="F215" s="9">
        <f>+'Ark1'!S3097</f>
        <v>1109</v>
      </c>
      <c r="G215" s="96">
        <f>+'Ark1'!T3097</f>
        <v>7.6896408265150482</v>
      </c>
      <c r="H215" s="96">
        <f>+'Ark1'!U3097</f>
        <v>6.9315757776629905</v>
      </c>
      <c r="I215" s="96">
        <f>+'Ark1'!Y3097</f>
        <v>137.09788097385021</v>
      </c>
      <c r="J215" s="96">
        <f>+'Ark1'!AA3097</f>
        <v>24.504917596320272</v>
      </c>
      <c r="K215" s="96">
        <f t="shared" si="6"/>
        <v>2.1421543902164095</v>
      </c>
      <c r="L215" s="9">
        <f t="shared" si="7"/>
        <v>4.0922509225092254</v>
      </c>
      <c r="M215" s="39"/>
      <c r="P215"/>
      <c r="Q215"/>
      <c r="R215"/>
      <c r="S215"/>
      <c r="T215"/>
      <c r="U215"/>
      <c r="V215"/>
      <c r="W215"/>
    </row>
    <row r="216" spans="1:23">
      <c r="A216" s="39"/>
      <c r="B216">
        <f>+'Ark1'!C3098</f>
        <v>2019</v>
      </c>
      <c r="C216">
        <f>+'Ark1'!M3098</f>
        <v>65</v>
      </c>
      <c r="D216">
        <f>+'Ark1'!Q3098</f>
        <v>284</v>
      </c>
      <c r="E216" s="9">
        <f>+'Ark1'!R3098</f>
        <v>1246</v>
      </c>
      <c r="F216" s="9">
        <f>+'Ark1'!S3098</f>
        <v>1246</v>
      </c>
      <c r="G216" s="96">
        <f>+'Ark1'!T3098</f>
        <v>8.6395784218555001</v>
      </c>
      <c r="H216" s="96">
        <f>+'Ark1'!U3098</f>
        <v>7.7756647821276301</v>
      </c>
      <c r="I216" s="96">
        <f>+'Ark1'!Y3098</f>
        <v>136.88308988764064</v>
      </c>
      <c r="J216" s="96">
        <f>+'Ark1'!AA3098</f>
        <v>25.172958117558245</v>
      </c>
      <c r="K216" s="96">
        <f t="shared" si="6"/>
        <v>2.1058936905790868</v>
      </c>
      <c r="L216" s="9">
        <f t="shared" si="7"/>
        <v>4.387323943661972</v>
      </c>
      <c r="M216" s="39"/>
      <c r="P216"/>
      <c r="Q216"/>
      <c r="R216"/>
      <c r="S216"/>
      <c r="T216"/>
      <c r="U216"/>
      <c r="V216"/>
      <c r="W216"/>
    </row>
    <row r="217" spans="1:23">
      <c r="A217" s="39"/>
      <c r="B217">
        <f>+'Ark1'!C3099</f>
        <v>2019</v>
      </c>
      <c r="C217">
        <f>+'Ark1'!M3099</f>
        <v>66</v>
      </c>
      <c r="D217">
        <f>+'Ark1'!Q3099</f>
        <v>0</v>
      </c>
      <c r="E217" s="9">
        <f>+'Ark1'!R3099</f>
        <v>0</v>
      </c>
      <c r="F217" s="9">
        <f>+'Ark1'!S3099</f>
        <v>0</v>
      </c>
      <c r="G217" s="96">
        <f>+'Ark1'!T3099</f>
        <v>0</v>
      </c>
      <c r="H217" s="96">
        <f>+'Ark1'!U3099</f>
        <v>0</v>
      </c>
      <c r="I217" s="96">
        <f>+'Ark1'!Y3099</f>
        <v>0</v>
      </c>
      <c r="J217" s="96">
        <f>+'Ark1'!AA3099</f>
        <v>0</v>
      </c>
      <c r="K217" s="96">
        <f t="shared" si="6"/>
        <v>0</v>
      </c>
      <c r="L217" s="9" t="e">
        <f t="shared" si="7"/>
        <v>#DIV/0!</v>
      </c>
      <c r="M217" s="39"/>
      <c r="P217"/>
      <c r="Q217"/>
      <c r="R217"/>
      <c r="S217"/>
      <c r="T217"/>
      <c r="U217"/>
      <c r="V217"/>
      <c r="W217"/>
    </row>
    <row r="218" spans="1:23">
      <c r="A218" s="39"/>
      <c r="B218">
        <f>+'Ark1'!C3100</f>
        <v>2019</v>
      </c>
      <c r="C218">
        <f>+'Ark1'!M3100</f>
        <v>67</v>
      </c>
      <c r="D218">
        <f>+'Ark1'!Q3100</f>
        <v>0</v>
      </c>
      <c r="E218" s="9">
        <f>+'Ark1'!R3100</f>
        <v>0</v>
      </c>
      <c r="F218" s="9">
        <f>+'Ark1'!S3100</f>
        <v>0</v>
      </c>
      <c r="G218" s="96">
        <f>+'Ark1'!T3100</f>
        <v>0</v>
      </c>
      <c r="H218" s="96">
        <f>+'Ark1'!U3100</f>
        <v>0</v>
      </c>
      <c r="I218" s="96">
        <f>+'Ark1'!Y3100</f>
        <v>0</v>
      </c>
      <c r="J218" s="96">
        <f>+'Ark1'!AA3100</f>
        <v>0</v>
      </c>
      <c r="K218" s="96">
        <f t="shared" si="6"/>
        <v>0</v>
      </c>
      <c r="L218" s="9" t="e">
        <f t="shared" si="7"/>
        <v>#DIV/0!</v>
      </c>
      <c r="M218" s="39"/>
      <c r="P218"/>
      <c r="Q218"/>
      <c r="R218"/>
      <c r="S218"/>
      <c r="T218"/>
      <c r="U218"/>
      <c r="V218"/>
      <c r="W218"/>
    </row>
    <row r="219" spans="1:23">
      <c r="A219" s="39"/>
      <c r="B219">
        <f>+'Ark1'!C3101</f>
        <v>2019</v>
      </c>
      <c r="C219">
        <f>+'Ark1'!M3101</f>
        <v>68</v>
      </c>
      <c r="D219">
        <f>+'Ark1'!Q3101</f>
        <v>0</v>
      </c>
      <c r="E219" s="9">
        <f>+'Ark1'!R3101</f>
        <v>0</v>
      </c>
      <c r="F219" s="9">
        <f>+'Ark1'!S3101</f>
        <v>0</v>
      </c>
      <c r="G219" s="96">
        <f>+'Ark1'!T3101</f>
        <v>0</v>
      </c>
      <c r="H219" s="96">
        <f>+'Ark1'!U3101</f>
        <v>0</v>
      </c>
      <c r="I219" s="96">
        <f>+'Ark1'!Y3101</f>
        <v>0</v>
      </c>
      <c r="J219" s="96">
        <f>+'Ark1'!AA3101</f>
        <v>0</v>
      </c>
      <c r="K219" s="96">
        <f t="shared" si="6"/>
        <v>0</v>
      </c>
      <c r="L219" s="9" t="e">
        <f t="shared" si="7"/>
        <v>#DIV/0!</v>
      </c>
      <c r="M219" s="39"/>
      <c r="P219"/>
      <c r="Q219"/>
      <c r="R219"/>
      <c r="S219"/>
      <c r="T219"/>
      <c r="U219"/>
      <c r="V219"/>
      <c r="W219"/>
    </row>
    <row r="220" spans="1:23">
      <c r="A220" s="39"/>
      <c r="B220">
        <f>+'Ark1'!C3102</f>
        <v>2018</v>
      </c>
      <c r="C220">
        <f>+'Ark1'!M3102</f>
        <v>0</v>
      </c>
      <c r="D220">
        <f>+'Ark1'!Q3102</f>
        <v>1</v>
      </c>
      <c r="E220" s="9">
        <f>+'Ark1'!R3102</f>
        <v>1</v>
      </c>
      <c r="F220" s="9">
        <f>+'Ark1'!S3102</f>
        <v>0</v>
      </c>
      <c r="G220" s="96">
        <f>+'Ark1'!T3102</f>
        <v>6.4487005868317506E-3</v>
      </c>
      <c r="H220" s="96">
        <f>+'Ark1'!U3102</f>
        <v>0</v>
      </c>
      <c r="I220" s="96">
        <f>+'Ark1'!Y3102</f>
        <v>0</v>
      </c>
      <c r="J220" s="96">
        <f>+'Ark1'!AA3102</f>
        <v>0</v>
      </c>
      <c r="K220" s="96" t="e">
        <f t="shared" si="6"/>
        <v>#DIV/0!</v>
      </c>
      <c r="L220" s="9">
        <f t="shared" si="7"/>
        <v>1</v>
      </c>
      <c r="M220" s="39"/>
      <c r="P220"/>
      <c r="Q220"/>
      <c r="R220"/>
      <c r="S220"/>
      <c r="T220"/>
      <c r="U220"/>
      <c r="V220"/>
      <c r="W220"/>
    </row>
    <row r="221" spans="1:23">
      <c r="A221" s="39"/>
      <c r="B221" s="47">
        <f>+'Ark1'!C3103</f>
        <v>2018</v>
      </c>
      <c r="C221" s="47">
        <f>+'Ark1'!M3103</f>
        <v>35</v>
      </c>
      <c r="D221" s="47">
        <f>+'Ark1'!Q3103</f>
        <v>27</v>
      </c>
      <c r="E221" s="65">
        <f>+'Ark1'!R3103</f>
        <v>46</v>
      </c>
      <c r="F221" s="65">
        <f>+'Ark1'!S3103</f>
        <v>46</v>
      </c>
      <c r="G221" s="101">
        <f>+'Ark1'!T3103</f>
        <v>0.29664022699426074</v>
      </c>
      <c r="H221" s="101">
        <f>+'Ark1'!U3103</f>
        <v>0.43877298891401106</v>
      </c>
      <c r="I221" s="101">
        <f>+'Ark1'!Y3103</f>
        <v>226.7217391304348</v>
      </c>
      <c r="J221" s="101">
        <f>+'Ark1'!AA3103</f>
        <v>48.303483144923682</v>
      </c>
      <c r="K221" s="101">
        <f t="shared" si="6"/>
        <v>6.4777639751552796</v>
      </c>
      <c r="L221" s="65">
        <f t="shared" si="7"/>
        <v>1.7037037037037037</v>
      </c>
      <c r="M221" s="39"/>
      <c r="P221"/>
      <c r="Q221"/>
      <c r="R221"/>
      <c r="S221"/>
      <c r="T221"/>
      <c r="U221"/>
      <c r="V221"/>
      <c r="W221"/>
    </row>
    <row r="222" spans="1:23">
      <c r="A222" s="39"/>
      <c r="B222" s="47">
        <f>+'Ark1'!C3104</f>
        <v>2018</v>
      </c>
      <c r="C222" s="47">
        <f>+'Ark1'!M3104</f>
        <v>36</v>
      </c>
      <c r="D222" s="47">
        <f>+'Ark1'!Q3104</f>
        <v>14</v>
      </c>
      <c r="E222" s="65">
        <f>+'Ark1'!R3104</f>
        <v>13</v>
      </c>
      <c r="F222" s="65">
        <f>+'Ark1'!S3104</f>
        <v>13</v>
      </c>
      <c r="G222" s="101">
        <f>+'Ark1'!T3104</f>
        <v>8.3833107628812797E-2</v>
      </c>
      <c r="H222" s="101">
        <f>+'Ark1'!U3104</f>
        <v>0.12895361948378922</v>
      </c>
      <c r="I222" s="101">
        <f>+'Ark1'!Y3104</f>
        <v>235.77692307692311</v>
      </c>
      <c r="J222" s="101">
        <f>+'Ark1'!AA3104</f>
        <v>21.566824731380304</v>
      </c>
      <c r="K222" s="101">
        <f t="shared" si="6"/>
        <v>6.5493589743589755</v>
      </c>
      <c r="L222" s="65">
        <f t="shared" si="7"/>
        <v>0.9285714285714286</v>
      </c>
      <c r="M222" s="39"/>
      <c r="P222"/>
      <c r="Q222"/>
      <c r="R222"/>
      <c r="S222"/>
      <c r="T222"/>
      <c r="U222"/>
      <c r="V222"/>
      <c r="W222"/>
    </row>
    <row r="223" spans="1:23">
      <c r="A223" s="39"/>
      <c r="B223" s="47">
        <f>+'Ark1'!C3105</f>
        <v>2018</v>
      </c>
      <c r="C223" s="47">
        <f>+'Ark1'!M3105</f>
        <v>37</v>
      </c>
      <c r="D223" s="47">
        <f>+'Ark1'!Q3105</f>
        <v>5</v>
      </c>
      <c r="E223" s="65">
        <f>+'Ark1'!R3105</f>
        <v>5</v>
      </c>
      <c r="F223" s="65">
        <f>+'Ark1'!S3105</f>
        <v>5</v>
      </c>
      <c r="G223" s="101">
        <f>+'Ark1'!T3105</f>
        <v>3.2243502934158751E-2</v>
      </c>
      <c r="H223" s="101">
        <f>+'Ark1'!U3105</f>
        <v>4.8912426352110322E-2</v>
      </c>
      <c r="I223" s="101">
        <f>+'Ark1'!Y3105</f>
        <v>232.52000000000004</v>
      </c>
      <c r="J223" s="101">
        <f>+'Ark1'!AA3105</f>
        <v>28.998924117973448</v>
      </c>
      <c r="K223" s="101">
        <f t="shared" si="6"/>
        <v>6.2843243243243254</v>
      </c>
      <c r="L223" s="65">
        <f t="shared" si="7"/>
        <v>1</v>
      </c>
      <c r="M223" s="39"/>
      <c r="P223"/>
      <c r="Q223"/>
      <c r="R223"/>
      <c r="S223"/>
      <c r="T223"/>
      <c r="U223"/>
      <c r="V223"/>
      <c r="W223"/>
    </row>
    <row r="224" spans="1:23">
      <c r="A224" s="39"/>
      <c r="B224" s="47">
        <f>+'Ark1'!C3106</f>
        <v>2018</v>
      </c>
      <c r="C224" s="47">
        <f>+'Ark1'!M3106</f>
        <v>38</v>
      </c>
      <c r="D224" s="47">
        <f>+'Ark1'!Q3106</f>
        <v>13</v>
      </c>
      <c r="E224" s="65">
        <f>+'Ark1'!R3106</f>
        <v>19</v>
      </c>
      <c r="F224" s="65">
        <f>+'Ark1'!S3106</f>
        <v>19</v>
      </c>
      <c r="G224" s="101">
        <f>+'Ark1'!T3106</f>
        <v>0.12252531114980331</v>
      </c>
      <c r="H224" s="101">
        <f>+'Ark1'!U3106</f>
        <v>0.19237232882764888</v>
      </c>
      <c r="I224" s="101">
        <f>+'Ark1'!Y3106</f>
        <v>240.6578947368422</v>
      </c>
      <c r="J224" s="101">
        <f>+'Ark1'!AA3106</f>
        <v>36.362289832787411</v>
      </c>
      <c r="K224" s="101">
        <f t="shared" si="6"/>
        <v>6.3331024930747946</v>
      </c>
      <c r="L224" s="65">
        <f t="shared" si="7"/>
        <v>1.4615384615384615</v>
      </c>
      <c r="M224" s="39"/>
      <c r="P224"/>
      <c r="Q224"/>
      <c r="R224"/>
      <c r="S224"/>
      <c r="T224"/>
      <c r="U224"/>
      <c r="V224"/>
      <c r="W224"/>
    </row>
    <row r="225" spans="1:23">
      <c r="A225" s="39"/>
      <c r="B225" s="47">
        <f>+'Ark1'!C3107</f>
        <v>2018</v>
      </c>
      <c r="C225" s="47">
        <f>+'Ark1'!M3107</f>
        <v>39</v>
      </c>
      <c r="D225" s="47">
        <f>+'Ark1'!Q3107</f>
        <v>13</v>
      </c>
      <c r="E225" s="65">
        <f>+'Ark1'!R3107</f>
        <v>16</v>
      </c>
      <c r="F225" s="65">
        <f>+'Ark1'!S3107</f>
        <v>16</v>
      </c>
      <c r="G225" s="101">
        <f>+'Ark1'!T3107</f>
        <v>0.103179209389308</v>
      </c>
      <c r="H225" s="101">
        <f>+'Ark1'!U3107</f>
        <v>0.14188221798542652</v>
      </c>
      <c r="I225" s="101">
        <f>+'Ark1'!Y3107</f>
        <v>210.77500000000001</v>
      </c>
      <c r="J225" s="101">
        <f>+'Ark1'!AA3107</f>
        <v>37.356851781166156</v>
      </c>
      <c r="K225" s="101">
        <f t="shared" si="6"/>
        <v>5.4044871794871794</v>
      </c>
      <c r="L225" s="65">
        <f t="shared" si="7"/>
        <v>1.2307692307692308</v>
      </c>
      <c r="M225" s="39"/>
      <c r="P225"/>
      <c r="Q225"/>
      <c r="R225"/>
      <c r="S225"/>
      <c r="T225"/>
      <c r="U225"/>
      <c r="V225"/>
      <c r="W225"/>
    </row>
    <row r="226" spans="1:23">
      <c r="A226" s="39"/>
      <c r="B226" s="47">
        <f>+'Ark1'!C3108</f>
        <v>2018</v>
      </c>
      <c r="C226" s="47">
        <f>+'Ark1'!M3108</f>
        <v>40</v>
      </c>
      <c r="D226" s="47">
        <f>+'Ark1'!Q3108</f>
        <v>13</v>
      </c>
      <c r="E226" s="65">
        <f>+'Ark1'!R3108</f>
        <v>19</v>
      </c>
      <c r="F226" s="65">
        <f>+'Ark1'!S3108</f>
        <v>19</v>
      </c>
      <c r="G226" s="101">
        <f>+'Ark1'!T3108</f>
        <v>0.12252531114980331</v>
      </c>
      <c r="H226" s="101">
        <f>+'Ark1'!U3108</f>
        <v>0.16590088666289063</v>
      </c>
      <c r="I226" s="101">
        <f>+'Ark1'!Y3108</f>
        <v>207.54210526315796</v>
      </c>
      <c r="J226" s="101">
        <f>+'Ark1'!AA3108</f>
        <v>36.282449226638995</v>
      </c>
      <c r="K226" s="101">
        <f t="shared" si="6"/>
        <v>5.1885526315789487</v>
      </c>
      <c r="L226" s="65">
        <f t="shared" si="7"/>
        <v>1.4615384615384615</v>
      </c>
      <c r="M226" s="39"/>
      <c r="P226"/>
      <c r="Q226"/>
      <c r="R226"/>
      <c r="S226"/>
      <c r="T226"/>
      <c r="U226"/>
      <c r="V226"/>
      <c r="W226"/>
    </row>
    <row r="227" spans="1:23">
      <c r="A227" s="39"/>
      <c r="B227" s="47">
        <f>+'Ark1'!C3109</f>
        <v>2018</v>
      </c>
      <c r="C227" s="47">
        <f>+'Ark1'!M3109</f>
        <v>41</v>
      </c>
      <c r="D227" s="47">
        <f>+'Ark1'!Q3109</f>
        <v>18</v>
      </c>
      <c r="E227" s="65">
        <f>+'Ark1'!R3109</f>
        <v>21</v>
      </c>
      <c r="F227" s="65">
        <f>+'Ark1'!S3109</f>
        <v>21</v>
      </c>
      <c r="G227" s="101">
        <f>+'Ark1'!T3109</f>
        <v>0.13542271232346681</v>
      </c>
      <c r="H227" s="101">
        <f>+'Ark1'!U3109</f>
        <v>0.20156076329806064</v>
      </c>
      <c r="I227" s="101">
        <f>+'Ark1'!Y3109</f>
        <v>228.13809523809527</v>
      </c>
      <c r="J227" s="101">
        <f>+'Ark1'!AA3109</f>
        <v>33.622901438361971</v>
      </c>
      <c r="K227" s="101">
        <f t="shared" si="6"/>
        <v>5.5643437862950069</v>
      </c>
      <c r="L227" s="65">
        <f t="shared" si="7"/>
        <v>1.1666666666666667</v>
      </c>
      <c r="M227" s="39"/>
      <c r="P227"/>
      <c r="Q227"/>
      <c r="R227"/>
      <c r="S227"/>
      <c r="T227"/>
      <c r="U227"/>
      <c r="V227"/>
      <c r="W227"/>
    </row>
    <row r="228" spans="1:23">
      <c r="A228" s="39"/>
      <c r="B228" s="47">
        <f>+'Ark1'!C3110</f>
        <v>2018</v>
      </c>
      <c r="C228" s="47">
        <f>+'Ark1'!M3110</f>
        <v>42</v>
      </c>
      <c r="D228" s="47">
        <f>+'Ark1'!Q3110</f>
        <v>22</v>
      </c>
      <c r="E228" s="65">
        <f>+'Ark1'!R3110</f>
        <v>25</v>
      </c>
      <c r="F228" s="65">
        <f>+'Ark1'!S3110</f>
        <v>25</v>
      </c>
      <c r="G228" s="101">
        <f>+'Ark1'!T3110</f>
        <v>0.16121751467079387</v>
      </c>
      <c r="H228" s="101">
        <f>+'Ark1'!U3110</f>
        <v>0.23241185760736957</v>
      </c>
      <c r="I228" s="101">
        <f>+'Ark1'!Y3110</f>
        <v>220.96799999999999</v>
      </c>
      <c r="J228" s="101">
        <f>+'Ark1'!AA3110</f>
        <v>22.65384241138808</v>
      </c>
      <c r="K228" s="101">
        <f t="shared" si="6"/>
        <v>5.2611428571428567</v>
      </c>
      <c r="L228" s="65">
        <f t="shared" si="7"/>
        <v>1.1363636363636365</v>
      </c>
      <c r="M228" s="39"/>
      <c r="P228"/>
      <c r="Q228"/>
      <c r="R228"/>
      <c r="S228"/>
      <c r="T228"/>
      <c r="U228"/>
      <c r="V228"/>
      <c r="W228"/>
    </row>
    <row r="229" spans="1:23">
      <c r="A229" s="39"/>
      <c r="B229" s="47">
        <f>+'Ark1'!C3111</f>
        <v>2018</v>
      </c>
      <c r="C229" s="47">
        <f>+'Ark1'!M3111</f>
        <v>43</v>
      </c>
      <c r="D229" s="47">
        <f>+'Ark1'!Q3111</f>
        <v>28</v>
      </c>
      <c r="E229" s="65">
        <f>+'Ark1'!R3111</f>
        <v>32</v>
      </c>
      <c r="F229" s="65">
        <f>+'Ark1'!S3111</f>
        <v>32</v>
      </c>
      <c r="G229" s="101">
        <f>+'Ark1'!T3111</f>
        <v>0.20635841877861599</v>
      </c>
      <c r="H229" s="101">
        <f>+'Ark1'!U3111</f>
        <v>0.27467276614916797</v>
      </c>
      <c r="I229" s="101">
        <f>+'Ark1'!Y3111</f>
        <v>204.02187499999999</v>
      </c>
      <c r="J229" s="101">
        <f>+'Ark1'!AA3111</f>
        <v>32.197522559731034</v>
      </c>
      <c r="K229" s="101">
        <f t="shared" si="6"/>
        <v>4.7446947674418603</v>
      </c>
      <c r="L229" s="65">
        <f t="shared" si="7"/>
        <v>1.1428571428571428</v>
      </c>
      <c r="M229" s="39"/>
      <c r="P229"/>
      <c r="Q229"/>
      <c r="R229"/>
      <c r="S229"/>
      <c r="T229"/>
      <c r="U229"/>
      <c r="V229"/>
      <c r="W229"/>
    </row>
    <row r="230" spans="1:23">
      <c r="A230" s="39"/>
      <c r="B230" s="47">
        <f>+'Ark1'!C3112</f>
        <v>2018</v>
      </c>
      <c r="C230" s="47">
        <f>+'Ark1'!M3112</f>
        <v>44</v>
      </c>
      <c r="D230" s="47">
        <f>+'Ark1'!Q3112</f>
        <v>36</v>
      </c>
      <c r="E230" s="65">
        <f>+'Ark1'!R3112</f>
        <v>46</v>
      </c>
      <c r="F230" s="65">
        <f>+'Ark1'!S3112</f>
        <v>46</v>
      </c>
      <c r="G230" s="101">
        <f>+'Ark1'!T3112</f>
        <v>0.29664022699426074</v>
      </c>
      <c r="H230" s="101">
        <f>+'Ark1'!U3112</f>
        <v>0.39536352606341096</v>
      </c>
      <c r="I230" s="101">
        <f>+'Ark1'!Y3112</f>
        <v>204.29130434782604</v>
      </c>
      <c r="J230" s="101">
        <f>+'Ark1'!AA3112</f>
        <v>34.09034560570025</v>
      </c>
      <c r="K230" s="101">
        <f t="shared" si="6"/>
        <v>4.6429841897233191</v>
      </c>
      <c r="L230" s="65">
        <f t="shared" si="7"/>
        <v>1.2777777777777777</v>
      </c>
      <c r="M230" s="39"/>
      <c r="P230"/>
      <c r="Q230"/>
      <c r="R230"/>
      <c r="S230"/>
      <c r="T230"/>
      <c r="U230"/>
      <c r="V230"/>
      <c r="W230"/>
    </row>
    <row r="231" spans="1:23">
      <c r="A231" s="39"/>
      <c r="B231" s="47">
        <f>+'Ark1'!C3113</f>
        <v>2018</v>
      </c>
      <c r="C231" s="47">
        <f>+'Ark1'!M3113</f>
        <v>45</v>
      </c>
      <c r="D231" s="47">
        <f>+'Ark1'!Q3113</f>
        <v>51</v>
      </c>
      <c r="E231" s="65">
        <f>+'Ark1'!R3113</f>
        <v>74</v>
      </c>
      <c r="F231" s="65">
        <f>+'Ark1'!S3113</f>
        <v>74</v>
      </c>
      <c r="G231" s="101">
        <f>+'Ark1'!T3113</f>
        <v>0.47720384342554967</v>
      </c>
      <c r="H231" s="101">
        <f>+'Ark1'!U3113</f>
        <v>0.61358463757705362</v>
      </c>
      <c r="I231" s="101">
        <f>+'Ark1'!Y3113</f>
        <v>197.08513513513503</v>
      </c>
      <c r="J231" s="101">
        <f>+'Ark1'!AA3113</f>
        <v>33.177506554862823</v>
      </c>
      <c r="K231" s="101">
        <f t="shared" si="6"/>
        <v>4.3796696696696671</v>
      </c>
      <c r="L231" s="65">
        <f t="shared" si="7"/>
        <v>1.4509803921568627</v>
      </c>
      <c r="M231" s="39"/>
      <c r="P231"/>
      <c r="Q231"/>
      <c r="R231"/>
      <c r="S231"/>
      <c r="T231"/>
      <c r="U231"/>
      <c r="V231"/>
      <c r="W231"/>
    </row>
    <row r="232" spans="1:23">
      <c r="A232" s="39"/>
      <c r="B232" s="47">
        <f>+'Ark1'!C3114</f>
        <v>2018</v>
      </c>
      <c r="C232" s="47">
        <f>+'Ark1'!M3114</f>
        <v>46</v>
      </c>
      <c r="D232" s="47">
        <f>+'Ark1'!Q3114</f>
        <v>63</v>
      </c>
      <c r="E232" s="65">
        <f>+'Ark1'!R3114</f>
        <v>75</v>
      </c>
      <c r="F232" s="65">
        <f>+'Ark1'!S3114</f>
        <v>75</v>
      </c>
      <c r="G232" s="101">
        <f>+'Ark1'!T3114</f>
        <v>0.48365254401238145</v>
      </c>
      <c r="H232" s="101">
        <f>+'Ark1'!U3114</f>
        <v>0.61236035441272652</v>
      </c>
      <c r="I232" s="101">
        <f>+'Ark1'!Y3114</f>
        <v>194.06933333333328</v>
      </c>
      <c r="J232" s="101">
        <f>+'Ark1'!AA3114</f>
        <v>35.519001387364341</v>
      </c>
      <c r="K232" s="101">
        <f t="shared" si="6"/>
        <v>4.2188985507246368</v>
      </c>
      <c r="L232" s="65">
        <f t="shared" si="7"/>
        <v>1.1904761904761905</v>
      </c>
      <c r="M232" s="39"/>
      <c r="P232"/>
      <c r="Q232"/>
      <c r="R232"/>
      <c r="S232"/>
      <c r="T232"/>
      <c r="U232"/>
      <c r="V232"/>
      <c r="W232"/>
    </row>
    <row r="233" spans="1:23">
      <c r="A233" s="39"/>
      <c r="B233" s="47">
        <f>+'Ark1'!C3115</f>
        <v>2018</v>
      </c>
      <c r="C233" s="47">
        <f>+'Ark1'!M3115</f>
        <v>47</v>
      </c>
      <c r="D233" s="47">
        <f>+'Ark1'!Q3115</f>
        <v>58</v>
      </c>
      <c r="E233" s="65">
        <f>+'Ark1'!R3115</f>
        <v>84</v>
      </c>
      <c r="F233" s="65">
        <f>+'Ark1'!S3115</f>
        <v>84</v>
      </c>
      <c r="G233" s="101">
        <f>+'Ark1'!T3115</f>
        <v>0.54169084929386724</v>
      </c>
      <c r="H233" s="101">
        <f>+'Ark1'!U3115</f>
        <v>0.67544669822400283</v>
      </c>
      <c r="I233" s="101">
        <f>+'Ark1'!Y3115</f>
        <v>191.12738095238089</v>
      </c>
      <c r="J233" s="101">
        <f>+'Ark1'!AA3115</f>
        <v>31.024189299835701</v>
      </c>
      <c r="K233" s="101">
        <f t="shared" si="6"/>
        <v>4.0665400202634228</v>
      </c>
      <c r="L233" s="65">
        <f t="shared" si="7"/>
        <v>1.4482758620689655</v>
      </c>
      <c r="M233" s="39"/>
      <c r="P233"/>
      <c r="Q233"/>
      <c r="R233"/>
      <c r="S233"/>
      <c r="T233"/>
      <c r="U233"/>
      <c r="V233"/>
      <c r="W233"/>
    </row>
    <row r="234" spans="1:23">
      <c r="A234" s="39"/>
      <c r="B234" s="47">
        <f>+'Ark1'!C3116</f>
        <v>2018</v>
      </c>
      <c r="C234" s="47">
        <f>+'Ark1'!M3116</f>
        <v>48</v>
      </c>
      <c r="D234" s="47">
        <f>+'Ark1'!Q3116</f>
        <v>99</v>
      </c>
      <c r="E234" s="65">
        <f>+'Ark1'!R3116</f>
        <v>132</v>
      </c>
      <c r="F234" s="65">
        <f>+'Ark1'!S3116</f>
        <v>132</v>
      </c>
      <c r="G234" s="101">
        <f>+'Ark1'!T3116</f>
        <v>0.85122847746179109</v>
      </c>
      <c r="H234" s="101">
        <f>+'Ark1'!U3116</f>
        <v>1.0190285157426195</v>
      </c>
      <c r="I234" s="101">
        <f>+'Ark1'!Y3116</f>
        <v>183.49469696969695</v>
      </c>
      <c r="J234" s="101">
        <f>+'Ark1'!AA3116</f>
        <v>32.213968159870177</v>
      </c>
      <c r="K234" s="101">
        <f t="shared" si="6"/>
        <v>3.8228061868686862</v>
      </c>
      <c r="L234" s="65">
        <f t="shared" si="7"/>
        <v>1.3333333333333333</v>
      </c>
      <c r="M234" s="39"/>
      <c r="P234"/>
      <c r="Q234"/>
      <c r="R234"/>
      <c r="S234"/>
      <c r="T234"/>
      <c r="U234"/>
      <c r="V234"/>
      <c r="W234"/>
    </row>
    <row r="235" spans="1:23">
      <c r="A235" s="39"/>
      <c r="B235" s="47">
        <f>+'Ark1'!C3117</f>
        <v>2018</v>
      </c>
      <c r="C235" s="47">
        <f>+'Ark1'!M3117</f>
        <v>49</v>
      </c>
      <c r="D235" s="47">
        <f>+'Ark1'!Q3117</f>
        <v>115</v>
      </c>
      <c r="E235" s="65">
        <f>+'Ark1'!R3117</f>
        <v>177</v>
      </c>
      <c r="F235" s="65">
        <f>+'Ark1'!S3117</f>
        <v>177</v>
      </c>
      <c r="G235" s="101">
        <f>+'Ark1'!T3117</f>
        <v>1.1414200038692204</v>
      </c>
      <c r="H235" s="101">
        <f>+'Ark1'!U3117</f>
        <v>1.3570442623801231</v>
      </c>
      <c r="I235" s="101">
        <f>+'Ark1'!Y3117</f>
        <v>182.23502824858764</v>
      </c>
      <c r="J235" s="101">
        <f>+'Ark1'!AA3117</f>
        <v>34.771540316178459</v>
      </c>
      <c r="K235" s="101">
        <f t="shared" si="6"/>
        <v>3.7190822091548497</v>
      </c>
      <c r="L235" s="65">
        <f t="shared" si="7"/>
        <v>1.5391304347826087</v>
      </c>
      <c r="M235" s="39"/>
      <c r="P235"/>
      <c r="Q235"/>
      <c r="R235"/>
      <c r="S235"/>
      <c r="T235"/>
      <c r="U235"/>
      <c r="V235"/>
      <c r="W235"/>
    </row>
    <row r="236" spans="1:23">
      <c r="A236" s="39"/>
      <c r="B236" s="47">
        <f>+'Ark1'!C3118</f>
        <v>2018</v>
      </c>
      <c r="C236" s="47">
        <f>+'Ark1'!M3118</f>
        <v>50</v>
      </c>
      <c r="D236" s="47">
        <f>+'Ark1'!Q3118</f>
        <v>127</v>
      </c>
      <c r="E236" s="65">
        <f>+'Ark1'!R3118</f>
        <v>204</v>
      </c>
      <c r="F236" s="65">
        <f>+'Ark1'!S3118</f>
        <v>204</v>
      </c>
      <c r="G236" s="101">
        <f>+'Ark1'!T3118</f>
        <v>1.3155349197136772</v>
      </c>
      <c r="H236" s="101">
        <f>+'Ark1'!U3118</f>
        <v>1.533118058635254</v>
      </c>
      <c r="I236" s="101">
        <f>+'Ark1'!Y3118</f>
        <v>178.63088235294117</v>
      </c>
      <c r="J236" s="101">
        <f>+'Ark1'!AA3118</f>
        <v>32.717583525842379</v>
      </c>
      <c r="K236" s="101">
        <f t="shared" si="6"/>
        <v>3.5726176470588236</v>
      </c>
      <c r="L236" s="65">
        <f t="shared" si="7"/>
        <v>1.6062992125984252</v>
      </c>
      <c r="M236" s="39"/>
      <c r="P236"/>
      <c r="Q236"/>
      <c r="R236"/>
      <c r="S236"/>
      <c r="T236"/>
      <c r="U236"/>
      <c r="V236"/>
      <c r="W236"/>
    </row>
    <row r="237" spans="1:23">
      <c r="A237" s="39"/>
      <c r="B237" s="47">
        <f>+'Ark1'!C3119</f>
        <v>2018</v>
      </c>
      <c r="C237" s="47">
        <f>+'Ark1'!M3119</f>
        <v>51</v>
      </c>
      <c r="D237" s="47">
        <f>+'Ark1'!Q3119</f>
        <v>157</v>
      </c>
      <c r="E237" s="65">
        <f>+'Ark1'!R3119</f>
        <v>277</v>
      </c>
      <c r="F237" s="65">
        <f>+'Ark1'!S3119</f>
        <v>277</v>
      </c>
      <c r="G237" s="101">
        <f>+'Ark1'!T3119</f>
        <v>1.7862900625523952</v>
      </c>
      <c r="H237" s="101">
        <f>+'Ark1'!U3119</f>
        <v>2.0326424183151763</v>
      </c>
      <c r="I237" s="101">
        <f>+'Ark1'!Y3119</f>
        <v>174.41841155234661</v>
      </c>
      <c r="J237" s="101">
        <f>+'Ark1'!AA3119</f>
        <v>30.388657874948994</v>
      </c>
      <c r="K237" s="101">
        <f t="shared" si="6"/>
        <v>3.4199688539675805</v>
      </c>
      <c r="L237" s="65">
        <f t="shared" si="7"/>
        <v>1.7643312101910829</v>
      </c>
      <c r="M237" s="39"/>
      <c r="P237"/>
      <c r="Q237"/>
      <c r="R237"/>
      <c r="S237"/>
      <c r="T237"/>
      <c r="U237"/>
      <c r="V237"/>
      <c r="W237"/>
    </row>
    <row r="238" spans="1:23">
      <c r="A238" s="39"/>
      <c r="B238" s="47">
        <f>+'Ark1'!C3120</f>
        <v>2018</v>
      </c>
      <c r="C238" s="47">
        <f>+'Ark1'!M3120</f>
        <v>52</v>
      </c>
      <c r="D238" s="47">
        <f>+'Ark1'!Q3120</f>
        <v>199</v>
      </c>
      <c r="E238" s="65">
        <f>+'Ark1'!R3120</f>
        <v>388</v>
      </c>
      <c r="F238" s="65">
        <f>+'Ark1'!S3120</f>
        <v>388</v>
      </c>
      <c r="G238" s="101">
        <f>+'Ark1'!T3120</f>
        <v>2.5020958276907206</v>
      </c>
      <c r="H238" s="101">
        <f>+'Ark1'!U3120</f>
        <v>2.8277322939519882</v>
      </c>
      <c r="I238" s="101">
        <f>+'Ark1'!Y3120</f>
        <v>173.22783505154644</v>
      </c>
      <c r="J238" s="101">
        <f>+'Ark1'!AA3120</f>
        <v>29.633854080833448</v>
      </c>
      <c r="K238" s="101">
        <f t="shared" si="6"/>
        <v>3.331304520222047</v>
      </c>
      <c r="L238" s="65">
        <f t="shared" si="7"/>
        <v>1.949748743718593</v>
      </c>
      <c r="M238" s="39"/>
      <c r="P238"/>
      <c r="Q238"/>
      <c r="R238"/>
      <c r="S238"/>
      <c r="T238"/>
      <c r="U238"/>
      <c r="V238"/>
      <c r="W238"/>
    </row>
    <row r="239" spans="1:23">
      <c r="A239" s="39"/>
      <c r="B239" s="47">
        <f>+'Ark1'!C3121</f>
        <v>2018</v>
      </c>
      <c r="C239" s="47">
        <f>+'Ark1'!M3121</f>
        <v>53</v>
      </c>
      <c r="D239" s="47">
        <f>+'Ark1'!Q3121</f>
        <v>197</v>
      </c>
      <c r="E239" s="65">
        <f>+'Ark1'!R3121</f>
        <v>411</v>
      </c>
      <c r="F239" s="65">
        <f>+'Ark1'!S3121</f>
        <v>411</v>
      </c>
      <c r="G239" s="101">
        <f>+'Ark1'!T3121</f>
        <v>2.6504159411878514</v>
      </c>
      <c r="H239" s="101">
        <f>+'Ark1'!U3121</f>
        <v>2.9862117527733889</v>
      </c>
      <c r="I239" s="101">
        <f>+'Ark1'!Y3121</f>
        <v>172.69902676399019</v>
      </c>
      <c r="J239" s="101">
        <f>+'Ark1'!AA3121</f>
        <v>31.638155673647756</v>
      </c>
      <c r="K239" s="101">
        <f t="shared" ref="K239:K302" si="8">+I239/C239</f>
        <v>3.2584722030941546</v>
      </c>
      <c r="L239" s="65">
        <f t="shared" ref="L239:L302" si="9">+E239/D239</f>
        <v>2.0862944162436547</v>
      </c>
      <c r="M239" s="39"/>
      <c r="P239"/>
      <c r="Q239"/>
      <c r="R239"/>
      <c r="S239"/>
      <c r="T239"/>
      <c r="U239"/>
      <c r="V239"/>
      <c r="W239"/>
    </row>
    <row r="240" spans="1:23">
      <c r="A240" s="39"/>
      <c r="B240" s="47">
        <f>+'Ark1'!C3122</f>
        <v>2018</v>
      </c>
      <c r="C240" s="47">
        <f>+'Ark1'!M3122</f>
        <v>54</v>
      </c>
      <c r="D240" s="47">
        <f>+'Ark1'!Q3122</f>
        <v>237</v>
      </c>
      <c r="E240" s="65">
        <f>+'Ark1'!R3122</f>
        <v>513</v>
      </c>
      <c r="F240" s="65">
        <f>+'Ark1'!S3122</f>
        <v>513</v>
      </c>
      <c r="G240" s="101">
        <f>+'Ark1'!T3122</f>
        <v>3.30818340104469</v>
      </c>
      <c r="H240" s="101">
        <f>+'Ark1'!U3122</f>
        <v>3.5776919788543142</v>
      </c>
      <c r="I240" s="101">
        <f>+'Ark1'!Y3122</f>
        <v>165.7664717348926</v>
      </c>
      <c r="J240" s="101">
        <f>+'Ark1'!AA3122</f>
        <v>28.384807845065552</v>
      </c>
      <c r="K240" s="101">
        <f t="shared" si="8"/>
        <v>3.0697494765720852</v>
      </c>
      <c r="L240" s="65">
        <f t="shared" si="9"/>
        <v>2.1645569620253164</v>
      </c>
      <c r="M240" s="39"/>
      <c r="P240"/>
      <c r="Q240"/>
      <c r="R240"/>
      <c r="S240"/>
      <c r="T240"/>
      <c r="U240"/>
      <c r="V240"/>
      <c r="W240"/>
    </row>
    <row r="241" spans="1:23">
      <c r="A241" s="39"/>
      <c r="B241" s="47">
        <f>+'Ark1'!C3123</f>
        <v>2018</v>
      </c>
      <c r="C241" s="47">
        <f>+'Ark1'!M3123</f>
        <v>55</v>
      </c>
      <c r="D241" s="47">
        <f>+'Ark1'!Q3123</f>
        <v>260</v>
      </c>
      <c r="E241" s="65">
        <f>+'Ark1'!R3123</f>
        <v>645</v>
      </c>
      <c r="F241" s="65">
        <f>+'Ark1'!S3123</f>
        <v>645</v>
      </c>
      <c r="G241" s="101">
        <f>+'Ark1'!T3123</f>
        <v>4.1594118785064804</v>
      </c>
      <c r="H241" s="101">
        <f>+'Ark1'!U3123</f>
        <v>4.4301212195997532</v>
      </c>
      <c r="I241" s="101">
        <f>+'Ark1'!Y3123</f>
        <v>163.25519379844943</v>
      </c>
      <c r="J241" s="101">
        <f>+'Ark1'!AA3123</f>
        <v>28.431456405442574</v>
      </c>
      <c r="K241" s="101">
        <f t="shared" si="8"/>
        <v>2.9682762508808986</v>
      </c>
      <c r="L241" s="65">
        <f t="shared" si="9"/>
        <v>2.4807692307692308</v>
      </c>
      <c r="M241" s="39"/>
      <c r="P241"/>
      <c r="Q241"/>
      <c r="R241"/>
      <c r="S241"/>
      <c r="T241"/>
      <c r="U241"/>
      <c r="V241"/>
      <c r="W241"/>
    </row>
    <row r="242" spans="1:23">
      <c r="A242" s="39"/>
      <c r="B242" s="47">
        <f>+'Ark1'!C3124</f>
        <v>2018</v>
      </c>
      <c r="C242" s="47">
        <f>+'Ark1'!M3124</f>
        <v>56</v>
      </c>
      <c r="D242" s="47">
        <f>+'Ark1'!Q3124</f>
        <v>295</v>
      </c>
      <c r="E242" s="65">
        <f>+'Ark1'!R3124</f>
        <v>796</v>
      </c>
      <c r="F242" s="65">
        <f>+'Ark1'!S3124</f>
        <v>796</v>
      </c>
      <c r="G242" s="101">
        <f>+'Ark1'!T3124</f>
        <v>5.1331656671180754</v>
      </c>
      <c r="H242" s="101">
        <f>+'Ark1'!U3124</f>
        <v>5.4086095546844639</v>
      </c>
      <c r="I242" s="101">
        <f>+'Ark1'!Y3124</f>
        <v>161.50414572864341</v>
      </c>
      <c r="J242" s="101">
        <f>+'Ark1'!AA3124</f>
        <v>27.953760642696096</v>
      </c>
      <c r="K242" s="101">
        <f t="shared" si="8"/>
        <v>2.8840026022972038</v>
      </c>
      <c r="L242" s="65">
        <f t="shared" si="9"/>
        <v>2.6983050847457628</v>
      </c>
      <c r="M242" s="39"/>
      <c r="P242"/>
      <c r="Q242"/>
      <c r="R242"/>
      <c r="S242"/>
      <c r="T242"/>
      <c r="U242"/>
      <c r="V242"/>
      <c r="W242"/>
    </row>
    <row r="243" spans="1:23">
      <c r="A243" s="39"/>
      <c r="B243" s="47">
        <f>+'Ark1'!C3125</f>
        <v>2018</v>
      </c>
      <c r="C243" s="47">
        <f>+'Ark1'!M3125</f>
        <v>57</v>
      </c>
      <c r="D243" s="47">
        <f>+'Ark1'!Q3125</f>
        <v>308</v>
      </c>
      <c r="E243" s="65">
        <f>+'Ark1'!R3125</f>
        <v>975</v>
      </c>
      <c r="F243" s="65">
        <f>+'Ark1'!S3125</f>
        <v>975</v>
      </c>
      <c r="G243" s="101">
        <f>+'Ark1'!T3125</f>
        <v>6.2874830721609598</v>
      </c>
      <c r="H243" s="101">
        <f>+'Ark1'!U3125</f>
        <v>6.4642529720735924</v>
      </c>
      <c r="I243" s="101">
        <f>+'Ark1'!Y3125</f>
        <v>157.58861538461525</v>
      </c>
      <c r="J243" s="101">
        <f>+'Ark1'!AA3125</f>
        <v>28.295405509634179</v>
      </c>
      <c r="K243" s="101">
        <f t="shared" si="8"/>
        <v>2.7647125506072849</v>
      </c>
      <c r="L243" s="65">
        <f t="shared" si="9"/>
        <v>3.1655844155844157</v>
      </c>
      <c r="M243" s="39"/>
      <c r="P243"/>
      <c r="Q243"/>
      <c r="R243"/>
      <c r="S243"/>
      <c r="T243"/>
      <c r="U243"/>
      <c r="V243"/>
      <c r="W243"/>
    </row>
    <row r="244" spans="1:23">
      <c r="A244" s="39"/>
      <c r="B244" s="47">
        <f>+'Ark1'!C3126</f>
        <v>2018</v>
      </c>
      <c r="C244" s="47">
        <f>+'Ark1'!M3126</f>
        <v>58</v>
      </c>
      <c r="D244" s="47">
        <f>+'Ark1'!Q3126</f>
        <v>339</v>
      </c>
      <c r="E244" s="65">
        <f>+'Ark1'!R3126</f>
        <v>1242</v>
      </c>
      <c r="F244" s="65">
        <f>+'Ark1'!S3126</f>
        <v>1242</v>
      </c>
      <c r="G244" s="101">
        <f>+'Ark1'!T3126</f>
        <v>8.009286128845039</v>
      </c>
      <c r="H244" s="101">
        <f>+'Ark1'!U3126</f>
        <v>8.041251695327162</v>
      </c>
      <c r="I244" s="101">
        <f>+'Ark1'!Y3126</f>
        <v>153.89098228663451</v>
      </c>
      <c r="J244" s="101">
        <f>+'Ark1'!AA3126</f>
        <v>26.994887972574642</v>
      </c>
      <c r="K244" s="101">
        <f t="shared" si="8"/>
        <v>2.6532927980454226</v>
      </c>
      <c r="L244" s="65">
        <f t="shared" si="9"/>
        <v>3.663716814159292</v>
      </c>
      <c r="M244" s="39"/>
      <c r="P244"/>
      <c r="Q244"/>
      <c r="R244"/>
      <c r="S244"/>
      <c r="T244"/>
      <c r="U244"/>
      <c r="V244"/>
      <c r="W244"/>
    </row>
    <row r="245" spans="1:23">
      <c r="A245" s="39"/>
      <c r="B245" s="47">
        <f>+'Ark1'!C3127</f>
        <v>2018</v>
      </c>
      <c r="C245" s="47">
        <f>+'Ark1'!M3127</f>
        <v>59</v>
      </c>
      <c r="D245" s="47">
        <f>+'Ark1'!Q3127</f>
        <v>355</v>
      </c>
      <c r="E245" s="65">
        <f>+'Ark1'!R3127</f>
        <v>1321</v>
      </c>
      <c r="F245" s="65">
        <f>+'Ark1'!S3127</f>
        <v>1321</v>
      </c>
      <c r="G245" s="101">
        <f>+'Ark1'!T3127</f>
        <v>8.5187334752047441</v>
      </c>
      <c r="H245" s="101">
        <f>+'Ark1'!U3127</f>
        <v>8.4161726375573647</v>
      </c>
      <c r="I245" s="101">
        <f>+'Ark1'!Y3127</f>
        <v>151.43383800151403</v>
      </c>
      <c r="J245" s="101">
        <f>+'Ark1'!AA3127</f>
        <v>27.512628405102578</v>
      </c>
      <c r="K245" s="101">
        <f t="shared" si="8"/>
        <v>2.5666752203646448</v>
      </c>
      <c r="L245" s="65">
        <f t="shared" si="9"/>
        <v>3.7211267605633802</v>
      </c>
      <c r="M245" s="39"/>
      <c r="P245"/>
      <c r="Q245"/>
      <c r="R245"/>
      <c r="S245"/>
      <c r="T245"/>
      <c r="U245"/>
      <c r="V245"/>
      <c r="W245"/>
    </row>
    <row r="246" spans="1:23">
      <c r="A246" s="39"/>
      <c r="B246" s="47">
        <f>+'Ark1'!C3128</f>
        <v>2018</v>
      </c>
      <c r="C246" s="47">
        <f>+'Ark1'!M3128</f>
        <v>60</v>
      </c>
      <c r="D246" s="47">
        <f>+'Ark1'!Q3128</f>
        <v>336</v>
      </c>
      <c r="E246" s="65">
        <f>+'Ark1'!R3128</f>
        <v>1473</v>
      </c>
      <c r="F246" s="65">
        <f>+'Ark1'!S3128</f>
        <v>1473</v>
      </c>
      <c r="G246" s="101">
        <f>+'Ark1'!T3128</f>
        <v>9.4989359644031737</v>
      </c>
      <c r="H246" s="101">
        <f>+'Ark1'!U3128</f>
        <v>9.2828767675693449</v>
      </c>
      <c r="I246" s="101">
        <f>+'Ark1'!Y3128</f>
        <v>149.79280380176519</v>
      </c>
      <c r="J246" s="101">
        <f>+'Ark1'!AA3128</f>
        <v>27.190654265309625</v>
      </c>
      <c r="K246" s="101">
        <f t="shared" si="8"/>
        <v>2.49654673002942</v>
      </c>
      <c r="L246" s="65">
        <f t="shared" si="9"/>
        <v>4.3839285714285712</v>
      </c>
      <c r="M246" s="39"/>
      <c r="P246"/>
      <c r="Q246"/>
      <c r="R246"/>
      <c r="S246"/>
      <c r="T246"/>
      <c r="U246"/>
      <c r="V246"/>
      <c r="W246"/>
    </row>
    <row r="247" spans="1:23">
      <c r="A247" s="39"/>
      <c r="B247" s="47">
        <f>+'Ark1'!C3129</f>
        <v>2018</v>
      </c>
      <c r="C247" s="47">
        <f>+'Ark1'!M3129</f>
        <v>61</v>
      </c>
      <c r="D247" s="47">
        <f>+'Ark1'!Q3129</f>
        <v>339</v>
      </c>
      <c r="E247" s="65">
        <f>+'Ark1'!R3129</f>
        <v>1509</v>
      </c>
      <c r="F247" s="65">
        <f>+'Ark1'!S3129</f>
        <v>1509</v>
      </c>
      <c r="G247" s="101">
        <f>+'Ark1'!T3129</f>
        <v>9.7310891855291128</v>
      </c>
      <c r="H247" s="101">
        <f>+'Ark1'!U3129</f>
        <v>9.2816861416741183</v>
      </c>
      <c r="I247" s="101">
        <f>+'Ark1'!Y3129</f>
        <v>146.2004638833663</v>
      </c>
      <c r="J247" s="101">
        <f>+'Ark1'!AA3129</f>
        <v>25.316430171540215</v>
      </c>
      <c r="K247" s="101">
        <f t="shared" si="8"/>
        <v>2.3967289161207588</v>
      </c>
      <c r="L247" s="65">
        <f t="shared" si="9"/>
        <v>4.4513274336283182</v>
      </c>
      <c r="M247" s="39"/>
      <c r="P247"/>
      <c r="Q247"/>
      <c r="R247"/>
      <c r="S247"/>
      <c r="T247"/>
      <c r="U247"/>
      <c r="V247"/>
      <c r="W247"/>
    </row>
    <row r="248" spans="1:23">
      <c r="A248" s="39"/>
      <c r="B248" s="47">
        <f>+'Ark1'!C3130</f>
        <v>2018</v>
      </c>
      <c r="C248" s="47">
        <f>+'Ark1'!M3130</f>
        <v>62</v>
      </c>
      <c r="D248" s="47">
        <f>+'Ark1'!Q3130</f>
        <v>336</v>
      </c>
      <c r="E248" s="65">
        <f>+'Ark1'!R3130</f>
        <v>1519</v>
      </c>
      <c r="F248" s="65">
        <f>+'Ark1'!S3130</f>
        <v>1519</v>
      </c>
      <c r="G248" s="101">
        <f>+'Ark1'!T3130</f>
        <v>9.79557619139743</v>
      </c>
      <c r="H248" s="101">
        <f>+'Ark1'!U3130</f>
        <v>9.1597837200714753</v>
      </c>
      <c r="I248" s="101">
        <f>+'Ark1'!Y3130</f>
        <v>143.33048057932837</v>
      </c>
      <c r="J248" s="101">
        <f>+'Ark1'!AA3130</f>
        <v>25.025226755418846</v>
      </c>
      <c r="K248" s="101">
        <f t="shared" si="8"/>
        <v>2.3117819448278767</v>
      </c>
      <c r="L248" s="65">
        <f t="shared" si="9"/>
        <v>4.520833333333333</v>
      </c>
      <c r="M248" s="39"/>
      <c r="P248"/>
      <c r="Q248"/>
      <c r="R248"/>
      <c r="S248"/>
      <c r="T248"/>
      <c r="U248"/>
      <c r="V248"/>
      <c r="W248"/>
    </row>
    <row r="249" spans="1:23">
      <c r="A249" s="39"/>
      <c r="B249" s="47">
        <f>+'Ark1'!C3131</f>
        <v>2018</v>
      </c>
      <c r="C249" s="47">
        <f>+'Ark1'!M3131</f>
        <v>63</v>
      </c>
      <c r="D249" s="47">
        <f>+'Ark1'!Q3131</f>
        <v>303</v>
      </c>
      <c r="E249" s="65">
        <f>+'Ark1'!R3131</f>
        <v>1355</v>
      </c>
      <c r="F249" s="65">
        <f>+'Ark1'!S3131</f>
        <v>1355</v>
      </c>
      <c r="G249" s="101">
        <f>+'Ark1'!T3131</f>
        <v>8.7379892951570248</v>
      </c>
      <c r="H249" s="101">
        <f>+'Ark1'!U3131</f>
        <v>8.0134886554598364</v>
      </c>
      <c r="I249" s="101">
        <f>+'Ark1'!Y3131</f>
        <v>140.57025830258303</v>
      </c>
      <c r="J249" s="101">
        <f>+'Ark1'!AA3131</f>
        <v>25.112270877834408</v>
      </c>
      <c r="K249" s="101">
        <f t="shared" si="8"/>
        <v>2.2312739413108416</v>
      </c>
      <c r="L249" s="65">
        <f t="shared" si="9"/>
        <v>4.4719471947194718</v>
      </c>
      <c r="M249" s="39"/>
      <c r="P249"/>
      <c r="Q249"/>
      <c r="R249"/>
      <c r="S249"/>
      <c r="T249"/>
      <c r="U249"/>
      <c r="V249"/>
      <c r="W249"/>
    </row>
    <row r="250" spans="1:23">
      <c r="A250" s="39"/>
      <c r="B250" s="47">
        <f>+'Ark1'!C3132</f>
        <v>2018</v>
      </c>
      <c r="C250" s="47">
        <f>+'Ark1'!M3132</f>
        <v>64</v>
      </c>
      <c r="D250" s="47">
        <f>+'Ark1'!Q3132</f>
        <v>262</v>
      </c>
      <c r="E250" s="65">
        <f>+'Ark1'!R3132</f>
        <v>1005</v>
      </c>
      <c r="F250" s="65">
        <f>+'Ark1'!S3132</f>
        <v>1005</v>
      </c>
      <c r="G250" s="101">
        <f>+'Ark1'!T3132</f>
        <v>6.4809440897659121</v>
      </c>
      <c r="H250" s="101">
        <f>+'Ark1'!U3132</f>
        <v>5.8070400993966489</v>
      </c>
      <c r="I250" s="101">
        <f>+'Ark1'!Y3132</f>
        <v>137.34089552238805</v>
      </c>
      <c r="J250" s="101">
        <f>+'Ark1'!AA3132</f>
        <v>24.031805815217595</v>
      </c>
      <c r="K250" s="101">
        <f t="shared" si="8"/>
        <v>2.1459514925373133</v>
      </c>
      <c r="L250" s="65">
        <f t="shared" si="9"/>
        <v>3.83587786259542</v>
      </c>
      <c r="M250" s="39"/>
      <c r="P250"/>
      <c r="Q250"/>
      <c r="R250"/>
      <c r="S250"/>
      <c r="T250"/>
      <c r="U250"/>
      <c r="V250"/>
      <c r="W250"/>
    </row>
    <row r="251" spans="1:23">
      <c r="A251" s="39"/>
      <c r="B251" s="47">
        <f>+'Ark1'!C3133</f>
        <v>2018</v>
      </c>
      <c r="C251" s="47">
        <f>+'Ark1'!M3133</f>
        <v>65</v>
      </c>
      <c r="D251" s="47">
        <f>+'Ark1'!Q3133</f>
        <v>242</v>
      </c>
      <c r="E251" s="65">
        <f>+'Ark1'!R3133</f>
        <v>1089</v>
      </c>
      <c r="F251" s="65">
        <f>+'Ark1'!S3133</f>
        <v>1089</v>
      </c>
      <c r="G251" s="101">
        <f>+'Ark1'!T3133</f>
        <v>7.0226349390597775</v>
      </c>
      <c r="H251" s="101">
        <f>+'Ark1'!U3133</f>
        <v>6.2390521843756952</v>
      </c>
      <c r="I251" s="101">
        <f>+'Ark1'!Y3133</f>
        <v>136.17640036730936</v>
      </c>
      <c r="J251" s="101">
        <f>+'Ark1'!AA3133</f>
        <v>22.268808632592638</v>
      </c>
      <c r="K251" s="101">
        <f t="shared" si="8"/>
        <v>2.0950215441124516</v>
      </c>
      <c r="L251" s="65">
        <f t="shared" si="9"/>
        <v>4.5</v>
      </c>
      <c r="M251" s="39"/>
      <c r="P251"/>
      <c r="Q251"/>
      <c r="R251"/>
      <c r="S251"/>
      <c r="T251"/>
      <c r="U251"/>
      <c r="V251"/>
      <c r="W251"/>
    </row>
    <row r="252" spans="1:23">
      <c r="A252" s="39"/>
      <c r="B252" s="47">
        <f>+'Ark1'!C3134</f>
        <v>2018</v>
      </c>
      <c r="C252" s="47">
        <f>+'Ark1'!M3134</f>
        <v>66</v>
      </c>
      <c r="D252" s="47">
        <f>+'Ark1'!Q3134</f>
        <v>0</v>
      </c>
      <c r="E252" s="65">
        <f>+'Ark1'!R3134</f>
        <v>0</v>
      </c>
      <c r="F252" s="65">
        <f>+'Ark1'!S3134</f>
        <v>0</v>
      </c>
      <c r="G252" s="101">
        <f>+'Ark1'!T3134</f>
        <v>0</v>
      </c>
      <c r="H252" s="101">
        <f>+'Ark1'!U3134</f>
        <v>0</v>
      </c>
      <c r="I252" s="101">
        <f>+'Ark1'!Y3134</f>
        <v>0</v>
      </c>
      <c r="J252" s="101">
        <f>+'Ark1'!AA3134</f>
        <v>0</v>
      </c>
      <c r="K252" s="101">
        <f t="shared" si="8"/>
        <v>0</v>
      </c>
      <c r="L252" s="65" t="e">
        <f t="shared" si="9"/>
        <v>#DIV/0!</v>
      </c>
      <c r="M252" s="39"/>
      <c r="P252"/>
      <c r="Q252"/>
      <c r="R252"/>
      <c r="S252"/>
      <c r="T252"/>
      <c r="U252"/>
      <c r="V252"/>
      <c r="W252"/>
    </row>
    <row r="253" spans="1:23">
      <c r="A253" s="39"/>
      <c r="B253" s="47">
        <f>+'Ark1'!C3135</f>
        <v>2018</v>
      </c>
      <c r="C253" s="47">
        <f>+'Ark1'!M3135</f>
        <v>67</v>
      </c>
      <c r="D253" s="47">
        <f>+'Ark1'!Q3135</f>
        <v>0</v>
      </c>
      <c r="E253" s="65">
        <f>+'Ark1'!R3135</f>
        <v>0</v>
      </c>
      <c r="F253" s="65">
        <f>+'Ark1'!S3135</f>
        <v>0</v>
      </c>
      <c r="G253" s="101">
        <f>+'Ark1'!T3135</f>
        <v>0</v>
      </c>
      <c r="H253" s="101">
        <f>+'Ark1'!U3135</f>
        <v>0</v>
      </c>
      <c r="I253" s="101">
        <f>+'Ark1'!Y3135</f>
        <v>0</v>
      </c>
      <c r="J253" s="101">
        <f>+'Ark1'!AA3135</f>
        <v>0</v>
      </c>
      <c r="K253" s="101">
        <f t="shared" si="8"/>
        <v>0</v>
      </c>
      <c r="L253" s="65" t="e">
        <f t="shared" si="9"/>
        <v>#DIV/0!</v>
      </c>
      <c r="M253" s="39"/>
      <c r="P253"/>
      <c r="Q253"/>
      <c r="R253"/>
      <c r="S253"/>
      <c r="T253"/>
      <c r="U253"/>
      <c r="V253"/>
      <c r="W253"/>
    </row>
    <row r="254" spans="1:23">
      <c r="A254" s="39"/>
      <c r="B254" s="47">
        <f>+'Ark1'!C3136</f>
        <v>2018</v>
      </c>
      <c r="C254" s="47">
        <f>+'Ark1'!M3136</f>
        <v>68</v>
      </c>
      <c r="D254" s="47">
        <f>+'Ark1'!Q3136</f>
        <v>0</v>
      </c>
      <c r="E254" s="65">
        <f>+'Ark1'!R3136</f>
        <v>0</v>
      </c>
      <c r="F254" s="65">
        <f>+'Ark1'!S3136</f>
        <v>0</v>
      </c>
      <c r="G254" s="101">
        <f>+'Ark1'!T3136</f>
        <v>0</v>
      </c>
      <c r="H254" s="101">
        <f>+'Ark1'!U3136</f>
        <v>0</v>
      </c>
      <c r="I254" s="101">
        <f>+'Ark1'!Y3136</f>
        <v>0</v>
      </c>
      <c r="J254" s="101">
        <f>+'Ark1'!AA3136</f>
        <v>0</v>
      </c>
      <c r="K254" s="101">
        <f t="shared" si="8"/>
        <v>0</v>
      </c>
      <c r="L254" s="65" t="e">
        <f t="shared" si="9"/>
        <v>#DIV/0!</v>
      </c>
      <c r="M254" s="39"/>
      <c r="P254"/>
      <c r="Q254"/>
      <c r="R254"/>
      <c r="S254"/>
      <c r="T254"/>
      <c r="U254"/>
      <c r="V254"/>
      <c r="W254"/>
    </row>
    <row r="255" spans="1:23">
      <c r="A255" s="39"/>
      <c r="B255" s="47">
        <f>+'Ark1'!C3137</f>
        <v>2017</v>
      </c>
      <c r="C255" s="47">
        <f>+'Ark1'!M3137</f>
        <v>0</v>
      </c>
      <c r="D255" s="47">
        <f>+'Ark1'!Q3137</f>
        <v>0</v>
      </c>
      <c r="E255" s="65">
        <f>+'Ark1'!R3137</f>
        <v>0</v>
      </c>
      <c r="F255" s="65">
        <f>+'Ark1'!S3137</f>
        <v>0</v>
      </c>
      <c r="G255" s="101">
        <f>+'Ark1'!T3137</f>
        <v>0</v>
      </c>
      <c r="H255" s="101">
        <f>+'Ark1'!U3137</f>
        <v>0</v>
      </c>
      <c r="I255" s="101">
        <f>+'Ark1'!Y3137</f>
        <v>0</v>
      </c>
      <c r="J255" s="101">
        <f>+'Ark1'!AA3137</f>
        <v>0</v>
      </c>
      <c r="K255" s="101" t="e">
        <f t="shared" si="8"/>
        <v>#DIV/0!</v>
      </c>
      <c r="L255" s="65" t="e">
        <f t="shared" si="9"/>
        <v>#DIV/0!</v>
      </c>
      <c r="M255" s="39"/>
      <c r="P255"/>
      <c r="Q255"/>
      <c r="R255"/>
      <c r="S255"/>
      <c r="T255"/>
      <c r="U255"/>
      <c r="V255"/>
      <c r="W255"/>
    </row>
    <row r="256" spans="1:23">
      <c r="A256" s="39"/>
      <c r="B256">
        <f>+'Ark1'!C3138</f>
        <v>2017</v>
      </c>
      <c r="C256">
        <f>+'Ark1'!M3138</f>
        <v>35</v>
      </c>
      <c r="D256">
        <f>+'Ark1'!Q3138</f>
        <v>17</v>
      </c>
      <c r="E256" s="9">
        <f>+'Ark1'!R3138</f>
        <v>24</v>
      </c>
      <c r="F256" s="9">
        <f>+'Ark1'!S3138</f>
        <v>24</v>
      </c>
      <c r="G256" s="96">
        <f>+'Ark1'!T3138</f>
        <v>0.16865776528460999</v>
      </c>
      <c r="H256" s="96">
        <f>+'Ark1'!U3138</f>
        <v>0.2269030110026328</v>
      </c>
      <c r="I256" s="96">
        <f>+'Ark1'!Y3138</f>
        <v>204.75416666666663</v>
      </c>
      <c r="J256" s="96">
        <f>+'Ark1'!AA3138</f>
        <v>49.267687003135315</v>
      </c>
      <c r="K256" s="96">
        <f t="shared" si="8"/>
        <v>5.8501190476190468</v>
      </c>
      <c r="L256" s="9">
        <f t="shared" si="9"/>
        <v>1.411764705882353</v>
      </c>
      <c r="M256" s="39"/>
      <c r="P256"/>
      <c r="Q256"/>
      <c r="R256"/>
      <c r="S256"/>
      <c r="T256"/>
      <c r="U256"/>
      <c r="V256"/>
      <c r="W256"/>
    </row>
    <row r="257" spans="1:23">
      <c r="A257" s="39"/>
      <c r="B257">
        <f>+'Ark1'!C3139</f>
        <v>2017</v>
      </c>
      <c r="C257">
        <f>+'Ark1'!M3139</f>
        <v>36</v>
      </c>
      <c r="D257">
        <f>+'Ark1'!Q3139</f>
        <v>8</v>
      </c>
      <c r="E257" s="9">
        <f>+'Ark1'!R3139</f>
        <v>8</v>
      </c>
      <c r="F257" s="9">
        <f>+'Ark1'!S3139</f>
        <v>8</v>
      </c>
      <c r="G257" s="96">
        <f>+'Ark1'!T3139</f>
        <v>5.6219255094870003E-2</v>
      </c>
      <c r="H257" s="96">
        <f>+'Ark1'!U3139</f>
        <v>7.7350465808919341E-2</v>
      </c>
      <c r="I257" s="96">
        <f>+'Ark1'!Y3139</f>
        <v>209.4</v>
      </c>
      <c r="J257" s="96">
        <f>+'Ark1'!AA3139</f>
        <v>36.209908864839754</v>
      </c>
      <c r="K257" s="96">
        <f t="shared" si="8"/>
        <v>5.8166666666666664</v>
      </c>
      <c r="L257" s="9">
        <f t="shared" si="9"/>
        <v>1</v>
      </c>
      <c r="M257" s="39"/>
      <c r="P257"/>
      <c r="Q257"/>
      <c r="R257"/>
      <c r="S257"/>
      <c r="T257"/>
      <c r="U257"/>
      <c r="V257"/>
      <c r="W257"/>
    </row>
    <row r="258" spans="1:23">
      <c r="A258" s="39"/>
      <c r="B258">
        <f>+'Ark1'!C3140</f>
        <v>2017</v>
      </c>
      <c r="C258">
        <f>+'Ark1'!M3140</f>
        <v>37</v>
      </c>
      <c r="D258">
        <f>+'Ark1'!Q3140</f>
        <v>5</v>
      </c>
      <c r="E258" s="9">
        <f>+'Ark1'!R3140</f>
        <v>8</v>
      </c>
      <c r="F258" s="9">
        <f>+'Ark1'!S3140</f>
        <v>8</v>
      </c>
      <c r="G258" s="96">
        <f>+'Ark1'!T3140</f>
        <v>5.6219255094870003E-2</v>
      </c>
      <c r="H258" s="96">
        <f>+'Ark1'!U3140</f>
        <v>7.5452719781730612E-2</v>
      </c>
      <c r="I258" s="96">
        <f>+'Ark1'!Y3140</f>
        <v>204.26250000000005</v>
      </c>
      <c r="J258" s="96">
        <f>+'Ark1'!AA3140</f>
        <v>37.242849565386202</v>
      </c>
      <c r="K258" s="96">
        <f t="shared" si="8"/>
        <v>5.5206081081081093</v>
      </c>
      <c r="L258" s="9">
        <f t="shared" si="9"/>
        <v>1.6</v>
      </c>
      <c r="M258" s="39"/>
      <c r="P258"/>
      <c r="Q258"/>
      <c r="R258"/>
      <c r="S258"/>
      <c r="T258"/>
      <c r="U258"/>
      <c r="V258"/>
      <c r="W258"/>
    </row>
    <row r="259" spans="1:23">
      <c r="A259" s="39"/>
      <c r="B259">
        <f>+'Ark1'!C3141</f>
        <v>2017</v>
      </c>
      <c r="C259">
        <f>+'Ark1'!M3141</f>
        <v>38</v>
      </c>
      <c r="D259">
        <f>+'Ark1'!Q3141</f>
        <v>9</v>
      </c>
      <c r="E259" s="9">
        <f>+'Ark1'!R3141</f>
        <v>9</v>
      </c>
      <c r="F259" s="9">
        <f>+'Ark1'!S3141</f>
        <v>9</v>
      </c>
      <c r="G259" s="96">
        <f>+'Ark1'!T3141</f>
        <v>6.324666198172875E-2</v>
      </c>
      <c r="H259" s="96">
        <f>+'Ark1'!U3141</f>
        <v>9.0043662472524821E-2</v>
      </c>
      <c r="I259" s="96">
        <f>+'Ark1'!Y3141</f>
        <v>216.67777777777775</v>
      </c>
      <c r="J259" s="96">
        <f>+'Ark1'!AA3141</f>
        <v>31.792409219035392</v>
      </c>
      <c r="K259" s="96">
        <f t="shared" si="8"/>
        <v>5.7020467836257298</v>
      </c>
      <c r="L259" s="9">
        <f t="shared" si="9"/>
        <v>1</v>
      </c>
      <c r="M259" s="39"/>
      <c r="P259"/>
      <c r="Q259"/>
      <c r="R259"/>
      <c r="S259"/>
      <c r="T259"/>
      <c r="U259"/>
      <c r="V259"/>
      <c r="W259"/>
    </row>
    <row r="260" spans="1:23">
      <c r="A260" s="39"/>
      <c r="B260">
        <f>+'Ark1'!C3142</f>
        <v>2017</v>
      </c>
      <c r="C260">
        <f>+'Ark1'!M3142</f>
        <v>39</v>
      </c>
      <c r="D260">
        <f>+'Ark1'!Q3142</f>
        <v>12</v>
      </c>
      <c r="E260" s="9">
        <f>+'Ark1'!R3142</f>
        <v>13</v>
      </c>
      <c r="F260" s="9">
        <f>+'Ark1'!S3142</f>
        <v>13</v>
      </c>
      <c r="G260" s="96">
        <f>+'Ark1'!T3142</f>
        <v>9.1356289529163762E-2</v>
      </c>
      <c r="H260" s="96">
        <f>+'Ark1'!U3142</f>
        <v>0.13651304451054802</v>
      </c>
      <c r="I260" s="96">
        <f>+'Ark1'!Y3142</f>
        <v>227.42307692307696</v>
      </c>
      <c r="J260" s="96">
        <f>+'Ark1'!AA3142</f>
        <v>35.589414023449947</v>
      </c>
      <c r="K260" s="96">
        <f t="shared" si="8"/>
        <v>5.8313609467455629</v>
      </c>
      <c r="L260" s="9">
        <f t="shared" si="9"/>
        <v>1.0833333333333333</v>
      </c>
      <c r="M260" s="39"/>
      <c r="P260"/>
      <c r="Q260"/>
      <c r="R260"/>
      <c r="S260"/>
      <c r="T260"/>
      <c r="U260"/>
      <c r="V260"/>
      <c r="W260"/>
    </row>
    <row r="261" spans="1:23">
      <c r="A261" s="39"/>
      <c r="B261">
        <f>+'Ark1'!C3143</f>
        <v>2017</v>
      </c>
      <c r="C261">
        <f>+'Ark1'!M3143</f>
        <v>40</v>
      </c>
      <c r="D261">
        <f>+'Ark1'!Q3143</f>
        <v>20</v>
      </c>
      <c r="E261" s="9">
        <f>+'Ark1'!R3143</f>
        <v>22</v>
      </c>
      <c r="F261" s="9">
        <f>+'Ark1'!S3143</f>
        <v>22</v>
      </c>
      <c r="G261" s="96">
        <f>+'Ark1'!T3143</f>
        <v>0.15460295151089248</v>
      </c>
      <c r="H261" s="96">
        <f>+'Ark1'!U3143</f>
        <v>0.2065541868132878</v>
      </c>
      <c r="I261" s="96">
        <f>+'Ark1'!Y3143</f>
        <v>203.33636363636359</v>
      </c>
      <c r="J261" s="96">
        <f>+'Ark1'!AA3143</f>
        <v>30.620055006401397</v>
      </c>
      <c r="K261" s="96">
        <f t="shared" si="8"/>
        <v>5.0834090909090897</v>
      </c>
      <c r="L261" s="9">
        <f t="shared" si="9"/>
        <v>1.1000000000000001</v>
      </c>
      <c r="M261" s="39"/>
      <c r="P261"/>
      <c r="Q261"/>
      <c r="R261"/>
      <c r="S261"/>
      <c r="T261"/>
      <c r="U261"/>
      <c r="V261"/>
      <c r="W261"/>
    </row>
    <row r="262" spans="1:23">
      <c r="A262" s="39"/>
      <c r="B262">
        <f>+'Ark1'!C3144</f>
        <v>2017</v>
      </c>
      <c r="C262">
        <f>+'Ark1'!M3144</f>
        <v>41</v>
      </c>
      <c r="D262">
        <f>+'Ark1'!Q3144</f>
        <v>16</v>
      </c>
      <c r="E262" s="9">
        <f>+'Ark1'!R3144</f>
        <v>17</v>
      </c>
      <c r="F262" s="9">
        <f>+'Ark1'!S3144</f>
        <v>17</v>
      </c>
      <c r="G262" s="96">
        <f>+'Ark1'!T3144</f>
        <v>0.11946591707659872</v>
      </c>
      <c r="H262" s="96">
        <f>+'Ark1'!U3144</f>
        <v>0.16918105702237371</v>
      </c>
      <c r="I262" s="96">
        <f>+'Ark1'!Y3144</f>
        <v>215.52941176470597</v>
      </c>
      <c r="J262" s="96">
        <f>+'Ark1'!AA3144</f>
        <v>36.31260945644555</v>
      </c>
      <c r="K262" s="96">
        <f t="shared" si="8"/>
        <v>5.2568149210903892</v>
      </c>
      <c r="L262" s="9">
        <f t="shared" si="9"/>
        <v>1.0625</v>
      </c>
      <c r="M262" s="39"/>
      <c r="P262"/>
      <c r="Q262"/>
      <c r="R262"/>
      <c r="S262"/>
      <c r="T262"/>
      <c r="U262"/>
      <c r="V262"/>
      <c r="W262"/>
    </row>
    <row r="263" spans="1:23">
      <c r="A263" s="39"/>
      <c r="B263">
        <f>+'Ark1'!C3145</f>
        <v>2017</v>
      </c>
      <c r="C263">
        <f>+'Ark1'!M3145</f>
        <v>42</v>
      </c>
      <c r="D263">
        <f>+'Ark1'!Q3145</f>
        <v>23</v>
      </c>
      <c r="E263" s="9">
        <f>+'Ark1'!R3145</f>
        <v>24</v>
      </c>
      <c r="F263" s="9">
        <f>+'Ark1'!S3145</f>
        <v>24</v>
      </c>
      <c r="G263" s="96">
        <f>+'Ark1'!T3145</f>
        <v>0.16865776528460999</v>
      </c>
      <c r="H263" s="96">
        <f>+'Ark1'!U3145</f>
        <v>0.22852833120110111</v>
      </c>
      <c r="I263" s="96">
        <f>+'Ark1'!Y3145</f>
        <v>206.22083333333339</v>
      </c>
      <c r="J263" s="96">
        <f>+'Ark1'!AA3145</f>
        <v>29.002183526512695</v>
      </c>
      <c r="K263" s="96">
        <f t="shared" si="8"/>
        <v>4.9100198412698424</v>
      </c>
      <c r="L263" s="9">
        <f t="shared" si="9"/>
        <v>1.0434782608695652</v>
      </c>
      <c r="M263" s="39"/>
      <c r="P263"/>
      <c r="Q263"/>
      <c r="R263"/>
      <c r="S263"/>
      <c r="T263"/>
      <c r="U263"/>
      <c r="V263"/>
      <c r="W263"/>
    </row>
    <row r="264" spans="1:23">
      <c r="A264" s="39"/>
      <c r="B264">
        <f>+'Ark1'!C3146</f>
        <v>2017</v>
      </c>
      <c r="C264">
        <f>+'Ark1'!M3146</f>
        <v>43</v>
      </c>
      <c r="D264">
        <f>+'Ark1'!Q3146</f>
        <v>29</v>
      </c>
      <c r="E264" s="9">
        <f>+'Ark1'!R3146</f>
        <v>33</v>
      </c>
      <c r="F264" s="9">
        <f>+'Ark1'!S3146</f>
        <v>33</v>
      </c>
      <c r="G264" s="96">
        <f>+'Ark1'!T3146</f>
        <v>0.23190442726633875</v>
      </c>
      <c r="H264" s="96">
        <f>+'Ark1'!U3146</f>
        <v>0.30957270655199354</v>
      </c>
      <c r="I264" s="96">
        <f>+'Ark1'!Y3146</f>
        <v>203.16666666666663</v>
      </c>
      <c r="J264" s="96">
        <f>+'Ark1'!AA3146</f>
        <v>34.129758335511447</v>
      </c>
      <c r="K264" s="96">
        <f t="shared" si="8"/>
        <v>4.7248062015503871</v>
      </c>
      <c r="L264" s="9">
        <f t="shared" si="9"/>
        <v>1.1379310344827587</v>
      </c>
      <c r="M264" s="39"/>
      <c r="P264"/>
      <c r="Q264"/>
      <c r="R264"/>
      <c r="S264"/>
      <c r="T264"/>
      <c r="U264"/>
      <c r="V264"/>
      <c r="W264"/>
    </row>
    <row r="265" spans="1:23">
      <c r="A265" s="39"/>
      <c r="B265">
        <f>+'Ark1'!C3147</f>
        <v>2017</v>
      </c>
      <c r="C265">
        <f>+'Ark1'!M3147</f>
        <v>44</v>
      </c>
      <c r="D265">
        <f>+'Ark1'!Q3147</f>
        <v>33</v>
      </c>
      <c r="E265" s="9">
        <f>+'Ark1'!R3147</f>
        <v>47</v>
      </c>
      <c r="F265" s="9">
        <f>+'Ark1'!S3147</f>
        <v>47</v>
      </c>
      <c r="G265" s="96">
        <f>+'Ark1'!T3147</f>
        <v>0.33028812368236121</v>
      </c>
      <c r="H265" s="96">
        <f>+'Ark1'!U3147</f>
        <v>0.4037258433899637</v>
      </c>
      <c r="I265" s="96">
        <f>+'Ark1'!Y3147</f>
        <v>186.03404255319151</v>
      </c>
      <c r="J265" s="96">
        <f>+'Ark1'!AA3147</f>
        <v>30.275446667090151</v>
      </c>
      <c r="K265" s="96">
        <f t="shared" si="8"/>
        <v>4.2280464216634437</v>
      </c>
      <c r="L265" s="9">
        <f t="shared" si="9"/>
        <v>1.4242424242424243</v>
      </c>
      <c r="M265" s="39"/>
      <c r="P265"/>
      <c r="Q265"/>
      <c r="R265"/>
      <c r="S265"/>
      <c r="T265"/>
      <c r="U265"/>
      <c r="V265"/>
      <c r="W265"/>
    </row>
    <row r="266" spans="1:23">
      <c r="A266" s="39"/>
      <c r="B266">
        <f>+'Ark1'!C3148</f>
        <v>2017</v>
      </c>
      <c r="C266">
        <f>+'Ark1'!M3148</f>
        <v>45</v>
      </c>
      <c r="D266">
        <f>+'Ark1'!Q3148</f>
        <v>54</v>
      </c>
      <c r="E266" s="9">
        <f>+'Ark1'!R3148</f>
        <v>60</v>
      </c>
      <c r="F266" s="9">
        <f>+'Ark1'!S3148</f>
        <v>60</v>
      </c>
      <c r="G266" s="96">
        <f>+'Ark1'!T3148</f>
        <v>0.42164441321152496</v>
      </c>
      <c r="H266" s="96">
        <f>+'Ark1'!U3148</f>
        <v>0.54144402588858043</v>
      </c>
      <c r="I266" s="96">
        <f>+'Ark1'!Y3148</f>
        <v>195.43666666666664</v>
      </c>
      <c r="J266" s="96">
        <f>+'Ark1'!AA3148</f>
        <v>29.498033644446728</v>
      </c>
      <c r="K266" s="96">
        <f t="shared" si="8"/>
        <v>4.3430370370370364</v>
      </c>
      <c r="L266" s="9">
        <f t="shared" si="9"/>
        <v>1.1111111111111112</v>
      </c>
      <c r="M266" s="39"/>
      <c r="P266"/>
      <c r="Q266"/>
      <c r="R266"/>
      <c r="S266"/>
      <c r="T266"/>
      <c r="U266"/>
      <c r="V266"/>
      <c r="W266"/>
    </row>
    <row r="267" spans="1:23">
      <c r="A267" s="39"/>
      <c r="B267">
        <f>+'Ark1'!C3149</f>
        <v>2017</v>
      </c>
      <c r="C267">
        <f>+'Ark1'!M3149</f>
        <v>46</v>
      </c>
      <c r="D267">
        <f>+'Ark1'!Q3149</f>
        <v>61</v>
      </c>
      <c r="E267" s="9">
        <f>+'Ark1'!R3149</f>
        <v>69</v>
      </c>
      <c r="F267" s="9">
        <f>+'Ark1'!S3149</f>
        <v>69</v>
      </c>
      <c r="G267" s="96">
        <f>+'Ark1'!T3149</f>
        <v>0.48489107519325375</v>
      </c>
      <c r="H267" s="96">
        <f>+'Ark1'!U3149</f>
        <v>0.57816148673579404</v>
      </c>
      <c r="I267" s="96">
        <f>+'Ark1'!Y3149</f>
        <v>181.46956521739128</v>
      </c>
      <c r="J267" s="96">
        <f>+'Ark1'!AA3149</f>
        <v>28.997177795448042</v>
      </c>
      <c r="K267" s="96">
        <f t="shared" si="8"/>
        <v>3.9449905482041583</v>
      </c>
      <c r="L267" s="9">
        <f t="shared" si="9"/>
        <v>1.1311475409836065</v>
      </c>
      <c r="M267" s="39"/>
      <c r="P267"/>
      <c r="Q267"/>
      <c r="R267"/>
      <c r="S267"/>
      <c r="T267"/>
      <c r="U267"/>
      <c r="V267"/>
      <c r="W267"/>
    </row>
    <row r="268" spans="1:23">
      <c r="A268" s="39"/>
      <c r="B268">
        <f>+'Ark1'!C3150</f>
        <v>2017</v>
      </c>
      <c r="C268">
        <f>+'Ark1'!M3150</f>
        <v>47</v>
      </c>
      <c r="D268">
        <f>+'Ark1'!Q3150</f>
        <v>86</v>
      </c>
      <c r="E268" s="9">
        <f>+'Ark1'!R3150</f>
        <v>104</v>
      </c>
      <c r="F268" s="9">
        <f>+'Ark1'!S3150</f>
        <v>104</v>
      </c>
      <c r="G268" s="96">
        <f>+'Ark1'!T3150</f>
        <v>0.73085031623331009</v>
      </c>
      <c r="H268" s="96">
        <f>+'Ark1'!U3150</f>
        <v>0.90244980542562381</v>
      </c>
      <c r="I268" s="96">
        <f>+'Ark1'!Y3150</f>
        <v>187.92884615384619</v>
      </c>
      <c r="J268" s="96">
        <f>+'Ark1'!AA3150</f>
        <v>34.540733125144904</v>
      </c>
      <c r="K268" s="96">
        <f t="shared" si="8"/>
        <v>3.9984860883797064</v>
      </c>
      <c r="L268" s="9">
        <f t="shared" si="9"/>
        <v>1.2093023255813953</v>
      </c>
      <c r="M268" s="39"/>
      <c r="P268"/>
      <c r="Q268"/>
      <c r="R268"/>
      <c r="S268"/>
      <c r="T268"/>
      <c r="U268"/>
      <c r="V268"/>
      <c r="W268"/>
    </row>
    <row r="269" spans="1:23">
      <c r="A269" s="39"/>
      <c r="B269">
        <f>+'Ark1'!C3151</f>
        <v>2017</v>
      </c>
      <c r="C269">
        <f>+'Ark1'!M3151</f>
        <v>48</v>
      </c>
      <c r="D269">
        <f>+'Ark1'!Q3151</f>
        <v>81</v>
      </c>
      <c r="E269" s="9">
        <f>+'Ark1'!R3151</f>
        <v>118</v>
      </c>
      <c r="F269" s="9">
        <f>+'Ark1'!S3151</f>
        <v>118</v>
      </c>
      <c r="G269" s="96">
        <f>+'Ark1'!T3151</f>
        <v>0.82923401264933216</v>
      </c>
      <c r="H269" s="96">
        <f>+'Ark1'!U3151</f>
        <v>1.0019775806471647</v>
      </c>
      <c r="I269" s="96">
        <f>+'Ark1'!Y3151</f>
        <v>183.89915254237297</v>
      </c>
      <c r="J269" s="96">
        <f>+'Ark1'!AA3151</f>
        <v>34.122445259216839</v>
      </c>
      <c r="K269" s="96">
        <f t="shared" si="8"/>
        <v>3.8312323446327703</v>
      </c>
      <c r="L269" s="9">
        <f t="shared" si="9"/>
        <v>1.4567901234567902</v>
      </c>
      <c r="M269" s="39"/>
      <c r="P269"/>
      <c r="Q269"/>
      <c r="R269"/>
      <c r="S269"/>
      <c r="T269"/>
      <c r="U269"/>
      <c r="V269"/>
      <c r="W269"/>
    </row>
    <row r="270" spans="1:23">
      <c r="A270" s="39"/>
      <c r="B270">
        <f>+'Ark1'!C3152</f>
        <v>2017</v>
      </c>
      <c r="C270">
        <f>+'Ark1'!M3152</f>
        <v>49</v>
      </c>
      <c r="D270">
        <f>+'Ark1'!Q3152</f>
        <v>106</v>
      </c>
      <c r="E270" s="9">
        <f>+'Ark1'!R3152</f>
        <v>139</v>
      </c>
      <c r="F270" s="9">
        <f>+'Ark1'!S3152</f>
        <v>139</v>
      </c>
      <c r="G270" s="96">
        <f>+'Ark1'!T3152</f>
        <v>0.97680955727336638</v>
      </c>
      <c r="H270" s="96">
        <f>+'Ark1'!U3152</f>
        <v>1.1098535914335648</v>
      </c>
      <c r="I270" s="96">
        <f>+'Ark1'!Y3152</f>
        <v>172.9237410071942</v>
      </c>
      <c r="J270" s="96">
        <f>+'Ark1'!AA3152</f>
        <v>27.508155972324033</v>
      </c>
      <c r="K270" s="96">
        <f t="shared" si="8"/>
        <v>3.5290559389223306</v>
      </c>
      <c r="L270" s="9">
        <f t="shared" si="9"/>
        <v>1.3113207547169812</v>
      </c>
      <c r="M270" s="39"/>
      <c r="P270"/>
      <c r="Q270"/>
      <c r="R270"/>
      <c r="S270"/>
      <c r="T270"/>
      <c r="U270"/>
      <c r="V270"/>
      <c r="W270"/>
    </row>
    <row r="271" spans="1:23">
      <c r="A271" s="39"/>
      <c r="B271">
        <f>+'Ark1'!C3153</f>
        <v>2017</v>
      </c>
      <c r="C271">
        <f>+'Ark1'!M3153</f>
        <v>50</v>
      </c>
      <c r="D271">
        <f>+'Ark1'!Q3153</f>
        <v>136</v>
      </c>
      <c r="E271" s="9">
        <f>+'Ark1'!R3153</f>
        <v>190</v>
      </c>
      <c r="F271" s="9">
        <f>+'Ark1'!S3153</f>
        <v>190</v>
      </c>
      <c r="G271" s="96">
        <f>+'Ark1'!T3153</f>
        <v>1.3352073085031622</v>
      </c>
      <c r="H271" s="96">
        <f>+'Ark1'!U3153</f>
        <v>1.5504354172785677</v>
      </c>
      <c r="I271" s="96">
        <f>+'Ark1'!Y3153</f>
        <v>176.72736842105269</v>
      </c>
      <c r="J271" s="96">
        <f>+'Ark1'!AA3153</f>
        <v>30.512606340762677</v>
      </c>
      <c r="K271" s="96">
        <f t="shared" si="8"/>
        <v>3.5345473684210535</v>
      </c>
      <c r="L271" s="9">
        <f t="shared" si="9"/>
        <v>1.3970588235294117</v>
      </c>
      <c r="M271" s="39"/>
      <c r="P271"/>
      <c r="Q271"/>
      <c r="R271"/>
      <c r="S271"/>
      <c r="T271"/>
      <c r="U271"/>
      <c r="V271"/>
      <c r="W271"/>
    </row>
    <row r="272" spans="1:23">
      <c r="A272" s="39"/>
      <c r="B272">
        <f>+'Ark1'!C3154</f>
        <v>2017</v>
      </c>
      <c r="C272">
        <f>+'Ark1'!M3154</f>
        <v>51</v>
      </c>
      <c r="D272">
        <f>+'Ark1'!Q3154</f>
        <v>152</v>
      </c>
      <c r="E272" s="9">
        <f>+'Ark1'!R3154</f>
        <v>226</v>
      </c>
      <c r="F272" s="9">
        <f>+'Ark1'!S3154</f>
        <v>226</v>
      </c>
      <c r="G272" s="96">
        <f>+'Ark1'!T3154</f>
        <v>1.5881939564300778</v>
      </c>
      <c r="H272" s="96">
        <f>+'Ark1'!U3154</f>
        <v>1.8301428651837075</v>
      </c>
      <c r="I272" s="96">
        <f>+'Ark1'!Y3154</f>
        <v>175.38008849557525</v>
      </c>
      <c r="J272" s="96">
        <f>+'Ark1'!AA3154</f>
        <v>29.800054968042719</v>
      </c>
      <c r="K272" s="96">
        <f t="shared" si="8"/>
        <v>3.4388252646191226</v>
      </c>
      <c r="L272" s="9">
        <f t="shared" si="9"/>
        <v>1.486842105263158</v>
      </c>
      <c r="M272" s="39"/>
      <c r="P272"/>
      <c r="Q272"/>
      <c r="R272"/>
      <c r="S272"/>
      <c r="T272"/>
      <c r="U272"/>
      <c r="V272"/>
      <c r="W272"/>
    </row>
    <row r="273" spans="1:23">
      <c r="A273" s="39"/>
      <c r="B273">
        <f>+'Ark1'!C3155</f>
        <v>2017</v>
      </c>
      <c r="C273">
        <f>+'Ark1'!M3155</f>
        <v>52</v>
      </c>
      <c r="D273">
        <f>+'Ark1'!Q3155</f>
        <v>173</v>
      </c>
      <c r="E273" s="9">
        <f>+'Ark1'!R3155</f>
        <v>290</v>
      </c>
      <c r="F273" s="9">
        <f>+'Ark1'!S3155</f>
        <v>290</v>
      </c>
      <c r="G273" s="96">
        <f>+'Ark1'!T3155</f>
        <v>2.0379479971890366</v>
      </c>
      <c r="H273" s="96">
        <f>+'Ark1'!U3155</f>
        <v>2.3082778989097945</v>
      </c>
      <c r="I273" s="96">
        <f>+'Ark1'!Y3155</f>
        <v>172.38275862068971</v>
      </c>
      <c r="J273" s="96">
        <f>+'Ark1'!AA3155</f>
        <v>29.402365245761352</v>
      </c>
      <c r="K273" s="96">
        <f t="shared" si="8"/>
        <v>3.315053050397879</v>
      </c>
      <c r="L273" s="9">
        <f t="shared" si="9"/>
        <v>1.676300578034682</v>
      </c>
      <c r="M273" s="39"/>
      <c r="P273"/>
      <c r="Q273"/>
      <c r="R273"/>
      <c r="S273"/>
      <c r="T273"/>
      <c r="U273"/>
      <c r="V273"/>
      <c r="W273"/>
    </row>
    <row r="274" spans="1:23">
      <c r="A274" s="39"/>
      <c r="B274">
        <f>+'Ark1'!C3156</f>
        <v>2017</v>
      </c>
      <c r="C274">
        <f>+'Ark1'!M3156</f>
        <v>53</v>
      </c>
      <c r="D274">
        <f>+'Ark1'!Q3156</f>
        <v>205</v>
      </c>
      <c r="E274" s="9">
        <f>+'Ark1'!R3156</f>
        <v>415</v>
      </c>
      <c r="F274" s="9">
        <f>+'Ark1'!S3156</f>
        <v>415</v>
      </c>
      <c r="G274" s="96">
        <f>+'Ark1'!T3156</f>
        <v>2.9163738580463807</v>
      </c>
      <c r="H274" s="96">
        <f>+'Ark1'!U3156</f>
        <v>3.2637445410365897</v>
      </c>
      <c r="I274" s="96">
        <f>+'Ark1'!Y3156</f>
        <v>170.32240963855429</v>
      </c>
      <c r="J274" s="96">
        <f>+'Ark1'!AA3156</f>
        <v>29.147371353935796</v>
      </c>
      <c r="K274" s="96">
        <f t="shared" si="8"/>
        <v>3.2136303705387603</v>
      </c>
      <c r="L274" s="9">
        <f t="shared" si="9"/>
        <v>2.024390243902439</v>
      </c>
      <c r="M274" s="39"/>
      <c r="P274"/>
      <c r="Q274"/>
      <c r="R274"/>
      <c r="S274"/>
      <c r="T274"/>
      <c r="U274"/>
      <c r="V274"/>
      <c r="W274"/>
    </row>
    <row r="275" spans="1:23">
      <c r="A275" s="39"/>
      <c r="B275">
        <f>+'Ark1'!C3157</f>
        <v>2017</v>
      </c>
      <c r="C275">
        <f>+'Ark1'!M3157</f>
        <v>54</v>
      </c>
      <c r="D275">
        <f>+'Ark1'!Q3157</f>
        <v>250</v>
      </c>
      <c r="E275" s="9">
        <f>+'Ark1'!R3157</f>
        <v>516</v>
      </c>
      <c r="F275" s="9">
        <f>+'Ark1'!S3157</f>
        <v>516</v>
      </c>
      <c r="G275" s="96">
        <f>+'Ark1'!T3157</f>
        <v>3.6261419536191135</v>
      </c>
      <c r="H275" s="96">
        <f>+'Ark1'!U3157</f>
        <v>3.9590768384437753</v>
      </c>
      <c r="I275" s="96">
        <f>+'Ark1'!Y3157</f>
        <v>166.16821705426372</v>
      </c>
      <c r="J275" s="96">
        <f>+'Ark1'!AA3157</f>
        <v>27.978059605728568</v>
      </c>
      <c r="K275" s="96">
        <f t="shared" si="8"/>
        <v>3.0771892047085876</v>
      </c>
      <c r="L275" s="9">
        <f t="shared" si="9"/>
        <v>2.0640000000000001</v>
      </c>
      <c r="M275" s="39"/>
      <c r="P275"/>
      <c r="Q275"/>
      <c r="R275"/>
      <c r="S275"/>
      <c r="T275"/>
      <c r="U275"/>
      <c r="V275"/>
      <c r="W275"/>
    </row>
    <row r="276" spans="1:23">
      <c r="A276" s="39"/>
      <c r="B276">
        <f>+'Ark1'!C3158</f>
        <v>2017</v>
      </c>
      <c r="C276">
        <f>+'Ark1'!M3158</f>
        <v>55</v>
      </c>
      <c r="D276">
        <f>+'Ark1'!Q3158</f>
        <v>269</v>
      </c>
      <c r="E276" s="9">
        <f>+'Ark1'!R3158</f>
        <v>613</v>
      </c>
      <c r="F276" s="9">
        <f>+'Ark1'!S3158</f>
        <v>613</v>
      </c>
      <c r="G276" s="96">
        <f>+'Ark1'!T3158</f>
        <v>4.307800421644413</v>
      </c>
      <c r="H276" s="96">
        <f>+'Ark1'!U3158</f>
        <v>4.5915757345419932</v>
      </c>
      <c r="I276" s="96">
        <f>+'Ark1'!Y3158</f>
        <v>162.22022838499191</v>
      </c>
      <c r="J276" s="96">
        <f>+'Ark1'!AA3158</f>
        <v>28.226923305512649</v>
      </c>
      <c r="K276" s="96">
        <f t="shared" si="8"/>
        <v>2.9494586979089439</v>
      </c>
      <c r="L276" s="9">
        <f t="shared" si="9"/>
        <v>2.2788104089219332</v>
      </c>
      <c r="M276" s="39"/>
      <c r="P276"/>
      <c r="Q276"/>
      <c r="R276"/>
      <c r="S276"/>
      <c r="T276"/>
      <c r="U276"/>
      <c r="V276"/>
      <c r="W276"/>
    </row>
    <row r="277" spans="1:23">
      <c r="A277" s="39"/>
      <c r="B277">
        <f>+'Ark1'!C3159</f>
        <v>2017</v>
      </c>
      <c r="C277">
        <f>+'Ark1'!M3159</f>
        <v>56</v>
      </c>
      <c r="D277">
        <f>+'Ark1'!Q3159</f>
        <v>282</v>
      </c>
      <c r="E277" s="9">
        <f>+'Ark1'!R3159</f>
        <v>733</v>
      </c>
      <c r="F277" s="9">
        <f>+'Ark1'!S3159</f>
        <v>733</v>
      </c>
      <c r="G277" s="96">
        <f>+'Ark1'!T3159</f>
        <v>5.1510892480674624</v>
      </c>
      <c r="H277" s="96">
        <f>+'Ark1'!U3159</f>
        <v>5.444859603963959</v>
      </c>
      <c r="I277" s="96">
        <f>+'Ark1'!Y3159</f>
        <v>160.87421555252399</v>
      </c>
      <c r="J277" s="96">
        <f>+'Ark1'!AA3159</f>
        <v>27.306414566896361</v>
      </c>
      <c r="K277" s="96">
        <f t="shared" si="8"/>
        <v>2.8727538491522142</v>
      </c>
      <c r="L277" s="9">
        <f t="shared" si="9"/>
        <v>2.5992907801418439</v>
      </c>
      <c r="M277" s="39"/>
      <c r="P277"/>
      <c r="Q277"/>
      <c r="R277"/>
      <c r="S277"/>
      <c r="T277"/>
      <c r="U277"/>
      <c r="V277"/>
      <c r="W277"/>
    </row>
    <row r="278" spans="1:23">
      <c r="A278" s="39"/>
      <c r="B278">
        <f>+'Ark1'!C3160</f>
        <v>2017</v>
      </c>
      <c r="C278">
        <f>+'Ark1'!M3160</f>
        <v>57</v>
      </c>
      <c r="D278">
        <f>+'Ark1'!Q3160</f>
        <v>308</v>
      </c>
      <c r="E278" s="9">
        <f>+'Ark1'!R3160</f>
        <v>902</v>
      </c>
      <c r="F278" s="9">
        <f>+'Ark1'!S3160</f>
        <v>902</v>
      </c>
      <c r="G278" s="96">
        <f>+'Ark1'!T3160</f>
        <v>6.3387210119465918</v>
      </c>
      <c r="H278" s="96">
        <f>+'Ark1'!U3160</f>
        <v>6.4717756914063642</v>
      </c>
      <c r="I278" s="96">
        <f>+'Ark1'!Y3160</f>
        <v>155.38913525498879</v>
      </c>
      <c r="J278" s="96">
        <f>+'Ark1'!AA3160</f>
        <v>26.532128654052247</v>
      </c>
      <c r="K278" s="96">
        <f t="shared" si="8"/>
        <v>2.726125179912084</v>
      </c>
      <c r="L278" s="9">
        <f t="shared" si="9"/>
        <v>2.9285714285714284</v>
      </c>
      <c r="M278" s="39"/>
      <c r="P278"/>
      <c r="Q278"/>
      <c r="R278"/>
      <c r="S278"/>
      <c r="T278"/>
      <c r="U278"/>
      <c r="V278"/>
      <c r="W278"/>
    </row>
    <row r="279" spans="1:23">
      <c r="A279" s="39"/>
      <c r="B279">
        <f>+'Ark1'!C3161</f>
        <v>2017</v>
      </c>
      <c r="C279">
        <f>+'Ark1'!M3161</f>
        <v>58</v>
      </c>
      <c r="D279">
        <f>+'Ark1'!Q3161</f>
        <v>332</v>
      </c>
      <c r="E279" s="9">
        <f>+'Ark1'!R3161</f>
        <v>1108</v>
      </c>
      <c r="F279" s="9">
        <f>+'Ark1'!S3161</f>
        <v>1108</v>
      </c>
      <c r="G279" s="96">
        <f>+'Ark1'!T3161</f>
        <v>7.7863668306394942</v>
      </c>
      <c r="H279" s="96">
        <f>+'Ark1'!U3161</f>
        <v>7.9927152409922781</v>
      </c>
      <c r="I279" s="96">
        <f>+'Ark1'!Y3161</f>
        <v>156.22779783393503</v>
      </c>
      <c r="J279" s="96">
        <f>+'Ark1'!AA3161</f>
        <v>26.129135083363405</v>
      </c>
      <c r="K279" s="96">
        <f t="shared" si="8"/>
        <v>2.6935827212747419</v>
      </c>
      <c r="L279" s="9">
        <f t="shared" si="9"/>
        <v>3.3373493975903616</v>
      </c>
      <c r="M279" s="39"/>
      <c r="P279"/>
      <c r="Q279"/>
      <c r="R279"/>
      <c r="S279"/>
      <c r="T279"/>
      <c r="U279"/>
      <c r="V279"/>
      <c r="W279"/>
    </row>
    <row r="280" spans="1:23">
      <c r="A280" s="39"/>
      <c r="B280">
        <f>+'Ark1'!C3162</f>
        <v>2017</v>
      </c>
      <c r="C280">
        <f>+'Ark1'!M3162</f>
        <v>59</v>
      </c>
      <c r="D280">
        <f>+'Ark1'!Q3162</f>
        <v>358</v>
      </c>
      <c r="E280" s="9">
        <f>+'Ark1'!R3162</f>
        <v>1240</v>
      </c>
      <c r="F280" s="9">
        <f>+'Ark1'!S3162</f>
        <v>1240</v>
      </c>
      <c r="G280" s="96">
        <f>+'Ark1'!T3162</f>
        <v>8.7139845397048497</v>
      </c>
      <c r="H280" s="96">
        <f>+'Ark1'!U3162</f>
        <v>8.7029386112405369</v>
      </c>
      <c r="I280" s="96">
        <f>+'Ark1'!Y3162</f>
        <v>152.00153225806437</v>
      </c>
      <c r="J280" s="96">
        <f>+'Ark1'!AA3162</f>
        <v>25.740259465080037</v>
      </c>
      <c r="K280" s="96">
        <f t="shared" si="8"/>
        <v>2.5762971569163451</v>
      </c>
      <c r="L280" s="9">
        <f t="shared" si="9"/>
        <v>3.4636871508379889</v>
      </c>
      <c r="M280" s="39"/>
      <c r="P280"/>
      <c r="Q280"/>
      <c r="R280"/>
      <c r="S280"/>
      <c r="T280"/>
      <c r="U280"/>
      <c r="V280"/>
      <c r="W280"/>
    </row>
    <row r="281" spans="1:23">
      <c r="A281" s="39"/>
      <c r="B281">
        <f>+'Ark1'!C3163</f>
        <v>2017</v>
      </c>
      <c r="C281">
        <f>+'Ark1'!M3163</f>
        <v>60</v>
      </c>
      <c r="D281">
        <f>+'Ark1'!Q3163</f>
        <v>366</v>
      </c>
      <c r="E281" s="9">
        <f>+'Ark1'!R3163</f>
        <v>1266</v>
      </c>
      <c r="F281" s="9">
        <f>+'Ark1'!S3163</f>
        <v>1266</v>
      </c>
      <c r="G281" s="96">
        <f>+'Ark1'!T3163</f>
        <v>8.8966971187631785</v>
      </c>
      <c r="H281" s="96">
        <f>+'Ark1'!U3163</f>
        <v>8.6616222330135688</v>
      </c>
      <c r="I281" s="96">
        <f>+'Ark1'!Y3163</f>
        <v>148.173064770932</v>
      </c>
      <c r="J281" s="96">
        <f>+'Ark1'!AA3163</f>
        <v>25.598898628384941</v>
      </c>
      <c r="K281" s="96">
        <f t="shared" si="8"/>
        <v>2.4695510795155333</v>
      </c>
      <c r="L281" s="9">
        <f t="shared" si="9"/>
        <v>3.459016393442623</v>
      </c>
      <c r="M281" s="39"/>
      <c r="P281"/>
      <c r="Q281"/>
      <c r="R281"/>
      <c r="S281"/>
      <c r="T281"/>
      <c r="U281"/>
      <c r="V281"/>
      <c r="W281"/>
    </row>
    <row r="282" spans="1:23">
      <c r="A282" s="39"/>
      <c r="B282">
        <f>+'Ark1'!C3164</f>
        <v>2017</v>
      </c>
      <c r="C282">
        <f>+'Ark1'!M3164</f>
        <v>61</v>
      </c>
      <c r="D282">
        <f>+'Ark1'!Q3164</f>
        <v>335</v>
      </c>
      <c r="E282" s="9">
        <f>+'Ark1'!R3164</f>
        <v>1357</v>
      </c>
      <c r="F282" s="9">
        <f>+'Ark1'!S3164</f>
        <v>1357</v>
      </c>
      <c r="G282" s="96">
        <f>+'Ark1'!T3164</f>
        <v>9.5361911454673223</v>
      </c>
      <c r="H282" s="96">
        <f>+'Ark1'!U3164</f>
        <v>9.1870439262638435</v>
      </c>
      <c r="I282" s="96">
        <f>+'Ark1'!Y3164</f>
        <v>146.62218128224026</v>
      </c>
      <c r="J282" s="96">
        <f>+'Ark1'!AA3164</f>
        <v>24.791704438152237</v>
      </c>
      <c r="K282" s="96">
        <f t="shared" si="8"/>
        <v>2.4036423161022995</v>
      </c>
      <c r="L282" s="9">
        <f t="shared" si="9"/>
        <v>4.0507462686567166</v>
      </c>
      <c r="M282" s="39"/>
      <c r="P282"/>
      <c r="Q282"/>
      <c r="R282"/>
      <c r="S282"/>
      <c r="T282"/>
      <c r="U282"/>
      <c r="V282"/>
      <c r="W282"/>
    </row>
    <row r="283" spans="1:23">
      <c r="A283" s="39"/>
      <c r="B283">
        <f>+'Ark1'!C3165</f>
        <v>2017</v>
      </c>
      <c r="C283">
        <f>+'Ark1'!M3165</f>
        <v>62</v>
      </c>
      <c r="D283">
        <f>+'Ark1'!Q3165</f>
        <v>324</v>
      </c>
      <c r="E283" s="9">
        <f>+'Ark1'!R3165</f>
        <v>1320</v>
      </c>
      <c r="F283" s="9">
        <f>+'Ark1'!S3165</f>
        <v>1320</v>
      </c>
      <c r="G283" s="96">
        <f>+'Ark1'!T3165</f>
        <v>9.276177090653551</v>
      </c>
      <c r="H283" s="96">
        <f>+'Ark1'!U3165</f>
        <v>8.7503314706640634</v>
      </c>
      <c r="I283" s="96">
        <f>+'Ark1'!Y3165</f>
        <v>143.56689393939402</v>
      </c>
      <c r="J283" s="96">
        <f>+'Ark1'!AA3165</f>
        <v>24.350198544164279</v>
      </c>
      <c r="K283" s="96">
        <f t="shared" si="8"/>
        <v>2.3155950635386131</v>
      </c>
      <c r="L283" s="9">
        <f t="shared" si="9"/>
        <v>4.0740740740740744</v>
      </c>
      <c r="M283" s="39"/>
      <c r="P283"/>
      <c r="Q283"/>
      <c r="R283"/>
      <c r="S283"/>
      <c r="T283"/>
      <c r="U283"/>
      <c r="V283"/>
      <c r="W283"/>
    </row>
    <row r="284" spans="1:23">
      <c r="A284" s="39"/>
      <c r="B284">
        <f>+'Ark1'!C3166</f>
        <v>2017</v>
      </c>
      <c r="C284">
        <f>+'Ark1'!M3166</f>
        <v>63</v>
      </c>
      <c r="D284">
        <f>+'Ark1'!Q3166</f>
        <v>309</v>
      </c>
      <c r="E284" s="9">
        <f>+'Ark1'!R3166</f>
        <v>1227</v>
      </c>
      <c r="F284" s="9">
        <f>+'Ark1'!S3166</f>
        <v>1227</v>
      </c>
      <c r="G284" s="96">
        <f>+'Ark1'!T3166</f>
        <v>8.6226282501756852</v>
      </c>
      <c r="H284" s="96">
        <f>+'Ark1'!U3166</f>
        <v>7.9342960615859743</v>
      </c>
      <c r="I284" s="96">
        <f>+'Ark1'!Y3166</f>
        <v>140.04498777506123</v>
      </c>
      <c r="J284" s="96">
        <f>+'Ark1'!AA3166</f>
        <v>24.466824946492579</v>
      </c>
      <c r="K284" s="96">
        <f t="shared" si="8"/>
        <v>2.222936313889861</v>
      </c>
      <c r="L284" s="9">
        <f t="shared" si="9"/>
        <v>3.970873786407767</v>
      </c>
      <c r="M284" s="39"/>
      <c r="P284"/>
      <c r="Q284"/>
      <c r="R284"/>
      <c r="S284"/>
      <c r="T284"/>
      <c r="U284"/>
      <c r="V284"/>
      <c r="W284"/>
    </row>
    <row r="285" spans="1:23">
      <c r="A285" s="39"/>
      <c r="B285">
        <f>+'Ark1'!C3167</f>
        <v>2017</v>
      </c>
      <c r="C285">
        <f>+'Ark1'!M3167</f>
        <v>64</v>
      </c>
      <c r="D285">
        <f>+'Ark1'!Q3167</f>
        <v>289</v>
      </c>
      <c r="E285" s="9">
        <f>+'Ark1'!R3167</f>
        <v>1051</v>
      </c>
      <c r="F285" s="9">
        <f>+'Ark1'!S3167</f>
        <v>1051</v>
      </c>
      <c r="G285" s="96">
        <f>+'Ark1'!T3167</f>
        <v>7.3858046380885476</v>
      </c>
      <c r="H285" s="96">
        <f>+'Ark1'!U3167</f>
        <v>6.5873350340400592</v>
      </c>
      <c r="I285" s="96">
        <f>+'Ark1'!Y3167</f>
        <v>135.74091341579421</v>
      </c>
      <c r="J285" s="96">
        <f>+'Ark1'!AA3167</f>
        <v>23.850035769504402</v>
      </c>
      <c r="K285" s="96">
        <f t="shared" si="8"/>
        <v>2.1209517721217845</v>
      </c>
      <c r="L285" s="9">
        <f t="shared" si="9"/>
        <v>3.6366782006920415</v>
      </c>
      <c r="M285" s="39"/>
      <c r="P285"/>
      <c r="Q285"/>
      <c r="R285"/>
      <c r="S285"/>
      <c r="T285"/>
      <c r="U285"/>
      <c r="V285"/>
      <c r="W285"/>
    </row>
    <row r="286" spans="1:23">
      <c r="A286" s="39"/>
      <c r="B286">
        <f>+'Ark1'!C3168</f>
        <v>2017</v>
      </c>
      <c r="C286">
        <f>+'Ark1'!M3168</f>
        <v>65</v>
      </c>
      <c r="D286">
        <f>+'Ark1'!Q3168</f>
        <v>275</v>
      </c>
      <c r="E286" s="9">
        <f>+'Ark1'!R3168</f>
        <v>1080</v>
      </c>
      <c r="F286" s="9">
        <f>+'Ark1'!S3168</f>
        <v>1080</v>
      </c>
      <c r="G286" s="96">
        <f>+'Ark1'!T3168</f>
        <v>7.5895994378074478</v>
      </c>
      <c r="H286" s="96">
        <f>+'Ark1'!U3168</f>
        <v>6.7005071876322608</v>
      </c>
      <c r="I286" s="96">
        <f>+'Ark1'!Y3168</f>
        <v>134.36546296296271</v>
      </c>
      <c r="J286" s="96">
        <f>+'Ark1'!AA3168</f>
        <v>21.935057382608797</v>
      </c>
      <c r="K286" s="96">
        <f t="shared" si="8"/>
        <v>2.0671609686609647</v>
      </c>
      <c r="L286" s="9">
        <f t="shared" si="9"/>
        <v>3.9272727272727272</v>
      </c>
      <c r="M286" s="39"/>
      <c r="P286"/>
      <c r="Q286"/>
      <c r="R286"/>
      <c r="S286"/>
      <c r="T286"/>
      <c r="U286"/>
      <c r="V286"/>
      <c r="W286"/>
    </row>
    <row r="287" spans="1:23">
      <c r="A287" s="39"/>
      <c r="B287">
        <f>+'Ark1'!C3169</f>
        <v>2017</v>
      </c>
      <c r="C287">
        <f>+'Ark1'!M3169</f>
        <v>66</v>
      </c>
      <c r="D287">
        <f>+'Ark1'!Q3169</f>
        <v>1</v>
      </c>
      <c r="E287" s="9">
        <f>+'Ark1'!R3169</f>
        <v>1</v>
      </c>
      <c r="F287" s="9">
        <f>+'Ark1'!S3169</f>
        <v>1</v>
      </c>
      <c r="G287" s="96">
        <f>+'Ark1'!T3169</f>
        <v>7.0274068868587504E-3</v>
      </c>
      <c r="H287" s="96">
        <f>+'Ark1'!U3169</f>
        <v>5.6101251168718348E-3</v>
      </c>
      <c r="I287" s="96">
        <f>+'Ark1'!Y3169</f>
        <v>121.5</v>
      </c>
      <c r="J287" s="96">
        <f>+'Ark1'!AA3169</f>
        <v>0</v>
      </c>
      <c r="K287" s="96">
        <f t="shared" si="8"/>
        <v>1.8409090909090908</v>
      </c>
      <c r="L287" s="9">
        <f t="shared" si="9"/>
        <v>1</v>
      </c>
      <c r="M287" s="39"/>
      <c r="P287"/>
      <c r="Q287"/>
      <c r="R287"/>
      <c r="S287"/>
      <c r="T287"/>
      <c r="U287"/>
      <c r="V287"/>
      <c r="W287"/>
    </row>
    <row r="288" spans="1:23">
      <c r="A288" s="39"/>
      <c r="B288">
        <f>+'Ark1'!C3170</f>
        <v>2017</v>
      </c>
      <c r="C288">
        <f>+'Ark1'!M3170</f>
        <v>67</v>
      </c>
      <c r="D288">
        <f>+'Ark1'!Q3170</f>
        <v>0</v>
      </c>
      <c r="E288" s="9">
        <f>+'Ark1'!R3170</f>
        <v>0</v>
      </c>
      <c r="F288" s="9">
        <f>+'Ark1'!S3170</f>
        <v>0</v>
      </c>
      <c r="G288" s="96">
        <f>+'Ark1'!T3170</f>
        <v>0</v>
      </c>
      <c r="H288" s="96">
        <f>+'Ark1'!U3170</f>
        <v>0</v>
      </c>
      <c r="I288" s="96">
        <f>+'Ark1'!Y3170</f>
        <v>0</v>
      </c>
      <c r="J288" s="96">
        <f>+'Ark1'!AA3170</f>
        <v>0</v>
      </c>
      <c r="K288" s="96">
        <f t="shared" si="8"/>
        <v>0</v>
      </c>
      <c r="L288" s="9" t="e">
        <f t="shared" si="9"/>
        <v>#DIV/0!</v>
      </c>
      <c r="M288" s="39"/>
      <c r="P288"/>
      <c r="Q288"/>
      <c r="R288"/>
      <c r="S288"/>
      <c r="T288"/>
      <c r="U288"/>
      <c r="V288"/>
      <c r="W288"/>
    </row>
    <row r="289" spans="1:23">
      <c r="A289" s="39"/>
      <c r="B289">
        <f>+'Ark1'!C3171</f>
        <v>2017</v>
      </c>
      <c r="C289">
        <f>+'Ark1'!M3171</f>
        <v>68</v>
      </c>
      <c r="D289">
        <f>+'Ark1'!Q3171</f>
        <v>0</v>
      </c>
      <c r="E289" s="9">
        <f>+'Ark1'!R3171</f>
        <v>0</v>
      </c>
      <c r="F289" s="9">
        <f>+'Ark1'!S3171</f>
        <v>0</v>
      </c>
      <c r="G289" s="96">
        <f>+'Ark1'!T3171</f>
        <v>0</v>
      </c>
      <c r="H289" s="96">
        <f>+'Ark1'!U3171</f>
        <v>0</v>
      </c>
      <c r="I289" s="96">
        <f>+'Ark1'!Y3171</f>
        <v>0</v>
      </c>
      <c r="J289" s="96">
        <f>+'Ark1'!AA3171</f>
        <v>0</v>
      </c>
      <c r="K289" s="96">
        <f t="shared" si="8"/>
        <v>0</v>
      </c>
      <c r="L289" s="9" t="e">
        <f t="shared" si="9"/>
        <v>#DIV/0!</v>
      </c>
      <c r="M289" s="39"/>
      <c r="P289"/>
      <c r="Q289"/>
      <c r="R289"/>
      <c r="S289"/>
      <c r="T289"/>
      <c r="U289"/>
      <c r="V289"/>
      <c r="W289"/>
    </row>
    <row r="290" spans="1:23">
      <c r="A290" s="39"/>
      <c r="B290">
        <f>+'Ark1'!C3172</f>
        <v>2016</v>
      </c>
      <c r="C290">
        <f>+'Ark1'!M3172</f>
        <v>0</v>
      </c>
      <c r="D290">
        <f>+'Ark1'!Q3172</f>
        <v>2</v>
      </c>
      <c r="E290" s="9">
        <f>+'Ark1'!R3172</f>
        <v>15</v>
      </c>
      <c r="F290" s="9">
        <f>+'Ark1'!S3172</f>
        <v>0</v>
      </c>
      <c r="G290" s="96">
        <f>+'Ark1'!T3172</f>
        <v>0.10017363429945238</v>
      </c>
      <c r="H290" s="96">
        <f>+'Ark1'!U3172</f>
        <v>0</v>
      </c>
      <c r="I290" s="96">
        <f>+'Ark1'!Y3172</f>
        <v>0</v>
      </c>
      <c r="J290" s="96">
        <f>+'Ark1'!AA3172</f>
        <v>0</v>
      </c>
      <c r="K290" s="96" t="e">
        <f t="shared" si="8"/>
        <v>#DIV/0!</v>
      </c>
      <c r="L290" s="9">
        <f t="shared" si="9"/>
        <v>7.5</v>
      </c>
      <c r="M290" s="39"/>
      <c r="P290"/>
      <c r="Q290"/>
      <c r="R290"/>
      <c r="S290"/>
      <c r="T290"/>
      <c r="U290"/>
      <c r="V290"/>
      <c r="W290"/>
    </row>
    <row r="291" spans="1:23">
      <c r="A291" s="39"/>
      <c r="B291" s="47">
        <f>+'Ark1'!C3173</f>
        <v>2016</v>
      </c>
      <c r="C291" s="47">
        <f>+'Ark1'!M3173</f>
        <v>35</v>
      </c>
      <c r="D291" s="47">
        <f>+'Ark1'!Q3173</f>
        <v>18</v>
      </c>
      <c r="E291" s="65">
        <f>+'Ark1'!R3173</f>
        <v>23</v>
      </c>
      <c r="F291" s="65">
        <f>+'Ark1'!S3173</f>
        <v>23</v>
      </c>
      <c r="G291" s="101">
        <f>+'Ark1'!T3173</f>
        <v>0.15359957259249363</v>
      </c>
      <c r="H291" s="101">
        <f>+'Ark1'!U3173</f>
        <v>0.22639773457141524</v>
      </c>
      <c r="I291" s="101">
        <f>+'Ark1'!Y3173</f>
        <v>221.11739130434779</v>
      </c>
      <c r="J291" s="101">
        <f>+'Ark1'!AA3173</f>
        <v>52.556608422223043</v>
      </c>
      <c r="K291" s="101">
        <f t="shared" si="8"/>
        <v>6.317639751552794</v>
      </c>
      <c r="L291" s="65">
        <f t="shared" si="9"/>
        <v>1.2777777777777777</v>
      </c>
      <c r="M291" s="39"/>
      <c r="P291"/>
      <c r="Q291"/>
      <c r="R291"/>
      <c r="S291"/>
      <c r="T291"/>
      <c r="U291"/>
      <c r="V291"/>
      <c r="W291"/>
    </row>
    <row r="292" spans="1:23">
      <c r="A292" s="39"/>
      <c r="B292" s="47">
        <f>+'Ark1'!C3174</f>
        <v>2016</v>
      </c>
      <c r="C292" s="47">
        <f>+'Ark1'!M3174</f>
        <v>36</v>
      </c>
      <c r="D292" s="47">
        <f>+'Ark1'!Q3174</f>
        <v>4</v>
      </c>
      <c r="E292" s="65">
        <f>+'Ark1'!R3174</f>
        <v>5</v>
      </c>
      <c r="F292" s="65">
        <f>+'Ark1'!S3174</f>
        <v>5</v>
      </c>
      <c r="G292" s="101">
        <f>+'Ark1'!T3174</f>
        <v>3.3391211433150804E-2</v>
      </c>
      <c r="H292" s="101">
        <f>+'Ark1'!U3174</f>
        <v>4.9497933631546635E-2</v>
      </c>
      <c r="I292" s="101">
        <f>+'Ark1'!Y3174</f>
        <v>222.38</v>
      </c>
      <c r="J292" s="101">
        <f>+'Ark1'!AA3174</f>
        <v>39.446439636550011</v>
      </c>
      <c r="K292" s="101">
        <f t="shared" si="8"/>
        <v>6.1772222222222224</v>
      </c>
      <c r="L292" s="65">
        <f t="shared" si="9"/>
        <v>1.25</v>
      </c>
      <c r="M292" s="39"/>
      <c r="P292"/>
      <c r="Q292"/>
      <c r="R292"/>
      <c r="S292"/>
      <c r="T292"/>
      <c r="U292"/>
      <c r="V292"/>
      <c r="W292"/>
    </row>
    <row r="293" spans="1:23">
      <c r="A293" s="39"/>
      <c r="B293" s="47">
        <f>+'Ark1'!C3175</f>
        <v>2016</v>
      </c>
      <c r="C293" s="47">
        <f>+'Ark1'!M3175</f>
        <v>37</v>
      </c>
      <c r="D293" s="47">
        <f>+'Ark1'!Q3175</f>
        <v>2</v>
      </c>
      <c r="E293" s="65">
        <f>+'Ark1'!R3175</f>
        <v>2</v>
      </c>
      <c r="F293" s="65">
        <f>+'Ark1'!S3175</f>
        <v>2</v>
      </c>
      <c r="G293" s="101">
        <f>+'Ark1'!T3175</f>
        <v>1.3356484573260321E-2</v>
      </c>
      <c r="H293" s="101">
        <f>+'Ark1'!U3175</f>
        <v>2.2365106445263981E-2</v>
      </c>
      <c r="I293" s="101">
        <f>+'Ark1'!Y3175</f>
        <v>251.2</v>
      </c>
      <c r="J293" s="101">
        <f>+'Ark1'!AA3175</f>
        <v>11.399999999999959</v>
      </c>
      <c r="K293" s="101">
        <f t="shared" si="8"/>
        <v>6.7891891891891891</v>
      </c>
      <c r="L293" s="65">
        <f t="shared" si="9"/>
        <v>1</v>
      </c>
      <c r="M293" s="39"/>
      <c r="P293"/>
      <c r="Q293"/>
      <c r="R293"/>
      <c r="S293"/>
      <c r="T293"/>
      <c r="U293"/>
      <c r="V293"/>
      <c r="W293"/>
    </row>
    <row r="294" spans="1:23">
      <c r="A294" s="39"/>
      <c r="B294" s="47">
        <f>+'Ark1'!C3176</f>
        <v>2016</v>
      </c>
      <c r="C294" s="47">
        <f>+'Ark1'!M3176</f>
        <v>38</v>
      </c>
      <c r="D294" s="47">
        <f>+'Ark1'!Q3176</f>
        <v>8</v>
      </c>
      <c r="E294" s="65">
        <f>+'Ark1'!R3176</f>
        <v>8</v>
      </c>
      <c r="F294" s="65">
        <f>+'Ark1'!S3176</f>
        <v>8</v>
      </c>
      <c r="G294" s="101">
        <f>+'Ark1'!T3176</f>
        <v>5.3425938293041285E-2</v>
      </c>
      <c r="H294" s="101">
        <f>+'Ark1'!U3176</f>
        <v>8.0080792166372192E-2</v>
      </c>
      <c r="I294" s="101">
        <f>+'Ark1'!Y3176</f>
        <v>224.86250000000001</v>
      </c>
      <c r="J294" s="101">
        <f>+'Ark1'!AA3176</f>
        <v>34.091052253487092</v>
      </c>
      <c r="K294" s="101">
        <f t="shared" si="8"/>
        <v>5.9174342105263165</v>
      </c>
      <c r="L294" s="65">
        <f t="shared" si="9"/>
        <v>1</v>
      </c>
      <c r="M294" s="39"/>
      <c r="P294"/>
      <c r="Q294"/>
      <c r="R294"/>
      <c r="S294"/>
      <c r="T294"/>
      <c r="U294"/>
      <c r="V294"/>
      <c r="W294"/>
    </row>
    <row r="295" spans="1:23">
      <c r="A295" s="39"/>
      <c r="B295" s="47">
        <f>+'Ark1'!C3177</f>
        <v>2016</v>
      </c>
      <c r="C295" s="47">
        <f>+'Ark1'!M3177</f>
        <v>39</v>
      </c>
      <c r="D295" s="47">
        <f>+'Ark1'!Q3177</f>
        <v>4</v>
      </c>
      <c r="E295" s="65">
        <f>+'Ark1'!R3177</f>
        <v>5</v>
      </c>
      <c r="F295" s="65">
        <f>+'Ark1'!S3177</f>
        <v>5</v>
      </c>
      <c r="G295" s="101">
        <f>+'Ark1'!T3177</f>
        <v>3.3391211433150804E-2</v>
      </c>
      <c r="H295" s="101">
        <f>+'Ark1'!U3177</f>
        <v>3.9588553267860795E-2</v>
      </c>
      <c r="I295" s="101">
        <f>+'Ark1'!Y3177</f>
        <v>177.86</v>
      </c>
      <c r="J295" s="101">
        <f>+'Ark1'!AA3177</f>
        <v>25.444575060314968</v>
      </c>
      <c r="K295" s="101">
        <f t="shared" si="8"/>
        <v>4.5605128205128205</v>
      </c>
      <c r="L295" s="65">
        <f t="shared" si="9"/>
        <v>1.25</v>
      </c>
      <c r="M295" s="39"/>
      <c r="P295"/>
      <c r="Q295"/>
      <c r="R295"/>
      <c r="S295"/>
      <c r="T295"/>
      <c r="U295"/>
      <c r="V295"/>
      <c r="W295"/>
    </row>
    <row r="296" spans="1:23">
      <c r="A296" s="39"/>
      <c r="B296" s="47">
        <f>+'Ark1'!C3178</f>
        <v>2016</v>
      </c>
      <c r="C296" s="47">
        <f>+'Ark1'!M3178</f>
        <v>40</v>
      </c>
      <c r="D296" s="47">
        <f>+'Ark1'!Q3178</f>
        <v>11</v>
      </c>
      <c r="E296" s="65">
        <f>+'Ark1'!R3178</f>
        <v>12</v>
      </c>
      <c r="F296" s="65">
        <f>+'Ark1'!S3178</f>
        <v>12</v>
      </c>
      <c r="G296" s="101">
        <f>+'Ark1'!T3178</f>
        <v>8.013890743956191E-2</v>
      </c>
      <c r="H296" s="101">
        <f>+'Ark1'!U3178</f>
        <v>0.10752968674071486</v>
      </c>
      <c r="I296" s="101">
        <f>+'Ark1'!Y3178</f>
        <v>201.29166666666663</v>
      </c>
      <c r="J296" s="101">
        <f>+'Ark1'!AA3178</f>
        <v>39.368588543264948</v>
      </c>
      <c r="K296" s="101">
        <f t="shared" si="8"/>
        <v>5.0322916666666657</v>
      </c>
      <c r="L296" s="65">
        <f t="shared" si="9"/>
        <v>1.0909090909090908</v>
      </c>
      <c r="M296" s="39"/>
      <c r="P296"/>
      <c r="Q296"/>
      <c r="R296"/>
      <c r="S296"/>
      <c r="T296"/>
      <c r="U296"/>
      <c r="V296"/>
      <c r="W296"/>
    </row>
    <row r="297" spans="1:23">
      <c r="A297" s="39"/>
      <c r="B297" s="47">
        <f>+'Ark1'!C3179</f>
        <v>2016</v>
      </c>
      <c r="C297" s="47">
        <f>+'Ark1'!M3179</f>
        <v>41</v>
      </c>
      <c r="D297" s="47">
        <f>+'Ark1'!Q3179</f>
        <v>19</v>
      </c>
      <c r="E297" s="65">
        <f>+'Ark1'!R3179</f>
        <v>19</v>
      </c>
      <c r="F297" s="65">
        <f>+'Ark1'!S3179</f>
        <v>19</v>
      </c>
      <c r="G297" s="101">
        <f>+'Ark1'!T3179</f>
        <v>0.12688660344597302</v>
      </c>
      <c r="H297" s="101">
        <f>+'Ark1'!U3179</f>
        <v>0.16828585170189381</v>
      </c>
      <c r="I297" s="101">
        <f>+'Ark1'!Y3179</f>
        <v>198.96315789473681</v>
      </c>
      <c r="J297" s="101">
        <f>+'Ark1'!AA3179</f>
        <v>32.858664010486088</v>
      </c>
      <c r="K297" s="101">
        <f t="shared" si="8"/>
        <v>4.8527599486521176</v>
      </c>
      <c r="L297" s="65">
        <f t="shared" si="9"/>
        <v>1</v>
      </c>
      <c r="M297" s="39"/>
      <c r="P297"/>
      <c r="Q297"/>
      <c r="R297"/>
      <c r="S297"/>
      <c r="T297"/>
      <c r="U297"/>
      <c r="V297"/>
      <c r="W297"/>
    </row>
    <row r="298" spans="1:23">
      <c r="A298" s="39"/>
      <c r="B298" s="47">
        <f>+'Ark1'!C3180</f>
        <v>2016</v>
      </c>
      <c r="C298" s="47">
        <f>+'Ark1'!M3180</f>
        <v>42</v>
      </c>
      <c r="D298" s="47">
        <f>+'Ark1'!Q3180</f>
        <v>23</v>
      </c>
      <c r="E298" s="65">
        <f>+'Ark1'!R3180</f>
        <v>26</v>
      </c>
      <c r="F298" s="65">
        <f>+'Ark1'!S3180</f>
        <v>26</v>
      </c>
      <c r="G298" s="101">
        <f>+'Ark1'!T3180</f>
        <v>0.17363429945238409</v>
      </c>
      <c r="H298" s="101">
        <f>+'Ark1'!U3180</f>
        <v>0.23646737445580765</v>
      </c>
      <c r="I298" s="101">
        <f>+'Ark1'!Y3180</f>
        <v>204.30384615384619</v>
      </c>
      <c r="J298" s="101">
        <f>+'Ark1'!AA3180</f>
        <v>23.848794208661996</v>
      </c>
      <c r="K298" s="101">
        <f t="shared" si="8"/>
        <v>4.8643772893772903</v>
      </c>
      <c r="L298" s="65">
        <f t="shared" si="9"/>
        <v>1.1304347826086956</v>
      </c>
      <c r="M298" s="39"/>
      <c r="P298"/>
      <c r="Q298"/>
      <c r="R298"/>
      <c r="S298"/>
      <c r="T298"/>
      <c r="U298"/>
      <c r="V298"/>
      <c r="W298"/>
    </row>
    <row r="299" spans="1:23">
      <c r="A299" s="39"/>
      <c r="B299" s="47">
        <f>+'Ark1'!C3181</f>
        <v>2016</v>
      </c>
      <c r="C299" s="47">
        <f>+'Ark1'!M3181</f>
        <v>43</v>
      </c>
      <c r="D299" s="47">
        <f>+'Ark1'!Q3181</f>
        <v>30</v>
      </c>
      <c r="E299" s="65">
        <f>+'Ark1'!R3181</f>
        <v>34</v>
      </c>
      <c r="F299" s="65">
        <f>+'Ark1'!S3181</f>
        <v>34</v>
      </c>
      <c r="G299" s="101">
        <f>+'Ark1'!T3181</f>
        <v>0.22706023774542544</v>
      </c>
      <c r="H299" s="101">
        <f>+'Ark1'!U3181</f>
        <v>0.29933807475964203</v>
      </c>
      <c r="I299" s="101">
        <f>+'Ark1'!Y3181</f>
        <v>197.77058823529413</v>
      </c>
      <c r="J299" s="101">
        <f>+'Ark1'!AA3181</f>
        <v>32.308299146993477</v>
      </c>
      <c r="K299" s="101">
        <f t="shared" si="8"/>
        <v>4.5993160054719562</v>
      </c>
      <c r="L299" s="65">
        <f t="shared" si="9"/>
        <v>1.1333333333333333</v>
      </c>
      <c r="M299" s="39"/>
      <c r="P299"/>
      <c r="Q299"/>
      <c r="R299"/>
      <c r="S299"/>
      <c r="T299"/>
      <c r="U299"/>
      <c r="V299"/>
      <c r="W299"/>
    </row>
    <row r="300" spans="1:23">
      <c r="A300" s="39"/>
      <c r="B300" s="47">
        <f>+'Ark1'!C3182</f>
        <v>2016</v>
      </c>
      <c r="C300" s="47">
        <f>+'Ark1'!M3182</f>
        <v>44</v>
      </c>
      <c r="D300" s="47">
        <f>+'Ark1'!Q3182</f>
        <v>29</v>
      </c>
      <c r="E300" s="65">
        <f>+'Ark1'!R3182</f>
        <v>34</v>
      </c>
      <c r="F300" s="65">
        <f>+'Ark1'!S3182</f>
        <v>34</v>
      </c>
      <c r="G300" s="101">
        <f>+'Ark1'!T3182</f>
        <v>0.22706023774542544</v>
      </c>
      <c r="H300" s="101">
        <f>+'Ark1'!U3182</f>
        <v>0.29070186725490227</v>
      </c>
      <c r="I300" s="101">
        <f>+'Ark1'!Y3182</f>
        <v>192.06470588235297</v>
      </c>
      <c r="J300" s="101">
        <f>+'Ark1'!AA3182</f>
        <v>34.160183929393121</v>
      </c>
      <c r="K300" s="101">
        <f t="shared" si="8"/>
        <v>4.3651069518716588</v>
      </c>
      <c r="L300" s="65">
        <f t="shared" si="9"/>
        <v>1.1724137931034482</v>
      </c>
      <c r="M300" s="39"/>
      <c r="P300"/>
      <c r="Q300"/>
      <c r="R300"/>
      <c r="S300"/>
      <c r="T300"/>
      <c r="U300"/>
      <c r="V300"/>
      <c r="W300"/>
    </row>
    <row r="301" spans="1:23">
      <c r="A301" s="39"/>
      <c r="B301" s="47">
        <f>+'Ark1'!C3183</f>
        <v>2016</v>
      </c>
      <c r="C301" s="47">
        <f>+'Ark1'!M3183</f>
        <v>45</v>
      </c>
      <c r="D301" s="47">
        <f>+'Ark1'!Q3183</f>
        <v>43</v>
      </c>
      <c r="E301" s="65">
        <f>+'Ark1'!R3183</f>
        <v>48</v>
      </c>
      <c r="F301" s="65">
        <f>+'Ark1'!S3183</f>
        <v>48</v>
      </c>
      <c r="G301" s="101">
        <f>+'Ark1'!T3183</f>
        <v>0.32055562975824758</v>
      </c>
      <c r="H301" s="101">
        <f>+'Ark1'!U3183</f>
        <v>0.40222023539986806</v>
      </c>
      <c r="I301" s="101">
        <f>+'Ark1'!Y3183</f>
        <v>188.23541666666671</v>
      </c>
      <c r="J301" s="101">
        <f>+'Ark1'!AA3183</f>
        <v>39.292776528598601</v>
      </c>
      <c r="K301" s="101">
        <f t="shared" si="8"/>
        <v>4.1830092592592605</v>
      </c>
      <c r="L301" s="65">
        <f t="shared" si="9"/>
        <v>1.1162790697674418</v>
      </c>
      <c r="M301" s="39"/>
      <c r="P301"/>
      <c r="Q301"/>
      <c r="R301"/>
      <c r="S301"/>
      <c r="T301"/>
      <c r="U301"/>
      <c r="V301"/>
      <c r="W301"/>
    </row>
    <row r="302" spans="1:23">
      <c r="A302" s="39"/>
      <c r="B302" s="47">
        <f>+'Ark1'!C3184</f>
        <v>2016</v>
      </c>
      <c r="C302" s="47">
        <f>+'Ark1'!M3184</f>
        <v>46</v>
      </c>
      <c r="D302" s="47">
        <f>+'Ark1'!Q3184</f>
        <v>49</v>
      </c>
      <c r="E302" s="65">
        <f>+'Ark1'!R3184</f>
        <v>65</v>
      </c>
      <c r="F302" s="65">
        <f>+'Ark1'!S3184</f>
        <v>65</v>
      </c>
      <c r="G302" s="101">
        <f>+'Ark1'!T3184</f>
        <v>0.43408574863096022</v>
      </c>
      <c r="H302" s="101">
        <f>+'Ark1'!U3184</f>
        <v>0.52148002872562882</v>
      </c>
      <c r="I302" s="101">
        <f>+'Ark1'!Y3184</f>
        <v>180.22</v>
      </c>
      <c r="J302" s="101">
        <f>+'Ark1'!AA3184</f>
        <v>36.511002345973672</v>
      </c>
      <c r="K302" s="101">
        <f t="shared" si="8"/>
        <v>3.9178260869565218</v>
      </c>
      <c r="L302" s="65">
        <f t="shared" si="9"/>
        <v>1.3265306122448979</v>
      </c>
      <c r="M302" s="39"/>
      <c r="P302"/>
      <c r="Q302"/>
      <c r="R302"/>
      <c r="S302"/>
      <c r="T302"/>
      <c r="U302"/>
      <c r="V302"/>
      <c r="W302"/>
    </row>
    <row r="303" spans="1:23">
      <c r="A303" s="39"/>
      <c r="B303" s="47">
        <f>+'Ark1'!C3185</f>
        <v>2016</v>
      </c>
      <c r="C303" s="47">
        <f>+'Ark1'!M3185</f>
        <v>47</v>
      </c>
      <c r="D303" s="47">
        <f>+'Ark1'!Q3185</f>
        <v>74</v>
      </c>
      <c r="E303" s="65">
        <f>+'Ark1'!R3185</f>
        <v>92</v>
      </c>
      <c r="F303" s="65">
        <f>+'Ark1'!S3185</f>
        <v>92</v>
      </c>
      <c r="G303" s="101">
        <f>+'Ark1'!T3185</f>
        <v>0.61439829036997451</v>
      </c>
      <c r="H303" s="101">
        <f>+'Ark1'!U3185</f>
        <v>0.77371961101096864</v>
      </c>
      <c r="I303" s="101">
        <f>+'Ark1'!Y3185</f>
        <v>188.91847826086951</v>
      </c>
      <c r="J303" s="101">
        <f>+'Ark1'!AA3185</f>
        <v>33.556321666286379</v>
      </c>
      <c r="K303" s="101">
        <f t="shared" ref="K303:K366" si="10">+I303/C303</f>
        <v>4.019542090656798</v>
      </c>
      <c r="L303" s="65">
        <f t="shared" ref="L303:L366" si="11">+E303/D303</f>
        <v>1.2432432432432432</v>
      </c>
      <c r="M303" s="39"/>
      <c r="P303"/>
      <c r="Q303"/>
      <c r="R303"/>
      <c r="S303"/>
      <c r="T303"/>
      <c r="U303"/>
      <c r="V303"/>
      <c r="W303"/>
    </row>
    <row r="304" spans="1:23">
      <c r="A304" s="39"/>
      <c r="B304" s="47">
        <f>+'Ark1'!C3186</f>
        <v>2016</v>
      </c>
      <c r="C304" s="47">
        <f>+'Ark1'!M3186</f>
        <v>48</v>
      </c>
      <c r="D304" s="47">
        <f>+'Ark1'!Q3186</f>
        <v>80</v>
      </c>
      <c r="E304" s="65">
        <f>+'Ark1'!R3186</f>
        <v>101</v>
      </c>
      <c r="F304" s="65">
        <f>+'Ark1'!S3186</f>
        <v>101</v>
      </c>
      <c r="G304" s="101">
        <f>+'Ark1'!T3186</f>
        <v>0.6745024709496461</v>
      </c>
      <c r="H304" s="101">
        <f>+'Ark1'!U3186</f>
        <v>0.8002114001144256</v>
      </c>
      <c r="I304" s="101">
        <f>+'Ark1'!Y3186</f>
        <v>177.9762376237625</v>
      </c>
      <c r="J304" s="101">
        <f>+'Ark1'!AA3186</f>
        <v>30.361916441537677</v>
      </c>
      <c r="K304" s="101">
        <f t="shared" si="10"/>
        <v>3.7078382838283854</v>
      </c>
      <c r="L304" s="65">
        <f t="shared" si="11"/>
        <v>1.2625</v>
      </c>
      <c r="M304" s="39"/>
      <c r="P304"/>
      <c r="Q304"/>
      <c r="R304"/>
      <c r="S304"/>
      <c r="T304"/>
      <c r="U304"/>
      <c r="V304"/>
      <c r="W304"/>
    </row>
    <row r="305" spans="1:23">
      <c r="A305" s="39"/>
      <c r="B305" s="47">
        <f>+'Ark1'!C3187</f>
        <v>2016</v>
      </c>
      <c r="C305" s="47">
        <f>+'Ark1'!M3187</f>
        <v>49</v>
      </c>
      <c r="D305" s="47">
        <f>+'Ark1'!Q3187</f>
        <v>95</v>
      </c>
      <c r="E305" s="65">
        <f>+'Ark1'!R3187</f>
        <v>138</v>
      </c>
      <c r="F305" s="65">
        <f>+'Ark1'!S3187</f>
        <v>138</v>
      </c>
      <c r="G305" s="101">
        <f>+'Ark1'!T3187</f>
        <v>0.92159743555496221</v>
      </c>
      <c r="H305" s="101">
        <f>+'Ark1'!U3187</f>
        <v>1.0955118252829343</v>
      </c>
      <c r="I305" s="101">
        <f>+'Ark1'!Y3187</f>
        <v>178.32681159420301</v>
      </c>
      <c r="J305" s="101">
        <f>+'Ark1'!AA3187</f>
        <v>33.319678086756042</v>
      </c>
      <c r="K305" s="101">
        <f t="shared" si="10"/>
        <v>3.6393226855959799</v>
      </c>
      <c r="L305" s="65">
        <f t="shared" si="11"/>
        <v>1.4526315789473685</v>
      </c>
      <c r="M305" s="39"/>
      <c r="P305"/>
      <c r="Q305"/>
      <c r="R305"/>
      <c r="S305"/>
      <c r="T305"/>
      <c r="U305"/>
      <c r="V305"/>
      <c r="W305"/>
    </row>
    <row r="306" spans="1:23">
      <c r="A306" s="39"/>
      <c r="B306" s="47">
        <f>+'Ark1'!C3188</f>
        <v>2016</v>
      </c>
      <c r="C306" s="47">
        <f>+'Ark1'!M3188</f>
        <v>50</v>
      </c>
      <c r="D306" s="47">
        <f>+'Ark1'!Q3188</f>
        <v>126</v>
      </c>
      <c r="E306" s="65">
        <f>+'Ark1'!R3188</f>
        <v>188</v>
      </c>
      <c r="F306" s="65">
        <f>+'Ark1'!S3188</f>
        <v>188</v>
      </c>
      <c r="G306" s="101">
        <f>+'Ark1'!T3188</f>
        <v>1.2555095498864699</v>
      </c>
      <c r="H306" s="101">
        <f>+'Ark1'!U3188</f>
        <v>1.4973937350279776</v>
      </c>
      <c r="I306" s="101">
        <f>+'Ark1'!Y3188</f>
        <v>178.91914893617027</v>
      </c>
      <c r="J306" s="101">
        <f>+'Ark1'!AA3188</f>
        <v>30.753051315814918</v>
      </c>
      <c r="K306" s="101">
        <f t="shared" si="10"/>
        <v>3.5783829787234054</v>
      </c>
      <c r="L306" s="65">
        <f t="shared" si="11"/>
        <v>1.4920634920634921</v>
      </c>
      <c r="M306" s="39"/>
      <c r="P306"/>
      <c r="Q306"/>
      <c r="R306"/>
      <c r="S306"/>
      <c r="T306"/>
      <c r="U306"/>
      <c r="V306"/>
      <c r="W306"/>
    </row>
    <row r="307" spans="1:23">
      <c r="A307" s="39"/>
      <c r="B307" s="47">
        <f>+'Ark1'!C3189</f>
        <v>2016</v>
      </c>
      <c r="C307" s="47">
        <f>+'Ark1'!M3189</f>
        <v>51</v>
      </c>
      <c r="D307" s="47">
        <f>+'Ark1'!Q3189</f>
        <v>137</v>
      </c>
      <c r="E307" s="65">
        <f>+'Ark1'!R3189</f>
        <v>206</v>
      </c>
      <c r="F307" s="65">
        <f>+'Ark1'!S3189</f>
        <v>206</v>
      </c>
      <c r="G307" s="101">
        <f>+'Ark1'!T3189</f>
        <v>1.3757179110458124</v>
      </c>
      <c r="H307" s="101">
        <f>+'Ark1'!U3189</f>
        <v>1.5665368149061307</v>
      </c>
      <c r="I307" s="101">
        <f>+'Ark1'!Y3189</f>
        <v>170.82524271844673</v>
      </c>
      <c r="J307" s="101">
        <f>+'Ark1'!AA3189</f>
        <v>31.06720000584528</v>
      </c>
      <c r="K307" s="101">
        <f t="shared" si="10"/>
        <v>3.3495145631067986</v>
      </c>
      <c r="L307" s="65">
        <f t="shared" si="11"/>
        <v>1.5036496350364963</v>
      </c>
      <c r="M307" s="39"/>
      <c r="P307"/>
      <c r="Q307"/>
      <c r="R307"/>
      <c r="S307"/>
      <c r="T307"/>
      <c r="U307"/>
      <c r="V307"/>
      <c r="W307"/>
    </row>
    <row r="308" spans="1:23">
      <c r="A308" s="39"/>
      <c r="B308" s="47">
        <f>+'Ark1'!C3190</f>
        <v>2016</v>
      </c>
      <c r="C308" s="47">
        <f>+'Ark1'!M3190</f>
        <v>52</v>
      </c>
      <c r="D308" s="47">
        <f>+'Ark1'!Q3190</f>
        <v>178</v>
      </c>
      <c r="E308" s="65">
        <f>+'Ark1'!R3190</f>
        <v>312</v>
      </c>
      <c r="F308" s="65">
        <f>+'Ark1'!S3190</f>
        <v>311</v>
      </c>
      <c r="G308" s="101">
        <f>+'Ark1'!T3190</f>
        <v>2.0836115934286097</v>
      </c>
      <c r="H308" s="101">
        <f>+'Ark1'!U3190</f>
        <v>2.3199969515077838</v>
      </c>
      <c r="I308" s="101">
        <f>+'Ark1'!Y3190</f>
        <v>167.0365384615385</v>
      </c>
      <c r="J308" s="101">
        <f>+'Ark1'!AA3190</f>
        <v>30.249102125560821</v>
      </c>
      <c r="K308" s="101">
        <f t="shared" si="10"/>
        <v>3.2122411242603559</v>
      </c>
      <c r="L308" s="65">
        <f t="shared" si="11"/>
        <v>1.752808988764045</v>
      </c>
      <c r="M308" s="39"/>
      <c r="P308"/>
      <c r="Q308"/>
      <c r="R308"/>
      <c r="S308"/>
      <c r="T308"/>
      <c r="U308"/>
      <c r="V308"/>
      <c r="W308"/>
    </row>
    <row r="309" spans="1:23">
      <c r="A309" s="39"/>
      <c r="B309" s="47">
        <f>+'Ark1'!C3191</f>
        <v>2016</v>
      </c>
      <c r="C309" s="47">
        <f>+'Ark1'!M3191</f>
        <v>53</v>
      </c>
      <c r="D309" s="47">
        <f>+'Ark1'!Q3191</f>
        <v>203</v>
      </c>
      <c r="E309" s="65">
        <f>+'Ark1'!R3191</f>
        <v>365</v>
      </c>
      <c r="F309" s="65">
        <f>+'Ark1'!S3191</f>
        <v>365</v>
      </c>
      <c r="G309" s="101">
        <f>+'Ark1'!T3191</f>
        <v>2.4375584346200081</v>
      </c>
      <c r="H309" s="101">
        <f>+'Ark1'!U3191</f>
        <v>2.7249148888395447</v>
      </c>
      <c r="I309" s="101">
        <f>+'Ark1'!Y3191</f>
        <v>167.70219178082189</v>
      </c>
      <c r="J309" s="101">
        <f>+'Ark1'!AA3191</f>
        <v>29.204714305430841</v>
      </c>
      <c r="K309" s="101">
        <f t="shared" si="10"/>
        <v>3.1641922977513564</v>
      </c>
      <c r="L309" s="65">
        <f t="shared" si="11"/>
        <v>1.7980295566502462</v>
      </c>
      <c r="M309" s="39"/>
      <c r="P309"/>
      <c r="Q309"/>
      <c r="R309"/>
      <c r="S309"/>
      <c r="T309"/>
      <c r="U309"/>
      <c r="V309"/>
      <c r="W309"/>
    </row>
    <row r="310" spans="1:23">
      <c r="A310" s="39"/>
      <c r="B310" s="47">
        <f>+'Ark1'!C3192</f>
        <v>2016</v>
      </c>
      <c r="C310" s="47">
        <f>+'Ark1'!M3192</f>
        <v>54</v>
      </c>
      <c r="D310" s="47">
        <f>+'Ark1'!Q3192</f>
        <v>232</v>
      </c>
      <c r="E310" s="65">
        <f>+'Ark1'!R3192</f>
        <v>505</v>
      </c>
      <c r="F310" s="65">
        <f>+'Ark1'!S3192</f>
        <v>505</v>
      </c>
      <c r="G310" s="101">
        <f>+'Ark1'!T3192</f>
        <v>3.3725123547482303</v>
      </c>
      <c r="H310" s="101">
        <f>+'Ark1'!U3192</f>
        <v>3.6438964004109056</v>
      </c>
      <c r="I310" s="101">
        <f>+'Ark1'!Y3192</f>
        <v>162.08891089108911</v>
      </c>
      <c r="J310" s="101">
        <f>+'Ark1'!AA3192</f>
        <v>28.106989296768724</v>
      </c>
      <c r="K310" s="101">
        <f t="shared" si="10"/>
        <v>3.0016464979831317</v>
      </c>
      <c r="L310" s="65">
        <f t="shared" si="11"/>
        <v>2.1767241379310347</v>
      </c>
      <c r="M310" s="39"/>
      <c r="P310"/>
      <c r="Q310"/>
      <c r="R310"/>
      <c r="S310"/>
      <c r="T310"/>
      <c r="U310"/>
      <c r="V310"/>
      <c r="W310"/>
    </row>
    <row r="311" spans="1:23">
      <c r="A311" s="39"/>
      <c r="B311" s="47">
        <f>+'Ark1'!C3193</f>
        <v>2016</v>
      </c>
      <c r="C311" s="47">
        <f>+'Ark1'!M3193</f>
        <v>55</v>
      </c>
      <c r="D311" s="47">
        <f>+'Ark1'!Q3193</f>
        <v>258</v>
      </c>
      <c r="E311" s="65">
        <f>+'Ark1'!R3193</f>
        <v>575</v>
      </c>
      <c r="F311" s="65">
        <f>+'Ark1'!S3193</f>
        <v>575</v>
      </c>
      <c r="G311" s="101">
        <f>+'Ark1'!T3193</f>
        <v>3.8399893148123407</v>
      </c>
      <c r="H311" s="101">
        <f>+'Ark1'!U3193</f>
        <v>4.1021184349909952</v>
      </c>
      <c r="I311" s="101">
        <f>+'Ark1'!Y3193</f>
        <v>160.25773913043489</v>
      </c>
      <c r="J311" s="101">
        <f>+'Ark1'!AA3193</f>
        <v>29.367418890323609</v>
      </c>
      <c r="K311" s="101">
        <f t="shared" si="10"/>
        <v>2.9137770750988161</v>
      </c>
      <c r="L311" s="65">
        <f t="shared" si="11"/>
        <v>2.2286821705426356</v>
      </c>
      <c r="M311" s="39"/>
      <c r="P311"/>
      <c r="Q311"/>
      <c r="R311"/>
      <c r="S311"/>
      <c r="T311"/>
      <c r="U311"/>
      <c r="V311"/>
      <c r="W311"/>
    </row>
    <row r="312" spans="1:23">
      <c r="A312" s="39"/>
      <c r="B312" s="47">
        <f>+'Ark1'!C3194</f>
        <v>2016</v>
      </c>
      <c r="C312" s="47">
        <f>+'Ark1'!M3194</f>
        <v>56</v>
      </c>
      <c r="D312" s="47">
        <f>+'Ark1'!Q3194</f>
        <v>302</v>
      </c>
      <c r="E312" s="65">
        <f>+'Ark1'!R3194</f>
        <v>800</v>
      </c>
      <c r="F312" s="65">
        <f>+'Ark1'!S3194</f>
        <v>800</v>
      </c>
      <c r="G312" s="101">
        <f>+'Ark1'!T3194</f>
        <v>5.3425938293041284</v>
      </c>
      <c r="H312" s="101">
        <f>+'Ark1'!U3194</f>
        <v>5.5587261219991602</v>
      </c>
      <c r="I312" s="101">
        <f>+'Ark1'!Y3194</f>
        <v>156.08599999999996</v>
      </c>
      <c r="J312" s="101">
        <f>+'Ark1'!AA3194</f>
        <v>29.558406232406856</v>
      </c>
      <c r="K312" s="101">
        <f t="shared" si="10"/>
        <v>2.7872499999999993</v>
      </c>
      <c r="L312" s="65">
        <f t="shared" si="11"/>
        <v>2.6490066225165565</v>
      </c>
      <c r="M312" s="39"/>
      <c r="P312"/>
      <c r="Q312"/>
      <c r="R312"/>
      <c r="S312"/>
      <c r="T312"/>
      <c r="U312"/>
      <c r="V312"/>
      <c r="W312"/>
    </row>
    <row r="313" spans="1:23">
      <c r="A313" s="39"/>
      <c r="B313" s="47">
        <f>+'Ark1'!C3195</f>
        <v>2016</v>
      </c>
      <c r="C313" s="47">
        <f>+'Ark1'!M3195</f>
        <v>57</v>
      </c>
      <c r="D313" s="47">
        <f>+'Ark1'!Q3195</f>
        <v>295</v>
      </c>
      <c r="E313" s="65">
        <f>+'Ark1'!R3195</f>
        <v>839</v>
      </c>
      <c r="F313" s="65">
        <f>+'Ark1'!S3195</f>
        <v>839</v>
      </c>
      <c r="G313" s="101">
        <f>+'Ark1'!T3195</f>
        <v>5.6030452784827043</v>
      </c>
      <c r="H313" s="101">
        <f>+'Ark1'!U3195</f>
        <v>5.8119450680221592</v>
      </c>
      <c r="I313" s="101">
        <f>+'Ark1'!Y3195</f>
        <v>155.61025029797389</v>
      </c>
      <c r="J313" s="101">
        <f>+'Ark1'!AA3195</f>
        <v>26.674746259680806</v>
      </c>
      <c r="K313" s="101">
        <f t="shared" si="10"/>
        <v>2.7300043911925242</v>
      </c>
      <c r="L313" s="65">
        <f t="shared" si="11"/>
        <v>2.8440677966101693</v>
      </c>
      <c r="M313" s="39"/>
      <c r="P313"/>
      <c r="Q313"/>
      <c r="R313"/>
      <c r="S313"/>
      <c r="T313"/>
      <c r="U313"/>
      <c r="V313"/>
      <c r="W313"/>
    </row>
    <row r="314" spans="1:23">
      <c r="A314" s="39"/>
      <c r="B314" s="47">
        <f>+'Ark1'!C3196</f>
        <v>2016</v>
      </c>
      <c r="C314" s="47">
        <f>+'Ark1'!M3196</f>
        <v>58</v>
      </c>
      <c r="D314" s="47">
        <f>+'Ark1'!Q3196</f>
        <v>335</v>
      </c>
      <c r="E314" s="65">
        <f>+'Ark1'!R3196</f>
        <v>1084</v>
      </c>
      <c r="F314" s="65">
        <f>+'Ark1'!S3196</f>
        <v>1084</v>
      </c>
      <c r="G314" s="101">
        <f>+'Ark1'!T3196</f>
        <v>7.2392146387070895</v>
      </c>
      <c r="H314" s="101">
        <f>+'Ark1'!U3196</f>
        <v>7.4484752285968403</v>
      </c>
      <c r="I314" s="101">
        <f>+'Ark1'!Y3196</f>
        <v>154.35359778597763</v>
      </c>
      <c r="J314" s="101">
        <f>+'Ark1'!AA3196</f>
        <v>27.53637373003086</v>
      </c>
      <c r="K314" s="101">
        <f t="shared" si="10"/>
        <v>2.6612689273444419</v>
      </c>
      <c r="L314" s="65">
        <f t="shared" si="11"/>
        <v>3.2358208955223882</v>
      </c>
      <c r="M314" s="39"/>
      <c r="P314"/>
      <c r="Q314"/>
      <c r="R314"/>
      <c r="S314"/>
      <c r="T314"/>
      <c r="U314"/>
      <c r="V314"/>
      <c r="W314"/>
    </row>
    <row r="315" spans="1:23">
      <c r="A315" s="39"/>
      <c r="B315" s="47">
        <f>+'Ark1'!C3197</f>
        <v>2016</v>
      </c>
      <c r="C315" s="47">
        <f>+'Ark1'!M3197</f>
        <v>59</v>
      </c>
      <c r="D315" s="47">
        <f>+'Ark1'!Q3197</f>
        <v>362</v>
      </c>
      <c r="E315" s="65">
        <f>+'Ark1'!R3197</f>
        <v>1284</v>
      </c>
      <c r="F315" s="65">
        <f>+'Ark1'!S3197</f>
        <v>1284</v>
      </c>
      <c r="G315" s="101">
        <f>+'Ark1'!T3197</f>
        <v>8.5748630960331251</v>
      </c>
      <c r="H315" s="101">
        <f>+'Ark1'!U3197</f>
        <v>8.6413981325492255</v>
      </c>
      <c r="I315" s="101">
        <f>+'Ark1'!Y3197</f>
        <v>151.18115264797515</v>
      </c>
      <c r="J315" s="101">
        <f>+'Ark1'!AA3197</f>
        <v>26.627451752531154</v>
      </c>
      <c r="K315" s="101">
        <f t="shared" si="10"/>
        <v>2.5623924177622905</v>
      </c>
      <c r="L315" s="65">
        <f t="shared" si="11"/>
        <v>3.5469613259668509</v>
      </c>
      <c r="M315" s="39"/>
      <c r="P315"/>
      <c r="Q315"/>
      <c r="R315"/>
      <c r="S315"/>
      <c r="T315"/>
      <c r="U315"/>
      <c r="V315"/>
      <c r="W315"/>
    </row>
    <row r="316" spans="1:23">
      <c r="A316" s="39"/>
      <c r="B316" s="47">
        <f>+'Ark1'!C3198</f>
        <v>2016</v>
      </c>
      <c r="C316" s="47">
        <f>+'Ark1'!M3198</f>
        <v>60</v>
      </c>
      <c r="D316" s="47">
        <f>+'Ark1'!Q3198</f>
        <v>386</v>
      </c>
      <c r="E316" s="65">
        <f>+'Ark1'!R3198</f>
        <v>1348</v>
      </c>
      <c r="F316" s="65">
        <f>+'Ark1'!S3198</f>
        <v>1348</v>
      </c>
      <c r="G316" s="101">
        <f>+'Ark1'!T3198</f>
        <v>9.0022706023774504</v>
      </c>
      <c r="H316" s="101">
        <f>+'Ark1'!U3198</f>
        <v>8.9184245207038568</v>
      </c>
      <c r="I316" s="101">
        <f>+'Ark1'!Y3198</f>
        <v>148.61988130563819</v>
      </c>
      <c r="J316" s="101">
        <f>+'Ark1'!AA3198</f>
        <v>25.76838180553916</v>
      </c>
      <c r="K316" s="101">
        <f t="shared" si="10"/>
        <v>2.4769980217606364</v>
      </c>
      <c r="L316" s="65">
        <f t="shared" si="11"/>
        <v>3.4922279792746114</v>
      </c>
      <c r="M316" s="39"/>
      <c r="P316"/>
      <c r="Q316"/>
      <c r="R316"/>
      <c r="S316"/>
      <c r="T316"/>
      <c r="U316"/>
      <c r="V316"/>
      <c r="W316"/>
    </row>
    <row r="317" spans="1:23">
      <c r="A317" s="39"/>
      <c r="B317" s="47">
        <f>+'Ark1'!C3199</f>
        <v>2016</v>
      </c>
      <c r="C317" s="47">
        <f>+'Ark1'!M3199</f>
        <v>61</v>
      </c>
      <c r="D317" s="47">
        <f>+'Ark1'!Q3199</f>
        <v>348</v>
      </c>
      <c r="E317" s="65">
        <f>+'Ark1'!R3199</f>
        <v>1421</v>
      </c>
      <c r="F317" s="65">
        <f>+'Ark1'!S3199</f>
        <v>1421</v>
      </c>
      <c r="G317" s="101">
        <f>+'Ark1'!T3199</f>
        <v>9.4897822893014521</v>
      </c>
      <c r="H317" s="101">
        <f>+'Ark1'!U3199</f>
        <v>9.2731990346678721</v>
      </c>
      <c r="I317" s="101">
        <f>+'Ark1'!Y3199</f>
        <v>146.59331456720614</v>
      </c>
      <c r="J317" s="101">
        <f>+'Ark1'!AA3199</f>
        <v>25.700201760016391</v>
      </c>
      <c r="K317" s="101">
        <f t="shared" si="10"/>
        <v>2.4031690912656742</v>
      </c>
      <c r="L317" s="65">
        <f t="shared" si="11"/>
        <v>4.083333333333333</v>
      </c>
      <c r="M317" s="39"/>
      <c r="P317"/>
      <c r="Q317"/>
      <c r="R317"/>
      <c r="S317"/>
      <c r="T317"/>
      <c r="U317"/>
      <c r="V317"/>
      <c r="W317"/>
    </row>
    <row r="318" spans="1:23">
      <c r="A318" s="39"/>
      <c r="B318" s="47">
        <f>+'Ark1'!C3200</f>
        <v>2016</v>
      </c>
      <c r="C318" s="47">
        <f>+'Ark1'!M3200</f>
        <v>62</v>
      </c>
      <c r="D318" s="47">
        <f>+'Ark1'!Q3200</f>
        <v>366</v>
      </c>
      <c r="E318" s="65">
        <f>+'Ark1'!R3200</f>
        <v>1563</v>
      </c>
      <c r="F318" s="65">
        <f>+'Ark1'!S3200</f>
        <v>1563</v>
      </c>
      <c r="G318" s="101">
        <f>+'Ark1'!T3200</f>
        <v>10.438092694002938</v>
      </c>
      <c r="H318" s="101">
        <f>+'Ark1'!U3200</f>
        <v>9.9417839484420014</v>
      </c>
      <c r="I318" s="101">
        <f>+'Ark1'!Y3200</f>
        <v>142.88413307741499</v>
      </c>
      <c r="J318" s="101">
        <f>+'Ark1'!AA3200</f>
        <v>25.495787748146153</v>
      </c>
      <c r="K318" s="101">
        <f t="shared" si="10"/>
        <v>2.3045827915712094</v>
      </c>
      <c r="L318" s="65">
        <f t="shared" si="11"/>
        <v>4.2704918032786887</v>
      </c>
      <c r="M318" s="39"/>
      <c r="P318"/>
      <c r="Q318"/>
      <c r="R318"/>
      <c r="S318"/>
      <c r="T318"/>
      <c r="U318"/>
      <c r="V318"/>
      <c r="W318"/>
    </row>
    <row r="319" spans="1:23">
      <c r="A319" s="39"/>
      <c r="B319" s="47">
        <f>+'Ark1'!C3201</f>
        <v>2016</v>
      </c>
      <c r="C319" s="47">
        <f>+'Ark1'!M3201</f>
        <v>63</v>
      </c>
      <c r="D319" s="47">
        <f>+'Ark1'!Q3201</f>
        <v>336</v>
      </c>
      <c r="E319" s="65">
        <f>+'Ark1'!R3201</f>
        <v>1380</v>
      </c>
      <c r="F319" s="65">
        <f>+'Ark1'!S3201</f>
        <v>1380</v>
      </c>
      <c r="G319" s="101">
        <f>+'Ark1'!T3201</f>
        <v>9.2159743555496227</v>
      </c>
      <c r="H319" s="101">
        <f>+'Ark1'!U3201</f>
        <v>8.4522785431555025</v>
      </c>
      <c r="I319" s="101">
        <f>+'Ark1'!Y3201</f>
        <v>137.58572463768141</v>
      </c>
      <c r="J319" s="101">
        <f>+'Ark1'!AA3201</f>
        <v>25.31722030634554</v>
      </c>
      <c r="K319" s="101">
        <f t="shared" si="10"/>
        <v>2.183900391074308</v>
      </c>
      <c r="L319" s="65">
        <f t="shared" si="11"/>
        <v>4.1071428571428568</v>
      </c>
      <c r="M319" s="39"/>
      <c r="P319"/>
      <c r="Q319"/>
      <c r="R319"/>
      <c r="S319"/>
      <c r="T319"/>
      <c r="U319"/>
      <c r="V319"/>
      <c r="W319"/>
    </row>
    <row r="320" spans="1:23">
      <c r="A320" s="39"/>
      <c r="B320" s="47">
        <f>+'Ark1'!C3202</f>
        <v>2016</v>
      </c>
      <c r="C320" s="47">
        <f>+'Ark1'!M3202</f>
        <v>64</v>
      </c>
      <c r="D320" s="47">
        <f>+'Ark1'!Q3202</f>
        <v>299</v>
      </c>
      <c r="E320" s="65">
        <f>+'Ark1'!R3202</f>
        <v>1144</v>
      </c>
      <c r="F320" s="65">
        <f>+'Ark1'!S3202</f>
        <v>1144</v>
      </c>
      <c r="G320" s="101">
        <f>+'Ark1'!T3202</f>
        <v>7.639909175904906</v>
      </c>
      <c r="H320" s="101">
        <f>+'Ark1'!U3202</f>
        <v>6.9422109510316226</v>
      </c>
      <c r="I320" s="101">
        <f>+'Ark1'!Y3202</f>
        <v>136.31713286713259</v>
      </c>
      <c r="J320" s="101">
        <f>+'Ark1'!AA3202</f>
        <v>24.170893685791281</v>
      </c>
      <c r="K320" s="101">
        <f t="shared" si="10"/>
        <v>2.1299552010489466</v>
      </c>
      <c r="L320" s="65">
        <f t="shared" si="11"/>
        <v>3.8260869565217392</v>
      </c>
      <c r="M320" s="39"/>
      <c r="P320"/>
      <c r="Q320"/>
      <c r="R320"/>
      <c r="S320"/>
      <c r="T320"/>
      <c r="U320"/>
      <c r="V320"/>
      <c r="W320"/>
    </row>
    <row r="321" spans="1:23">
      <c r="A321" s="39"/>
      <c r="B321" s="47">
        <f>+'Ark1'!C3203</f>
        <v>2016</v>
      </c>
      <c r="C321" s="47">
        <f>+'Ark1'!M3203</f>
        <v>65</v>
      </c>
      <c r="D321" s="47">
        <f>+'Ark1'!Q3203</f>
        <v>293</v>
      </c>
      <c r="E321" s="65">
        <f>+'Ark1'!R3203</f>
        <v>1329</v>
      </c>
      <c r="F321" s="65">
        <f>+'Ark1'!S3203</f>
        <v>1329</v>
      </c>
      <c r="G321" s="101">
        <f>+'Ark1'!T3203</f>
        <v>8.8753839989314809</v>
      </c>
      <c r="H321" s="101">
        <f>+'Ark1'!U3203</f>
        <v>8.0262375106639485</v>
      </c>
      <c r="I321" s="101">
        <f>+'Ark1'!Y3203</f>
        <v>135.66433408577893</v>
      </c>
      <c r="J321" s="101">
        <f>+'Ark1'!AA3203</f>
        <v>22.583800460002049</v>
      </c>
      <c r="K321" s="101">
        <f t="shared" si="10"/>
        <v>2.087143601319676</v>
      </c>
      <c r="L321" s="65">
        <f t="shared" si="11"/>
        <v>4.5358361774744029</v>
      </c>
      <c r="M321" s="39"/>
      <c r="P321"/>
      <c r="Q321"/>
      <c r="R321"/>
      <c r="S321"/>
      <c r="T321"/>
      <c r="U321"/>
      <c r="V321"/>
      <c r="W321"/>
    </row>
    <row r="322" spans="1:23">
      <c r="A322" s="39"/>
      <c r="B322" s="47">
        <f>+'Ark1'!C3204</f>
        <v>2016</v>
      </c>
      <c r="C322" s="47">
        <f>+'Ark1'!M3204</f>
        <v>66</v>
      </c>
      <c r="D322" s="47">
        <f>+'Ark1'!Q3204</f>
        <v>2</v>
      </c>
      <c r="E322" s="65">
        <f>+'Ark1'!R3204</f>
        <v>4</v>
      </c>
      <c r="F322" s="65">
        <f>+'Ark1'!S3204</f>
        <v>4</v>
      </c>
      <c r="G322" s="101">
        <f>+'Ark1'!T3204</f>
        <v>2.6712969146520642E-2</v>
      </c>
      <c r="H322" s="101">
        <f>+'Ark1'!U3204</f>
        <v>1.7067638955243259E-2</v>
      </c>
      <c r="I322" s="101">
        <f>+'Ark1'!Y3204</f>
        <v>95.85</v>
      </c>
      <c r="J322" s="101">
        <f>+'Ark1'!AA3204</f>
        <v>11.253554993867567</v>
      </c>
      <c r="K322" s="101">
        <f t="shared" si="10"/>
        <v>1.4522727272727272</v>
      </c>
      <c r="L322" s="65">
        <f t="shared" si="11"/>
        <v>2</v>
      </c>
      <c r="M322" s="39"/>
      <c r="P322"/>
      <c r="Q322"/>
      <c r="R322"/>
      <c r="S322"/>
      <c r="T322"/>
      <c r="U322"/>
      <c r="V322"/>
      <c r="W322"/>
    </row>
    <row r="323" spans="1:23">
      <c r="A323" s="39"/>
      <c r="B323" s="47">
        <f>+'Ark1'!C3205</f>
        <v>2016</v>
      </c>
      <c r="C323" s="47">
        <f>+'Ark1'!M3205</f>
        <v>67</v>
      </c>
      <c r="D323" s="47">
        <f>+'Ark1'!Q3205</f>
        <v>0</v>
      </c>
      <c r="E323" s="65">
        <f>+'Ark1'!R3205</f>
        <v>0</v>
      </c>
      <c r="F323" s="65">
        <f>+'Ark1'!S3205</f>
        <v>0</v>
      </c>
      <c r="G323" s="101">
        <f>+'Ark1'!T3205</f>
        <v>0</v>
      </c>
      <c r="H323" s="101">
        <f>+'Ark1'!U3205</f>
        <v>0</v>
      </c>
      <c r="I323" s="101">
        <f>+'Ark1'!Y3205</f>
        <v>0</v>
      </c>
      <c r="J323" s="101">
        <f>+'Ark1'!AA3205</f>
        <v>0</v>
      </c>
      <c r="K323" s="101">
        <f t="shared" si="10"/>
        <v>0</v>
      </c>
      <c r="L323" s="65" t="e">
        <f t="shared" si="11"/>
        <v>#DIV/0!</v>
      </c>
      <c r="M323" s="39"/>
      <c r="P323"/>
      <c r="Q323"/>
      <c r="R323"/>
      <c r="S323"/>
      <c r="T323"/>
      <c r="U323"/>
      <c r="V323"/>
      <c r="W323"/>
    </row>
    <row r="324" spans="1:23">
      <c r="A324" s="39"/>
      <c r="B324" s="47">
        <f>+'Ark1'!C3206</f>
        <v>2016</v>
      </c>
      <c r="C324" s="47">
        <f>+'Ark1'!M3206</f>
        <v>68</v>
      </c>
      <c r="D324" s="47">
        <f>+'Ark1'!Q3206</f>
        <v>0</v>
      </c>
      <c r="E324" s="65">
        <f>+'Ark1'!R3206</f>
        <v>0</v>
      </c>
      <c r="F324" s="65">
        <f>+'Ark1'!S3206</f>
        <v>0</v>
      </c>
      <c r="G324" s="101">
        <f>+'Ark1'!T3206</f>
        <v>0</v>
      </c>
      <c r="H324" s="101">
        <f>+'Ark1'!U3206</f>
        <v>0</v>
      </c>
      <c r="I324" s="101">
        <f>+'Ark1'!Y3206</f>
        <v>0</v>
      </c>
      <c r="J324" s="101">
        <f>+'Ark1'!AA3206</f>
        <v>0</v>
      </c>
      <c r="K324" s="101">
        <f t="shared" si="10"/>
        <v>0</v>
      </c>
      <c r="L324" s="65" t="e">
        <f t="shared" si="11"/>
        <v>#DIV/0!</v>
      </c>
      <c r="M324" s="39"/>
      <c r="P324"/>
      <c r="Q324"/>
      <c r="R324"/>
      <c r="S324"/>
      <c r="T324"/>
      <c r="U324"/>
      <c r="V324"/>
      <c r="W324"/>
    </row>
    <row r="325" spans="1:23">
      <c r="A325" s="39"/>
      <c r="B325" s="47">
        <f>+'Ark1'!C3207</f>
        <v>2015</v>
      </c>
      <c r="C325" s="47">
        <f>+'Ark1'!M3207</f>
        <v>0</v>
      </c>
      <c r="D325" s="47">
        <f>+'Ark1'!Q3207</f>
        <v>2</v>
      </c>
      <c r="E325" s="65">
        <f>+'Ark1'!R3207</f>
        <v>4</v>
      </c>
      <c r="F325" s="65">
        <f>+'Ark1'!S3207</f>
        <v>0</v>
      </c>
      <c r="G325" s="101">
        <f>+'Ark1'!T3207</f>
        <v>1.9706375012316479E-2</v>
      </c>
      <c r="H325" s="101">
        <f>+'Ark1'!U3207</f>
        <v>0</v>
      </c>
      <c r="I325" s="101">
        <f>+'Ark1'!Y3207</f>
        <v>0</v>
      </c>
      <c r="J325" s="101">
        <f>+'Ark1'!AA3207</f>
        <v>0</v>
      </c>
      <c r="K325" s="101" t="e">
        <f t="shared" si="10"/>
        <v>#DIV/0!</v>
      </c>
      <c r="L325" s="65">
        <f t="shared" si="11"/>
        <v>2</v>
      </c>
      <c r="M325" s="39"/>
      <c r="P325"/>
      <c r="Q325"/>
      <c r="R325"/>
      <c r="S325"/>
      <c r="T325"/>
      <c r="U325"/>
      <c r="V325"/>
      <c r="W325"/>
    </row>
    <row r="326" spans="1:23">
      <c r="A326" s="39"/>
      <c r="B326">
        <f>+'Ark1'!C3208</f>
        <v>2015</v>
      </c>
      <c r="C326">
        <f>+'Ark1'!M3208</f>
        <v>35</v>
      </c>
      <c r="D326">
        <f>+'Ark1'!Q3208</f>
        <v>15</v>
      </c>
      <c r="E326" s="9">
        <f>+'Ark1'!R3208</f>
        <v>18</v>
      </c>
      <c r="F326" s="9">
        <f>+'Ark1'!S3208</f>
        <v>18</v>
      </c>
      <c r="G326" s="96">
        <f>+'Ark1'!T3208</f>
        <v>8.8678687555424199E-2</v>
      </c>
      <c r="H326" s="96">
        <f>+'Ark1'!U3208</f>
        <v>0.13133017972101679</v>
      </c>
      <c r="I326" s="96">
        <f>+'Ark1'!Y3208</f>
        <v>207.47222222222223</v>
      </c>
      <c r="J326" s="96">
        <f>+'Ark1'!AA3208</f>
        <v>41.0658793966142</v>
      </c>
      <c r="K326" s="96">
        <f t="shared" si="10"/>
        <v>5.927777777777778</v>
      </c>
      <c r="L326" s="9">
        <f t="shared" si="11"/>
        <v>1.2</v>
      </c>
      <c r="M326" s="39"/>
      <c r="P326"/>
      <c r="Q326"/>
      <c r="R326"/>
      <c r="S326"/>
      <c r="T326"/>
      <c r="U326"/>
      <c r="V326"/>
      <c r="W326"/>
    </row>
    <row r="327" spans="1:23">
      <c r="A327" s="39"/>
      <c r="B327">
        <f>+'Ark1'!C3209</f>
        <v>2015</v>
      </c>
      <c r="C327">
        <f>+'Ark1'!M3209</f>
        <v>36</v>
      </c>
      <c r="D327">
        <f>+'Ark1'!Q3209</f>
        <v>7</v>
      </c>
      <c r="E327" s="9">
        <f>+'Ark1'!R3209</f>
        <v>7</v>
      </c>
      <c r="F327" s="9">
        <f>+'Ark1'!S3209</f>
        <v>7</v>
      </c>
      <c r="G327" s="96">
        <f>+'Ark1'!T3209</f>
        <v>3.4486156271553846E-2</v>
      </c>
      <c r="H327" s="96">
        <f>+'Ark1'!U3209</f>
        <v>5.2503938498722175E-2</v>
      </c>
      <c r="I327" s="96">
        <f>+'Ark1'!Y3209</f>
        <v>213.28571428571436</v>
      </c>
      <c r="J327" s="96">
        <f>+'Ark1'!AA3209</f>
        <v>33.724786500284821</v>
      </c>
      <c r="K327" s="96">
        <f t="shared" si="10"/>
        <v>5.9246031746031766</v>
      </c>
      <c r="L327" s="9">
        <f t="shared" si="11"/>
        <v>1</v>
      </c>
      <c r="M327" s="39"/>
      <c r="P327"/>
      <c r="Q327"/>
      <c r="R327"/>
      <c r="S327"/>
      <c r="T327"/>
      <c r="U327"/>
      <c r="V327"/>
      <c r="W327"/>
    </row>
    <row r="328" spans="1:23">
      <c r="A328" s="39"/>
      <c r="B328">
        <f>+'Ark1'!C3210</f>
        <v>2015</v>
      </c>
      <c r="C328">
        <f>+'Ark1'!M3210</f>
        <v>37</v>
      </c>
      <c r="D328">
        <f>+'Ark1'!Q3210</f>
        <v>10</v>
      </c>
      <c r="E328" s="9">
        <f>+'Ark1'!R3210</f>
        <v>10</v>
      </c>
      <c r="F328" s="9">
        <f>+'Ark1'!S3210</f>
        <v>10</v>
      </c>
      <c r="G328" s="96">
        <f>+'Ark1'!T3210</f>
        <v>4.9265937530791198E-2</v>
      </c>
      <c r="H328" s="96">
        <f>+'Ark1'!U3210</f>
        <v>6.84626037972621E-2</v>
      </c>
      <c r="I328" s="96">
        <f>+'Ark1'!Y3210</f>
        <v>194.68</v>
      </c>
      <c r="J328" s="96">
        <f>+'Ark1'!AA3210</f>
        <v>39.546903797895553</v>
      </c>
      <c r="K328" s="96">
        <f t="shared" si="10"/>
        <v>5.2616216216216216</v>
      </c>
      <c r="L328" s="9">
        <f t="shared" si="11"/>
        <v>1</v>
      </c>
      <c r="M328" s="39"/>
      <c r="P328"/>
      <c r="Q328"/>
      <c r="R328"/>
      <c r="S328"/>
      <c r="T328"/>
      <c r="U328"/>
      <c r="V328"/>
      <c r="W328"/>
    </row>
    <row r="329" spans="1:23">
      <c r="A329" s="39"/>
      <c r="B329">
        <f>+'Ark1'!C3211</f>
        <v>2015</v>
      </c>
      <c r="C329">
        <f>+'Ark1'!M3211</f>
        <v>38</v>
      </c>
      <c r="D329">
        <f>+'Ark1'!Q3211</f>
        <v>7</v>
      </c>
      <c r="E329" s="9">
        <f>+'Ark1'!R3211</f>
        <v>7</v>
      </c>
      <c r="F329" s="9">
        <f>+'Ark1'!S3211</f>
        <v>7</v>
      </c>
      <c r="G329" s="96">
        <f>+'Ark1'!T3211</f>
        <v>3.4486156271553846E-2</v>
      </c>
      <c r="H329" s="96">
        <f>+'Ark1'!U3211</f>
        <v>4.8973198093315809E-2</v>
      </c>
      <c r="I329" s="96">
        <f>+'Ark1'!Y3211</f>
        <v>198.94285714285721</v>
      </c>
      <c r="J329" s="96">
        <f>+'Ark1'!AA3211</f>
        <v>30.111547720475031</v>
      </c>
      <c r="K329" s="96">
        <f t="shared" si="10"/>
        <v>5.2353383458646636</v>
      </c>
      <c r="L329" s="9">
        <f t="shared" si="11"/>
        <v>1</v>
      </c>
      <c r="M329" s="39"/>
      <c r="P329"/>
      <c r="Q329"/>
      <c r="R329"/>
      <c r="S329"/>
      <c r="T329"/>
      <c r="U329"/>
      <c r="V329"/>
      <c r="W329"/>
    </row>
    <row r="330" spans="1:23">
      <c r="A330" s="39"/>
      <c r="B330">
        <f>+'Ark1'!C3212</f>
        <v>2015</v>
      </c>
      <c r="C330">
        <f>+'Ark1'!M3212</f>
        <v>39</v>
      </c>
      <c r="D330">
        <f>+'Ark1'!Q3212</f>
        <v>8</v>
      </c>
      <c r="E330" s="9">
        <f>+'Ark1'!R3212</f>
        <v>8</v>
      </c>
      <c r="F330" s="9">
        <f>+'Ark1'!S3212</f>
        <v>8</v>
      </c>
      <c r="G330" s="96">
        <f>+'Ark1'!T3212</f>
        <v>3.9412750024632959E-2</v>
      </c>
      <c r="H330" s="96">
        <f>+'Ark1'!U3212</f>
        <v>5.865108414478825E-2</v>
      </c>
      <c r="I330" s="96">
        <f>+'Ark1'!Y3212</f>
        <v>208.47499999999999</v>
      </c>
      <c r="J330" s="96">
        <f>+'Ark1'!AA3212</f>
        <v>21.706090735091049</v>
      </c>
      <c r="K330" s="96">
        <f t="shared" si="10"/>
        <v>5.3455128205128206</v>
      </c>
      <c r="L330" s="9">
        <f t="shared" si="11"/>
        <v>1</v>
      </c>
      <c r="M330" s="39"/>
      <c r="P330"/>
      <c r="Q330"/>
      <c r="R330"/>
      <c r="S330"/>
      <c r="T330"/>
      <c r="U330"/>
      <c r="V330"/>
      <c r="W330"/>
    </row>
    <row r="331" spans="1:23">
      <c r="A331" s="39"/>
      <c r="B331">
        <f>+'Ark1'!C3213</f>
        <v>2015</v>
      </c>
      <c r="C331">
        <f>+'Ark1'!M3213</f>
        <v>40</v>
      </c>
      <c r="D331">
        <f>+'Ark1'!Q3213</f>
        <v>13</v>
      </c>
      <c r="E331" s="9">
        <f>+'Ark1'!R3213</f>
        <v>15</v>
      </c>
      <c r="F331" s="9">
        <f>+'Ark1'!S3213</f>
        <v>15</v>
      </c>
      <c r="G331" s="96">
        <f>+'Ark1'!T3213</f>
        <v>7.3898906296186798E-2</v>
      </c>
      <c r="H331" s="96">
        <f>+'Ark1'!U3213</f>
        <v>0.1042517921496731</v>
      </c>
      <c r="I331" s="96">
        <f>+'Ark1'!Y3213</f>
        <v>197.63333333333327</v>
      </c>
      <c r="J331" s="96">
        <f>+'Ark1'!AA3213</f>
        <v>25.187527777762472</v>
      </c>
      <c r="K331" s="96">
        <f t="shared" si="10"/>
        <v>4.9408333333333321</v>
      </c>
      <c r="L331" s="9">
        <f t="shared" si="11"/>
        <v>1.1538461538461537</v>
      </c>
      <c r="M331" s="39"/>
      <c r="P331"/>
      <c r="Q331"/>
      <c r="R331"/>
      <c r="S331"/>
      <c r="T331"/>
      <c r="U331"/>
      <c r="V331"/>
      <c r="W331"/>
    </row>
    <row r="332" spans="1:23">
      <c r="A332" s="39"/>
      <c r="B332">
        <f>+'Ark1'!C3214</f>
        <v>2015</v>
      </c>
      <c r="C332">
        <f>+'Ark1'!M3214</f>
        <v>41</v>
      </c>
      <c r="D332">
        <f>+'Ark1'!Q3214</f>
        <v>13</v>
      </c>
      <c r="E332" s="9">
        <f>+'Ark1'!R3214</f>
        <v>14</v>
      </c>
      <c r="F332" s="9">
        <f>+'Ark1'!S3214</f>
        <v>14</v>
      </c>
      <c r="G332" s="96">
        <f>+'Ark1'!T3214</f>
        <v>6.8972312543107692E-2</v>
      </c>
      <c r="H332" s="96">
        <f>+'Ark1'!U3214</f>
        <v>9.342043712113561E-2</v>
      </c>
      <c r="I332" s="96">
        <f>+'Ark1'!Y3214</f>
        <v>189.75</v>
      </c>
      <c r="J332" s="96">
        <f>+'Ark1'!AA3214</f>
        <v>41.731997829688787</v>
      </c>
      <c r="K332" s="96">
        <f t="shared" si="10"/>
        <v>4.6280487804878048</v>
      </c>
      <c r="L332" s="9">
        <f t="shared" si="11"/>
        <v>1.0769230769230769</v>
      </c>
      <c r="M332" s="39"/>
      <c r="P332"/>
      <c r="Q332"/>
      <c r="R332"/>
      <c r="S332"/>
      <c r="T332"/>
      <c r="U332"/>
      <c r="V332"/>
      <c r="W332"/>
    </row>
    <row r="333" spans="1:23">
      <c r="A333" s="39"/>
      <c r="B333">
        <f>+'Ark1'!C3215</f>
        <v>2015</v>
      </c>
      <c r="C333">
        <f>+'Ark1'!M3215</f>
        <v>42</v>
      </c>
      <c r="D333">
        <f>+'Ark1'!Q3215</f>
        <v>20</v>
      </c>
      <c r="E333" s="9">
        <f>+'Ark1'!R3215</f>
        <v>22</v>
      </c>
      <c r="F333" s="9">
        <f>+'Ark1'!S3215</f>
        <v>22</v>
      </c>
      <c r="G333" s="96">
        <f>+'Ark1'!T3215</f>
        <v>0.10838506256774064</v>
      </c>
      <c r="H333" s="96">
        <f>+'Ark1'!U3215</f>
        <v>0.15710739801945164</v>
      </c>
      <c r="I333" s="96">
        <f>+'Ark1'!Y3215</f>
        <v>203.06818181818181</v>
      </c>
      <c r="J333" s="96">
        <f>+'Ark1'!AA3215</f>
        <v>32.173385194536777</v>
      </c>
      <c r="K333" s="96">
        <f t="shared" si="10"/>
        <v>4.8349567099567095</v>
      </c>
      <c r="L333" s="9">
        <f t="shared" si="11"/>
        <v>1.1000000000000001</v>
      </c>
      <c r="M333" s="39"/>
      <c r="P333"/>
      <c r="Q333"/>
      <c r="R333"/>
      <c r="S333"/>
      <c r="T333"/>
      <c r="U333"/>
      <c r="V333"/>
      <c r="W333"/>
    </row>
    <row r="334" spans="1:23">
      <c r="A334" s="39"/>
      <c r="B334">
        <f>+'Ark1'!C3216</f>
        <v>2015</v>
      </c>
      <c r="C334">
        <f>+'Ark1'!M3216</f>
        <v>43</v>
      </c>
      <c r="D334">
        <f>+'Ark1'!Q3216</f>
        <v>24</v>
      </c>
      <c r="E334" s="9">
        <f>+'Ark1'!R3216</f>
        <v>32</v>
      </c>
      <c r="F334" s="9">
        <f>+'Ark1'!S3216</f>
        <v>32</v>
      </c>
      <c r="G334" s="96">
        <f>+'Ark1'!T3216</f>
        <v>0.15765100009853183</v>
      </c>
      <c r="H334" s="96">
        <f>+'Ark1'!U3216</f>
        <v>0.22263357926839264</v>
      </c>
      <c r="I334" s="96">
        <f>+'Ark1'!Y3216</f>
        <v>197.83749999999995</v>
      </c>
      <c r="J334" s="96">
        <f>+'Ark1'!AA3216</f>
        <v>35.498976657785619</v>
      </c>
      <c r="K334" s="96">
        <f t="shared" si="10"/>
        <v>4.6008720930232547</v>
      </c>
      <c r="L334" s="9">
        <f t="shared" si="11"/>
        <v>1.3333333333333333</v>
      </c>
      <c r="M334" s="39"/>
      <c r="P334"/>
      <c r="Q334"/>
      <c r="R334"/>
      <c r="S334"/>
      <c r="T334"/>
      <c r="U334"/>
      <c r="V334"/>
      <c r="W334"/>
    </row>
    <row r="335" spans="1:23">
      <c r="A335" s="39"/>
      <c r="B335">
        <f>+'Ark1'!C3217</f>
        <v>2015</v>
      </c>
      <c r="C335">
        <f>+'Ark1'!M3217</f>
        <v>44</v>
      </c>
      <c r="D335">
        <f>+'Ark1'!Q3217</f>
        <v>36</v>
      </c>
      <c r="E335" s="9">
        <f>+'Ark1'!R3217</f>
        <v>41</v>
      </c>
      <c r="F335" s="9">
        <f>+'Ark1'!S3217</f>
        <v>41</v>
      </c>
      <c r="G335" s="96">
        <f>+'Ark1'!T3217</f>
        <v>0.20199034387624393</v>
      </c>
      <c r="H335" s="96">
        <f>+'Ark1'!U3217</f>
        <v>0.27381524845194283</v>
      </c>
      <c r="I335" s="96">
        <f>+'Ark1'!Y3217</f>
        <v>189.90731707317073</v>
      </c>
      <c r="J335" s="96">
        <f>+'Ark1'!AA3217</f>
        <v>28.199138459802061</v>
      </c>
      <c r="K335" s="96">
        <f t="shared" si="10"/>
        <v>4.3160753880266078</v>
      </c>
      <c r="L335" s="9">
        <f t="shared" si="11"/>
        <v>1.1388888888888888</v>
      </c>
      <c r="M335" s="39"/>
      <c r="P335"/>
      <c r="Q335"/>
      <c r="R335"/>
      <c r="S335"/>
      <c r="T335"/>
      <c r="U335"/>
      <c r="V335"/>
      <c r="W335"/>
    </row>
    <row r="336" spans="1:23">
      <c r="A336" s="39"/>
      <c r="B336">
        <f>+'Ark1'!C3218</f>
        <v>2015</v>
      </c>
      <c r="C336">
        <f>+'Ark1'!M3218</f>
        <v>45</v>
      </c>
      <c r="D336">
        <f>+'Ark1'!Q3218</f>
        <v>35</v>
      </c>
      <c r="E336" s="9">
        <f>+'Ark1'!R3218</f>
        <v>41</v>
      </c>
      <c r="F336" s="9">
        <f>+'Ark1'!S3218</f>
        <v>41</v>
      </c>
      <c r="G336" s="96">
        <f>+'Ark1'!T3218</f>
        <v>0.20199034387624393</v>
      </c>
      <c r="H336" s="96">
        <f>+'Ark1'!U3218</f>
        <v>0.28077826239885978</v>
      </c>
      <c r="I336" s="96">
        <f>+'Ark1'!Y3218</f>
        <v>194.73658536585364</v>
      </c>
      <c r="J336" s="96">
        <f>+'Ark1'!AA3218</f>
        <v>33.631995191118115</v>
      </c>
      <c r="K336" s="96">
        <f t="shared" si="10"/>
        <v>4.3274796747967477</v>
      </c>
      <c r="L336" s="9">
        <f t="shared" si="11"/>
        <v>1.1714285714285715</v>
      </c>
      <c r="M336" s="39"/>
      <c r="P336"/>
      <c r="Q336"/>
      <c r="R336"/>
      <c r="S336"/>
      <c r="T336"/>
      <c r="U336"/>
      <c r="V336"/>
      <c r="W336"/>
    </row>
    <row r="337" spans="1:23">
      <c r="A337" s="39"/>
      <c r="B337">
        <f>+'Ark1'!C3219</f>
        <v>2015</v>
      </c>
      <c r="C337">
        <f>+'Ark1'!M3219</f>
        <v>46</v>
      </c>
      <c r="D337">
        <f>+'Ark1'!Q3219</f>
        <v>42</v>
      </c>
      <c r="E337" s="9">
        <f>+'Ark1'!R3219</f>
        <v>48</v>
      </c>
      <c r="F337" s="9">
        <f>+'Ark1'!S3219</f>
        <v>48</v>
      </c>
      <c r="G337" s="96">
        <f>+'Ark1'!T3219</f>
        <v>0.23647650014779775</v>
      </c>
      <c r="H337" s="96">
        <f>+'Ark1'!U3219</f>
        <v>0.31773498642317805</v>
      </c>
      <c r="I337" s="96">
        <f>+'Ark1'!Y3219</f>
        <v>188.23125000000005</v>
      </c>
      <c r="J337" s="96">
        <f>+'Ark1'!AA3219</f>
        <v>33.984568533931451</v>
      </c>
      <c r="K337" s="96">
        <f t="shared" si="10"/>
        <v>4.0919836956521749</v>
      </c>
      <c r="L337" s="9">
        <f t="shared" si="11"/>
        <v>1.1428571428571428</v>
      </c>
      <c r="M337" s="39"/>
      <c r="P337"/>
      <c r="Q337"/>
      <c r="R337"/>
      <c r="S337"/>
      <c r="T337"/>
      <c r="U337"/>
      <c r="V337"/>
      <c r="W337"/>
    </row>
    <row r="338" spans="1:23">
      <c r="A338" s="39"/>
      <c r="B338">
        <f>+'Ark1'!C3220</f>
        <v>2015</v>
      </c>
      <c r="C338">
        <f>+'Ark1'!M3220</f>
        <v>47</v>
      </c>
      <c r="D338">
        <f>+'Ark1'!Q3220</f>
        <v>65</v>
      </c>
      <c r="E338" s="9">
        <f>+'Ark1'!R3220</f>
        <v>77</v>
      </c>
      <c r="F338" s="9">
        <f>+'Ark1'!S3220</f>
        <v>77</v>
      </c>
      <c r="G338" s="96">
        <f>+'Ark1'!T3220</f>
        <v>0.37934771898709224</v>
      </c>
      <c r="H338" s="96">
        <f>+'Ark1'!U3220</f>
        <v>0.51309676106614621</v>
      </c>
      <c r="I338" s="96">
        <f>+'Ark1'!Y3220</f>
        <v>189.48571428571435</v>
      </c>
      <c r="J338" s="96">
        <f>+'Ark1'!AA3220</f>
        <v>33.003473702594292</v>
      </c>
      <c r="K338" s="96">
        <f t="shared" si="10"/>
        <v>4.0316109422492419</v>
      </c>
      <c r="L338" s="9">
        <f t="shared" si="11"/>
        <v>1.1846153846153846</v>
      </c>
      <c r="M338" s="39"/>
      <c r="P338"/>
      <c r="Q338"/>
      <c r="R338"/>
      <c r="S338"/>
      <c r="T338"/>
      <c r="U338"/>
      <c r="V338"/>
      <c r="W338"/>
    </row>
    <row r="339" spans="1:23">
      <c r="A339" s="39"/>
      <c r="B339">
        <f>+'Ark1'!C3221</f>
        <v>2015</v>
      </c>
      <c r="C339">
        <f>+'Ark1'!M3221</f>
        <v>48</v>
      </c>
      <c r="D339">
        <f>+'Ark1'!Q3221</f>
        <v>93</v>
      </c>
      <c r="E339" s="9">
        <f>+'Ark1'!R3221</f>
        <v>111</v>
      </c>
      <c r="F339" s="9">
        <f>+'Ark1'!S3221</f>
        <v>111</v>
      </c>
      <c r="G339" s="96">
        <f>+'Ark1'!T3221</f>
        <v>0.5468519065917824</v>
      </c>
      <c r="H339" s="96">
        <f>+'Ark1'!U3221</f>
        <v>0.69992356861357485</v>
      </c>
      <c r="I339" s="96">
        <f>+'Ark1'!Y3221</f>
        <v>179.30630630630628</v>
      </c>
      <c r="J339" s="96">
        <f>+'Ark1'!AA3221</f>
        <v>35.679659027779572</v>
      </c>
      <c r="K339" s="96">
        <f t="shared" si="10"/>
        <v>3.7355480480480474</v>
      </c>
      <c r="L339" s="9">
        <f t="shared" si="11"/>
        <v>1.1935483870967742</v>
      </c>
      <c r="M339" s="39"/>
      <c r="P339"/>
      <c r="Q339"/>
      <c r="R339"/>
      <c r="S339"/>
      <c r="T339"/>
      <c r="U339"/>
      <c r="V339"/>
      <c r="W339"/>
    </row>
    <row r="340" spans="1:23">
      <c r="A340" s="39"/>
      <c r="B340">
        <f>+'Ark1'!C3222</f>
        <v>2015</v>
      </c>
      <c r="C340">
        <f>+'Ark1'!M3222</f>
        <v>49</v>
      </c>
      <c r="D340">
        <f>+'Ark1'!Q3222</f>
        <v>111</v>
      </c>
      <c r="E340" s="9">
        <f>+'Ark1'!R3222</f>
        <v>141</v>
      </c>
      <c r="F340" s="9">
        <f>+'Ark1'!S3222</f>
        <v>141</v>
      </c>
      <c r="G340" s="96">
        <f>+'Ark1'!T3222</f>
        <v>0.69464971918415597</v>
      </c>
      <c r="H340" s="96">
        <f>+'Ark1'!U3222</f>
        <v>0.85972825536902897</v>
      </c>
      <c r="I340" s="96">
        <f>+'Ark1'!Y3222</f>
        <v>173.38439716312052</v>
      </c>
      <c r="J340" s="96">
        <f>+'Ark1'!AA3222</f>
        <v>34.53783265074815</v>
      </c>
      <c r="K340" s="96">
        <f t="shared" si="10"/>
        <v>3.5384570849616432</v>
      </c>
      <c r="L340" s="9">
        <f t="shared" si="11"/>
        <v>1.2702702702702702</v>
      </c>
      <c r="M340" s="39"/>
      <c r="P340"/>
      <c r="Q340"/>
      <c r="R340"/>
      <c r="S340"/>
      <c r="T340"/>
      <c r="U340"/>
      <c r="V340"/>
      <c r="W340"/>
    </row>
    <row r="341" spans="1:23">
      <c r="A341" s="39"/>
      <c r="B341">
        <f>+'Ark1'!C3223</f>
        <v>2015</v>
      </c>
      <c r="C341">
        <f>+'Ark1'!M3223</f>
        <v>50</v>
      </c>
      <c r="D341">
        <f>+'Ark1'!Q3223</f>
        <v>113</v>
      </c>
      <c r="E341" s="9">
        <f>+'Ark1'!R3223</f>
        <v>180</v>
      </c>
      <c r="F341" s="9">
        <f>+'Ark1'!S3223</f>
        <v>180</v>
      </c>
      <c r="G341" s="96">
        <f>+'Ark1'!T3223</f>
        <v>0.88678687555424196</v>
      </c>
      <c r="H341" s="96">
        <f>+'Ark1'!U3223</f>
        <v>1.0765382229727283</v>
      </c>
      <c r="I341" s="96">
        <f>+'Ark1'!Y3223</f>
        <v>170.06888888888895</v>
      </c>
      <c r="J341" s="96">
        <f>+'Ark1'!AA3223</f>
        <v>34.875047254270882</v>
      </c>
      <c r="K341" s="96">
        <f t="shared" si="10"/>
        <v>3.4013777777777792</v>
      </c>
      <c r="L341" s="9">
        <f t="shared" si="11"/>
        <v>1.5929203539823009</v>
      </c>
      <c r="M341" s="39"/>
      <c r="P341"/>
      <c r="Q341"/>
      <c r="R341"/>
      <c r="S341"/>
      <c r="T341"/>
      <c r="U341"/>
      <c r="V341"/>
      <c r="W341"/>
    </row>
    <row r="342" spans="1:23">
      <c r="A342" s="39"/>
      <c r="B342">
        <f>+'Ark1'!C3224</f>
        <v>2015</v>
      </c>
      <c r="C342">
        <f>+'Ark1'!M3224</f>
        <v>51</v>
      </c>
      <c r="D342">
        <f>+'Ark1'!Q3224</f>
        <v>152</v>
      </c>
      <c r="E342" s="9">
        <f>+'Ark1'!R3224</f>
        <v>262</v>
      </c>
      <c r="F342" s="9">
        <f>+'Ark1'!S3224</f>
        <v>262</v>
      </c>
      <c r="G342" s="96">
        <f>+'Ark1'!T3224</f>
        <v>1.2907675633067299</v>
      </c>
      <c r="H342" s="96">
        <f>+'Ark1'!U3224</f>
        <v>1.5224032160403078</v>
      </c>
      <c r="I342" s="96">
        <f>+'Ark1'!Y3224</f>
        <v>165.23282442748081</v>
      </c>
      <c r="J342" s="96">
        <f>+'Ark1'!AA3224</f>
        <v>37.17050756286045</v>
      </c>
      <c r="K342" s="96">
        <f t="shared" si="10"/>
        <v>3.2398593024996236</v>
      </c>
      <c r="L342" s="9">
        <f t="shared" si="11"/>
        <v>1.7236842105263157</v>
      </c>
      <c r="M342" s="39"/>
      <c r="P342"/>
      <c r="Q342"/>
      <c r="R342"/>
      <c r="S342"/>
      <c r="T342"/>
      <c r="U342"/>
      <c r="V342"/>
      <c r="W342"/>
    </row>
    <row r="343" spans="1:23">
      <c r="A343" s="39"/>
      <c r="B343">
        <f>+'Ark1'!C3225</f>
        <v>2015</v>
      </c>
      <c r="C343">
        <f>+'Ark1'!M3225</f>
        <v>52</v>
      </c>
      <c r="D343">
        <f>+'Ark1'!Q3225</f>
        <v>159</v>
      </c>
      <c r="E343" s="9">
        <f>+'Ark1'!R3225</f>
        <v>273</v>
      </c>
      <c r="F343" s="9">
        <f>+'Ark1'!S3225</f>
        <v>272</v>
      </c>
      <c r="G343" s="96">
        <f>+'Ark1'!T3225</f>
        <v>1.3449600945906</v>
      </c>
      <c r="H343" s="96">
        <f>+'Ark1'!U3225</f>
        <v>1.5503326386496099</v>
      </c>
      <c r="I343" s="96">
        <f>+'Ark1'!Y3225</f>
        <v>161.48424908424911</v>
      </c>
      <c r="J343" s="96">
        <f>+'Ark1'!AA3225</f>
        <v>36.18873360424341</v>
      </c>
      <c r="K343" s="96">
        <f t="shared" si="10"/>
        <v>3.105466328543252</v>
      </c>
      <c r="L343" s="9">
        <f t="shared" si="11"/>
        <v>1.7169811320754718</v>
      </c>
      <c r="M343" s="39"/>
      <c r="P343"/>
      <c r="Q343"/>
      <c r="R343"/>
      <c r="S343"/>
      <c r="T343"/>
      <c r="U343"/>
      <c r="V343"/>
      <c r="W343"/>
    </row>
    <row r="344" spans="1:23">
      <c r="A344" s="39"/>
      <c r="B344">
        <f>+'Ark1'!C3226</f>
        <v>2015</v>
      </c>
      <c r="C344">
        <f>+'Ark1'!M3226</f>
        <v>53</v>
      </c>
      <c r="D344">
        <f>+'Ark1'!Q3226</f>
        <v>252</v>
      </c>
      <c r="E344" s="9">
        <f>+'Ark1'!R3226</f>
        <v>421</v>
      </c>
      <c r="F344" s="9">
        <f>+'Ark1'!S3226</f>
        <v>421</v>
      </c>
      <c r="G344" s="96">
        <f>+'Ark1'!T3226</f>
        <v>2.0740959700463102</v>
      </c>
      <c r="H344" s="96">
        <f>+'Ark1'!U3226</f>
        <v>2.3462789829301367</v>
      </c>
      <c r="I344" s="96">
        <f>+'Ark1'!Y3226</f>
        <v>158.47672209026123</v>
      </c>
      <c r="J344" s="96">
        <f>+'Ark1'!AA3226</f>
        <v>35.260477355880774</v>
      </c>
      <c r="K344" s="96">
        <f t="shared" si="10"/>
        <v>2.9901268318917213</v>
      </c>
      <c r="L344" s="9">
        <f t="shared" si="11"/>
        <v>1.6706349206349207</v>
      </c>
      <c r="M344" s="39"/>
      <c r="P344"/>
      <c r="Q344"/>
      <c r="R344"/>
      <c r="S344"/>
      <c r="T344"/>
      <c r="U344"/>
      <c r="V344"/>
      <c r="W344"/>
    </row>
    <row r="345" spans="1:23">
      <c r="A345" s="39"/>
      <c r="B345">
        <f>+'Ark1'!C3227</f>
        <v>2015</v>
      </c>
      <c r="C345">
        <f>+'Ark1'!M3227</f>
        <v>54</v>
      </c>
      <c r="D345">
        <f>+'Ark1'!Q3227</f>
        <v>284</v>
      </c>
      <c r="E345" s="9">
        <f>+'Ark1'!R3227</f>
        <v>568</v>
      </c>
      <c r="F345" s="9">
        <f>+'Ark1'!S3227</f>
        <v>568</v>
      </c>
      <c r="G345" s="96">
        <f>+'Ark1'!T3227</f>
        <v>2.7983052517489408</v>
      </c>
      <c r="H345" s="96">
        <f>+'Ark1'!U3227</f>
        <v>3.0852657631206606</v>
      </c>
      <c r="I345" s="96">
        <f>+'Ark1'!Y3227</f>
        <v>154.45862676056339</v>
      </c>
      <c r="J345" s="96">
        <f>+'Ark1'!AA3227</f>
        <v>35.222449970395658</v>
      </c>
      <c r="K345" s="96">
        <f t="shared" si="10"/>
        <v>2.860344940010433</v>
      </c>
      <c r="L345" s="9">
        <f t="shared" si="11"/>
        <v>2</v>
      </c>
      <c r="M345" s="39"/>
      <c r="P345"/>
      <c r="Q345"/>
      <c r="R345"/>
      <c r="S345"/>
      <c r="T345"/>
      <c r="U345"/>
      <c r="V345"/>
      <c r="W345"/>
    </row>
    <row r="346" spans="1:23">
      <c r="A346" s="39"/>
      <c r="B346">
        <f>+'Ark1'!C3228</f>
        <v>2015</v>
      </c>
      <c r="C346">
        <f>+'Ark1'!M3228</f>
        <v>55</v>
      </c>
      <c r="D346">
        <f>+'Ark1'!Q3228</f>
        <v>359</v>
      </c>
      <c r="E346" s="9">
        <f>+'Ark1'!R3228</f>
        <v>791</v>
      </c>
      <c r="F346" s="9">
        <f>+'Ark1'!S3228</f>
        <v>791</v>
      </c>
      <c r="G346" s="96">
        <f>+'Ark1'!T3228</f>
        <v>3.8969356586855848</v>
      </c>
      <c r="H346" s="96">
        <f>+'Ark1'!U3228</f>
        <v>4.1384497559815259</v>
      </c>
      <c r="I346" s="96">
        <f>+'Ark1'!Y3228</f>
        <v>148.77471554993659</v>
      </c>
      <c r="J346" s="96">
        <f>+'Ark1'!AA3228</f>
        <v>34.222228939929693</v>
      </c>
      <c r="K346" s="96">
        <f t="shared" si="10"/>
        <v>2.7049948281806651</v>
      </c>
      <c r="L346" s="9">
        <f t="shared" si="11"/>
        <v>2.2033426183844012</v>
      </c>
      <c r="M346" s="39"/>
      <c r="P346"/>
      <c r="Q346"/>
      <c r="R346"/>
      <c r="S346"/>
      <c r="T346"/>
      <c r="U346"/>
      <c r="V346"/>
      <c r="W346"/>
    </row>
    <row r="347" spans="1:23">
      <c r="A347" s="39"/>
      <c r="B347">
        <f>+'Ark1'!C3229</f>
        <v>2015</v>
      </c>
      <c r="C347">
        <f>+'Ark1'!M3229</f>
        <v>56</v>
      </c>
      <c r="D347">
        <f>+'Ark1'!Q3229</f>
        <v>402</v>
      </c>
      <c r="E347" s="9">
        <f>+'Ark1'!R3229</f>
        <v>983</v>
      </c>
      <c r="F347" s="9">
        <f>+'Ark1'!S3229</f>
        <v>983</v>
      </c>
      <c r="G347" s="96">
        <f>+'Ark1'!T3229</f>
        <v>4.8428416592767753</v>
      </c>
      <c r="H347" s="96">
        <f>+'Ark1'!U3229</f>
        <v>5.0083165816581126</v>
      </c>
      <c r="I347" s="96">
        <f>+'Ark1'!Y3229</f>
        <v>144.87924720244143</v>
      </c>
      <c r="J347" s="96">
        <f>+'Ark1'!AA3229</f>
        <v>32.412886876194435</v>
      </c>
      <c r="K347" s="96">
        <f t="shared" si="10"/>
        <v>2.5871294143293113</v>
      </c>
      <c r="L347" s="9">
        <f t="shared" si="11"/>
        <v>2.4452736318407959</v>
      </c>
      <c r="M347" s="39"/>
      <c r="P347"/>
      <c r="Q347"/>
      <c r="R347"/>
      <c r="S347"/>
      <c r="T347"/>
      <c r="U347"/>
      <c r="V347"/>
      <c r="W347"/>
    </row>
    <row r="348" spans="1:23">
      <c r="A348" s="39"/>
      <c r="B348">
        <f>+'Ark1'!C3230</f>
        <v>2015</v>
      </c>
      <c r="C348">
        <f>+'Ark1'!M3230</f>
        <v>57</v>
      </c>
      <c r="D348">
        <f>+'Ark1'!Q3230</f>
        <v>461</v>
      </c>
      <c r="E348" s="9">
        <f>+'Ark1'!R3230</f>
        <v>1284</v>
      </c>
      <c r="F348" s="9">
        <f>+'Ark1'!S3230</f>
        <v>1284</v>
      </c>
      <c r="G348" s="96">
        <f>+'Ark1'!T3230</f>
        <v>6.3257463789535899</v>
      </c>
      <c r="H348" s="96">
        <f>+'Ark1'!U3230</f>
        <v>6.3992770844186708</v>
      </c>
      <c r="I348" s="96">
        <f>+'Ark1'!Y3230</f>
        <v>141.72087227414323</v>
      </c>
      <c r="J348" s="96">
        <f>+'Ark1'!AA3230</f>
        <v>31.266368431235737</v>
      </c>
      <c r="K348" s="96">
        <f t="shared" si="10"/>
        <v>2.4863310925288284</v>
      </c>
      <c r="L348" s="9">
        <f t="shared" si="11"/>
        <v>2.7852494577006506</v>
      </c>
      <c r="M348" s="39"/>
      <c r="P348"/>
      <c r="Q348"/>
      <c r="R348"/>
      <c r="S348"/>
      <c r="T348"/>
      <c r="U348"/>
      <c r="V348"/>
      <c r="W348"/>
    </row>
    <row r="349" spans="1:23">
      <c r="A349" s="39"/>
      <c r="B349">
        <f>+'Ark1'!C3231</f>
        <v>2015</v>
      </c>
      <c r="C349">
        <f>+'Ark1'!M3231</f>
        <v>58</v>
      </c>
      <c r="D349">
        <f>+'Ark1'!Q3231</f>
        <v>494</v>
      </c>
      <c r="E349" s="9">
        <f>+'Ark1'!R3231</f>
        <v>1582</v>
      </c>
      <c r="F349" s="9">
        <f>+'Ark1'!S3231</f>
        <v>1582</v>
      </c>
      <c r="G349" s="96">
        <f>+'Ark1'!T3231</f>
        <v>7.7938713173711696</v>
      </c>
      <c r="H349" s="96">
        <f>+'Ark1'!U3231</f>
        <v>7.7289982311834446</v>
      </c>
      <c r="I349" s="96">
        <f>+'Ark1'!Y3231</f>
        <v>138.9263590391906</v>
      </c>
      <c r="J349" s="96">
        <f>+'Ark1'!AA3231</f>
        <v>30.694003322591609</v>
      </c>
      <c r="K349" s="96">
        <f t="shared" si="10"/>
        <v>2.3952820523998382</v>
      </c>
      <c r="L349" s="9">
        <f t="shared" si="11"/>
        <v>3.2024291497975708</v>
      </c>
      <c r="M349" s="39"/>
      <c r="P349"/>
      <c r="Q349"/>
      <c r="R349"/>
      <c r="S349"/>
      <c r="T349"/>
      <c r="U349"/>
      <c r="V349"/>
      <c r="W349"/>
    </row>
    <row r="350" spans="1:23">
      <c r="A350" s="39"/>
      <c r="B350">
        <f>+'Ark1'!C3232</f>
        <v>2015</v>
      </c>
      <c r="C350">
        <f>+'Ark1'!M3232</f>
        <v>59</v>
      </c>
      <c r="D350">
        <f>+'Ark1'!Q3232</f>
        <v>555</v>
      </c>
      <c r="E350" s="9">
        <f>+'Ark1'!R3232</f>
        <v>1856</v>
      </c>
      <c r="F350" s="9">
        <f>+'Ark1'!S3232</f>
        <v>1856</v>
      </c>
      <c r="G350" s="96">
        <f>+'Ark1'!T3232</f>
        <v>9.1437580057148455</v>
      </c>
      <c r="H350" s="96">
        <f>+'Ark1'!U3232</f>
        <v>8.9258629618368559</v>
      </c>
      <c r="I350" s="96">
        <f>+'Ark1'!Y3232</f>
        <v>136.75404094827596</v>
      </c>
      <c r="J350" s="96">
        <f>+'Ark1'!AA3232</f>
        <v>29.215023385739538</v>
      </c>
      <c r="K350" s="96">
        <f t="shared" si="10"/>
        <v>2.3178651008182367</v>
      </c>
      <c r="L350" s="9">
        <f t="shared" si="11"/>
        <v>3.3441441441441442</v>
      </c>
      <c r="M350" s="39"/>
      <c r="P350"/>
      <c r="Q350"/>
      <c r="R350"/>
      <c r="S350"/>
      <c r="T350"/>
      <c r="U350"/>
      <c r="V350"/>
      <c r="W350"/>
    </row>
    <row r="351" spans="1:23">
      <c r="A351" s="39"/>
      <c r="B351">
        <f>+'Ark1'!C3233</f>
        <v>2015</v>
      </c>
      <c r="C351">
        <f>+'Ark1'!M3233</f>
        <v>60</v>
      </c>
      <c r="D351">
        <f>+'Ark1'!Q3233</f>
        <v>563</v>
      </c>
      <c r="E351" s="9">
        <f>+'Ark1'!R3233</f>
        <v>2036</v>
      </c>
      <c r="F351" s="9">
        <f>+'Ark1'!S3233</f>
        <v>2036</v>
      </c>
      <c r="G351" s="96">
        <f>+'Ark1'!T3233</f>
        <v>10.03054488126909</v>
      </c>
      <c r="H351" s="96">
        <f>+'Ark1'!U3233</f>
        <v>9.6953779865087579</v>
      </c>
      <c r="I351" s="96">
        <f>+'Ark1'!Y3233</f>
        <v>135.41129666011761</v>
      </c>
      <c r="J351" s="96">
        <f>+'Ark1'!AA3233</f>
        <v>27.469384459824525</v>
      </c>
      <c r="K351" s="96">
        <f t="shared" si="10"/>
        <v>2.2568549443352937</v>
      </c>
      <c r="L351" s="9">
        <f t="shared" si="11"/>
        <v>3.616341030195382</v>
      </c>
      <c r="M351" s="39"/>
      <c r="P351"/>
      <c r="Q351"/>
      <c r="R351"/>
      <c r="S351"/>
      <c r="T351"/>
      <c r="U351"/>
      <c r="V351"/>
      <c r="W351"/>
    </row>
    <row r="352" spans="1:23">
      <c r="A352" s="39"/>
      <c r="B352">
        <f>+'Ark1'!C3234</f>
        <v>2015</v>
      </c>
      <c r="C352">
        <f>+'Ark1'!M3234</f>
        <v>61</v>
      </c>
      <c r="D352">
        <f>+'Ark1'!Q3234</f>
        <v>549</v>
      </c>
      <c r="E352" s="9">
        <f>+'Ark1'!R3234</f>
        <v>2100</v>
      </c>
      <c r="F352" s="9">
        <f>+'Ark1'!S3234</f>
        <v>2100</v>
      </c>
      <c r="G352" s="96">
        <f>+'Ark1'!T3234</f>
        <v>10.345846881466152</v>
      </c>
      <c r="H352" s="96">
        <f>+'Ark1'!U3234</f>
        <v>10.091450396508469</v>
      </c>
      <c r="I352" s="96">
        <f>+'Ark1'!Y3234</f>
        <v>136.64766666666651</v>
      </c>
      <c r="J352" s="96">
        <f>+'Ark1'!AA3234</f>
        <v>27.111649038803105</v>
      </c>
      <c r="K352" s="96">
        <f t="shared" si="10"/>
        <v>2.2401256830601066</v>
      </c>
      <c r="L352" s="9">
        <f t="shared" si="11"/>
        <v>3.8251366120218577</v>
      </c>
      <c r="M352" s="39"/>
      <c r="P352"/>
      <c r="Q352"/>
      <c r="R352"/>
      <c r="S352"/>
      <c r="T352"/>
      <c r="U352"/>
      <c r="V352"/>
      <c r="W352"/>
    </row>
    <row r="353" spans="1:23">
      <c r="A353" s="39"/>
      <c r="B353">
        <f>+'Ark1'!C3235</f>
        <v>2015</v>
      </c>
      <c r="C353">
        <f>+'Ark1'!M3235</f>
        <v>62</v>
      </c>
      <c r="D353">
        <f>+'Ark1'!Q3235</f>
        <v>529</v>
      </c>
      <c r="E353" s="9">
        <f>+'Ark1'!R3235</f>
        <v>2097</v>
      </c>
      <c r="F353" s="9">
        <f>+'Ark1'!S3235</f>
        <v>2097</v>
      </c>
      <c r="G353" s="96">
        <f>+'Ark1'!T3235</f>
        <v>10.331067100206912</v>
      </c>
      <c r="H353" s="96">
        <f>+'Ark1'!U3235</f>
        <v>9.9295532888952351</v>
      </c>
      <c r="I353" s="96">
        <f>+'Ark1'!Y3235</f>
        <v>134.64778254649488</v>
      </c>
      <c r="J353" s="96">
        <f>+'Ark1'!AA3235</f>
        <v>26.660670035601274</v>
      </c>
      <c r="K353" s="96">
        <f t="shared" si="10"/>
        <v>2.1717384281692724</v>
      </c>
      <c r="L353" s="9">
        <f t="shared" si="11"/>
        <v>3.9640831758034025</v>
      </c>
      <c r="M353" s="39"/>
      <c r="P353"/>
      <c r="Q353"/>
      <c r="R353"/>
      <c r="S353"/>
      <c r="T353"/>
      <c r="U353"/>
      <c r="V353"/>
      <c r="W353"/>
    </row>
    <row r="354" spans="1:23">
      <c r="A354" s="39"/>
      <c r="B354">
        <f>+'Ark1'!C3236</f>
        <v>2015</v>
      </c>
      <c r="C354">
        <f>+'Ark1'!M3236</f>
        <v>63</v>
      </c>
      <c r="D354">
        <f>+'Ark1'!Q3236</f>
        <v>482</v>
      </c>
      <c r="E354" s="9">
        <f>+'Ark1'!R3236</f>
        <v>1926</v>
      </c>
      <c r="F354" s="9">
        <f>+'Ark1'!S3236</f>
        <v>1926</v>
      </c>
      <c r="G354" s="96">
        <f>+'Ark1'!T3236</f>
        <v>9.4886195684303871</v>
      </c>
      <c r="H354" s="96">
        <f>+'Ark1'!U3236</f>
        <v>9.1278149830134101</v>
      </c>
      <c r="I354" s="96">
        <f>+'Ark1'!Y3236</f>
        <v>134.76542056074757</v>
      </c>
      <c r="J354" s="96">
        <f>+'Ark1'!AA3236</f>
        <v>26.72052987938266</v>
      </c>
      <c r="K354" s="96">
        <f t="shared" si="10"/>
        <v>2.1391336596944059</v>
      </c>
      <c r="L354" s="9">
        <f t="shared" si="11"/>
        <v>3.995850622406639</v>
      </c>
      <c r="M354" s="39"/>
      <c r="P354"/>
      <c r="Q354"/>
      <c r="R354"/>
      <c r="S354"/>
      <c r="T354"/>
      <c r="U354"/>
      <c r="V354"/>
      <c r="W354"/>
    </row>
    <row r="355" spans="1:23">
      <c r="A355" s="39"/>
      <c r="B355">
        <f>+'Ark1'!C3237</f>
        <v>2015</v>
      </c>
      <c r="C355">
        <f>+'Ark1'!M3237</f>
        <v>64</v>
      </c>
      <c r="D355">
        <f>+'Ark1'!Q3237</f>
        <v>426</v>
      </c>
      <c r="E355" s="9">
        <f>+'Ark1'!R3237</f>
        <v>1617</v>
      </c>
      <c r="F355" s="9">
        <f>+'Ark1'!S3237</f>
        <v>1617</v>
      </c>
      <c r="G355" s="96">
        <f>+'Ark1'!T3237</f>
        <v>7.9663020987289377</v>
      </c>
      <c r="H355" s="96">
        <f>+'Ark1'!U3237</f>
        <v>7.5566530859761425</v>
      </c>
      <c r="I355" s="96">
        <f>+'Ark1'!Y3237</f>
        <v>132.88849721706865</v>
      </c>
      <c r="J355" s="96">
        <f>+'Ark1'!AA3237</f>
        <v>24.992433561822821</v>
      </c>
      <c r="K355" s="96">
        <f t="shared" si="10"/>
        <v>2.0763827690166976</v>
      </c>
      <c r="L355" s="9">
        <f t="shared" si="11"/>
        <v>3.795774647887324</v>
      </c>
      <c r="M355" s="39"/>
      <c r="P355"/>
      <c r="Q355"/>
      <c r="R355"/>
      <c r="S355"/>
      <c r="T355"/>
      <c r="U355"/>
      <c r="V355"/>
      <c r="W355"/>
    </row>
    <row r="356" spans="1:23">
      <c r="A356" s="39"/>
      <c r="B356">
        <f>+'Ark1'!C3238</f>
        <v>2015</v>
      </c>
      <c r="C356">
        <f>+'Ark1'!M3238</f>
        <v>65</v>
      </c>
      <c r="D356">
        <f>+'Ark1'!Q3238</f>
        <v>382</v>
      </c>
      <c r="E356" s="9">
        <f>+'Ark1'!R3238</f>
        <v>1722</v>
      </c>
      <c r="F356" s="9">
        <f>+'Ark1'!S3238</f>
        <v>1722</v>
      </c>
      <c r="G356" s="96">
        <f>+'Ark1'!T3238</f>
        <v>8.4835944428022483</v>
      </c>
      <c r="H356" s="96">
        <f>+'Ark1'!U3238</f>
        <v>7.9227282692247245</v>
      </c>
      <c r="I356" s="96">
        <f>+'Ark1'!Y3238</f>
        <v>130.83066202090583</v>
      </c>
      <c r="J356" s="96">
        <f>+'Ark1'!AA3238</f>
        <v>22.730320725450603</v>
      </c>
      <c r="K356" s="96">
        <f t="shared" si="10"/>
        <v>2.0127794157062437</v>
      </c>
      <c r="L356" s="9">
        <f t="shared" si="11"/>
        <v>4.5078534031413611</v>
      </c>
      <c r="M356" s="39"/>
      <c r="P356"/>
      <c r="Q356"/>
      <c r="R356"/>
      <c r="S356"/>
      <c r="T356"/>
      <c r="U356"/>
      <c r="V356"/>
      <c r="W356"/>
    </row>
    <row r="357" spans="1:23">
      <c r="A357" s="39"/>
      <c r="B357">
        <f>+'Ark1'!C3239</f>
        <v>2015</v>
      </c>
      <c r="C357">
        <f>+'Ark1'!M3239</f>
        <v>66</v>
      </c>
      <c r="D357">
        <f>+'Ark1'!Q3239</f>
        <v>2</v>
      </c>
      <c r="E357" s="9">
        <f>+'Ark1'!R3239</f>
        <v>2</v>
      </c>
      <c r="F357" s="9">
        <f>+'Ark1'!S3239</f>
        <v>2</v>
      </c>
      <c r="G357" s="96">
        <f>+'Ark1'!T3239</f>
        <v>9.8531875061582397E-3</v>
      </c>
      <c r="H357" s="96">
        <f>+'Ark1'!U3239</f>
        <v>6.0099953713540653E-3</v>
      </c>
      <c r="I357" s="96">
        <f>+'Ark1'!Y3239</f>
        <v>85.45</v>
      </c>
      <c r="J357" s="96">
        <f>+'Ark1'!AA3239</f>
        <v>0.65000000000044789</v>
      </c>
      <c r="K357" s="96">
        <f t="shared" si="10"/>
        <v>1.2946969696969697</v>
      </c>
      <c r="L357" s="9">
        <f t="shared" si="11"/>
        <v>1</v>
      </c>
      <c r="M357" s="39"/>
      <c r="P357"/>
      <c r="Q357"/>
      <c r="R357"/>
      <c r="S357"/>
      <c r="T357"/>
      <c r="U357"/>
      <c r="V357"/>
      <c r="W357"/>
    </row>
    <row r="358" spans="1:23">
      <c r="A358" s="39"/>
      <c r="B358">
        <f>+'Ark1'!C3240</f>
        <v>2015</v>
      </c>
      <c r="C358">
        <f>+'Ark1'!M3240</f>
        <v>67</v>
      </c>
      <c r="D358">
        <f>+'Ark1'!Q3240</f>
        <v>1</v>
      </c>
      <c r="E358" s="9">
        <f>+'Ark1'!R3240</f>
        <v>1</v>
      </c>
      <c r="F358" s="9">
        <f>+'Ark1'!S3240</f>
        <v>1</v>
      </c>
      <c r="G358" s="96">
        <f>+'Ark1'!T3240</f>
        <v>4.9265937530791198E-3</v>
      </c>
      <c r="H358" s="96">
        <f>+'Ark1'!U3240</f>
        <v>3.0806061704541608E-3</v>
      </c>
      <c r="I358" s="96">
        <f>+'Ark1'!Y3240</f>
        <v>87.600000000000023</v>
      </c>
      <c r="J358" s="96">
        <f>+'Ark1'!AA3240</f>
        <v>0</v>
      </c>
      <c r="K358" s="96">
        <f t="shared" si="10"/>
        <v>1.3074626865671646</v>
      </c>
      <c r="L358" s="9">
        <f t="shared" si="11"/>
        <v>1</v>
      </c>
      <c r="M358" s="39"/>
      <c r="P358"/>
      <c r="Q358"/>
      <c r="R358"/>
      <c r="S358"/>
      <c r="T358"/>
      <c r="U358"/>
      <c r="V358"/>
      <c r="W358"/>
    </row>
    <row r="359" spans="1:23">
      <c r="A359" s="39"/>
      <c r="B359">
        <f>+'Ark1'!C3241</f>
        <v>2015</v>
      </c>
      <c r="C359">
        <f>+'Ark1'!M3241</f>
        <v>68</v>
      </c>
      <c r="D359">
        <f>+'Ark1'!Q3241</f>
        <v>1</v>
      </c>
      <c r="E359" s="9">
        <f>+'Ark1'!R3241</f>
        <v>1</v>
      </c>
      <c r="F359" s="9">
        <f>+'Ark1'!S3241</f>
        <v>1</v>
      </c>
      <c r="G359" s="96">
        <f>+'Ark1'!T3241</f>
        <v>4.9265937530791198E-3</v>
      </c>
      <c r="H359" s="96">
        <f>+'Ark1'!U3241</f>
        <v>3.1966564029027762E-3</v>
      </c>
      <c r="I359" s="96">
        <f>+'Ark1'!Y3241</f>
        <v>90.9</v>
      </c>
      <c r="J359" s="96">
        <f>+'Ark1'!AA3241</f>
        <v>0</v>
      </c>
      <c r="K359" s="96">
        <f t="shared" si="10"/>
        <v>1.3367647058823531</v>
      </c>
      <c r="L359" s="9">
        <f t="shared" si="11"/>
        <v>1</v>
      </c>
      <c r="M359" s="39"/>
      <c r="P359"/>
      <c r="Q359"/>
      <c r="R359"/>
      <c r="S359"/>
      <c r="T359"/>
      <c r="U359"/>
      <c r="V359"/>
      <c r="W359"/>
    </row>
    <row r="360" spans="1:23">
      <c r="A360" s="39"/>
      <c r="B360">
        <f>+'Ark1'!C3242</f>
        <v>2014</v>
      </c>
      <c r="C360">
        <f>+'Ark1'!M3242</f>
        <v>0</v>
      </c>
      <c r="D360">
        <f>+'Ark1'!Q3242</f>
        <v>17</v>
      </c>
      <c r="E360" s="9">
        <f>+'Ark1'!R3242</f>
        <v>33</v>
      </c>
      <c r="F360" s="9">
        <f>+'Ark1'!S3242</f>
        <v>0</v>
      </c>
      <c r="G360" s="96">
        <f>+'Ark1'!T3242</f>
        <v>0.16595423686195623</v>
      </c>
      <c r="H360" s="96">
        <f>+'Ark1'!U3242</f>
        <v>0</v>
      </c>
      <c r="I360" s="96">
        <f>+'Ark1'!Y3242</f>
        <v>0</v>
      </c>
      <c r="J360" s="96">
        <f>+'Ark1'!AA3242</f>
        <v>0</v>
      </c>
      <c r="K360" s="96" t="e">
        <f t="shared" si="10"/>
        <v>#DIV/0!</v>
      </c>
      <c r="L360" s="9">
        <f t="shared" si="11"/>
        <v>1.9411764705882353</v>
      </c>
      <c r="M360" s="39"/>
      <c r="P360"/>
      <c r="Q360"/>
      <c r="R360"/>
      <c r="S360"/>
      <c r="T360"/>
      <c r="U360"/>
      <c r="V360"/>
      <c r="W360"/>
    </row>
    <row r="361" spans="1:23">
      <c r="A361" s="39"/>
      <c r="B361" s="47">
        <f>+'Ark1'!C3243</f>
        <v>2014</v>
      </c>
      <c r="C361" s="47">
        <f>+'Ark1'!M3243</f>
        <v>35</v>
      </c>
      <c r="D361" s="47">
        <f>+'Ark1'!Q3243</f>
        <v>15</v>
      </c>
      <c r="E361" s="65">
        <f>+'Ark1'!R3243</f>
        <v>17</v>
      </c>
      <c r="F361" s="65">
        <f>+'Ark1'!S3243</f>
        <v>17</v>
      </c>
      <c r="G361" s="101">
        <f>+'Ark1'!T3243</f>
        <v>8.549157656525018E-2</v>
      </c>
      <c r="H361" s="101">
        <f>+'Ark1'!U3243</f>
        <v>0.13337947762484739</v>
      </c>
      <c r="I361" s="101">
        <f>+'Ark1'!Y3243</f>
        <v>223.41764705882352</v>
      </c>
      <c r="J361" s="101">
        <f>+'Ark1'!AA3243</f>
        <v>43.387138719076475</v>
      </c>
      <c r="K361" s="101">
        <f t="shared" si="10"/>
        <v>6.383361344537815</v>
      </c>
      <c r="L361" s="65">
        <f t="shared" si="11"/>
        <v>1.1333333333333333</v>
      </c>
      <c r="M361" s="39"/>
      <c r="P361"/>
      <c r="Q361"/>
      <c r="R361"/>
      <c r="S361"/>
      <c r="T361"/>
      <c r="U361"/>
      <c r="V361"/>
      <c r="W361"/>
    </row>
    <row r="362" spans="1:23">
      <c r="A362" s="39"/>
      <c r="B362" s="47">
        <f>+'Ark1'!C3244</f>
        <v>2014</v>
      </c>
      <c r="C362" s="47">
        <f>+'Ark1'!M3244</f>
        <v>36</v>
      </c>
      <c r="D362" s="47">
        <f>+'Ark1'!Q3244</f>
        <v>4</v>
      </c>
      <c r="E362" s="65">
        <f>+'Ark1'!R3244</f>
        <v>4</v>
      </c>
      <c r="F362" s="65">
        <f>+'Ark1'!S3244</f>
        <v>4</v>
      </c>
      <c r="G362" s="101">
        <f>+'Ark1'!T3244</f>
        <v>2.0115665074176503E-2</v>
      </c>
      <c r="H362" s="101">
        <f>+'Ark1'!U3244</f>
        <v>2.9607497850374871E-2</v>
      </c>
      <c r="I362" s="101">
        <f>+'Ark1'!Y3244</f>
        <v>210.77500000000001</v>
      </c>
      <c r="J362" s="101">
        <f>+'Ark1'!AA3244</f>
        <v>26.066297684941745</v>
      </c>
      <c r="K362" s="101">
        <f t="shared" si="10"/>
        <v>5.8548611111111111</v>
      </c>
      <c r="L362" s="65">
        <f t="shared" si="11"/>
        <v>1</v>
      </c>
      <c r="M362" s="39"/>
      <c r="P362"/>
      <c r="Q362"/>
      <c r="R362"/>
      <c r="S362"/>
      <c r="T362"/>
      <c r="U362"/>
      <c r="V362"/>
      <c r="W362"/>
    </row>
    <row r="363" spans="1:23">
      <c r="A363" s="39"/>
      <c r="B363" s="47">
        <f>+'Ark1'!C3245</f>
        <v>2014</v>
      </c>
      <c r="C363" s="47">
        <f>+'Ark1'!M3245</f>
        <v>37</v>
      </c>
      <c r="D363" s="47">
        <f>+'Ark1'!Q3245</f>
        <v>4</v>
      </c>
      <c r="E363" s="65">
        <f>+'Ark1'!R3245</f>
        <v>4</v>
      </c>
      <c r="F363" s="65">
        <f>+'Ark1'!S3245</f>
        <v>4</v>
      </c>
      <c r="G363" s="101">
        <f>+'Ark1'!T3245</f>
        <v>2.0115665074176503E-2</v>
      </c>
      <c r="H363" s="101">
        <f>+'Ark1'!U3245</f>
        <v>2.658037613918722E-2</v>
      </c>
      <c r="I363" s="101">
        <f>+'Ark1'!Y3245</f>
        <v>189.22500000000005</v>
      </c>
      <c r="J363" s="101">
        <f>+'Ark1'!AA3245</f>
        <v>42.506903851021669</v>
      </c>
      <c r="K363" s="101">
        <f t="shared" si="10"/>
        <v>5.1141891891891902</v>
      </c>
      <c r="L363" s="65">
        <f t="shared" si="11"/>
        <v>1</v>
      </c>
      <c r="M363" s="39"/>
      <c r="P363"/>
      <c r="Q363"/>
      <c r="R363"/>
      <c r="S363"/>
      <c r="T363"/>
      <c r="U363"/>
      <c r="V363"/>
      <c r="W363"/>
    </row>
    <row r="364" spans="1:23">
      <c r="A364" s="39"/>
      <c r="B364" s="47">
        <f>+'Ark1'!C3246</f>
        <v>2014</v>
      </c>
      <c r="C364" s="47">
        <f>+'Ark1'!M3246</f>
        <v>38</v>
      </c>
      <c r="D364" s="47">
        <f>+'Ark1'!Q3246</f>
        <v>9</v>
      </c>
      <c r="E364" s="65">
        <f>+'Ark1'!R3246</f>
        <v>13</v>
      </c>
      <c r="F364" s="65">
        <f>+'Ark1'!S3246</f>
        <v>13</v>
      </c>
      <c r="G364" s="101">
        <f>+'Ark1'!T3246</f>
        <v>6.5375911491073677E-2</v>
      </c>
      <c r="H364" s="101">
        <f>+'Ark1'!U3246</f>
        <v>9.3510669287128742E-2</v>
      </c>
      <c r="I364" s="101">
        <f>+'Ark1'!Y3246</f>
        <v>204.83076923076928</v>
      </c>
      <c r="J364" s="101">
        <f>+'Ark1'!AA3246</f>
        <v>32.641629498714344</v>
      </c>
      <c r="K364" s="101">
        <f t="shared" si="10"/>
        <v>5.390283400809718</v>
      </c>
      <c r="L364" s="65">
        <f t="shared" si="11"/>
        <v>1.4444444444444444</v>
      </c>
      <c r="M364" s="39"/>
      <c r="P364"/>
      <c r="Q364"/>
      <c r="R364"/>
      <c r="S364"/>
      <c r="T364"/>
      <c r="U364"/>
      <c r="V364"/>
      <c r="W364"/>
    </row>
    <row r="365" spans="1:23">
      <c r="A365" s="39"/>
      <c r="B365" s="47">
        <f>+'Ark1'!C3247</f>
        <v>2014</v>
      </c>
      <c r="C365" s="47">
        <f>+'Ark1'!M3247</f>
        <v>39</v>
      </c>
      <c r="D365" s="47">
        <f>+'Ark1'!Q3247</f>
        <v>9</v>
      </c>
      <c r="E365" s="65">
        <f>+'Ark1'!R3247</f>
        <v>11</v>
      </c>
      <c r="F365" s="65">
        <f>+'Ark1'!S3247</f>
        <v>11</v>
      </c>
      <c r="G365" s="101">
        <f>+'Ark1'!T3247</f>
        <v>5.5318078953985432E-2</v>
      </c>
      <c r="H365" s="101">
        <f>+'Ark1'!U3247</f>
        <v>8.0215213604348509E-2</v>
      </c>
      <c r="I365" s="101">
        <f>+'Ark1'!Y3247</f>
        <v>207.65454545454537</v>
      </c>
      <c r="J365" s="101">
        <f>+'Ark1'!AA3247</f>
        <v>35.826383463393654</v>
      </c>
      <c r="K365" s="101">
        <f t="shared" si="10"/>
        <v>5.3244755244755222</v>
      </c>
      <c r="L365" s="65">
        <f t="shared" si="11"/>
        <v>1.2222222222222223</v>
      </c>
      <c r="M365" s="39"/>
      <c r="P365"/>
      <c r="Q365"/>
      <c r="R365"/>
      <c r="S365"/>
      <c r="T365"/>
      <c r="U365"/>
      <c r="V365"/>
      <c r="W365"/>
    </row>
    <row r="366" spans="1:23">
      <c r="A366" s="39"/>
      <c r="B366" s="47">
        <f>+'Ark1'!C3248</f>
        <v>2014</v>
      </c>
      <c r="C366" s="47">
        <f>+'Ark1'!M3248</f>
        <v>40</v>
      </c>
      <c r="D366" s="47">
        <f>+'Ark1'!Q3248</f>
        <v>14</v>
      </c>
      <c r="E366" s="65">
        <f>+'Ark1'!R3248</f>
        <v>16</v>
      </c>
      <c r="F366" s="65">
        <f>+'Ark1'!S3248</f>
        <v>16</v>
      </c>
      <c r="G366" s="101">
        <f>+'Ark1'!T3248</f>
        <v>8.0462660296706012E-2</v>
      </c>
      <c r="H366" s="101">
        <f>+'Ark1'!U3248</f>
        <v>0.1168848248667865</v>
      </c>
      <c r="I366" s="101">
        <f>+'Ark1'!Y3248</f>
        <v>208.02500000000001</v>
      </c>
      <c r="J366" s="101">
        <f>+'Ark1'!AA3248</f>
        <v>37.319172351487126</v>
      </c>
      <c r="K366" s="101">
        <f t="shared" si="10"/>
        <v>5.2006250000000005</v>
      </c>
      <c r="L366" s="65">
        <f t="shared" si="11"/>
        <v>1.1428571428571428</v>
      </c>
      <c r="M366" s="39"/>
      <c r="P366"/>
      <c r="Q366"/>
      <c r="R366"/>
      <c r="S366"/>
      <c r="T366"/>
      <c r="U366"/>
      <c r="V366"/>
      <c r="W366"/>
    </row>
    <row r="367" spans="1:23">
      <c r="A367" s="39"/>
      <c r="B367" s="47">
        <f>+'Ark1'!C3249</f>
        <v>2014</v>
      </c>
      <c r="C367" s="47">
        <f>+'Ark1'!M3249</f>
        <v>41</v>
      </c>
      <c r="D367" s="47">
        <f>+'Ark1'!Q3249</f>
        <v>24</v>
      </c>
      <c r="E367" s="65">
        <f>+'Ark1'!R3249</f>
        <v>27</v>
      </c>
      <c r="F367" s="65">
        <f>+'Ark1'!S3249</f>
        <v>27</v>
      </c>
      <c r="G367" s="101">
        <f>+'Ark1'!T3249</f>
        <v>0.13578073925069151</v>
      </c>
      <c r="H367" s="101">
        <f>+'Ark1'!U3249</f>
        <v>0.18448937250260272</v>
      </c>
      <c r="I367" s="101">
        <f>+'Ark1'!Y3249</f>
        <v>194.57407407407408</v>
      </c>
      <c r="J367" s="101">
        <f>+'Ark1'!AA3249</f>
        <v>34.009482257187123</v>
      </c>
      <c r="K367" s="101">
        <f t="shared" ref="K367:K430" si="12">+I367/C367</f>
        <v>4.7457091237579041</v>
      </c>
      <c r="L367" s="65">
        <f t="shared" ref="L367:L430" si="13">+E367/D367</f>
        <v>1.125</v>
      </c>
      <c r="M367" s="39"/>
      <c r="P367"/>
      <c r="Q367"/>
      <c r="R367"/>
      <c r="S367"/>
      <c r="T367"/>
      <c r="U367"/>
      <c r="V367"/>
      <c r="W367"/>
    </row>
    <row r="368" spans="1:23">
      <c r="A368" s="39"/>
      <c r="B368" s="47">
        <f>+'Ark1'!C3250</f>
        <v>2014</v>
      </c>
      <c r="C368" s="47">
        <f>+'Ark1'!M3250</f>
        <v>42</v>
      </c>
      <c r="D368" s="47">
        <f>+'Ark1'!Q3250</f>
        <v>21</v>
      </c>
      <c r="E368" s="65">
        <f>+'Ark1'!R3250</f>
        <v>24</v>
      </c>
      <c r="F368" s="65">
        <f>+'Ark1'!S3250</f>
        <v>24</v>
      </c>
      <c r="G368" s="101">
        <f>+'Ark1'!T3250</f>
        <v>0.12069399044505907</v>
      </c>
      <c r="H368" s="101">
        <f>+'Ark1'!U3250</f>
        <v>0.16364015951035077</v>
      </c>
      <c r="I368" s="101">
        <f>+'Ark1'!Y3250</f>
        <v>194.15833333333327</v>
      </c>
      <c r="J368" s="101">
        <f>+'Ark1'!AA3250</f>
        <v>32.149350909293481</v>
      </c>
      <c r="K368" s="101">
        <f t="shared" si="12"/>
        <v>4.6228174603174592</v>
      </c>
      <c r="L368" s="65">
        <f t="shared" si="13"/>
        <v>1.1428571428571428</v>
      </c>
      <c r="M368" s="39"/>
      <c r="P368"/>
      <c r="Q368"/>
      <c r="R368"/>
      <c r="S368"/>
      <c r="T368"/>
      <c r="U368"/>
      <c r="V368"/>
      <c r="W368"/>
    </row>
    <row r="369" spans="1:23">
      <c r="A369" s="39"/>
      <c r="B369" s="47">
        <f>+'Ark1'!C3251</f>
        <v>2014</v>
      </c>
      <c r="C369" s="47">
        <f>+'Ark1'!M3251</f>
        <v>43</v>
      </c>
      <c r="D369" s="47">
        <f>+'Ark1'!Q3251</f>
        <v>31</v>
      </c>
      <c r="E369" s="65">
        <f>+'Ark1'!R3251</f>
        <v>37</v>
      </c>
      <c r="F369" s="65">
        <f>+'Ark1'!S3251</f>
        <v>37</v>
      </c>
      <c r="G369" s="101">
        <f>+'Ark1'!T3251</f>
        <v>0.18606990193613276</v>
      </c>
      <c r="H369" s="101">
        <f>+'Ark1'!U3251</f>
        <v>0.25105093272748763</v>
      </c>
      <c r="I369" s="101">
        <f>+'Ark1'!Y3251</f>
        <v>193.21351351351356</v>
      </c>
      <c r="J369" s="101">
        <f>+'Ark1'!AA3251</f>
        <v>28.686546071164923</v>
      </c>
      <c r="K369" s="101">
        <f t="shared" si="12"/>
        <v>4.4933375235700828</v>
      </c>
      <c r="L369" s="65">
        <f t="shared" si="13"/>
        <v>1.1935483870967742</v>
      </c>
      <c r="M369" s="39"/>
      <c r="P369"/>
      <c r="Q369"/>
      <c r="R369"/>
      <c r="S369"/>
      <c r="T369"/>
      <c r="U369"/>
      <c r="V369"/>
      <c r="W369"/>
    </row>
    <row r="370" spans="1:23">
      <c r="A370" s="39"/>
      <c r="B370" s="47">
        <f>+'Ark1'!C3252</f>
        <v>2014</v>
      </c>
      <c r="C370" s="47">
        <f>+'Ark1'!M3252</f>
        <v>44</v>
      </c>
      <c r="D370" s="47">
        <f>+'Ark1'!Q3252</f>
        <v>35</v>
      </c>
      <c r="E370" s="65">
        <f>+'Ark1'!R3252</f>
        <v>46</v>
      </c>
      <c r="F370" s="65">
        <f>+'Ark1'!S3252</f>
        <v>46</v>
      </c>
      <c r="G370" s="101">
        <f>+'Ark1'!T3252</f>
        <v>0.23133014835302995</v>
      </c>
      <c r="H370" s="101">
        <f>+'Ark1'!U3252</f>
        <v>0.323645665922002</v>
      </c>
      <c r="I370" s="101">
        <f>+'Ark1'!Y3252</f>
        <v>200.35</v>
      </c>
      <c r="J370" s="101">
        <f>+'Ark1'!AA3252</f>
        <v>30.190185203285836</v>
      </c>
      <c r="K370" s="101">
        <f t="shared" si="12"/>
        <v>4.5534090909090912</v>
      </c>
      <c r="L370" s="65">
        <f t="shared" si="13"/>
        <v>1.3142857142857143</v>
      </c>
      <c r="M370" s="39"/>
      <c r="P370"/>
      <c r="Q370"/>
      <c r="R370"/>
      <c r="S370"/>
      <c r="T370"/>
      <c r="U370"/>
      <c r="V370"/>
      <c r="W370"/>
    </row>
    <row r="371" spans="1:23">
      <c r="A371" s="39"/>
      <c r="B371" s="47">
        <f>+'Ark1'!C3253</f>
        <v>2014</v>
      </c>
      <c r="C371" s="47">
        <f>+'Ark1'!M3253</f>
        <v>45</v>
      </c>
      <c r="D371" s="47">
        <f>+'Ark1'!Q3253</f>
        <v>49</v>
      </c>
      <c r="E371" s="65">
        <f>+'Ark1'!R3253</f>
        <v>57</v>
      </c>
      <c r="F371" s="65">
        <f>+'Ark1'!S3253</f>
        <v>57</v>
      </c>
      <c r="G371" s="101">
        <f>+'Ark1'!T3253</f>
        <v>0.28664822730701528</v>
      </c>
      <c r="H371" s="101">
        <f>+'Ark1'!U3253</f>
        <v>0.39654943242345875</v>
      </c>
      <c r="I371" s="101">
        <f>+'Ark1'!Y3253</f>
        <v>198.10701754385971</v>
      </c>
      <c r="J371" s="101">
        <f>+'Ark1'!AA3253</f>
        <v>29.688587562493076</v>
      </c>
      <c r="K371" s="101">
        <f t="shared" si="12"/>
        <v>4.4023781676413272</v>
      </c>
      <c r="L371" s="65">
        <f t="shared" si="13"/>
        <v>1.1632653061224489</v>
      </c>
      <c r="M371" s="39"/>
      <c r="P371"/>
      <c r="Q371"/>
      <c r="R371"/>
      <c r="S371"/>
      <c r="T371"/>
      <c r="U371"/>
      <c r="V371"/>
      <c r="W371"/>
    </row>
    <row r="372" spans="1:23">
      <c r="A372" s="39"/>
      <c r="B372" s="47">
        <f>+'Ark1'!C3254</f>
        <v>2014</v>
      </c>
      <c r="C372" s="47">
        <f>+'Ark1'!M3254</f>
        <v>46</v>
      </c>
      <c r="D372" s="47">
        <f>+'Ark1'!Q3254</f>
        <v>65</v>
      </c>
      <c r="E372" s="65">
        <f>+'Ark1'!R3254</f>
        <v>80</v>
      </c>
      <c r="F372" s="65">
        <f>+'Ark1'!S3254</f>
        <v>80</v>
      </c>
      <c r="G372" s="101">
        <f>+'Ark1'!T3254</f>
        <v>0.40231330148353006</v>
      </c>
      <c r="H372" s="101">
        <f>+'Ark1'!U3254</f>
        <v>0.53886980549689489</v>
      </c>
      <c r="I372" s="101">
        <f>+'Ark1'!Y3254</f>
        <v>191.80999999999997</v>
      </c>
      <c r="J372" s="101">
        <f>+'Ark1'!AA3254</f>
        <v>31.096441114700511</v>
      </c>
      <c r="K372" s="101">
        <f t="shared" si="12"/>
        <v>4.1697826086956518</v>
      </c>
      <c r="L372" s="65">
        <f t="shared" si="13"/>
        <v>1.2307692307692308</v>
      </c>
      <c r="M372" s="39"/>
      <c r="P372"/>
      <c r="Q372"/>
      <c r="R372"/>
      <c r="S372"/>
      <c r="T372"/>
      <c r="U372"/>
      <c r="V372"/>
      <c r="W372"/>
    </row>
    <row r="373" spans="1:23">
      <c r="A373" s="39"/>
      <c r="B373" s="47">
        <f>+'Ark1'!C3255</f>
        <v>2014</v>
      </c>
      <c r="C373" s="47">
        <f>+'Ark1'!M3255</f>
        <v>47</v>
      </c>
      <c r="D373" s="47">
        <f>+'Ark1'!Q3255</f>
        <v>73</v>
      </c>
      <c r="E373" s="65">
        <f>+'Ark1'!R3255</f>
        <v>98</v>
      </c>
      <c r="F373" s="65">
        <f>+'Ark1'!S3255</f>
        <v>98</v>
      </c>
      <c r="G373" s="101">
        <f>+'Ark1'!T3255</f>
        <v>0.49283379431732471</v>
      </c>
      <c r="H373" s="101">
        <f>+'Ark1'!U3255</f>
        <v>0.64263476178711887</v>
      </c>
      <c r="I373" s="101">
        <f>+'Ark1'!Y3255</f>
        <v>186.73061224489797</v>
      </c>
      <c r="J373" s="101">
        <f>+'Ark1'!AA3255</f>
        <v>32.265174908406443</v>
      </c>
      <c r="K373" s="101">
        <f t="shared" si="12"/>
        <v>3.9729917498914462</v>
      </c>
      <c r="L373" s="65">
        <f t="shared" si="13"/>
        <v>1.3424657534246576</v>
      </c>
      <c r="M373" s="39"/>
      <c r="P373"/>
      <c r="Q373"/>
      <c r="R373"/>
      <c r="S373"/>
      <c r="T373"/>
      <c r="U373"/>
      <c r="V373"/>
      <c r="W373"/>
    </row>
    <row r="374" spans="1:23">
      <c r="A374" s="39"/>
      <c r="B374" s="47">
        <f>+'Ark1'!C3256</f>
        <v>2014</v>
      </c>
      <c r="C374" s="47">
        <f>+'Ark1'!M3256</f>
        <v>48</v>
      </c>
      <c r="D374" s="47">
        <f>+'Ark1'!Q3256</f>
        <v>94</v>
      </c>
      <c r="E374" s="65">
        <f>+'Ark1'!R3256</f>
        <v>132</v>
      </c>
      <c r="F374" s="65">
        <f>+'Ark1'!S3256</f>
        <v>132</v>
      </c>
      <c r="G374" s="101">
        <f>+'Ark1'!T3256</f>
        <v>0.66381694744782493</v>
      </c>
      <c r="H374" s="101">
        <f>+'Ark1'!U3256</f>
        <v>0.85936543873335747</v>
      </c>
      <c r="I374" s="101">
        <f>+'Ark1'!Y3256</f>
        <v>185.38787878787889</v>
      </c>
      <c r="J374" s="101">
        <f>+'Ark1'!AA3256</f>
        <v>31.207939040199488</v>
      </c>
      <c r="K374" s="101">
        <f t="shared" si="12"/>
        <v>3.8622474747474769</v>
      </c>
      <c r="L374" s="65">
        <f t="shared" si="13"/>
        <v>1.4042553191489362</v>
      </c>
      <c r="M374" s="39"/>
      <c r="P374"/>
      <c r="Q374"/>
      <c r="R374"/>
      <c r="S374"/>
      <c r="T374"/>
      <c r="U374"/>
      <c r="V374"/>
      <c r="W374"/>
    </row>
    <row r="375" spans="1:23">
      <c r="A375" s="39"/>
      <c r="B375" s="47">
        <f>+'Ark1'!C3257</f>
        <v>2014</v>
      </c>
      <c r="C375" s="47">
        <f>+'Ark1'!M3257</f>
        <v>49</v>
      </c>
      <c r="D375" s="47">
        <f>+'Ark1'!Q3257</f>
        <v>95</v>
      </c>
      <c r="E375" s="65">
        <f>+'Ark1'!R3257</f>
        <v>125</v>
      </c>
      <c r="F375" s="65">
        <f>+'Ark1'!S3257</f>
        <v>125</v>
      </c>
      <c r="G375" s="101">
        <f>+'Ark1'!T3257</f>
        <v>0.62861453356801611</v>
      </c>
      <c r="H375" s="101">
        <f>+'Ark1'!U3257</f>
        <v>0.79455974957064635</v>
      </c>
      <c r="I375" s="101">
        <f>+'Ark1'!Y3257</f>
        <v>181.00640000000013</v>
      </c>
      <c r="J375" s="101">
        <f>+'Ark1'!AA3257</f>
        <v>35.51154796738593</v>
      </c>
      <c r="K375" s="101">
        <f t="shared" si="12"/>
        <v>3.6940081632653086</v>
      </c>
      <c r="L375" s="65">
        <f t="shared" si="13"/>
        <v>1.3157894736842106</v>
      </c>
      <c r="M375" s="39"/>
      <c r="P375"/>
      <c r="Q375"/>
      <c r="R375"/>
      <c r="S375"/>
      <c r="T375"/>
      <c r="U375"/>
      <c r="V375"/>
      <c r="W375"/>
    </row>
    <row r="376" spans="1:23">
      <c r="A376" s="39"/>
      <c r="B376" s="47">
        <f>+'Ark1'!C3258</f>
        <v>2014</v>
      </c>
      <c r="C376" s="47">
        <f>+'Ark1'!M3258</f>
        <v>50</v>
      </c>
      <c r="D376" s="47">
        <f>+'Ark1'!Q3258</f>
        <v>115</v>
      </c>
      <c r="E376" s="65">
        <f>+'Ark1'!R3258</f>
        <v>155</v>
      </c>
      <c r="F376" s="65">
        <f>+'Ark1'!S3258</f>
        <v>155</v>
      </c>
      <c r="G376" s="101">
        <f>+'Ark1'!T3258</f>
        <v>0.77948202162433988</v>
      </c>
      <c r="H376" s="101">
        <f>+'Ark1'!U3258</f>
        <v>0.98006401554718492</v>
      </c>
      <c r="I376" s="101">
        <f>+'Ark1'!Y3258</f>
        <v>180.0529032258064</v>
      </c>
      <c r="J376" s="101">
        <f>+'Ark1'!AA3258</f>
        <v>32.610911116210403</v>
      </c>
      <c r="K376" s="101">
        <f t="shared" si="12"/>
        <v>3.6010580645161281</v>
      </c>
      <c r="L376" s="65">
        <f t="shared" si="13"/>
        <v>1.3478260869565217</v>
      </c>
      <c r="M376" s="39"/>
      <c r="P376"/>
      <c r="Q376"/>
      <c r="R376"/>
      <c r="S376"/>
      <c r="T376"/>
      <c r="U376"/>
      <c r="V376"/>
      <c r="W376"/>
    </row>
    <row r="377" spans="1:23">
      <c r="A377" s="39"/>
      <c r="B377" s="47">
        <f>+'Ark1'!C3259</f>
        <v>2014</v>
      </c>
      <c r="C377" s="47">
        <f>+'Ark1'!M3259</f>
        <v>51</v>
      </c>
      <c r="D377" s="47">
        <f>+'Ark1'!Q3259</f>
        <v>148</v>
      </c>
      <c r="E377" s="65">
        <f>+'Ark1'!R3259</f>
        <v>223</v>
      </c>
      <c r="F377" s="65">
        <f>+'Ark1'!S3259</f>
        <v>223</v>
      </c>
      <c r="G377" s="101">
        <f>+'Ark1'!T3259</f>
        <v>1.1214483278853409</v>
      </c>
      <c r="H377" s="101">
        <f>+'Ark1'!U3259</f>
        <v>1.30945489158462</v>
      </c>
      <c r="I377" s="101">
        <f>+'Ark1'!Y3259</f>
        <v>167.21031390134533</v>
      </c>
      <c r="J377" s="101">
        <f>+'Ark1'!AA3259</f>
        <v>33.911375280929803</v>
      </c>
      <c r="K377" s="101">
        <f t="shared" si="12"/>
        <v>3.2786336059087318</v>
      </c>
      <c r="L377" s="65">
        <f t="shared" si="13"/>
        <v>1.5067567567567568</v>
      </c>
      <c r="M377" s="39"/>
      <c r="P377"/>
      <c r="Q377"/>
      <c r="R377"/>
      <c r="S377"/>
      <c r="T377"/>
      <c r="U377"/>
      <c r="V377"/>
      <c r="W377"/>
    </row>
    <row r="378" spans="1:23">
      <c r="A378" s="39"/>
      <c r="B378" s="47">
        <f>+'Ark1'!C3260</f>
        <v>2014</v>
      </c>
      <c r="C378" s="47">
        <f>+'Ark1'!M3260</f>
        <v>52</v>
      </c>
      <c r="D378" s="47">
        <f>+'Ark1'!Q3260</f>
        <v>171</v>
      </c>
      <c r="E378" s="65">
        <f>+'Ark1'!R3260</f>
        <v>314</v>
      </c>
      <c r="F378" s="65">
        <f>+'Ark1'!S3260</f>
        <v>314</v>
      </c>
      <c r="G378" s="101">
        <f>+'Ark1'!T3260</f>
        <v>1.5790797083228565</v>
      </c>
      <c r="H378" s="101">
        <f>+'Ark1'!U3260</f>
        <v>1.8807591473419905</v>
      </c>
      <c r="I378" s="101">
        <f>+'Ark1'!Y3260</f>
        <v>170.56146496815296</v>
      </c>
      <c r="J378" s="101">
        <f>+'Ark1'!AA3260</f>
        <v>36.259158462051154</v>
      </c>
      <c r="K378" s="101">
        <f t="shared" si="12"/>
        <v>3.2800281724644802</v>
      </c>
      <c r="L378" s="65">
        <f t="shared" si="13"/>
        <v>1.8362573099415205</v>
      </c>
      <c r="M378" s="39"/>
      <c r="P378"/>
      <c r="Q378"/>
      <c r="R378"/>
      <c r="S378"/>
      <c r="T378"/>
      <c r="U378"/>
      <c r="V378"/>
      <c r="W378"/>
    </row>
    <row r="379" spans="1:23">
      <c r="A379" s="39"/>
      <c r="B379" s="47">
        <f>+'Ark1'!C3261</f>
        <v>2014</v>
      </c>
      <c r="C379" s="47">
        <f>+'Ark1'!M3261</f>
        <v>53</v>
      </c>
      <c r="D379" s="47">
        <f>+'Ark1'!Q3261</f>
        <v>209</v>
      </c>
      <c r="E379" s="65">
        <f>+'Ark1'!R3261</f>
        <v>404</v>
      </c>
      <c r="F379" s="65">
        <f>+'Ark1'!S3261</f>
        <v>404</v>
      </c>
      <c r="G379" s="101">
        <f>+'Ark1'!T3261</f>
        <v>2.0316821724918275</v>
      </c>
      <c r="H379" s="101">
        <f>+'Ark1'!U3261</f>
        <v>2.2813260127557031</v>
      </c>
      <c r="I379" s="101">
        <f>+'Ark1'!Y3261</f>
        <v>160.79900990099011</v>
      </c>
      <c r="J379" s="101">
        <f>+'Ark1'!AA3261</f>
        <v>34.259542271365163</v>
      </c>
      <c r="K379" s="101">
        <f t="shared" si="12"/>
        <v>3.0339435830375492</v>
      </c>
      <c r="L379" s="65">
        <f t="shared" si="13"/>
        <v>1.9330143540669857</v>
      </c>
      <c r="M379" s="39"/>
      <c r="P379"/>
      <c r="Q379"/>
      <c r="R379"/>
      <c r="S379"/>
      <c r="T379"/>
      <c r="U379"/>
      <c r="V379"/>
      <c r="W379"/>
    </row>
    <row r="380" spans="1:23">
      <c r="A380" s="39"/>
      <c r="B380" s="47">
        <f>+'Ark1'!C3262</f>
        <v>2014</v>
      </c>
      <c r="C380" s="47">
        <f>+'Ark1'!M3262</f>
        <v>54</v>
      </c>
      <c r="D380" s="47">
        <f>+'Ark1'!Q3262</f>
        <v>256</v>
      </c>
      <c r="E380" s="65">
        <f>+'Ark1'!R3262</f>
        <v>565</v>
      </c>
      <c r="F380" s="65">
        <f>+'Ark1'!S3262</f>
        <v>564</v>
      </c>
      <c r="G380" s="101">
        <f>+'Ark1'!T3262</f>
        <v>2.8413376917274324</v>
      </c>
      <c r="H380" s="101">
        <f>+'Ark1'!U3262</f>
        <v>3.1667134606304743</v>
      </c>
      <c r="I380" s="101">
        <f>+'Ark1'!Y3262</f>
        <v>159.60176991150439</v>
      </c>
      <c r="J380" s="101">
        <f>+'Ark1'!AA3262</f>
        <v>34.279056341472035</v>
      </c>
      <c r="K380" s="101">
        <f t="shared" si="12"/>
        <v>2.9555883316945257</v>
      </c>
      <c r="L380" s="65">
        <f t="shared" si="13"/>
        <v>2.20703125</v>
      </c>
      <c r="M380" s="39"/>
      <c r="P380"/>
      <c r="Q380"/>
      <c r="R380"/>
      <c r="S380"/>
      <c r="T380"/>
      <c r="U380"/>
      <c r="V380"/>
      <c r="W380"/>
    </row>
    <row r="381" spans="1:23">
      <c r="A381" s="39"/>
      <c r="B381" s="47">
        <f>+'Ark1'!C3263</f>
        <v>2014</v>
      </c>
      <c r="C381" s="47">
        <f>+'Ark1'!M3263</f>
        <v>55</v>
      </c>
      <c r="D381" s="47">
        <f>+'Ark1'!Q3263</f>
        <v>292</v>
      </c>
      <c r="E381" s="65">
        <f>+'Ark1'!R3263</f>
        <v>700</v>
      </c>
      <c r="F381" s="65">
        <f>+'Ark1'!S3263</f>
        <v>700</v>
      </c>
      <c r="G381" s="101">
        <f>+'Ark1'!T3263</f>
        <v>3.5202413879808905</v>
      </c>
      <c r="H381" s="101">
        <f>+'Ark1'!U3263</f>
        <v>3.8539368121704345</v>
      </c>
      <c r="I381" s="101">
        <f>+'Ark1'!Y3263</f>
        <v>156.77757142857149</v>
      </c>
      <c r="J381" s="101">
        <f>+'Ark1'!AA3263</f>
        <v>33.715104666505994</v>
      </c>
      <c r="K381" s="101">
        <f t="shared" si="12"/>
        <v>2.8505012987012996</v>
      </c>
      <c r="L381" s="65">
        <f t="shared" si="13"/>
        <v>2.3972602739726026</v>
      </c>
      <c r="M381" s="39"/>
      <c r="P381"/>
      <c r="Q381"/>
      <c r="R381"/>
      <c r="S381"/>
      <c r="T381"/>
      <c r="U381"/>
      <c r="V381"/>
      <c r="W381"/>
    </row>
    <row r="382" spans="1:23">
      <c r="A382" s="39"/>
      <c r="B382" s="47">
        <f>+'Ark1'!C3264</f>
        <v>2014</v>
      </c>
      <c r="C382" s="47">
        <f>+'Ark1'!M3264</f>
        <v>56</v>
      </c>
      <c r="D382" s="47">
        <f>+'Ark1'!Q3264</f>
        <v>351</v>
      </c>
      <c r="E382" s="65">
        <f>+'Ark1'!R3264</f>
        <v>952</v>
      </c>
      <c r="F382" s="65">
        <f>+'Ark1'!S3264</f>
        <v>952</v>
      </c>
      <c r="G382" s="101">
        <f>+'Ark1'!T3264</f>
        <v>4.7875282876540117</v>
      </c>
      <c r="H382" s="101">
        <f>+'Ark1'!U3264</f>
        <v>5.1041170084381884</v>
      </c>
      <c r="I382" s="101">
        <f>+'Ark1'!Y3264</f>
        <v>152.67258403361333</v>
      </c>
      <c r="J382" s="101">
        <f>+'Ark1'!AA3264</f>
        <v>33.133398482550973</v>
      </c>
      <c r="K382" s="101">
        <f t="shared" si="12"/>
        <v>2.7262961434573811</v>
      </c>
      <c r="L382" s="65">
        <f t="shared" si="13"/>
        <v>2.7122507122507122</v>
      </c>
      <c r="M382" s="39"/>
      <c r="P382"/>
      <c r="Q382"/>
      <c r="R382"/>
      <c r="S382"/>
      <c r="T382"/>
      <c r="U382"/>
      <c r="V382"/>
      <c r="W382"/>
    </row>
    <row r="383" spans="1:23">
      <c r="A383" s="39"/>
      <c r="B383" s="47">
        <f>+'Ark1'!C3265</f>
        <v>2014</v>
      </c>
      <c r="C383" s="47">
        <f>+'Ark1'!M3265</f>
        <v>57</v>
      </c>
      <c r="D383" s="47">
        <f>+'Ark1'!Q3265</f>
        <v>386</v>
      </c>
      <c r="E383" s="65">
        <f>+'Ark1'!R3265</f>
        <v>1186</v>
      </c>
      <c r="F383" s="65">
        <f>+'Ark1'!S3265</f>
        <v>1186</v>
      </c>
      <c r="G383" s="101">
        <f>+'Ark1'!T3265</f>
        <v>5.9642946944933364</v>
      </c>
      <c r="H383" s="101">
        <f>+'Ark1'!U3265</f>
        <v>6.0962192759876324</v>
      </c>
      <c r="I383" s="101">
        <f>+'Ark1'!Y3265</f>
        <v>146.37040472175363</v>
      </c>
      <c r="J383" s="101">
        <f>+'Ark1'!AA3265</f>
        <v>31.249382202403623</v>
      </c>
      <c r="K383" s="101">
        <f t="shared" si="12"/>
        <v>2.5679018372237481</v>
      </c>
      <c r="L383" s="65">
        <f t="shared" si="13"/>
        <v>3.0725388601036268</v>
      </c>
      <c r="M383" s="39"/>
      <c r="P383"/>
      <c r="Q383"/>
      <c r="R383"/>
      <c r="S383"/>
      <c r="T383"/>
      <c r="U383"/>
      <c r="V383"/>
      <c r="W383"/>
    </row>
    <row r="384" spans="1:23">
      <c r="A384" s="39"/>
      <c r="B384" s="47">
        <f>+'Ark1'!C3266</f>
        <v>2014</v>
      </c>
      <c r="C384" s="47">
        <f>+'Ark1'!M3266</f>
        <v>58</v>
      </c>
      <c r="D384" s="47">
        <f>+'Ark1'!Q3266</f>
        <v>456</v>
      </c>
      <c r="E384" s="65">
        <f>+'Ark1'!R3266</f>
        <v>1525</v>
      </c>
      <c r="F384" s="65">
        <f>+'Ark1'!S3266</f>
        <v>1524</v>
      </c>
      <c r="G384" s="101">
        <f>+'Ark1'!T3266</f>
        <v>7.6690973095297981</v>
      </c>
      <c r="H384" s="101">
        <f>+'Ark1'!U3266</f>
        <v>7.7621511106147825</v>
      </c>
      <c r="I384" s="101">
        <f>+'Ark1'!Y3266</f>
        <v>144.94045901639333</v>
      </c>
      <c r="J384" s="101">
        <f>+'Ark1'!AA3266</f>
        <v>30.216223115733239</v>
      </c>
      <c r="K384" s="101">
        <f t="shared" si="12"/>
        <v>2.4989734313171263</v>
      </c>
      <c r="L384" s="65">
        <f t="shared" si="13"/>
        <v>3.3442982456140351</v>
      </c>
      <c r="M384" s="39"/>
      <c r="P384"/>
      <c r="Q384"/>
      <c r="R384"/>
      <c r="S384"/>
      <c r="T384"/>
      <c r="U384"/>
      <c r="V384"/>
      <c r="W384"/>
    </row>
    <row r="385" spans="1:23">
      <c r="A385" s="39"/>
      <c r="B385" s="47">
        <f>+'Ark1'!C3267</f>
        <v>2014</v>
      </c>
      <c r="C385" s="47">
        <f>+'Ark1'!M3267</f>
        <v>59</v>
      </c>
      <c r="D385" s="47">
        <f>+'Ark1'!Q3267</f>
        <v>481</v>
      </c>
      <c r="E385" s="65">
        <f>+'Ark1'!R3267</f>
        <v>1747</v>
      </c>
      <c r="F385" s="65">
        <f>+'Ark1'!S3267</f>
        <v>1747</v>
      </c>
      <c r="G385" s="101">
        <f>+'Ark1'!T3267</f>
        <v>8.7855167211465925</v>
      </c>
      <c r="H385" s="101">
        <f>+'Ark1'!U3267</f>
        <v>8.671966236706524</v>
      </c>
      <c r="I385" s="101">
        <f>+'Ark1'!Y3267</f>
        <v>141.35203205495139</v>
      </c>
      <c r="J385" s="101">
        <f>+'Ark1'!AA3267</f>
        <v>27.950380437850683</v>
      </c>
      <c r="K385" s="101">
        <f t="shared" si="12"/>
        <v>2.3957971534737523</v>
      </c>
      <c r="L385" s="65">
        <f t="shared" si="13"/>
        <v>3.6320166320166321</v>
      </c>
      <c r="M385" s="39"/>
      <c r="P385"/>
      <c r="Q385"/>
      <c r="R385"/>
      <c r="S385"/>
      <c r="T385"/>
      <c r="U385"/>
      <c r="V385"/>
      <c r="W385"/>
    </row>
    <row r="386" spans="1:23">
      <c r="A386" s="39"/>
      <c r="B386" s="47">
        <f>+'Ark1'!C3268</f>
        <v>2014</v>
      </c>
      <c r="C386" s="47">
        <f>+'Ark1'!M3268</f>
        <v>60</v>
      </c>
      <c r="D386" s="47">
        <f>+'Ark1'!Q3268</f>
        <v>526</v>
      </c>
      <c r="E386" s="65">
        <f>+'Ark1'!R3268</f>
        <v>2176</v>
      </c>
      <c r="F386" s="65">
        <f>+'Ark1'!S3268</f>
        <v>2176</v>
      </c>
      <c r="G386" s="101">
        <f>+'Ark1'!T3268</f>
        <v>10.942921800352021</v>
      </c>
      <c r="H386" s="101">
        <f>+'Ark1'!U3268</f>
        <v>10.810048288210091</v>
      </c>
      <c r="I386" s="101">
        <f>+'Ark1'!Y3268</f>
        <v>141.46406250000001</v>
      </c>
      <c r="J386" s="101">
        <f>+'Ark1'!AA3268</f>
        <v>29.055552535246942</v>
      </c>
      <c r="K386" s="101">
        <f t="shared" si="12"/>
        <v>2.3577343750000002</v>
      </c>
      <c r="L386" s="65">
        <f t="shared" si="13"/>
        <v>4.1368821292775664</v>
      </c>
      <c r="M386" s="39"/>
      <c r="P386"/>
      <c r="Q386"/>
      <c r="R386"/>
      <c r="S386"/>
      <c r="T386"/>
      <c r="U386"/>
      <c r="V386"/>
      <c r="W386"/>
    </row>
    <row r="387" spans="1:23">
      <c r="A387" s="39"/>
      <c r="B387" s="47">
        <f>+'Ark1'!C3269</f>
        <v>2014</v>
      </c>
      <c r="C387" s="47">
        <f>+'Ark1'!M3269</f>
        <v>61</v>
      </c>
      <c r="D387" s="47">
        <f>+'Ark1'!Q3269</f>
        <v>506</v>
      </c>
      <c r="E387" s="65">
        <f>+'Ark1'!R3269</f>
        <v>2018</v>
      </c>
      <c r="F387" s="65">
        <f>+'Ark1'!S3269</f>
        <v>2016</v>
      </c>
      <c r="G387" s="101">
        <f>+'Ark1'!T3269</f>
        <v>10.148353029922056</v>
      </c>
      <c r="H387" s="101">
        <f>+'Ark1'!U3269</f>
        <v>9.8110700295811686</v>
      </c>
      <c r="I387" s="101">
        <f>+'Ark1'!Y3269</f>
        <v>138.4435084241824</v>
      </c>
      <c r="J387" s="101">
        <f>+'Ark1'!AA3269</f>
        <v>27.732281102447043</v>
      </c>
      <c r="K387" s="101">
        <f t="shared" si="12"/>
        <v>2.2695657118718424</v>
      </c>
      <c r="L387" s="65">
        <f t="shared" si="13"/>
        <v>3.9881422924901186</v>
      </c>
      <c r="M387" s="39"/>
      <c r="P387"/>
      <c r="Q387"/>
      <c r="R387"/>
      <c r="S387"/>
      <c r="T387"/>
      <c r="U387"/>
      <c r="V387"/>
      <c r="W387"/>
    </row>
    <row r="388" spans="1:23">
      <c r="A388" s="39"/>
      <c r="B388" s="47">
        <f>+'Ark1'!C3270</f>
        <v>2014</v>
      </c>
      <c r="C388" s="47">
        <f>+'Ark1'!M3270</f>
        <v>62</v>
      </c>
      <c r="D388" s="47">
        <f>+'Ark1'!Q3270</f>
        <v>501</v>
      </c>
      <c r="E388" s="65">
        <f>+'Ark1'!R3270</f>
        <v>2096</v>
      </c>
      <c r="F388" s="65">
        <f>+'Ark1'!S3270</f>
        <v>2096</v>
      </c>
      <c r="G388" s="101">
        <f>+'Ark1'!T3270</f>
        <v>10.540608498868497</v>
      </c>
      <c r="H388" s="101">
        <f>+'Ark1'!U3270</f>
        <v>10.058472262241445</v>
      </c>
      <c r="I388" s="101">
        <f>+'Ark1'!Y3270</f>
        <v>136.65267175572501</v>
      </c>
      <c r="J388" s="101">
        <f>+'Ark1'!AA3270</f>
        <v>26.641840846710235</v>
      </c>
      <c r="K388" s="101">
        <f t="shared" si="12"/>
        <v>2.2040753508987905</v>
      </c>
      <c r="L388" s="65">
        <f t="shared" si="13"/>
        <v>4.1836327345309385</v>
      </c>
      <c r="M388" s="39"/>
      <c r="P388"/>
      <c r="Q388"/>
      <c r="R388"/>
      <c r="S388"/>
      <c r="T388"/>
      <c r="U388"/>
      <c r="V388"/>
      <c r="W388"/>
    </row>
    <row r="389" spans="1:23">
      <c r="A389" s="39"/>
      <c r="B389" s="47">
        <f>+'Ark1'!C3271</f>
        <v>2014</v>
      </c>
      <c r="C389" s="47">
        <f>+'Ark1'!M3271</f>
        <v>63</v>
      </c>
      <c r="D389" s="47">
        <f>+'Ark1'!Q3271</f>
        <v>469</v>
      </c>
      <c r="E389" s="65">
        <f>+'Ark1'!R3271</f>
        <v>1930</v>
      </c>
      <c r="F389" s="65">
        <f>+'Ark1'!S3271</f>
        <v>1928</v>
      </c>
      <c r="G389" s="101">
        <f>+'Ark1'!T3271</f>
        <v>9.7058083982901682</v>
      </c>
      <c r="H389" s="101">
        <f>+'Ark1'!U3271</f>
        <v>9.0159519130127546</v>
      </c>
      <c r="I389" s="101">
        <f>+'Ark1'!Y3271</f>
        <v>133.02450777202088</v>
      </c>
      <c r="J389" s="101">
        <f>+'Ark1'!AA3271</f>
        <v>25.969826278682977</v>
      </c>
      <c r="K389" s="101">
        <f t="shared" si="12"/>
        <v>2.1115001233654107</v>
      </c>
      <c r="L389" s="65">
        <f t="shared" si="13"/>
        <v>4.1151385927505331</v>
      </c>
      <c r="M389" s="39"/>
      <c r="P389"/>
      <c r="Q389"/>
      <c r="R389"/>
      <c r="S389"/>
      <c r="T389"/>
      <c r="U389"/>
      <c r="V389"/>
      <c r="W389"/>
    </row>
    <row r="390" spans="1:23">
      <c r="A390" s="39"/>
      <c r="B390" s="47">
        <f>+'Ark1'!C3272</f>
        <v>2014</v>
      </c>
      <c r="C390" s="47">
        <f>+'Ark1'!M3272</f>
        <v>64</v>
      </c>
      <c r="D390" s="47">
        <f>+'Ark1'!Q3272</f>
        <v>409</v>
      </c>
      <c r="E390" s="65">
        <f>+'Ark1'!R3272</f>
        <v>1440</v>
      </c>
      <c r="F390" s="65">
        <f>+'Ark1'!S3272</f>
        <v>1440</v>
      </c>
      <c r="G390" s="101">
        <f>+'Ark1'!T3272</f>
        <v>7.2416394267035455</v>
      </c>
      <c r="H390" s="101">
        <f>+'Ark1'!U3272</f>
        <v>6.6369889339737984</v>
      </c>
      <c r="I390" s="101">
        <f>+'Ark1'!Y3272</f>
        <v>131.24597222222198</v>
      </c>
      <c r="J390" s="101">
        <f>+'Ark1'!AA3272</f>
        <v>24.377007561757186</v>
      </c>
      <c r="K390" s="101">
        <f t="shared" si="12"/>
        <v>2.0507183159722184</v>
      </c>
      <c r="L390" s="65">
        <f t="shared" si="13"/>
        <v>3.5207823960880194</v>
      </c>
      <c r="M390" s="39"/>
      <c r="P390"/>
      <c r="Q390"/>
      <c r="R390"/>
      <c r="S390"/>
      <c r="T390"/>
      <c r="U390"/>
      <c r="V390"/>
      <c r="W390"/>
    </row>
    <row r="391" spans="1:23">
      <c r="A391" s="39"/>
      <c r="B391" s="47">
        <f>+'Ark1'!C3273</f>
        <v>2014</v>
      </c>
      <c r="C391" s="47">
        <f>+'Ark1'!M3273</f>
        <v>65</v>
      </c>
      <c r="D391" s="47">
        <f>+'Ark1'!Q3273</f>
        <v>373</v>
      </c>
      <c r="E391" s="65">
        <f>+'Ark1'!R3273</f>
        <v>1729</v>
      </c>
      <c r="F391" s="65">
        <f>+'Ark1'!S3273</f>
        <v>1729</v>
      </c>
      <c r="G391" s="101">
        <f>+'Ark1'!T3273</f>
        <v>8.6949962283127959</v>
      </c>
      <c r="H391" s="101">
        <f>+'Ark1'!U3273</f>
        <v>7.9206009152653216</v>
      </c>
      <c r="I391" s="101">
        <f>+'Ark1'!Y3273</f>
        <v>130.44893001735059</v>
      </c>
      <c r="J391" s="101">
        <f>+'Ark1'!AA3273</f>
        <v>23.190025234990394</v>
      </c>
      <c r="K391" s="101">
        <f t="shared" si="12"/>
        <v>2.0069066156515474</v>
      </c>
      <c r="L391" s="65">
        <f t="shared" si="13"/>
        <v>4.6353887399463805</v>
      </c>
      <c r="M391" s="39"/>
      <c r="P391"/>
      <c r="Q391"/>
      <c r="R391"/>
      <c r="S391"/>
      <c r="T391"/>
      <c r="U391"/>
      <c r="V391"/>
      <c r="W391"/>
    </row>
    <row r="392" spans="1:23">
      <c r="A392" s="39"/>
      <c r="B392" s="47">
        <f>+'Ark1'!C3274</f>
        <v>2014</v>
      </c>
      <c r="C392" s="47">
        <f>+'Ark1'!M3274</f>
        <v>66</v>
      </c>
      <c r="D392" s="47">
        <f>+'Ark1'!Q3274</f>
        <v>1</v>
      </c>
      <c r="E392" s="65">
        <f>+'Ark1'!R3274</f>
        <v>1</v>
      </c>
      <c r="F392" s="65">
        <f>+'Ark1'!S3274</f>
        <v>1</v>
      </c>
      <c r="G392" s="101">
        <f>+'Ark1'!T3274</f>
        <v>5.0289162685441266E-3</v>
      </c>
      <c r="H392" s="101">
        <f>+'Ark1'!U3274</f>
        <v>5.1763078912884066E-3</v>
      </c>
      <c r="I392" s="101">
        <f>+'Ark1'!Y3274</f>
        <v>147.4</v>
      </c>
      <c r="J392" s="101">
        <f>+'Ark1'!AA3274</f>
        <v>0</v>
      </c>
      <c r="K392" s="101">
        <f t="shared" si="12"/>
        <v>2.2333333333333334</v>
      </c>
      <c r="L392" s="65">
        <f t="shared" si="13"/>
        <v>1</v>
      </c>
      <c r="M392" s="39"/>
      <c r="P392"/>
      <c r="Q392"/>
      <c r="R392"/>
      <c r="S392"/>
      <c r="T392"/>
      <c r="U392"/>
      <c r="V392"/>
      <c r="W392"/>
    </row>
    <row r="393" spans="1:23">
      <c r="A393" s="39"/>
      <c r="B393" s="47">
        <f>+'Ark1'!C3275</f>
        <v>2014</v>
      </c>
      <c r="C393" s="47">
        <f>+'Ark1'!M3275</f>
        <v>67</v>
      </c>
      <c r="D393" s="47">
        <f>+'Ark1'!Q3275</f>
        <v>0</v>
      </c>
      <c r="E393" s="65">
        <f>+'Ark1'!R3275</f>
        <v>0</v>
      </c>
      <c r="F393" s="65">
        <f>+'Ark1'!S3275</f>
        <v>0</v>
      </c>
      <c r="G393" s="101">
        <f>+'Ark1'!T3275</f>
        <v>0</v>
      </c>
      <c r="H393" s="101">
        <f>+'Ark1'!U3275</f>
        <v>0</v>
      </c>
      <c r="I393" s="101">
        <f>+'Ark1'!Y3275</f>
        <v>0</v>
      </c>
      <c r="J393" s="101">
        <f>+'Ark1'!AA3275</f>
        <v>0</v>
      </c>
      <c r="K393" s="101">
        <f t="shared" si="12"/>
        <v>0</v>
      </c>
      <c r="L393" s="65" t="e">
        <f t="shared" si="13"/>
        <v>#DIV/0!</v>
      </c>
      <c r="M393" s="39"/>
      <c r="P393"/>
      <c r="Q393"/>
      <c r="R393"/>
      <c r="S393"/>
      <c r="T393"/>
      <c r="U393"/>
      <c r="V393"/>
      <c r="W393"/>
    </row>
    <row r="394" spans="1:23">
      <c r="A394" s="39"/>
      <c r="B394" s="47">
        <f>+'Ark1'!C3276</f>
        <v>2014</v>
      </c>
      <c r="C394" s="47">
        <f>+'Ark1'!M3276</f>
        <v>68</v>
      </c>
      <c r="D394" s="47">
        <f>+'Ark1'!Q3276</f>
        <v>0</v>
      </c>
      <c r="E394" s="65">
        <f>+'Ark1'!R3276</f>
        <v>0</v>
      </c>
      <c r="F394" s="65">
        <f>+'Ark1'!S3276</f>
        <v>0</v>
      </c>
      <c r="G394" s="101">
        <f>+'Ark1'!T3276</f>
        <v>0</v>
      </c>
      <c r="H394" s="101">
        <f>+'Ark1'!U3276</f>
        <v>0</v>
      </c>
      <c r="I394" s="101">
        <f>+'Ark1'!Y3276</f>
        <v>0</v>
      </c>
      <c r="J394" s="101">
        <f>+'Ark1'!AA3276</f>
        <v>0</v>
      </c>
      <c r="K394" s="101">
        <f t="shared" si="12"/>
        <v>0</v>
      </c>
      <c r="L394" s="65" t="e">
        <f t="shared" si="13"/>
        <v>#DIV/0!</v>
      </c>
      <c r="M394" s="39"/>
      <c r="P394"/>
      <c r="Q394"/>
      <c r="R394"/>
      <c r="S394"/>
      <c r="T394"/>
      <c r="U394"/>
      <c r="V394"/>
      <c r="W394"/>
    </row>
    <row r="395" spans="1:23">
      <c r="A395" s="39"/>
      <c r="B395" s="47">
        <f>+'Ark1'!C3277</f>
        <v>2013</v>
      </c>
      <c r="C395" s="47">
        <f>+'Ark1'!M3277</f>
        <v>0</v>
      </c>
      <c r="D395" s="47">
        <f>+'Ark1'!Q3277</f>
        <v>23</v>
      </c>
      <c r="E395" s="65">
        <f>+'Ark1'!R3277</f>
        <v>58</v>
      </c>
      <c r="F395" s="65">
        <f>+'Ark1'!S3277</f>
        <v>0</v>
      </c>
      <c r="G395" s="101">
        <f>+'Ark1'!T3277</f>
        <v>0.29746640681095499</v>
      </c>
      <c r="H395" s="101">
        <f>+'Ark1'!U3277</f>
        <v>0</v>
      </c>
      <c r="I395" s="101">
        <f>+'Ark1'!Y3277</f>
        <v>0</v>
      </c>
      <c r="J395" s="101">
        <f>+'Ark1'!AA3277</f>
        <v>0</v>
      </c>
      <c r="K395" s="101" t="e">
        <f t="shared" si="12"/>
        <v>#DIV/0!</v>
      </c>
      <c r="L395" s="65">
        <f t="shared" si="13"/>
        <v>2.5217391304347827</v>
      </c>
      <c r="M395" s="39"/>
      <c r="P395"/>
      <c r="Q395"/>
      <c r="R395"/>
      <c r="S395"/>
      <c r="T395"/>
      <c r="U395"/>
      <c r="V395"/>
      <c r="W395"/>
    </row>
    <row r="396" spans="1:23">
      <c r="A396" s="39"/>
      <c r="B396">
        <f>+'Ark1'!C3278</f>
        <v>2013</v>
      </c>
      <c r="C396">
        <f>+'Ark1'!M3278</f>
        <v>35</v>
      </c>
      <c r="D396">
        <f>+'Ark1'!Q3278</f>
        <v>24</v>
      </c>
      <c r="E396" s="9">
        <f>+'Ark1'!R3278</f>
        <v>26</v>
      </c>
      <c r="F396" s="9">
        <f>+'Ark1'!S3278</f>
        <v>26</v>
      </c>
      <c r="G396" s="96">
        <f>+'Ark1'!T3278</f>
        <v>0.13334700994973847</v>
      </c>
      <c r="H396" s="96">
        <f>+'Ark1'!U3278</f>
        <v>0.21418179319160763</v>
      </c>
      <c r="I396" s="96">
        <f>+'Ark1'!Y3278</f>
        <v>229.88461538461544</v>
      </c>
      <c r="J396" s="96">
        <f>+'Ark1'!AA3278</f>
        <v>35.924832768816806</v>
      </c>
      <c r="K396" s="96">
        <f t="shared" si="12"/>
        <v>6.5681318681318697</v>
      </c>
      <c r="L396" s="9">
        <f t="shared" si="13"/>
        <v>1.0833333333333333</v>
      </c>
      <c r="M396" s="39"/>
      <c r="P396"/>
      <c r="Q396"/>
      <c r="R396"/>
      <c r="S396"/>
      <c r="T396"/>
      <c r="U396"/>
      <c r="V396"/>
      <c r="W396"/>
    </row>
    <row r="397" spans="1:23">
      <c r="A397" s="39"/>
      <c r="B397">
        <f>+'Ark1'!C3279</f>
        <v>2013</v>
      </c>
      <c r="C397">
        <f>+'Ark1'!M3279</f>
        <v>36</v>
      </c>
      <c r="D397">
        <f>+'Ark1'!Q3279</f>
        <v>8</v>
      </c>
      <c r="E397" s="9">
        <f>+'Ark1'!R3279</f>
        <v>8</v>
      </c>
      <c r="F397" s="9">
        <f>+'Ark1'!S3279</f>
        <v>8</v>
      </c>
      <c r="G397" s="96">
        <f>+'Ark1'!T3279</f>
        <v>4.1029849215304143E-2</v>
      </c>
      <c r="H397" s="96">
        <f>+'Ark1'!U3279</f>
        <v>6.0642437446571482E-2</v>
      </c>
      <c r="I397" s="96">
        <f>+'Ark1'!Y3279</f>
        <v>211.53749999999999</v>
      </c>
      <c r="J397" s="96">
        <f>+'Ark1'!AA3279</f>
        <v>35.273039899475698</v>
      </c>
      <c r="K397" s="96">
        <f t="shared" si="12"/>
        <v>5.8760416666666666</v>
      </c>
      <c r="L397" s="9">
        <f t="shared" si="13"/>
        <v>1</v>
      </c>
      <c r="M397" s="39"/>
      <c r="P397"/>
      <c r="Q397"/>
      <c r="R397"/>
      <c r="S397"/>
      <c r="T397"/>
      <c r="U397"/>
      <c r="V397"/>
      <c r="W397"/>
    </row>
    <row r="398" spans="1:23">
      <c r="A398" s="39"/>
      <c r="B398">
        <f>+'Ark1'!C3280</f>
        <v>2013</v>
      </c>
      <c r="C398">
        <f>+'Ark1'!M3280</f>
        <v>37</v>
      </c>
      <c r="D398">
        <f>+'Ark1'!Q3280</f>
        <v>10</v>
      </c>
      <c r="E398" s="9">
        <f>+'Ark1'!R3280</f>
        <v>10</v>
      </c>
      <c r="F398" s="9">
        <f>+'Ark1'!S3280</f>
        <v>10</v>
      </c>
      <c r="G398" s="96">
        <f>+'Ark1'!T3280</f>
        <v>5.1287311519130158E-2</v>
      </c>
      <c r="H398" s="96">
        <f>+'Ark1'!U3280</f>
        <v>7.5083672624121744E-2</v>
      </c>
      <c r="I398" s="96">
        <f>+'Ark1'!Y3280</f>
        <v>209.53</v>
      </c>
      <c r="J398" s="96">
        <f>+'Ark1'!AA3280</f>
        <v>31.3383806218507</v>
      </c>
      <c r="K398" s="96">
        <f t="shared" si="12"/>
        <v>5.6629729729729732</v>
      </c>
      <c r="L398" s="9">
        <f t="shared" si="13"/>
        <v>1</v>
      </c>
      <c r="M398" s="39"/>
      <c r="P398"/>
      <c r="Q398"/>
      <c r="R398"/>
      <c r="S398"/>
      <c r="T398"/>
      <c r="U398"/>
      <c r="V398"/>
      <c r="W398"/>
    </row>
    <row r="399" spans="1:23">
      <c r="A399" s="39"/>
      <c r="B399">
        <f>+'Ark1'!C3281</f>
        <v>2013</v>
      </c>
      <c r="C399">
        <f>+'Ark1'!M3281</f>
        <v>38</v>
      </c>
      <c r="D399">
        <f>+'Ark1'!Q3281</f>
        <v>12</v>
      </c>
      <c r="E399" s="9">
        <f>+'Ark1'!R3281</f>
        <v>15</v>
      </c>
      <c r="F399" s="9">
        <f>+'Ark1'!S3281</f>
        <v>15</v>
      </c>
      <c r="G399" s="96">
        <f>+'Ark1'!T3281</f>
        <v>7.6930967278695236E-2</v>
      </c>
      <c r="H399" s="96">
        <f>+'Ark1'!U3281</f>
        <v>0.12079394456576716</v>
      </c>
      <c r="I399" s="96">
        <f>+'Ark1'!Y3281</f>
        <v>224.7266666666666</v>
      </c>
      <c r="J399" s="96">
        <f>+'Ark1'!AA3281</f>
        <v>28.207456854920903</v>
      </c>
      <c r="K399" s="96">
        <f t="shared" si="12"/>
        <v>5.9138596491228057</v>
      </c>
      <c r="L399" s="9">
        <f t="shared" si="13"/>
        <v>1.25</v>
      </c>
      <c r="M399" s="39"/>
      <c r="P399"/>
      <c r="Q399"/>
      <c r="R399"/>
      <c r="S399"/>
      <c r="T399"/>
      <c r="U399"/>
      <c r="V399"/>
      <c r="W399"/>
    </row>
    <row r="400" spans="1:23">
      <c r="A400" s="39"/>
      <c r="B400">
        <f>+'Ark1'!C3282</f>
        <v>2013</v>
      </c>
      <c r="C400">
        <f>+'Ark1'!M3282</f>
        <v>39</v>
      </c>
      <c r="D400">
        <f>+'Ark1'!Q3282</f>
        <v>13</v>
      </c>
      <c r="E400" s="9">
        <f>+'Ark1'!R3282</f>
        <v>14</v>
      </c>
      <c r="F400" s="9">
        <f>+'Ark1'!S3282</f>
        <v>14</v>
      </c>
      <c r="G400" s="96">
        <f>+'Ark1'!T3282</f>
        <v>7.1802236126782229E-2</v>
      </c>
      <c r="H400" s="96">
        <f>+'Ark1'!U3282</f>
        <v>0.11045574022650352</v>
      </c>
      <c r="I400" s="96">
        <f>+'Ark1'!Y3282</f>
        <v>220.17142857142872</v>
      </c>
      <c r="J400" s="96">
        <f>+'Ark1'!AA3282</f>
        <v>29.314195210107879</v>
      </c>
      <c r="K400" s="96">
        <f t="shared" si="12"/>
        <v>5.6454212454212493</v>
      </c>
      <c r="L400" s="9">
        <f t="shared" si="13"/>
        <v>1.0769230769230769</v>
      </c>
      <c r="M400" s="39"/>
      <c r="P400"/>
      <c r="Q400"/>
      <c r="R400"/>
      <c r="S400"/>
      <c r="T400"/>
      <c r="U400"/>
      <c r="V400"/>
      <c r="W400"/>
    </row>
    <row r="401" spans="1:23">
      <c r="A401" s="39"/>
      <c r="B401">
        <f>+'Ark1'!C3283</f>
        <v>2013</v>
      </c>
      <c r="C401">
        <f>+'Ark1'!M3283</f>
        <v>40</v>
      </c>
      <c r="D401">
        <f>+'Ark1'!Q3283</f>
        <v>13</v>
      </c>
      <c r="E401" s="9">
        <f>+'Ark1'!R3283</f>
        <v>13</v>
      </c>
      <c r="F401" s="9">
        <f>+'Ark1'!S3283</f>
        <v>13</v>
      </c>
      <c r="G401" s="96">
        <f>+'Ark1'!T3283</f>
        <v>6.6673504974869235E-2</v>
      </c>
      <c r="H401" s="96">
        <f>+'Ark1'!U3283</f>
        <v>9.34989350502832E-2</v>
      </c>
      <c r="I401" s="96">
        <f>+'Ark1'!Y3283</f>
        <v>200.70769230769235</v>
      </c>
      <c r="J401" s="96">
        <f>+'Ark1'!AA3283</f>
        <v>30.598955777518707</v>
      </c>
      <c r="K401" s="96">
        <f t="shared" si="12"/>
        <v>5.0176923076923092</v>
      </c>
      <c r="L401" s="9">
        <f t="shared" si="13"/>
        <v>1</v>
      </c>
      <c r="M401" s="39"/>
      <c r="P401"/>
      <c r="Q401"/>
      <c r="R401"/>
      <c r="S401"/>
      <c r="T401"/>
      <c r="U401"/>
      <c r="V401"/>
      <c r="W401"/>
    </row>
    <row r="402" spans="1:23">
      <c r="A402" s="39"/>
      <c r="B402">
        <f>+'Ark1'!C3284</f>
        <v>2013</v>
      </c>
      <c r="C402">
        <f>+'Ark1'!M3284</f>
        <v>41</v>
      </c>
      <c r="D402">
        <f>+'Ark1'!Q3284</f>
        <v>13</v>
      </c>
      <c r="E402" s="9">
        <f>+'Ark1'!R3284</f>
        <v>13</v>
      </c>
      <c r="F402" s="9">
        <f>+'Ark1'!S3284</f>
        <v>13</v>
      </c>
      <c r="G402" s="96">
        <f>+'Ark1'!T3284</f>
        <v>6.6673504974869235E-2</v>
      </c>
      <c r="H402" s="96">
        <f>+'Ark1'!U3284</f>
        <v>8.9725580052278112E-2</v>
      </c>
      <c r="I402" s="96">
        <f>+'Ark1'!Y3284</f>
        <v>192.60769230769225</v>
      </c>
      <c r="J402" s="96">
        <f>+'Ark1'!AA3284</f>
        <v>40.745390707481505</v>
      </c>
      <c r="K402" s="96">
        <f t="shared" si="12"/>
        <v>4.6977485928705427</v>
      </c>
      <c r="L402" s="9">
        <f t="shared" si="13"/>
        <v>1</v>
      </c>
      <c r="M402" s="39"/>
      <c r="P402"/>
      <c r="Q402"/>
      <c r="R402"/>
      <c r="S402"/>
      <c r="T402"/>
      <c r="U402"/>
      <c r="V402"/>
      <c r="W402"/>
    </row>
    <row r="403" spans="1:23">
      <c r="A403" s="39"/>
      <c r="B403">
        <f>+'Ark1'!C3285</f>
        <v>2013</v>
      </c>
      <c r="C403">
        <f>+'Ark1'!M3285</f>
        <v>42</v>
      </c>
      <c r="D403">
        <f>+'Ark1'!Q3285</f>
        <v>22</v>
      </c>
      <c r="E403" s="9">
        <f>+'Ark1'!R3285</f>
        <v>25</v>
      </c>
      <c r="F403" s="9">
        <f>+'Ark1'!S3285</f>
        <v>25</v>
      </c>
      <c r="G403" s="96">
        <f>+'Ark1'!T3285</f>
        <v>0.12821827879782541</v>
      </c>
      <c r="H403" s="96">
        <f>+'Ark1'!U3285</f>
        <v>0.17325898780013776</v>
      </c>
      <c r="I403" s="96">
        <f>+'Ark1'!Y3285</f>
        <v>193.40000000000003</v>
      </c>
      <c r="J403" s="96">
        <f>+'Ark1'!AA3285</f>
        <v>49.870023059950448</v>
      </c>
      <c r="K403" s="96">
        <f t="shared" si="12"/>
        <v>4.6047619047619053</v>
      </c>
      <c r="L403" s="9">
        <f t="shared" si="13"/>
        <v>1.1363636363636365</v>
      </c>
      <c r="M403" s="39"/>
      <c r="P403"/>
      <c r="Q403"/>
      <c r="R403"/>
      <c r="S403"/>
      <c r="T403"/>
      <c r="U403"/>
      <c r="V403"/>
      <c r="W403"/>
    </row>
    <row r="404" spans="1:23">
      <c r="A404" s="39"/>
      <c r="B404">
        <f>+'Ark1'!C3286</f>
        <v>2013</v>
      </c>
      <c r="C404">
        <f>+'Ark1'!M3286</f>
        <v>43</v>
      </c>
      <c r="D404">
        <f>+'Ark1'!Q3286</f>
        <v>27</v>
      </c>
      <c r="E404" s="9">
        <f>+'Ark1'!R3286</f>
        <v>33</v>
      </c>
      <c r="F404" s="9">
        <f>+'Ark1'!S3286</f>
        <v>33</v>
      </c>
      <c r="G404" s="96">
        <f>+'Ark1'!T3286</f>
        <v>0.1692481280131295</v>
      </c>
      <c r="H404" s="96">
        <f>+'Ark1'!U3286</f>
        <v>0.24575900519770513</v>
      </c>
      <c r="I404" s="96">
        <f>+'Ark1'!Y3286</f>
        <v>207.82424242424247</v>
      </c>
      <c r="J404" s="96">
        <f>+'Ark1'!AA3286</f>
        <v>24.942929165099223</v>
      </c>
      <c r="K404" s="96">
        <f t="shared" si="12"/>
        <v>4.8331219168428481</v>
      </c>
      <c r="L404" s="9">
        <f t="shared" si="13"/>
        <v>1.2222222222222223</v>
      </c>
      <c r="M404" s="39"/>
      <c r="P404"/>
      <c r="Q404"/>
      <c r="R404"/>
      <c r="S404"/>
      <c r="T404"/>
      <c r="U404"/>
      <c r="V404"/>
      <c r="W404"/>
    </row>
    <row r="405" spans="1:23">
      <c r="A405" s="39"/>
      <c r="B405">
        <f>+'Ark1'!C3287</f>
        <v>2013</v>
      </c>
      <c r="C405">
        <f>+'Ark1'!M3287</f>
        <v>44</v>
      </c>
      <c r="D405">
        <f>+'Ark1'!Q3287</f>
        <v>27</v>
      </c>
      <c r="E405" s="9">
        <f>+'Ark1'!R3287</f>
        <v>35</v>
      </c>
      <c r="F405" s="9">
        <f>+'Ark1'!S3287</f>
        <v>35</v>
      </c>
      <c r="G405" s="96">
        <f>+'Ark1'!T3287</f>
        <v>0.17950559031695559</v>
      </c>
      <c r="H405" s="96">
        <f>+'Ark1'!U3287</f>
        <v>0.24824949116504941</v>
      </c>
      <c r="I405" s="96">
        <f>+'Ark1'!Y3287</f>
        <v>197.93428571428564</v>
      </c>
      <c r="J405" s="96">
        <f>+'Ark1'!AA3287</f>
        <v>24.354077896814086</v>
      </c>
      <c r="K405" s="96">
        <f t="shared" si="12"/>
        <v>4.4985064935064916</v>
      </c>
      <c r="L405" s="9">
        <f t="shared" si="13"/>
        <v>1.2962962962962963</v>
      </c>
      <c r="M405" s="39"/>
      <c r="P405"/>
      <c r="Q405"/>
      <c r="R405"/>
      <c r="S405"/>
      <c r="T405"/>
      <c r="U405"/>
      <c r="V405"/>
      <c r="W405"/>
    </row>
    <row r="406" spans="1:23">
      <c r="A406" s="39"/>
      <c r="B406">
        <f>+'Ark1'!C3288</f>
        <v>2013</v>
      </c>
      <c r="C406">
        <f>+'Ark1'!M3288</f>
        <v>45</v>
      </c>
      <c r="D406">
        <f>+'Ark1'!Q3288</f>
        <v>33</v>
      </c>
      <c r="E406" s="9">
        <f>+'Ark1'!R3288</f>
        <v>39</v>
      </c>
      <c r="F406" s="9">
        <f>+'Ark1'!S3288</f>
        <v>39</v>
      </c>
      <c r="G406" s="96">
        <f>+'Ark1'!T3288</f>
        <v>0.20002051492460765</v>
      </c>
      <c r="H406" s="96">
        <f>+'Ark1'!U3288</f>
        <v>0.25274311620540862</v>
      </c>
      <c r="I406" s="96">
        <f>+'Ark1'!Y3288</f>
        <v>180.84871794871788</v>
      </c>
      <c r="J406" s="96">
        <f>+'Ark1'!AA3288</f>
        <v>31.549691142337497</v>
      </c>
      <c r="K406" s="96">
        <f t="shared" si="12"/>
        <v>4.0188603988603973</v>
      </c>
      <c r="L406" s="9">
        <f t="shared" si="13"/>
        <v>1.1818181818181819</v>
      </c>
      <c r="M406" s="39"/>
      <c r="P406"/>
      <c r="Q406"/>
      <c r="R406"/>
      <c r="S406"/>
      <c r="T406"/>
      <c r="U406"/>
      <c r="V406"/>
      <c r="W406"/>
    </row>
    <row r="407" spans="1:23">
      <c r="A407" s="39"/>
      <c r="B407">
        <f>+'Ark1'!C3289</f>
        <v>2013</v>
      </c>
      <c r="C407">
        <f>+'Ark1'!M3289</f>
        <v>46</v>
      </c>
      <c r="D407">
        <f>+'Ark1'!Q3289</f>
        <v>53</v>
      </c>
      <c r="E407" s="9">
        <f>+'Ark1'!R3289</f>
        <v>57</v>
      </c>
      <c r="F407" s="9">
        <f>+'Ark1'!S3289</f>
        <v>57</v>
      </c>
      <c r="G407" s="96">
        <f>+'Ark1'!T3289</f>
        <v>0.29233767565904201</v>
      </c>
      <c r="H407" s="96">
        <f>+'Ark1'!U3289</f>
        <v>0.39734180649933121</v>
      </c>
      <c r="I407" s="96">
        <f>+'Ark1'!Y3289</f>
        <v>194.53157894736839</v>
      </c>
      <c r="J407" s="96">
        <f>+'Ark1'!AA3289</f>
        <v>36.628007488732656</v>
      </c>
      <c r="K407" s="96">
        <f t="shared" si="12"/>
        <v>4.2289473684210517</v>
      </c>
      <c r="L407" s="9">
        <f t="shared" si="13"/>
        <v>1.0754716981132075</v>
      </c>
      <c r="M407" s="39"/>
      <c r="P407"/>
      <c r="Q407"/>
      <c r="R407"/>
      <c r="S407"/>
      <c r="T407"/>
      <c r="U407"/>
      <c r="V407"/>
      <c r="W407"/>
    </row>
    <row r="408" spans="1:23">
      <c r="A408" s="39"/>
      <c r="B408">
        <f>+'Ark1'!C3290</f>
        <v>2013</v>
      </c>
      <c r="C408">
        <f>+'Ark1'!M3290</f>
        <v>47</v>
      </c>
      <c r="D408">
        <f>+'Ark1'!Q3290</f>
        <v>68</v>
      </c>
      <c r="E408" s="9">
        <f>+'Ark1'!R3290</f>
        <v>86</v>
      </c>
      <c r="F408" s="9">
        <f>+'Ark1'!S3290</f>
        <v>86</v>
      </c>
      <c r="G408" s="96">
        <f>+'Ark1'!T3290</f>
        <v>0.44107087906451942</v>
      </c>
      <c r="H408" s="96">
        <f>+'Ark1'!U3290</f>
        <v>0.58483777379336643</v>
      </c>
      <c r="I408" s="96">
        <f>+'Ark1'!Y3290</f>
        <v>189.77441860465112</v>
      </c>
      <c r="J408" s="96">
        <f>+'Ark1'!AA3290</f>
        <v>28.723283586853555</v>
      </c>
      <c r="K408" s="96">
        <f t="shared" si="12"/>
        <v>4.0377535873330022</v>
      </c>
      <c r="L408" s="9">
        <f t="shared" si="13"/>
        <v>1.2647058823529411</v>
      </c>
      <c r="M408" s="39"/>
      <c r="P408"/>
      <c r="Q408"/>
      <c r="R408"/>
      <c r="S408"/>
      <c r="T408"/>
      <c r="U408"/>
      <c r="V408"/>
      <c r="W408"/>
    </row>
    <row r="409" spans="1:23">
      <c r="A409" s="39"/>
      <c r="B409">
        <f>+'Ark1'!C3291</f>
        <v>2013</v>
      </c>
      <c r="C409">
        <f>+'Ark1'!M3291</f>
        <v>48</v>
      </c>
      <c r="D409">
        <f>+'Ark1'!Q3291</f>
        <v>88</v>
      </c>
      <c r="E409" s="9">
        <f>+'Ark1'!R3291</f>
        <v>116</v>
      </c>
      <c r="F409" s="9">
        <f>+'Ark1'!S3291</f>
        <v>116</v>
      </c>
      <c r="G409" s="96">
        <f>+'Ark1'!T3291</f>
        <v>0.59493281362190997</v>
      </c>
      <c r="H409" s="96">
        <f>+'Ark1'!U3291</f>
        <v>0.76881480983570061</v>
      </c>
      <c r="I409" s="96">
        <f>+'Ark1'!Y3291</f>
        <v>184.95431034482752</v>
      </c>
      <c r="J409" s="96">
        <f>+'Ark1'!AA3291</f>
        <v>32.994674053606346</v>
      </c>
      <c r="K409" s="96">
        <f t="shared" si="12"/>
        <v>3.8532147988505732</v>
      </c>
      <c r="L409" s="9">
        <f t="shared" si="13"/>
        <v>1.3181818181818181</v>
      </c>
      <c r="M409" s="39"/>
      <c r="P409"/>
      <c r="Q409"/>
      <c r="R409"/>
      <c r="S409"/>
      <c r="T409"/>
      <c r="U409"/>
      <c r="V409"/>
      <c r="W409"/>
    </row>
    <row r="410" spans="1:23">
      <c r="A410" s="39"/>
      <c r="B410">
        <f>+'Ark1'!C3292</f>
        <v>2013</v>
      </c>
      <c r="C410">
        <f>+'Ark1'!M3292</f>
        <v>49</v>
      </c>
      <c r="D410">
        <f>+'Ark1'!Q3292</f>
        <v>90</v>
      </c>
      <c r="E410" s="9">
        <f>+'Ark1'!R3292</f>
        <v>120</v>
      </c>
      <c r="F410" s="9">
        <f>+'Ark1'!S3292</f>
        <v>120</v>
      </c>
      <c r="G410" s="96">
        <f>+'Ark1'!T3292</f>
        <v>0.61544773822956189</v>
      </c>
      <c r="H410" s="96">
        <f>+'Ark1'!U3292</f>
        <v>0.76264413812956111</v>
      </c>
      <c r="I410" s="96">
        <f>+'Ark1'!Y3292</f>
        <v>177.35416666666657</v>
      </c>
      <c r="J410" s="96">
        <f>+'Ark1'!AA3292</f>
        <v>36.188526947624197</v>
      </c>
      <c r="K410" s="96">
        <f t="shared" si="12"/>
        <v>3.6194727891156444</v>
      </c>
      <c r="L410" s="9">
        <f t="shared" si="13"/>
        <v>1.3333333333333333</v>
      </c>
      <c r="M410" s="39"/>
      <c r="P410"/>
      <c r="Q410"/>
      <c r="R410"/>
      <c r="S410"/>
      <c r="T410"/>
      <c r="U410"/>
      <c r="V410"/>
      <c r="W410"/>
    </row>
    <row r="411" spans="1:23">
      <c r="A411" s="39"/>
      <c r="B411">
        <f>+'Ark1'!C3293</f>
        <v>2013</v>
      </c>
      <c r="C411">
        <f>+'Ark1'!M3293</f>
        <v>50</v>
      </c>
      <c r="D411">
        <f>+'Ark1'!Q3293</f>
        <v>135</v>
      </c>
      <c r="E411" s="9">
        <f>+'Ark1'!R3293</f>
        <v>193</v>
      </c>
      <c r="F411" s="9">
        <f>+'Ark1'!S3293</f>
        <v>193</v>
      </c>
      <c r="G411" s="96">
        <f>+'Ark1'!T3293</f>
        <v>0.98984511231921246</v>
      </c>
      <c r="H411" s="96">
        <f>+'Ark1'!U3293</f>
        <v>1.2330700616130463</v>
      </c>
      <c r="I411" s="96">
        <f>+'Ark1'!Y3293</f>
        <v>178.29170984455962</v>
      </c>
      <c r="J411" s="96">
        <f>+'Ark1'!AA3293</f>
        <v>35.214575904641997</v>
      </c>
      <c r="K411" s="96">
        <f t="shared" si="12"/>
        <v>3.5658341968911924</v>
      </c>
      <c r="L411" s="9">
        <f t="shared" si="13"/>
        <v>1.4296296296296296</v>
      </c>
      <c r="M411" s="39"/>
      <c r="P411"/>
      <c r="Q411"/>
      <c r="R411"/>
      <c r="S411"/>
      <c r="T411"/>
      <c r="U411"/>
      <c r="V411"/>
      <c r="W411"/>
    </row>
    <row r="412" spans="1:23">
      <c r="A412" s="39"/>
      <c r="B412">
        <f>+'Ark1'!C3294</f>
        <v>2013</v>
      </c>
      <c r="C412">
        <f>+'Ark1'!M3294</f>
        <v>51</v>
      </c>
      <c r="D412">
        <f>+'Ark1'!Q3294</f>
        <v>143</v>
      </c>
      <c r="E412" s="9">
        <f>+'Ark1'!R3294</f>
        <v>236</v>
      </c>
      <c r="F412" s="9">
        <f>+'Ark1'!S3294</f>
        <v>236</v>
      </c>
      <c r="G412" s="96">
        <f>+'Ark1'!T3294</f>
        <v>1.2103805518514721</v>
      </c>
      <c r="H412" s="96">
        <f>+'Ark1'!U3294</f>
        <v>1.466806648939615</v>
      </c>
      <c r="I412" s="96">
        <f>+'Ark1'!Y3294</f>
        <v>173.44491525423732</v>
      </c>
      <c r="J412" s="96">
        <f>+'Ark1'!AA3294</f>
        <v>35.579056392861006</v>
      </c>
      <c r="K412" s="96">
        <f t="shared" si="12"/>
        <v>3.4008806912595553</v>
      </c>
      <c r="L412" s="9">
        <f t="shared" si="13"/>
        <v>1.6503496503496504</v>
      </c>
      <c r="M412" s="39"/>
      <c r="P412"/>
      <c r="Q412"/>
      <c r="R412"/>
      <c r="S412"/>
      <c r="T412"/>
      <c r="U412"/>
      <c r="V412"/>
      <c r="W412"/>
    </row>
    <row r="413" spans="1:23">
      <c r="A413" s="39"/>
      <c r="B413">
        <f>+'Ark1'!C3295</f>
        <v>2013</v>
      </c>
      <c r="C413">
        <f>+'Ark1'!M3295</f>
        <v>52</v>
      </c>
      <c r="D413">
        <f>+'Ark1'!Q3295</f>
        <v>187</v>
      </c>
      <c r="E413" s="9">
        <f>+'Ark1'!R3295</f>
        <v>312</v>
      </c>
      <c r="F413" s="9">
        <f>+'Ark1'!S3295</f>
        <v>312</v>
      </c>
      <c r="G413" s="96">
        <f>+'Ark1'!T3295</f>
        <v>1.6001641193968612</v>
      </c>
      <c r="H413" s="96">
        <f>+'Ark1'!U3295</f>
        <v>1.8989794246513012</v>
      </c>
      <c r="I413" s="96">
        <f>+'Ark1'!Y3295</f>
        <v>169.85032051282059</v>
      </c>
      <c r="J413" s="96">
        <f>+'Ark1'!AA3295</f>
        <v>35.667813004341298</v>
      </c>
      <c r="K413" s="96">
        <f t="shared" si="12"/>
        <v>3.2663523175542419</v>
      </c>
      <c r="L413" s="9">
        <f t="shared" si="13"/>
        <v>1.6684491978609626</v>
      </c>
      <c r="M413" s="39"/>
      <c r="P413"/>
      <c r="Q413"/>
      <c r="R413"/>
      <c r="S413"/>
      <c r="T413"/>
      <c r="U413"/>
      <c r="V413"/>
      <c r="W413"/>
    </row>
    <row r="414" spans="1:23">
      <c r="A414" s="39"/>
      <c r="B414">
        <f>+'Ark1'!C3296</f>
        <v>2013</v>
      </c>
      <c r="C414">
        <f>+'Ark1'!M3296</f>
        <v>53</v>
      </c>
      <c r="D414">
        <f>+'Ark1'!Q3296</f>
        <v>216</v>
      </c>
      <c r="E414" s="9">
        <f>+'Ark1'!R3296</f>
        <v>415</v>
      </c>
      <c r="F414" s="9">
        <f>+'Ark1'!S3296</f>
        <v>415</v>
      </c>
      <c r="G414" s="96">
        <f>+'Ark1'!T3296</f>
        <v>2.1284234280439018</v>
      </c>
      <c r="H414" s="96">
        <f>+'Ark1'!U3296</f>
        <v>2.4292343462797912</v>
      </c>
      <c r="I414" s="96">
        <f>+'Ark1'!Y3296</f>
        <v>163.35108433734931</v>
      </c>
      <c r="J414" s="96">
        <f>+'Ark1'!AA3296</f>
        <v>36.605775336425303</v>
      </c>
      <c r="K414" s="96">
        <f t="shared" si="12"/>
        <v>3.0820959308933831</v>
      </c>
      <c r="L414" s="9">
        <f t="shared" si="13"/>
        <v>1.9212962962962963</v>
      </c>
      <c r="M414" s="39"/>
      <c r="P414"/>
      <c r="Q414"/>
      <c r="R414"/>
      <c r="S414"/>
      <c r="T414"/>
      <c r="U414"/>
      <c r="V414"/>
      <c r="W414"/>
    </row>
    <row r="415" spans="1:23">
      <c r="A415" s="39"/>
      <c r="B415">
        <f>+'Ark1'!C3297</f>
        <v>2013</v>
      </c>
      <c r="C415">
        <f>+'Ark1'!M3297</f>
        <v>54</v>
      </c>
      <c r="D415">
        <f>+'Ark1'!Q3297</f>
        <v>296</v>
      </c>
      <c r="E415" s="9">
        <f>+'Ark1'!R3297</f>
        <v>605</v>
      </c>
      <c r="F415" s="9">
        <f>+'Ark1'!S3297</f>
        <v>605</v>
      </c>
      <c r="G415" s="96">
        <f>+'Ark1'!T3297</f>
        <v>3.1028823469073754</v>
      </c>
      <c r="H415" s="96">
        <f>+'Ark1'!U3297</f>
        <v>3.4714615141333338</v>
      </c>
      <c r="I415" s="96">
        <f>+'Ark1'!Y3297</f>
        <v>160.12446280991725</v>
      </c>
      <c r="J415" s="96">
        <f>+'Ark1'!AA3297</f>
        <v>34.999789325232086</v>
      </c>
      <c r="K415" s="96">
        <f t="shared" si="12"/>
        <v>2.9652678298132824</v>
      </c>
      <c r="L415" s="9">
        <f t="shared" si="13"/>
        <v>2.0439189189189189</v>
      </c>
      <c r="M415" s="39"/>
      <c r="P415"/>
      <c r="Q415"/>
      <c r="R415"/>
      <c r="S415"/>
      <c r="T415"/>
      <c r="U415"/>
      <c r="V415"/>
      <c r="W415"/>
    </row>
    <row r="416" spans="1:23">
      <c r="A416" s="39"/>
      <c r="B416">
        <f>+'Ark1'!C3298</f>
        <v>2013</v>
      </c>
      <c r="C416">
        <f>+'Ark1'!M3298</f>
        <v>55</v>
      </c>
      <c r="D416">
        <f>+'Ark1'!Q3298</f>
        <v>319</v>
      </c>
      <c r="E416" s="9">
        <f>+'Ark1'!R3298</f>
        <v>781</v>
      </c>
      <c r="F416" s="9">
        <f>+'Ark1'!S3298</f>
        <v>781</v>
      </c>
      <c r="G416" s="96">
        <f>+'Ark1'!T3298</f>
        <v>4.0055390296440656</v>
      </c>
      <c r="H416" s="96">
        <f>+'Ark1'!U3298</f>
        <v>4.3522299392089963</v>
      </c>
      <c r="I416" s="96">
        <f>+'Ark1'!Y3298</f>
        <v>155.51113956466077</v>
      </c>
      <c r="J416" s="96">
        <f>+'Ark1'!AA3298</f>
        <v>34.250148426003648</v>
      </c>
      <c r="K416" s="96">
        <f t="shared" si="12"/>
        <v>2.8274752648120138</v>
      </c>
      <c r="L416" s="9">
        <f t="shared" si="13"/>
        <v>2.4482758620689653</v>
      </c>
      <c r="M416" s="39"/>
      <c r="P416"/>
      <c r="Q416"/>
      <c r="R416"/>
      <c r="S416"/>
      <c r="T416"/>
      <c r="U416"/>
      <c r="V416"/>
      <c r="W416"/>
    </row>
    <row r="417" spans="1:23">
      <c r="A417" s="39"/>
      <c r="B417">
        <f>+'Ark1'!C3299</f>
        <v>2013</v>
      </c>
      <c r="C417">
        <f>+'Ark1'!M3299</f>
        <v>56</v>
      </c>
      <c r="D417">
        <f>+'Ark1'!Q3299</f>
        <v>357</v>
      </c>
      <c r="E417" s="9">
        <f>+'Ark1'!R3299</f>
        <v>992</v>
      </c>
      <c r="F417" s="9">
        <f>+'Ark1'!S3299</f>
        <v>992</v>
      </c>
      <c r="G417" s="96">
        <f>+'Ark1'!T3299</f>
        <v>5.087701302697714</v>
      </c>
      <c r="H417" s="96">
        <f>+'Ark1'!U3299</f>
        <v>5.4658534270817745</v>
      </c>
      <c r="I417" s="96">
        <f>+'Ark1'!Y3299</f>
        <v>153.76129032258069</v>
      </c>
      <c r="J417" s="96">
        <f>+'Ark1'!AA3299</f>
        <v>35.277599203929597</v>
      </c>
      <c r="K417" s="96">
        <f t="shared" si="12"/>
        <v>2.7457373271889409</v>
      </c>
      <c r="L417" s="9">
        <f t="shared" si="13"/>
        <v>2.7787114845938374</v>
      </c>
      <c r="M417" s="39"/>
      <c r="P417"/>
      <c r="Q417"/>
      <c r="R417"/>
      <c r="S417"/>
      <c r="T417"/>
      <c r="U417"/>
      <c r="V417"/>
      <c r="W417"/>
    </row>
    <row r="418" spans="1:23">
      <c r="A418" s="39"/>
      <c r="B418">
        <f>+'Ark1'!C3300</f>
        <v>2013</v>
      </c>
      <c r="C418">
        <f>+'Ark1'!M3300</f>
        <v>57</v>
      </c>
      <c r="D418">
        <f>+'Ark1'!Q3300</f>
        <v>381</v>
      </c>
      <c r="E418" s="9">
        <f>+'Ark1'!R3300</f>
        <v>1214</v>
      </c>
      <c r="F418" s="9">
        <f>+'Ark1'!S3300</f>
        <v>1214</v>
      </c>
      <c r="G418" s="96">
        <f>+'Ark1'!T3300</f>
        <v>6.2262796184224012</v>
      </c>
      <c r="H418" s="96">
        <f>+'Ark1'!U3300</f>
        <v>6.3644386812648213</v>
      </c>
      <c r="I418" s="96">
        <f>+'Ark1'!Y3300</f>
        <v>146.29925864909401</v>
      </c>
      <c r="J418" s="96">
        <f>+'Ark1'!AA3300</f>
        <v>31.17728058732882</v>
      </c>
      <c r="K418" s="96">
        <f t="shared" si="12"/>
        <v>2.5666536605104211</v>
      </c>
      <c r="L418" s="9">
        <f t="shared" si="13"/>
        <v>3.1863517060367452</v>
      </c>
      <c r="M418" s="39"/>
      <c r="P418"/>
      <c r="Q418"/>
      <c r="R418"/>
      <c r="S418"/>
      <c r="T418"/>
      <c r="U418"/>
      <c r="V418"/>
      <c r="W418"/>
    </row>
    <row r="419" spans="1:23">
      <c r="A419" s="39"/>
      <c r="B419">
        <f>+'Ark1'!C3301</f>
        <v>2013</v>
      </c>
      <c r="C419">
        <f>+'Ark1'!M3301</f>
        <v>58</v>
      </c>
      <c r="D419">
        <f>+'Ark1'!Q3301</f>
        <v>455</v>
      </c>
      <c r="E419" s="9">
        <f>+'Ark1'!R3301</f>
        <v>1541</v>
      </c>
      <c r="F419" s="9">
        <f>+'Ark1'!S3301</f>
        <v>1541</v>
      </c>
      <c r="G419" s="96">
        <f>+'Ark1'!T3301</f>
        <v>7.9033747050979599</v>
      </c>
      <c r="H419" s="96">
        <f>+'Ark1'!U3301</f>
        <v>7.9570954987988509</v>
      </c>
      <c r="I419" s="96">
        <f>+'Ark1'!Y3301</f>
        <v>144.09623621025287</v>
      </c>
      <c r="J419" s="96">
        <f>+'Ark1'!AA3301</f>
        <v>30.939642086069899</v>
      </c>
      <c r="K419" s="96">
        <f t="shared" si="12"/>
        <v>2.4844178656940148</v>
      </c>
      <c r="L419" s="9">
        <f t="shared" si="13"/>
        <v>3.3868131868131868</v>
      </c>
      <c r="M419" s="39"/>
      <c r="P419"/>
      <c r="Q419"/>
      <c r="R419"/>
      <c r="S419"/>
      <c r="T419"/>
      <c r="U419"/>
      <c r="V419"/>
      <c r="W419"/>
    </row>
    <row r="420" spans="1:23">
      <c r="A420" s="39"/>
      <c r="B420">
        <f>+'Ark1'!C3302</f>
        <v>2013</v>
      </c>
      <c r="C420">
        <f>+'Ark1'!M3302</f>
        <v>59</v>
      </c>
      <c r="D420">
        <f>+'Ark1'!Q3302</f>
        <v>468</v>
      </c>
      <c r="E420" s="9">
        <f>+'Ark1'!R3302</f>
        <v>1805</v>
      </c>
      <c r="F420" s="9">
        <f>+'Ark1'!S3302</f>
        <v>1805</v>
      </c>
      <c r="G420" s="96">
        <f>+'Ark1'!T3302</f>
        <v>9.2573597292029977</v>
      </c>
      <c r="H420" s="96">
        <f>+'Ark1'!U3302</f>
        <v>9.0116030917028898</v>
      </c>
      <c r="I420" s="96">
        <f>+'Ark1'!Y3302</f>
        <v>139.32387811634339</v>
      </c>
      <c r="J420" s="96">
        <f>+'Ark1'!AA3302</f>
        <v>28.32333729234168</v>
      </c>
      <c r="K420" s="96">
        <f t="shared" si="12"/>
        <v>2.3614216629888709</v>
      </c>
      <c r="L420" s="9">
        <f t="shared" si="13"/>
        <v>3.8568376068376069</v>
      </c>
      <c r="M420" s="39"/>
      <c r="P420"/>
      <c r="Q420"/>
      <c r="R420"/>
      <c r="S420"/>
      <c r="T420"/>
      <c r="U420"/>
      <c r="V420"/>
      <c r="W420"/>
    </row>
    <row r="421" spans="1:23">
      <c r="A421" s="39"/>
      <c r="B421">
        <f>+'Ark1'!C3303</f>
        <v>2013</v>
      </c>
      <c r="C421">
        <f>+'Ark1'!M3303</f>
        <v>60</v>
      </c>
      <c r="D421">
        <f>+'Ark1'!Q3303</f>
        <v>514</v>
      </c>
      <c r="E421" s="9">
        <f>+'Ark1'!R3303</f>
        <v>2413</v>
      </c>
      <c r="F421" s="9">
        <f>+'Ark1'!S3303</f>
        <v>2413</v>
      </c>
      <c r="G421" s="96">
        <f>+'Ark1'!T3303</f>
        <v>12.375628269566111</v>
      </c>
      <c r="H421" s="96">
        <f>+'Ark1'!U3303</f>
        <v>12.303731699022237</v>
      </c>
      <c r="I421" s="96">
        <f>+'Ark1'!Y3303</f>
        <v>142.29191877331152</v>
      </c>
      <c r="J421" s="96">
        <f>+'Ark1'!AA3303</f>
        <v>29.703418591326475</v>
      </c>
      <c r="K421" s="96">
        <f t="shared" si="12"/>
        <v>2.3715319795551921</v>
      </c>
      <c r="L421" s="9">
        <f t="shared" si="13"/>
        <v>4.6945525291828796</v>
      </c>
      <c r="M421" s="39"/>
      <c r="P421"/>
      <c r="Q421"/>
      <c r="R421"/>
      <c r="S421"/>
      <c r="T421"/>
      <c r="U421"/>
      <c r="V421"/>
      <c r="W421"/>
    </row>
    <row r="422" spans="1:23">
      <c r="A422" s="39"/>
      <c r="B422">
        <f>+'Ark1'!C3304</f>
        <v>2013</v>
      </c>
      <c r="C422">
        <f>+'Ark1'!M3304</f>
        <v>61</v>
      </c>
      <c r="D422">
        <f>+'Ark1'!Q3304</f>
        <v>471</v>
      </c>
      <c r="E422" s="9">
        <f>+'Ark1'!R3304</f>
        <v>1929</v>
      </c>
      <c r="F422" s="9">
        <f>+'Ark1'!S3304</f>
        <v>1927</v>
      </c>
      <c r="G422" s="96">
        <f>+'Ark1'!T3304</f>
        <v>9.8933223920402114</v>
      </c>
      <c r="H422" s="96">
        <f>+'Ark1'!U3304</f>
        <v>9.5369702106558982</v>
      </c>
      <c r="I422" s="96">
        <f>+'Ark1'!Y3304</f>
        <v>137.96817003628809</v>
      </c>
      <c r="J422" s="96">
        <f>+'Ark1'!AA3304</f>
        <v>28.711181199121871</v>
      </c>
      <c r="K422" s="96">
        <f t="shared" si="12"/>
        <v>2.2617732792834113</v>
      </c>
      <c r="L422" s="9">
        <f t="shared" si="13"/>
        <v>4.0955414012738851</v>
      </c>
      <c r="M422" s="39"/>
      <c r="P422"/>
      <c r="Q422"/>
      <c r="R422"/>
      <c r="S422"/>
      <c r="T422"/>
      <c r="U422"/>
      <c r="V422"/>
      <c r="W422"/>
    </row>
    <row r="423" spans="1:23">
      <c r="A423" s="39"/>
      <c r="B423">
        <f>+'Ark1'!C3305</f>
        <v>2013</v>
      </c>
      <c r="C423">
        <f>+'Ark1'!M3305</f>
        <v>62</v>
      </c>
      <c r="D423">
        <f>+'Ark1'!Q3305</f>
        <v>474</v>
      </c>
      <c r="E423" s="9">
        <f>+'Ark1'!R3305</f>
        <v>1929</v>
      </c>
      <c r="F423" s="9">
        <f>+'Ark1'!S3305</f>
        <v>1928</v>
      </c>
      <c r="G423" s="96">
        <f>+'Ark1'!T3305</f>
        <v>9.8933223920402114</v>
      </c>
      <c r="H423" s="96">
        <f>+'Ark1'!U3305</f>
        <v>9.3619918916800344</v>
      </c>
      <c r="I423" s="96">
        <f>+'Ark1'!Y3305</f>
        <v>135.43681700362873</v>
      </c>
      <c r="J423" s="96">
        <f>+'Ark1'!AA3305</f>
        <v>27.100163909336473</v>
      </c>
      <c r="K423" s="96">
        <f t="shared" si="12"/>
        <v>2.1844647903811087</v>
      </c>
      <c r="L423" s="9">
        <f t="shared" si="13"/>
        <v>4.0696202531645573</v>
      </c>
      <c r="M423" s="39"/>
      <c r="P423"/>
      <c r="Q423"/>
      <c r="R423"/>
      <c r="S423"/>
      <c r="T423"/>
      <c r="U423"/>
      <c r="V423"/>
      <c r="W423"/>
    </row>
    <row r="424" spans="1:23">
      <c r="A424" s="39"/>
      <c r="B424">
        <f>+'Ark1'!C3306</f>
        <v>2013</v>
      </c>
      <c r="C424">
        <f>+'Ark1'!M3306</f>
        <v>63</v>
      </c>
      <c r="D424">
        <f>+'Ark1'!Q3306</f>
        <v>436</v>
      </c>
      <c r="E424" s="9">
        <f>+'Ark1'!R3306</f>
        <v>1678</v>
      </c>
      <c r="F424" s="9">
        <f>+'Ark1'!S3306</f>
        <v>1677</v>
      </c>
      <c r="G424" s="96">
        <f>+'Ark1'!T3306</f>
        <v>8.6060108729100442</v>
      </c>
      <c r="H424" s="96">
        <f>+'Ark1'!U3306</f>
        <v>7.9616464587679872</v>
      </c>
      <c r="I424" s="96">
        <f>+'Ark1'!Y3306</f>
        <v>132.4072109654353</v>
      </c>
      <c r="J424" s="96">
        <f>+'Ark1'!AA3306</f>
        <v>25.608282368156441</v>
      </c>
      <c r="K424" s="96">
        <f t="shared" si="12"/>
        <v>2.1017017613561157</v>
      </c>
      <c r="L424" s="9">
        <f t="shared" si="13"/>
        <v>3.8486238532110093</v>
      </c>
      <c r="M424" s="39"/>
      <c r="P424"/>
      <c r="Q424"/>
      <c r="R424"/>
      <c r="S424"/>
      <c r="T424"/>
      <c r="U424"/>
      <c r="V424"/>
      <c r="W424"/>
    </row>
    <row r="425" spans="1:23">
      <c r="A425" s="39"/>
      <c r="B425">
        <f>+'Ark1'!C3307</f>
        <v>2013</v>
      </c>
      <c r="C425">
        <f>+'Ark1'!M3307</f>
        <v>64</v>
      </c>
      <c r="D425">
        <f>+'Ark1'!Q3307</f>
        <v>390</v>
      </c>
      <c r="E425" s="9">
        <f>+'Ark1'!R3307</f>
        <v>1321</v>
      </c>
      <c r="F425" s="9">
        <f>+'Ark1'!S3307</f>
        <v>1321</v>
      </c>
      <c r="G425" s="96">
        <f>+'Ark1'!T3307</f>
        <v>6.7750538516770948</v>
      </c>
      <c r="H425" s="96">
        <f>+'Ark1'!U3307</f>
        <v>6.1662103319964006</v>
      </c>
      <c r="I425" s="96">
        <f>+'Ark1'!Y3307</f>
        <v>130.26154428463283</v>
      </c>
      <c r="J425" s="96">
        <f>+'Ark1'!AA3307</f>
        <v>24.537003933570706</v>
      </c>
      <c r="K425" s="96">
        <f t="shared" si="12"/>
        <v>2.035336629447388</v>
      </c>
      <c r="L425" s="9">
        <f t="shared" si="13"/>
        <v>3.3871794871794871</v>
      </c>
      <c r="M425" s="39"/>
      <c r="P425"/>
      <c r="Q425"/>
      <c r="R425"/>
      <c r="S425"/>
      <c r="T425"/>
      <c r="U425"/>
      <c r="V425"/>
      <c r="W425"/>
    </row>
    <row r="426" spans="1:23">
      <c r="A426" s="39"/>
      <c r="B426">
        <f>+'Ark1'!C3308</f>
        <v>2013</v>
      </c>
      <c r="C426">
        <f>+'Ark1'!M3308</f>
        <v>65</v>
      </c>
      <c r="D426">
        <f>+'Ark1'!Q3308</f>
        <v>377</v>
      </c>
      <c r="E426" s="9">
        <f>+'Ark1'!R3308</f>
        <v>1463</v>
      </c>
      <c r="F426" s="9">
        <f>+'Ark1'!S3308</f>
        <v>1463</v>
      </c>
      <c r="G426" s="96">
        <f>+'Ark1'!T3308</f>
        <v>7.5033336752487427</v>
      </c>
      <c r="H426" s="96">
        <f>+'Ark1'!U3308</f>
        <v>6.8100421640349333</v>
      </c>
      <c r="I426" s="96">
        <f>+'Ark1'!Y3308</f>
        <v>129.89911141490097</v>
      </c>
      <c r="J426" s="96">
        <f>+'Ark1'!AA3308</f>
        <v>22.705206536351795</v>
      </c>
      <c r="K426" s="96">
        <f t="shared" si="12"/>
        <v>1.9984478679215534</v>
      </c>
      <c r="L426" s="9">
        <f t="shared" si="13"/>
        <v>3.8806366047745358</v>
      </c>
      <c r="M426" s="39"/>
      <c r="P426"/>
      <c r="Q426"/>
      <c r="R426"/>
      <c r="S426"/>
      <c r="T426"/>
      <c r="U426"/>
      <c r="V426"/>
      <c r="W426"/>
    </row>
    <row r="427" spans="1:23">
      <c r="A427" s="39"/>
      <c r="B427">
        <f>+'Ark1'!C3309</f>
        <v>2013</v>
      </c>
      <c r="C427">
        <f>+'Ark1'!M3309</f>
        <v>66</v>
      </c>
      <c r="D427">
        <f>+'Ark1'!Q3309</f>
        <v>1</v>
      </c>
      <c r="E427" s="9">
        <f>+'Ark1'!R3309</f>
        <v>1</v>
      </c>
      <c r="F427" s="9">
        <f>+'Ark1'!S3309</f>
        <v>1</v>
      </c>
      <c r="G427" s="96">
        <f>+'Ark1'!T3309</f>
        <v>5.1287311519130178E-3</v>
      </c>
      <c r="H427" s="96">
        <f>+'Ark1'!U3309</f>
        <v>3.8593573911219928E-3</v>
      </c>
      <c r="I427" s="96">
        <f>+'Ark1'!Y3309</f>
        <v>107.7</v>
      </c>
      <c r="J427" s="96">
        <f>+'Ark1'!AA3309</f>
        <v>0</v>
      </c>
      <c r="K427" s="96">
        <f t="shared" si="12"/>
        <v>1.6318181818181818</v>
      </c>
      <c r="L427" s="9">
        <f t="shared" si="13"/>
        <v>1</v>
      </c>
      <c r="M427" s="39"/>
      <c r="P427"/>
      <c r="Q427"/>
      <c r="R427"/>
      <c r="S427"/>
      <c r="T427"/>
      <c r="U427"/>
      <c r="V427"/>
      <c r="W427"/>
    </row>
    <row r="428" spans="1:23">
      <c r="A428" s="39"/>
      <c r="B428">
        <f>+'Ark1'!C3310</f>
        <v>2013</v>
      </c>
      <c r="C428">
        <f>+'Ark1'!M3310</f>
        <v>67</v>
      </c>
      <c r="D428">
        <f>+'Ark1'!Q3310</f>
        <v>2</v>
      </c>
      <c r="E428" s="9">
        <f>+'Ark1'!R3310</f>
        <v>2</v>
      </c>
      <c r="F428" s="9">
        <f>+'Ark1'!S3310</f>
        <v>2</v>
      </c>
      <c r="G428" s="96">
        <f>+'Ark1'!T3310</f>
        <v>1.0257462303826036E-2</v>
      </c>
      <c r="H428" s="96">
        <f>+'Ark1'!U3310</f>
        <v>6.7440209935855037E-3</v>
      </c>
      <c r="I428" s="96">
        <f>+'Ark1'!Y3310</f>
        <v>94.1</v>
      </c>
      <c r="J428" s="96">
        <f>+'Ark1'!AA3310</f>
        <v>3.8000000000000673</v>
      </c>
      <c r="K428" s="96">
        <f t="shared" si="12"/>
        <v>1.4044776119402984</v>
      </c>
      <c r="L428" s="9">
        <f t="shared" si="13"/>
        <v>1</v>
      </c>
      <c r="M428" s="39"/>
      <c r="P428"/>
      <c r="Q428"/>
      <c r="R428"/>
      <c r="S428"/>
      <c r="T428"/>
      <c r="U428"/>
      <c r="V428"/>
      <c r="W428"/>
    </row>
    <row r="429" spans="1:23">
      <c r="A429" s="39"/>
      <c r="B429">
        <f>+'Ark1'!C3311</f>
        <v>2013</v>
      </c>
      <c r="C429">
        <f>+'Ark1'!M3311</f>
        <v>68</v>
      </c>
      <c r="D429">
        <f>+'Ark1'!Q3311</f>
        <v>0</v>
      </c>
      <c r="E429" s="9">
        <f>+'Ark1'!R3311</f>
        <v>0</v>
      </c>
      <c r="F429" s="9">
        <f>+'Ark1'!S3311</f>
        <v>0</v>
      </c>
      <c r="G429" s="96">
        <f>+'Ark1'!T3311</f>
        <v>0</v>
      </c>
      <c r="H429" s="96">
        <f>+'Ark1'!U3311</f>
        <v>0</v>
      </c>
      <c r="I429" s="96">
        <f>+'Ark1'!Y3311</f>
        <v>0</v>
      </c>
      <c r="J429" s="96">
        <f>+'Ark1'!AA3311</f>
        <v>0</v>
      </c>
      <c r="K429" s="96">
        <f t="shared" si="12"/>
        <v>0</v>
      </c>
      <c r="L429" s="9" t="e">
        <f t="shared" si="13"/>
        <v>#DIV/0!</v>
      </c>
      <c r="M429" s="39"/>
      <c r="P429"/>
      <c r="Q429"/>
      <c r="R429"/>
      <c r="S429"/>
      <c r="T429"/>
      <c r="U429"/>
      <c r="V429"/>
      <c r="W429"/>
    </row>
    <row r="430" spans="1:23">
      <c r="A430" s="39"/>
      <c r="B430">
        <f>+'Ark1'!C3312</f>
        <v>2012</v>
      </c>
      <c r="C430">
        <f>+'Ark1'!M3312</f>
        <v>0</v>
      </c>
      <c r="D430">
        <f>+'Ark1'!Q3312</f>
        <v>18</v>
      </c>
      <c r="E430" s="9">
        <f>+'Ark1'!R3312</f>
        <v>30</v>
      </c>
      <c r="F430" s="9">
        <f>+'Ark1'!S3312</f>
        <v>0</v>
      </c>
      <c r="G430" s="96">
        <f>+'Ark1'!T3312</f>
        <v>0.14885013272470163</v>
      </c>
      <c r="H430" s="96">
        <f>+'Ark1'!U3312</f>
        <v>0</v>
      </c>
      <c r="I430" s="96">
        <f>+'Ark1'!Y3312</f>
        <v>0</v>
      </c>
      <c r="J430" s="96">
        <f>+'Ark1'!AA3312</f>
        <v>0</v>
      </c>
      <c r="K430" s="96" t="e">
        <f t="shared" si="12"/>
        <v>#DIV/0!</v>
      </c>
      <c r="L430" s="9">
        <f t="shared" si="13"/>
        <v>1.6666666666666667</v>
      </c>
      <c r="M430" s="39"/>
      <c r="P430"/>
      <c r="Q430"/>
      <c r="R430"/>
      <c r="S430"/>
      <c r="T430"/>
      <c r="U430"/>
      <c r="V430"/>
      <c r="W430"/>
    </row>
    <row r="431" spans="1:23">
      <c r="A431" s="39"/>
      <c r="B431" s="47">
        <f>+'Ark1'!C3313</f>
        <v>2012</v>
      </c>
      <c r="C431" s="47">
        <f>+'Ark1'!M3313</f>
        <v>35</v>
      </c>
      <c r="D431" s="47">
        <f>+'Ark1'!Q3313</f>
        <v>22</v>
      </c>
      <c r="E431" s="65">
        <f>+'Ark1'!R3313</f>
        <v>25</v>
      </c>
      <c r="F431" s="65">
        <f>+'Ark1'!S3313</f>
        <v>24</v>
      </c>
      <c r="G431" s="101">
        <f>+'Ark1'!T3313</f>
        <v>0.1240417772705847</v>
      </c>
      <c r="H431" s="101">
        <f>+'Ark1'!U3313</f>
        <v>0.17497603688018534</v>
      </c>
      <c r="I431" s="101">
        <f>+'Ark1'!Y3313</f>
        <v>202.95600000000005</v>
      </c>
      <c r="J431" s="101">
        <f>+'Ark1'!AA3313</f>
        <v>43.158113494645114</v>
      </c>
      <c r="K431" s="101">
        <f t="shared" ref="K431:K494" si="14">+I431/C431</f>
        <v>5.7987428571428588</v>
      </c>
      <c r="L431" s="65">
        <f t="shared" ref="L431:L494" si="15">+E431/D431</f>
        <v>1.1363636363636365</v>
      </c>
      <c r="M431" s="39"/>
      <c r="P431"/>
      <c r="Q431"/>
      <c r="R431"/>
      <c r="S431"/>
      <c r="T431"/>
      <c r="U431"/>
      <c r="V431"/>
      <c r="W431"/>
    </row>
    <row r="432" spans="1:23">
      <c r="A432" s="39"/>
      <c r="B432" s="47">
        <f>+'Ark1'!C3314</f>
        <v>2012</v>
      </c>
      <c r="C432" s="47">
        <f>+'Ark1'!M3314</f>
        <v>36</v>
      </c>
      <c r="D432" s="47">
        <f>+'Ark1'!Q3314</f>
        <v>8</v>
      </c>
      <c r="E432" s="65">
        <f>+'Ark1'!R3314</f>
        <v>8</v>
      </c>
      <c r="F432" s="65">
        <f>+'Ark1'!S3314</f>
        <v>8</v>
      </c>
      <c r="G432" s="101">
        <f>+'Ark1'!T3314</f>
        <v>3.969336872658711E-2</v>
      </c>
      <c r="H432" s="101">
        <f>+'Ark1'!U3314</f>
        <v>6.0880722030051695E-2</v>
      </c>
      <c r="I432" s="101">
        <f>+'Ark1'!Y3314</f>
        <v>220.67500000000001</v>
      </c>
      <c r="J432" s="101">
        <f>+'Ark1'!AA3314</f>
        <v>19.737891858048215</v>
      </c>
      <c r="K432" s="101">
        <f t="shared" si="14"/>
        <v>6.1298611111111114</v>
      </c>
      <c r="L432" s="65">
        <f t="shared" si="15"/>
        <v>1</v>
      </c>
      <c r="M432" s="39"/>
      <c r="P432"/>
      <c r="Q432"/>
      <c r="R432"/>
      <c r="S432"/>
      <c r="T432"/>
      <c r="U432"/>
      <c r="V432"/>
      <c r="W432"/>
    </row>
    <row r="433" spans="1:23">
      <c r="A433" s="39"/>
      <c r="B433" s="47">
        <f>+'Ark1'!C3315</f>
        <v>2012</v>
      </c>
      <c r="C433" s="47">
        <f>+'Ark1'!M3315</f>
        <v>37</v>
      </c>
      <c r="D433" s="47">
        <f>+'Ark1'!Q3315</f>
        <v>4</v>
      </c>
      <c r="E433" s="65">
        <f>+'Ark1'!R3315</f>
        <v>4</v>
      </c>
      <c r="F433" s="65">
        <f>+'Ark1'!S3315</f>
        <v>4</v>
      </c>
      <c r="G433" s="101">
        <f>+'Ark1'!T3315</f>
        <v>1.9846684363293555E-2</v>
      </c>
      <c r="H433" s="101">
        <f>+'Ark1'!U3315</f>
        <v>2.5181320508861304E-2</v>
      </c>
      <c r="I433" s="101">
        <f>+'Ark1'!Y3315</f>
        <v>182.55</v>
      </c>
      <c r="J433" s="101">
        <f>+'Ark1'!AA3315</f>
        <v>11.948326242616456</v>
      </c>
      <c r="K433" s="101">
        <f t="shared" si="14"/>
        <v>4.9337837837837837</v>
      </c>
      <c r="L433" s="65">
        <f t="shared" si="15"/>
        <v>1</v>
      </c>
      <c r="M433" s="39"/>
      <c r="P433"/>
      <c r="Q433"/>
      <c r="R433"/>
      <c r="S433"/>
      <c r="T433"/>
      <c r="U433"/>
      <c r="V433"/>
      <c r="W433"/>
    </row>
    <row r="434" spans="1:23">
      <c r="A434" s="39"/>
      <c r="B434" s="47">
        <f>+'Ark1'!C3316</f>
        <v>2012</v>
      </c>
      <c r="C434" s="47">
        <f>+'Ark1'!M3316</f>
        <v>38</v>
      </c>
      <c r="D434" s="47">
        <f>+'Ark1'!Q3316</f>
        <v>9</v>
      </c>
      <c r="E434" s="65">
        <f>+'Ark1'!R3316</f>
        <v>9</v>
      </c>
      <c r="F434" s="65">
        <f>+'Ark1'!S3316</f>
        <v>9</v>
      </c>
      <c r="G434" s="101">
        <f>+'Ark1'!T3316</f>
        <v>4.4655039817410515E-2</v>
      </c>
      <c r="H434" s="101">
        <f>+'Ark1'!U3316</f>
        <v>6.7629536633700249E-2</v>
      </c>
      <c r="I434" s="101">
        <f>+'Ark1'!Y3316</f>
        <v>217.90000000000003</v>
      </c>
      <c r="J434" s="101">
        <f>+'Ark1'!AA3316</f>
        <v>37.147932498173752</v>
      </c>
      <c r="K434" s="101">
        <f t="shared" si="14"/>
        <v>5.7342105263157901</v>
      </c>
      <c r="L434" s="65">
        <f t="shared" si="15"/>
        <v>1</v>
      </c>
      <c r="M434" s="39"/>
      <c r="P434"/>
      <c r="Q434"/>
      <c r="R434"/>
      <c r="S434"/>
      <c r="T434"/>
      <c r="U434"/>
      <c r="V434"/>
      <c r="W434"/>
    </row>
    <row r="435" spans="1:23">
      <c r="A435" s="39"/>
      <c r="B435" s="47">
        <f>+'Ark1'!C3317</f>
        <v>2012</v>
      </c>
      <c r="C435" s="47">
        <f>+'Ark1'!M3317</f>
        <v>39</v>
      </c>
      <c r="D435" s="47">
        <f>+'Ark1'!Q3317</f>
        <v>9</v>
      </c>
      <c r="E435" s="65">
        <f>+'Ark1'!R3317</f>
        <v>10</v>
      </c>
      <c r="F435" s="65">
        <f>+'Ark1'!S3317</f>
        <v>10</v>
      </c>
      <c r="G435" s="101">
        <f>+'Ark1'!T3317</f>
        <v>4.9616710908233878E-2</v>
      </c>
      <c r="H435" s="101">
        <f>+'Ark1'!U3317</f>
        <v>7.2640281456950784E-2</v>
      </c>
      <c r="I435" s="101">
        <f>+'Ark1'!Y3317</f>
        <v>210.63999999999996</v>
      </c>
      <c r="J435" s="101">
        <f>+'Ark1'!AA3317</f>
        <v>21.449811187980774</v>
      </c>
      <c r="K435" s="101">
        <f t="shared" si="14"/>
        <v>5.4010256410256403</v>
      </c>
      <c r="L435" s="65">
        <f t="shared" si="15"/>
        <v>1.1111111111111112</v>
      </c>
      <c r="M435" s="39"/>
      <c r="P435"/>
      <c r="Q435"/>
      <c r="R435"/>
      <c r="S435"/>
      <c r="T435"/>
      <c r="U435"/>
      <c r="V435"/>
      <c r="W435"/>
    </row>
    <row r="436" spans="1:23">
      <c r="A436" s="39"/>
      <c r="B436" s="47">
        <f>+'Ark1'!C3318</f>
        <v>2012</v>
      </c>
      <c r="C436" s="47">
        <f>+'Ark1'!M3318</f>
        <v>40</v>
      </c>
      <c r="D436" s="47">
        <f>+'Ark1'!Q3318</f>
        <v>16</v>
      </c>
      <c r="E436" s="65">
        <f>+'Ark1'!R3318</f>
        <v>16</v>
      </c>
      <c r="F436" s="65">
        <f>+'Ark1'!S3318</f>
        <v>16</v>
      </c>
      <c r="G436" s="101">
        <f>+'Ark1'!T3318</f>
        <v>7.9386737453174219E-2</v>
      </c>
      <c r="H436" s="101">
        <f>+'Ark1'!U3318</f>
        <v>0.11738523264874416</v>
      </c>
      <c r="I436" s="101">
        <f>+'Ark1'!Y3318</f>
        <v>212.74375000000001</v>
      </c>
      <c r="J436" s="101">
        <f>+'Ark1'!AA3318</f>
        <v>28.477051478997804</v>
      </c>
      <c r="K436" s="101">
        <f t="shared" si="14"/>
        <v>5.3185937499999998</v>
      </c>
      <c r="L436" s="65">
        <f t="shared" si="15"/>
        <v>1</v>
      </c>
      <c r="M436" s="39"/>
      <c r="P436"/>
      <c r="Q436"/>
      <c r="R436"/>
      <c r="S436"/>
      <c r="T436"/>
      <c r="U436"/>
      <c r="V436"/>
      <c r="W436"/>
    </row>
    <row r="437" spans="1:23">
      <c r="A437" s="39"/>
      <c r="B437" s="47">
        <f>+'Ark1'!C3319</f>
        <v>2012</v>
      </c>
      <c r="C437" s="47">
        <f>+'Ark1'!M3319</f>
        <v>41</v>
      </c>
      <c r="D437" s="47">
        <f>+'Ark1'!Q3319</f>
        <v>22</v>
      </c>
      <c r="E437" s="65">
        <f>+'Ark1'!R3319</f>
        <v>23</v>
      </c>
      <c r="F437" s="65">
        <f>+'Ark1'!S3319</f>
        <v>23</v>
      </c>
      <c r="G437" s="101">
        <f>+'Ark1'!T3319</f>
        <v>0.11411843508893799</v>
      </c>
      <c r="H437" s="101">
        <f>+'Ark1'!U3319</f>
        <v>0.15829539495997696</v>
      </c>
      <c r="I437" s="101">
        <f>+'Ark1'!Y3319</f>
        <v>199.5739130434782</v>
      </c>
      <c r="J437" s="101">
        <f>+'Ark1'!AA3319</f>
        <v>25.43546338739656</v>
      </c>
      <c r="K437" s="101">
        <f t="shared" si="14"/>
        <v>4.8676564156945901</v>
      </c>
      <c r="L437" s="65">
        <f t="shared" si="15"/>
        <v>1.0454545454545454</v>
      </c>
      <c r="M437" s="39"/>
      <c r="P437"/>
      <c r="Q437"/>
      <c r="R437"/>
      <c r="S437"/>
      <c r="T437"/>
      <c r="U437"/>
      <c r="V437"/>
      <c r="W437"/>
    </row>
    <row r="438" spans="1:23">
      <c r="A438" s="39"/>
      <c r="B438" s="47">
        <f>+'Ark1'!C3320</f>
        <v>2012</v>
      </c>
      <c r="C438" s="47">
        <f>+'Ark1'!M3320</f>
        <v>42</v>
      </c>
      <c r="D438" s="47">
        <f>+'Ark1'!Q3320</f>
        <v>23</v>
      </c>
      <c r="E438" s="65">
        <f>+'Ark1'!R3320</f>
        <v>24</v>
      </c>
      <c r="F438" s="65">
        <f>+'Ark1'!S3320</f>
        <v>24</v>
      </c>
      <c r="G438" s="101">
        <f>+'Ark1'!T3320</f>
        <v>0.11908010617976132</v>
      </c>
      <c r="H438" s="101">
        <f>+'Ark1'!U3320</f>
        <v>0.16946525213995525</v>
      </c>
      <c r="I438" s="101">
        <f>+'Ark1'!Y3320</f>
        <v>204.75416666666663</v>
      </c>
      <c r="J438" s="101">
        <f>+'Ark1'!AA3320</f>
        <v>35.84440889881671</v>
      </c>
      <c r="K438" s="101">
        <f t="shared" si="14"/>
        <v>4.8750992063492058</v>
      </c>
      <c r="L438" s="65">
        <f t="shared" si="15"/>
        <v>1.0434782608695652</v>
      </c>
      <c r="M438" s="39"/>
      <c r="P438"/>
      <c r="Q438"/>
      <c r="R438"/>
      <c r="S438"/>
      <c r="T438"/>
      <c r="U438"/>
      <c r="V438"/>
      <c r="W438"/>
    </row>
    <row r="439" spans="1:23">
      <c r="A439" s="39"/>
      <c r="B439" s="47">
        <f>+'Ark1'!C3321</f>
        <v>2012</v>
      </c>
      <c r="C439" s="47">
        <f>+'Ark1'!M3321</f>
        <v>43</v>
      </c>
      <c r="D439" s="47">
        <f>+'Ark1'!Q3321</f>
        <v>28</v>
      </c>
      <c r="E439" s="65">
        <f>+'Ark1'!R3321</f>
        <v>30</v>
      </c>
      <c r="F439" s="65">
        <f>+'Ark1'!S3321</f>
        <v>30</v>
      </c>
      <c r="G439" s="101">
        <f>+'Ark1'!T3321</f>
        <v>0.14885013272470163</v>
      </c>
      <c r="H439" s="101">
        <f>+'Ark1'!U3321</f>
        <v>0.20964777015820388</v>
      </c>
      <c r="I439" s="101">
        <f>+'Ark1'!Y3321</f>
        <v>202.64333333333329</v>
      </c>
      <c r="J439" s="101">
        <f>+'Ark1'!AA3321</f>
        <v>44.386827500459901</v>
      </c>
      <c r="K439" s="101">
        <f t="shared" si="14"/>
        <v>4.7126356589147278</v>
      </c>
      <c r="L439" s="65">
        <f t="shared" si="15"/>
        <v>1.0714285714285714</v>
      </c>
      <c r="M439" s="39"/>
      <c r="P439"/>
      <c r="Q439"/>
      <c r="R439"/>
      <c r="S439"/>
      <c r="T439"/>
      <c r="U439"/>
      <c r="V439"/>
      <c r="W439"/>
    </row>
    <row r="440" spans="1:23">
      <c r="A440" s="39"/>
      <c r="B440" s="47">
        <f>+'Ark1'!C3322</f>
        <v>2012</v>
      </c>
      <c r="C440" s="47">
        <f>+'Ark1'!M3322</f>
        <v>44</v>
      </c>
      <c r="D440" s="47">
        <f>+'Ark1'!Q3322</f>
        <v>36</v>
      </c>
      <c r="E440" s="65">
        <f>+'Ark1'!R3322</f>
        <v>39</v>
      </c>
      <c r="F440" s="65">
        <f>+'Ark1'!S3322</f>
        <v>39</v>
      </c>
      <c r="G440" s="101">
        <f>+'Ark1'!T3322</f>
        <v>0.19350517254211216</v>
      </c>
      <c r="H440" s="101">
        <f>+'Ark1'!U3322</f>
        <v>0.26616607498150274</v>
      </c>
      <c r="I440" s="101">
        <f>+'Ark1'!Y3322</f>
        <v>197.90256410256407</v>
      </c>
      <c r="J440" s="101">
        <f>+'Ark1'!AA3322</f>
        <v>35.1185500487694</v>
      </c>
      <c r="K440" s="101">
        <f t="shared" si="14"/>
        <v>4.4977855477855471</v>
      </c>
      <c r="L440" s="65">
        <f t="shared" si="15"/>
        <v>1.0833333333333333</v>
      </c>
      <c r="M440" s="39"/>
      <c r="P440"/>
      <c r="Q440"/>
      <c r="R440"/>
      <c r="S440"/>
      <c r="T440"/>
      <c r="U440"/>
      <c r="V440"/>
      <c r="W440"/>
    </row>
    <row r="441" spans="1:23">
      <c r="A441" s="39"/>
      <c r="B441" s="47">
        <f>+'Ark1'!C3323</f>
        <v>2012</v>
      </c>
      <c r="C441" s="47">
        <f>+'Ark1'!M3323</f>
        <v>45</v>
      </c>
      <c r="D441" s="47">
        <f>+'Ark1'!Q3323</f>
        <v>51</v>
      </c>
      <c r="E441" s="65">
        <f>+'Ark1'!R3323</f>
        <v>61</v>
      </c>
      <c r="F441" s="65">
        <f>+'Ark1'!S3323</f>
        <v>61</v>
      </c>
      <c r="G441" s="101">
        <f>+'Ark1'!T3323</f>
        <v>0.30266193654022677</v>
      </c>
      <c r="H441" s="101">
        <f>+'Ark1'!U3323</f>
        <v>0.40979823044494734</v>
      </c>
      <c r="I441" s="101">
        <f>+'Ark1'!Y3323</f>
        <v>194.80655737704919</v>
      </c>
      <c r="J441" s="101">
        <f>+'Ark1'!AA3323</f>
        <v>28.153105229263797</v>
      </c>
      <c r="K441" s="101">
        <f t="shared" si="14"/>
        <v>4.3290346083788709</v>
      </c>
      <c r="L441" s="65">
        <f t="shared" si="15"/>
        <v>1.196078431372549</v>
      </c>
      <c r="M441" s="39"/>
      <c r="P441"/>
      <c r="Q441"/>
      <c r="R441"/>
      <c r="S441"/>
      <c r="T441"/>
      <c r="U441"/>
      <c r="V441"/>
      <c r="W441"/>
    </row>
    <row r="442" spans="1:23">
      <c r="A442" s="39"/>
      <c r="B442" s="47">
        <f>+'Ark1'!C3324</f>
        <v>2012</v>
      </c>
      <c r="C442" s="47">
        <f>+'Ark1'!M3324</f>
        <v>46</v>
      </c>
      <c r="D442" s="47">
        <f>+'Ark1'!Q3324</f>
        <v>60</v>
      </c>
      <c r="E442" s="65">
        <f>+'Ark1'!R3324</f>
        <v>76</v>
      </c>
      <c r="F442" s="65">
        <f>+'Ark1'!S3324</f>
        <v>76</v>
      </c>
      <c r="G442" s="101">
        <f>+'Ark1'!T3324</f>
        <v>0.37708700290257752</v>
      </c>
      <c r="H442" s="101">
        <f>+'Ark1'!U3324</f>
        <v>0.50816125494155806</v>
      </c>
      <c r="I442" s="101">
        <f>+'Ark1'!Y3324</f>
        <v>193.88815789473688</v>
      </c>
      <c r="J442" s="101">
        <f>+'Ark1'!AA3324</f>
        <v>30.583117836588244</v>
      </c>
      <c r="K442" s="101">
        <f t="shared" si="14"/>
        <v>4.21495995423341</v>
      </c>
      <c r="L442" s="65">
        <f t="shared" si="15"/>
        <v>1.2666666666666666</v>
      </c>
      <c r="M442" s="39"/>
      <c r="P442"/>
      <c r="Q442"/>
      <c r="R442"/>
      <c r="S442"/>
      <c r="T442"/>
      <c r="U442"/>
      <c r="V442"/>
      <c r="W442"/>
    </row>
    <row r="443" spans="1:23">
      <c r="A443" s="39"/>
      <c r="B443" s="47">
        <f>+'Ark1'!C3325</f>
        <v>2012</v>
      </c>
      <c r="C443" s="47">
        <f>+'Ark1'!M3325</f>
        <v>47</v>
      </c>
      <c r="D443" s="47">
        <f>+'Ark1'!Q3325</f>
        <v>68</v>
      </c>
      <c r="E443" s="65">
        <f>+'Ark1'!R3325</f>
        <v>86</v>
      </c>
      <c r="F443" s="65">
        <f>+'Ark1'!S3325</f>
        <v>86</v>
      </c>
      <c r="G443" s="101">
        <f>+'Ark1'!T3325</f>
        <v>0.42670371381081151</v>
      </c>
      <c r="H443" s="101">
        <f>+'Ark1'!U3325</f>
        <v>0.55791350240545035</v>
      </c>
      <c r="I443" s="101">
        <f>+'Ark1'!Y3325</f>
        <v>188.11860465116277</v>
      </c>
      <c r="J443" s="101">
        <f>+'Ark1'!AA3325</f>
        <v>31.245749521643241</v>
      </c>
      <c r="K443" s="101">
        <f t="shared" si="14"/>
        <v>4.0025235032162287</v>
      </c>
      <c r="L443" s="65">
        <f t="shared" si="15"/>
        <v>1.2647058823529411</v>
      </c>
      <c r="M443" s="39"/>
      <c r="P443"/>
      <c r="Q443"/>
      <c r="R443"/>
      <c r="S443"/>
      <c r="T443"/>
      <c r="U443"/>
      <c r="V443"/>
      <c r="W443"/>
    </row>
    <row r="444" spans="1:23">
      <c r="A444" s="39"/>
      <c r="B444" s="47">
        <f>+'Ark1'!C3326</f>
        <v>2012</v>
      </c>
      <c r="C444" s="47">
        <f>+'Ark1'!M3326</f>
        <v>48</v>
      </c>
      <c r="D444" s="47">
        <f>+'Ark1'!Q3326</f>
        <v>94</v>
      </c>
      <c r="E444" s="65">
        <f>+'Ark1'!R3326</f>
        <v>136</v>
      </c>
      <c r="F444" s="65">
        <f>+'Ark1'!S3326</f>
        <v>136</v>
      </c>
      <c r="G444" s="101">
        <f>+'Ark1'!T3326</f>
        <v>0.674787268351981</v>
      </c>
      <c r="H444" s="101">
        <f>+'Ark1'!U3326</f>
        <v>0.89667847623008501</v>
      </c>
      <c r="I444" s="101">
        <f>+'Ark1'!Y3326</f>
        <v>191.18823529411765</v>
      </c>
      <c r="J444" s="101">
        <f>+'Ark1'!AA3326</f>
        <v>34.21393132754303</v>
      </c>
      <c r="K444" s="101">
        <f t="shared" si="14"/>
        <v>3.9830882352941175</v>
      </c>
      <c r="L444" s="65">
        <f t="shared" si="15"/>
        <v>1.446808510638298</v>
      </c>
      <c r="M444" s="39"/>
      <c r="P444"/>
      <c r="Q444"/>
      <c r="R444"/>
      <c r="S444"/>
      <c r="T444"/>
      <c r="U444"/>
      <c r="V444"/>
      <c r="W444"/>
    </row>
    <row r="445" spans="1:23">
      <c r="A445" s="39"/>
      <c r="B445" s="47">
        <f>+'Ark1'!C3327</f>
        <v>2012</v>
      </c>
      <c r="C445" s="47">
        <f>+'Ark1'!M3327</f>
        <v>49</v>
      </c>
      <c r="D445" s="47">
        <f>+'Ark1'!Q3327</f>
        <v>115</v>
      </c>
      <c r="E445" s="65">
        <f>+'Ark1'!R3327</f>
        <v>149</v>
      </c>
      <c r="F445" s="65">
        <f>+'Ark1'!S3327</f>
        <v>149</v>
      </c>
      <c r="G445" s="101">
        <f>+'Ark1'!T3327</f>
        <v>0.73928899253268499</v>
      </c>
      <c r="H445" s="101">
        <f>+'Ark1'!U3327</f>
        <v>0.92856378017762387</v>
      </c>
      <c r="I445" s="101">
        <f>+'Ark1'!Y3327</f>
        <v>180.71275167785231</v>
      </c>
      <c r="J445" s="101">
        <f>+'Ark1'!AA3327</f>
        <v>37.458711567458685</v>
      </c>
      <c r="K445" s="101">
        <f t="shared" si="14"/>
        <v>3.6880153403643328</v>
      </c>
      <c r="L445" s="65">
        <f t="shared" si="15"/>
        <v>1.2956521739130435</v>
      </c>
      <c r="M445" s="39"/>
      <c r="P445"/>
      <c r="Q445"/>
      <c r="R445"/>
      <c r="S445"/>
      <c r="T445"/>
      <c r="U445"/>
      <c r="V445"/>
      <c r="W445"/>
    </row>
    <row r="446" spans="1:23">
      <c r="A446" s="39"/>
      <c r="B446" s="47">
        <f>+'Ark1'!C3328</f>
        <v>2012</v>
      </c>
      <c r="C446" s="47">
        <f>+'Ark1'!M3328</f>
        <v>50</v>
      </c>
      <c r="D446" s="47">
        <f>+'Ark1'!Q3328</f>
        <v>140</v>
      </c>
      <c r="E446" s="65">
        <f>+'Ark1'!R3328</f>
        <v>215</v>
      </c>
      <c r="F446" s="65">
        <f>+'Ark1'!S3328</f>
        <v>215</v>
      </c>
      <c r="G446" s="101">
        <f>+'Ark1'!T3328</f>
        <v>1.0667592845270288</v>
      </c>
      <c r="H446" s="101">
        <f>+'Ark1'!U3328</f>
        <v>1.3205433468223415</v>
      </c>
      <c r="I446" s="101">
        <f>+'Ark1'!Y3328</f>
        <v>178.10558139534885</v>
      </c>
      <c r="J446" s="101">
        <f>+'Ark1'!AA3328</f>
        <v>35.473599308750366</v>
      </c>
      <c r="K446" s="101">
        <f t="shared" si="14"/>
        <v>3.5621116279069769</v>
      </c>
      <c r="L446" s="65">
        <f t="shared" si="15"/>
        <v>1.5357142857142858</v>
      </c>
      <c r="M446" s="39"/>
      <c r="P446"/>
      <c r="Q446"/>
      <c r="R446"/>
      <c r="S446"/>
      <c r="T446"/>
      <c r="U446"/>
      <c r="V446"/>
      <c r="W446"/>
    </row>
    <row r="447" spans="1:23">
      <c r="A447" s="39"/>
      <c r="B447" s="47">
        <f>+'Ark1'!C3329</f>
        <v>2012</v>
      </c>
      <c r="C447" s="47">
        <f>+'Ark1'!M3329</f>
        <v>51</v>
      </c>
      <c r="D447" s="47">
        <f>+'Ark1'!Q3329</f>
        <v>166</v>
      </c>
      <c r="E447" s="65">
        <f>+'Ark1'!R3329</f>
        <v>263</v>
      </c>
      <c r="F447" s="65">
        <f>+'Ark1'!S3329</f>
        <v>263</v>
      </c>
      <c r="G447" s="101">
        <f>+'Ark1'!T3329</f>
        <v>1.3049194968865512</v>
      </c>
      <c r="H447" s="101">
        <f>+'Ark1'!U3329</f>
        <v>1.5477787278536197</v>
      </c>
      <c r="I447" s="101">
        <f>+'Ark1'!Y3329</f>
        <v>170.65399239543729</v>
      </c>
      <c r="J447" s="101">
        <f>+'Ark1'!AA3329</f>
        <v>35.028073114489523</v>
      </c>
      <c r="K447" s="101">
        <f t="shared" si="14"/>
        <v>3.3461567136360251</v>
      </c>
      <c r="L447" s="65">
        <f t="shared" si="15"/>
        <v>1.5843373493975903</v>
      </c>
      <c r="M447" s="39"/>
      <c r="P447"/>
      <c r="Q447"/>
      <c r="R447"/>
      <c r="S447"/>
      <c r="T447"/>
      <c r="U447"/>
      <c r="V447"/>
      <c r="W447"/>
    </row>
    <row r="448" spans="1:23">
      <c r="A448" s="39"/>
      <c r="B448" s="47">
        <f>+'Ark1'!C3330</f>
        <v>2012</v>
      </c>
      <c r="C448" s="47">
        <f>+'Ark1'!M3330</f>
        <v>52</v>
      </c>
      <c r="D448" s="47">
        <f>+'Ark1'!Q3330</f>
        <v>211</v>
      </c>
      <c r="E448" s="65">
        <f>+'Ark1'!R3330</f>
        <v>335</v>
      </c>
      <c r="F448" s="65">
        <f>+'Ark1'!S3330</f>
        <v>335</v>
      </c>
      <c r="G448" s="101">
        <f>+'Ark1'!T3330</f>
        <v>1.6621598154258357</v>
      </c>
      <c r="H448" s="101">
        <f>+'Ark1'!U3330</f>
        <v>1.936495965108938</v>
      </c>
      <c r="I448" s="101">
        <f>+'Ark1'!Y3330</f>
        <v>167.62358208955226</v>
      </c>
      <c r="J448" s="101">
        <f>+'Ark1'!AA3330</f>
        <v>37.515873802546992</v>
      </c>
      <c r="K448" s="101">
        <f t="shared" si="14"/>
        <v>3.2235304247990819</v>
      </c>
      <c r="L448" s="65">
        <f t="shared" si="15"/>
        <v>1.5876777251184835</v>
      </c>
      <c r="M448" s="39"/>
      <c r="P448"/>
      <c r="Q448"/>
      <c r="R448"/>
      <c r="S448"/>
      <c r="T448"/>
      <c r="U448"/>
      <c r="V448"/>
      <c r="W448"/>
    </row>
    <row r="449" spans="1:23">
      <c r="A449" s="39"/>
      <c r="B449" s="47">
        <f>+'Ark1'!C3331</f>
        <v>2012</v>
      </c>
      <c r="C449" s="47">
        <f>+'Ark1'!M3331</f>
        <v>53</v>
      </c>
      <c r="D449" s="47">
        <f>+'Ark1'!Q3331</f>
        <v>235</v>
      </c>
      <c r="E449" s="65">
        <f>+'Ark1'!R3331</f>
        <v>425</v>
      </c>
      <c r="F449" s="65">
        <f>+'Ark1'!S3331</f>
        <v>425</v>
      </c>
      <c r="G449" s="101">
        <f>+'Ark1'!T3331</f>
        <v>2.1087102135999403</v>
      </c>
      <c r="H449" s="101">
        <f>+'Ark1'!U3331</f>
        <v>2.3588124362341327</v>
      </c>
      <c r="I449" s="101">
        <f>+'Ark1'!Y3331</f>
        <v>160.94141176470589</v>
      </c>
      <c r="J449" s="101">
        <f>+'Ark1'!AA3331</f>
        <v>36.152576383757072</v>
      </c>
      <c r="K449" s="101">
        <f t="shared" si="14"/>
        <v>3.0366304106548281</v>
      </c>
      <c r="L449" s="65">
        <f t="shared" si="15"/>
        <v>1.8085106382978724</v>
      </c>
      <c r="M449" s="39"/>
      <c r="P449"/>
      <c r="Q449"/>
      <c r="R449"/>
      <c r="S449"/>
      <c r="T449"/>
      <c r="U449"/>
      <c r="V449"/>
      <c r="W449"/>
    </row>
    <row r="450" spans="1:23">
      <c r="A450" s="39"/>
      <c r="B450" s="47">
        <f>+'Ark1'!C3332</f>
        <v>2012</v>
      </c>
      <c r="C450" s="47">
        <f>+'Ark1'!M3332</f>
        <v>54</v>
      </c>
      <c r="D450" s="47">
        <f>+'Ark1'!Q3332</f>
        <v>312</v>
      </c>
      <c r="E450" s="65">
        <f>+'Ark1'!R3332</f>
        <v>628</v>
      </c>
      <c r="F450" s="65">
        <f>+'Ark1'!S3332</f>
        <v>628</v>
      </c>
      <c r="G450" s="101">
        <f>+'Ark1'!T3332</f>
        <v>3.1159294450370889</v>
      </c>
      <c r="H450" s="101">
        <f>+'Ark1'!U3332</f>
        <v>3.451699678784701</v>
      </c>
      <c r="I450" s="101">
        <f>+'Ark1'!Y3332</f>
        <v>159.38105095541397</v>
      </c>
      <c r="J450" s="101">
        <f>+'Ark1'!AA3332</f>
        <v>36.596103402490904</v>
      </c>
      <c r="K450" s="101">
        <f t="shared" si="14"/>
        <v>2.9515009436187771</v>
      </c>
      <c r="L450" s="65">
        <f t="shared" si="15"/>
        <v>2.0128205128205128</v>
      </c>
      <c r="M450" s="39"/>
      <c r="P450"/>
      <c r="Q450"/>
      <c r="R450"/>
      <c r="S450"/>
      <c r="T450"/>
      <c r="U450"/>
      <c r="V450"/>
      <c r="W450"/>
    </row>
    <row r="451" spans="1:23">
      <c r="A451" s="39"/>
      <c r="B451" s="47">
        <f>+'Ark1'!C3333</f>
        <v>2012</v>
      </c>
      <c r="C451" s="47">
        <f>+'Ark1'!M3333</f>
        <v>55</v>
      </c>
      <c r="D451" s="47">
        <f>+'Ark1'!Q3333</f>
        <v>370</v>
      </c>
      <c r="E451" s="65">
        <f>+'Ark1'!R3333</f>
        <v>783</v>
      </c>
      <c r="F451" s="65">
        <f>+'Ark1'!S3333</f>
        <v>783</v>
      </c>
      <c r="G451" s="101">
        <f>+'Ark1'!T3333</f>
        <v>3.8849884641147128</v>
      </c>
      <c r="H451" s="101">
        <f>+'Ark1'!U3333</f>
        <v>4.1733055587023591</v>
      </c>
      <c r="I451" s="101">
        <f>+'Ark1'!Y3333</f>
        <v>154.55453384418902</v>
      </c>
      <c r="J451" s="101">
        <f>+'Ark1'!AA3333</f>
        <v>34.767636288423319</v>
      </c>
      <c r="K451" s="101">
        <f t="shared" si="14"/>
        <v>2.8100824335307095</v>
      </c>
      <c r="L451" s="65">
        <f t="shared" si="15"/>
        <v>2.1162162162162161</v>
      </c>
      <c r="M451" s="39"/>
      <c r="P451"/>
      <c r="Q451"/>
      <c r="R451"/>
      <c r="S451"/>
      <c r="T451"/>
      <c r="U451"/>
      <c r="V451"/>
      <c r="W451"/>
    </row>
    <row r="452" spans="1:23">
      <c r="A452" s="39"/>
      <c r="B452" s="47">
        <f>+'Ark1'!C3334</f>
        <v>2012</v>
      </c>
      <c r="C452" s="47">
        <f>+'Ark1'!M3334</f>
        <v>56</v>
      </c>
      <c r="D452" s="47">
        <f>+'Ark1'!Q3334</f>
        <v>375</v>
      </c>
      <c r="E452" s="65">
        <f>+'Ark1'!R3334</f>
        <v>1023</v>
      </c>
      <c r="F452" s="65">
        <f>+'Ark1'!S3334</f>
        <v>1023</v>
      </c>
      <c r="G452" s="101">
        <f>+'Ark1'!T3334</f>
        <v>5.0757895259123265</v>
      </c>
      <c r="H452" s="101">
        <f>+'Ark1'!U3334</f>
        <v>5.4044934966360243</v>
      </c>
      <c r="I452" s="101">
        <f>+'Ark1'!Y3334</f>
        <v>153.19433040078201</v>
      </c>
      <c r="J452" s="101">
        <f>+'Ark1'!AA3334</f>
        <v>33.442306239903793</v>
      </c>
      <c r="K452" s="101">
        <f t="shared" si="14"/>
        <v>2.7356130428711074</v>
      </c>
      <c r="L452" s="65">
        <f t="shared" si="15"/>
        <v>2.7280000000000002</v>
      </c>
      <c r="M452" s="39"/>
      <c r="P452"/>
      <c r="Q452"/>
      <c r="R452"/>
      <c r="S452"/>
      <c r="T452"/>
      <c r="U452"/>
      <c r="V452"/>
      <c r="W452"/>
    </row>
    <row r="453" spans="1:23">
      <c r="A453" s="39"/>
      <c r="B453" s="47">
        <f>+'Ark1'!C3335</f>
        <v>2012</v>
      </c>
      <c r="C453" s="47">
        <f>+'Ark1'!M3335</f>
        <v>57</v>
      </c>
      <c r="D453" s="47">
        <f>+'Ark1'!Q3335</f>
        <v>455</v>
      </c>
      <c r="E453" s="65">
        <f>+'Ark1'!R3335</f>
        <v>1280</v>
      </c>
      <c r="F453" s="65">
        <f>+'Ark1'!S3335</f>
        <v>1280</v>
      </c>
      <c r="G453" s="101">
        <f>+'Ark1'!T3335</f>
        <v>6.3509389962539364</v>
      </c>
      <c r="H453" s="101">
        <f>+'Ark1'!U3335</f>
        <v>6.4188330896069772</v>
      </c>
      <c r="I453" s="101">
        <f>+'Ark1'!Y3335</f>
        <v>145.41507812500001</v>
      </c>
      <c r="J453" s="101">
        <f>+'Ark1'!AA3335</f>
        <v>32.099078050820431</v>
      </c>
      <c r="K453" s="101">
        <f t="shared" si="14"/>
        <v>2.5511417214912284</v>
      </c>
      <c r="L453" s="65">
        <f t="shared" si="15"/>
        <v>2.8131868131868134</v>
      </c>
      <c r="M453" s="39"/>
      <c r="P453"/>
      <c r="Q453"/>
      <c r="R453"/>
      <c r="S453"/>
      <c r="T453"/>
      <c r="U453"/>
      <c r="V453"/>
      <c r="W453"/>
    </row>
    <row r="454" spans="1:23">
      <c r="A454" s="39"/>
      <c r="B454" s="47">
        <f>+'Ark1'!C3336</f>
        <v>2012</v>
      </c>
      <c r="C454" s="47">
        <f>+'Ark1'!M3336</f>
        <v>58</v>
      </c>
      <c r="D454" s="47">
        <f>+'Ark1'!Q3336</f>
        <v>508</v>
      </c>
      <c r="E454" s="65">
        <f>+'Ark1'!R3336</f>
        <v>1643</v>
      </c>
      <c r="F454" s="65">
        <f>+'Ark1'!S3336</f>
        <v>1643</v>
      </c>
      <c r="G454" s="101">
        <f>+'Ark1'!T3336</f>
        <v>8.1520256022228281</v>
      </c>
      <c r="H454" s="101">
        <f>+'Ark1'!U3336</f>
        <v>8.2041411236793369</v>
      </c>
      <c r="I454" s="101">
        <f>+'Ark1'!Y3336</f>
        <v>144.79677419354817</v>
      </c>
      <c r="J454" s="101">
        <f>+'Ark1'!AA3336</f>
        <v>31.904791918369575</v>
      </c>
      <c r="K454" s="101">
        <f t="shared" si="14"/>
        <v>2.4964961067853135</v>
      </c>
      <c r="L454" s="65">
        <f t="shared" si="15"/>
        <v>3.234251968503937</v>
      </c>
      <c r="M454" s="39"/>
      <c r="P454"/>
      <c r="Q454"/>
      <c r="R454"/>
      <c r="S454"/>
      <c r="T454"/>
      <c r="U454"/>
      <c r="V454"/>
      <c r="W454"/>
    </row>
    <row r="455" spans="1:23">
      <c r="A455" s="39"/>
      <c r="B455" s="47">
        <f>+'Ark1'!C3337</f>
        <v>2012</v>
      </c>
      <c r="C455" s="47">
        <f>+'Ark1'!M3337</f>
        <v>59</v>
      </c>
      <c r="D455" s="47">
        <f>+'Ark1'!Q3337</f>
        <v>503</v>
      </c>
      <c r="E455" s="65">
        <f>+'Ark1'!R3337</f>
        <v>1957</v>
      </c>
      <c r="F455" s="65">
        <f>+'Ark1'!S3337</f>
        <v>1957</v>
      </c>
      <c r="G455" s="101">
        <f>+'Ark1'!T3337</f>
        <v>9.7099903247413764</v>
      </c>
      <c r="H455" s="101">
        <f>+'Ark1'!U3337</f>
        <v>9.628813472523742</v>
      </c>
      <c r="I455" s="101">
        <f>+'Ark1'!Y3337</f>
        <v>142.6741440981092</v>
      </c>
      <c r="J455" s="101">
        <f>+'Ark1'!AA3337</f>
        <v>30.129329913694281</v>
      </c>
      <c r="K455" s="101">
        <f t="shared" si="14"/>
        <v>2.4182058321713424</v>
      </c>
      <c r="L455" s="65">
        <f t="shared" si="15"/>
        <v>3.8906560636182901</v>
      </c>
      <c r="M455" s="39"/>
      <c r="P455"/>
      <c r="Q455"/>
      <c r="R455"/>
      <c r="S455"/>
      <c r="T455"/>
      <c r="U455"/>
      <c r="V455"/>
      <c r="W455"/>
    </row>
    <row r="456" spans="1:23">
      <c r="A456" s="39"/>
      <c r="B456" s="47">
        <f>+'Ark1'!C3338</f>
        <v>2012</v>
      </c>
      <c r="C456" s="47">
        <f>+'Ark1'!M3338</f>
        <v>60</v>
      </c>
      <c r="D456" s="47">
        <f>+'Ark1'!Q3338</f>
        <v>575</v>
      </c>
      <c r="E456" s="65">
        <f>+'Ark1'!R3338</f>
        <v>2335.5</v>
      </c>
      <c r="F456" s="65">
        <f>+'Ark1'!S3338</f>
        <v>2335.5</v>
      </c>
      <c r="G456" s="101">
        <f>+'Ark1'!T3338</f>
        <v>11.587982832618028</v>
      </c>
      <c r="H456" s="101">
        <f>+'Ark1'!U3338</f>
        <v>11.240393845232829</v>
      </c>
      <c r="I456" s="101">
        <f>+'Ark1'!Y3338</f>
        <v>139.56129308499268</v>
      </c>
      <c r="J456" s="101">
        <f>+'Ark1'!AA3338</f>
        <v>28.819733695253873</v>
      </c>
      <c r="K456" s="101">
        <f t="shared" si="14"/>
        <v>2.3260215514165448</v>
      </c>
      <c r="L456" s="65">
        <f t="shared" si="15"/>
        <v>4.0617391304347823</v>
      </c>
      <c r="M456" s="39"/>
      <c r="P456"/>
      <c r="Q456"/>
      <c r="R456"/>
      <c r="S456"/>
      <c r="T456"/>
      <c r="U456"/>
      <c r="V456"/>
      <c r="W456"/>
    </row>
    <row r="457" spans="1:23">
      <c r="A457" s="39"/>
      <c r="B457" s="47">
        <f>+'Ark1'!C3339</f>
        <v>2012</v>
      </c>
      <c r="C457" s="47">
        <f>+'Ark1'!M3339</f>
        <v>61</v>
      </c>
      <c r="D457" s="47">
        <f>+'Ark1'!Q3339</f>
        <v>534</v>
      </c>
      <c r="E457" s="65">
        <f>+'Ark1'!R3339</f>
        <v>1939</v>
      </c>
      <c r="F457" s="65">
        <f>+'Ark1'!S3339</f>
        <v>1939</v>
      </c>
      <c r="G457" s="101">
        <f>+'Ark1'!T3339</f>
        <v>9.6206802451065521</v>
      </c>
      <c r="H457" s="101">
        <f>+'Ark1'!U3339</f>
        <v>9.2413204709272403</v>
      </c>
      <c r="I457" s="101">
        <f>+'Ark1'!Y3339</f>
        <v>138.20366168127896</v>
      </c>
      <c r="J457" s="101">
        <f>+'Ark1'!AA3339</f>
        <v>27.427994756077243</v>
      </c>
      <c r="K457" s="101">
        <f t="shared" si="14"/>
        <v>2.2656337980537535</v>
      </c>
      <c r="L457" s="65">
        <f t="shared" si="15"/>
        <v>3.6310861423220975</v>
      </c>
      <c r="M457" s="39"/>
      <c r="P457"/>
      <c r="Q457"/>
      <c r="R457"/>
      <c r="S457"/>
      <c r="T457"/>
      <c r="U457"/>
      <c r="V457"/>
      <c r="W457"/>
    </row>
    <row r="458" spans="1:23">
      <c r="A458" s="39"/>
      <c r="B458" s="47">
        <f>+'Ark1'!C3340</f>
        <v>2012</v>
      </c>
      <c r="C458" s="47">
        <f>+'Ark1'!M3340</f>
        <v>62</v>
      </c>
      <c r="D458" s="47">
        <f>+'Ark1'!Q3340</f>
        <v>528</v>
      </c>
      <c r="E458" s="65">
        <f>+'Ark1'!R3340</f>
        <v>2002</v>
      </c>
      <c r="F458" s="65">
        <f>+'Ark1'!S3340</f>
        <v>2002</v>
      </c>
      <c r="G458" s="101">
        <f>+'Ark1'!T3340</f>
        <v>9.9332655238284246</v>
      </c>
      <c r="H458" s="101">
        <f>+'Ark1'!U3340</f>
        <v>9.4296113638037031</v>
      </c>
      <c r="I458" s="101">
        <f>+'Ark1'!Y3340</f>
        <v>136.58186813186828</v>
      </c>
      <c r="J458" s="101">
        <f>+'Ark1'!AA3340</f>
        <v>27.024445697208421</v>
      </c>
      <c r="K458" s="101">
        <f t="shared" si="14"/>
        <v>2.2029333569656173</v>
      </c>
      <c r="L458" s="65">
        <f t="shared" si="15"/>
        <v>3.7916666666666665</v>
      </c>
      <c r="M458" s="39"/>
      <c r="P458"/>
      <c r="Q458"/>
      <c r="R458"/>
      <c r="S458"/>
      <c r="T458"/>
      <c r="U458"/>
      <c r="V458"/>
      <c r="W458"/>
    </row>
    <row r="459" spans="1:23">
      <c r="A459" s="39"/>
      <c r="B459" s="47">
        <f>+'Ark1'!C3341</f>
        <v>2012</v>
      </c>
      <c r="C459" s="47">
        <f>+'Ark1'!M3341</f>
        <v>63</v>
      </c>
      <c r="D459" s="47">
        <f>+'Ark1'!Q3341</f>
        <v>465</v>
      </c>
      <c r="E459" s="65">
        <f>+'Ark1'!R3341</f>
        <v>1685</v>
      </c>
      <c r="F459" s="65">
        <f>+'Ark1'!S3341</f>
        <v>1685</v>
      </c>
      <c r="G459" s="101">
        <f>+'Ark1'!T3341</f>
        <v>8.360415788037411</v>
      </c>
      <c r="H459" s="101">
        <f>+'Ark1'!U3341</f>
        <v>7.7461080082772193</v>
      </c>
      <c r="I459" s="101">
        <f>+'Ark1'!Y3341</f>
        <v>133.30516320474797</v>
      </c>
      <c r="J459" s="101">
        <f>+'Ark1'!AA3341</f>
        <v>25.876423570180958</v>
      </c>
      <c r="K459" s="101">
        <f t="shared" si="14"/>
        <v>2.1159549715039359</v>
      </c>
      <c r="L459" s="65">
        <f t="shared" si="15"/>
        <v>3.6236559139784945</v>
      </c>
      <c r="M459" s="39"/>
      <c r="P459"/>
      <c r="Q459"/>
      <c r="R459"/>
      <c r="S459"/>
      <c r="T459"/>
      <c r="U459"/>
      <c r="V459"/>
      <c r="W459"/>
    </row>
    <row r="460" spans="1:23">
      <c r="A460" s="39"/>
      <c r="B460" s="47">
        <f>+'Ark1'!C3342</f>
        <v>2012</v>
      </c>
      <c r="C460" s="47">
        <f>+'Ark1'!M3342</f>
        <v>64</v>
      </c>
      <c r="D460" s="47">
        <f>+'Ark1'!Q3342</f>
        <v>392</v>
      </c>
      <c r="E460" s="65">
        <f>+'Ark1'!R3342</f>
        <v>1321</v>
      </c>
      <c r="F460" s="65">
        <f>+'Ark1'!S3342</f>
        <v>1321</v>
      </c>
      <c r="G460" s="101">
        <f>+'Ark1'!T3342</f>
        <v>6.5543675109776958</v>
      </c>
      <c r="H460" s="101">
        <f>+'Ark1'!U3342</f>
        <v>6.0566800418723048</v>
      </c>
      <c r="I460" s="101">
        <f>+'Ark1'!Y3342</f>
        <v>132.95208175624521</v>
      </c>
      <c r="J460" s="101">
        <f>+'Ark1'!AA3342</f>
        <v>24.659368376585554</v>
      </c>
      <c r="K460" s="101">
        <f t="shared" si="14"/>
        <v>2.0773762774413314</v>
      </c>
      <c r="L460" s="65">
        <f t="shared" si="15"/>
        <v>3.3698979591836733</v>
      </c>
      <c r="M460" s="39"/>
      <c r="P460"/>
      <c r="Q460"/>
      <c r="R460"/>
      <c r="S460"/>
      <c r="T460"/>
      <c r="U460"/>
      <c r="V460"/>
      <c r="W460"/>
    </row>
    <row r="461" spans="1:23">
      <c r="A461" s="39"/>
      <c r="B461" s="47">
        <f>+'Ark1'!C3343</f>
        <v>2012</v>
      </c>
      <c r="C461" s="47">
        <f>+'Ark1'!M3343</f>
        <v>65</v>
      </c>
      <c r="D461" s="47">
        <f>+'Ark1'!Q3343</f>
        <v>386</v>
      </c>
      <c r="E461" s="65">
        <f>+'Ark1'!R3343</f>
        <v>1591</v>
      </c>
      <c r="F461" s="65">
        <f>+'Ark1'!S3343</f>
        <v>1591</v>
      </c>
      <c r="G461" s="101">
        <f>+'Ark1'!T3343</f>
        <v>7.8940187055000131</v>
      </c>
      <c r="H461" s="101">
        <f>+'Ark1'!U3343</f>
        <v>7.207120154591669</v>
      </c>
      <c r="I461" s="101">
        <f>+'Ark1'!Y3343</f>
        <v>131.35751099937181</v>
      </c>
      <c r="J461" s="101">
        <f>+'Ark1'!AA3343</f>
        <v>23.634620864769222</v>
      </c>
      <c r="K461" s="101">
        <f t="shared" si="14"/>
        <v>2.0208847846057201</v>
      </c>
      <c r="L461" s="65">
        <f t="shared" si="15"/>
        <v>4.1217616580310885</v>
      </c>
      <c r="M461" s="39"/>
      <c r="P461"/>
      <c r="Q461"/>
      <c r="R461"/>
      <c r="S461"/>
      <c r="T461"/>
      <c r="U461"/>
      <c r="V461"/>
      <c r="W461"/>
    </row>
    <row r="462" spans="1:23">
      <c r="A462" s="39"/>
      <c r="B462" s="47">
        <f>+'Ark1'!C3344</f>
        <v>2012</v>
      </c>
      <c r="C462" s="47">
        <f>+'Ark1'!M3344</f>
        <v>66</v>
      </c>
      <c r="D462" s="47">
        <f>+'Ark1'!Q3344</f>
        <v>1</v>
      </c>
      <c r="E462" s="65">
        <f>+'Ark1'!R3344</f>
        <v>1</v>
      </c>
      <c r="F462" s="65">
        <f>+'Ark1'!S3344</f>
        <v>1</v>
      </c>
      <c r="G462" s="101">
        <f>+'Ark1'!T3344</f>
        <v>4.9616710908233887E-3</v>
      </c>
      <c r="H462" s="101">
        <f>+'Ark1'!U3344</f>
        <v>3.4037199866127224E-3</v>
      </c>
      <c r="I462" s="101">
        <f>+'Ark1'!Y3344</f>
        <v>98.7</v>
      </c>
      <c r="J462" s="101">
        <f>+'Ark1'!AA3344</f>
        <v>0</v>
      </c>
      <c r="K462" s="101">
        <f t="shared" si="14"/>
        <v>1.4954545454545456</v>
      </c>
      <c r="L462" s="65">
        <f t="shared" si="15"/>
        <v>1</v>
      </c>
      <c r="M462" s="39"/>
      <c r="P462"/>
      <c r="Q462"/>
      <c r="R462"/>
      <c r="S462"/>
      <c r="T462"/>
      <c r="U462"/>
      <c r="V462"/>
      <c r="W462"/>
    </row>
    <row r="463" spans="1:23">
      <c r="A463" s="39"/>
      <c r="B463" s="47">
        <f>+'Ark1'!C3345</f>
        <v>2012</v>
      </c>
      <c r="C463" s="47">
        <f>+'Ark1'!M3345</f>
        <v>67</v>
      </c>
      <c r="D463" s="47">
        <f>+'Ark1'!Q3345</f>
        <v>2</v>
      </c>
      <c r="E463" s="65">
        <f>+'Ark1'!R3345</f>
        <v>2</v>
      </c>
      <c r="F463" s="65">
        <f>+'Ark1'!S3345</f>
        <v>2</v>
      </c>
      <c r="G463" s="101">
        <f>+'Ark1'!T3345</f>
        <v>9.9233421816467774E-3</v>
      </c>
      <c r="H463" s="101">
        <f>+'Ark1'!U3345</f>
        <v>7.0626327584426092E-3</v>
      </c>
      <c r="I463" s="101">
        <f>+'Ark1'!Y3345</f>
        <v>102.4</v>
      </c>
      <c r="J463" s="101">
        <f>+'Ark1'!AA3345</f>
        <v>27.199999999999967</v>
      </c>
      <c r="K463" s="101">
        <f t="shared" si="14"/>
        <v>1.5283582089552239</v>
      </c>
      <c r="L463" s="65">
        <f t="shared" si="15"/>
        <v>1</v>
      </c>
      <c r="M463" s="39"/>
      <c r="P463"/>
      <c r="Q463"/>
      <c r="R463"/>
      <c r="S463"/>
      <c r="T463"/>
      <c r="U463"/>
      <c r="V463"/>
      <c r="W463"/>
    </row>
    <row r="464" spans="1:23">
      <c r="A464" s="39"/>
      <c r="B464" s="47">
        <f>+'Ark1'!C3346</f>
        <v>2012</v>
      </c>
      <c r="C464" s="47">
        <f>+'Ark1'!M3346</f>
        <v>68</v>
      </c>
      <c r="D464" s="47">
        <f>+'Ark1'!Q3346</f>
        <v>0</v>
      </c>
      <c r="E464" s="65">
        <f>+'Ark1'!R3346</f>
        <v>0</v>
      </c>
      <c r="F464" s="65">
        <f>+'Ark1'!S3346</f>
        <v>0</v>
      </c>
      <c r="G464" s="101">
        <f>+'Ark1'!T3346</f>
        <v>0</v>
      </c>
      <c r="H464" s="101">
        <f>+'Ark1'!U3346</f>
        <v>0</v>
      </c>
      <c r="I464" s="101">
        <f>+'Ark1'!Y3346</f>
        <v>0</v>
      </c>
      <c r="J464" s="101">
        <f>+'Ark1'!AA3346</f>
        <v>0</v>
      </c>
      <c r="K464" s="101">
        <f t="shared" si="14"/>
        <v>0</v>
      </c>
      <c r="L464" s="65" t="e">
        <f t="shared" si="15"/>
        <v>#DIV/0!</v>
      </c>
      <c r="M464" s="39"/>
      <c r="P464"/>
      <c r="Q464"/>
      <c r="R464"/>
      <c r="S464"/>
      <c r="T464"/>
      <c r="U464"/>
      <c r="V464"/>
      <c r="W464"/>
    </row>
    <row r="465" spans="1:23">
      <c r="A465" s="39"/>
      <c r="B465" s="47">
        <f>+'Ark1'!C3347</f>
        <v>2011</v>
      </c>
      <c r="C465" s="47">
        <f>+'Ark1'!M3347</f>
        <v>0</v>
      </c>
      <c r="D465" s="47">
        <f>+'Ark1'!Q3347</f>
        <v>36</v>
      </c>
      <c r="E465" s="65">
        <f>+'Ark1'!R3347</f>
        <v>45</v>
      </c>
      <c r="F465" s="65">
        <f>+'Ark1'!S3347</f>
        <v>0</v>
      </c>
      <c r="G465" s="101">
        <f>+'Ark1'!T3347</f>
        <v>0.23131489667934607</v>
      </c>
      <c r="H465" s="101">
        <f>+'Ark1'!U3347</f>
        <v>0</v>
      </c>
      <c r="I465" s="101">
        <f>+'Ark1'!Y3347</f>
        <v>0</v>
      </c>
      <c r="J465" s="101">
        <f>+'Ark1'!AA3347</f>
        <v>0</v>
      </c>
      <c r="K465" s="101" t="e">
        <f t="shared" si="14"/>
        <v>#DIV/0!</v>
      </c>
      <c r="L465" s="65">
        <f t="shared" si="15"/>
        <v>1.25</v>
      </c>
      <c r="M465" s="39"/>
      <c r="P465"/>
      <c r="Q465"/>
      <c r="R465"/>
      <c r="S465"/>
      <c r="T465"/>
      <c r="U465"/>
      <c r="V465"/>
      <c r="W465"/>
    </row>
    <row r="466" spans="1:23">
      <c r="A466" s="39"/>
      <c r="B466">
        <f>+'Ark1'!C3348</f>
        <v>2011</v>
      </c>
      <c r="C466">
        <f>+'Ark1'!M3348</f>
        <v>35</v>
      </c>
      <c r="D466">
        <f>+'Ark1'!Q3348</f>
        <v>10</v>
      </c>
      <c r="E466" s="9">
        <f>+'Ark1'!R3348</f>
        <v>12</v>
      </c>
      <c r="F466" s="9">
        <f>+'Ark1'!S3348</f>
        <v>12</v>
      </c>
      <c r="G466" s="96">
        <f>+'Ark1'!T3348</f>
        <v>6.1683972447825641E-2</v>
      </c>
      <c r="H466" s="96">
        <f>+'Ark1'!U3348</f>
        <v>9.2736252536703923E-2</v>
      </c>
      <c r="I466" s="96">
        <f>+'Ark1'!Y3348</f>
        <v>214.84166666666661</v>
      </c>
      <c r="J466" s="96">
        <f>+'Ark1'!AA3348</f>
        <v>56.634110132989278</v>
      </c>
      <c r="K466" s="96">
        <f t="shared" si="14"/>
        <v>6.1383333333333319</v>
      </c>
      <c r="L466" s="9">
        <f t="shared" si="15"/>
        <v>1.2</v>
      </c>
      <c r="M466" s="39"/>
      <c r="P466"/>
      <c r="Q466"/>
      <c r="R466"/>
      <c r="S466"/>
      <c r="T466"/>
      <c r="U466"/>
      <c r="V466"/>
      <c r="W466"/>
    </row>
    <row r="467" spans="1:23">
      <c r="A467" s="39"/>
      <c r="B467">
        <f>+'Ark1'!C3349</f>
        <v>2011</v>
      </c>
      <c r="C467">
        <f>+'Ark1'!M3349</f>
        <v>36</v>
      </c>
      <c r="D467">
        <f>+'Ark1'!Q3349</f>
        <v>5</v>
      </c>
      <c r="E467" s="9">
        <f>+'Ark1'!R3349</f>
        <v>5</v>
      </c>
      <c r="F467" s="9">
        <f>+'Ark1'!S3349</f>
        <v>5</v>
      </c>
      <c r="G467" s="96">
        <f>+'Ark1'!T3349</f>
        <v>2.5701655186594015E-2</v>
      </c>
      <c r="H467" s="96">
        <f>+'Ark1'!U3349</f>
        <v>4.2258465334983057E-2</v>
      </c>
      <c r="I467" s="96">
        <f>+'Ark1'!Y3349</f>
        <v>234.96</v>
      </c>
      <c r="J467" s="96">
        <f>+'Ark1'!AA3349</f>
        <v>7.2417125046497057</v>
      </c>
      <c r="K467" s="96">
        <f t="shared" si="14"/>
        <v>6.5266666666666673</v>
      </c>
      <c r="L467" s="9">
        <f t="shared" si="15"/>
        <v>1</v>
      </c>
      <c r="M467" s="39"/>
      <c r="P467"/>
      <c r="Q467"/>
      <c r="R467"/>
      <c r="S467"/>
      <c r="T467"/>
      <c r="U467"/>
      <c r="V467"/>
      <c r="W467"/>
    </row>
    <row r="468" spans="1:23">
      <c r="A468" s="39"/>
      <c r="B468">
        <f>+'Ark1'!C3350</f>
        <v>2011</v>
      </c>
      <c r="C468">
        <f>+'Ark1'!M3350</f>
        <v>37</v>
      </c>
      <c r="D468">
        <f>+'Ark1'!Q3350</f>
        <v>5</v>
      </c>
      <c r="E468" s="9">
        <f>+'Ark1'!R3350</f>
        <v>5</v>
      </c>
      <c r="F468" s="9">
        <f>+'Ark1'!S3350</f>
        <v>5</v>
      </c>
      <c r="G468" s="96">
        <f>+'Ark1'!T3350</f>
        <v>2.5701655186594015E-2</v>
      </c>
      <c r="H468" s="96">
        <f>+'Ark1'!U3350</f>
        <v>3.2445638178545046E-2</v>
      </c>
      <c r="I468" s="96">
        <f>+'Ark1'!Y3350</f>
        <v>180.4</v>
      </c>
      <c r="J468" s="96">
        <f>+'Ark1'!AA3350</f>
        <v>48.418302324637537</v>
      </c>
      <c r="K468" s="96">
        <f t="shared" si="14"/>
        <v>4.8756756756756756</v>
      </c>
      <c r="L468" s="9">
        <f t="shared" si="15"/>
        <v>1</v>
      </c>
      <c r="M468" s="39"/>
      <c r="P468"/>
      <c r="Q468"/>
      <c r="R468"/>
      <c r="S468"/>
      <c r="T468"/>
      <c r="U468"/>
      <c r="V468"/>
      <c r="W468"/>
    </row>
    <row r="469" spans="1:23">
      <c r="A469" s="39"/>
      <c r="B469">
        <f>+'Ark1'!C3351</f>
        <v>2011</v>
      </c>
      <c r="C469">
        <f>+'Ark1'!M3351</f>
        <v>38</v>
      </c>
      <c r="D469">
        <f>+'Ark1'!Q3351</f>
        <v>8</v>
      </c>
      <c r="E469" s="9">
        <f>+'Ark1'!R3351</f>
        <v>9</v>
      </c>
      <c r="F469" s="9">
        <f>+'Ark1'!S3351</f>
        <v>9</v>
      </c>
      <c r="G469" s="96">
        <f>+'Ark1'!T3351</f>
        <v>4.6262979335869217E-2</v>
      </c>
      <c r="H469" s="96">
        <f>+'Ark1'!U3351</f>
        <v>6.6473990414580048E-2</v>
      </c>
      <c r="I469" s="96">
        <f>+'Ark1'!Y3351</f>
        <v>205.33333333333329</v>
      </c>
      <c r="J469" s="96">
        <f>+'Ark1'!AA3351</f>
        <v>23.582432256048641</v>
      </c>
      <c r="K469" s="96">
        <f t="shared" si="14"/>
        <v>5.4035087719298236</v>
      </c>
      <c r="L469" s="9">
        <f t="shared" si="15"/>
        <v>1.125</v>
      </c>
      <c r="M469" s="39"/>
      <c r="P469"/>
      <c r="Q469"/>
      <c r="R469"/>
      <c r="S469"/>
      <c r="T469"/>
      <c r="U469"/>
      <c r="V469"/>
      <c r="W469"/>
    </row>
    <row r="470" spans="1:23">
      <c r="A470" s="39"/>
      <c r="B470">
        <f>+'Ark1'!C3352</f>
        <v>2011</v>
      </c>
      <c r="C470">
        <f>+'Ark1'!M3352</f>
        <v>39</v>
      </c>
      <c r="D470">
        <f>+'Ark1'!Q3352</f>
        <v>13</v>
      </c>
      <c r="E470" s="9">
        <f>+'Ark1'!R3352</f>
        <v>13</v>
      </c>
      <c r="F470" s="9">
        <f>+'Ark1'!S3352</f>
        <v>13</v>
      </c>
      <c r="G470" s="96">
        <f>+'Ark1'!T3352</f>
        <v>6.6824303485144426E-2</v>
      </c>
      <c r="H470" s="96">
        <f>+'Ark1'!U3352</f>
        <v>0.10294475820751448</v>
      </c>
      <c r="I470" s="96">
        <f>+'Ark1'!Y3352</f>
        <v>220.14615384615379</v>
      </c>
      <c r="J470" s="96">
        <f>+'Ark1'!AA3352</f>
        <v>30.346451202598953</v>
      </c>
      <c r="K470" s="96">
        <f t="shared" si="14"/>
        <v>5.6447731755424053</v>
      </c>
      <c r="L470" s="9">
        <f t="shared" si="15"/>
        <v>1</v>
      </c>
      <c r="M470" s="39"/>
      <c r="P470"/>
      <c r="Q470"/>
      <c r="R470"/>
      <c r="S470"/>
      <c r="T470"/>
      <c r="U470"/>
      <c r="V470"/>
      <c r="W470"/>
    </row>
    <row r="471" spans="1:23">
      <c r="A471" s="39"/>
      <c r="B471">
        <f>+'Ark1'!C3353</f>
        <v>2011</v>
      </c>
      <c r="C471">
        <f>+'Ark1'!M3353</f>
        <v>40</v>
      </c>
      <c r="D471">
        <f>+'Ark1'!Q3353</f>
        <v>15</v>
      </c>
      <c r="E471" s="9">
        <f>+'Ark1'!R3353</f>
        <v>15</v>
      </c>
      <c r="F471" s="9">
        <f>+'Ark1'!S3353</f>
        <v>15</v>
      </c>
      <c r="G471" s="96">
        <f>+'Ark1'!T3353</f>
        <v>7.7104965559782052E-2</v>
      </c>
      <c r="H471" s="96">
        <f>+'Ark1'!U3353</f>
        <v>0.11728270873741252</v>
      </c>
      <c r="I471" s="96">
        <f>+'Ark1'!Y3353</f>
        <v>217.36666666666673</v>
      </c>
      <c r="J471" s="96">
        <f>+'Ark1'!AA3353</f>
        <v>24.742801422276539</v>
      </c>
      <c r="K471" s="96">
        <f t="shared" si="14"/>
        <v>5.4341666666666679</v>
      </c>
      <c r="L471" s="9">
        <f t="shared" si="15"/>
        <v>1</v>
      </c>
      <c r="M471" s="39"/>
      <c r="P471"/>
      <c r="Q471"/>
      <c r="R471"/>
      <c r="S471"/>
      <c r="T471"/>
      <c r="U471"/>
      <c r="V471"/>
      <c r="W471"/>
    </row>
    <row r="472" spans="1:23">
      <c r="A472" s="39"/>
      <c r="B472">
        <f>+'Ark1'!C3354</f>
        <v>2011</v>
      </c>
      <c r="C472">
        <f>+'Ark1'!M3354</f>
        <v>41</v>
      </c>
      <c r="D472">
        <f>+'Ark1'!Q3354</f>
        <v>19</v>
      </c>
      <c r="E472" s="9">
        <f>+'Ark1'!R3354</f>
        <v>20</v>
      </c>
      <c r="F472" s="9">
        <f>+'Ark1'!S3354</f>
        <v>20</v>
      </c>
      <c r="G472" s="96">
        <f>+'Ark1'!T3354</f>
        <v>0.10280662074637606</v>
      </c>
      <c r="H472" s="96">
        <f>+'Ark1'!U3354</f>
        <v>0.15461677510715957</v>
      </c>
      <c r="I472" s="96">
        <f>+'Ark1'!Y3354</f>
        <v>214.92</v>
      </c>
      <c r="J472" s="96">
        <f>+'Ark1'!AA3354</f>
        <v>25.904914591636871</v>
      </c>
      <c r="K472" s="96">
        <f t="shared" si="14"/>
        <v>5.2419512195121944</v>
      </c>
      <c r="L472" s="9">
        <f t="shared" si="15"/>
        <v>1.0526315789473684</v>
      </c>
      <c r="M472" s="39"/>
      <c r="P472"/>
      <c r="Q472"/>
      <c r="R472"/>
      <c r="S472"/>
      <c r="T472"/>
      <c r="U472"/>
      <c r="V472"/>
      <c r="W472"/>
    </row>
    <row r="473" spans="1:23">
      <c r="A473" s="39"/>
      <c r="B473">
        <f>+'Ark1'!C3355</f>
        <v>2011</v>
      </c>
      <c r="C473">
        <f>+'Ark1'!M3355</f>
        <v>42</v>
      </c>
      <c r="D473">
        <f>+'Ark1'!Q3355</f>
        <v>25</v>
      </c>
      <c r="E473" s="9">
        <f>+'Ark1'!R3355</f>
        <v>26</v>
      </c>
      <c r="F473" s="9">
        <f>+'Ark1'!S3355</f>
        <v>26</v>
      </c>
      <c r="G473" s="96">
        <f>+'Ark1'!T3355</f>
        <v>0.13364860697028888</v>
      </c>
      <c r="H473" s="96">
        <f>+'Ark1'!U3355</f>
        <v>0.19046524850930813</v>
      </c>
      <c r="I473" s="96">
        <f>+'Ark1'!Y3355</f>
        <v>203.65384615384613</v>
      </c>
      <c r="J473" s="96">
        <f>+'Ark1'!AA3355</f>
        <v>27.016451266834775</v>
      </c>
      <c r="K473" s="96">
        <f t="shared" si="14"/>
        <v>4.8489010989010985</v>
      </c>
      <c r="L473" s="9">
        <f t="shared" si="15"/>
        <v>1.04</v>
      </c>
      <c r="M473" s="39"/>
      <c r="P473"/>
      <c r="Q473"/>
      <c r="R473"/>
      <c r="S473"/>
      <c r="T473"/>
      <c r="U473"/>
      <c r="V473"/>
      <c r="W473"/>
    </row>
    <row r="474" spans="1:23">
      <c r="A474" s="39"/>
      <c r="B474">
        <f>+'Ark1'!C3356</f>
        <v>2011</v>
      </c>
      <c r="C474">
        <f>+'Ark1'!M3356</f>
        <v>43</v>
      </c>
      <c r="D474">
        <f>+'Ark1'!Q3356</f>
        <v>22</v>
      </c>
      <c r="E474" s="9">
        <f>+'Ark1'!R3356</f>
        <v>23</v>
      </c>
      <c r="F474" s="9">
        <f>+'Ark1'!S3356</f>
        <v>23</v>
      </c>
      <c r="G474" s="96">
        <f>+'Ark1'!T3356</f>
        <v>0.11822761385833248</v>
      </c>
      <c r="H474" s="96">
        <f>+'Ark1'!U3356</f>
        <v>0.16195481301006781</v>
      </c>
      <c r="I474" s="96">
        <f>+'Ark1'!Y3356</f>
        <v>195.75652173913045</v>
      </c>
      <c r="J474" s="96">
        <f>+'Ark1'!AA3356</f>
        <v>33.130477576144905</v>
      </c>
      <c r="K474" s="96">
        <f t="shared" si="14"/>
        <v>4.5524772497472199</v>
      </c>
      <c r="L474" s="9">
        <f t="shared" si="15"/>
        <v>1.0454545454545454</v>
      </c>
      <c r="M474" s="39"/>
      <c r="P474"/>
      <c r="Q474"/>
      <c r="R474"/>
      <c r="S474"/>
      <c r="T474"/>
      <c r="U474"/>
      <c r="V474"/>
      <c r="W474"/>
    </row>
    <row r="475" spans="1:23">
      <c r="A475" s="39"/>
      <c r="B475">
        <f>+'Ark1'!C3357</f>
        <v>2011</v>
      </c>
      <c r="C475">
        <f>+'Ark1'!M3357</f>
        <v>44</v>
      </c>
      <c r="D475">
        <f>+'Ark1'!Q3357</f>
        <v>41</v>
      </c>
      <c r="E475" s="9">
        <f>+'Ark1'!R3357</f>
        <v>42</v>
      </c>
      <c r="F475" s="9">
        <f>+'Ark1'!S3357</f>
        <v>42</v>
      </c>
      <c r="G475" s="96">
        <f>+'Ark1'!T3357</f>
        <v>0.21589390356738969</v>
      </c>
      <c r="H475" s="96">
        <f>+'Ark1'!U3357</f>
        <v>0.28357200001856098</v>
      </c>
      <c r="I475" s="96">
        <f>+'Ark1'!Y3357</f>
        <v>187.70000000000005</v>
      </c>
      <c r="J475" s="96">
        <f>+'Ark1'!AA3357</f>
        <v>30.862212987343561</v>
      </c>
      <c r="K475" s="96">
        <f t="shared" si="14"/>
        <v>4.2659090909090915</v>
      </c>
      <c r="L475" s="9">
        <f t="shared" si="15"/>
        <v>1.024390243902439</v>
      </c>
      <c r="M475" s="39"/>
      <c r="P475"/>
      <c r="Q475"/>
      <c r="R475"/>
      <c r="S475"/>
      <c r="T475"/>
      <c r="U475"/>
      <c r="V475"/>
      <c r="W475"/>
    </row>
    <row r="476" spans="1:23">
      <c r="A476" s="39"/>
      <c r="B476">
        <f>+'Ark1'!C3358</f>
        <v>2011</v>
      </c>
      <c r="C476">
        <f>+'Ark1'!M3358</f>
        <v>45</v>
      </c>
      <c r="D476">
        <f>+'Ark1'!Q3358</f>
        <v>42</v>
      </c>
      <c r="E476" s="9">
        <f>+'Ark1'!R3358</f>
        <v>50</v>
      </c>
      <c r="F476" s="9">
        <f>+'Ark1'!S3358</f>
        <v>50</v>
      </c>
      <c r="G476" s="96">
        <f>+'Ark1'!T3358</f>
        <v>0.25701655186594013</v>
      </c>
      <c r="H476" s="96">
        <f>+'Ark1'!U3358</f>
        <v>0.35298120559430429</v>
      </c>
      <c r="I476" s="96">
        <f>+'Ark1'!Y3358</f>
        <v>196.26000000000005</v>
      </c>
      <c r="J476" s="96">
        <f>+'Ark1'!AA3358</f>
        <v>41.07691322385319</v>
      </c>
      <c r="K476" s="96">
        <f t="shared" si="14"/>
        <v>4.3613333333333344</v>
      </c>
      <c r="L476" s="9">
        <f t="shared" si="15"/>
        <v>1.1904761904761905</v>
      </c>
      <c r="M476" s="39"/>
      <c r="P476"/>
      <c r="Q476"/>
      <c r="R476"/>
      <c r="S476"/>
      <c r="T476"/>
      <c r="U476"/>
      <c r="V476"/>
      <c r="W476"/>
    </row>
    <row r="477" spans="1:23">
      <c r="A477" s="39"/>
      <c r="B477">
        <f>+'Ark1'!C3359</f>
        <v>2011</v>
      </c>
      <c r="C477">
        <f>+'Ark1'!M3359</f>
        <v>46</v>
      </c>
      <c r="D477">
        <f>+'Ark1'!Q3359</f>
        <v>69</v>
      </c>
      <c r="E477" s="9">
        <f>+'Ark1'!R3359</f>
        <v>79</v>
      </c>
      <c r="F477" s="9">
        <f>+'Ark1'!S3359</f>
        <v>79</v>
      </c>
      <c r="G477" s="96">
        <f>+'Ark1'!T3359</f>
        <v>0.40608615194818554</v>
      </c>
      <c r="H477" s="96">
        <f>+'Ark1'!U3359</f>
        <v>0.53057251407689265</v>
      </c>
      <c r="I477" s="96">
        <f>+'Ark1'!Y3359</f>
        <v>186.71012658227849</v>
      </c>
      <c r="J477" s="96">
        <f>+'Ark1'!AA3359</f>
        <v>35.280162945376645</v>
      </c>
      <c r="K477" s="96">
        <f t="shared" si="14"/>
        <v>4.0589157952669241</v>
      </c>
      <c r="L477" s="9">
        <f t="shared" si="15"/>
        <v>1.144927536231884</v>
      </c>
      <c r="M477" s="39"/>
      <c r="P477"/>
      <c r="Q477"/>
      <c r="R477"/>
      <c r="S477"/>
      <c r="T477"/>
      <c r="U477"/>
      <c r="V477"/>
      <c r="W477"/>
    </row>
    <row r="478" spans="1:23">
      <c r="A478" s="39"/>
      <c r="B478">
        <f>+'Ark1'!C3360</f>
        <v>2011</v>
      </c>
      <c r="C478">
        <f>+'Ark1'!M3360</f>
        <v>47</v>
      </c>
      <c r="D478">
        <f>+'Ark1'!Q3360</f>
        <v>75</v>
      </c>
      <c r="E478" s="9">
        <f>+'Ark1'!R3360</f>
        <v>93</v>
      </c>
      <c r="F478" s="9">
        <f>+'Ark1'!S3360</f>
        <v>91</v>
      </c>
      <c r="G478" s="96">
        <f>+'Ark1'!T3360</f>
        <v>0.47805078647064864</v>
      </c>
      <c r="H478" s="96">
        <f>+'Ark1'!U3360</f>
        <v>0.61055353014118852</v>
      </c>
      <c r="I478" s="96">
        <f>+'Ark1'!Y3360</f>
        <v>182.51182795698924</v>
      </c>
      <c r="J478" s="96">
        <f>+'Ark1'!AA3360</f>
        <v>34.000594942833096</v>
      </c>
      <c r="K478" s="96">
        <f t="shared" si="14"/>
        <v>3.8832303820636009</v>
      </c>
      <c r="L478" s="9">
        <f t="shared" si="15"/>
        <v>1.24</v>
      </c>
      <c r="M478" s="39"/>
      <c r="P478"/>
      <c r="Q478"/>
      <c r="R478"/>
      <c r="S478"/>
      <c r="T478"/>
      <c r="U478"/>
      <c r="V478"/>
      <c r="W478"/>
    </row>
    <row r="479" spans="1:23">
      <c r="A479" s="39"/>
      <c r="B479">
        <f>+'Ark1'!C3361</f>
        <v>2011</v>
      </c>
      <c r="C479">
        <f>+'Ark1'!M3361</f>
        <v>48</v>
      </c>
      <c r="D479">
        <f>+'Ark1'!Q3361</f>
        <v>110</v>
      </c>
      <c r="E479" s="9">
        <f>+'Ark1'!R3361</f>
        <v>149</v>
      </c>
      <c r="F479" s="9">
        <f>+'Ark1'!S3361</f>
        <v>144</v>
      </c>
      <c r="G479" s="96">
        <f>+'Ark1'!T3361</f>
        <v>0.76590932456050176</v>
      </c>
      <c r="H479" s="96">
        <f>+'Ark1'!U3361</f>
        <v>0.93388762377678203</v>
      </c>
      <c r="I479" s="96">
        <f>+'Ark1'!Y3361</f>
        <v>174.2442953020134</v>
      </c>
      <c r="J479" s="96">
        <f>+'Ark1'!AA3361</f>
        <v>37.973126056056287</v>
      </c>
      <c r="K479" s="96">
        <f t="shared" si="14"/>
        <v>3.6300894854586123</v>
      </c>
      <c r="L479" s="9">
        <f t="shared" si="15"/>
        <v>1.3545454545454545</v>
      </c>
      <c r="M479" s="39"/>
      <c r="P479"/>
      <c r="Q479"/>
      <c r="R479"/>
      <c r="S479"/>
      <c r="T479"/>
      <c r="U479"/>
      <c r="V479"/>
      <c r="W479"/>
    </row>
    <row r="480" spans="1:23">
      <c r="A480" s="39"/>
      <c r="B480">
        <f>+'Ark1'!C3362</f>
        <v>2011</v>
      </c>
      <c r="C480">
        <f>+'Ark1'!M3362</f>
        <v>49</v>
      </c>
      <c r="D480">
        <f>+'Ark1'!Q3362</f>
        <v>150</v>
      </c>
      <c r="E480" s="9">
        <f>+'Ark1'!R3362</f>
        <v>201</v>
      </c>
      <c r="F480" s="9">
        <f>+'Ark1'!S3362</f>
        <v>201</v>
      </c>
      <c r="G480" s="96">
        <f>+'Ark1'!T3362</f>
        <v>1.0332065385010794</v>
      </c>
      <c r="H480" s="96">
        <f>+'Ark1'!U3362</f>
        <v>1.2674625967798172</v>
      </c>
      <c r="I480" s="96">
        <f>+'Ark1'!Y3362</f>
        <v>175.30298507462695</v>
      </c>
      <c r="J480" s="96">
        <f>+'Ark1'!AA3362</f>
        <v>37.56415528444056</v>
      </c>
      <c r="K480" s="96">
        <f t="shared" si="14"/>
        <v>3.5776119402985089</v>
      </c>
      <c r="L480" s="9">
        <f t="shared" si="15"/>
        <v>1.34</v>
      </c>
      <c r="M480" s="39"/>
      <c r="P480"/>
      <c r="Q480"/>
      <c r="R480"/>
      <c r="S480"/>
      <c r="T480"/>
      <c r="U480"/>
      <c r="V480"/>
      <c r="W480"/>
    </row>
    <row r="481" spans="1:23">
      <c r="A481" s="39"/>
      <c r="B481">
        <f>+'Ark1'!C3363</f>
        <v>2011</v>
      </c>
      <c r="C481">
        <f>+'Ark1'!M3363</f>
        <v>50</v>
      </c>
      <c r="D481">
        <f>+'Ark1'!Q3363</f>
        <v>148</v>
      </c>
      <c r="E481" s="9">
        <f>+'Ark1'!R3363</f>
        <v>228</v>
      </c>
      <c r="F481" s="9">
        <f>+'Ark1'!S3363</f>
        <v>228</v>
      </c>
      <c r="G481" s="96">
        <f>+'Ark1'!T3363</f>
        <v>1.1719954765086873</v>
      </c>
      <c r="H481" s="96">
        <f>+'Ark1'!U3363</f>
        <v>1.4148420521513629</v>
      </c>
      <c r="I481" s="96">
        <f>+'Ark1'!Y3363</f>
        <v>172.51359649122804</v>
      </c>
      <c r="J481" s="96">
        <f>+'Ark1'!AA3363</f>
        <v>34.994201766016779</v>
      </c>
      <c r="K481" s="96">
        <f t="shared" si="14"/>
        <v>3.4502719298245608</v>
      </c>
      <c r="L481" s="9">
        <f t="shared" si="15"/>
        <v>1.5405405405405406</v>
      </c>
      <c r="M481" s="39"/>
      <c r="P481"/>
      <c r="Q481"/>
      <c r="R481"/>
      <c r="S481"/>
      <c r="T481"/>
      <c r="U481"/>
      <c r="V481"/>
      <c r="W481"/>
    </row>
    <row r="482" spans="1:23">
      <c r="A482" s="39"/>
      <c r="B482">
        <f>+'Ark1'!C3364</f>
        <v>2011</v>
      </c>
      <c r="C482">
        <f>+'Ark1'!M3364</f>
        <v>51</v>
      </c>
      <c r="D482">
        <f>+'Ark1'!Q3364</f>
        <v>190</v>
      </c>
      <c r="E482" s="9">
        <f>+'Ark1'!R3364</f>
        <v>294</v>
      </c>
      <c r="F482" s="9">
        <f>+'Ark1'!S3364</f>
        <v>294</v>
      </c>
      <c r="G482" s="96">
        <f>+'Ark1'!T3364</f>
        <v>1.5112573249717285</v>
      </c>
      <c r="H482" s="96">
        <f>+'Ark1'!U3364</f>
        <v>1.7611938440912263</v>
      </c>
      <c r="I482" s="96">
        <f>+'Ark1'!Y3364</f>
        <v>166.53673469387755</v>
      </c>
      <c r="J482" s="96">
        <f>+'Ark1'!AA3364</f>
        <v>37.982613426028053</v>
      </c>
      <c r="K482" s="96">
        <f t="shared" si="14"/>
        <v>3.2654261704681873</v>
      </c>
      <c r="L482" s="9">
        <f t="shared" si="15"/>
        <v>1.5473684210526315</v>
      </c>
      <c r="M482" s="39"/>
      <c r="P482"/>
      <c r="Q482"/>
      <c r="R482"/>
      <c r="S482"/>
      <c r="T482"/>
      <c r="U482"/>
      <c r="V482"/>
      <c r="W482"/>
    </row>
    <row r="483" spans="1:23">
      <c r="A483" s="39"/>
      <c r="B483">
        <f>+'Ark1'!C3365</f>
        <v>2011</v>
      </c>
      <c r="C483">
        <f>+'Ark1'!M3365</f>
        <v>52</v>
      </c>
      <c r="D483">
        <f>+'Ark1'!Q3365</f>
        <v>224</v>
      </c>
      <c r="E483" s="9">
        <f>+'Ark1'!R3365</f>
        <v>386</v>
      </c>
      <c r="F483" s="9">
        <f>+'Ark1'!S3365</f>
        <v>386</v>
      </c>
      <c r="G483" s="96">
        <f>+'Ark1'!T3365</f>
        <v>1.9841677804050593</v>
      </c>
      <c r="H483" s="96">
        <f>+'Ark1'!U3365</f>
        <v>2.1855014975172806</v>
      </c>
      <c r="I483" s="96">
        <f>+'Ark1'!Y3365</f>
        <v>157.40336787564775</v>
      </c>
      <c r="J483" s="96">
        <f>+'Ark1'!AA3365</f>
        <v>35.372740068486792</v>
      </c>
      <c r="K483" s="96">
        <f t="shared" si="14"/>
        <v>3.0269878437624564</v>
      </c>
      <c r="L483" s="9">
        <f t="shared" si="15"/>
        <v>1.7232142857142858</v>
      </c>
      <c r="M483" s="39"/>
      <c r="P483"/>
      <c r="Q483"/>
      <c r="R483"/>
      <c r="S483"/>
      <c r="T483"/>
      <c r="U483"/>
      <c r="V483"/>
      <c r="W483"/>
    </row>
    <row r="484" spans="1:23">
      <c r="A484" s="39"/>
      <c r="B484">
        <f>+'Ark1'!C3366</f>
        <v>2011</v>
      </c>
      <c r="C484">
        <f>+'Ark1'!M3366</f>
        <v>53</v>
      </c>
      <c r="D484">
        <f>+'Ark1'!Q3366</f>
        <v>263</v>
      </c>
      <c r="E484" s="9">
        <f>+'Ark1'!R3366</f>
        <v>487</v>
      </c>
      <c r="F484" s="9">
        <f>+'Ark1'!S3366</f>
        <v>487</v>
      </c>
      <c r="G484" s="96">
        <f>+'Ark1'!T3366</f>
        <v>2.5033412151742578</v>
      </c>
      <c r="H484" s="96">
        <f>+'Ark1'!U3366</f>
        <v>2.7695301788858959</v>
      </c>
      <c r="I484" s="96">
        <f>+'Ark1'!Y3366</f>
        <v>158.09835728952774</v>
      </c>
      <c r="J484" s="96">
        <f>+'Ark1'!AA3366</f>
        <v>35.355984849139766</v>
      </c>
      <c r="K484" s="96">
        <f t="shared" si="14"/>
        <v>2.9829878733873159</v>
      </c>
      <c r="L484" s="9">
        <f t="shared" si="15"/>
        <v>1.8517110266159695</v>
      </c>
      <c r="M484" s="39"/>
      <c r="P484"/>
      <c r="Q484"/>
      <c r="R484"/>
      <c r="S484"/>
      <c r="T484"/>
      <c r="U484"/>
      <c r="V484"/>
      <c r="W484"/>
    </row>
    <row r="485" spans="1:23">
      <c r="A485" s="39"/>
      <c r="B485">
        <f>+'Ark1'!C3367</f>
        <v>2011</v>
      </c>
      <c r="C485">
        <f>+'Ark1'!M3367</f>
        <v>54</v>
      </c>
      <c r="D485">
        <f>+'Ark1'!Q3367</f>
        <v>355</v>
      </c>
      <c r="E485" s="9">
        <f>+'Ark1'!R3367</f>
        <v>711</v>
      </c>
      <c r="F485" s="9">
        <f>+'Ark1'!S3367</f>
        <v>711</v>
      </c>
      <c r="G485" s="96">
        <f>+'Ark1'!T3367</f>
        <v>3.6547753675336705</v>
      </c>
      <c r="H485" s="96">
        <f>+'Ark1'!U3367</f>
        <v>3.9607886908749728</v>
      </c>
      <c r="I485" s="96">
        <f>+'Ark1'!Y3367</f>
        <v>154.86821378340372</v>
      </c>
      <c r="J485" s="96">
        <f>+'Ark1'!AA3367</f>
        <v>34.779551310434904</v>
      </c>
      <c r="K485" s="96">
        <f t="shared" si="14"/>
        <v>2.8679298848778467</v>
      </c>
      <c r="L485" s="9">
        <f t="shared" si="15"/>
        <v>2.0028169014084507</v>
      </c>
      <c r="M485" s="39"/>
      <c r="P485"/>
      <c r="Q485"/>
      <c r="R485"/>
      <c r="S485"/>
      <c r="T485"/>
      <c r="U485"/>
      <c r="V485"/>
      <c r="W485"/>
    </row>
    <row r="486" spans="1:23">
      <c r="A486" s="39"/>
      <c r="B486">
        <f>+'Ark1'!C3368</f>
        <v>2011</v>
      </c>
      <c r="C486">
        <f>+'Ark1'!M3368</f>
        <v>55</v>
      </c>
      <c r="D486">
        <f>+'Ark1'!Q3368</f>
        <v>389</v>
      </c>
      <c r="E486" s="9">
        <f>+'Ark1'!R3368</f>
        <v>880</v>
      </c>
      <c r="F486" s="9">
        <f>+'Ark1'!S3368</f>
        <v>880</v>
      </c>
      <c r="G486" s="96">
        <f>+'Ark1'!T3368</f>
        <v>4.5234913128405472</v>
      </c>
      <c r="H486" s="96">
        <f>+'Ark1'!U3368</f>
        <v>4.7863251491069425</v>
      </c>
      <c r="I486" s="96">
        <f>+'Ark1'!Y3368</f>
        <v>151.20624999999973</v>
      </c>
      <c r="J486" s="96">
        <f>+'Ark1'!AA3368</f>
        <v>32.338312410729877</v>
      </c>
      <c r="K486" s="96">
        <f t="shared" si="14"/>
        <v>2.7492045454545404</v>
      </c>
      <c r="L486" s="9">
        <f t="shared" si="15"/>
        <v>2.2622107969151672</v>
      </c>
      <c r="M486" s="39"/>
      <c r="P486"/>
      <c r="Q486"/>
      <c r="R486"/>
      <c r="S486"/>
      <c r="T486"/>
      <c r="U486"/>
      <c r="V486"/>
      <c r="W486"/>
    </row>
    <row r="487" spans="1:23">
      <c r="A487" s="39"/>
      <c r="B487">
        <f>+'Ark1'!C3369</f>
        <v>2011</v>
      </c>
      <c r="C487">
        <f>+'Ark1'!M3369</f>
        <v>56</v>
      </c>
      <c r="D487">
        <f>+'Ark1'!Q3369</f>
        <v>440</v>
      </c>
      <c r="E487" s="9">
        <f>+'Ark1'!R3369</f>
        <v>1088</v>
      </c>
      <c r="F487" s="9">
        <f>+'Ark1'!S3369</f>
        <v>1088</v>
      </c>
      <c r="G487" s="96">
        <f>+'Ark1'!T3369</f>
        <v>5.5926801686028575</v>
      </c>
      <c r="H487" s="96">
        <f>+'Ark1'!U3369</f>
        <v>5.8584016954896363</v>
      </c>
      <c r="I487" s="96">
        <f>+'Ark1'!Y3369</f>
        <v>149.69264705882372</v>
      </c>
      <c r="J487" s="96">
        <f>+'Ark1'!AA3369</f>
        <v>33.466913000561597</v>
      </c>
      <c r="K487" s="96">
        <f t="shared" si="14"/>
        <v>2.673082983193281</v>
      </c>
      <c r="L487" s="9">
        <f t="shared" si="15"/>
        <v>2.4727272727272727</v>
      </c>
      <c r="M487" s="39"/>
      <c r="P487"/>
      <c r="Q487"/>
      <c r="R487"/>
      <c r="S487"/>
      <c r="T487"/>
      <c r="U487"/>
      <c r="V487"/>
      <c r="W487"/>
    </row>
    <row r="488" spans="1:23">
      <c r="A488" s="39"/>
      <c r="B488">
        <f>+'Ark1'!C3370</f>
        <v>2011</v>
      </c>
      <c r="C488">
        <f>+'Ark1'!M3370</f>
        <v>57</v>
      </c>
      <c r="D488">
        <f>+'Ark1'!Q3370</f>
        <v>486</v>
      </c>
      <c r="E488" s="9">
        <f>+'Ark1'!R3370</f>
        <v>1293</v>
      </c>
      <c r="F488" s="9">
        <f>+'Ark1'!S3370</f>
        <v>1293</v>
      </c>
      <c r="G488" s="96">
        <f>+'Ark1'!T3370</f>
        <v>6.6464480312532119</v>
      </c>
      <c r="H488" s="96">
        <f>+'Ark1'!U3370</f>
        <v>6.7054342882842413</v>
      </c>
      <c r="I488" s="96">
        <f>+'Ark1'!Y3370</f>
        <v>144.17122969837595</v>
      </c>
      <c r="J488" s="96">
        <f>+'Ark1'!AA3370</f>
        <v>31.572334969971873</v>
      </c>
      <c r="K488" s="96">
        <f t="shared" si="14"/>
        <v>2.5293198192697535</v>
      </c>
      <c r="L488" s="9">
        <f t="shared" si="15"/>
        <v>2.6604938271604937</v>
      </c>
      <c r="M488" s="39"/>
      <c r="P488"/>
      <c r="Q488"/>
      <c r="R488"/>
      <c r="S488"/>
      <c r="T488"/>
      <c r="U488"/>
      <c r="V488"/>
      <c r="W488"/>
    </row>
    <row r="489" spans="1:23">
      <c r="A489" s="39"/>
      <c r="B489">
        <f>+'Ark1'!C3371</f>
        <v>2011</v>
      </c>
      <c r="C489">
        <f>+'Ark1'!M3371</f>
        <v>58</v>
      </c>
      <c r="D489">
        <f>+'Ark1'!Q3371</f>
        <v>566</v>
      </c>
      <c r="E489" s="9">
        <f>+'Ark1'!R3371</f>
        <v>1823</v>
      </c>
      <c r="F489" s="9">
        <f>+'Ark1'!S3371</f>
        <v>1823</v>
      </c>
      <c r="G489" s="96">
        <f>+'Ark1'!T3371</f>
        <v>9.3708234810321773</v>
      </c>
      <c r="H489" s="96">
        <f>+'Ark1'!U3371</f>
        <v>9.5418269419442776</v>
      </c>
      <c r="I489" s="96">
        <f>+'Ark1'!Y3371</f>
        <v>145.51075150850244</v>
      </c>
      <c r="J489" s="96">
        <f>+'Ark1'!AA3371</f>
        <v>32.23087593110111</v>
      </c>
      <c r="K489" s="96">
        <f t="shared" si="14"/>
        <v>2.5088060604914215</v>
      </c>
      <c r="L489" s="9">
        <f t="shared" si="15"/>
        <v>3.2208480565371023</v>
      </c>
      <c r="M489" s="39"/>
      <c r="P489"/>
      <c r="Q489"/>
      <c r="R489"/>
      <c r="S489"/>
      <c r="T489"/>
      <c r="U489"/>
      <c r="V489"/>
      <c r="W489"/>
    </row>
    <row r="490" spans="1:23">
      <c r="A490" s="39"/>
      <c r="B490">
        <f>+'Ark1'!C3372</f>
        <v>2011</v>
      </c>
      <c r="C490">
        <f>+'Ark1'!M3372</f>
        <v>59</v>
      </c>
      <c r="D490">
        <f>+'Ark1'!Q3372</f>
        <v>561</v>
      </c>
      <c r="E490" s="9">
        <f>+'Ark1'!R3372</f>
        <v>1830</v>
      </c>
      <c r="F490" s="9">
        <f>+'Ark1'!S3372</f>
        <v>1830</v>
      </c>
      <c r="G490" s="96">
        <f>+'Ark1'!T3372</f>
        <v>9.4068057982934103</v>
      </c>
      <c r="H490" s="96">
        <f>+'Ark1'!U3372</f>
        <v>9.2760173101436472</v>
      </c>
      <c r="I490" s="96">
        <f>+'Ark1'!Y3372</f>
        <v>140.91612021857924</v>
      </c>
      <c r="J490" s="96">
        <f>+'Ark1'!AA3372</f>
        <v>29.356340528233524</v>
      </c>
      <c r="K490" s="96">
        <f t="shared" si="14"/>
        <v>2.3884088172640547</v>
      </c>
      <c r="L490" s="9">
        <f t="shared" si="15"/>
        <v>3.2620320855614975</v>
      </c>
      <c r="M490" s="39"/>
      <c r="P490"/>
      <c r="Q490"/>
      <c r="R490"/>
      <c r="S490"/>
      <c r="T490"/>
      <c r="U490"/>
      <c r="V490"/>
      <c r="W490"/>
    </row>
    <row r="491" spans="1:23">
      <c r="A491" s="39"/>
      <c r="B491">
        <f>+'Ark1'!C3373</f>
        <v>2011</v>
      </c>
      <c r="C491">
        <f>+'Ark1'!M3373</f>
        <v>60</v>
      </c>
      <c r="D491">
        <f>+'Ark1'!Q3373</f>
        <v>604</v>
      </c>
      <c r="E491" s="9">
        <f>+'Ark1'!R3373</f>
        <v>2035</v>
      </c>
      <c r="F491" s="9">
        <f>+'Ark1'!S3373</f>
        <v>2035</v>
      </c>
      <c r="G491" s="96">
        <f>+'Ark1'!T3373</f>
        <v>10.460573660943764</v>
      </c>
      <c r="H491" s="96">
        <f>+'Ark1'!U3373</f>
        <v>10.219329276717319</v>
      </c>
      <c r="I491" s="96">
        <f>+'Ark1'!Y3373</f>
        <v>139.60732186732204</v>
      </c>
      <c r="J491" s="96">
        <f>+'Ark1'!AA3373</f>
        <v>28.316781915259824</v>
      </c>
      <c r="K491" s="96">
        <f t="shared" si="14"/>
        <v>2.3267886977887007</v>
      </c>
      <c r="L491" s="9">
        <f t="shared" si="15"/>
        <v>3.3692052980132452</v>
      </c>
      <c r="M491" s="39"/>
      <c r="P491"/>
      <c r="Q491"/>
      <c r="R491"/>
      <c r="S491"/>
      <c r="T491"/>
      <c r="U491"/>
      <c r="V491"/>
      <c r="W491"/>
    </row>
    <row r="492" spans="1:23">
      <c r="A492" s="39"/>
      <c r="B492">
        <f>+'Ark1'!C3374</f>
        <v>2011</v>
      </c>
      <c r="C492">
        <f>+'Ark1'!M3374</f>
        <v>61</v>
      </c>
      <c r="D492">
        <f>+'Ark1'!Q3374</f>
        <v>588</v>
      </c>
      <c r="E492" s="9">
        <f>+'Ark1'!R3374</f>
        <v>1866</v>
      </c>
      <c r="F492" s="9">
        <f>+'Ark1'!S3374</f>
        <v>1866</v>
      </c>
      <c r="G492" s="96">
        <f>+'Ark1'!T3374</f>
        <v>9.5918577156368876</v>
      </c>
      <c r="H492" s="96">
        <f>+'Ark1'!U3374</f>
        <v>9.139044199700102</v>
      </c>
      <c r="I492" s="96">
        <f>+'Ark1'!Y3374</f>
        <v>136.15680600214375</v>
      </c>
      <c r="J492" s="96">
        <f>+'Ark1'!AA3374</f>
        <v>27.913236021841087</v>
      </c>
      <c r="K492" s="96">
        <f t="shared" si="14"/>
        <v>2.2320787869203893</v>
      </c>
      <c r="L492" s="9">
        <f t="shared" si="15"/>
        <v>3.1734693877551021</v>
      </c>
      <c r="M492" s="39"/>
      <c r="P492"/>
      <c r="Q492"/>
      <c r="R492"/>
      <c r="S492"/>
      <c r="T492"/>
      <c r="U492"/>
      <c r="V492"/>
      <c r="W492"/>
    </row>
    <row r="493" spans="1:23">
      <c r="A493" s="39"/>
      <c r="B493">
        <f>+'Ark1'!C3375</f>
        <v>2011</v>
      </c>
      <c r="C493">
        <f>+'Ark1'!M3375</f>
        <v>62</v>
      </c>
      <c r="D493">
        <f>+'Ark1'!Q3375</f>
        <v>534</v>
      </c>
      <c r="E493" s="9">
        <f>+'Ark1'!R3375</f>
        <v>1880</v>
      </c>
      <c r="F493" s="9">
        <f>+'Ark1'!S3375</f>
        <v>1880</v>
      </c>
      <c r="G493" s="96">
        <f>+'Ark1'!T3375</f>
        <v>9.6638223501593501</v>
      </c>
      <c r="H493" s="96">
        <f>+'Ark1'!U3375</f>
        <v>9.1702668315614915</v>
      </c>
      <c r="I493" s="96">
        <f>+'Ark1'!Y3375</f>
        <v>135.60457446808519</v>
      </c>
      <c r="J493" s="96">
        <f>+'Ark1'!AA3375</f>
        <v>26.967635652597256</v>
      </c>
      <c r="K493" s="96">
        <f t="shared" si="14"/>
        <v>2.1871705559368579</v>
      </c>
      <c r="L493" s="9">
        <f t="shared" si="15"/>
        <v>3.5205992509363297</v>
      </c>
      <c r="M493" s="39"/>
      <c r="P493"/>
      <c r="Q493"/>
      <c r="R493"/>
      <c r="S493"/>
      <c r="T493"/>
      <c r="U493"/>
      <c r="V493"/>
      <c r="W493"/>
    </row>
    <row r="494" spans="1:23">
      <c r="A494" s="39"/>
      <c r="B494">
        <f>+'Ark1'!C3376</f>
        <v>2011</v>
      </c>
      <c r="C494">
        <f>+'Ark1'!M3376</f>
        <v>63</v>
      </c>
      <c r="D494">
        <f>+'Ark1'!Q3376</f>
        <v>484</v>
      </c>
      <c r="E494" s="9">
        <f>+'Ark1'!R3376</f>
        <v>1569</v>
      </c>
      <c r="F494" s="9">
        <f>+'Ark1'!S3376</f>
        <v>1569</v>
      </c>
      <c r="G494" s="96">
        <f>+'Ark1'!T3376</f>
        <v>8.0651793975532051</v>
      </c>
      <c r="H494" s="96">
        <f>+'Ark1'!U3376</f>
        <v>7.4745829611407313</v>
      </c>
      <c r="I494" s="96">
        <f>+'Ark1'!Y3376</f>
        <v>132.43849585723387</v>
      </c>
      <c r="J494" s="96">
        <f>+'Ark1'!AA3376</f>
        <v>25.029185957227742</v>
      </c>
      <c r="K494" s="96">
        <f t="shared" si="14"/>
        <v>2.1021983469402201</v>
      </c>
      <c r="L494" s="9">
        <f t="shared" si="15"/>
        <v>3.2417355371900825</v>
      </c>
      <c r="M494" s="39"/>
      <c r="P494"/>
      <c r="Q494"/>
      <c r="R494"/>
      <c r="S494"/>
      <c r="T494"/>
      <c r="U494"/>
      <c r="V494"/>
      <c r="W494"/>
    </row>
    <row r="495" spans="1:23">
      <c r="A495" s="39"/>
      <c r="B495">
        <f>+'Ark1'!C3377</f>
        <v>2011</v>
      </c>
      <c r="C495">
        <f>+'Ark1'!M3377</f>
        <v>64</v>
      </c>
      <c r="D495">
        <f>+'Ark1'!Q3377</f>
        <v>379</v>
      </c>
      <c r="E495" s="9">
        <f>+'Ark1'!R3377</f>
        <v>1131</v>
      </c>
      <c r="F495" s="9">
        <f>+'Ark1'!S3377</f>
        <v>1131</v>
      </c>
      <c r="G495" s="96">
        <f>+'Ark1'!T3377</f>
        <v>5.8137144032075669</v>
      </c>
      <c r="H495" s="96">
        <f>+'Ark1'!U3377</f>
        <v>5.3319586262718142</v>
      </c>
      <c r="I495" s="96">
        <f>+'Ark1'!Y3377</f>
        <v>131.06127320954892</v>
      </c>
      <c r="J495" s="96">
        <f>+'Ark1'!AA3377</f>
        <v>24.902400889983031</v>
      </c>
      <c r="K495" s="96">
        <f t="shared" ref="K495:K558" si="16">+I495/C495</f>
        <v>2.0478323938992018</v>
      </c>
      <c r="L495" s="9">
        <f t="shared" ref="L495:L558" si="17">+E495/D495</f>
        <v>2.9841688654353562</v>
      </c>
      <c r="M495" s="39"/>
      <c r="P495"/>
      <c r="Q495"/>
      <c r="R495"/>
      <c r="S495"/>
      <c r="T495"/>
      <c r="U495"/>
      <c r="V495"/>
      <c r="W495"/>
    </row>
    <row r="496" spans="1:23">
      <c r="A496" s="39"/>
      <c r="B496">
        <f>+'Ark1'!C3378</f>
        <v>2011</v>
      </c>
      <c r="C496">
        <f>+'Ark1'!M3378</f>
        <v>65</v>
      </c>
      <c r="D496">
        <f>+'Ark1'!Q3378</f>
        <v>300</v>
      </c>
      <c r="E496" s="9">
        <f>+'Ark1'!R3378</f>
        <v>1055</v>
      </c>
      <c r="F496" s="9">
        <f>+'Ark1'!S3378</f>
        <v>1055</v>
      </c>
      <c r="G496" s="96">
        <f>+'Ark1'!T3378</f>
        <v>5.4230492443713372</v>
      </c>
      <c r="H496" s="96">
        <f>+'Ark1'!U3378</f>
        <v>4.9709271614487394</v>
      </c>
      <c r="I496" s="96">
        <f>+'Ark1'!Y3378</f>
        <v>130.98909952606638</v>
      </c>
      <c r="J496" s="96">
        <f>+'Ark1'!AA3378</f>
        <v>23.031862221456688</v>
      </c>
      <c r="K496" s="96">
        <f t="shared" si="16"/>
        <v>2.0152169157856368</v>
      </c>
      <c r="L496" s="9">
        <f t="shared" si="17"/>
        <v>3.5166666666666666</v>
      </c>
      <c r="M496" s="39"/>
      <c r="P496"/>
      <c r="Q496"/>
      <c r="R496"/>
      <c r="S496"/>
      <c r="T496"/>
      <c r="U496"/>
      <c r="V496"/>
      <c r="W496"/>
    </row>
    <row r="497" spans="1:23">
      <c r="A497" s="39"/>
      <c r="B497">
        <f>+'Ark1'!C3379</f>
        <v>2011</v>
      </c>
      <c r="C497">
        <f>+'Ark1'!M3379</f>
        <v>66</v>
      </c>
      <c r="D497">
        <f>+'Ark1'!Q3379</f>
        <v>38</v>
      </c>
      <c r="E497" s="9">
        <f>+'Ark1'!R3379</f>
        <v>67</v>
      </c>
      <c r="F497" s="9">
        <f>+'Ark1'!S3379</f>
        <v>67</v>
      </c>
      <c r="G497" s="96">
        <f>+'Ark1'!T3379</f>
        <v>0.3444021795003599</v>
      </c>
      <c r="H497" s="96">
        <f>+'Ark1'!U3379</f>
        <v>0.29454668317629262</v>
      </c>
      <c r="I497" s="96">
        <f>+'Ark1'!Y3379</f>
        <v>122.21641791044772</v>
      </c>
      <c r="J497" s="96">
        <f>+'Ark1'!AA3379</f>
        <v>21.602173722954472</v>
      </c>
      <c r="K497" s="96">
        <f t="shared" si="16"/>
        <v>1.8517639077340564</v>
      </c>
      <c r="L497" s="9">
        <f t="shared" si="17"/>
        <v>1.763157894736842</v>
      </c>
      <c r="M497" s="39"/>
      <c r="P497"/>
      <c r="Q497"/>
      <c r="R497"/>
      <c r="S497"/>
      <c r="T497"/>
      <c r="U497"/>
      <c r="V497"/>
      <c r="W497"/>
    </row>
    <row r="498" spans="1:23">
      <c r="A498" s="39"/>
      <c r="B498">
        <f>+'Ark1'!C3380</f>
        <v>2011</v>
      </c>
      <c r="C498">
        <f>+'Ark1'!M3380</f>
        <v>67</v>
      </c>
      <c r="D498">
        <f>+'Ark1'!Q3380</f>
        <v>23</v>
      </c>
      <c r="E498" s="9">
        <f>+'Ark1'!R3380</f>
        <v>30</v>
      </c>
      <c r="F498" s="9">
        <f>+'Ark1'!S3380</f>
        <v>30</v>
      </c>
      <c r="G498" s="96">
        <f>+'Ark1'!T3380</f>
        <v>0.1542099311195641</v>
      </c>
      <c r="H498" s="96">
        <f>+'Ark1'!U3380</f>
        <v>0.13434724393907743</v>
      </c>
      <c r="I498" s="96">
        <f>+'Ark1'!Y3380</f>
        <v>124.4966666666667</v>
      </c>
      <c r="J498" s="96">
        <f>+'Ark1'!AA3380</f>
        <v>23.259900878741703</v>
      </c>
      <c r="K498" s="96">
        <f t="shared" si="16"/>
        <v>1.8581592039801</v>
      </c>
      <c r="L498" s="9">
        <f t="shared" si="17"/>
        <v>1.3043478260869565</v>
      </c>
      <c r="M498" s="39"/>
      <c r="P498"/>
      <c r="Q498"/>
      <c r="R498"/>
      <c r="S498"/>
      <c r="T498"/>
      <c r="U498"/>
      <c r="V498"/>
      <c r="W498"/>
    </row>
    <row r="499" spans="1:23">
      <c r="A499" s="39"/>
      <c r="B499">
        <f>+'Ark1'!C3381</f>
        <v>2011</v>
      </c>
      <c r="C499">
        <f>+'Ark1'!M3381</f>
        <v>68</v>
      </c>
      <c r="D499">
        <f>+'Ark1'!Q3381</f>
        <v>12</v>
      </c>
      <c r="E499" s="9">
        <f>+'Ark1'!R3381</f>
        <v>14</v>
      </c>
      <c r="F499" s="9">
        <f>+'Ark1'!S3381</f>
        <v>14</v>
      </c>
      <c r="G499" s="96">
        <f>+'Ark1'!T3381</f>
        <v>7.1964634522463253E-2</v>
      </c>
      <c r="H499" s="96">
        <f>+'Ark1'!U3381</f>
        <v>6.4927247131123952E-2</v>
      </c>
      <c r="I499" s="96">
        <f>+'Ark1'!Y3381</f>
        <v>128.92857142857147</v>
      </c>
      <c r="J499" s="96">
        <f>+'Ark1'!AA3381</f>
        <v>17.8306088579413</v>
      </c>
      <c r="K499" s="96">
        <f t="shared" si="16"/>
        <v>1.8960084033613451</v>
      </c>
      <c r="L499" s="9">
        <f t="shared" si="17"/>
        <v>1.1666666666666667</v>
      </c>
      <c r="M499" s="39"/>
      <c r="P499"/>
      <c r="Q499"/>
      <c r="R499"/>
      <c r="S499"/>
      <c r="T499"/>
      <c r="U499"/>
      <c r="V499"/>
      <c r="W499"/>
    </row>
    <row r="500" spans="1:23">
      <c r="A500" s="39"/>
      <c r="B500">
        <f>+'Ark1'!C3382</f>
        <v>2010</v>
      </c>
      <c r="C500">
        <f>+'Ark1'!M3382</f>
        <v>0</v>
      </c>
      <c r="D500">
        <f>+'Ark1'!Q3382</f>
        <v>44</v>
      </c>
      <c r="E500" s="9">
        <f>+'Ark1'!R3382</f>
        <v>76</v>
      </c>
      <c r="F500" s="9">
        <f>+'Ark1'!S3382</f>
        <v>0</v>
      </c>
      <c r="G500" s="96">
        <f>+'Ark1'!T3382</f>
        <v>0.38104788167460502</v>
      </c>
      <c r="H500" s="96">
        <f>+'Ark1'!U3382</f>
        <v>0</v>
      </c>
      <c r="I500" s="96">
        <f>+'Ark1'!Y3382</f>
        <v>0</v>
      </c>
      <c r="J500" s="96">
        <f>+'Ark1'!AA3382</f>
        <v>0</v>
      </c>
      <c r="K500" s="96" t="e">
        <f t="shared" si="16"/>
        <v>#DIV/0!</v>
      </c>
      <c r="L500" s="9">
        <f t="shared" si="17"/>
        <v>1.7272727272727273</v>
      </c>
      <c r="M500" s="39"/>
      <c r="P500"/>
      <c r="Q500"/>
      <c r="R500"/>
      <c r="S500"/>
      <c r="T500"/>
      <c r="U500"/>
      <c r="V500"/>
      <c r="W500"/>
    </row>
    <row r="501" spans="1:23">
      <c r="A501" s="39"/>
      <c r="B501" s="47">
        <f>+'Ark1'!C3383</f>
        <v>2010</v>
      </c>
      <c r="C501" s="47">
        <f>+'Ark1'!M3383</f>
        <v>35</v>
      </c>
      <c r="D501" s="47">
        <f>+'Ark1'!Q3383</f>
        <v>17</v>
      </c>
      <c r="E501" s="65">
        <f>+'Ark1'!R3383</f>
        <v>18</v>
      </c>
      <c r="F501" s="65">
        <f>+'Ark1'!S3383</f>
        <v>18</v>
      </c>
      <c r="G501" s="101">
        <f>+'Ark1'!T3383</f>
        <v>9.0248182501880173E-2</v>
      </c>
      <c r="H501" s="101">
        <f>+'Ark1'!U3383</f>
        <v>0.13365970751673956</v>
      </c>
      <c r="I501" s="101">
        <f>+'Ark1'!Y3383</f>
        <v>213.85</v>
      </c>
      <c r="J501" s="101">
        <f>+'Ark1'!AA3383</f>
        <v>37.429047691747485</v>
      </c>
      <c r="K501" s="101">
        <f t="shared" si="16"/>
        <v>6.1099999999999994</v>
      </c>
      <c r="L501" s="65">
        <f t="shared" si="17"/>
        <v>1.0588235294117647</v>
      </c>
      <c r="M501" s="39"/>
      <c r="P501"/>
      <c r="Q501"/>
      <c r="R501"/>
      <c r="S501"/>
      <c r="T501"/>
      <c r="U501"/>
      <c r="V501"/>
      <c r="W501"/>
    </row>
    <row r="502" spans="1:23">
      <c r="A502" s="39"/>
      <c r="B502" s="47">
        <f>+'Ark1'!C3384</f>
        <v>2010</v>
      </c>
      <c r="C502" s="47">
        <f>+'Ark1'!M3384</f>
        <v>36</v>
      </c>
      <c r="D502" s="47">
        <f>+'Ark1'!Q3384</f>
        <v>12</v>
      </c>
      <c r="E502" s="65">
        <f>+'Ark1'!R3384</f>
        <v>13</v>
      </c>
      <c r="F502" s="65">
        <f>+'Ark1'!S3384</f>
        <v>13</v>
      </c>
      <c r="G502" s="101">
        <f>+'Ark1'!T3384</f>
        <v>6.5179242918024557E-2</v>
      </c>
      <c r="H502" s="101">
        <f>+'Ark1'!U3384</f>
        <v>9.9203955102310781E-2</v>
      </c>
      <c r="I502" s="101">
        <f>+'Ark1'!Y3384</f>
        <v>219.7692307692308</v>
      </c>
      <c r="J502" s="101">
        <f>+'Ark1'!AA3384</f>
        <v>20.207324818772037</v>
      </c>
      <c r="K502" s="101">
        <f t="shared" si="16"/>
        <v>6.1047008547008552</v>
      </c>
      <c r="L502" s="65">
        <f t="shared" si="17"/>
        <v>1.0833333333333333</v>
      </c>
      <c r="M502" s="39"/>
      <c r="P502"/>
      <c r="Q502"/>
      <c r="R502"/>
      <c r="S502"/>
      <c r="T502"/>
      <c r="U502"/>
      <c r="V502"/>
      <c r="W502"/>
    </row>
    <row r="503" spans="1:23">
      <c r="A503" s="39"/>
      <c r="B503" s="47">
        <f>+'Ark1'!C3385</f>
        <v>2010</v>
      </c>
      <c r="C503" s="47">
        <f>+'Ark1'!M3385</f>
        <v>37</v>
      </c>
      <c r="D503" s="47">
        <f>+'Ark1'!Q3385</f>
        <v>7</v>
      </c>
      <c r="E503" s="65">
        <f>+'Ark1'!R3385</f>
        <v>7</v>
      </c>
      <c r="F503" s="65">
        <f>+'Ark1'!S3385</f>
        <v>7</v>
      </c>
      <c r="G503" s="101">
        <f>+'Ark1'!T3385</f>
        <v>3.5096515417397847E-2</v>
      </c>
      <c r="H503" s="101">
        <f>+'Ark1'!U3385</f>
        <v>5.3220126701194199E-2</v>
      </c>
      <c r="I503" s="101">
        <f>+'Ark1'!Y3385</f>
        <v>218.95714285714297</v>
      </c>
      <c r="J503" s="101">
        <f>+'Ark1'!AA3385</f>
        <v>45.091743214500397</v>
      </c>
      <c r="K503" s="101">
        <f t="shared" si="16"/>
        <v>5.9177606177606208</v>
      </c>
      <c r="L503" s="65">
        <f t="shared" si="17"/>
        <v>1</v>
      </c>
      <c r="M503" s="39"/>
      <c r="P503"/>
      <c r="Q503"/>
      <c r="R503"/>
      <c r="S503"/>
      <c r="T503"/>
      <c r="U503"/>
      <c r="V503"/>
      <c r="W503"/>
    </row>
    <row r="504" spans="1:23">
      <c r="A504" s="39"/>
      <c r="B504" s="47">
        <f>+'Ark1'!C3386</f>
        <v>2010</v>
      </c>
      <c r="C504" s="47">
        <f>+'Ark1'!M3386</f>
        <v>38</v>
      </c>
      <c r="D504" s="47">
        <f>+'Ark1'!Q3386</f>
        <v>17</v>
      </c>
      <c r="E504" s="65">
        <f>+'Ark1'!R3386</f>
        <v>18</v>
      </c>
      <c r="F504" s="65">
        <f>+'Ark1'!S3386</f>
        <v>18</v>
      </c>
      <c r="G504" s="101">
        <f>+'Ark1'!T3386</f>
        <v>9.0248182501880173E-2</v>
      </c>
      <c r="H504" s="101">
        <f>+'Ark1'!U3386</f>
        <v>0.13555211758081931</v>
      </c>
      <c r="I504" s="101">
        <f>+'Ark1'!Y3386</f>
        <v>216.87777777777777</v>
      </c>
      <c r="J504" s="101">
        <f>+'Ark1'!AA3386</f>
        <v>27.828034536647223</v>
      </c>
      <c r="K504" s="101">
        <f t="shared" si="16"/>
        <v>5.7073099415204673</v>
      </c>
      <c r="L504" s="65">
        <f t="shared" si="17"/>
        <v>1.0588235294117647</v>
      </c>
      <c r="M504" s="39"/>
      <c r="P504"/>
      <c r="Q504"/>
      <c r="R504"/>
      <c r="S504"/>
      <c r="T504"/>
      <c r="U504"/>
      <c r="V504"/>
      <c r="W504"/>
    </row>
    <row r="505" spans="1:23">
      <c r="A505" s="39"/>
      <c r="B505" s="47">
        <f>+'Ark1'!C3387</f>
        <v>2010</v>
      </c>
      <c r="C505" s="47">
        <f>+'Ark1'!M3387</f>
        <v>39</v>
      </c>
      <c r="D505" s="47">
        <f>+'Ark1'!Q3387</f>
        <v>19</v>
      </c>
      <c r="E505" s="65">
        <f>+'Ark1'!R3387</f>
        <v>19</v>
      </c>
      <c r="F505" s="65">
        <f>+'Ark1'!S3387</f>
        <v>19</v>
      </c>
      <c r="G505" s="101">
        <f>+'Ark1'!T3387</f>
        <v>9.5261970418651268E-2</v>
      </c>
      <c r="H505" s="101">
        <f>+'Ark1'!U3387</f>
        <v>0.14300369922763623</v>
      </c>
      <c r="I505" s="101">
        <f>+'Ark1'!Y3387</f>
        <v>216.75789473684205</v>
      </c>
      <c r="J505" s="101">
        <f>+'Ark1'!AA3387</f>
        <v>21.334314237606286</v>
      </c>
      <c r="K505" s="101">
        <f t="shared" si="16"/>
        <v>5.5578947368421039</v>
      </c>
      <c r="L505" s="65">
        <f t="shared" si="17"/>
        <v>1</v>
      </c>
      <c r="M505" s="39"/>
      <c r="P505"/>
      <c r="Q505"/>
      <c r="R505"/>
      <c r="S505"/>
      <c r="T505"/>
      <c r="U505"/>
      <c r="V505"/>
      <c r="W505"/>
    </row>
    <row r="506" spans="1:23">
      <c r="A506" s="39"/>
      <c r="B506" s="47">
        <f>+'Ark1'!C3388</f>
        <v>2010</v>
      </c>
      <c r="C506" s="47">
        <f>+'Ark1'!M3388</f>
        <v>40</v>
      </c>
      <c r="D506" s="47">
        <f>+'Ark1'!Q3388</f>
        <v>20</v>
      </c>
      <c r="E506" s="65">
        <f>+'Ark1'!R3388</f>
        <v>21</v>
      </c>
      <c r="F506" s="65">
        <f>+'Ark1'!S3388</f>
        <v>21</v>
      </c>
      <c r="G506" s="101">
        <f>+'Ark1'!T3388</f>
        <v>0.10528954625219351</v>
      </c>
      <c r="H506" s="101">
        <f>+'Ark1'!U3388</f>
        <v>0.1436148261474125</v>
      </c>
      <c r="I506" s="101">
        <f>+'Ark1'!Y3388</f>
        <v>196.95238095238099</v>
      </c>
      <c r="J506" s="101">
        <f>+'Ark1'!AA3388</f>
        <v>30.291183992448754</v>
      </c>
      <c r="K506" s="101">
        <f t="shared" si="16"/>
        <v>4.923809523809525</v>
      </c>
      <c r="L506" s="65">
        <f t="shared" si="17"/>
        <v>1.05</v>
      </c>
      <c r="M506" s="39"/>
      <c r="P506"/>
      <c r="Q506"/>
      <c r="R506"/>
      <c r="S506"/>
      <c r="T506"/>
      <c r="U506"/>
      <c r="V506"/>
      <c r="W506"/>
    </row>
    <row r="507" spans="1:23">
      <c r="A507" s="39"/>
      <c r="B507" s="47">
        <f>+'Ark1'!C3389</f>
        <v>2010</v>
      </c>
      <c r="C507" s="47">
        <f>+'Ark1'!M3389</f>
        <v>41</v>
      </c>
      <c r="D507" s="47">
        <f>+'Ark1'!Q3389</f>
        <v>27</v>
      </c>
      <c r="E507" s="65">
        <f>+'Ark1'!R3389</f>
        <v>27</v>
      </c>
      <c r="F507" s="65">
        <f>+'Ark1'!S3389</f>
        <v>27</v>
      </c>
      <c r="G507" s="101">
        <f>+'Ark1'!T3389</f>
        <v>0.13537227375282029</v>
      </c>
      <c r="H507" s="101">
        <f>+'Ark1'!U3389</f>
        <v>0.19817873760970545</v>
      </c>
      <c r="I507" s="101">
        <f>+'Ark1'!Y3389</f>
        <v>211.38518518518521</v>
      </c>
      <c r="J507" s="101">
        <f>+'Ark1'!AA3389</f>
        <v>24.281782589143695</v>
      </c>
      <c r="K507" s="101">
        <f t="shared" si="16"/>
        <v>5.1557362240289075</v>
      </c>
      <c r="L507" s="65">
        <f t="shared" si="17"/>
        <v>1</v>
      </c>
      <c r="M507" s="39"/>
      <c r="P507"/>
      <c r="Q507"/>
      <c r="R507"/>
      <c r="S507"/>
      <c r="T507"/>
      <c r="U507"/>
      <c r="V507"/>
      <c r="W507"/>
    </row>
    <row r="508" spans="1:23">
      <c r="A508" s="39"/>
      <c r="B508" s="47">
        <f>+'Ark1'!C3390</f>
        <v>2010</v>
      </c>
      <c r="C508" s="47">
        <f>+'Ark1'!M3390</f>
        <v>42</v>
      </c>
      <c r="D508" s="47">
        <f>+'Ark1'!Q3390</f>
        <v>32</v>
      </c>
      <c r="E508" s="65">
        <f>+'Ark1'!R3390</f>
        <v>35</v>
      </c>
      <c r="F508" s="65">
        <f>+'Ark1'!S3390</f>
        <v>35</v>
      </c>
      <c r="G508" s="101">
        <f>+'Ark1'!T3390</f>
        <v>0.17548257708698925</v>
      </c>
      <c r="H508" s="101">
        <f>+'Ark1'!U3390</f>
        <v>0.23435675679804904</v>
      </c>
      <c r="I508" s="101">
        <f>+'Ark1'!Y3390</f>
        <v>192.83714285714279</v>
      </c>
      <c r="J508" s="101">
        <f>+'Ark1'!AA3390</f>
        <v>35.69822793292451</v>
      </c>
      <c r="K508" s="101">
        <f t="shared" si="16"/>
        <v>4.5913605442176859</v>
      </c>
      <c r="L508" s="65">
        <f t="shared" si="17"/>
        <v>1.09375</v>
      </c>
      <c r="M508" s="39"/>
      <c r="P508"/>
      <c r="Q508"/>
      <c r="R508"/>
      <c r="S508"/>
      <c r="T508"/>
      <c r="U508"/>
      <c r="V508"/>
      <c r="W508"/>
    </row>
    <row r="509" spans="1:23">
      <c r="A509" s="39"/>
      <c r="B509" s="47">
        <f>+'Ark1'!C3391</f>
        <v>2010</v>
      </c>
      <c r="C509" s="47">
        <f>+'Ark1'!M3391</f>
        <v>43</v>
      </c>
      <c r="D509" s="47">
        <f>+'Ark1'!Q3391</f>
        <v>23</v>
      </c>
      <c r="E509" s="65">
        <f>+'Ark1'!R3391</f>
        <v>31</v>
      </c>
      <c r="F509" s="65">
        <f>+'Ark1'!S3391</f>
        <v>31</v>
      </c>
      <c r="G509" s="101">
        <f>+'Ark1'!T3391</f>
        <v>0.1554274254199047</v>
      </c>
      <c r="H509" s="101">
        <f>+'Ark1'!U3391</f>
        <v>0.19955030086715783</v>
      </c>
      <c r="I509" s="101">
        <f>+'Ark1'!Y3391</f>
        <v>185.38387096774196</v>
      </c>
      <c r="J509" s="101">
        <f>+'Ark1'!AA3391</f>
        <v>32.2872300410747</v>
      </c>
      <c r="K509" s="101">
        <f t="shared" si="16"/>
        <v>4.3112528132033017</v>
      </c>
      <c r="L509" s="65">
        <f t="shared" si="17"/>
        <v>1.3478260869565217</v>
      </c>
      <c r="M509" s="39"/>
      <c r="P509"/>
      <c r="Q509"/>
      <c r="R509"/>
      <c r="S509"/>
      <c r="T509"/>
      <c r="U509"/>
      <c r="V509"/>
      <c r="W509"/>
    </row>
    <row r="510" spans="1:23">
      <c r="A510" s="39"/>
      <c r="B510" s="47">
        <f>+'Ark1'!C3392</f>
        <v>2010</v>
      </c>
      <c r="C510" s="47">
        <f>+'Ark1'!M3392</f>
        <v>44</v>
      </c>
      <c r="D510" s="47">
        <f>+'Ark1'!Q3392</f>
        <v>58</v>
      </c>
      <c r="E510" s="65">
        <f>+'Ark1'!R3392</f>
        <v>67</v>
      </c>
      <c r="F510" s="65">
        <f>+'Ark1'!S3392</f>
        <v>67</v>
      </c>
      <c r="G510" s="101">
        <f>+'Ark1'!T3392</f>
        <v>0.33592379042366505</v>
      </c>
      <c r="H510" s="101">
        <f>+'Ark1'!U3392</f>
        <v>0.45437286485362199</v>
      </c>
      <c r="I510" s="101">
        <f>+'Ark1'!Y3392</f>
        <v>195.30746268656716</v>
      </c>
      <c r="J510" s="101">
        <f>+'Ark1'!AA3392</f>
        <v>33.199898010240958</v>
      </c>
      <c r="K510" s="101">
        <f t="shared" si="16"/>
        <v>4.4388059701492537</v>
      </c>
      <c r="L510" s="65">
        <f t="shared" si="17"/>
        <v>1.1551724137931034</v>
      </c>
      <c r="M510" s="39"/>
      <c r="P510"/>
      <c r="Q510"/>
      <c r="R510"/>
      <c r="S510"/>
      <c r="T510"/>
      <c r="U510"/>
      <c r="V510"/>
      <c r="W510"/>
    </row>
    <row r="511" spans="1:23">
      <c r="A511" s="39"/>
      <c r="B511" s="47">
        <f>+'Ark1'!C3393</f>
        <v>2010</v>
      </c>
      <c r="C511" s="47">
        <f>+'Ark1'!M3393</f>
        <v>45</v>
      </c>
      <c r="D511" s="47">
        <f>+'Ark1'!Q3393</f>
        <v>65</v>
      </c>
      <c r="E511" s="65">
        <f>+'Ark1'!R3393</f>
        <v>81</v>
      </c>
      <c r="F511" s="65">
        <f>+'Ark1'!S3393</f>
        <v>81</v>
      </c>
      <c r="G511" s="101">
        <f>+'Ark1'!T3393</f>
        <v>0.40611682125846071</v>
      </c>
      <c r="H511" s="101">
        <f>+'Ark1'!U3393</f>
        <v>0.52472537918081563</v>
      </c>
      <c r="I511" s="101">
        <f>+'Ark1'!Y3393</f>
        <v>186.56419753086411</v>
      </c>
      <c r="J511" s="101">
        <f>+'Ark1'!AA3393</f>
        <v>36.582395781935503</v>
      </c>
      <c r="K511" s="101">
        <f t="shared" si="16"/>
        <v>4.1458710562414245</v>
      </c>
      <c r="L511" s="65">
        <f t="shared" si="17"/>
        <v>1.2461538461538462</v>
      </c>
      <c r="M511" s="39"/>
      <c r="P511"/>
      <c r="Q511"/>
      <c r="R511"/>
      <c r="S511"/>
      <c r="T511"/>
      <c r="U511"/>
      <c r="V511"/>
      <c r="W511"/>
    </row>
    <row r="512" spans="1:23">
      <c r="A512" s="39"/>
      <c r="B512" s="47">
        <f>+'Ark1'!C3394</f>
        <v>2010</v>
      </c>
      <c r="C512" s="47">
        <f>+'Ark1'!M3394</f>
        <v>46</v>
      </c>
      <c r="D512" s="47">
        <f>+'Ark1'!Q3394</f>
        <v>75</v>
      </c>
      <c r="E512" s="65">
        <f>+'Ark1'!R3394</f>
        <v>95</v>
      </c>
      <c r="F512" s="65">
        <f>+'Ark1'!S3394</f>
        <v>95</v>
      </c>
      <c r="G512" s="101">
        <f>+'Ark1'!T3394</f>
        <v>0.47630985209325633</v>
      </c>
      <c r="H512" s="101">
        <f>+'Ark1'!U3394</f>
        <v>0.64757577930401322</v>
      </c>
      <c r="I512" s="101">
        <f>+'Ark1'!Y3394</f>
        <v>196.31263157894745</v>
      </c>
      <c r="J512" s="101">
        <f>+'Ark1'!AA3394</f>
        <v>29.040285057703276</v>
      </c>
      <c r="K512" s="101">
        <f t="shared" si="16"/>
        <v>4.2676659038901619</v>
      </c>
      <c r="L512" s="65">
        <f t="shared" si="17"/>
        <v>1.2666666666666666</v>
      </c>
      <c r="M512" s="39"/>
      <c r="P512"/>
      <c r="Q512"/>
      <c r="R512"/>
      <c r="S512"/>
      <c r="T512"/>
      <c r="U512"/>
      <c r="V512"/>
      <c r="W512"/>
    </row>
    <row r="513" spans="1:23">
      <c r="A513" s="39"/>
      <c r="B513" s="47">
        <f>+'Ark1'!C3395</f>
        <v>2010</v>
      </c>
      <c r="C513" s="47">
        <f>+'Ark1'!M3395</f>
        <v>47</v>
      </c>
      <c r="D513" s="47">
        <f>+'Ark1'!Q3395</f>
        <v>101</v>
      </c>
      <c r="E513" s="65">
        <f>+'Ark1'!R3395</f>
        <v>132</v>
      </c>
      <c r="F513" s="65">
        <f>+'Ark1'!S3395</f>
        <v>132</v>
      </c>
      <c r="G513" s="101">
        <f>+'Ark1'!T3395</f>
        <v>0.66182000501378802</v>
      </c>
      <c r="H513" s="101">
        <f>+'Ark1'!U3395</f>
        <v>0.86707104055295903</v>
      </c>
      <c r="I513" s="101">
        <f>+'Ark1'!Y3395</f>
        <v>189.17424242424249</v>
      </c>
      <c r="J513" s="101">
        <f>+'Ark1'!AA3395</f>
        <v>33.365872650949555</v>
      </c>
      <c r="K513" s="101">
        <f t="shared" si="16"/>
        <v>4.0249838813668619</v>
      </c>
      <c r="L513" s="65">
        <f t="shared" si="17"/>
        <v>1.306930693069307</v>
      </c>
      <c r="M513" s="39"/>
      <c r="P513"/>
      <c r="Q513"/>
      <c r="R513"/>
      <c r="S513"/>
      <c r="T513"/>
      <c r="U513"/>
      <c r="V513"/>
      <c r="W513"/>
    </row>
    <row r="514" spans="1:23">
      <c r="A514" s="39"/>
      <c r="B514" s="47">
        <f>+'Ark1'!C3396</f>
        <v>2010</v>
      </c>
      <c r="C514" s="47">
        <f>+'Ark1'!M3396</f>
        <v>48</v>
      </c>
      <c r="D514" s="47">
        <f>+'Ark1'!Q3396</f>
        <v>146</v>
      </c>
      <c r="E514" s="65">
        <f>+'Ark1'!R3396</f>
        <v>204</v>
      </c>
      <c r="F514" s="65">
        <f>+'Ark1'!S3396</f>
        <v>204</v>
      </c>
      <c r="G514" s="101">
        <f>+'Ark1'!T3396</f>
        <v>1.0228127350213088</v>
      </c>
      <c r="H514" s="101">
        <f>+'Ark1'!U3396</f>
        <v>1.2435599462555544</v>
      </c>
      <c r="I514" s="101">
        <f>+'Ark1'!Y3396</f>
        <v>175.55686274509813</v>
      </c>
      <c r="J514" s="101">
        <f>+'Ark1'!AA3396</f>
        <v>33.516909720564087</v>
      </c>
      <c r="K514" s="101">
        <f t="shared" si="16"/>
        <v>3.6574346405228777</v>
      </c>
      <c r="L514" s="65">
        <f t="shared" si="17"/>
        <v>1.3972602739726028</v>
      </c>
      <c r="M514" s="39"/>
      <c r="P514"/>
      <c r="Q514"/>
      <c r="R514"/>
      <c r="S514"/>
      <c r="T514"/>
      <c r="U514"/>
      <c r="V514"/>
      <c r="W514"/>
    </row>
    <row r="515" spans="1:23">
      <c r="A515" s="39"/>
      <c r="B515" s="47">
        <f>+'Ark1'!C3397</f>
        <v>2010</v>
      </c>
      <c r="C515" s="47">
        <f>+'Ark1'!M3397</f>
        <v>49</v>
      </c>
      <c r="D515" s="47">
        <f>+'Ark1'!Q3397</f>
        <v>175</v>
      </c>
      <c r="E515" s="65">
        <f>+'Ark1'!R3397</f>
        <v>222</v>
      </c>
      <c r="F515" s="65">
        <f>+'Ark1'!S3397</f>
        <v>222</v>
      </c>
      <c r="G515" s="101">
        <f>+'Ark1'!T3397</f>
        <v>1.1130609175231887</v>
      </c>
      <c r="H515" s="101">
        <f>+'Ark1'!U3397</f>
        <v>1.3396978498228516</v>
      </c>
      <c r="I515" s="101">
        <f>+'Ark1'!Y3397</f>
        <v>173.79414414414427</v>
      </c>
      <c r="J515" s="101">
        <f>+'Ark1'!AA3397</f>
        <v>32.833407123943317</v>
      </c>
      <c r="K515" s="101">
        <f t="shared" si="16"/>
        <v>3.5468192682478423</v>
      </c>
      <c r="L515" s="65">
        <f t="shared" si="17"/>
        <v>1.2685714285714285</v>
      </c>
      <c r="M515" s="39"/>
      <c r="P515"/>
      <c r="Q515"/>
      <c r="R515"/>
      <c r="S515"/>
      <c r="T515"/>
      <c r="U515"/>
      <c r="V515"/>
      <c r="W515"/>
    </row>
    <row r="516" spans="1:23">
      <c r="A516" s="39"/>
      <c r="B516" s="47">
        <f>+'Ark1'!C3398</f>
        <v>2010</v>
      </c>
      <c r="C516" s="47">
        <f>+'Ark1'!M3398</f>
        <v>50</v>
      </c>
      <c r="D516" s="47">
        <f>+'Ark1'!Q3398</f>
        <v>214</v>
      </c>
      <c r="E516" s="65">
        <f>+'Ark1'!R3398</f>
        <v>299</v>
      </c>
      <c r="F516" s="65">
        <f>+'Ark1'!S3398</f>
        <v>299</v>
      </c>
      <c r="G516" s="101">
        <f>+'Ark1'!T3398</f>
        <v>1.4991225871145653</v>
      </c>
      <c r="H516" s="101">
        <f>+'Ark1'!U3398</f>
        <v>1.8139010887608036</v>
      </c>
      <c r="I516" s="101">
        <f>+'Ark1'!Y3398</f>
        <v>174.7123745819398</v>
      </c>
      <c r="J516" s="101">
        <f>+'Ark1'!AA3398</f>
        <v>33.409678779769365</v>
      </c>
      <c r="K516" s="101">
        <f t="shared" si="16"/>
        <v>3.494247491638796</v>
      </c>
      <c r="L516" s="65">
        <f t="shared" si="17"/>
        <v>1.3971962616822431</v>
      </c>
      <c r="M516" s="39"/>
      <c r="P516"/>
      <c r="Q516"/>
      <c r="R516"/>
      <c r="S516"/>
      <c r="T516"/>
      <c r="U516"/>
      <c r="V516"/>
      <c r="W516"/>
    </row>
    <row r="517" spans="1:23">
      <c r="A517" s="39"/>
      <c r="B517" s="47">
        <f>+'Ark1'!C3399</f>
        <v>2010</v>
      </c>
      <c r="C517" s="47">
        <f>+'Ark1'!M3399</f>
        <v>51</v>
      </c>
      <c r="D517" s="47">
        <f>+'Ark1'!Q3399</f>
        <v>243</v>
      </c>
      <c r="E517" s="65">
        <f>+'Ark1'!R3399</f>
        <v>385</v>
      </c>
      <c r="F517" s="65">
        <f>+'Ark1'!S3399</f>
        <v>385</v>
      </c>
      <c r="G517" s="101">
        <f>+'Ark1'!T3399</f>
        <v>1.9303083479568821</v>
      </c>
      <c r="H517" s="101">
        <f>+'Ark1'!U3399</f>
        <v>2.2430476066134344</v>
      </c>
      <c r="I517" s="101">
        <f>+'Ark1'!Y3399</f>
        <v>167.78727272727269</v>
      </c>
      <c r="J517" s="101">
        <f>+'Ark1'!AA3399</f>
        <v>34.178246580467381</v>
      </c>
      <c r="K517" s="101">
        <f t="shared" si="16"/>
        <v>3.2899465240641703</v>
      </c>
      <c r="L517" s="65">
        <f t="shared" si="17"/>
        <v>1.5843621399176955</v>
      </c>
      <c r="M517" s="39"/>
      <c r="P517"/>
      <c r="Q517"/>
      <c r="R517"/>
      <c r="S517"/>
      <c r="T517"/>
      <c r="U517"/>
      <c r="V517"/>
      <c r="W517"/>
    </row>
    <row r="518" spans="1:23">
      <c r="A518" s="39"/>
      <c r="B518" s="47">
        <f>+'Ark1'!C3400</f>
        <v>2010</v>
      </c>
      <c r="C518" s="47">
        <f>+'Ark1'!M3400</f>
        <v>52</v>
      </c>
      <c r="D518" s="47">
        <f>+'Ark1'!Q3400</f>
        <v>255</v>
      </c>
      <c r="E518" s="65">
        <f>+'Ark1'!R3400</f>
        <v>421</v>
      </c>
      <c r="F518" s="65">
        <f>+'Ark1'!S3400</f>
        <v>421</v>
      </c>
      <c r="G518" s="101">
        <f>+'Ark1'!T3400</f>
        <v>2.110804712960642</v>
      </c>
      <c r="H518" s="101">
        <f>+'Ark1'!U3400</f>
        <v>2.4156145705852463</v>
      </c>
      <c r="I518" s="101">
        <f>+'Ark1'!Y3400</f>
        <v>165.24441805225661</v>
      </c>
      <c r="J518" s="101">
        <f>+'Ark1'!AA3400</f>
        <v>34.190905271484489</v>
      </c>
      <c r="K518" s="101">
        <f t="shared" si="16"/>
        <v>3.1777772702357039</v>
      </c>
      <c r="L518" s="65">
        <f t="shared" si="17"/>
        <v>1.6509803921568627</v>
      </c>
      <c r="M518" s="39"/>
      <c r="P518"/>
      <c r="Q518"/>
      <c r="R518"/>
      <c r="S518"/>
      <c r="T518"/>
      <c r="U518"/>
      <c r="V518"/>
      <c r="W518"/>
    </row>
    <row r="519" spans="1:23">
      <c r="A519" s="39"/>
      <c r="B519" s="47">
        <f>+'Ark1'!C3401</f>
        <v>2010</v>
      </c>
      <c r="C519" s="47">
        <f>+'Ark1'!M3401</f>
        <v>53</v>
      </c>
      <c r="D519" s="47">
        <f>+'Ark1'!Q3401</f>
        <v>314</v>
      </c>
      <c r="E519" s="65">
        <f>+'Ark1'!R3401</f>
        <v>543</v>
      </c>
      <c r="F519" s="65">
        <f>+'Ark1'!S3401</f>
        <v>543</v>
      </c>
      <c r="G519" s="101">
        <f>+'Ark1'!T3401</f>
        <v>2.7224868388067178</v>
      </c>
      <c r="H519" s="101">
        <f>+'Ark1'!U3401</f>
        <v>3.0079389206422156</v>
      </c>
      <c r="I519" s="101">
        <f>+'Ark1'!Y3401</f>
        <v>159.532965009208</v>
      </c>
      <c r="J519" s="101">
        <f>+'Ark1'!AA3401</f>
        <v>31.903303486395306</v>
      </c>
      <c r="K519" s="101">
        <f t="shared" si="16"/>
        <v>3.0100559435699621</v>
      </c>
      <c r="L519" s="65">
        <f t="shared" si="17"/>
        <v>1.7292993630573248</v>
      </c>
      <c r="M519" s="39"/>
      <c r="P519"/>
      <c r="Q519"/>
      <c r="R519"/>
      <c r="S519"/>
      <c r="T519"/>
      <c r="U519"/>
      <c r="V519"/>
      <c r="W519"/>
    </row>
    <row r="520" spans="1:23">
      <c r="A520" s="39"/>
      <c r="B520" s="47">
        <f>+'Ark1'!C3402</f>
        <v>2010</v>
      </c>
      <c r="C520" s="47">
        <f>+'Ark1'!M3402</f>
        <v>54</v>
      </c>
      <c r="D520" s="47">
        <f>+'Ark1'!Q3402</f>
        <v>395</v>
      </c>
      <c r="E520" s="65">
        <f>+'Ark1'!R3402</f>
        <v>773</v>
      </c>
      <c r="F520" s="65">
        <f>+'Ark1'!S3402</f>
        <v>773</v>
      </c>
      <c r="G520" s="101">
        <f>+'Ark1'!T3402</f>
        <v>3.8756580596640777</v>
      </c>
      <c r="H520" s="101">
        <f>+'Ark1'!U3402</f>
        <v>4.17604205386563</v>
      </c>
      <c r="I520" s="101">
        <f>+'Ark1'!Y3402</f>
        <v>155.58460543337648</v>
      </c>
      <c r="J520" s="101">
        <f>+'Ark1'!AA3402</f>
        <v>33.600630784841975</v>
      </c>
      <c r="K520" s="101">
        <f t="shared" si="16"/>
        <v>2.8811963969143792</v>
      </c>
      <c r="L520" s="65">
        <f t="shared" si="17"/>
        <v>1.9569620253164557</v>
      </c>
      <c r="M520" s="39"/>
      <c r="P520"/>
      <c r="Q520"/>
      <c r="R520"/>
      <c r="S520"/>
      <c r="T520"/>
      <c r="U520"/>
      <c r="V520"/>
      <c r="W520"/>
    </row>
    <row r="521" spans="1:23">
      <c r="A521" s="39"/>
      <c r="B521" s="47">
        <f>+'Ark1'!C3403</f>
        <v>2010</v>
      </c>
      <c r="C521" s="47">
        <f>+'Ark1'!M3403</f>
        <v>55</v>
      </c>
      <c r="D521" s="47">
        <f>+'Ark1'!Q3403</f>
        <v>452</v>
      </c>
      <c r="E521" s="65">
        <f>+'Ark1'!R3403</f>
        <v>946</v>
      </c>
      <c r="F521" s="65">
        <f>+'Ark1'!S3403</f>
        <v>946</v>
      </c>
      <c r="G521" s="101">
        <f>+'Ark1'!T3403</f>
        <v>4.7430433692654796</v>
      </c>
      <c r="H521" s="101">
        <f>+'Ark1'!U3403</f>
        <v>5.0083969186008437</v>
      </c>
      <c r="I521" s="101">
        <f>+'Ark1'!Y3403</f>
        <v>152.47156448202949</v>
      </c>
      <c r="J521" s="101">
        <f>+'Ark1'!AA3403</f>
        <v>32.411528387193947</v>
      </c>
      <c r="K521" s="101">
        <f t="shared" si="16"/>
        <v>2.7722102633096273</v>
      </c>
      <c r="L521" s="65">
        <f t="shared" si="17"/>
        <v>2.0929203539823007</v>
      </c>
      <c r="M521" s="39"/>
      <c r="P521"/>
      <c r="Q521"/>
      <c r="R521"/>
      <c r="S521"/>
      <c r="T521"/>
      <c r="U521"/>
      <c r="V521"/>
      <c r="W521"/>
    </row>
    <row r="522" spans="1:23">
      <c r="A522" s="39"/>
      <c r="B522" s="47">
        <f>+'Ark1'!C3404</f>
        <v>2010</v>
      </c>
      <c r="C522" s="47">
        <f>+'Ark1'!M3404</f>
        <v>56</v>
      </c>
      <c r="D522" s="47">
        <f>+'Ark1'!Q3404</f>
        <v>526</v>
      </c>
      <c r="E522" s="65">
        <f>+'Ark1'!R3404</f>
        <v>1262</v>
      </c>
      <c r="F522" s="65">
        <f>+'Ark1'!S3404</f>
        <v>1262</v>
      </c>
      <c r="G522" s="101">
        <f>+'Ark1'!T3404</f>
        <v>6.327400350965152</v>
      </c>
      <c r="H522" s="101">
        <f>+'Ark1'!U3404</f>
        <v>6.5479159096303023</v>
      </c>
      <c r="I522" s="101">
        <f>+'Ark1'!Y3404</f>
        <v>149.42559429477029</v>
      </c>
      <c r="J522" s="101">
        <f>+'Ark1'!AA3404</f>
        <v>31.950988160878488</v>
      </c>
      <c r="K522" s="101">
        <f t="shared" si="16"/>
        <v>2.6683141838351836</v>
      </c>
      <c r="L522" s="65">
        <f t="shared" si="17"/>
        <v>2.3992395437262357</v>
      </c>
      <c r="M522" s="39"/>
      <c r="P522"/>
      <c r="Q522"/>
      <c r="R522"/>
      <c r="S522"/>
      <c r="T522"/>
      <c r="U522"/>
      <c r="V522"/>
      <c r="W522"/>
    </row>
    <row r="523" spans="1:23">
      <c r="A523" s="39"/>
      <c r="B523" s="47">
        <f>+'Ark1'!C3405</f>
        <v>2010</v>
      </c>
      <c r="C523" s="47">
        <f>+'Ark1'!M3405</f>
        <v>57</v>
      </c>
      <c r="D523" s="47">
        <f>+'Ark1'!Q3405</f>
        <v>534</v>
      </c>
      <c r="E523" s="65">
        <f>+'Ark1'!R3405</f>
        <v>1389</v>
      </c>
      <c r="F523" s="65">
        <f>+'Ark1'!S3405</f>
        <v>1389</v>
      </c>
      <c r="G523" s="101">
        <f>+'Ark1'!T3405</f>
        <v>6.9641514163950866</v>
      </c>
      <c r="H523" s="101">
        <f>+'Ark1'!U3405</f>
        <v>6.976041567741941</v>
      </c>
      <c r="I523" s="101">
        <f>+'Ark1'!Y3405</f>
        <v>144.6398848092152</v>
      </c>
      <c r="J523" s="101">
        <f>+'Ark1'!AA3405</f>
        <v>30.057727401063847</v>
      </c>
      <c r="K523" s="101">
        <f t="shared" si="16"/>
        <v>2.5375418387581616</v>
      </c>
      <c r="L523" s="65">
        <f t="shared" si="17"/>
        <v>2.601123595505618</v>
      </c>
      <c r="M523" s="39"/>
      <c r="P523"/>
      <c r="Q523"/>
      <c r="R523"/>
      <c r="S523"/>
      <c r="T523"/>
      <c r="U523"/>
      <c r="V523"/>
      <c r="W523"/>
    </row>
    <row r="524" spans="1:23">
      <c r="A524" s="39"/>
      <c r="B524" s="47">
        <f>+'Ark1'!C3406</f>
        <v>2010</v>
      </c>
      <c r="C524" s="47">
        <f>+'Ark1'!M3406</f>
        <v>58</v>
      </c>
      <c r="D524" s="47">
        <f>+'Ark1'!Q3406</f>
        <v>622</v>
      </c>
      <c r="E524" s="65">
        <f>+'Ark1'!R3406</f>
        <v>1792</v>
      </c>
      <c r="F524" s="65">
        <f>+'Ark1'!S3406</f>
        <v>1792</v>
      </c>
      <c r="G524" s="101">
        <f>+'Ark1'!T3406</f>
        <v>8.9847079468538489</v>
      </c>
      <c r="H524" s="101">
        <f>+'Ark1'!U3406</f>
        <v>8.9916214846529918</v>
      </c>
      <c r="I524" s="101">
        <f>+'Ark1'!Y3406</f>
        <v>144.50446428571445</v>
      </c>
      <c r="J524" s="101">
        <f>+'Ark1'!AA3406</f>
        <v>29.951047526376502</v>
      </c>
      <c r="K524" s="101">
        <f t="shared" si="16"/>
        <v>2.4914562807881802</v>
      </c>
      <c r="L524" s="65">
        <f t="shared" si="17"/>
        <v>2.8810289389067525</v>
      </c>
      <c r="M524" s="39"/>
      <c r="P524"/>
      <c r="Q524"/>
      <c r="R524"/>
      <c r="S524"/>
      <c r="T524"/>
      <c r="U524"/>
      <c r="V524"/>
      <c r="W524"/>
    </row>
    <row r="525" spans="1:23">
      <c r="A525" s="39"/>
      <c r="B525" s="47">
        <f>+'Ark1'!C3407</f>
        <v>2010</v>
      </c>
      <c r="C525" s="47">
        <f>+'Ark1'!M3407</f>
        <v>59</v>
      </c>
      <c r="D525" s="47">
        <f>+'Ark1'!Q3407</f>
        <v>621</v>
      </c>
      <c r="E525" s="65">
        <f>+'Ark1'!R3407</f>
        <v>1907</v>
      </c>
      <c r="F525" s="65">
        <f>+'Ark1'!S3407</f>
        <v>1907</v>
      </c>
      <c r="G525" s="101">
        <f>+'Ark1'!T3407</f>
        <v>9.5612935572825251</v>
      </c>
      <c r="H525" s="101">
        <f>+'Ark1'!U3407</f>
        <v>9.3254148414603169</v>
      </c>
      <c r="I525" s="101">
        <f>+'Ark1'!Y3407</f>
        <v>140.83114840062939</v>
      </c>
      <c r="J525" s="101">
        <f>+'Ark1'!AA3407</f>
        <v>28.338918466214601</v>
      </c>
      <c r="K525" s="101">
        <f t="shared" si="16"/>
        <v>2.3869686169598201</v>
      </c>
      <c r="L525" s="65">
        <f t="shared" si="17"/>
        <v>3.0708534621578099</v>
      </c>
      <c r="M525" s="39"/>
      <c r="P525"/>
      <c r="Q525"/>
      <c r="R525"/>
      <c r="S525"/>
      <c r="T525"/>
      <c r="U525"/>
      <c r="V525"/>
      <c r="W525"/>
    </row>
    <row r="526" spans="1:23">
      <c r="A526" s="39"/>
      <c r="B526" s="47">
        <f>+'Ark1'!C3408</f>
        <v>2010</v>
      </c>
      <c r="C526" s="47">
        <f>+'Ark1'!M3408</f>
        <v>60</v>
      </c>
      <c r="D526" s="47">
        <f>+'Ark1'!Q3408</f>
        <v>635</v>
      </c>
      <c r="E526" s="65">
        <f>+'Ark1'!R3408</f>
        <v>2024</v>
      </c>
      <c r="F526" s="65">
        <f>+'Ark1'!S3408</f>
        <v>2024</v>
      </c>
      <c r="G526" s="101">
        <f>+'Ark1'!T3408</f>
        <v>10.14790674354475</v>
      </c>
      <c r="H526" s="101">
        <f>+'Ark1'!U3408</f>
        <v>9.8170456145480216</v>
      </c>
      <c r="I526" s="101">
        <f>+'Ark1'!Y3408</f>
        <v>139.68557312252977</v>
      </c>
      <c r="J526" s="101">
        <f>+'Ark1'!AA3408</f>
        <v>27.911053128229195</v>
      </c>
      <c r="K526" s="101">
        <f t="shared" si="16"/>
        <v>2.3280928853754963</v>
      </c>
      <c r="L526" s="65">
        <f t="shared" si="17"/>
        <v>3.1874015748031495</v>
      </c>
      <c r="M526" s="39"/>
      <c r="P526"/>
      <c r="Q526"/>
      <c r="R526"/>
      <c r="S526"/>
      <c r="T526"/>
      <c r="U526"/>
      <c r="V526"/>
      <c r="W526"/>
    </row>
    <row r="527" spans="1:23">
      <c r="A527" s="39"/>
      <c r="B527" s="47">
        <f>+'Ark1'!C3409</f>
        <v>2010</v>
      </c>
      <c r="C527" s="47">
        <f>+'Ark1'!M3409</f>
        <v>61</v>
      </c>
      <c r="D527" s="47">
        <f>+'Ark1'!Q3409</f>
        <v>583</v>
      </c>
      <c r="E527" s="65">
        <f>+'Ark1'!R3409</f>
        <v>1708</v>
      </c>
      <c r="F527" s="65">
        <f>+'Ark1'!S3409</f>
        <v>1708</v>
      </c>
      <c r="G527" s="101">
        <f>+'Ark1'!T3409</f>
        <v>8.563549761845076</v>
      </c>
      <c r="H527" s="101">
        <f>+'Ark1'!U3409</f>
        <v>8.0620002149361127</v>
      </c>
      <c r="I527" s="101">
        <f>+'Ark1'!Y3409</f>
        <v>135.93653395784543</v>
      </c>
      <c r="J527" s="101">
        <f>+'Ark1'!AA3409</f>
        <v>27.502830174581</v>
      </c>
      <c r="K527" s="101">
        <f t="shared" si="16"/>
        <v>2.2284677698007447</v>
      </c>
      <c r="L527" s="65">
        <f t="shared" si="17"/>
        <v>2.9296740994854202</v>
      </c>
      <c r="M527" s="39"/>
      <c r="P527"/>
      <c r="Q527"/>
      <c r="R527"/>
      <c r="S527"/>
      <c r="T527"/>
      <c r="U527"/>
      <c r="V527"/>
      <c r="W527"/>
    </row>
    <row r="528" spans="1:23">
      <c r="A528" s="39"/>
      <c r="B528" s="47">
        <f>+'Ark1'!C3410</f>
        <v>2010</v>
      </c>
      <c r="C528" s="47">
        <f>+'Ark1'!M3410</f>
        <v>62</v>
      </c>
      <c r="D528" s="47">
        <f>+'Ark1'!Q3410</f>
        <v>563</v>
      </c>
      <c r="E528" s="65">
        <f>+'Ark1'!R3410</f>
        <v>2033</v>
      </c>
      <c r="F528" s="65">
        <f>+'Ark1'!S3410</f>
        <v>2033</v>
      </c>
      <c r="G528" s="101">
        <f>+'Ark1'!T3410</f>
        <v>10.193030834795685</v>
      </c>
      <c r="H528" s="101">
        <f>+'Ark1'!U3410</f>
        <v>9.6065262799332771</v>
      </c>
      <c r="I528" s="101">
        <f>+'Ark1'!Y3410</f>
        <v>136.0849975405803</v>
      </c>
      <c r="J528" s="101">
        <f>+'Ark1'!AA3410</f>
        <v>26.240161882781557</v>
      </c>
      <c r="K528" s="101">
        <f t="shared" si="16"/>
        <v>2.1949193151706501</v>
      </c>
      <c r="L528" s="65">
        <f t="shared" si="17"/>
        <v>3.6110124333925397</v>
      </c>
      <c r="M528" s="39"/>
      <c r="P528"/>
      <c r="Q528"/>
      <c r="R528"/>
      <c r="S528"/>
      <c r="T528"/>
      <c r="U528"/>
      <c r="V528"/>
      <c r="W528"/>
    </row>
    <row r="529" spans="1:23">
      <c r="A529" s="39"/>
      <c r="B529" s="47">
        <f>+'Ark1'!C3411</f>
        <v>2010</v>
      </c>
      <c r="C529" s="47">
        <f>+'Ark1'!M3411</f>
        <v>63</v>
      </c>
      <c r="D529" s="47">
        <f>+'Ark1'!Q3411</f>
        <v>477</v>
      </c>
      <c r="E529" s="65">
        <f>+'Ark1'!R3411</f>
        <v>1593</v>
      </c>
      <c r="F529" s="65">
        <f>+'Ark1'!S3411</f>
        <v>1593</v>
      </c>
      <c r="G529" s="101">
        <f>+'Ark1'!T3411</f>
        <v>7.9869641514163954</v>
      </c>
      <c r="H529" s="101">
        <f>+'Ark1'!U3411</f>
        <v>7.3894585120344258</v>
      </c>
      <c r="I529" s="101">
        <f>+'Ark1'!Y3411</f>
        <v>133.59127432517263</v>
      </c>
      <c r="J529" s="101">
        <f>+'Ark1'!AA3411</f>
        <v>24.604577385511401</v>
      </c>
      <c r="K529" s="101">
        <f t="shared" si="16"/>
        <v>2.1204964178598833</v>
      </c>
      <c r="L529" s="65">
        <f t="shared" si="17"/>
        <v>3.3396226415094339</v>
      </c>
      <c r="M529" s="39"/>
      <c r="P529"/>
      <c r="Q529"/>
      <c r="R529"/>
      <c r="S529"/>
      <c r="T529"/>
      <c r="U529"/>
      <c r="V529"/>
      <c r="W529"/>
    </row>
    <row r="530" spans="1:23">
      <c r="A530" s="39"/>
      <c r="B530" s="47">
        <f>+'Ark1'!C3412</f>
        <v>2010</v>
      </c>
      <c r="C530" s="47">
        <f>+'Ark1'!M3412</f>
        <v>64</v>
      </c>
      <c r="D530" s="47">
        <f>+'Ark1'!Q3412</f>
        <v>378</v>
      </c>
      <c r="E530" s="65">
        <f>+'Ark1'!R3412</f>
        <v>959</v>
      </c>
      <c r="F530" s="65">
        <f>+'Ark1'!S3412</f>
        <v>959</v>
      </c>
      <c r="G530" s="101">
        <f>+'Ark1'!T3412</f>
        <v>4.8082226121835046</v>
      </c>
      <c r="H530" s="101">
        <f>+'Ark1'!U3412</f>
        <v>4.3650643046148199</v>
      </c>
      <c r="I530" s="101">
        <f>+'Ark1'!Y3412</f>
        <v>131.08508863399365</v>
      </c>
      <c r="J530" s="101">
        <f>+'Ark1'!AA3412</f>
        <v>24.520688138502745</v>
      </c>
      <c r="K530" s="101">
        <f t="shared" si="16"/>
        <v>2.0482045099061508</v>
      </c>
      <c r="L530" s="65">
        <f t="shared" si="17"/>
        <v>2.5370370370370372</v>
      </c>
      <c r="M530" s="39"/>
      <c r="P530"/>
      <c r="Q530"/>
      <c r="R530"/>
      <c r="S530"/>
      <c r="T530"/>
      <c r="U530"/>
      <c r="V530"/>
      <c r="W530"/>
    </row>
    <row r="531" spans="1:23">
      <c r="A531" s="39"/>
      <c r="B531" s="47">
        <f>+'Ark1'!C3413</f>
        <v>2010</v>
      </c>
      <c r="C531" s="47">
        <f>+'Ark1'!M3413</f>
        <v>65</v>
      </c>
      <c r="D531" s="47">
        <f>+'Ark1'!Q3413</f>
        <v>301</v>
      </c>
      <c r="E531" s="65">
        <f>+'Ark1'!R3413</f>
        <v>841</v>
      </c>
      <c r="F531" s="65">
        <f>+'Ark1'!S3413</f>
        <v>841</v>
      </c>
      <c r="G531" s="101">
        <f>+'Ark1'!T3413</f>
        <v>4.2165956380045122</v>
      </c>
      <c r="H531" s="101">
        <f>+'Ark1'!U3413</f>
        <v>3.8245607395052361</v>
      </c>
      <c r="I531" s="101">
        <f>+'Ark1'!Y3413</f>
        <v>130.96848989298439</v>
      </c>
      <c r="J531" s="101">
        <f>+'Ark1'!AA3413</f>
        <v>22.920509769897805</v>
      </c>
      <c r="K531" s="101">
        <f t="shared" si="16"/>
        <v>2.0148998445074522</v>
      </c>
      <c r="L531" s="65">
        <f t="shared" si="17"/>
        <v>2.7940199335548175</v>
      </c>
      <c r="M531" s="39"/>
      <c r="P531"/>
      <c r="Q531"/>
      <c r="R531"/>
      <c r="S531"/>
      <c r="T531"/>
      <c r="U531"/>
      <c r="V531"/>
      <c r="W531"/>
    </row>
    <row r="532" spans="1:23">
      <c r="A532" s="39"/>
      <c r="B532" s="47">
        <f>+'Ark1'!C3414</f>
        <v>2010</v>
      </c>
      <c r="C532" s="47">
        <f>+'Ark1'!M3414</f>
        <v>66</v>
      </c>
      <c r="D532" s="47">
        <f>+'Ark1'!Q3414</f>
        <v>2</v>
      </c>
      <c r="E532" s="65">
        <f>+'Ark1'!R3414</f>
        <v>3</v>
      </c>
      <c r="F532" s="65">
        <f>+'Ark1'!S3414</f>
        <v>3</v>
      </c>
      <c r="G532" s="101">
        <f>+'Ark1'!T3414</f>
        <v>1.504136375031336E-2</v>
      </c>
      <c r="H532" s="101">
        <f>+'Ark1'!U3414</f>
        <v>9.0106497546551118E-3</v>
      </c>
      <c r="I532" s="101">
        <f>+'Ark1'!Y3414</f>
        <v>86.5</v>
      </c>
      <c r="J532" s="101">
        <f>+'Ark1'!AA3414</f>
        <v>3.9505273909525753</v>
      </c>
      <c r="K532" s="101">
        <f t="shared" si="16"/>
        <v>1.3106060606060606</v>
      </c>
      <c r="L532" s="65">
        <f t="shared" si="17"/>
        <v>1.5</v>
      </c>
      <c r="M532" s="39"/>
      <c r="P532"/>
      <c r="Q532"/>
      <c r="R532"/>
      <c r="S532"/>
      <c r="T532"/>
      <c r="U532"/>
      <c r="V532"/>
      <c r="W532"/>
    </row>
    <row r="533" spans="1:23">
      <c r="A533" s="39"/>
      <c r="B533" s="47">
        <f>+'Ark1'!C3415</f>
        <v>2010</v>
      </c>
      <c r="C533" s="47">
        <f>+'Ark1'!M3415</f>
        <v>67</v>
      </c>
      <c r="D533" s="47">
        <f>+'Ark1'!Q3415</f>
        <v>1</v>
      </c>
      <c r="E533" s="65">
        <f>+'Ark1'!R3415</f>
        <v>1</v>
      </c>
      <c r="F533" s="65">
        <f>+'Ark1'!S3415</f>
        <v>1</v>
      </c>
      <c r="G533" s="101">
        <f>+'Ark1'!T3415</f>
        <v>5.0137879167711204E-3</v>
      </c>
      <c r="H533" s="101">
        <f>+'Ark1'!U3415</f>
        <v>3.0556345988811155E-3</v>
      </c>
      <c r="I533" s="101">
        <f>+'Ark1'!Y3415</f>
        <v>88</v>
      </c>
      <c r="J533" s="101">
        <f>+'Ark1'!AA3415</f>
        <v>0</v>
      </c>
      <c r="K533" s="101">
        <f t="shared" si="16"/>
        <v>1.3134328358208955</v>
      </c>
      <c r="L533" s="65">
        <f t="shared" si="17"/>
        <v>1</v>
      </c>
      <c r="M533" s="39"/>
      <c r="P533"/>
      <c r="Q533"/>
      <c r="R533"/>
      <c r="S533"/>
      <c r="T533"/>
      <c r="U533"/>
      <c r="V533"/>
      <c r="W533"/>
    </row>
    <row r="534" spans="1:23">
      <c r="A534" s="39"/>
      <c r="B534" s="47">
        <f>+'Ark1'!C3416</f>
        <v>2010</v>
      </c>
      <c r="C534" s="47">
        <f>+'Ark1'!M3416</f>
        <v>68</v>
      </c>
      <c r="D534" s="47">
        <f>+'Ark1'!Q3416</f>
        <v>0</v>
      </c>
      <c r="E534" s="65">
        <f>+'Ark1'!R3416</f>
        <v>0</v>
      </c>
      <c r="F534" s="65">
        <f>+'Ark1'!S3416</f>
        <v>0</v>
      </c>
      <c r="G534" s="101">
        <f>+'Ark1'!T3416</f>
        <v>0</v>
      </c>
      <c r="H534" s="101">
        <f>+'Ark1'!U3416</f>
        <v>0</v>
      </c>
      <c r="I534" s="101">
        <f>+'Ark1'!Y3416</f>
        <v>0</v>
      </c>
      <c r="J534" s="101">
        <f>+'Ark1'!AA3416</f>
        <v>0</v>
      </c>
      <c r="K534" s="101">
        <f t="shared" si="16"/>
        <v>0</v>
      </c>
      <c r="L534" s="65" t="e">
        <f t="shared" si="17"/>
        <v>#DIV/0!</v>
      </c>
      <c r="M534" s="39"/>
      <c r="P534"/>
      <c r="Q534"/>
      <c r="R534"/>
      <c r="S534"/>
      <c r="T534"/>
      <c r="U534"/>
      <c r="V534"/>
      <c r="W534"/>
    </row>
    <row r="535" spans="1:23">
      <c r="A535" s="39"/>
      <c r="B535" s="47">
        <f>+'Ark1'!C3417</f>
        <v>2009</v>
      </c>
      <c r="C535" s="47">
        <f>+'Ark1'!M3417</f>
        <v>0</v>
      </c>
      <c r="D535" s="47">
        <f>+'Ark1'!Q3417</f>
        <v>53</v>
      </c>
      <c r="E535" s="65">
        <f>+'Ark1'!R3417</f>
        <v>71</v>
      </c>
      <c r="F535" s="65">
        <f>+'Ark1'!S3417</f>
        <v>0</v>
      </c>
      <c r="G535" s="101">
        <f>+'Ark1'!T3417</f>
        <v>0.34901440298874314</v>
      </c>
      <c r="H535" s="101">
        <f>+'Ark1'!U3417</f>
        <v>0</v>
      </c>
      <c r="I535" s="101">
        <f>+'Ark1'!Y3417</f>
        <v>0</v>
      </c>
      <c r="J535" s="101">
        <f>+'Ark1'!AA3417</f>
        <v>0</v>
      </c>
      <c r="K535" s="101" t="e">
        <f t="shared" si="16"/>
        <v>#DIV/0!</v>
      </c>
      <c r="L535" s="65">
        <f t="shared" si="17"/>
        <v>1.3396226415094339</v>
      </c>
      <c r="M535" s="39"/>
      <c r="P535"/>
      <c r="Q535"/>
      <c r="R535"/>
      <c r="S535"/>
      <c r="T535"/>
      <c r="U535"/>
      <c r="V535"/>
      <c r="W535"/>
    </row>
    <row r="536" spans="1:23">
      <c r="A536" s="39"/>
      <c r="B536">
        <f>+'Ark1'!C3418</f>
        <v>2009</v>
      </c>
      <c r="C536">
        <f>+'Ark1'!M3418</f>
        <v>35</v>
      </c>
      <c r="D536">
        <f>+'Ark1'!Q3418</f>
        <v>37</v>
      </c>
      <c r="E536" s="9">
        <f>+'Ark1'!R3418</f>
        <v>45</v>
      </c>
      <c r="F536" s="9">
        <f>+'Ark1'!S3418</f>
        <v>45</v>
      </c>
      <c r="G536" s="96">
        <f>+'Ark1'!T3418</f>
        <v>0.22120631175342872</v>
      </c>
      <c r="H536" s="96">
        <f>+'Ark1'!U3418</f>
        <v>0.3159297446203998</v>
      </c>
      <c r="I536" s="96">
        <f>+'Ark1'!Y3418</f>
        <v>206.72</v>
      </c>
      <c r="J536" s="96">
        <f>+'Ark1'!AA3418</f>
        <v>48.119631475452195</v>
      </c>
      <c r="K536" s="96">
        <f t="shared" si="16"/>
        <v>5.9062857142857146</v>
      </c>
      <c r="L536" s="9">
        <f t="shared" si="17"/>
        <v>1.2162162162162162</v>
      </c>
      <c r="M536" s="39"/>
      <c r="P536"/>
      <c r="Q536"/>
      <c r="R536"/>
      <c r="S536"/>
      <c r="T536"/>
      <c r="U536"/>
      <c r="V536"/>
      <c r="W536"/>
    </row>
    <row r="537" spans="1:23">
      <c r="A537" s="39"/>
      <c r="B537">
        <f>+'Ark1'!C3419</f>
        <v>2009</v>
      </c>
      <c r="C537">
        <f>+'Ark1'!M3419</f>
        <v>36</v>
      </c>
      <c r="D537">
        <f>+'Ark1'!Q3419</f>
        <v>7</v>
      </c>
      <c r="E537" s="9">
        <f>+'Ark1'!R3419</f>
        <v>8</v>
      </c>
      <c r="F537" s="9">
        <f>+'Ark1'!S3419</f>
        <v>8</v>
      </c>
      <c r="G537" s="96">
        <f>+'Ark1'!T3419</f>
        <v>3.9325566533942882E-2</v>
      </c>
      <c r="H537" s="96">
        <f>+'Ark1'!U3419</f>
        <v>5.9841353846442277E-2</v>
      </c>
      <c r="I537" s="96">
        <f>+'Ark1'!Y3419</f>
        <v>220.25</v>
      </c>
      <c r="J537" s="96">
        <f>+'Ark1'!AA3419</f>
        <v>29.227085041105223</v>
      </c>
      <c r="K537" s="96">
        <f t="shared" si="16"/>
        <v>6.1180555555555554</v>
      </c>
      <c r="L537" s="9">
        <f t="shared" si="17"/>
        <v>1.1428571428571428</v>
      </c>
      <c r="M537" s="39"/>
      <c r="P537"/>
      <c r="Q537"/>
      <c r="R537"/>
      <c r="S537"/>
      <c r="T537"/>
      <c r="U537"/>
      <c r="V537"/>
      <c r="W537"/>
    </row>
    <row r="538" spans="1:23">
      <c r="A538" s="39"/>
      <c r="B538">
        <f>+'Ark1'!C3420</f>
        <v>2009</v>
      </c>
      <c r="C538">
        <f>+'Ark1'!M3420</f>
        <v>37</v>
      </c>
      <c r="D538">
        <f>+'Ark1'!Q3420</f>
        <v>14</v>
      </c>
      <c r="E538" s="9">
        <f>+'Ark1'!R3420</f>
        <v>14</v>
      </c>
      <c r="F538" s="9">
        <f>+'Ark1'!S3420</f>
        <v>14</v>
      </c>
      <c r="G538" s="96">
        <f>+'Ark1'!T3420</f>
        <v>6.8819741434400047E-2</v>
      </c>
      <c r="H538" s="96">
        <f>+'Ark1'!U3420</f>
        <v>0.10288501551782758</v>
      </c>
      <c r="I538" s="96">
        <f>+'Ark1'!Y3420</f>
        <v>216.38571428571436</v>
      </c>
      <c r="J538" s="96">
        <f>+'Ark1'!AA3420</f>
        <v>27.161760334886097</v>
      </c>
      <c r="K538" s="96">
        <f t="shared" si="16"/>
        <v>5.8482625482625501</v>
      </c>
      <c r="L538" s="9">
        <f t="shared" si="17"/>
        <v>1</v>
      </c>
      <c r="M538" s="39"/>
      <c r="P538"/>
      <c r="Q538"/>
      <c r="R538"/>
      <c r="S538"/>
      <c r="T538"/>
      <c r="U538"/>
      <c r="V538"/>
      <c r="W538"/>
    </row>
    <row r="539" spans="1:23">
      <c r="A539" s="39"/>
      <c r="B539">
        <f>+'Ark1'!C3421</f>
        <v>2009</v>
      </c>
      <c r="C539">
        <f>+'Ark1'!M3421</f>
        <v>38</v>
      </c>
      <c r="D539">
        <f>+'Ark1'!Q3421</f>
        <v>24</v>
      </c>
      <c r="E539" s="9">
        <f>+'Ark1'!R3421</f>
        <v>25</v>
      </c>
      <c r="F539" s="9">
        <f>+'Ark1'!S3421</f>
        <v>25</v>
      </c>
      <c r="G539" s="96">
        <f>+'Ark1'!T3421</f>
        <v>0.1228923954185715</v>
      </c>
      <c r="H539" s="96">
        <f>+'Ark1'!U3421</f>
        <v>0.17377086895045765</v>
      </c>
      <c r="I539" s="96">
        <f>+'Ark1'!Y3421</f>
        <v>204.66399999999996</v>
      </c>
      <c r="J539" s="96">
        <f>+'Ark1'!AA3421</f>
        <v>41.064591852348968</v>
      </c>
      <c r="K539" s="96">
        <f t="shared" si="16"/>
        <v>5.3858947368421042</v>
      </c>
      <c r="L539" s="9">
        <f t="shared" si="17"/>
        <v>1.0416666666666667</v>
      </c>
      <c r="M539" s="39"/>
      <c r="P539"/>
      <c r="Q539"/>
      <c r="R539"/>
      <c r="S539"/>
      <c r="T539"/>
      <c r="U539"/>
      <c r="V539"/>
      <c r="W539"/>
    </row>
    <row r="540" spans="1:23">
      <c r="A540" s="39"/>
      <c r="B540">
        <f>+'Ark1'!C3422</f>
        <v>2009</v>
      </c>
      <c r="C540">
        <f>+'Ark1'!M3422</f>
        <v>39</v>
      </c>
      <c r="D540">
        <f>+'Ark1'!Q3422</f>
        <v>28</v>
      </c>
      <c r="E540" s="9">
        <f>+'Ark1'!R3422</f>
        <v>30</v>
      </c>
      <c r="F540" s="9">
        <f>+'Ark1'!S3422</f>
        <v>29</v>
      </c>
      <c r="G540" s="96">
        <f>+'Ark1'!T3422</f>
        <v>0.14747087450228577</v>
      </c>
      <c r="H540" s="96">
        <f>+'Ark1'!U3422</f>
        <v>0.20462210949194923</v>
      </c>
      <c r="I540" s="96">
        <f>+'Ark1'!Y3422</f>
        <v>200.83333333333337</v>
      </c>
      <c r="J540" s="96">
        <f>+'Ark1'!AA3422</f>
        <v>29.255468303955059</v>
      </c>
      <c r="K540" s="96">
        <f t="shared" si="16"/>
        <v>5.1495726495726508</v>
      </c>
      <c r="L540" s="9">
        <f t="shared" si="17"/>
        <v>1.0714285714285714</v>
      </c>
      <c r="M540" s="39"/>
      <c r="P540"/>
      <c r="Q540"/>
      <c r="R540"/>
      <c r="S540"/>
      <c r="T540"/>
      <c r="U540"/>
      <c r="V540"/>
      <c r="W540"/>
    </row>
    <row r="541" spans="1:23">
      <c r="A541" s="39"/>
      <c r="B541">
        <f>+'Ark1'!C3423</f>
        <v>2009</v>
      </c>
      <c r="C541">
        <f>+'Ark1'!M3423</f>
        <v>40</v>
      </c>
      <c r="D541">
        <f>+'Ark1'!Q3423</f>
        <v>29</v>
      </c>
      <c r="E541" s="9">
        <f>+'Ark1'!R3423</f>
        <v>35</v>
      </c>
      <c r="F541" s="9">
        <f>+'Ark1'!S3423</f>
        <v>35</v>
      </c>
      <c r="G541" s="96">
        <f>+'Ark1'!T3423</f>
        <v>0.17204935358600013</v>
      </c>
      <c r="H541" s="96">
        <f>+'Ark1'!U3423</f>
        <v>0.2407986192066088</v>
      </c>
      <c r="I541" s="96">
        <f>+'Ark1'!Y3423</f>
        <v>202.5771428571428</v>
      </c>
      <c r="J541" s="96">
        <f>+'Ark1'!AA3423</f>
        <v>31.10725304228492</v>
      </c>
      <c r="K541" s="96">
        <f t="shared" si="16"/>
        <v>5.0644285714285697</v>
      </c>
      <c r="L541" s="9">
        <f t="shared" si="17"/>
        <v>1.2068965517241379</v>
      </c>
      <c r="M541" s="39"/>
      <c r="P541"/>
      <c r="Q541"/>
      <c r="R541"/>
      <c r="S541"/>
      <c r="T541"/>
      <c r="U541"/>
      <c r="V541"/>
      <c r="W541"/>
    </row>
    <row r="542" spans="1:23">
      <c r="A542" s="39"/>
      <c r="B542">
        <f>+'Ark1'!C3424</f>
        <v>2009</v>
      </c>
      <c r="C542">
        <f>+'Ark1'!M3424</f>
        <v>41</v>
      </c>
      <c r="D542">
        <f>+'Ark1'!Q3424</f>
        <v>38</v>
      </c>
      <c r="E542" s="9">
        <f>+'Ark1'!R3424</f>
        <v>40</v>
      </c>
      <c r="F542" s="9">
        <f>+'Ark1'!S3424</f>
        <v>40</v>
      </c>
      <c r="G542" s="96">
        <f>+'Ark1'!T3424</f>
        <v>0.1966278326697144</v>
      </c>
      <c r="H542" s="96">
        <f>+'Ark1'!U3424</f>
        <v>0.27937285853622817</v>
      </c>
      <c r="I542" s="96">
        <f>+'Ark1'!Y3424</f>
        <v>205.65000000000003</v>
      </c>
      <c r="J542" s="96">
        <f>+'Ark1'!AA3424</f>
        <v>31.558691354363511</v>
      </c>
      <c r="K542" s="96">
        <f t="shared" si="16"/>
        <v>5.015853658536586</v>
      </c>
      <c r="L542" s="9">
        <f t="shared" si="17"/>
        <v>1.0526315789473684</v>
      </c>
      <c r="M542" s="39"/>
      <c r="P542"/>
      <c r="Q542"/>
      <c r="R542"/>
      <c r="S542"/>
      <c r="T542"/>
      <c r="U542"/>
      <c r="V542"/>
      <c r="W542"/>
    </row>
    <row r="543" spans="1:23">
      <c r="A543" s="39"/>
      <c r="B543">
        <f>+'Ark1'!C3425</f>
        <v>2009</v>
      </c>
      <c r="C543">
        <f>+'Ark1'!M3425</f>
        <v>42</v>
      </c>
      <c r="D543">
        <f>+'Ark1'!Q3425</f>
        <v>50</v>
      </c>
      <c r="E543" s="9">
        <f>+'Ark1'!R3425</f>
        <v>55</v>
      </c>
      <c r="F543" s="9">
        <f>+'Ark1'!S3425</f>
        <v>55</v>
      </c>
      <c r="G543" s="96">
        <f>+'Ark1'!T3425</f>
        <v>0.27036326992085735</v>
      </c>
      <c r="H543" s="96">
        <f>+'Ark1'!U3425</f>
        <v>0.34814286841344777</v>
      </c>
      <c r="I543" s="96">
        <f>+'Ark1'!Y3425</f>
        <v>186.38</v>
      </c>
      <c r="J543" s="96">
        <f>+'Ark1'!AA3425</f>
        <v>31.516272276108793</v>
      </c>
      <c r="K543" s="96">
        <f t="shared" si="16"/>
        <v>4.4376190476190471</v>
      </c>
      <c r="L543" s="9">
        <f t="shared" si="17"/>
        <v>1.1000000000000001</v>
      </c>
      <c r="M543" s="39"/>
      <c r="P543"/>
      <c r="Q543"/>
      <c r="R543"/>
      <c r="S543"/>
      <c r="T543"/>
      <c r="U543"/>
      <c r="V543"/>
      <c r="W543"/>
    </row>
    <row r="544" spans="1:23">
      <c r="A544" s="39"/>
      <c r="B544">
        <f>+'Ark1'!C3426</f>
        <v>2009</v>
      </c>
      <c r="C544">
        <f>+'Ark1'!M3426</f>
        <v>43</v>
      </c>
      <c r="D544">
        <f>+'Ark1'!Q3426</f>
        <v>55</v>
      </c>
      <c r="E544" s="9">
        <f>+'Ark1'!R3426</f>
        <v>62</v>
      </c>
      <c r="F544" s="9">
        <f>+'Ark1'!S3426</f>
        <v>62</v>
      </c>
      <c r="G544" s="96">
        <f>+'Ark1'!T3426</f>
        <v>0.30477314063805738</v>
      </c>
      <c r="H544" s="96">
        <f>+'Ark1'!U3426</f>
        <v>0.42689096555518757</v>
      </c>
      <c r="I544" s="96">
        <f>+'Ark1'!Y3426</f>
        <v>202.73548387096776</v>
      </c>
      <c r="J544" s="96">
        <f>+'Ark1'!AA3426</f>
        <v>28.342422875316991</v>
      </c>
      <c r="K544" s="96">
        <f t="shared" si="16"/>
        <v>4.7147786946736687</v>
      </c>
      <c r="L544" s="9">
        <f t="shared" si="17"/>
        <v>1.1272727272727272</v>
      </c>
      <c r="M544" s="39"/>
      <c r="P544"/>
      <c r="Q544"/>
      <c r="R544"/>
      <c r="S544"/>
      <c r="T544"/>
      <c r="U544"/>
      <c r="V544"/>
      <c r="W544"/>
    </row>
    <row r="545" spans="1:23">
      <c r="A545" s="39"/>
      <c r="B545">
        <f>+'Ark1'!C3427</f>
        <v>2009</v>
      </c>
      <c r="C545">
        <f>+'Ark1'!M3427</f>
        <v>44</v>
      </c>
      <c r="D545">
        <f>+'Ark1'!Q3427</f>
        <v>75</v>
      </c>
      <c r="E545" s="9">
        <f>+'Ark1'!R3427</f>
        <v>92</v>
      </c>
      <c r="F545" s="9">
        <f>+'Ark1'!S3427</f>
        <v>92</v>
      </c>
      <c r="G545" s="96">
        <f>+'Ark1'!T3427</f>
        <v>0.45224401514034313</v>
      </c>
      <c r="H545" s="96">
        <f>+'Ark1'!U3427</f>
        <v>0.5990214614121252</v>
      </c>
      <c r="I545" s="96">
        <f>+'Ark1'!Y3427</f>
        <v>191.71630434782608</v>
      </c>
      <c r="J545" s="96">
        <f>+'Ark1'!AA3427</f>
        <v>30.685307619990489</v>
      </c>
      <c r="K545" s="96">
        <f t="shared" si="16"/>
        <v>4.3571887351778651</v>
      </c>
      <c r="L545" s="9">
        <f t="shared" si="17"/>
        <v>1.2266666666666666</v>
      </c>
      <c r="M545" s="39"/>
      <c r="P545"/>
      <c r="Q545"/>
      <c r="R545"/>
      <c r="S545"/>
      <c r="T545"/>
      <c r="U545"/>
      <c r="V545"/>
      <c r="W545"/>
    </row>
    <row r="546" spans="1:23">
      <c r="A546" s="39"/>
      <c r="B546">
        <f>+'Ark1'!C3428</f>
        <v>2009</v>
      </c>
      <c r="C546">
        <f>+'Ark1'!M3428</f>
        <v>45</v>
      </c>
      <c r="D546">
        <f>+'Ark1'!Q3428</f>
        <v>98</v>
      </c>
      <c r="E546" s="9">
        <f>+'Ark1'!R3428</f>
        <v>121</v>
      </c>
      <c r="F546" s="9">
        <f>+'Ark1'!S3428</f>
        <v>121</v>
      </c>
      <c r="G546" s="96">
        <f>+'Ark1'!T3428</f>
        <v>0.59479919382588597</v>
      </c>
      <c r="H546" s="96">
        <f>+'Ark1'!U3428</f>
        <v>0.76129613383759953</v>
      </c>
      <c r="I546" s="96">
        <f>+'Ark1'!Y3428</f>
        <v>185.25619834710753</v>
      </c>
      <c r="J546" s="96">
        <f>+'Ark1'!AA3428</f>
        <v>34.992230288861506</v>
      </c>
      <c r="K546" s="96">
        <f t="shared" si="16"/>
        <v>4.1168044077135004</v>
      </c>
      <c r="L546" s="9">
        <f t="shared" si="17"/>
        <v>1.2346938775510203</v>
      </c>
      <c r="M546" s="39"/>
      <c r="P546"/>
      <c r="Q546"/>
      <c r="R546"/>
      <c r="S546"/>
      <c r="T546"/>
      <c r="U546"/>
      <c r="V546"/>
      <c r="W546"/>
    </row>
    <row r="547" spans="1:23">
      <c r="A547" s="39"/>
      <c r="B547">
        <f>+'Ark1'!C3429</f>
        <v>2009</v>
      </c>
      <c r="C547">
        <f>+'Ark1'!M3429</f>
        <v>46</v>
      </c>
      <c r="D547">
        <f>+'Ark1'!Q3429</f>
        <v>117</v>
      </c>
      <c r="E547" s="9">
        <f>+'Ark1'!R3429</f>
        <v>160</v>
      </c>
      <c r="F547" s="9">
        <f>+'Ark1'!S3429</f>
        <v>160</v>
      </c>
      <c r="G547" s="96">
        <f>+'Ark1'!T3429</f>
        <v>0.78651133067885759</v>
      </c>
      <c r="H547" s="96">
        <f>+'Ark1'!U3429</f>
        <v>1.0047438027604527</v>
      </c>
      <c r="I547" s="96">
        <f>+'Ark1'!Y3429</f>
        <v>184.90125000000003</v>
      </c>
      <c r="J547" s="96">
        <f>+'Ark1'!AA3429</f>
        <v>33.873461196598662</v>
      </c>
      <c r="K547" s="96">
        <f t="shared" si="16"/>
        <v>4.0195923913043483</v>
      </c>
      <c r="L547" s="9">
        <f t="shared" si="17"/>
        <v>1.3675213675213675</v>
      </c>
      <c r="M547" s="39"/>
      <c r="P547"/>
      <c r="Q547"/>
      <c r="R547"/>
      <c r="S547"/>
      <c r="T547"/>
      <c r="U547"/>
      <c r="V547"/>
      <c r="W547"/>
    </row>
    <row r="548" spans="1:23">
      <c r="A548" s="39"/>
      <c r="B548">
        <f>+'Ark1'!C3430</f>
        <v>2009</v>
      </c>
      <c r="C548">
        <f>+'Ark1'!M3430</f>
        <v>47</v>
      </c>
      <c r="D548">
        <f>+'Ark1'!Q3430</f>
        <v>147</v>
      </c>
      <c r="E548" s="9">
        <f>+'Ark1'!R3430</f>
        <v>214</v>
      </c>
      <c r="F548" s="9">
        <f>+'Ark1'!S3430</f>
        <v>214</v>
      </c>
      <c r="G548" s="96">
        <f>+'Ark1'!T3430</f>
        <v>1.0519589047829723</v>
      </c>
      <c r="H548" s="96">
        <f>+'Ark1'!U3430</f>
        <v>1.31693770803743</v>
      </c>
      <c r="I548" s="96">
        <f>+'Ark1'!Y3430</f>
        <v>181.1990654205606</v>
      </c>
      <c r="J548" s="96">
        <f>+'Ark1'!AA3430</f>
        <v>35.992495311561157</v>
      </c>
      <c r="K548" s="96">
        <f t="shared" si="16"/>
        <v>3.8552992642672468</v>
      </c>
      <c r="L548" s="9">
        <f t="shared" si="17"/>
        <v>1.4557823129251701</v>
      </c>
      <c r="M548" s="39"/>
      <c r="P548"/>
      <c r="Q548"/>
      <c r="R548"/>
      <c r="S548"/>
      <c r="T548"/>
      <c r="U548"/>
      <c r="V548"/>
      <c r="W548"/>
    </row>
    <row r="549" spans="1:23">
      <c r="A549" s="39"/>
      <c r="B549">
        <f>+'Ark1'!C3431</f>
        <v>2009</v>
      </c>
      <c r="C549">
        <f>+'Ark1'!M3431</f>
        <v>48</v>
      </c>
      <c r="D549">
        <f>+'Ark1'!Q3431</f>
        <v>175</v>
      </c>
      <c r="E549" s="9">
        <f>+'Ark1'!R3431</f>
        <v>267</v>
      </c>
      <c r="F549" s="9">
        <f>+'Ark1'!S3431</f>
        <v>267</v>
      </c>
      <c r="G549" s="96">
        <f>+'Ark1'!T3431</f>
        <v>1.3124907830703436</v>
      </c>
      <c r="H549" s="96">
        <f>+'Ark1'!U3431</f>
        <v>1.5892871886080269</v>
      </c>
      <c r="I549" s="96">
        <f>+'Ark1'!Y3431</f>
        <v>175.26516853932597</v>
      </c>
      <c r="J549" s="96">
        <f>+'Ark1'!AA3431</f>
        <v>35.369631171970575</v>
      </c>
      <c r="K549" s="96">
        <f t="shared" si="16"/>
        <v>3.6513576779026242</v>
      </c>
      <c r="L549" s="9">
        <f t="shared" si="17"/>
        <v>1.5257142857142858</v>
      </c>
      <c r="M549" s="39"/>
      <c r="P549"/>
      <c r="Q549"/>
      <c r="R549"/>
      <c r="S549"/>
      <c r="T549"/>
      <c r="U549"/>
      <c r="V549"/>
      <c r="W549"/>
    </row>
    <row r="550" spans="1:23">
      <c r="A550" s="39"/>
      <c r="B550">
        <f>+'Ark1'!C3432</f>
        <v>2009</v>
      </c>
      <c r="C550">
        <f>+'Ark1'!M3432</f>
        <v>49</v>
      </c>
      <c r="D550">
        <f>+'Ark1'!Q3432</f>
        <v>210</v>
      </c>
      <c r="E550" s="9">
        <f>+'Ark1'!R3432</f>
        <v>321</v>
      </c>
      <c r="F550" s="9">
        <f>+'Ark1'!S3432</f>
        <v>321</v>
      </c>
      <c r="G550" s="96">
        <f>+'Ark1'!T3432</f>
        <v>1.5779383571744581</v>
      </c>
      <c r="H550" s="96">
        <f>+'Ark1'!U3432</f>
        <v>1.8916999872404101</v>
      </c>
      <c r="I550" s="96">
        <f>+'Ark1'!Y3432</f>
        <v>173.52087227414336</v>
      </c>
      <c r="J550" s="96">
        <f>+'Ark1'!AA3432</f>
        <v>35.087946033809601</v>
      </c>
      <c r="K550" s="96">
        <f t="shared" si="16"/>
        <v>3.541242291309048</v>
      </c>
      <c r="L550" s="9">
        <f t="shared" si="17"/>
        <v>1.5285714285714285</v>
      </c>
      <c r="M550" s="39"/>
      <c r="P550"/>
      <c r="Q550"/>
      <c r="R550"/>
      <c r="S550"/>
      <c r="T550"/>
      <c r="U550"/>
      <c r="V550"/>
      <c r="W550"/>
    </row>
    <row r="551" spans="1:23">
      <c r="A551" s="39"/>
      <c r="B551">
        <f>+'Ark1'!C3433</f>
        <v>2009</v>
      </c>
      <c r="C551">
        <f>+'Ark1'!M3433</f>
        <v>50</v>
      </c>
      <c r="D551">
        <f>+'Ark1'!Q3433</f>
        <v>262</v>
      </c>
      <c r="E551" s="9">
        <f>+'Ark1'!R3433</f>
        <v>444</v>
      </c>
      <c r="F551" s="9">
        <f>+'Ark1'!S3433</f>
        <v>444</v>
      </c>
      <c r="G551" s="96">
        <f>+'Ark1'!T3433</f>
        <v>2.1825689426338304</v>
      </c>
      <c r="H551" s="96">
        <f>+'Ark1'!U3433</f>
        <v>2.5408428277709127</v>
      </c>
      <c r="I551" s="96">
        <f>+'Ark1'!Y3433</f>
        <v>168.49977477477492</v>
      </c>
      <c r="J551" s="96">
        <f>+'Ark1'!AA3433</f>
        <v>35.341184852747702</v>
      </c>
      <c r="K551" s="96">
        <f t="shared" si="16"/>
        <v>3.3699954954954983</v>
      </c>
      <c r="L551" s="9">
        <f t="shared" si="17"/>
        <v>1.6946564885496183</v>
      </c>
      <c r="M551" s="39"/>
      <c r="P551"/>
      <c r="Q551"/>
      <c r="R551"/>
      <c r="S551"/>
      <c r="T551"/>
      <c r="U551"/>
      <c r="V551"/>
      <c r="W551"/>
    </row>
    <row r="552" spans="1:23">
      <c r="A552" s="39"/>
      <c r="B552">
        <f>+'Ark1'!C3434</f>
        <v>2009</v>
      </c>
      <c r="C552">
        <f>+'Ark1'!M3434</f>
        <v>51</v>
      </c>
      <c r="D552">
        <f>+'Ark1'!Q3434</f>
        <v>301</v>
      </c>
      <c r="E552" s="9">
        <f>+'Ark1'!R3434</f>
        <v>547</v>
      </c>
      <c r="F552" s="9">
        <f>+'Ark1'!S3434</f>
        <v>547</v>
      </c>
      <c r="G552" s="96">
        <f>+'Ark1'!T3434</f>
        <v>2.688885611758344</v>
      </c>
      <c r="H552" s="96">
        <f>+'Ark1'!U3434</f>
        <v>3.0072691622322503</v>
      </c>
      <c r="I552" s="96">
        <f>+'Ark1'!Y3434</f>
        <v>161.87861060329061</v>
      </c>
      <c r="J552" s="96">
        <f>+'Ark1'!AA3434</f>
        <v>33.331971567847226</v>
      </c>
      <c r="K552" s="96">
        <f t="shared" si="16"/>
        <v>3.1740904039860904</v>
      </c>
      <c r="L552" s="9">
        <f t="shared" si="17"/>
        <v>1.8172757475083057</v>
      </c>
      <c r="M552" s="39"/>
      <c r="P552"/>
      <c r="Q552"/>
      <c r="R552"/>
      <c r="S552"/>
      <c r="T552"/>
      <c r="U552"/>
      <c r="V552"/>
      <c r="W552"/>
    </row>
    <row r="553" spans="1:23">
      <c r="A553" s="39"/>
      <c r="B553">
        <f>+'Ark1'!C3435</f>
        <v>2009</v>
      </c>
      <c r="C553">
        <f>+'Ark1'!M3435</f>
        <v>52</v>
      </c>
      <c r="D553">
        <f>+'Ark1'!Q3435</f>
        <v>346</v>
      </c>
      <c r="E553" s="9">
        <f>+'Ark1'!R3435</f>
        <v>735</v>
      </c>
      <c r="F553" s="9">
        <f>+'Ark1'!S3435</f>
        <v>735</v>
      </c>
      <c r="G553" s="96">
        <f>+'Ark1'!T3435</f>
        <v>3.6130364253060008</v>
      </c>
      <c r="H553" s="96">
        <f>+'Ark1'!U3435</f>
        <v>3.9124392616201806</v>
      </c>
      <c r="I553" s="96">
        <f>+'Ark1'!Y3435</f>
        <v>156.73455782312922</v>
      </c>
      <c r="J553" s="96">
        <f>+'Ark1'!AA3435</f>
        <v>33.856666306296681</v>
      </c>
      <c r="K553" s="96">
        <f t="shared" si="16"/>
        <v>3.0141261119832543</v>
      </c>
      <c r="L553" s="9">
        <f t="shared" si="17"/>
        <v>2.1242774566473988</v>
      </c>
      <c r="M553" s="39"/>
      <c r="P553"/>
      <c r="Q553"/>
      <c r="R553"/>
      <c r="S553"/>
      <c r="T553"/>
      <c r="U553"/>
      <c r="V553"/>
      <c r="W553"/>
    </row>
    <row r="554" spans="1:23">
      <c r="A554" s="39"/>
      <c r="B554">
        <f>+'Ark1'!C3436</f>
        <v>2009</v>
      </c>
      <c r="C554">
        <f>+'Ark1'!M3436</f>
        <v>53</v>
      </c>
      <c r="D554">
        <f>+'Ark1'!Q3436</f>
        <v>378</v>
      </c>
      <c r="E554" s="9">
        <f>+'Ark1'!R3436</f>
        <v>819</v>
      </c>
      <c r="F554" s="9">
        <f>+'Ark1'!S3436</f>
        <v>819</v>
      </c>
      <c r="G554" s="96">
        <f>+'Ark1'!T3436</f>
        <v>4.0259548739124034</v>
      </c>
      <c r="H554" s="96">
        <f>+'Ark1'!U3436</f>
        <v>4.2690556929080303</v>
      </c>
      <c r="I554" s="96">
        <f>+'Ark1'!Y3436</f>
        <v>153.48021978021981</v>
      </c>
      <c r="J554" s="96">
        <f>+'Ark1'!AA3436</f>
        <v>32.705514382347609</v>
      </c>
      <c r="K554" s="96">
        <f t="shared" si="16"/>
        <v>2.8958532034003737</v>
      </c>
      <c r="L554" s="9">
        <f t="shared" si="17"/>
        <v>2.1666666666666665</v>
      </c>
      <c r="M554" s="39"/>
      <c r="P554"/>
      <c r="Q554"/>
      <c r="R554"/>
      <c r="S554"/>
      <c r="T554"/>
      <c r="U554"/>
      <c r="V554"/>
      <c r="W554"/>
    </row>
    <row r="555" spans="1:23">
      <c r="A555" s="39"/>
      <c r="B555">
        <f>+'Ark1'!C3437</f>
        <v>2009</v>
      </c>
      <c r="C555">
        <f>+'Ark1'!M3437</f>
        <v>54</v>
      </c>
      <c r="D555">
        <f>+'Ark1'!Q3437</f>
        <v>478</v>
      </c>
      <c r="E555" s="9">
        <f>+'Ark1'!R3437</f>
        <v>1113</v>
      </c>
      <c r="F555" s="9">
        <f>+'Ark1'!S3437</f>
        <v>1113</v>
      </c>
      <c r="G555" s="96">
        <f>+'Ark1'!T3437</f>
        <v>5.4711694440348051</v>
      </c>
      <c r="H555" s="96">
        <f>+'Ark1'!U3437</f>
        <v>5.6822625846078418</v>
      </c>
      <c r="I555" s="96">
        <f>+'Ark1'!Y3437</f>
        <v>150.32479784366572</v>
      </c>
      <c r="J555" s="96">
        <f>+'Ark1'!AA3437</f>
        <v>31.697214975110391</v>
      </c>
      <c r="K555" s="96">
        <f t="shared" si="16"/>
        <v>2.7837925526604761</v>
      </c>
      <c r="L555" s="9">
        <f t="shared" si="17"/>
        <v>2.3284518828451883</v>
      </c>
      <c r="M555" s="39"/>
      <c r="P555"/>
      <c r="Q555"/>
      <c r="R555"/>
      <c r="S555"/>
      <c r="T555"/>
      <c r="U555"/>
      <c r="V555"/>
      <c r="W555"/>
    </row>
    <row r="556" spans="1:23">
      <c r="A556" s="39"/>
      <c r="B556">
        <f>+'Ark1'!C3438</f>
        <v>2009</v>
      </c>
      <c r="C556">
        <f>+'Ark1'!M3438</f>
        <v>55</v>
      </c>
      <c r="D556">
        <f>+'Ark1'!Q3438</f>
        <v>534</v>
      </c>
      <c r="E556" s="9">
        <f>+'Ark1'!R3438</f>
        <v>1408</v>
      </c>
      <c r="F556" s="9">
        <f>+'Ark1'!S3438</f>
        <v>1408</v>
      </c>
      <c r="G556" s="96">
        <f>+'Ark1'!T3438</f>
        <v>6.9212997099739484</v>
      </c>
      <c r="H556" s="96">
        <f>+'Ark1'!U3438</f>
        <v>7.0442579113445136</v>
      </c>
      <c r="I556" s="96">
        <f>+'Ark1'!Y3438</f>
        <v>147.31164772727251</v>
      </c>
      <c r="J556" s="96">
        <f>+'Ark1'!AA3438</f>
        <v>31.335380510165862</v>
      </c>
      <c r="K556" s="96">
        <f t="shared" si="16"/>
        <v>2.6783935950413182</v>
      </c>
      <c r="L556" s="9">
        <f t="shared" si="17"/>
        <v>2.636704119850187</v>
      </c>
      <c r="M556" s="39"/>
      <c r="P556"/>
      <c r="Q556"/>
      <c r="R556"/>
      <c r="S556"/>
      <c r="T556"/>
      <c r="U556"/>
      <c r="V556"/>
      <c r="W556"/>
    </row>
    <row r="557" spans="1:23">
      <c r="A557" s="39"/>
      <c r="B557">
        <f>+'Ark1'!C3439</f>
        <v>2009</v>
      </c>
      <c r="C557">
        <f>+'Ark1'!M3439</f>
        <v>56</v>
      </c>
      <c r="D557">
        <f>+'Ark1'!Q3439</f>
        <v>588</v>
      </c>
      <c r="E557" s="9">
        <f>+'Ark1'!R3439</f>
        <v>1695</v>
      </c>
      <c r="F557" s="9">
        <f>+'Ark1'!S3439</f>
        <v>1695</v>
      </c>
      <c r="G557" s="96">
        <f>+'Ark1'!T3439</f>
        <v>8.3321044093791485</v>
      </c>
      <c r="H557" s="96">
        <f>+'Ark1'!U3439</f>
        <v>8.3971106203425681</v>
      </c>
      <c r="I557" s="96">
        <f>+'Ark1'!Y3439</f>
        <v>145.86955752212378</v>
      </c>
      <c r="J557" s="96">
        <f>+'Ark1'!AA3439</f>
        <v>29.009396800935097</v>
      </c>
      <c r="K557" s="96">
        <f t="shared" si="16"/>
        <v>2.6048135271807817</v>
      </c>
      <c r="L557" s="9">
        <f t="shared" si="17"/>
        <v>2.8826530612244898</v>
      </c>
      <c r="M557" s="39"/>
      <c r="P557"/>
      <c r="Q557"/>
      <c r="R557"/>
      <c r="S557"/>
      <c r="T557"/>
      <c r="U557"/>
      <c r="V557"/>
      <c r="W557"/>
    </row>
    <row r="558" spans="1:23">
      <c r="A558" s="39"/>
      <c r="B558">
        <f>+'Ark1'!C3440</f>
        <v>2009</v>
      </c>
      <c r="C558">
        <f>+'Ark1'!M3440</f>
        <v>57</v>
      </c>
      <c r="D558">
        <f>+'Ark1'!Q3440</f>
        <v>619</v>
      </c>
      <c r="E558" s="9">
        <f>+'Ark1'!R3440</f>
        <v>1785</v>
      </c>
      <c r="F558" s="9">
        <f>+'Ark1'!S3440</f>
        <v>1785</v>
      </c>
      <c r="G558" s="96">
        <f>+'Ark1'!T3440</f>
        <v>8.7745170328860045</v>
      </c>
      <c r="H558" s="96">
        <f>+'Ark1'!U3440</f>
        <v>8.62906209274046</v>
      </c>
      <c r="I558" s="96">
        <f>+'Ark1'!Y3440</f>
        <v>142.34095238095261</v>
      </c>
      <c r="J558" s="96">
        <f>+'Ark1'!AA3440</f>
        <v>28.912877113121102</v>
      </c>
      <c r="K558" s="96">
        <f t="shared" si="16"/>
        <v>2.4972096908939054</v>
      </c>
      <c r="L558" s="9">
        <f t="shared" si="17"/>
        <v>2.8836833602584813</v>
      </c>
      <c r="M558" s="39"/>
      <c r="P558"/>
      <c r="Q558"/>
      <c r="R558"/>
      <c r="S558"/>
      <c r="T558"/>
      <c r="U558"/>
      <c r="V558"/>
      <c r="W558"/>
    </row>
    <row r="559" spans="1:23">
      <c r="A559" s="39"/>
      <c r="B559">
        <f>+'Ark1'!C3441</f>
        <v>2009</v>
      </c>
      <c r="C559">
        <f>+'Ark1'!M3441</f>
        <v>58</v>
      </c>
      <c r="D559">
        <f>+'Ark1'!Q3441</f>
        <v>647</v>
      </c>
      <c r="E559" s="9">
        <f>+'Ark1'!R3441</f>
        <v>2082</v>
      </c>
      <c r="F559" s="9">
        <f>+'Ark1'!S3441</f>
        <v>2082</v>
      </c>
      <c r="G559" s="96">
        <f>+'Ark1'!T3441</f>
        <v>10.234478690458632</v>
      </c>
      <c r="H559" s="96">
        <f>+'Ark1'!U3441</f>
        <v>10.001263053319837</v>
      </c>
      <c r="I559" s="96">
        <f>+'Ark1'!Y3441</f>
        <v>141.44207492795397</v>
      </c>
      <c r="J559" s="96">
        <f>+'Ark1'!AA3441</f>
        <v>27.525758386524114</v>
      </c>
      <c r="K559" s="96">
        <f t="shared" ref="K559:K622" si="18">+I559/C559</f>
        <v>2.4386564642750685</v>
      </c>
      <c r="L559" s="9">
        <f t="shared" ref="L559:L622" si="19">+E559/D559</f>
        <v>3.2179289026275115</v>
      </c>
      <c r="M559" s="39"/>
      <c r="P559"/>
      <c r="Q559"/>
      <c r="R559"/>
      <c r="S559"/>
      <c r="T559"/>
      <c r="U559"/>
      <c r="V559"/>
      <c r="W559"/>
    </row>
    <row r="560" spans="1:23">
      <c r="A560" s="39"/>
      <c r="B560">
        <f>+'Ark1'!C3442</f>
        <v>2009</v>
      </c>
      <c r="C560">
        <f>+'Ark1'!M3442</f>
        <v>59</v>
      </c>
      <c r="D560">
        <f>+'Ark1'!Q3442</f>
        <v>635</v>
      </c>
      <c r="E560" s="9">
        <f>+'Ark1'!R3442</f>
        <v>1960</v>
      </c>
      <c r="F560" s="9">
        <f>+'Ark1'!S3442</f>
        <v>1960</v>
      </c>
      <c r="G560" s="96">
        <f>+'Ark1'!T3442</f>
        <v>9.6347638008160068</v>
      </c>
      <c r="H560" s="96">
        <f>+'Ark1'!U3442</f>
        <v>9.2113911447226489</v>
      </c>
      <c r="I560" s="96">
        <f>+'Ark1'!Y3442</f>
        <v>138.38010204081638</v>
      </c>
      <c r="J560" s="96">
        <f>+'Ark1'!AA3442</f>
        <v>27.179216098789286</v>
      </c>
      <c r="K560" s="96">
        <f t="shared" si="18"/>
        <v>2.3454254583189216</v>
      </c>
      <c r="L560" s="9">
        <f t="shared" si="19"/>
        <v>3.0866141732283463</v>
      </c>
      <c r="M560" s="39"/>
      <c r="P560"/>
      <c r="Q560"/>
      <c r="R560"/>
      <c r="S560"/>
      <c r="T560"/>
      <c r="U560"/>
      <c r="V560"/>
      <c r="W560"/>
    </row>
    <row r="561" spans="1:23">
      <c r="A561" s="39"/>
      <c r="B561">
        <f>+'Ark1'!C3443</f>
        <v>2009</v>
      </c>
      <c r="C561">
        <f>+'Ark1'!M3443</f>
        <v>60</v>
      </c>
      <c r="D561">
        <f>+'Ark1'!Q3443</f>
        <v>583</v>
      </c>
      <c r="E561" s="9">
        <f>+'Ark1'!R3443</f>
        <v>1812</v>
      </c>
      <c r="F561" s="9">
        <f>+'Ark1'!S3443</f>
        <v>1812</v>
      </c>
      <c r="G561" s="96">
        <f>+'Ark1'!T3443</f>
        <v>8.9072408199380622</v>
      </c>
      <c r="H561" s="96">
        <f>+'Ark1'!U3443</f>
        <v>8.3562575190134822</v>
      </c>
      <c r="I561" s="96">
        <f>+'Ark1'!Y3443</f>
        <v>135.78697571743945</v>
      </c>
      <c r="J561" s="96">
        <f>+'Ark1'!AA3443</f>
        <v>25.963525024397843</v>
      </c>
      <c r="K561" s="96">
        <f t="shared" si="18"/>
        <v>2.263116261957324</v>
      </c>
      <c r="L561" s="9">
        <f t="shared" si="19"/>
        <v>3.1080617495711835</v>
      </c>
      <c r="M561" s="39"/>
      <c r="P561"/>
      <c r="Q561"/>
      <c r="R561"/>
      <c r="S561"/>
      <c r="T561"/>
      <c r="U561"/>
      <c r="V561"/>
      <c r="W561"/>
    </row>
    <row r="562" spans="1:23">
      <c r="A562" s="39"/>
      <c r="B562">
        <f>+'Ark1'!C3444</f>
        <v>2009</v>
      </c>
      <c r="C562">
        <f>+'Ark1'!M3444</f>
        <v>61</v>
      </c>
      <c r="D562">
        <f>+'Ark1'!Q3444</f>
        <v>531</v>
      </c>
      <c r="E562" s="9">
        <f>+'Ark1'!R3444</f>
        <v>1500</v>
      </c>
      <c r="F562" s="9">
        <f>+'Ark1'!S3444</f>
        <v>1500</v>
      </c>
      <c r="G562" s="96">
        <f>+'Ark1'!T3444</f>
        <v>7.3735437251142883</v>
      </c>
      <c r="H562" s="96">
        <f>+'Ark1'!U3444</f>
        <v>6.8145445463351271</v>
      </c>
      <c r="I562" s="96">
        <f>+'Ark1'!Y3444</f>
        <v>133.7673333333334</v>
      </c>
      <c r="J562" s="96">
        <f>+'Ark1'!AA3444</f>
        <v>25.945612337263455</v>
      </c>
      <c r="K562" s="96">
        <f t="shared" si="18"/>
        <v>2.1929071038251378</v>
      </c>
      <c r="L562" s="9">
        <f t="shared" si="19"/>
        <v>2.8248587570621471</v>
      </c>
      <c r="M562" s="39"/>
      <c r="P562"/>
      <c r="Q562"/>
      <c r="R562"/>
      <c r="S562"/>
      <c r="T562"/>
      <c r="U562"/>
      <c r="V562"/>
      <c r="W562"/>
    </row>
    <row r="563" spans="1:23">
      <c r="A563" s="39"/>
      <c r="B563">
        <f>+'Ark1'!C3445</f>
        <v>2009</v>
      </c>
      <c r="C563">
        <f>+'Ark1'!M3445</f>
        <v>62</v>
      </c>
      <c r="D563">
        <f>+'Ark1'!Q3445</f>
        <v>478</v>
      </c>
      <c r="E563" s="9">
        <f>+'Ark1'!R3445</f>
        <v>1413</v>
      </c>
      <c r="F563" s="9">
        <f>+'Ark1'!S3445</f>
        <v>1413</v>
      </c>
      <c r="G563" s="96">
        <f>+'Ark1'!T3445</f>
        <v>6.9458781890576615</v>
      </c>
      <c r="H563" s="96">
        <f>+'Ark1'!U3445</f>
        <v>6.3358137155635754</v>
      </c>
      <c r="I563" s="96">
        <f>+'Ark1'!Y3445</f>
        <v>132.02760084925671</v>
      </c>
      <c r="J563" s="96">
        <f>+'Ark1'!AA3445</f>
        <v>24.656887135317326</v>
      </c>
      <c r="K563" s="96">
        <f t="shared" si="18"/>
        <v>2.1294774330525277</v>
      </c>
      <c r="L563" s="9">
        <f t="shared" si="19"/>
        <v>2.9560669456066946</v>
      </c>
      <c r="M563" s="39"/>
      <c r="P563"/>
      <c r="Q563"/>
      <c r="R563"/>
      <c r="S563"/>
      <c r="T563"/>
      <c r="U563"/>
      <c r="V563"/>
      <c r="W563"/>
    </row>
    <row r="564" spans="1:23">
      <c r="A564" s="39"/>
      <c r="B564">
        <f>+'Ark1'!C3446</f>
        <v>2009</v>
      </c>
      <c r="C564">
        <f>+'Ark1'!M3446</f>
        <v>63</v>
      </c>
      <c r="D564">
        <f>+'Ark1'!Q3446</f>
        <v>349</v>
      </c>
      <c r="E564" s="9">
        <f>+'Ark1'!R3446</f>
        <v>810</v>
      </c>
      <c r="F564" s="9">
        <f>+'Ark1'!S3446</f>
        <v>810</v>
      </c>
      <c r="G564" s="96">
        <f>+'Ark1'!T3446</f>
        <v>3.9817136115617182</v>
      </c>
      <c r="H564" s="96">
        <f>+'Ark1'!U3446</f>
        <v>3.5913880208817099</v>
      </c>
      <c r="I564" s="96">
        <f>+'Ark1'!Y3446</f>
        <v>130.55148148148149</v>
      </c>
      <c r="J564" s="96">
        <f>+'Ark1'!AA3446</f>
        <v>22.8992625689189</v>
      </c>
      <c r="K564" s="96">
        <f t="shared" si="18"/>
        <v>2.0722457378012935</v>
      </c>
      <c r="L564" s="9">
        <f t="shared" si="19"/>
        <v>2.3209169054441259</v>
      </c>
      <c r="M564" s="39"/>
      <c r="P564"/>
      <c r="Q564"/>
      <c r="R564"/>
      <c r="S564"/>
      <c r="T564"/>
      <c r="U564"/>
      <c r="V564"/>
      <c r="W564"/>
    </row>
    <row r="565" spans="1:23">
      <c r="A565" s="39"/>
      <c r="B565">
        <f>+'Ark1'!C3447</f>
        <v>2009</v>
      </c>
      <c r="C565">
        <f>+'Ark1'!M3447</f>
        <v>64</v>
      </c>
      <c r="D565">
        <f>+'Ark1'!Q3447</f>
        <v>216</v>
      </c>
      <c r="E565" s="9">
        <f>+'Ark1'!R3447</f>
        <v>441</v>
      </c>
      <c r="F565" s="9">
        <f>+'Ark1'!S3447</f>
        <v>441</v>
      </c>
      <c r="G565" s="96">
        <f>+'Ark1'!T3447</f>
        <v>2.1678218551836013</v>
      </c>
      <c r="H565" s="96">
        <f>+'Ark1'!U3447</f>
        <v>1.9463111660060644</v>
      </c>
      <c r="I565" s="96">
        <f>+'Ark1'!Y3447</f>
        <v>129.95056689342411</v>
      </c>
      <c r="J565" s="96">
        <f>+'Ark1'!AA3447</f>
        <v>23.664334576977257</v>
      </c>
      <c r="K565" s="96">
        <f t="shared" si="18"/>
        <v>2.0304776077097517</v>
      </c>
      <c r="L565" s="9">
        <f t="shared" si="19"/>
        <v>2.0416666666666665</v>
      </c>
      <c r="M565" s="39"/>
      <c r="P565"/>
      <c r="Q565"/>
      <c r="R565"/>
      <c r="S565"/>
      <c r="T565"/>
      <c r="U565"/>
      <c r="V565"/>
      <c r="W565"/>
    </row>
    <row r="566" spans="1:23">
      <c r="A566" s="39"/>
      <c r="B566">
        <f>+'Ark1'!C3448</f>
        <v>2009</v>
      </c>
      <c r="C566">
        <f>+'Ark1'!M3448</f>
        <v>65</v>
      </c>
      <c r="D566">
        <f>+'Ark1'!Q3448</f>
        <v>127</v>
      </c>
      <c r="E566" s="9">
        <f>+'Ark1'!R3448</f>
        <v>219</v>
      </c>
      <c r="F566" s="9">
        <f>+'Ark1'!S3448</f>
        <v>219</v>
      </c>
      <c r="G566" s="96">
        <f>+'Ark1'!T3448</f>
        <v>1.0765373838666863</v>
      </c>
      <c r="H566" s="96">
        <f>+'Ark1'!U3448</f>
        <v>0.94548999455620353</v>
      </c>
      <c r="I566" s="96">
        <f>+'Ark1'!Y3448</f>
        <v>127.12100456621016</v>
      </c>
      <c r="J566" s="96">
        <f>+'Ark1'!AA3448</f>
        <v>22.793332296185699</v>
      </c>
      <c r="K566" s="96">
        <f t="shared" si="18"/>
        <v>1.9557077625570793</v>
      </c>
      <c r="L566" s="9">
        <f t="shared" si="19"/>
        <v>1.7244094488188977</v>
      </c>
      <c r="M566" s="39"/>
      <c r="P566"/>
      <c r="Q566"/>
      <c r="R566"/>
      <c r="S566"/>
      <c r="T566"/>
      <c r="U566"/>
      <c r="V566"/>
      <c r="W566"/>
    </row>
    <row r="567" spans="1:23">
      <c r="A567" s="39"/>
      <c r="B567">
        <f>+'Ark1'!C3449</f>
        <v>2009</v>
      </c>
      <c r="C567">
        <f>+'Ark1'!M3449</f>
        <v>66</v>
      </c>
      <c r="D567">
        <f>+'Ark1'!Q3449</f>
        <v>0</v>
      </c>
      <c r="E567" s="9">
        <f>+'Ark1'!R3449</f>
        <v>0</v>
      </c>
      <c r="F567" s="9">
        <f>+'Ark1'!S3449</f>
        <v>0</v>
      </c>
      <c r="G567" s="96">
        <f>+'Ark1'!T3449</f>
        <v>0</v>
      </c>
      <c r="H567" s="96">
        <f>+'Ark1'!U3449</f>
        <v>0</v>
      </c>
      <c r="I567" s="96">
        <f>+'Ark1'!Y3449</f>
        <v>0</v>
      </c>
      <c r="J567" s="96">
        <f>+'Ark1'!AA3449</f>
        <v>0</v>
      </c>
      <c r="K567" s="96">
        <f t="shared" si="18"/>
        <v>0</v>
      </c>
      <c r="L567" s="9" t="e">
        <f t="shared" si="19"/>
        <v>#DIV/0!</v>
      </c>
      <c r="M567" s="39"/>
      <c r="P567"/>
      <c r="Q567"/>
      <c r="R567"/>
      <c r="S567"/>
      <c r="T567"/>
      <c r="U567"/>
      <c r="V567"/>
      <c r="W567"/>
    </row>
    <row r="568" spans="1:23">
      <c r="A568" s="39"/>
      <c r="B568">
        <f>+'Ark1'!C3450</f>
        <v>2009</v>
      </c>
      <c r="C568">
        <f>+'Ark1'!M3450</f>
        <v>67</v>
      </c>
      <c r="D568">
        <f>+'Ark1'!Q3450</f>
        <v>0</v>
      </c>
      <c r="E568" s="9">
        <f>+'Ark1'!R3450</f>
        <v>0</v>
      </c>
      <c r="F568" s="9">
        <f>+'Ark1'!S3450</f>
        <v>0</v>
      </c>
      <c r="G568" s="96">
        <f>+'Ark1'!T3450</f>
        <v>0</v>
      </c>
      <c r="H568" s="96">
        <f>+'Ark1'!U3450</f>
        <v>0</v>
      </c>
      <c r="I568" s="96">
        <f>+'Ark1'!Y3450</f>
        <v>0</v>
      </c>
      <c r="J568" s="96">
        <f>+'Ark1'!AA3450</f>
        <v>0</v>
      </c>
      <c r="K568" s="96">
        <f t="shared" si="18"/>
        <v>0</v>
      </c>
      <c r="L568" s="9" t="e">
        <f t="shared" si="19"/>
        <v>#DIV/0!</v>
      </c>
      <c r="M568" s="39"/>
      <c r="P568"/>
      <c r="Q568"/>
      <c r="R568"/>
      <c r="S568"/>
      <c r="T568"/>
      <c r="U568"/>
      <c r="V568"/>
      <c r="W568"/>
    </row>
    <row r="569" spans="1:23">
      <c r="A569" s="39"/>
      <c r="B569">
        <f>+'Ark1'!C3451</f>
        <v>2009</v>
      </c>
      <c r="C569">
        <f>+'Ark1'!M3451</f>
        <v>68</v>
      </c>
      <c r="D569">
        <f>+'Ark1'!Q3451</f>
        <v>0</v>
      </c>
      <c r="E569" s="9">
        <f>+'Ark1'!R3451</f>
        <v>0</v>
      </c>
      <c r="F569" s="9">
        <f>+'Ark1'!S3451</f>
        <v>0</v>
      </c>
      <c r="G569" s="96">
        <f>+'Ark1'!T3451</f>
        <v>0</v>
      </c>
      <c r="H569" s="96">
        <f>+'Ark1'!U3451</f>
        <v>0</v>
      </c>
      <c r="I569" s="96">
        <f>+'Ark1'!Y3451</f>
        <v>0</v>
      </c>
      <c r="J569" s="96">
        <f>+'Ark1'!AA3451</f>
        <v>0</v>
      </c>
      <c r="K569" s="96">
        <f t="shared" si="18"/>
        <v>0</v>
      </c>
      <c r="L569" s="9" t="e">
        <f t="shared" si="19"/>
        <v>#DIV/0!</v>
      </c>
      <c r="M569" s="39"/>
      <c r="P569"/>
      <c r="Q569"/>
      <c r="R569"/>
      <c r="S569"/>
      <c r="T569"/>
      <c r="U569"/>
      <c r="V569"/>
      <c r="W569"/>
    </row>
    <row r="570" spans="1:23">
      <c r="A570" s="39"/>
      <c r="B570">
        <f>+'Ark1'!C3452</f>
        <v>2008</v>
      </c>
      <c r="C570">
        <f>+'Ark1'!M3452</f>
        <v>0</v>
      </c>
      <c r="D570">
        <f>+'Ark1'!Q3452</f>
        <v>46</v>
      </c>
      <c r="E570" s="9">
        <f>+'Ark1'!R3452</f>
        <v>60</v>
      </c>
      <c r="F570" s="9">
        <f>+'Ark1'!S3452</f>
        <v>0</v>
      </c>
      <c r="G570" s="96">
        <f>+'Ark1'!T3452</f>
        <v>0.30134096730450505</v>
      </c>
      <c r="H570" s="96">
        <f>+'Ark1'!U3452</f>
        <v>0</v>
      </c>
      <c r="I570" s="96">
        <f>+'Ark1'!Y3452</f>
        <v>0</v>
      </c>
      <c r="J570" s="96">
        <f>+'Ark1'!AA3452</f>
        <v>0</v>
      </c>
      <c r="K570" s="96" t="e">
        <f t="shared" si="18"/>
        <v>#DIV/0!</v>
      </c>
      <c r="L570" s="9">
        <f t="shared" si="19"/>
        <v>1.3043478260869565</v>
      </c>
      <c r="M570" s="39"/>
      <c r="P570"/>
      <c r="Q570"/>
      <c r="R570"/>
      <c r="S570"/>
      <c r="T570"/>
      <c r="U570"/>
      <c r="V570"/>
      <c r="W570"/>
    </row>
    <row r="571" spans="1:23">
      <c r="A571" s="39"/>
      <c r="B571" s="47">
        <f>+'Ark1'!C3453</f>
        <v>2008</v>
      </c>
      <c r="C571" s="47">
        <f>+'Ark1'!M3453</f>
        <v>35</v>
      </c>
      <c r="D571" s="47">
        <f>+'Ark1'!Q3453</f>
        <v>13</v>
      </c>
      <c r="E571" s="65">
        <f>+'Ark1'!R3453</f>
        <v>14</v>
      </c>
      <c r="F571" s="65">
        <f>+'Ark1'!S3453</f>
        <v>14</v>
      </c>
      <c r="G571" s="101">
        <f>+'Ark1'!T3453</f>
        <v>7.0312892371051178E-2</v>
      </c>
      <c r="H571" s="101">
        <f>+'Ark1'!U3453</f>
        <v>8.8524023344143193E-2</v>
      </c>
      <c r="I571" s="101">
        <f>+'Ark1'!Y3453</f>
        <v>184.77857142857141</v>
      </c>
      <c r="J571" s="101">
        <f>+'Ark1'!AA3453</f>
        <v>47.827042239592473</v>
      </c>
      <c r="K571" s="101">
        <f t="shared" si="18"/>
        <v>5.2793877551020403</v>
      </c>
      <c r="L571" s="65">
        <f t="shared" si="19"/>
        <v>1.0769230769230769</v>
      </c>
      <c r="M571" s="39"/>
      <c r="P571"/>
      <c r="Q571"/>
      <c r="R571"/>
      <c r="S571"/>
      <c r="T571"/>
      <c r="U571"/>
      <c r="V571"/>
      <c r="W571"/>
    </row>
    <row r="572" spans="1:23">
      <c r="A572" s="39"/>
      <c r="B572" s="47">
        <f>+'Ark1'!C3454</f>
        <v>2008</v>
      </c>
      <c r="C572" s="47">
        <f>+'Ark1'!M3454</f>
        <v>36</v>
      </c>
      <c r="D572" s="47">
        <f>+'Ark1'!Q3454</f>
        <v>9</v>
      </c>
      <c r="E572" s="65">
        <f>+'Ark1'!R3454</f>
        <v>9</v>
      </c>
      <c r="F572" s="65">
        <f>+'Ark1'!S3454</f>
        <v>9</v>
      </c>
      <c r="G572" s="101">
        <f>+'Ark1'!T3454</f>
        <v>4.520114509567575E-2</v>
      </c>
      <c r="H572" s="101">
        <f>+'Ark1'!U3454</f>
        <v>6.4080593031907926E-2</v>
      </c>
      <c r="I572" s="101">
        <f>+'Ark1'!Y3454</f>
        <v>208.06666666666663</v>
      </c>
      <c r="J572" s="101">
        <f>+'Ark1'!AA3454</f>
        <v>27.436310085562017</v>
      </c>
      <c r="K572" s="101">
        <f t="shared" si="18"/>
        <v>5.7796296296296283</v>
      </c>
      <c r="L572" s="65">
        <f t="shared" si="19"/>
        <v>1</v>
      </c>
      <c r="M572" s="39"/>
      <c r="P572"/>
      <c r="Q572"/>
      <c r="R572"/>
      <c r="S572"/>
      <c r="T572"/>
      <c r="U572"/>
      <c r="V572"/>
      <c r="W572"/>
    </row>
    <row r="573" spans="1:23">
      <c r="A573" s="39"/>
      <c r="B573" s="47">
        <f>+'Ark1'!C3455</f>
        <v>2008</v>
      </c>
      <c r="C573" s="47">
        <f>+'Ark1'!M3455</f>
        <v>37</v>
      </c>
      <c r="D573" s="47">
        <f>+'Ark1'!Q3455</f>
        <v>10</v>
      </c>
      <c r="E573" s="65">
        <f>+'Ark1'!R3455</f>
        <v>11</v>
      </c>
      <c r="F573" s="65">
        <f>+'Ark1'!S3455</f>
        <v>11</v>
      </c>
      <c r="G573" s="101">
        <f>+'Ark1'!T3455</f>
        <v>5.5245844005825918E-2</v>
      </c>
      <c r="H573" s="101">
        <f>+'Ark1'!U3455</f>
        <v>8.3250703154985339E-2</v>
      </c>
      <c r="I573" s="101">
        <f>+'Ark1'!Y3455</f>
        <v>221.16363636363633</v>
      </c>
      <c r="J573" s="101">
        <f>+'Ark1'!AA3455</f>
        <v>35.24909470732478</v>
      </c>
      <c r="K573" s="101">
        <f t="shared" si="18"/>
        <v>5.9773955773955763</v>
      </c>
      <c r="L573" s="65">
        <f t="shared" si="19"/>
        <v>1.1000000000000001</v>
      </c>
      <c r="M573" s="39"/>
      <c r="P573"/>
      <c r="Q573"/>
      <c r="R573"/>
      <c r="S573"/>
      <c r="T573"/>
      <c r="U573"/>
      <c r="V573"/>
      <c r="W573"/>
    </row>
    <row r="574" spans="1:23">
      <c r="A574" s="39"/>
      <c r="B574" s="47">
        <f>+'Ark1'!C3456</f>
        <v>2008</v>
      </c>
      <c r="C574" s="47">
        <f>+'Ark1'!M3456</f>
        <v>38</v>
      </c>
      <c r="D574" s="47">
        <f>+'Ark1'!Q3456</f>
        <v>9</v>
      </c>
      <c r="E574" s="65">
        <f>+'Ark1'!R3456</f>
        <v>9</v>
      </c>
      <c r="F574" s="65">
        <f>+'Ark1'!S3456</f>
        <v>9</v>
      </c>
      <c r="G574" s="101">
        <f>+'Ark1'!T3456</f>
        <v>4.520114509567575E-2</v>
      </c>
      <c r="H574" s="101">
        <f>+'Ark1'!U3456</f>
        <v>6.7026945194701523E-2</v>
      </c>
      <c r="I574" s="101">
        <f>+'Ark1'!Y3456</f>
        <v>217.63333333333341</v>
      </c>
      <c r="J574" s="101">
        <f>+'Ark1'!AA3456</f>
        <v>32.993467366872522</v>
      </c>
      <c r="K574" s="101">
        <f t="shared" si="18"/>
        <v>5.7271929824561427</v>
      </c>
      <c r="L574" s="65">
        <f t="shared" si="19"/>
        <v>1</v>
      </c>
      <c r="M574" s="39"/>
      <c r="P574"/>
      <c r="Q574"/>
      <c r="R574"/>
      <c r="S574"/>
      <c r="T574"/>
      <c r="U574"/>
      <c r="V574"/>
      <c r="W574"/>
    </row>
    <row r="575" spans="1:23">
      <c r="A575" s="39"/>
      <c r="B575" s="47">
        <f>+'Ark1'!C3457</f>
        <v>2008</v>
      </c>
      <c r="C575" s="47">
        <f>+'Ark1'!M3457</f>
        <v>39</v>
      </c>
      <c r="D575" s="47">
        <f>+'Ark1'!Q3457</f>
        <v>16</v>
      </c>
      <c r="E575" s="65">
        <f>+'Ark1'!R3457</f>
        <v>16</v>
      </c>
      <c r="F575" s="65">
        <f>+'Ark1'!S3457</f>
        <v>16</v>
      </c>
      <c r="G575" s="101">
        <f>+'Ark1'!T3457</f>
        <v>8.0357591281201346E-2</v>
      </c>
      <c r="H575" s="101">
        <f>+'Ark1'!U3457</f>
        <v>0.10921692871976794</v>
      </c>
      <c r="I575" s="101">
        <f>+'Ark1'!Y3457</f>
        <v>199.47500000000005</v>
      </c>
      <c r="J575" s="101">
        <f>+'Ark1'!AA3457</f>
        <v>28.365394850063119</v>
      </c>
      <c r="K575" s="101">
        <f t="shared" si="18"/>
        <v>5.1147435897435907</v>
      </c>
      <c r="L575" s="65">
        <f t="shared" si="19"/>
        <v>1</v>
      </c>
      <c r="M575" s="39"/>
      <c r="P575"/>
      <c r="Q575"/>
      <c r="R575"/>
      <c r="S575"/>
      <c r="T575"/>
      <c r="U575"/>
      <c r="V575"/>
      <c r="W575"/>
    </row>
    <row r="576" spans="1:23">
      <c r="A576" s="39"/>
      <c r="B576" s="47">
        <f>+'Ark1'!C3458</f>
        <v>2008</v>
      </c>
      <c r="C576" s="47">
        <f>+'Ark1'!M3458</f>
        <v>40</v>
      </c>
      <c r="D576" s="47">
        <f>+'Ark1'!Q3458</f>
        <v>27</v>
      </c>
      <c r="E576" s="65">
        <f>+'Ark1'!R3458</f>
        <v>28</v>
      </c>
      <c r="F576" s="65">
        <f>+'Ark1'!S3458</f>
        <v>28</v>
      </c>
      <c r="G576" s="101">
        <f>+'Ark1'!T3458</f>
        <v>0.14062578474210238</v>
      </c>
      <c r="H576" s="101">
        <f>+'Ark1'!U3458</f>
        <v>0.19027070029692111</v>
      </c>
      <c r="I576" s="101">
        <f>+'Ark1'!Y3458</f>
        <v>198.57857142857139</v>
      </c>
      <c r="J576" s="101">
        <f>+'Ark1'!AA3458</f>
        <v>26.163938611636055</v>
      </c>
      <c r="K576" s="101">
        <f t="shared" si="18"/>
        <v>4.9644642857142847</v>
      </c>
      <c r="L576" s="65">
        <f t="shared" si="19"/>
        <v>1.037037037037037</v>
      </c>
      <c r="M576" s="39"/>
      <c r="P576"/>
      <c r="Q576"/>
      <c r="R576"/>
      <c r="S576"/>
      <c r="T576"/>
      <c r="U576"/>
      <c r="V576"/>
      <c r="W576"/>
    </row>
    <row r="577" spans="1:23">
      <c r="A577" s="39"/>
      <c r="B577" s="47">
        <f>+'Ark1'!C3459</f>
        <v>2008</v>
      </c>
      <c r="C577" s="47">
        <f>+'Ark1'!M3459</f>
        <v>41</v>
      </c>
      <c r="D577" s="47">
        <f>+'Ark1'!Q3459</f>
        <v>30</v>
      </c>
      <c r="E577" s="65">
        <f>+'Ark1'!R3459</f>
        <v>30</v>
      </c>
      <c r="F577" s="65">
        <f>+'Ark1'!S3459</f>
        <v>30</v>
      </c>
      <c r="G577" s="101">
        <f>+'Ark1'!T3459</f>
        <v>0.15067048365225252</v>
      </c>
      <c r="H577" s="101">
        <f>+'Ark1'!U3459</f>
        <v>0.2103168454416886</v>
      </c>
      <c r="I577" s="101">
        <f>+'Ark1'!Y3459</f>
        <v>204.86666666666665</v>
      </c>
      <c r="J577" s="101">
        <f>+'Ark1'!AA3459</f>
        <v>33.31937707834436</v>
      </c>
      <c r="K577" s="101">
        <f t="shared" si="18"/>
        <v>4.9967479674796742</v>
      </c>
      <c r="L577" s="65">
        <f t="shared" si="19"/>
        <v>1</v>
      </c>
      <c r="M577" s="39"/>
      <c r="P577"/>
      <c r="Q577"/>
      <c r="R577"/>
      <c r="S577"/>
      <c r="T577"/>
      <c r="U577"/>
      <c r="V577"/>
      <c r="W577"/>
    </row>
    <row r="578" spans="1:23">
      <c r="A578" s="39"/>
      <c r="B578" s="47">
        <f>+'Ark1'!C3460</f>
        <v>2008</v>
      </c>
      <c r="C578" s="47">
        <f>+'Ark1'!M3460</f>
        <v>42</v>
      </c>
      <c r="D578" s="47">
        <f>+'Ark1'!Q3460</f>
        <v>37</v>
      </c>
      <c r="E578" s="65">
        <f>+'Ark1'!R3460</f>
        <v>45</v>
      </c>
      <c r="F578" s="65">
        <f>+'Ark1'!S3460</f>
        <v>45</v>
      </c>
      <c r="G578" s="101">
        <f>+'Ark1'!T3460</f>
        <v>0.22600572547837888</v>
      </c>
      <c r="H578" s="101">
        <f>+'Ark1'!U3460</f>
        <v>0.29794430169332076</v>
      </c>
      <c r="I578" s="101">
        <f>+'Ark1'!Y3460</f>
        <v>193.48222222222225</v>
      </c>
      <c r="J578" s="101">
        <f>+'Ark1'!AA3460</f>
        <v>27.793110968079379</v>
      </c>
      <c r="K578" s="101">
        <f t="shared" si="18"/>
        <v>4.606719576719577</v>
      </c>
      <c r="L578" s="65">
        <f t="shared" si="19"/>
        <v>1.2162162162162162</v>
      </c>
      <c r="M578" s="39"/>
      <c r="P578"/>
      <c r="Q578"/>
      <c r="R578"/>
      <c r="S578"/>
      <c r="T578"/>
      <c r="U578"/>
      <c r="V578"/>
      <c r="W578"/>
    </row>
    <row r="579" spans="1:23">
      <c r="A579" s="39"/>
      <c r="B579" s="47">
        <f>+'Ark1'!C3461</f>
        <v>2008</v>
      </c>
      <c r="C579" s="47">
        <f>+'Ark1'!M3461</f>
        <v>43</v>
      </c>
      <c r="D579" s="47">
        <f>+'Ark1'!Q3461</f>
        <v>52</v>
      </c>
      <c r="E579" s="65">
        <f>+'Ark1'!R3461</f>
        <v>66</v>
      </c>
      <c r="F579" s="65">
        <f>+'Ark1'!S3461</f>
        <v>66</v>
      </c>
      <c r="G579" s="101">
        <f>+'Ark1'!T3461</f>
        <v>0.33147506403495558</v>
      </c>
      <c r="H579" s="101">
        <f>+'Ark1'!U3461</f>
        <v>0.443064978255168</v>
      </c>
      <c r="I579" s="101">
        <f>+'Ark1'!Y3461</f>
        <v>196.17424242424235</v>
      </c>
      <c r="J579" s="101">
        <f>+'Ark1'!AA3461</f>
        <v>33.015456942974261</v>
      </c>
      <c r="K579" s="101">
        <f t="shared" si="18"/>
        <v>4.5621916842847057</v>
      </c>
      <c r="L579" s="65">
        <f t="shared" si="19"/>
        <v>1.2692307692307692</v>
      </c>
      <c r="M579" s="39"/>
      <c r="P579"/>
      <c r="Q579"/>
      <c r="R579"/>
      <c r="S579"/>
      <c r="T579"/>
      <c r="U579"/>
      <c r="V579"/>
      <c r="W579"/>
    </row>
    <row r="580" spans="1:23">
      <c r="A580" s="39"/>
      <c r="B580" s="47">
        <f>+'Ark1'!C3462</f>
        <v>2008</v>
      </c>
      <c r="C580" s="47">
        <f>+'Ark1'!M3462</f>
        <v>44</v>
      </c>
      <c r="D580" s="47">
        <f>+'Ark1'!Q3462</f>
        <v>77</v>
      </c>
      <c r="E580" s="65">
        <f>+'Ark1'!R3462</f>
        <v>86</v>
      </c>
      <c r="F580" s="65">
        <f>+'Ark1'!S3462</f>
        <v>86</v>
      </c>
      <c r="G580" s="101">
        <f>+'Ark1'!T3462</f>
        <v>0.43192205313645721</v>
      </c>
      <c r="H580" s="101">
        <f>+'Ark1'!U3462</f>
        <v>0.58810694854553525</v>
      </c>
      <c r="I580" s="101">
        <f>+'Ark1'!Y3462</f>
        <v>199.83720930232559</v>
      </c>
      <c r="J580" s="101">
        <f>+'Ark1'!AA3462</f>
        <v>29.79767841164205</v>
      </c>
      <c r="K580" s="101">
        <f t="shared" si="18"/>
        <v>4.5417547568710361</v>
      </c>
      <c r="L580" s="65">
        <f t="shared" si="19"/>
        <v>1.1168831168831168</v>
      </c>
      <c r="M580" s="39"/>
      <c r="P580"/>
      <c r="Q580"/>
      <c r="R580"/>
      <c r="S580"/>
      <c r="T580"/>
      <c r="U580"/>
      <c r="V580"/>
      <c r="W580"/>
    </row>
    <row r="581" spans="1:23">
      <c r="A581" s="39"/>
      <c r="B581" s="47">
        <f>+'Ark1'!C3463</f>
        <v>2008</v>
      </c>
      <c r="C581" s="47">
        <f>+'Ark1'!M3463</f>
        <v>45</v>
      </c>
      <c r="D581" s="47">
        <f>+'Ark1'!Q3463</f>
        <v>86</v>
      </c>
      <c r="E581" s="65">
        <f>+'Ark1'!R3463</f>
        <v>110</v>
      </c>
      <c r="F581" s="65">
        <f>+'Ark1'!S3463</f>
        <v>110</v>
      </c>
      <c r="G581" s="101">
        <f>+'Ark1'!T3463</f>
        <v>0.55245844005825917</v>
      </c>
      <c r="H581" s="101">
        <f>+'Ark1'!U3463</f>
        <v>0.73436373302613733</v>
      </c>
      <c r="I581" s="101">
        <f>+'Ark1'!Y3463</f>
        <v>195.09090909090912</v>
      </c>
      <c r="J581" s="101">
        <f>+'Ark1'!AA3463</f>
        <v>34.518765767081568</v>
      </c>
      <c r="K581" s="101">
        <f t="shared" si="18"/>
        <v>4.3353535353535362</v>
      </c>
      <c r="L581" s="65">
        <f t="shared" si="19"/>
        <v>1.2790697674418605</v>
      </c>
      <c r="M581" s="39"/>
      <c r="P581"/>
      <c r="Q581"/>
      <c r="R581"/>
      <c r="S581"/>
      <c r="T581"/>
      <c r="U581"/>
      <c r="V581"/>
      <c r="W581"/>
    </row>
    <row r="582" spans="1:23">
      <c r="A582" s="39"/>
      <c r="B582" s="47">
        <f>+'Ark1'!C3464</f>
        <v>2008</v>
      </c>
      <c r="C582" s="47">
        <f>+'Ark1'!M3464</f>
        <v>46</v>
      </c>
      <c r="D582" s="47">
        <f>+'Ark1'!Q3464</f>
        <v>109</v>
      </c>
      <c r="E582" s="65">
        <f>+'Ark1'!R3464</f>
        <v>141</v>
      </c>
      <c r="F582" s="65">
        <f>+'Ark1'!S3464</f>
        <v>141</v>
      </c>
      <c r="G582" s="101">
        <f>+'Ark1'!T3464</f>
        <v>0.70815127316558679</v>
      </c>
      <c r="H582" s="101">
        <f>+'Ark1'!U3464</f>
        <v>0.90764414471879595</v>
      </c>
      <c r="I582" s="101">
        <f>+'Ark1'!Y3464</f>
        <v>188.11134751773059</v>
      </c>
      <c r="J582" s="101">
        <f>+'Ark1'!AA3464</f>
        <v>33.453575521989478</v>
      </c>
      <c r="K582" s="101">
        <f t="shared" si="18"/>
        <v>4.0893771199506652</v>
      </c>
      <c r="L582" s="65">
        <f t="shared" si="19"/>
        <v>1.2935779816513762</v>
      </c>
      <c r="M582" s="39"/>
      <c r="P582"/>
      <c r="Q582"/>
      <c r="R582"/>
      <c r="S582"/>
      <c r="T582"/>
      <c r="U582"/>
      <c r="V582"/>
      <c r="W582"/>
    </row>
    <row r="583" spans="1:23">
      <c r="A583" s="39"/>
      <c r="B583" s="47">
        <f>+'Ark1'!C3465</f>
        <v>2008</v>
      </c>
      <c r="C583" s="47">
        <f>+'Ark1'!M3465</f>
        <v>47</v>
      </c>
      <c r="D583" s="47">
        <f>+'Ark1'!Q3465</f>
        <v>120</v>
      </c>
      <c r="E583" s="65">
        <f>+'Ark1'!R3465</f>
        <v>168</v>
      </c>
      <c r="F583" s="65">
        <f>+'Ark1'!S3465</f>
        <v>168</v>
      </c>
      <c r="G583" s="101">
        <f>+'Ark1'!T3465</f>
        <v>0.84375470845261424</v>
      </c>
      <c r="H583" s="101">
        <f>+'Ark1'!U3465</f>
        <v>1.0542260203207277</v>
      </c>
      <c r="I583" s="101">
        <f>+'Ark1'!Y3465</f>
        <v>183.37619047619057</v>
      </c>
      <c r="J583" s="101">
        <f>+'Ark1'!AA3465</f>
        <v>33.680039019345905</v>
      </c>
      <c r="K583" s="101">
        <f t="shared" si="18"/>
        <v>3.9016210739615014</v>
      </c>
      <c r="L583" s="65">
        <f t="shared" si="19"/>
        <v>1.4</v>
      </c>
      <c r="M583" s="39"/>
      <c r="P583"/>
      <c r="Q583"/>
      <c r="R583"/>
      <c r="S583"/>
      <c r="T583"/>
      <c r="U583"/>
      <c r="V583"/>
      <c r="W583"/>
    </row>
    <row r="584" spans="1:23">
      <c r="A584" s="39"/>
      <c r="B584" s="47">
        <f>+'Ark1'!C3466</f>
        <v>2008</v>
      </c>
      <c r="C584" s="47">
        <f>+'Ark1'!M3466</f>
        <v>48</v>
      </c>
      <c r="D584" s="47">
        <f>+'Ark1'!Q3466</f>
        <v>177</v>
      </c>
      <c r="E584" s="65">
        <f>+'Ark1'!R3466</f>
        <v>261</v>
      </c>
      <c r="F584" s="65">
        <f>+'Ark1'!S3466</f>
        <v>260</v>
      </c>
      <c r="G584" s="101">
        <f>+'Ark1'!T3466</f>
        <v>1.3108332077745972</v>
      </c>
      <c r="H584" s="101">
        <f>+'Ark1'!U3466</f>
        <v>1.6046805729926075</v>
      </c>
      <c r="I584" s="101">
        <f>+'Ark1'!Y3466</f>
        <v>179.66628352490429</v>
      </c>
      <c r="J584" s="101">
        <f>+'Ark1'!AA3466</f>
        <v>35.32223401525421</v>
      </c>
      <c r="K584" s="101">
        <f t="shared" si="18"/>
        <v>3.743047573435506</v>
      </c>
      <c r="L584" s="65">
        <f t="shared" si="19"/>
        <v>1.4745762711864407</v>
      </c>
      <c r="M584" s="39"/>
      <c r="P584"/>
      <c r="Q584"/>
      <c r="R584"/>
      <c r="S584"/>
      <c r="T584"/>
      <c r="U584"/>
      <c r="V584"/>
      <c r="W584"/>
    </row>
    <row r="585" spans="1:23">
      <c r="A585" s="39"/>
      <c r="B585" s="47">
        <f>+'Ark1'!C3467</f>
        <v>2008</v>
      </c>
      <c r="C585" s="47">
        <f>+'Ark1'!M3467</f>
        <v>49</v>
      </c>
      <c r="D585" s="47">
        <f>+'Ark1'!Q3467</f>
        <v>189</v>
      </c>
      <c r="E585" s="65">
        <f>+'Ark1'!R3467</f>
        <v>300</v>
      </c>
      <c r="F585" s="65">
        <f>+'Ark1'!S3467</f>
        <v>300</v>
      </c>
      <c r="G585" s="101">
        <f>+'Ark1'!T3467</f>
        <v>1.5067048365225253</v>
      </c>
      <c r="H585" s="101">
        <f>+'Ark1'!U3467</f>
        <v>1.7882578182019275</v>
      </c>
      <c r="I585" s="101">
        <f>+'Ark1'!Y3467</f>
        <v>174.19166666666672</v>
      </c>
      <c r="J585" s="101">
        <f>+'Ark1'!AA3467</f>
        <v>35.528143265429065</v>
      </c>
      <c r="K585" s="101">
        <f t="shared" si="18"/>
        <v>3.5549319727891167</v>
      </c>
      <c r="L585" s="65">
        <f t="shared" si="19"/>
        <v>1.5873015873015872</v>
      </c>
      <c r="M585" s="39"/>
      <c r="P585"/>
      <c r="Q585"/>
      <c r="R585"/>
      <c r="S585"/>
      <c r="T585"/>
      <c r="U585"/>
      <c r="V585"/>
      <c r="W585"/>
    </row>
    <row r="586" spans="1:23">
      <c r="A586" s="39"/>
      <c r="B586" s="47">
        <f>+'Ark1'!C3468</f>
        <v>2008</v>
      </c>
      <c r="C586" s="47">
        <f>+'Ark1'!M3468</f>
        <v>50</v>
      </c>
      <c r="D586" s="47">
        <f>+'Ark1'!Q3468</f>
        <v>238</v>
      </c>
      <c r="E586" s="65">
        <f>+'Ark1'!R3468</f>
        <v>405</v>
      </c>
      <c r="F586" s="65">
        <f>+'Ark1'!S3468</f>
        <v>405</v>
      </c>
      <c r="G586" s="101">
        <f>+'Ark1'!T3468</f>
        <v>2.0340515293054096</v>
      </c>
      <c r="H586" s="101">
        <f>+'Ark1'!U3468</f>
        <v>2.4350693792361078</v>
      </c>
      <c r="I586" s="101">
        <f>+'Ark1'!Y3468</f>
        <v>175.70123456790117</v>
      </c>
      <c r="J586" s="101">
        <f>+'Ark1'!AA3468</f>
        <v>34.436388641572329</v>
      </c>
      <c r="K586" s="101">
        <f t="shared" si="18"/>
        <v>3.5140246913580233</v>
      </c>
      <c r="L586" s="65">
        <f t="shared" si="19"/>
        <v>1.7016806722689075</v>
      </c>
      <c r="M586" s="39"/>
      <c r="P586"/>
      <c r="Q586"/>
      <c r="R586"/>
      <c r="S586"/>
      <c r="T586"/>
      <c r="U586"/>
      <c r="V586"/>
      <c r="W586"/>
    </row>
    <row r="587" spans="1:23">
      <c r="A587" s="39"/>
      <c r="B587" s="47">
        <f>+'Ark1'!C3469</f>
        <v>2008</v>
      </c>
      <c r="C587" s="47">
        <f>+'Ark1'!M3469</f>
        <v>51</v>
      </c>
      <c r="D587" s="47">
        <f>+'Ark1'!Q3469</f>
        <v>282</v>
      </c>
      <c r="E587" s="65">
        <f>+'Ark1'!R3469</f>
        <v>498</v>
      </c>
      <c r="F587" s="65">
        <f>+'Ark1'!S3469</f>
        <v>498</v>
      </c>
      <c r="G587" s="101">
        <f>+'Ark1'!T3469</f>
        <v>2.5011300286273914</v>
      </c>
      <c r="H587" s="101">
        <f>+'Ark1'!U3469</f>
        <v>2.8676048271719758</v>
      </c>
      <c r="I587" s="101">
        <f>+'Ark1'!Y3469</f>
        <v>168.27068273092362</v>
      </c>
      <c r="J587" s="101">
        <f>+'Ark1'!AA3469</f>
        <v>34.125258637026405</v>
      </c>
      <c r="K587" s="101">
        <f t="shared" si="18"/>
        <v>3.2994251515867377</v>
      </c>
      <c r="L587" s="65">
        <f t="shared" si="19"/>
        <v>1.7659574468085106</v>
      </c>
      <c r="M587" s="39"/>
      <c r="P587"/>
      <c r="Q587"/>
      <c r="R587"/>
      <c r="S587"/>
      <c r="T587"/>
      <c r="U587"/>
      <c r="V587"/>
      <c r="W587"/>
    </row>
    <row r="588" spans="1:23">
      <c r="A588" s="39"/>
      <c r="B588" s="47">
        <f>+'Ark1'!C3470</f>
        <v>2008</v>
      </c>
      <c r="C588" s="47">
        <f>+'Ark1'!M3470</f>
        <v>52</v>
      </c>
      <c r="D588" s="47">
        <f>+'Ark1'!Q3470</f>
        <v>338</v>
      </c>
      <c r="E588" s="65">
        <f>+'Ark1'!R3470</f>
        <v>707</v>
      </c>
      <c r="F588" s="65">
        <f>+'Ark1'!S3470</f>
        <v>707</v>
      </c>
      <c r="G588" s="101">
        <f>+'Ark1'!T3470</f>
        <v>3.5508010647380841</v>
      </c>
      <c r="H588" s="101">
        <f>+'Ark1'!U3470</f>
        <v>4.007490646957339</v>
      </c>
      <c r="I588" s="101">
        <f>+'Ark1'!Y3470</f>
        <v>165.64243281471013</v>
      </c>
      <c r="J588" s="101">
        <f>+'Ark1'!AA3470</f>
        <v>34.154799178924513</v>
      </c>
      <c r="K588" s="101">
        <f t="shared" si="18"/>
        <v>3.1854314002828872</v>
      </c>
      <c r="L588" s="65">
        <f t="shared" si="19"/>
        <v>2.0917159763313609</v>
      </c>
      <c r="M588" s="39"/>
      <c r="P588"/>
      <c r="Q588"/>
      <c r="R588"/>
      <c r="S588"/>
      <c r="T588"/>
      <c r="U588"/>
      <c r="V588"/>
      <c r="W588"/>
    </row>
    <row r="589" spans="1:23">
      <c r="A589" s="39"/>
      <c r="B589" s="47">
        <f>+'Ark1'!C3471</f>
        <v>2008</v>
      </c>
      <c r="C589" s="47">
        <f>+'Ark1'!M3471</f>
        <v>53</v>
      </c>
      <c r="D589" s="47">
        <f>+'Ark1'!Q3471</f>
        <v>411</v>
      </c>
      <c r="E589" s="65">
        <f>+'Ark1'!R3471</f>
        <v>821</v>
      </c>
      <c r="F589" s="65">
        <f>+'Ark1'!S3471</f>
        <v>821</v>
      </c>
      <c r="G589" s="101">
        <f>+'Ark1'!T3471</f>
        <v>4.1233489026166437</v>
      </c>
      <c r="H589" s="101">
        <f>+'Ark1'!U3471</f>
        <v>4.49225968306148</v>
      </c>
      <c r="I589" s="101">
        <f>+'Ark1'!Y3471</f>
        <v>159.89695493300857</v>
      </c>
      <c r="J589" s="101">
        <f>+'Ark1'!AA3471</f>
        <v>34.045021105940343</v>
      </c>
      <c r="K589" s="101">
        <f t="shared" si="18"/>
        <v>3.016923677981294</v>
      </c>
      <c r="L589" s="65">
        <f t="shared" si="19"/>
        <v>1.997566909975669</v>
      </c>
      <c r="M589" s="39"/>
      <c r="P589"/>
      <c r="Q589"/>
      <c r="R589"/>
      <c r="S589"/>
      <c r="T589"/>
      <c r="U589"/>
      <c r="V589"/>
      <c r="W589"/>
    </row>
    <row r="590" spans="1:23">
      <c r="A590" s="39"/>
      <c r="B590" s="47">
        <f>+'Ark1'!C3472</f>
        <v>2008</v>
      </c>
      <c r="C590" s="47">
        <f>+'Ark1'!M3472</f>
        <v>54</v>
      </c>
      <c r="D590" s="47">
        <f>+'Ark1'!Q3472</f>
        <v>465</v>
      </c>
      <c r="E590" s="65">
        <f>+'Ark1'!R3472</f>
        <v>1033</v>
      </c>
      <c r="F590" s="65">
        <f>+'Ark1'!S3472</f>
        <v>1033</v>
      </c>
      <c r="G590" s="101">
        <f>+'Ark1'!T3472</f>
        <v>5.1880869870925608</v>
      </c>
      <c r="H590" s="101">
        <f>+'Ark1'!U3472</f>
        <v>5.5218472183971699</v>
      </c>
      <c r="I590" s="101">
        <f>+'Ark1'!Y3472</f>
        <v>156.20774443368828</v>
      </c>
      <c r="J590" s="101">
        <f>+'Ark1'!AA3472</f>
        <v>33.465088049274691</v>
      </c>
      <c r="K590" s="101">
        <f t="shared" si="18"/>
        <v>2.8927360080312643</v>
      </c>
      <c r="L590" s="65">
        <f t="shared" si="19"/>
        <v>2.2215053763440862</v>
      </c>
      <c r="M590" s="39"/>
      <c r="P590"/>
      <c r="Q590"/>
      <c r="R590"/>
      <c r="S590"/>
      <c r="T590"/>
      <c r="U590"/>
      <c r="V590"/>
      <c r="W590"/>
    </row>
    <row r="591" spans="1:23">
      <c r="A591" s="39"/>
      <c r="B591" s="47">
        <f>+'Ark1'!C3473</f>
        <v>2008</v>
      </c>
      <c r="C591" s="47">
        <f>+'Ark1'!M3473</f>
        <v>55</v>
      </c>
      <c r="D591" s="47">
        <f>+'Ark1'!Q3473</f>
        <v>555</v>
      </c>
      <c r="E591" s="65">
        <f>+'Ark1'!R3473</f>
        <v>1367</v>
      </c>
      <c r="F591" s="65">
        <f>+'Ark1'!S3473</f>
        <v>1367</v>
      </c>
      <c r="G591" s="101">
        <f>+'Ark1'!T3473</f>
        <v>6.8655517050876389</v>
      </c>
      <c r="H591" s="101">
        <f>+'Ark1'!U3473</f>
        <v>7.0740923045251085</v>
      </c>
      <c r="I591" s="101">
        <f>+'Ark1'!Y3473</f>
        <v>151.22399414776899</v>
      </c>
      <c r="J591" s="101">
        <f>+'Ark1'!AA3473</f>
        <v>31.778999255843381</v>
      </c>
      <c r="K591" s="101">
        <f t="shared" si="18"/>
        <v>2.7495271663230727</v>
      </c>
      <c r="L591" s="65">
        <f t="shared" si="19"/>
        <v>2.4630630630630632</v>
      </c>
      <c r="M591" s="39"/>
      <c r="P591"/>
      <c r="Q591"/>
      <c r="R591"/>
      <c r="S591"/>
      <c r="T591"/>
      <c r="U591"/>
      <c r="V591"/>
      <c r="W591"/>
    </row>
    <row r="592" spans="1:23">
      <c r="A592" s="39"/>
      <c r="B592" s="47">
        <f>+'Ark1'!C3474</f>
        <v>2008</v>
      </c>
      <c r="C592" s="47">
        <f>+'Ark1'!M3474</f>
        <v>56</v>
      </c>
      <c r="D592" s="47">
        <f>+'Ark1'!Q3474</f>
        <v>621</v>
      </c>
      <c r="E592" s="65">
        <f>+'Ark1'!R3474</f>
        <v>1763</v>
      </c>
      <c r="F592" s="65">
        <f>+'Ark1'!S3474</f>
        <v>1763</v>
      </c>
      <c r="G592" s="101">
        <f>+'Ark1'!T3474</f>
        <v>8.8544020892973752</v>
      </c>
      <c r="H592" s="101">
        <f>+'Ark1'!U3474</f>
        <v>8.9636553601571514</v>
      </c>
      <c r="I592" s="101">
        <f>+'Ark1'!Y3474</f>
        <v>148.57691435053877</v>
      </c>
      <c r="J592" s="101">
        <f>+'Ark1'!AA3474</f>
        <v>30.900027722060681</v>
      </c>
      <c r="K592" s="101">
        <f t="shared" si="18"/>
        <v>2.6531591848310496</v>
      </c>
      <c r="L592" s="65">
        <f t="shared" si="19"/>
        <v>2.8389694041867957</v>
      </c>
      <c r="M592" s="39"/>
      <c r="P592"/>
      <c r="Q592"/>
      <c r="R592"/>
      <c r="S592"/>
      <c r="T592"/>
      <c r="U592"/>
      <c r="V592"/>
      <c r="W592"/>
    </row>
    <row r="593" spans="1:23">
      <c r="A593" s="39"/>
      <c r="B593" s="47">
        <f>+'Ark1'!C3475</f>
        <v>2008</v>
      </c>
      <c r="C593" s="47">
        <f>+'Ark1'!M3475</f>
        <v>57</v>
      </c>
      <c r="D593" s="47">
        <f>+'Ark1'!Q3475</f>
        <v>605</v>
      </c>
      <c r="E593" s="65">
        <f>+'Ark1'!R3475</f>
        <v>1726</v>
      </c>
      <c r="F593" s="65">
        <f>+'Ark1'!S3475</f>
        <v>1726</v>
      </c>
      <c r="G593" s="101">
        <f>+'Ark1'!T3475</f>
        <v>8.6685751594595928</v>
      </c>
      <c r="H593" s="101">
        <f>+'Ark1'!U3475</f>
        <v>8.5757018819969897</v>
      </c>
      <c r="I593" s="101">
        <f>+'Ark1'!Y3475</f>
        <v>145.19356894553883</v>
      </c>
      <c r="J593" s="101">
        <f>+'Ark1'!AA3475</f>
        <v>29.627721612670072</v>
      </c>
      <c r="K593" s="101">
        <f t="shared" si="18"/>
        <v>2.547255595535769</v>
      </c>
      <c r="L593" s="65">
        <f t="shared" si="19"/>
        <v>2.8528925619834711</v>
      </c>
      <c r="M593" s="39"/>
      <c r="P593"/>
      <c r="Q593"/>
      <c r="R593"/>
      <c r="S593"/>
      <c r="T593"/>
      <c r="U593"/>
      <c r="V593"/>
      <c r="W593"/>
    </row>
    <row r="594" spans="1:23">
      <c r="A594" s="39"/>
      <c r="B594" s="47">
        <f>+'Ark1'!C3476</f>
        <v>2008</v>
      </c>
      <c r="C594" s="47">
        <f>+'Ark1'!M3476</f>
        <v>58</v>
      </c>
      <c r="D594" s="47">
        <f>+'Ark1'!Q3476</f>
        <v>665</v>
      </c>
      <c r="E594" s="65">
        <f>+'Ark1'!R3476</f>
        <v>2070</v>
      </c>
      <c r="F594" s="65">
        <f>+'Ark1'!S3476</f>
        <v>2070</v>
      </c>
      <c r="G594" s="101">
        <f>+'Ark1'!T3476</f>
        <v>10.396263372005423</v>
      </c>
      <c r="H594" s="101">
        <f>+'Ark1'!U3476</f>
        <v>10.113817481388368</v>
      </c>
      <c r="I594" s="101">
        <f>+'Ark1'!Y3476</f>
        <v>142.77864734299527</v>
      </c>
      <c r="J594" s="101">
        <f>+'Ark1'!AA3476</f>
        <v>28.131870937096764</v>
      </c>
      <c r="K594" s="101">
        <f t="shared" si="18"/>
        <v>2.461700816258539</v>
      </c>
      <c r="L594" s="65">
        <f t="shared" si="19"/>
        <v>3.1127819548872182</v>
      </c>
      <c r="M594" s="39"/>
      <c r="P594"/>
      <c r="Q594"/>
      <c r="R594"/>
      <c r="S594"/>
      <c r="T594"/>
      <c r="U594"/>
      <c r="V594"/>
      <c r="W594"/>
    </row>
    <row r="595" spans="1:23">
      <c r="A595" s="39"/>
      <c r="B595" s="47">
        <f>+'Ark1'!C3477</f>
        <v>2008</v>
      </c>
      <c r="C595" s="47">
        <f>+'Ark1'!M3477</f>
        <v>59</v>
      </c>
      <c r="D595" s="47">
        <f>+'Ark1'!Q3477</f>
        <v>683</v>
      </c>
      <c r="E595" s="65">
        <f>+'Ark1'!R3477</f>
        <v>2009</v>
      </c>
      <c r="F595" s="65">
        <f>+'Ark1'!S3477</f>
        <v>2009</v>
      </c>
      <c r="G595" s="101">
        <f>+'Ark1'!T3477</f>
        <v>10.089900055245849</v>
      </c>
      <c r="H595" s="101">
        <f>+'Ark1'!U3477</f>
        <v>9.6036947598322495</v>
      </c>
      <c r="I595" s="101">
        <f>+'Ark1'!Y3477</f>
        <v>139.69372822299647</v>
      </c>
      <c r="J595" s="101">
        <f>+'Ark1'!AA3477</f>
        <v>27.130963293371838</v>
      </c>
      <c r="K595" s="101">
        <f t="shared" si="18"/>
        <v>2.3676903088643471</v>
      </c>
      <c r="L595" s="65">
        <f t="shared" si="19"/>
        <v>2.9414348462664717</v>
      </c>
      <c r="M595" s="39"/>
      <c r="P595"/>
      <c r="Q595"/>
      <c r="R595"/>
      <c r="S595"/>
      <c r="T595"/>
      <c r="U595"/>
      <c r="V595"/>
      <c r="W595"/>
    </row>
    <row r="596" spans="1:23">
      <c r="A596" s="39"/>
      <c r="B596" s="47">
        <f>+'Ark1'!C3478</f>
        <v>2008</v>
      </c>
      <c r="C596" s="47">
        <f>+'Ark1'!M3478</f>
        <v>60</v>
      </c>
      <c r="D596" s="47">
        <f>+'Ark1'!Q3478</f>
        <v>602</v>
      </c>
      <c r="E596" s="65">
        <f>+'Ark1'!R3478</f>
        <v>1821</v>
      </c>
      <c r="F596" s="65">
        <f>+'Ark1'!S3478</f>
        <v>1821</v>
      </c>
      <c r="G596" s="101">
        <f>+'Ark1'!T3478</f>
        <v>9.1456983576917281</v>
      </c>
      <c r="H596" s="101">
        <f>+'Ark1'!U3478</f>
        <v>8.5379468257692324</v>
      </c>
      <c r="I596" s="101">
        <f>+'Ark1'!Y3478</f>
        <v>137.01306974190021</v>
      </c>
      <c r="J596" s="101">
        <f>+'Ark1'!AA3478</f>
        <v>26.162721790732128</v>
      </c>
      <c r="K596" s="101">
        <f t="shared" si="18"/>
        <v>2.2835511623650033</v>
      </c>
      <c r="L596" s="65">
        <f t="shared" si="19"/>
        <v>3.0249169435215948</v>
      </c>
      <c r="M596" s="39"/>
      <c r="P596"/>
      <c r="Q596"/>
      <c r="R596"/>
      <c r="S596"/>
      <c r="T596"/>
      <c r="U596"/>
      <c r="V596"/>
      <c r="W596"/>
    </row>
    <row r="597" spans="1:23">
      <c r="A597" s="39"/>
      <c r="B597" s="47">
        <f>+'Ark1'!C3479</f>
        <v>2008</v>
      </c>
      <c r="C597" s="47">
        <f>+'Ark1'!M3479</f>
        <v>61</v>
      </c>
      <c r="D597" s="47">
        <f>+'Ark1'!Q3479</f>
        <v>527</v>
      </c>
      <c r="E597" s="65">
        <f>+'Ark1'!R3479</f>
        <v>1574</v>
      </c>
      <c r="F597" s="65">
        <f>+'Ark1'!S3479</f>
        <v>1574</v>
      </c>
      <c r="G597" s="101">
        <f>+'Ark1'!T3479</f>
        <v>7.9051780422881857</v>
      </c>
      <c r="H597" s="101">
        <f>+'Ark1'!U3479</f>
        <v>7.2072017196567444</v>
      </c>
      <c r="I597" s="101">
        <f>+'Ark1'!Y3479</f>
        <v>133.80749682337989</v>
      </c>
      <c r="J597" s="101">
        <f>+'Ark1'!AA3479</f>
        <v>25.311560651778581</v>
      </c>
      <c r="K597" s="101">
        <f t="shared" si="18"/>
        <v>2.1935655216947523</v>
      </c>
      <c r="L597" s="65">
        <f t="shared" si="19"/>
        <v>2.9867172675521823</v>
      </c>
      <c r="M597" s="39"/>
      <c r="P597"/>
      <c r="Q597"/>
      <c r="R597"/>
      <c r="S597"/>
      <c r="T597"/>
      <c r="U597"/>
      <c r="V597"/>
      <c r="W597"/>
    </row>
    <row r="598" spans="1:23">
      <c r="A598" s="39"/>
      <c r="B598" s="47">
        <f>+'Ark1'!C3480</f>
        <v>2008</v>
      </c>
      <c r="C598" s="47">
        <f>+'Ark1'!M3480</f>
        <v>62</v>
      </c>
      <c r="D598" s="47">
        <f>+'Ark1'!Q3480</f>
        <v>465</v>
      </c>
      <c r="E598" s="65">
        <f>+'Ark1'!R3480</f>
        <v>1323</v>
      </c>
      <c r="F598" s="65">
        <f>+'Ark1'!S3480</f>
        <v>1323</v>
      </c>
      <c r="G598" s="101">
        <f>+'Ark1'!T3480</f>
        <v>6.644568329064338</v>
      </c>
      <c r="H598" s="101">
        <f>+'Ark1'!U3480</f>
        <v>5.9993547454543421</v>
      </c>
      <c r="I598" s="101">
        <f>+'Ark1'!Y3480</f>
        <v>132.51443688586562</v>
      </c>
      <c r="J598" s="101">
        <f>+'Ark1'!AA3480</f>
        <v>24.956743140077275</v>
      </c>
      <c r="K598" s="101">
        <f t="shared" si="18"/>
        <v>2.1373296271913809</v>
      </c>
      <c r="L598" s="65">
        <f t="shared" si="19"/>
        <v>2.8451612903225807</v>
      </c>
      <c r="M598" s="39"/>
      <c r="P598"/>
      <c r="Q598"/>
      <c r="R598"/>
      <c r="S598"/>
      <c r="T598"/>
      <c r="U598"/>
      <c r="V598"/>
      <c r="W598"/>
    </row>
    <row r="599" spans="1:23">
      <c r="A599" s="39"/>
      <c r="B599" s="47">
        <f>+'Ark1'!C3481</f>
        <v>2008</v>
      </c>
      <c r="C599" s="47">
        <f>+'Ark1'!M3481</f>
        <v>63</v>
      </c>
      <c r="D599" s="47">
        <f>+'Ark1'!Q3481</f>
        <v>347</v>
      </c>
      <c r="E599" s="65">
        <f>+'Ark1'!R3481</f>
        <v>817</v>
      </c>
      <c r="F599" s="65">
        <f>+'Ark1'!S3481</f>
        <v>817</v>
      </c>
      <c r="G599" s="101">
        <f>+'Ark1'!T3481</f>
        <v>4.1032595047963438</v>
      </c>
      <c r="H599" s="101">
        <f>+'Ark1'!U3481</f>
        <v>3.6366027416611031</v>
      </c>
      <c r="I599" s="101">
        <f>+'Ark1'!Y3481</f>
        <v>130.0745410036719</v>
      </c>
      <c r="J599" s="101">
        <f>+'Ark1'!AA3481</f>
        <v>23.798641498027514</v>
      </c>
      <c r="K599" s="101">
        <f t="shared" si="18"/>
        <v>2.0646752540265378</v>
      </c>
      <c r="L599" s="65">
        <f t="shared" si="19"/>
        <v>2.3544668587896251</v>
      </c>
      <c r="M599" s="39"/>
      <c r="P599"/>
      <c r="Q599"/>
      <c r="R599"/>
      <c r="S599"/>
      <c r="T599"/>
      <c r="U599"/>
      <c r="V599"/>
      <c r="W599"/>
    </row>
    <row r="600" spans="1:23">
      <c r="A600" s="39"/>
      <c r="B600" s="47">
        <f>+'Ark1'!C3482</f>
        <v>2008</v>
      </c>
      <c r="C600" s="47">
        <f>+'Ark1'!M3482</f>
        <v>64</v>
      </c>
      <c r="D600" s="47">
        <f>+'Ark1'!Q3482</f>
        <v>221</v>
      </c>
      <c r="E600" s="65">
        <f>+'Ark1'!R3482</f>
        <v>377</v>
      </c>
      <c r="F600" s="65">
        <f>+'Ark1'!S3482</f>
        <v>377</v>
      </c>
      <c r="G600" s="101">
        <f>+'Ark1'!T3482</f>
        <v>1.8934257445633065</v>
      </c>
      <c r="H600" s="101">
        <f>+'Ark1'!U3482</f>
        <v>1.6491427723551819</v>
      </c>
      <c r="I600" s="101">
        <f>+'Ark1'!Y3482</f>
        <v>127.83076923076923</v>
      </c>
      <c r="J600" s="101">
        <f>+'Ark1'!AA3482</f>
        <v>21.860559004559548</v>
      </c>
      <c r="K600" s="101">
        <f t="shared" si="18"/>
        <v>1.9973557692307693</v>
      </c>
      <c r="L600" s="65">
        <f t="shared" si="19"/>
        <v>1.7058823529411764</v>
      </c>
      <c r="M600" s="39"/>
      <c r="P600"/>
      <c r="Q600"/>
      <c r="R600"/>
      <c r="S600"/>
      <c r="T600"/>
      <c r="U600"/>
      <c r="V600"/>
      <c r="W600"/>
    </row>
    <row r="601" spans="1:23">
      <c r="A601" s="39"/>
      <c r="B601" s="47">
        <f>+'Ark1'!C3483</f>
        <v>2008</v>
      </c>
      <c r="C601" s="47">
        <f>+'Ark1'!M3483</f>
        <v>65</v>
      </c>
      <c r="D601" s="47">
        <f>+'Ark1'!Q3483</f>
        <v>148</v>
      </c>
      <c r="E601" s="65">
        <f>+'Ark1'!R3483</f>
        <v>246</v>
      </c>
      <c r="F601" s="65">
        <f>+'Ark1'!S3483</f>
        <v>246</v>
      </c>
      <c r="G601" s="101">
        <f>+'Ark1'!T3483</f>
        <v>1.2354979659484702</v>
      </c>
      <c r="H601" s="101">
        <f>+'Ark1'!U3483</f>
        <v>1.0835423954411136</v>
      </c>
      <c r="I601" s="101">
        <f>+'Ark1'!Y3483</f>
        <v>128.71504065040648</v>
      </c>
      <c r="J601" s="101">
        <f>+'Ark1'!AA3483</f>
        <v>19.141231020974956</v>
      </c>
      <c r="K601" s="101">
        <f t="shared" si="18"/>
        <v>1.9802313946216381</v>
      </c>
      <c r="L601" s="65">
        <f t="shared" si="19"/>
        <v>1.6621621621621621</v>
      </c>
      <c r="M601" s="39"/>
      <c r="P601"/>
      <c r="Q601"/>
      <c r="R601"/>
      <c r="S601"/>
      <c r="T601"/>
      <c r="U601"/>
      <c r="V601"/>
      <c r="W601"/>
    </row>
    <row r="602" spans="1:23">
      <c r="A602" s="39"/>
      <c r="B602" s="47">
        <f>+'Ark1'!C3484</f>
        <v>2008</v>
      </c>
      <c r="C602" s="47">
        <f>+'Ark1'!M3484</f>
        <v>66</v>
      </c>
      <c r="D602" s="47">
        <f>+'Ark1'!Q3484</f>
        <v>0</v>
      </c>
      <c r="E602" s="65">
        <f>+'Ark1'!R3484</f>
        <v>0</v>
      </c>
      <c r="F602" s="65">
        <f>+'Ark1'!S3484</f>
        <v>0</v>
      </c>
      <c r="G602" s="101">
        <f>+'Ark1'!T3484</f>
        <v>0</v>
      </c>
      <c r="H602" s="101">
        <f>+'Ark1'!U3484</f>
        <v>0</v>
      </c>
      <c r="I602" s="101">
        <f>+'Ark1'!Y3484</f>
        <v>0</v>
      </c>
      <c r="J602" s="101">
        <f>+'Ark1'!AA3484</f>
        <v>0</v>
      </c>
      <c r="K602" s="101">
        <f t="shared" si="18"/>
        <v>0</v>
      </c>
      <c r="L602" s="65" t="e">
        <f t="shared" si="19"/>
        <v>#DIV/0!</v>
      </c>
      <c r="M602" s="39"/>
      <c r="P602"/>
      <c r="Q602"/>
      <c r="R602"/>
      <c r="S602"/>
      <c r="T602"/>
      <c r="U602"/>
      <c r="V602"/>
      <c r="W602"/>
    </row>
    <row r="603" spans="1:23">
      <c r="A603" s="39"/>
      <c r="B603" s="47">
        <f>+'Ark1'!C3485</f>
        <v>2008</v>
      </c>
      <c r="C603" s="47">
        <f>+'Ark1'!M3485</f>
        <v>67</v>
      </c>
      <c r="D603" s="47">
        <f>+'Ark1'!Q3485</f>
        <v>0</v>
      </c>
      <c r="E603" s="65">
        <f>+'Ark1'!R3485</f>
        <v>0</v>
      </c>
      <c r="F603" s="65">
        <f>+'Ark1'!S3485</f>
        <v>0</v>
      </c>
      <c r="G603" s="101">
        <f>+'Ark1'!T3485</f>
        <v>0</v>
      </c>
      <c r="H603" s="101">
        <f>+'Ark1'!U3485</f>
        <v>0</v>
      </c>
      <c r="I603" s="101">
        <f>+'Ark1'!Y3485</f>
        <v>0</v>
      </c>
      <c r="J603" s="101">
        <f>+'Ark1'!AA3485</f>
        <v>0</v>
      </c>
      <c r="K603" s="101">
        <f t="shared" si="18"/>
        <v>0</v>
      </c>
      <c r="L603" s="65" t="e">
        <f t="shared" si="19"/>
        <v>#DIV/0!</v>
      </c>
      <c r="M603" s="39"/>
      <c r="P603"/>
      <c r="Q603"/>
      <c r="R603"/>
      <c r="S603"/>
      <c r="T603"/>
      <c r="U603"/>
      <c r="V603"/>
      <c r="W603"/>
    </row>
    <row r="604" spans="1:23">
      <c r="A604" s="39"/>
      <c r="B604" s="47">
        <f>+'Ark1'!C3486</f>
        <v>2008</v>
      </c>
      <c r="C604" s="47">
        <f>+'Ark1'!M3486</f>
        <v>68</v>
      </c>
      <c r="D604" s="47">
        <f>+'Ark1'!Q3486</f>
        <v>0</v>
      </c>
      <c r="E604" s="65">
        <f>+'Ark1'!R3486</f>
        <v>0</v>
      </c>
      <c r="F604" s="65">
        <f>+'Ark1'!S3486</f>
        <v>0</v>
      </c>
      <c r="G604" s="101">
        <f>+'Ark1'!T3486</f>
        <v>0</v>
      </c>
      <c r="H604" s="101">
        <f>+'Ark1'!U3486</f>
        <v>0</v>
      </c>
      <c r="I604" s="101">
        <f>+'Ark1'!Y3486</f>
        <v>0</v>
      </c>
      <c r="J604" s="101">
        <f>+'Ark1'!AA3486</f>
        <v>0</v>
      </c>
      <c r="K604" s="101">
        <f t="shared" si="18"/>
        <v>0</v>
      </c>
      <c r="L604" s="65" t="e">
        <f t="shared" si="19"/>
        <v>#DIV/0!</v>
      </c>
      <c r="M604" s="39"/>
      <c r="P604"/>
      <c r="Q604"/>
      <c r="R604"/>
      <c r="S604"/>
      <c r="T604"/>
      <c r="U604"/>
      <c r="V604"/>
      <c r="W604"/>
    </row>
    <row r="605" spans="1:23">
      <c r="A605" s="39"/>
      <c r="B605" s="47">
        <f>+'Ark1'!C3487</f>
        <v>2007</v>
      </c>
      <c r="C605" s="47">
        <f>+'Ark1'!M3487</f>
        <v>0</v>
      </c>
      <c r="D605" s="47">
        <f>+'Ark1'!Q3487</f>
        <v>55</v>
      </c>
      <c r="E605" s="65">
        <f>+'Ark1'!R3487</f>
        <v>74</v>
      </c>
      <c r="F605" s="65">
        <f>+'Ark1'!S3487</f>
        <v>0</v>
      </c>
      <c r="G605" s="101">
        <f>+'Ark1'!T3487</f>
        <v>0.36207065270574407</v>
      </c>
      <c r="H605" s="101">
        <f>+'Ark1'!U3487</f>
        <v>0</v>
      </c>
      <c r="I605" s="101">
        <f>+'Ark1'!Y3487</f>
        <v>0</v>
      </c>
      <c r="J605" s="101">
        <f>+'Ark1'!AA3487</f>
        <v>0</v>
      </c>
      <c r="K605" s="101" t="e">
        <f t="shared" si="18"/>
        <v>#DIV/0!</v>
      </c>
      <c r="L605" s="65">
        <f t="shared" si="19"/>
        <v>1.3454545454545455</v>
      </c>
      <c r="M605" s="39"/>
      <c r="P605"/>
      <c r="Q605"/>
      <c r="R605"/>
      <c r="S605"/>
      <c r="T605"/>
      <c r="U605"/>
      <c r="V605"/>
      <c r="W605"/>
    </row>
    <row r="606" spans="1:23">
      <c r="A606" s="39"/>
      <c r="B606">
        <f>+'Ark1'!C3488</f>
        <v>2007</v>
      </c>
      <c r="C606">
        <f>+'Ark1'!M3488</f>
        <v>35</v>
      </c>
      <c r="D606">
        <f>+'Ark1'!Q3488</f>
        <v>18</v>
      </c>
      <c r="E606" s="9">
        <f>+'Ark1'!R3488</f>
        <v>19</v>
      </c>
      <c r="F606" s="9">
        <f>+'Ark1'!S3488</f>
        <v>19</v>
      </c>
      <c r="G606" s="96">
        <f>+'Ark1'!T3488</f>
        <v>9.2964086505528898E-2</v>
      </c>
      <c r="H606" s="96">
        <f>+'Ark1'!U3488</f>
        <v>0.12603447716730098</v>
      </c>
      <c r="I606" s="96">
        <f>+'Ark1'!Y3488</f>
        <v>201.47894736842099</v>
      </c>
      <c r="J606" s="96">
        <f>+'Ark1'!AA3488</f>
        <v>38.086654368652965</v>
      </c>
      <c r="K606" s="96">
        <f t="shared" si="18"/>
        <v>5.7565413533834571</v>
      </c>
      <c r="L606" s="9">
        <f t="shared" si="19"/>
        <v>1.0555555555555556</v>
      </c>
      <c r="M606" s="39"/>
      <c r="P606"/>
      <c r="Q606"/>
      <c r="R606"/>
      <c r="S606"/>
      <c r="T606"/>
      <c r="U606"/>
      <c r="V606"/>
      <c r="W606"/>
    </row>
    <row r="607" spans="1:23">
      <c r="A607" s="39"/>
      <c r="B607">
        <f>+'Ark1'!C3489</f>
        <v>2007</v>
      </c>
      <c r="C607">
        <f>+'Ark1'!M3489</f>
        <v>36</v>
      </c>
      <c r="D607">
        <f>+'Ark1'!Q3489</f>
        <v>9</v>
      </c>
      <c r="E607" s="9">
        <f>+'Ark1'!R3489</f>
        <v>9</v>
      </c>
      <c r="F607" s="9">
        <f>+'Ark1'!S3489</f>
        <v>9</v>
      </c>
      <c r="G607" s="96">
        <f>+'Ark1'!T3489</f>
        <v>4.4035619923671603E-2</v>
      </c>
      <c r="H607" s="96">
        <f>+'Ark1'!U3489</f>
        <v>6.3387628037461022E-2</v>
      </c>
      <c r="I607" s="96">
        <f>+'Ark1'!Y3489</f>
        <v>213.92222222222225</v>
      </c>
      <c r="J607" s="96">
        <f>+'Ark1'!AA3489</f>
        <v>36.049342042933269</v>
      </c>
      <c r="K607" s="96">
        <f t="shared" si="18"/>
        <v>5.9422839506172842</v>
      </c>
      <c r="L607" s="9">
        <f t="shared" si="19"/>
        <v>1</v>
      </c>
      <c r="M607" s="39"/>
      <c r="P607"/>
      <c r="Q607"/>
      <c r="R607"/>
      <c r="S607"/>
      <c r="T607"/>
      <c r="U607"/>
      <c r="V607"/>
      <c r="W607"/>
    </row>
    <row r="608" spans="1:23">
      <c r="A608" s="39"/>
      <c r="B608">
        <f>+'Ark1'!C3490</f>
        <v>2007</v>
      </c>
      <c r="C608">
        <f>+'Ark1'!M3490</f>
        <v>37</v>
      </c>
      <c r="D608">
        <f>+'Ark1'!Q3490</f>
        <v>6</v>
      </c>
      <c r="E608" s="9">
        <f>+'Ark1'!R3490</f>
        <v>6</v>
      </c>
      <c r="F608" s="9">
        <f>+'Ark1'!S3490</f>
        <v>6</v>
      </c>
      <c r="G608" s="96">
        <f>+'Ark1'!T3490</f>
        <v>2.9357079949114392E-2</v>
      </c>
      <c r="H608" s="96">
        <f>+'Ark1'!U3490</f>
        <v>4.2244151838605033E-2</v>
      </c>
      <c r="I608" s="96">
        <f>+'Ark1'!Y3490</f>
        <v>213.85</v>
      </c>
      <c r="J608" s="96">
        <f>+'Ark1'!AA3490</f>
        <v>30.164976932418199</v>
      </c>
      <c r="K608" s="96">
        <f t="shared" si="18"/>
        <v>5.7797297297297296</v>
      </c>
      <c r="L608" s="9">
        <f t="shared" si="19"/>
        <v>1</v>
      </c>
      <c r="M608" s="39"/>
      <c r="P608"/>
      <c r="Q608"/>
      <c r="R608"/>
      <c r="S608"/>
      <c r="T608"/>
      <c r="U608"/>
      <c r="V608"/>
      <c r="W608"/>
    </row>
    <row r="609" spans="1:23">
      <c r="A609" s="39"/>
      <c r="B609">
        <f>+'Ark1'!C3491</f>
        <v>2007</v>
      </c>
      <c r="C609">
        <f>+'Ark1'!M3491</f>
        <v>38</v>
      </c>
      <c r="D609">
        <f>+'Ark1'!Q3491</f>
        <v>18</v>
      </c>
      <c r="E609" s="9">
        <f>+'Ark1'!R3491</f>
        <v>21</v>
      </c>
      <c r="F609" s="9">
        <f>+'Ark1'!S3491</f>
        <v>21</v>
      </c>
      <c r="G609" s="96">
        <f>+'Ark1'!T3491</f>
        <v>0.10274977982190038</v>
      </c>
      <c r="H609" s="96">
        <f>+'Ark1'!U3491</f>
        <v>0.1464470515106375</v>
      </c>
      <c r="I609" s="96">
        <f>+'Ark1'!Y3491</f>
        <v>211.81428571428563</v>
      </c>
      <c r="J609" s="96">
        <f>+'Ark1'!AA3491</f>
        <v>30.025802962409433</v>
      </c>
      <c r="K609" s="96">
        <f t="shared" si="18"/>
        <v>5.5740601503759377</v>
      </c>
      <c r="L609" s="9">
        <f t="shared" si="19"/>
        <v>1.1666666666666667</v>
      </c>
      <c r="M609" s="39"/>
      <c r="P609"/>
      <c r="Q609"/>
      <c r="R609"/>
      <c r="S609"/>
      <c r="T609"/>
      <c r="U609"/>
      <c r="V609"/>
      <c r="W609"/>
    </row>
    <row r="610" spans="1:23">
      <c r="A610" s="39"/>
      <c r="B610">
        <f>+'Ark1'!C3492</f>
        <v>2007</v>
      </c>
      <c r="C610">
        <f>+'Ark1'!M3492</f>
        <v>39</v>
      </c>
      <c r="D610">
        <f>+'Ark1'!Q3492</f>
        <v>18</v>
      </c>
      <c r="E610" s="9">
        <f>+'Ark1'!R3492</f>
        <v>19</v>
      </c>
      <c r="F610" s="9">
        <f>+'Ark1'!S3492</f>
        <v>19</v>
      </c>
      <c r="G610" s="96">
        <f>+'Ark1'!T3492</f>
        <v>9.2964086505528898E-2</v>
      </c>
      <c r="H610" s="96">
        <f>+'Ark1'!U3492</f>
        <v>0.12973507935470588</v>
      </c>
      <c r="I610" s="96">
        <f>+'Ark1'!Y3492</f>
        <v>207.39473684210523</v>
      </c>
      <c r="J610" s="96">
        <f>+'Ark1'!AA3492</f>
        <v>23.046371416278717</v>
      </c>
      <c r="K610" s="96">
        <f t="shared" si="18"/>
        <v>5.3178137651821853</v>
      </c>
      <c r="L610" s="9">
        <f t="shared" si="19"/>
        <v>1.0555555555555556</v>
      </c>
      <c r="M610" s="39"/>
      <c r="P610"/>
      <c r="Q610"/>
      <c r="R610"/>
      <c r="S610"/>
      <c r="T610"/>
      <c r="U610"/>
      <c r="V610"/>
      <c r="W610"/>
    </row>
    <row r="611" spans="1:23">
      <c r="A611" s="39"/>
      <c r="B611">
        <f>+'Ark1'!C3493</f>
        <v>2007</v>
      </c>
      <c r="C611">
        <f>+'Ark1'!M3493</f>
        <v>40</v>
      </c>
      <c r="D611">
        <f>+'Ark1'!Q3493</f>
        <v>40</v>
      </c>
      <c r="E611" s="9">
        <f>+'Ark1'!R3493</f>
        <v>43</v>
      </c>
      <c r="F611" s="9">
        <f>+'Ark1'!S3493</f>
        <v>43</v>
      </c>
      <c r="G611" s="96">
        <f>+'Ark1'!T3493</f>
        <v>0.21039240630198644</v>
      </c>
      <c r="H611" s="96">
        <f>+'Ark1'!U3493</f>
        <v>0.28176266530275557</v>
      </c>
      <c r="I611" s="96">
        <f>+'Ark1'!Y3493</f>
        <v>199.02558139534881</v>
      </c>
      <c r="J611" s="96">
        <f>+'Ark1'!AA3493</f>
        <v>35.851561498368255</v>
      </c>
      <c r="K611" s="96">
        <f t="shared" si="18"/>
        <v>4.9756395348837206</v>
      </c>
      <c r="L611" s="9">
        <f t="shared" si="19"/>
        <v>1.075</v>
      </c>
      <c r="M611" s="39"/>
      <c r="P611"/>
      <c r="Q611"/>
      <c r="R611"/>
      <c r="S611"/>
      <c r="T611"/>
      <c r="U611"/>
      <c r="V611"/>
      <c r="W611"/>
    </row>
    <row r="612" spans="1:23">
      <c r="A612" s="39"/>
      <c r="B612">
        <f>+'Ark1'!C3494</f>
        <v>2007</v>
      </c>
      <c r="C612">
        <f>+'Ark1'!M3494</f>
        <v>41</v>
      </c>
      <c r="D612">
        <f>+'Ark1'!Q3494</f>
        <v>30</v>
      </c>
      <c r="E612" s="9">
        <f>+'Ark1'!R3494</f>
        <v>33</v>
      </c>
      <c r="F612" s="9">
        <f>+'Ark1'!S3494</f>
        <v>33</v>
      </c>
      <c r="G612" s="96">
        <f>+'Ark1'!T3494</f>
        <v>0.16146393972012912</v>
      </c>
      <c r="H612" s="96">
        <f>+'Ark1'!U3494</f>
        <v>0.21874378054375476</v>
      </c>
      <c r="I612" s="96">
        <f>+'Ark1'!Y3494</f>
        <v>201.33333333333329</v>
      </c>
      <c r="J612" s="96">
        <f>+'Ark1'!AA3494</f>
        <v>33.321870756412913</v>
      </c>
      <c r="K612" s="96">
        <f t="shared" si="18"/>
        <v>4.9105691056910556</v>
      </c>
      <c r="L612" s="9">
        <f t="shared" si="19"/>
        <v>1.1000000000000001</v>
      </c>
      <c r="M612" s="39"/>
      <c r="P612"/>
      <c r="Q612"/>
      <c r="R612"/>
      <c r="S612"/>
      <c r="T612"/>
      <c r="U612"/>
      <c r="V612"/>
      <c r="W612"/>
    </row>
    <row r="613" spans="1:23">
      <c r="A613" s="39"/>
      <c r="B613">
        <f>+'Ark1'!C3495</f>
        <v>2007</v>
      </c>
      <c r="C613">
        <f>+'Ark1'!M3495</f>
        <v>42</v>
      </c>
      <c r="D613">
        <f>+'Ark1'!Q3495</f>
        <v>61</v>
      </c>
      <c r="E613" s="9">
        <f>+'Ark1'!R3495</f>
        <v>71</v>
      </c>
      <c r="F613" s="9">
        <f>+'Ark1'!S3495</f>
        <v>71</v>
      </c>
      <c r="G613" s="96">
        <f>+'Ark1'!T3495</f>
        <v>0.34739211273118709</v>
      </c>
      <c r="H613" s="96">
        <f>+'Ark1'!U3495</f>
        <v>0.47439810479124256</v>
      </c>
      <c r="I613" s="96">
        <f>+'Ark1'!Y3495</f>
        <v>202.94507042253517</v>
      </c>
      <c r="J613" s="96">
        <f>+'Ark1'!AA3495</f>
        <v>34.600548675664328</v>
      </c>
      <c r="K613" s="96">
        <f t="shared" si="18"/>
        <v>4.8320254862508376</v>
      </c>
      <c r="L613" s="9">
        <f t="shared" si="19"/>
        <v>1.1639344262295082</v>
      </c>
      <c r="M613" s="39"/>
      <c r="P613"/>
      <c r="Q613"/>
      <c r="R613"/>
      <c r="S613"/>
      <c r="T613"/>
      <c r="U613"/>
      <c r="V613"/>
      <c r="W613"/>
    </row>
    <row r="614" spans="1:23">
      <c r="A614" s="39"/>
      <c r="B614">
        <f>+'Ark1'!C3496</f>
        <v>2007</v>
      </c>
      <c r="C614">
        <f>+'Ark1'!M3496</f>
        <v>43</v>
      </c>
      <c r="D614">
        <f>+'Ark1'!Q3496</f>
        <v>66</v>
      </c>
      <c r="E614" s="9">
        <f>+'Ark1'!R3496</f>
        <v>79</v>
      </c>
      <c r="F614" s="9">
        <f>+'Ark1'!S3496</f>
        <v>79</v>
      </c>
      <c r="G614" s="96">
        <f>+'Ark1'!T3496</f>
        <v>0.38653488599667291</v>
      </c>
      <c r="H614" s="96">
        <f>+'Ark1'!U3496</f>
        <v>0.53029892733567996</v>
      </c>
      <c r="I614" s="96">
        <f>+'Ark1'!Y3496</f>
        <v>203.88607594936704</v>
      </c>
      <c r="J614" s="96">
        <f>+'Ark1'!AA3496</f>
        <v>30.577781021467167</v>
      </c>
      <c r="K614" s="96">
        <f t="shared" si="18"/>
        <v>4.7415366499852798</v>
      </c>
      <c r="L614" s="9">
        <f t="shared" si="19"/>
        <v>1.196969696969697</v>
      </c>
      <c r="M614" s="39"/>
      <c r="P614"/>
      <c r="Q614"/>
      <c r="R614"/>
      <c r="S614"/>
      <c r="T614"/>
      <c r="U614"/>
      <c r="V614"/>
      <c r="W614"/>
    </row>
    <row r="615" spans="1:23">
      <c r="A615" s="39"/>
      <c r="B615">
        <f>+'Ark1'!C3497</f>
        <v>2007</v>
      </c>
      <c r="C615">
        <f>+'Ark1'!M3497</f>
        <v>44</v>
      </c>
      <c r="D615">
        <f>+'Ark1'!Q3497</f>
        <v>84</v>
      </c>
      <c r="E615" s="9">
        <f>+'Ark1'!R3497</f>
        <v>102</v>
      </c>
      <c r="F615" s="9">
        <f>+'Ark1'!S3497</f>
        <v>102</v>
      </c>
      <c r="G615" s="96">
        <f>+'Ark1'!T3497</f>
        <v>0.49907035913494474</v>
      </c>
      <c r="H615" s="96">
        <f>+'Ark1'!U3497</f>
        <v>0.6472860247779022</v>
      </c>
      <c r="I615" s="96">
        <f>+'Ark1'!Y3497</f>
        <v>192.74803921568628</v>
      </c>
      <c r="J615" s="96">
        <f>+'Ark1'!AA3497</f>
        <v>30.872208869289768</v>
      </c>
      <c r="K615" s="96">
        <f t="shared" si="18"/>
        <v>4.380637254901961</v>
      </c>
      <c r="L615" s="9">
        <f t="shared" si="19"/>
        <v>1.2142857142857142</v>
      </c>
      <c r="M615" s="39"/>
      <c r="P615"/>
      <c r="Q615"/>
      <c r="R615"/>
      <c r="S615"/>
      <c r="T615"/>
      <c r="U615"/>
      <c r="V615"/>
      <c r="W615"/>
    </row>
    <row r="616" spans="1:23">
      <c r="A616" s="39"/>
      <c r="B616">
        <f>+'Ark1'!C3498</f>
        <v>2007</v>
      </c>
      <c r="C616">
        <f>+'Ark1'!M3498</f>
        <v>45</v>
      </c>
      <c r="D616">
        <f>+'Ark1'!Q3498</f>
        <v>112</v>
      </c>
      <c r="E616" s="9">
        <f>+'Ark1'!R3498</f>
        <v>128</v>
      </c>
      <c r="F616" s="9">
        <f>+'Ark1'!S3498</f>
        <v>128</v>
      </c>
      <c r="G616" s="96">
        <f>+'Ark1'!T3498</f>
        <v>0.62628437224777356</v>
      </c>
      <c r="H616" s="96">
        <f>+'Ark1'!U3498</f>
        <v>0.81465596499045956</v>
      </c>
      <c r="I616" s="96">
        <f>+'Ark1'!Y3498</f>
        <v>193.31171874999995</v>
      </c>
      <c r="J616" s="96">
        <f>+'Ark1'!AA3498</f>
        <v>33.858966734026581</v>
      </c>
      <c r="K616" s="96">
        <f t="shared" si="18"/>
        <v>4.2958159722222211</v>
      </c>
      <c r="L616" s="9">
        <f t="shared" si="19"/>
        <v>1.1428571428571428</v>
      </c>
      <c r="M616" s="39"/>
      <c r="P616"/>
      <c r="Q616"/>
      <c r="R616"/>
      <c r="S616"/>
      <c r="T616"/>
      <c r="U616"/>
      <c r="V616"/>
      <c r="W616"/>
    </row>
    <row r="617" spans="1:23">
      <c r="A617" s="39"/>
      <c r="B617">
        <f>+'Ark1'!C3499</f>
        <v>2007</v>
      </c>
      <c r="C617">
        <f>+'Ark1'!M3499</f>
        <v>46</v>
      </c>
      <c r="D617">
        <f>+'Ark1'!Q3499</f>
        <v>125</v>
      </c>
      <c r="E617" s="9">
        <f>+'Ark1'!R3499</f>
        <v>170</v>
      </c>
      <c r="F617" s="9">
        <f>+'Ark1'!S3499</f>
        <v>170</v>
      </c>
      <c r="G617" s="96">
        <f>+'Ark1'!T3499</f>
        <v>0.83178393189157429</v>
      </c>
      <c r="H617" s="96">
        <f>+'Ark1'!U3499</f>
        <v>1.0487388074480213</v>
      </c>
      <c r="I617" s="96">
        <f>+'Ark1'!Y3499</f>
        <v>187.37529411764697</v>
      </c>
      <c r="J617" s="96">
        <f>+'Ark1'!AA3499</f>
        <v>30.197506347700777</v>
      </c>
      <c r="K617" s="96">
        <f t="shared" si="18"/>
        <v>4.0733759590792822</v>
      </c>
      <c r="L617" s="9">
        <f t="shared" si="19"/>
        <v>1.36</v>
      </c>
      <c r="M617" s="39"/>
      <c r="P617"/>
      <c r="Q617"/>
      <c r="R617"/>
      <c r="S617"/>
      <c r="T617"/>
      <c r="U617"/>
      <c r="V617"/>
      <c r="W617"/>
    </row>
    <row r="618" spans="1:23">
      <c r="A618" s="39"/>
      <c r="B618">
        <f>+'Ark1'!C3500</f>
        <v>2007</v>
      </c>
      <c r="C618">
        <f>+'Ark1'!M3500</f>
        <v>47</v>
      </c>
      <c r="D618">
        <f>+'Ark1'!Q3500</f>
        <v>145</v>
      </c>
      <c r="E618" s="9">
        <f>+'Ark1'!R3500</f>
        <v>194</v>
      </c>
      <c r="F618" s="9">
        <f>+'Ark1'!S3500</f>
        <v>194</v>
      </c>
      <c r="G618" s="96">
        <f>+'Ark1'!T3500</f>
        <v>0.94921225168803214</v>
      </c>
      <c r="H618" s="96">
        <f>+'Ark1'!U3500</f>
        <v>1.2007268851876649</v>
      </c>
      <c r="I618" s="96">
        <f>+'Ark1'!Y3500</f>
        <v>187.99072164948464</v>
      </c>
      <c r="J618" s="96">
        <f>+'Ark1'!AA3500</f>
        <v>27.814320210236009</v>
      </c>
      <c r="K618" s="96">
        <f t="shared" si="18"/>
        <v>3.999802588286907</v>
      </c>
      <c r="L618" s="9">
        <f t="shared" si="19"/>
        <v>1.3379310344827586</v>
      </c>
      <c r="M618" s="39"/>
      <c r="P618"/>
      <c r="Q618"/>
      <c r="R618"/>
      <c r="S618"/>
      <c r="T618"/>
      <c r="U618"/>
      <c r="V618"/>
      <c r="W618"/>
    </row>
    <row r="619" spans="1:23">
      <c r="A619" s="39"/>
      <c r="B619">
        <f>+'Ark1'!C3501</f>
        <v>2007</v>
      </c>
      <c r="C619">
        <f>+'Ark1'!M3501</f>
        <v>48</v>
      </c>
      <c r="D619">
        <f>+'Ark1'!Q3501</f>
        <v>178</v>
      </c>
      <c r="E619" s="9">
        <f>+'Ark1'!R3501</f>
        <v>239</v>
      </c>
      <c r="F619" s="9">
        <f>+'Ark1'!S3501</f>
        <v>239</v>
      </c>
      <c r="G619" s="96">
        <f>+'Ark1'!T3501</f>
        <v>1.1693903513063904</v>
      </c>
      <c r="H619" s="96">
        <f>+'Ark1'!U3501</f>
        <v>1.4241918966359912</v>
      </c>
      <c r="I619" s="96">
        <f>+'Ark1'!Y3501</f>
        <v>180.99414225941425</v>
      </c>
      <c r="J619" s="96">
        <f>+'Ark1'!AA3501</f>
        <v>33.475607293647414</v>
      </c>
      <c r="K619" s="96">
        <f t="shared" si="18"/>
        <v>3.7707112970711303</v>
      </c>
      <c r="L619" s="9">
        <f t="shared" si="19"/>
        <v>1.3426966292134832</v>
      </c>
      <c r="M619" s="39"/>
      <c r="P619"/>
      <c r="Q619"/>
      <c r="R619"/>
      <c r="S619"/>
      <c r="T619"/>
      <c r="U619"/>
      <c r="V619"/>
      <c r="W619"/>
    </row>
    <row r="620" spans="1:23">
      <c r="A620" s="39"/>
      <c r="B620">
        <f>+'Ark1'!C3502</f>
        <v>2007</v>
      </c>
      <c r="C620">
        <f>+'Ark1'!M3502</f>
        <v>49</v>
      </c>
      <c r="D620">
        <f>+'Ark1'!Q3502</f>
        <v>222</v>
      </c>
      <c r="E620" s="9">
        <f>+'Ark1'!R3502</f>
        <v>349</v>
      </c>
      <c r="F620" s="9">
        <f>+'Ark1'!S3502</f>
        <v>349</v>
      </c>
      <c r="G620" s="96">
        <f>+'Ark1'!T3502</f>
        <v>1.7076034837068201</v>
      </c>
      <c r="H620" s="96">
        <f>+'Ark1'!U3502</f>
        <v>2.0526456754068154</v>
      </c>
      <c r="I620" s="96">
        <f>+'Ark1'!Y3502</f>
        <v>178.64154727793695</v>
      </c>
      <c r="J620" s="96">
        <f>+'Ark1'!AA3502</f>
        <v>32.961757278369603</v>
      </c>
      <c r="K620" s="96">
        <f t="shared" si="18"/>
        <v>3.6457458628150397</v>
      </c>
      <c r="L620" s="9">
        <f t="shared" si="19"/>
        <v>1.572072072072072</v>
      </c>
      <c r="M620" s="39"/>
      <c r="P620"/>
      <c r="Q620"/>
      <c r="R620"/>
      <c r="S620"/>
      <c r="T620"/>
      <c r="U620"/>
      <c r="V620"/>
      <c r="W620"/>
    </row>
    <row r="621" spans="1:23">
      <c r="A621" s="39"/>
      <c r="B621">
        <f>+'Ark1'!C3503</f>
        <v>2007</v>
      </c>
      <c r="C621">
        <f>+'Ark1'!M3503</f>
        <v>50</v>
      </c>
      <c r="D621">
        <f>+'Ark1'!Q3503</f>
        <v>295</v>
      </c>
      <c r="E621" s="9">
        <f>+'Ark1'!R3503</f>
        <v>495</v>
      </c>
      <c r="F621" s="9">
        <f>+'Ark1'!S3503</f>
        <v>495</v>
      </c>
      <c r="G621" s="96">
        <f>+'Ark1'!T3503</f>
        <v>2.4219590958019381</v>
      </c>
      <c r="H621" s="96">
        <f>+'Ark1'!U3503</f>
        <v>2.8164578685288659</v>
      </c>
      <c r="I621" s="96">
        <f>+'Ark1'!Y3503</f>
        <v>172.81919191919204</v>
      </c>
      <c r="J621" s="96">
        <f>+'Ark1'!AA3503</f>
        <v>32.043245641884859</v>
      </c>
      <c r="K621" s="96">
        <f t="shared" si="18"/>
        <v>3.4563838383838408</v>
      </c>
      <c r="L621" s="9">
        <f t="shared" si="19"/>
        <v>1.6779661016949152</v>
      </c>
      <c r="M621" s="39"/>
      <c r="P621"/>
      <c r="Q621"/>
      <c r="R621"/>
      <c r="S621"/>
      <c r="T621"/>
      <c r="U621"/>
      <c r="V621"/>
      <c r="W621"/>
    </row>
    <row r="622" spans="1:23">
      <c r="A622" s="39"/>
      <c r="B622">
        <f>+'Ark1'!C3504</f>
        <v>2007</v>
      </c>
      <c r="C622">
        <f>+'Ark1'!M3504</f>
        <v>51</v>
      </c>
      <c r="D622">
        <f>+'Ark1'!Q3504</f>
        <v>337</v>
      </c>
      <c r="E622" s="9">
        <f>+'Ark1'!R3504</f>
        <v>534</v>
      </c>
      <c r="F622" s="9">
        <f>+'Ark1'!S3504</f>
        <v>534</v>
      </c>
      <c r="G622" s="96">
        <f>+'Ark1'!T3504</f>
        <v>2.6127801154711814</v>
      </c>
      <c r="H622" s="96">
        <f>+'Ark1'!U3504</f>
        <v>2.9591121320324825</v>
      </c>
      <c r="I622" s="96">
        <f>+'Ark1'!Y3504</f>
        <v>168.3116104868914</v>
      </c>
      <c r="J622" s="96">
        <f>+'Ark1'!AA3504</f>
        <v>33.746313656773239</v>
      </c>
      <c r="K622" s="96">
        <f t="shared" si="18"/>
        <v>3.3002276566057138</v>
      </c>
      <c r="L622" s="9">
        <f t="shared" si="19"/>
        <v>1.5845697329376855</v>
      </c>
      <c r="M622" s="39"/>
      <c r="P622"/>
      <c r="Q622"/>
      <c r="R622"/>
      <c r="S622"/>
      <c r="T622"/>
      <c r="U622"/>
      <c r="V622"/>
      <c r="W622"/>
    </row>
    <row r="623" spans="1:23">
      <c r="A623" s="39"/>
      <c r="B623">
        <f>+'Ark1'!C3505</f>
        <v>2007</v>
      </c>
      <c r="C623">
        <f>+'Ark1'!M3505</f>
        <v>52</v>
      </c>
      <c r="D623">
        <f>+'Ark1'!Q3505</f>
        <v>387</v>
      </c>
      <c r="E623" s="9">
        <f>+'Ark1'!R3505</f>
        <v>738</v>
      </c>
      <c r="F623" s="9">
        <f>+'Ark1'!S3505</f>
        <v>738</v>
      </c>
      <c r="G623" s="96">
        <f>+'Ark1'!T3505</f>
        <v>3.6109208337410696</v>
      </c>
      <c r="H623" s="96">
        <f>+'Ark1'!U3505</f>
        <v>4.0979889169598334</v>
      </c>
      <c r="I623" s="96">
        <f>+'Ark1'!Y3505</f>
        <v>168.65853658536565</v>
      </c>
      <c r="J623" s="96">
        <f>+'Ark1'!AA3505</f>
        <v>31.964932327027519</v>
      </c>
      <c r="K623" s="96">
        <f t="shared" ref="K623:K686" si="20">+I623/C623</f>
        <v>3.2434333958724162</v>
      </c>
      <c r="L623" s="9">
        <f t="shared" ref="L623:L686" si="21">+E623/D623</f>
        <v>1.9069767441860466</v>
      </c>
      <c r="M623" s="39"/>
      <c r="P623"/>
      <c r="Q623"/>
      <c r="R623"/>
      <c r="S623"/>
      <c r="T623"/>
      <c r="U623"/>
      <c r="V623"/>
      <c r="W623"/>
    </row>
    <row r="624" spans="1:23">
      <c r="A624" s="39"/>
      <c r="B624">
        <f>+'Ark1'!C3506</f>
        <v>2007</v>
      </c>
      <c r="C624">
        <f>+'Ark1'!M3506</f>
        <v>53</v>
      </c>
      <c r="D624">
        <f>+'Ark1'!Q3506</f>
        <v>417</v>
      </c>
      <c r="E624" s="9">
        <f>+'Ark1'!R3506</f>
        <v>886</v>
      </c>
      <c r="F624" s="9">
        <f>+'Ark1'!S3506</f>
        <v>886</v>
      </c>
      <c r="G624" s="96">
        <f>+'Ark1'!T3506</f>
        <v>4.3350621391525577</v>
      </c>
      <c r="H624" s="96">
        <f>+'Ark1'!U3506</f>
        <v>4.6554036446651521</v>
      </c>
      <c r="I624" s="96">
        <f>+'Ark1'!Y3506</f>
        <v>159.59435665914236</v>
      </c>
      <c r="J624" s="96">
        <f>+'Ark1'!AA3506</f>
        <v>30.272128293998794</v>
      </c>
      <c r="K624" s="96">
        <f t="shared" si="20"/>
        <v>3.0112142765875918</v>
      </c>
      <c r="L624" s="9">
        <f t="shared" si="21"/>
        <v>2.1247002398081536</v>
      </c>
      <c r="M624" s="39"/>
      <c r="P624"/>
      <c r="Q624"/>
      <c r="R624"/>
      <c r="S624"/>
      <c r="T624"/>
      <c r="U624"/>
      <c r="V624"/>
      <c r="W624"/>
    </row>
    <row r="625" spans="1:23">
      <c r="A625" s="39"/>
      <c r="B625">
        <f>+'Ark1'!C3507</f>
        <v>2007</v>
      </c>
      <c r="C625">
        <f>+'Ark1'!M3507</f>
        <v>54</v>
      </c>
      <c r="D625">
        <f>+'Ark1'!Q3507</f>
        <v>510</v>
      </c>
      <c r="E625" s="9">
        <f>+'Ark1'!R3507</f>
        <v>1166</v>
      </c>
      <c r="F625" s="9">
        <f>+'Ark1'!S3507</f>
        <v>1166</v>
      </c>
      <c r="G625" s="96">
        <f>+'Ark1'!T3507</f>
        <v>5.705059203444562</v>
      </c>
      <c r="H625" s="96">
        <f>+'Ark1'!U3507</f>
        <v>6.0573425429162002</v>
      </c>
      <c r="I625" s="96">
        <f>+'Ark1'!Y3507</f>
        <v>157.78927958833611</v>
      </c>
      <c r="J625" s="96">
        <f>+'Ark1'!AA3507</f>
        <v>30.651931795707149</v>
      </c>
      <c r="K625" s="96">
        <f t="shared" si="20"/>
        <v>2.9220236960802985</v>
      </c>
      <c r="L625" s="9">
        <f t="shared" si="21"/>
        <v>2.2862745098039214</v>
      </c>
      <c r="M625" s="39"/>
      <c r="P625"/>
      <c r="Q625"/>
      <c r="R625"/>
      <c r="S625"/>
      <c r="T625"/>
      <c r="U625"/>
      <c r="V625"/>
      <c r="W625"/>
    </row>
    <row r="626" spans="1:23">
      <c r="A626" s="39"/>
      <c r="B626">
        <f>+'Ark1'!C3508</f>
        <v>2007</v>
      </c>
      <c r="C626">
        <f>+'Ark1'!M3508</f>
        <v>55</v>
      </c>
      <c r="D626">
        <f>+'Ark1'!Q3508</f>
        <v>599</v>
      </c>
      <c r="E626" s="9">
        <f>+'Ark1'!R3508</f>
        <v>1550</v>
      </c>
      <c r="F626" s="9">
        <f>+'Ark1'!S3508</f>
        <v>1550</v>
      </c>
      <c r="G626" s="96">
        <f>+'Ark1'!T3508</f>
        <v>7.5839123201878849</v>
      </c>
      <c r="H626" s="96">
        <f>+'Ark1'!U3508</f>
        <v>7.7749454416334656</v>
      </c>
      <c r="I626" s="96">
        <f>+'Ark1'!Y3508</f>
        <v>152.35600000000025</v>
      </c>
      <c r="J626" s="96">
        <f>+'Ark1'!AA3508</f>
        <v>29.803182111981773</v>
      </c>
      <c r="K626" s="96">
        <f t="shared" si="20"/>
        <v>2.7701090909090955</v>
      </c>
      <c r="L626" s="9">
        <f t="shared" si="21"/>
        <v>2.5876460767946576</v>
      </c>
      <c r="M626" s="39"/>
      <c r="P626"/>
      <c r="Q626"/>
      <c r="R626"/>
      <c r="S626"/>
      <c r="T626"/>
      <c r="U626"/>
      <c r="V626"/>
      <c r="W626"/>
    </row>
    <row r="627" spans="1:23">
      <c r="A627" s="39"/>
      <c r="B627">
        <f>+'Ark1'!C3509</f>
        <v>2007</v>
      </c>
      <c r="C627">
        <f>+'Ark1'!M3509</f>
        <v>56</v>
      </c>
      <c r="D627">
        <f>+'Ark1'!Q3509</f>
        <v>612</v>
      </c>
      <c r="E627" s="9">
        <f>+'Ark1'!R3509</f>
        <v>1662</v>
      </c>
      <c r="F627" s="9">
        <f>+'Ark1'!S3509</f>
        <v>1662</v>
      </c>
      <c r="G627" s="96">
        <f>+'Ark1'!T3509</f>
        <v>8.1319111459046898</v>
      </c>
      <c r="H627" s="96">
        <f>+'Ark1'!U3509</f>
        <v>8.2620816512850652</v>
      </c>
      <c r="I627" s="96">
        <f>+'Ark1'!Y3509</f>
        <v>150.99145607701541</v>
      </c>
      <c r="J627" s="96">
        <f>+'Ark1'!AA3509</f>
        <v>29.216054785101154</v>
      </c>
      <c r="K627" s="96">
        <f t="shared" si="20"/>
        <v>2.6962760013752751</v>
      </c>
      <c r="L627" s="9">
        <f t="shared" si="21"/>
        <v>2.715686274509804</v>
      </c>
      <c r="M627" s="39"/>
      <c r="P627"/>
      <c r="Q627"/>
      <c r="R627"/>
      <c r="S627"/>
      <c r="T627"/>
      <c r="U627"/>
      <c r="V627"/>
      <c r="W627"/>
    </row>
    <row r="628" spans="1:23">
      <c r="A628" s="39"/>
      <c r="B628">
        <f>+'Ark1'!C3510</f>
        <v>2007</v>
      </c>
      <c r="C628">
        <f>+'Ark1'!M3510</f>
        <v>57</v>
      </c>
      <c r="D628">
        <f>+'Ark1'!Q3510</f>
        <v>627</v>
      </c>
      <c r="E628" s="9">
        <f>+'Ark1'!R3510</f>
        <v>1698</v>
      </c>
      <c r="F628" s="9">
        <f>+'Ark1'!S3510</f>
        <v>1698</v>
      </c>
      <c r="G628" s="96">
        <f>+'Ark1'!T3510</f>
        <v>8.3080536255993724</v>
      </c>
      <c r="H628" s="96">
        <f>+'Ark1'!U3510</f>
        <v>8.2971353091937061</v>
      </c>
      <c r="I628" s="96">
        <f>+'Ark1'!Y3510</f>
        <v>148.41725559481745</v>
      </c>
      <c r="J628" s="96">
        <f>+'Ark1'!AA3510</f>
        <v>28.542036079502687</v>
      </c>
      <c r="K628" s="96">
        <f t="shared" si="20"/>
        <v>2.603811501663464</v>
      </c>
      <c r="L628" s="9">
        <f t="shared" si="21"/>
        <v>2.7081339712918662</v>
      </c>
      <c r="M628" s="39"/>
      <c r="P628"/>
      <c r="Q628"/>
      <c r="R628"/>
      <c r="S628"/>
      <c r="T628"/>
      <c r="U628"/>
      <c r="V628"/>
      <c r="W628"/>
    </row>
    <row r="629" spans="1:23">
      <c r="A629" s="39"/>
      <c r="B629">
        <f>+'Ark1'!C3511</f>
        <v>2007</v>
      </c>
      <c r="C629">
        <f>+'Ark1'!M3511</f>
        <v>58</v>
      </c>
      <c r="D629">
        <f>+'Ark1'!Q3511</f>
        <v>668</v>
      </c>
      <c r="E629" s="9">
        <f>+'Ark1'!R3511</f>
        <v>2049</v>
      </c>
      <c r="F629" s="9">
        <f>+'Ark1'!S3511</f>
        <v>2049</v>
      </c>
      <c r="G629" s="96">
        <f>+'Ark1'!T3511</f>
        <v>10.025442802622564</v>
      </c>
      <c r="H629" s="96">
        <f>+'Ark1'!U3511</f>
        <v>9.7163392945183773</v>
      </c>
      <c r="I629" s="96">
        <f>+'Ark1'!Y3511</f>
        <v>144.0305514885309</v>
      </c>
      <c r="J629" s="96">
        <f>+'Ark1'!AA3511</f>
        <v>26.627810766859056</v>
      </c>
      <c r="K629" s="96">
        <f t="shared" si="20"/>
        <v>2.4832853704919122</v>
      </c>
      <c r="L629" s="9">
        <f t="shared" si="21"/>
        <v>3.067365269461078</v>
      </c>
      <c r="M629" s="39"/>
      <c r="P629"/>
      <c r="Q629"/>
      <c r="R629"/>
      <c r="S629"/>
      <c r="T629"/>
      <c r="U629"/>
      <c r="V629"/>
      <c r="W629"/>
    </row>
    <row r="630" spans="1:23">
      <c r="A630" s="39"/>
      <c r="B630">
        <f>+'Ark1'!C3512</f>
        <v>2007</v>
      </c>
      <c r="C630">
        <f>+'Ark1'!M3512</f>
        <v>59</v>
      </c>
      <c r="D630">
        <f>+'Ark1'!Q3512</f>
        <v>643</v>
      </c>
      <c r="E630" s="9">
        <f>+'Ark1'!R3512</f>
        <v>1949</v>
      </c>
      <c r="F630" s="9">
        <f>+'Ark1'!S3512</f>
        <v>1949</v>
      </c>
      <c r="G630" s="96">
        <f>+'Ark1'!T3512</f>
        <v>9.5361581368039925</v>
      </c>
      <c r="H630" s="96">
        <f>+'Ark1'!U3512</f>
        <v>9.0399686436519335</v>
      </c>
      <c r="I630" s="96">
        <f>+'Ark1'!Y3512</f>
        <v>140.87988712160089</v>
      </c>
      <c r="J630" s="96">
        <f>+'Ark1'!AA3512</f>
        <v>26.413923163323378</v>
      </c>
      <c r="K630" s="96">
        <f t="shared" si="20"/>
        <v>2.3877946969762864</v>
      </c>
      <c r="L630" s="9">
        <f t="shared" si="21"/>
        <v>3.0311041990668741</v>
      </c>
      <c r="M630" s="39"/>
      <c r="P630"/>
      <c r="Q630"/>
      <c r="R630"/>
      <c r="S630"/>
      <c r="T630"/>
      <c r="U630"/>
      <c r="V630"/>
      <c r="W630"/>
    </row>
    <row r="631" spans="1:23">
      <c r="A631" s="39"/>
      <c r="B631">
        <f>+'Ark1'!C3513</f>
        <v>2007</v>
      </c>
      <c r="C631">
        <f>+'Ark1'!M3513</f>
        <v>60</v>
      </c>
      <c r="D631">
        <f>+'Ark1'!Q3513</f>
        <v>607</v>
      </c>
      <c r="E631" s="9">
        <f>+'Ark1'!R3513</f>
        <v>1869</v>
      </c>
      <c r="F631" s="9">
        <f>+'Ark1'!S3513</f>
        <v>1869</v>
      </c>
      <c r="G631" s="96">
        <f>+'Ark1'!T3513</f>
        <v>9.1447304041491382</v>
      </c>
      <c r="H631" s="96">
        <f>+'Ark1'!U3513</f>
        <v>8.514726766992279</v>
      </c>
      <c r="I631" s="96">
        <f>+'Ark1'!Y3513</f>
        <v>138.37426431246661</v>
      </c>
      <c r="J631" s="96">
        <f>+'Ark1'!AA3513</f>
        <v>25.098874056944563</v>
      </c>
      <c r="K631" s="96">
        <f t="shared" si="20"/>
        <v>2.3062377385411099</v>
      </c>
      <c r="L631" s="9">
        <f t="shared" si="21"/>
        <v>3.0790774299835255</v>
      </c>
      <c r="M631" s="39"/>
      <c r="P631"/>
      <c r="Q631"/>
      <c r="R631"/>
      <c r="S631"/>
      <c r="T631"/>
      <c r="U631"/>
      <c r="V631"/>
      <c r="W631"/>
    </row>
    <row r="632" spans="1:23">
      <c r="A632" s="39"/>
      <c r="B632">
        <f>+'Ark1'!C3514</f>
        <v>2007</v>
      </c>
      <c r="C632">
        <f>+'Ark1'!M3514</f>
        <v>61</v>
      </c>
      <c r="D632">
        <f>+'Ark1'!Q3514</f>
        <v>538</v>
      </c>
      <c r="E632" s="9">
        <f>+'Ark1'!R3514</f>
        <v>1533</v>
      </c>
      <c r="F632" s="9">
        <f>+'Ark1'!S3514</f>
        <v>1533</v>
      </c>
      <c r="G632" s="96">
        <f>+'Ark1'!T3514</f>
        <v>7.5007339269987297</v>
      </c>
      <c r="H632" s="96">
        <f>+'Ark1'!U3514</f>
        <v>6.8007487463963114</v>
      </c>
      <c r="I632" s="96">
        <f>+'Ark1'!Y3514</f>
        <v>134.74370515329409</v>
      </c>
      <c r="J632" s="96">
        <f>+'Ark1'!AA3514</f>
        <v>24.399881724109985</v>
      </c>
      <c r="K632" s="96">
        <f t="shared" si="20"/>
        <v>2.2089131992343294</v>
      </c>
      <c r="L632" s="9">
        <f t="shared" si="21"/>
        <v>2.8494423791821561</v>
      </c>
      <c r="M632" s="39"/>
      <c r="P632"/>
      <c r="Q632"/>
      <c r="R632"/>
      <c r="S632"/>
      <c r="T632"/>
      <c r="U632"/>
      <c r="V632"/>
      <c r="W632"/>
    </row>
    <row r="633" spans="1:23">
      <c r="A633" s="39"/>
      <c r="B633">
        <f>+'Ark1'!C3515</f>
        <v>2007</v>
      </c>
      <c r="C633">
        <f>+'Ark1'!M3515</f>
        <v>62</v>
      </c>
      <c r="D633">
        <f>+'Ark1'!Q3515</f>
        <v>501</v>
      </c>
      <c r="E633" s="9">
        <f>+'Ark1'!R3515</f>
        <v>1334</v>
      </c>
      <c r="F633" s="9">
        <f>+'Ark1'!S3515</f>
        <v>1334</v>
      </c>
      <c r="G633" s="96">
        <f>+'Ark1'!T3515</f>
        <v>6.5270574420197658</v>
      </c>
      <c r="H633" s="96">
        <f>+'Ark1'!U3515</f>
        <v>5.76627898688443</v>
      </c>
      <c r="I633" s="96">
        <f>+'Ark1'!Y3515</f>
        <v>131.29062968515748</v>
      </c>
      <c r="J633" s="96">
        <f>+'Ark1'!AA3515</f>
        <v>24.633664890354432</v>
      </c>
      <c r="K633" s="96">
        <f t="shared" si="20"/>
        <v>2.1175908013735079</v>
      </c>
      <c r="L633" s="9">
        <f t="shared" si="21"/>
        <v>2.662674650698603</v>
      </c>
      <c r="M633" s="39"/>
      <c r="P633"/>
      <c r="Q633"/>
      <c r="R633"/>
      <c r="S633"/>
      <c r="T633"/>
      <c r="U633"/>
      <c r="V633"/>
      <c r="W633"/>
    </row>
    <row r="634" spans="1:23">
      <c r="A634" s="39"/>
      <c r="B634">
        <f>+'Ark1'!C3516</f>
        <v>2007</v>
      </c>
      <c r="C634">
        <f>+'Ark1'!M3516</f>
        <v>63</v>
      </c>
      <c r="D634">
        <f>+'Ark1'!Q3516</f>
        <v>345</v>
      </c>
      <c r="E634" s="9">
        <f>+'Ark1'!R3516</f>
        <v>769</v>
      </c>
      <c r="F634" s="9">
        <f>+'Ark1'!S3516</f>
        <v>769</v>
      </c>
      <c r="G634" s="96">
        <f>+'Ark1'!T3516</f>
        <v>3.7625990801448288</v>
      </c>
      <c r="H634" s="96">
        <f>+'Ark1'!U3516</f>
        <v>3.2757045753962291</v>
      </c>
      <c r="I634" s="96">
        <f>+'Ark1'!Y3516</f>
        <v>129.381534460338</v>
      </c>
      <c r="J634" s="96">
        <f>+'Ark1'!AA3516</f>
        <v>23.703719476513903</v>
      </c>
      <c r="K634" s="96">
        <f t="shared" si="20"/>
        <v>2.0536751501640951</v>
      </c>
      <c r="L634" s="9">
        <f t="shared" si="21"/>
        <v>2.2289855072463767</v>
      </c>
      <c r="M634" s="39"/>
      <c r="P634"/>
      <c r="Q634"/>
      <c r="R634"/>
      <c r="S634"/>
      <c r="T634"/>
      <c r="U634"/>
      <c r="V634"/>
      <c r="W634"/>
    </row>
    <row r="635" spans="1:23">
      <c r="A635" s="39"/>
      <c r="B635">
        <f>+'Ark1'!C3517</f>
        <v>2007</v>
      </c>
      <c r="C635">
        <f>+'Ark1'!M3517</f>
        <v>64</v>
      </c>
      <c r="D635">
        <f>+'Ark1'!Q3517</f>
        <v>235</v>
      </c>
      <c r="E635" s="9">
        <f>+'Ark1'!R3517</f>
        <v>406</v>
      </c>
      <c r="F635" s="9">
        <f>+'Ark1'!S3517</f>
        <v>406</v>
      </c>
      <c r="G635" s="96">
        <f>+'Ark1'!T3517</f>
        <v>1.9864957432234072</v>
      </c>
      <c r="H635" s="96">
        <f>+'Ark1'!U3517</f>
        <v>1.7175633905088441</v>
      </c>
      <c r="I635" s="96">
        <f>+'Ark1'!Y3517</f>
        <v>128.49334975369456</v>
      </c>
      <c r="J635" s="96">
        <f>+'Ark1'!AA3517</f>
        <v>22.990382013655744</v>
      </c>
      <c r="K635" s="96">
        <f t="shared" si="20"/>
        <v>2.0077085899014775</v>
      </c>
      <c r="L635" s="9">
        <f t="shared" si="21"/>
        <v>1.7276595744680852</v>
      </c>
      <c r="M635" s="39"/>
      <c r="P635"/>
      <c r="Q635"/>
      <c r="R635"/>
      <c r="S635"/>
      <c r="T635"/>
      <c r="U635"/>
      <c r="V635"/>
      <c r="W635"/>
    </row>
    <row r="636" spans="1:23">
      <c r="A636" s="39"/>
      <c r="B636">
        <f>+'Ark1'!C3518</f>
        <v>2007</v>
      </c>
      <c r="C636">
        <f>+'Ark1'!M3518</f>
        <v>65</v>
      </c>
      <c r="D636">
        <f>+'Ark1'!Q3518</f>
        <v>157</v>
      </c>
      <c r="E636" s="9">
        <f>+'Ark1'!R3518</f>
        <v>244</v>
      </c>
      <c r="F636" s="9">
        <f>+'Ark1'!S3518</f>
        <v>244</v>
      </c>
      <c r="G636" s="96">
        <f>+'Ark1'!T3518</f>
        <v>1.1938545845973187</v>
      </c>
      <c r="H636" s="96">
        <f>+'Ark1'!U3518</f>
        <v>1.0469049681078222</v>
      </c>
      <c r="I636" s="96">
        <f>+'Ark1'!Y3518</f>
        <v>130.32008196721313</v>
      </c>
      <c r="J636" s="96">
        <f>+'Ark1'!AA3518</f>
        <v>22.457089464273164</v>
      </c>
      <c r="K636" s="96">
        <f t="shared" si="20"/>
        <v>2.0049243379571249</v>
      </c>
      <c r="L636" s="9">
        <f t="shared" si="21"/>
        <v>1.5541401273885351</v>
      </c>
      <c r="M636" s="39"/>
      <c r="P636"/>
      <c r="Q636"/>
      <c r="R636"/>
      <c r="S636"/>
      <c r="T636"/>
      <c r="U636"/>
      <c r="V636"/>
      <c r="W636"/>
    </row>
    <row r="637" spans="1:23">
      <c r="A637" s="39"/>
      <c r="B637">
        <f>+'Ark1'!C3519</f>
        <v>2007</v>
      </c>
      <c r="C637">
        <f>+'Ark1'!M3519</f>
        <v>66</v>
      </c>
      <c r="D637">
        <f>+'Ark1'!Q3519</f>
        <v>0</v>
      </c>
      <c r="E637" s="9">
        <f>+'Ark1'!R3519</f>
        <v>0</v>
      </c>
      <c r="F637" s="9">
        <f>+'Ark1'!S3519</f>
        <v>0</v>
      </c>
      <c r="G637" s="96">
        <f>+'Ark1'!T3519</f>
        <v>0</v>
      </c>
      <c r="H637" s="96">
        <f>+'Ark1'!U3519</f>
        <v>0</v>
      </c>
      <c r="I637" s="96">
        <f>+'Ark1'!Y3519</f>
        <v>0</v>
      </c>
      <c r="J637" s="96">
        <f>+'Ark1'!AA3519</f>
        <v>0</v>
      </c>
      <c r="K637" s="96">
        <f t="shared" si="20"/>
        <v>0</v>
      </c>
      <c r="L637" s="9" t="e">
        <f t="shared" si="21"/>
        <v>#DIV/0!</v>
      </c>
      <c r="M637" s="39"/>
      <c r="P637"/>
      <c r="Q637"/>
      <c r="R637"/>
      <c r="S637"/>
      <c r="T637"/>
      <c r="U637"/>
      <c r="V637"/>
      <c r="W637"/>
    </row>
    <row r="638" spans="1:23">
      <c r="A638" s="39"/>
      <c r="B638">
        <f>+'Ark1'!C3520</f>
        <v>2007</v>
      </c>
      <c r="C638">
        <f>+'Ark1'!M3520</f>
        <v>67</v>
      </c>
      <c r="D638">
        <f>+'Ark1'!Q3520</f>
        <v>0</v>
      </c>
      <c r="E638" s="9">
        <f>+'Ark1'!R3520</f>
        <v>0</v>
      </c>
      <c r="F638" s="9">
        <f>+'Ark1'!S3520</f>
        <v>0</v>
      </c>
      <c r="G638" s="96">
        <f>+'Ark1'!T3520</f>
        <v>0</v>
      </c>
      <c r="H638" s="96">
        <f>+'Ark1'!U3520</f>
        <v>0</v>
      </c>
      <c r="I638" s="96">
        <f>+'Ark1'!Y3520</f>
        <v>0</v>
      </c>
      <c r="J638" s="96">
        <f>+'Ark1'!AA3520</f>
        <v>0</v>
      </c>
      <c r="K638" s="96">
        <f t="shared" si="20"/>
        <v>0</v>
      </c>
      <c r="L638" s="9" t="e">
        <f t="shared" si="21"/>
        <v>#DIV/0!</v>
      </c>
      <c r="M638" s="39"/>
      <c r="P638"/>
      <c r="Q638"/>
      <c r="R638"/>
      <c r="S638"/>
      <c r="T638"/>
      <c r="U638"/>
      <c r="V638"/>
      <c r="W638"/>
    </row>
    <row r="639" spans="1:23">
      <c r="A639" s="39"/>
      <c r="B639">
        <f>+'Ark1'!C3521</f>
        <v>2007</v>
      </c>
      <c r="C639">
        <f>+'Ark1'!M3521</f>
        <v>68</v>
      </c>
      <c r="D639">
        <f>+'Ark1'!Q3521</f>
        <v>0</v>
      </c>
      <c r="E639" s="9">
        <f>+'Ark1'!R3521</f>
        <v>0</v>
      </c>
      <c r="F639" s="9">
        <f>+'Ark1'!S3521</f>
        <v>0</v>
      </c>
      <c r="G639" s="96">
        <f>+'Ark1'!T3521</f>
        <v>0</v>
      </c>
      <c r="H639" s="96">
        <f>+'Ark1'!U3521</f>
        <v>0</v>
      </c>
      <c r="I639" s="96">
        <f>+'Ark1'!Y3521</f>
        <v>0</v>
      </c>
      <c r="J639" s="96">
        <f>+'Ark1'!AA3521</f>
        <v>0</v>
      </c>
      <c r="K639" s="96">
        <f t="shared" si="20"/>
        <v>0</v>
      </c>
      <c r="L639" s="9" t="e">
        <f t="shared" si="21"/>
        <v>#DIV/0!</v>
      </c>
      <c r="M639" s="39"/>
      <c r="P639"/>
      <c r="Q639"/>
      <c r="R639"/>
      <c r="S639"/>
      <c r="T639"/>
      <c r="U639"/>
      <c r="V639"/>
      <c r="W639"/>
    </row>
    <row r="640" spans="1:23">
      <c r="A640" s="39"/>
      <c r="B640">
        <f>+'Ark1'!C3522</f>
        <v>2006</v>
      </c>
      <c r="C640">
        <f>+'Ark1'!M3522</f>
        <v>0</v>
      </c>
      <c r="D640">
        <f>+'Ark1'!Q3522</f>
        <v>86</v>
      </c>
      <c r="E640" s="9">
        <f>+'Ark1'!R3522</f>
        <v>173</v>
      </c>
      <c r="F640" s="9">
        <f>+'Ark1'!S3522</f>
        <v>0</v>
      </c>
      <c r="G640" s="96">
        <f>+'Ark1'!T3522</f>
        <v>0.88909445986226787</v>
      </c>
      <c r="H640" s="96">
        <f>+'Ark1'!U3522</f>
        <v>0</v>
      </c>
      <c r="I640" s="96">
        <f>+'Ark1'!Y3522</f>
        <v>0</v>
      </c>
      <c r="J640" s="96">
        <f>+'Ark1'!AA3522</f>
        <v>0</v>
      </c>
      <c r="K640" s="96" t="e">
        <f t="shared" si="20"/>
        <v>#DIV/0!</v>
      </c>
      <c r="L640" s="9">
        <f t="shared" si="21"/>
        <v>2.0116279069767442</v>
      </c>
      <c r="M640" s="39"/>
      <c r="P640"/>
      <c r="Q640"/>
      <c r="R640"/>
      <c r="S640"/>
      <c r="T640"/>
      <c r="U640"/>
      <c r="V640"/>
      <c r="W640"/>
    </row>
    <row r="641" spans="1:23">
      <c r="A641" s="39"/>
      <c r="B641" s="47">
        <f>+'Ark1'!C3523</f>
        <v>2006</v>
      </c>
      <c r="C641" s="47">
        <f>+'Ark1'!M3523</f>
        <v>35</v>
      </c>
      <c r="D641" s="47">
        <f>+'Ark1'!Q3523</f>
        <v>13</v>
      </c>
      <c r="E641" s="65">
        <f>+'Ark1'!R3523</f>
        <v>13</v>
      </c>
      <c r="F641" s="65">
        <f>+'Ark1'!S3523</f>
        <v>13</v>
      </c>
      <c r="G641" s="101">
        <f>+'Ark1'!T3523</f>
        <v>6.6810566348031675E-2</v>
      </c>
      <c r="H641" s="101">
        <f>+'Ark1'!U3523</f>
        <v>8.6386322102957686E-2</v>
      </c>
      <c r="I641" s="101">
        <f>+'Ark1'!Y3523</f>
        <v>187.20769230769235</v>
      </c>
      <c r="J641" s="101">
        <f>+'Ark1'!AA3523</f>
        <v>63.101535535850793</v>
      </c>
      <c r="K641" s="101">
        <f t="shared" si="20"/>
        <v>5.3487912087912104</v>
      </c>
      <c r="L641" s="65">
        <f t="shared" si="21"/>
        <v>1</v>
      </c>
      <c r="M641" s="39"/>
      <c r="P641"/>
      <c r="Q641"/>
      <c r="R641"/>
      <c r="S641"/>
      <c r="T641"/>
      <c r="U641"/>
      <c r="V641"/>
      <c r="W641"/>
    </row>
    <row r="642" spans="1:23">
      <c r="A642" s="39"/>
      <c r="B642" s="47">
        <f>+'Ark1'!C3524</f>
        <v>2006</v>
      </c>
      <c r="C642" s="47">
        <f>+'Ark1'!M3524</f>
        <v>36</v>
      </c>
      <c r="D642" s="47">
        <f>+'Ark1'!Q3524</f>
        <v>2</v>
      </c>
      <c r="E642" s="65">
        <f>+'Ark1'!R3524</f>
        <v>2</v>
      </c>
      <c r="F642" s="65">
        <f>+'Ark1'!S3524</f>
        <v>2</v>
      </c>
      <c r="G642" s="101">
        <f>+'Ark1'!T3524</f>
        <v>1.0278548668927944E-2</v>
      </c>
      <c r="H642" s="101">
        <f>+'Ark1'!U3524</f>
        <v>1.4982810765360739E-2</v>
      </c>
      <c r="I642" s="101">
        <f>+'Ark1'!Y3524</f>
        <v>211.05</v>
      </c>
      <c r="J642" s="101">
        <f>+'Ark1'!AA3524</f>
        <v>26.049999999999859</v>
      </c>
      <c r="K642" s="101">
        <f t="shared" si="20"/>
        <v>5.8625000000000007</v>
      </c>
      <c r="L642" s="65">
        <f t="shared" si="21"/>
        <v>1</v>
      </c>
      <c r="M642" s="39"/>
      <c r="P642"/>
      <c r="Q642"/>
      <c r="R642"/>
      <c r="S642"/>
      <c r="T642"/>
      <c r="U642"/>
      <c r="V642"/>
      <c r="W642"/>
    </row>
    <row r="643" spans="1:23">
      <c r="A643" s="39"/>
      <c r="B643" s="47">
        <f>+'Ark1'!C3525</f>
        <v>2006</v>
      </c>
      <c r="C643" s="47">
        <f>+'Ark1'!M3525</f>
        <v>37</v>
      </c>
      <c r="D643" s="47">
        <f>+'Ark1'!Q3525</f>
        <v>4</v>
      </c>
      <c r="E643" s="65">
        <f>+'Ark1'!R3525</f>
        <v>4</v>
      </c>
      <c r="F643" s="65">
        <f>+'Ark1'!S3525</f>
        <v>4</v>
      </c>
      <c r="G643" s="101">
        <f>+'Ark1'!T3525</f>
        <v>2.0557097337855889E-2</v>
      </c>
      <c r="H643" s="101">
        <f>+'Ark1'!U3525</f>
        <v>2.8780059153173391E-2</v>
      </c>
      <c r="I643" s="101">
        <f>+'Ark1'!Y3525</f>
        <v>202.7</v>
      </c>
      <c r="J643" s="101">
        <f>+'Ark1'!AA3525</f>
        <v>20.625590900626527</v>
      </c>
      <c r="K643" s="101">
        <f t="shared" si="20"/>
        <v>5.4783783783783777</v>
      </c>
      <c r="L643" s="65">
        <f t="shared" si="21"/>
        <v>1</v>
      </c>
      <c r="M643" s="39"/>
      <c r="P643"/>
      <c r="Q643"/>
      <c r="R643"/>
      <c r="S643"/>
      <c r="T643"/>
      <c r="U643"/>
      <c r="V643"/>
      <c r="W643"/>
    </row>
    <row r="644" spans="1:23">
      <c r="A644" s="39"/>
      <c r="B644" s="47">
        <f>+'Ark1'!C3526</f>
        <v>2006</v>
      </c>
      <c r="C644" s="47">
        <f>+'Ark1'!M3526</f>
        <v>38</v>
      </c>
      <c r="D644" s="47">
        <f>+'Ark1'!Q3526</f>
        <v>8</v>
      </c>
      <c r="E644" s="65">
        <f>+'Ark1'!R3526</f>
        <v>9</v>
      </c>
      <c r="F644" s="65">
        <f>+'Ark1'!S3526</f>
        <v>9</v>
      </c>
      <c r="G644" s="101">
        <f>+'Ark1'!T3526</f>
        <v>4.6253469010175775E-2</v>
      </c>
      <c r="H644" s="101">
        <f>+'Ark1'!U3526</f>
        <v>6.7094311558125716E-2</v>
      </c>
      <c r="I644" s="101">
        <f>+'Ark1'!Y3526</f>
        <v>210.02222222222224</v>
      </c>
      <c r="J644" s="101">
        <f>+'Ark1'!AA3526</f>
        <v>24.02696530418244</v>
      </c>
      <c r="K644" s="101">
        <f t="shared" si="20"/>
        <v>5.5269005847953219</v>
      </c>
      <c r="L644" s="65">
        <f t="shared" si="21"/>
        <v>1.125</v>
      </c>
      <c r="M644" s="39"/>
      <c r="P644"/>
      <c r="Q644"/>
      <c r="R644"/>
      <c r="S644"/>
      <c r="T644"/>
      <c r="U644"/>
      <c r="V644"/>
      <c r="W644"/>
    </row>
    <row r="645" spans="1:23">
      <c r="A645" s="39"/>
      <c r="B645" s="47">
        <f>+'Ark1'!C3527</f>
        <v>2006</v>
      </c>
      <c r="C645" s="47">
        <f>+'Ark1'!M3527</f>
        <v>39</v>
      </c>
      <c r="D645" s="47">
        <f>+'Ark1'!Q3527</f>
        <v>13</v>
      </c>
      <c r="E645" s="65">
        <f>+'Ark1'!R3527</f>
        <v>13</v>
      </c>
      <c r="F645" s="65">
        <f>+'Ark1'!S3527</f>
        <v>13</v>
      </c>
      <c r="G645" s="101">
        <f>+'Ark1'!T3527</f>
        <v>6.6810566348031675E-2</v>
      </c>
      <c r="H645" s="101">
        <f>+'Ark1'!U3527</f>
        <v>9.2299935638871178E-2</v>
      </c>
      <c r="I645" s="101">
        <f>+'Ark1'!Y3527</f>
        <v>200.02307692307687</v>
      </c>
      <c r="J645" s="101">
        <f>+'Ark1'!AA3527</f>
        <v>22.896158691803205</v>
      </c>
      <c r="K645" s="101">
        <f t="shared" si="20"/>
        <v>5.1287968441814584</v>
      </c>
      <c r="L645" s="65">
        <f t="shared" si="21"/>
        <v>1</v>
      </c>
      <c r="M645" s="39"/>
      <c r="P645"/>
      <c r="Q645"/>
      <c r="R645"/>
      <c r="S645"/>
      <c r="T645"/>
      <c r="U645"/>
      <c r="V645"/>
      <c r="W645"/>
    </row>
    <row r="646" spans="1:23">
      <c r="A646" s="39"/>
      <c r="B646" s="47">
        <f>+'Ark1'!C3528</f>
        <v>2006</v>
      </c>
      <c r="C646" s="47">
        <f>+'Ark1'!M3528</f>
        <v>40</v>
      </c>
      <c r="D646" s="47">
        <f>+'Ark1'!Q3528</f>
        <v>31</v>
      </c>
      <c r="E646" s="65">
        <f>+'Ark1'!R3528</f>
        <v>32</v>
      </c>
      <c r="F646" s="65">
        <f>+'Ark1'!S3528</f>
        <v>32</v>
      </c>
      <c r="G646" s="101">
        <f>+'Ark1'!T3528</f>
        <v>0.16445677870284711</v>
      </c>
      <c r="H646" s="101">
        <f>+'Ark1'!U3528</f>
        <v>0.23721186397240643</v>
      </c>
      <c r="I646" s="101">
        <f>+'Ark1'!Y3528</f>
        <v>208.83750000000003</v>
      </c>
      <c r="J646" s="101">
        <f>+'Ark1'!AA3528</f>
        <v>31.792705039835202</v>
      </c>
      <c r="K646" s="101">
        <f t="shared" si="20"/>
        <v>5.2209375000000007</v>
      </c>
      <c r="L646" s="65">
        <f t="shared" si="21"/>
        <v>1.032258064516129</v>
      </c>
      <c r="M646" s="39"/>
      <c r="P646"/>
      <c r="Q646"/>
      <c r="R646"/>
      <c r="S646"/>
      <c r="T646"/>
      <c r="U646"/>
      <c r="V646"/>
      <c r="W646"/>
    </row>
    <row r="647" spans="1:23">
      <c r="A647" s="39"/>
      <c r="B647" s="47">
        <f>+'Ark1'!C3529</f>
        <v>2006</v>
      </c>
      <c r="C647" s="47">
        <f>+'Ark1'!M3529</f>
        <v>41</v>
      </c>
      <c r="D647" s="47">
        <f>+'Ark1'!Q3529</f>
        <v>34</v>
      </c>
      <c r="E647" s="65">
        <f>+'Ark1'!R3529</f>
        <v>35</v>
      </c>
      <c r="F647" s="65">
        <f>+'Ark1'!S3529</f>
        <v>35</v>
      </c>
      <c r="G647" s="101">
        <f>+'Ark1'!T3529</f>
        <v>0.17987460170623909</v>
      </c>
      <c r="H647" s="101">
        <f>+'Ark1'!U3529</f>
        <v>0.25042697993531521</v>
      </c>
      <c r="I647" s="101">
        <f>+'Ark1'!Y3529</f>
        <v>201.57428571428565</v>
      </c>
      <c r="J647" s="101">
        <f>+'Ark1'!AA3529</f>
        <v>35.830755686438195</v>
      </c>
      <c r="K647" s="101">
        <f t="shared" si="20"/>
        <v>4.9164459930313571</v>
      </c>
      <c r="L647" s="65">
        <f t="shared" si="21"/>
        <v>1.0294117647058822</v>
      </c>
      <c r="M647" s="39"/>
      <c r="P647"/>
      <c r="Q647"/>
      <c r="R647"/>
      <c r="S647"/>
      <c r="T647"/>
      <c r="U647"/>
      <c r="V647"/>
      <c r="W647"/>
    </row>
    <row r="648" spans="1:23">
      <c r="A648" s="39"/>
      <c r="B648" s="47">
        <f>+'Ark1'!C3530</f>
        <v>2006</v>
      </c>
      <c r="C648" s="47">
        <f>+'Ark1'!M3530</f>
        <v>42</v>
      </c>
      <c r="D648" s="47">
        <f>+'Ark1'!Q3530</f>
        <v>32</v>
      </c>
      <c r="E648" s="65">
        <f>+'Ark1'!R3530</f>
        <v>34</v>
      </c>
      <c r="F648" s="65">
        <f>+'Ark1'!S3530</f>
        <v>34</v>
      </c>
      <c r="G648" s="101">
        <f>+'Ark1'!T3530</f>
        <v>0.17473532737177516</v>
      </c>
      <c r="H648" s="101">
        <f>+'Ark1'!U3530</f>
        <v>0.25045537663896905</v>
      </c>
      <c r="I648" s="101">
        <f>+'Ark1'!Y3530</f>
        <v>207.52647058823527</v>
      </c>
      <c r="J648" s="101">
        <f>+'Ark1'!AA3530</f>
        <v>24.943280467581506</v>
      </c>
      <c r="K648" s="101">
        <f t="shared" si="20"/>
        <v>4.9411064425770306</v>
      </c>
      <c r="L648" s="65">
        <f t="shared" si="21"/>
        <v>1.0625</v>
      </c>
      <c r="M648" s="39"/>
      <c r="P648"/>
      <c r="Q648"/>
      <c r="R648"/>
      <c r="S648"/>
      <c r="T648"/>
      <c r="U648"/>
      <c r="V648"/>
      <c r="W648"/>
    </row>
    <row r="649" spans="1:23">
      <c r="A649" s="39"/>
      <c r="B649" s="47">
        <f>+'Ark1'!C3531</f>
        <v>2006</v>
      </c>
      <c r="C649" s="47">
        <f>+'Ark1'!M3531</f>
        <v>43</v>
      </c>
      <c r="D649" s="47">
        <f>+'Ark1'!Q3531</f>
        <v>64</v>
      </c>
      <c r="E649" s="65">
        <f>+'Ark1'!R3531</f>
        <v>74</v>
      </c>
      <c r="F649" s="65">
        <f>+'Ark1'!S3531</f>
        <v>74</v>
      </c>
      <c r="G649" s="101">
        <f>+'Ark1'!T3531</f>
        <v>0.380306300750334</v>
      </c>
      <c r="H649" s="101">
        <f>+'Ark1'!U3531</f>
        <v>0.53131297412733747</v>
      </c>
      <c r="I649" s="101">
        <f>+'Ark1'!Y3531</f>
        <v>202.27432432432423</v>
      </c>
      <c r="J649" s="101">
        <f>+'Ark1'!AA3531</f>
        <v>31.760710305943118</v>
      </c>
      <c r="K649" s="101">
        <f t="shared" si="20"/>
        <v>4.7040540540540521</v>
      </c>
      <c r="L649" s="65">
        <f t="shared" si="21"/>
        <v>1.15625</v>
      </c>
      <c r="M649" s="39"/>
      <c r="P649"/>
      <c r="Q649"/>
      <c r="R649"/>
      <c r="S649"/>
      <c r="T649"/>
      <c r="U649"/>
      <c r="V649"/>
      <c r="W649"/>
    </row>
    <row r="650" spans="1:23">
      <c r="A650" s="39"/>
      <c r="B650" s="47">
        <f>+'Ark1'!C3532</f>
        <v>2006</v>
      </c>
      <c r="C650" s="47">
        <f>+'Ark1'!M3532</f>
        <v>44</v>
      </c>
      <c r="D650" s="47">
        <f>+'Ark1'!Q3532</f>
        <v>70</v>
      </c>
      <c r="E650" s="65">
        <f>+'Ark1'!R3532</f>
        <v>85</v>
      </c>
      <c r="F650" s="65">
        <f>+'Ark1'!S3532</f>
        <v>85</v>
      </c>
      <c r="G650" s="101">
        <f>+'Ark1'!T3532</f>
        <v>0.43683831842943793</v>
      </c>
      <c r="H650" s="101">
        <f>+'Ark1'!U3532</f>
        <v>0.58135861472928485</v>
      </c>
      <c r="I650" s="101">
        <f>+'Ark1'!Y3532</f>
        <v>192.68470588235289</v>
      </c>
      <c r="J650" s="101">
        <f>+'Ark1'!AA3532</f>
        <v>32.96739389469009</v>
      </c>
      <c r="K650" s="101">
        <f t="shared" si="20"/>
        <v>4.3791978609625657</v>
      </c>
      <c r="L650" s="65">
        <f t="shared" si="21"/>
        <v>1.2142857142857142</v>
      </c>
      <c r="M650" s="39"/>
      <c r="P650"/>
      <c r="Q650"/>
      <c r="R650"/>
      <c r="S650"/>
      <c r="T650"/>
      <c r="U650"/>
      <c r="V650"/>
      <c r="W650"/>
    </row>
    <row r="651" spans="1:23">
      <c r="A651" s="39"/>
      <c r="B651" s="47">
        <f>+'Ark1'!C3533</f>
        <v>2006</v>
      </c>
      <c r="C651" s="47">
        <f>+'Ark1'!M3533</f>
        <v>45</v>
      </c>
      <c r="D651" s="47">
        <f>+'Ark1'!Q3533</f>
        <v>95</v>
      </c>
      <c r="E651" s="65">
        <f>+'Ark1'!R3533</f>
        <v>104</v>
      </c>
      <c r="F651" s="65">
        <f>+'Ark1'!S3533</f>
        <v>104</v>
      </c>
      <c r="G651" s="101">
        <f>+'Ark1'!T3533</f>
        <v>0.5344845307842534</v>
      </c>
      <c r="H651" s="101">
        <f>+'Ark1'!U3533</f>
        <v>0.70348928755652251</v>
      </c>
      <c r="I651" s="101">
        <f>+'Ark1'!Y3533</f>
        <v>190.56634615384627</v>
      </c>
      <c r="J651" s="101">
        <f>+'Ark1'!AA3533</f>
        <v>33.930830689282359</v>
      </c>
      <c r="K651" s="101">
        <f t="shared" si="20"/>
        <v>4.2348076923076947</v>
      </c>
      <c r="L651" s="65">
        <f t="shared" si="21"/>
        <v>1.0947368421052632</v>
      </c>
      <c r="M651" s="39"/>
      <c r="P651"/>
      <c r="Q651"/>
      <c r="R651"/>
      <c r="S651"/>
      <c r="T651"/>
      <c r="U651"/>
      <c r="V651"/>
      <c r="W651"/>
    </row>
    <row r="652" spans="1:23">
      <c r="A652" s="39"/>
      <c r="B652" s="47">
        <f>+'Ark1'!C3534</f>
        <v>2006</v>
      </c>
      <c r="C652" s="47">
        <f>+'Ark1'!M3534</f>
        <v>46</v>
      </c>
      <c r="D652" s="47">
        <f>+'Ark1'!Q3534</f>
        <v>114</v>
      </c>
      <c r="E652" s="65">
        <f>+'Ark1'!R3534</f>
        <v>132</v>
      </c>
      <c r="F652" s="65">
        <f>+'Ark1'!S3534</f>
        <v>132</v>
      </c>
      <c r="G652" s="101">
        <f>+'Ark1'!T3534</f>
        <v>0.67838421214924438</v>
      </c>
      <c r="H652" s="101">
        <f>+'Ark1'!U3534</f>
        <v>0.89655847569902414</v>
      </c>
      <c r="I652" s="101">
        <f>+'Ark1'!Y3534</f>
        <v>191.34924242424248</v>
      </c>
      <c r="J652" s="101">
        <f>+'Ark1'!AA3534</f>
        <v>33.492071644829494</v>
      </c>
      <c r="K652" s="101">
        <f t="shared" si="20"/>
        <v>4.159766139657445</v>
      </c>
      <c r="L652" s="65">
        <f t="shared" si="21"/>
        <v>1.1578947368421053</v>
      </c>
      <c r="M652" s="39"/>
      <c r="P652"/>
      <c r="Q652"/>
      <c r="R652"/>
      <c r="S652"/>
      <c r="T652"/>
      <c r="U652"/>
      <c r="V652"/>
      <c r="W652"/>
    </row>
    <row r="653" spans="1:23">
      <c r="A653" s="39"/>
      <c r="B653" s="47">
        <f>+'Ark1'!C3535</f>
        <v>2006</v>
      </c>
      <c r="C653" s="47">
        <f>+'Ark1'!M3535</f>
        <v>47</v>
      </c>
      <c r="D653" s="47">
        <f>+'Ark1'!Q3535</f>
        <v>132</v>
      </c>
      <c r="E653" s="65">
        <f>+'Ark1'!R3535</f>
        <v>166</v>
      </c>
      <c r="F653" s="65">
        <f>+'Ark1'!S3535</f>
        <v>166</v>
      </c>
      <c r="G653" s="101">
        <f>+'Ark1'!T3535</f>
        <v>0.85311953952101982</v>
      </c>
      <c r="H653" s="101">
        <f>+'Ark1'!U3535</f>
        <v>1.0829011946635219</v>
      </c>
      <c r="I653" s="101">
        <f>+'Ark1'!Y3535</f>
        <v>183.78192771084343</v>
      </c>
      <c r="J653" s="101">
        <f>+'Ark1'!AA3535</f>
        <v>34.263536220830751</v>
      </c>
      <c r="K653" s="101">
        <f t="shared" si="20"/>
        <v>3.9102537810817752</v>
      </c>
      <c r="L653" s="65">
        <f t="shared" si="21"/>
        <v>1.2575757575757576</v>
      </c>
      <c r="M653" s="39"/>
      <c r="P653"/>
      <c r="Q653"/>
      <c r="R653"/>
      <c r="S653"/>
      <c r="T653"/>
      <c r="U653"/>
      <c r="V653"/>
      <c r="W653"/>
    </row>
    <row r="654" spans="1:23">
      <c r="A654" s="39"/>
      <c r="B654" s="47">
        <f>+'Ark1'!C3536</f>
        <v>2006</v>
      </c>
      <c r="C654" s="47">
        <f>+'Ark1'!M3536</f>
        <v>48</v>
      </c>
      <c r="D654" s="47">
        <f>+'Ark1'!Q3536</f>
        <v>190</v>
      </c>
      <c r="E654" s="65">
        <f>+'Ark1'!R3536</f>
        <v>237</v>
      </c>
      <c r="F654" s="65">
        <f>+'Ark1'!S3536</f>
        <v>237</v>
      </c>
      <c r="G654" s="101">
        <f>+'Ark1'!T3536</f>
        <v>1.2180080172679617</v>
      </c>
      <c r="H654" s="101">
        <f>+'Ark1'!U3536</f>
        <v>1.5400597267867957</v>
      </c>
      <c r="I654" s="101">
        <f>+'Ark1'!Y3536</f>
        <v>183.06751054852325</v>
      </c>
      <c r="J654" s="101">
        <f>+'Ark1'!AA3536</f>
        <v>32.705805355153544</v>
      </c>
      <c r="K654" s="101">
        <f t="shared" si="20"/>
        <v>3.8139064697609011</v>
      </c>
      <c r="L654" s="65">
        <f t="shared" si="21"/>
        <v>1.2473684210526317</v>
      </c>
      <c r="M654" s="39"/>
      <c r="P654"/>
      <c r="Q654"/>
      <c r="R654"/>
      <c r="S654"/>
      <c r="T654"/>
      <c r="U654"/>
      <c r="V654"/>
      <c r="W654"/>
    </row>
    <row r="655" spans="1:23">
      <c r="A655" s="39"/>
      <c r="B655" s="47">
        <f>+'Ark1'!C3537</f>
        <v>2006</v>
      </c>
      <c r="C655" s="47">
        <f>+'Ark1'!M3537</f>
        <v>49</v>
      </c>
      <c r="D655" s="47">
        <f>+'Ark1'!Q3537</f>
        <v>215</v>
      </c>
      <c r="E655" s="65">
        <f>+'Ark1'!R3537</f>
        <v>302</v>
      </c>
      <c r="F655" s="65">
        <f>+'Ark1'!S3537</f>
        <v>302</v>
      </c>
      <c r="G655" s="101">
        <f>+'Ark1'!T3537</f>
        <v>1.5520608490081196</v>
      </c>
      <c r="H655" s="101">
        <f>+'Ark1'!U3537</f>
        <v>1.8773912686667515</v>
      </c>
      <c r="I655" s="101">
        <f>+'Ark1'!Y3537</f>
        <v>175.13377483443713</v>
      </c>
      <c r="J655" s="101">
        <f>+'Ark1'!AA3537</f>
        <v>33.232037696464438</v>
      </c>
      <c r="K655" s="101">
        <f t="shared" si="20"/>
        <v>3.5741586700905539</v>
      </c>
      <c r="L655" s="65">
        <f t="shared" si="21"/>
        <v>1.4046511627906977</v>
      </c>
      <c r="M655" s="39"/>
      <c r="P655"/>
      <c r="Q655"/>
      <c r="R655"/>
      <c r="S655"/>
      <c r="T655"/>
      <c r="U655"/>
      <c r="V655"/>
      <c r="W655"/>
    </row>
    <row r="656" spans="1:23">
      <c r="A656" s="39"/>
      <c r="B656" s="47">
        <f>+'Ark1'!C3538</f>
        <v>2006</v>
      </c>
      <c r="C656" s="47">
        <f>+'Ark1'!M3538</f>
        <v>50</v>
      </c>
      <c r="D656" s="47">
        <f>+'Ark1'!Q3538</f>
        <v>322</v>
      </c>
      <c r="E656" s="65">
        <f>+'Ark1'!R3538</f>
        <v>493</v>
      </c>
      <c r="F656" s="65">
        <f>+'Ark1'!S3538</f>
        <v>493</v>
      </c>
      <c r="G656" s="101">
        <f>+'Ark1'!T3538</f>
        <v>2.533662246890739</v>
      </c>
      <c r="H656" s="101">
        <f>+'Ark1'!U3538</f>
        <v>2.9887885554469089</v>
      </c>
      <c r="I656" s="101">
        <f>+'Ark1'!Y3538</f>
        <v>170.79310344827596</v>
      </c>
      <c r="J656" s="101">
        <f>+'Ark1'!AA3538</f>
        <v>32.397637724457496</v>
      </c>
      <c r="K656" s="101">
        <f t="shared" si="20"/>
        <v>3.4158620689655192</v>
      </c>
      <c r="L656" s="65">
        <f t="shared" si="21"/>
        <v>1.531055900621118</v>
      </c>
      <c r="M656" s="39"/>
      <c r="P656"/>
      <c r="Q656"/>
      <c r="R656"/>
      <c r="S656"/>
      <c r="T656"/>
      <c r="U656"/>
      <c r="V656"/>
      <c r="W656"/>
    </row>
    <row r="657" spans="1:23">
      <c r="A657" s="39"/>
      <c r="B657" s="47">
        <f>+'Ark1'!C3539</f>
        <v>2006</v>
      </c>
      <c r="C657" s="47">
        <f>+'Ark1'!M3539</f>
        <v>51</v>
      </c>
      <c r="D657" s="47">
        <f>+'Ark1'!Q3539</f>
        <v>307</v>
      </c>
      <c r="E657" s="65">
        <f>+'Ark1'!R3539</f>
        <v>516</v>
      </c>
      <c r="F657" s="65">
        <f>+'Ark1'!S3539</f>
        <v>516</v>
      </c>
      <c r="G657" s="101">
        <f>+'Ark1'!T3539</f>
        <v>2.6518655565834099</v>
      </c>
      <c r="H657" s="101">
        <f>+'Ark1'!U3539</f>
        <v>3.0137883034261579</v>
      </c>
      <c r="I657" s="101">
        <f>+'Ark1'!Y3539</f>
        <v>164.54515503875953</v>
      </c>
      <c r="J657" s="101">
        <f>+'Ark1'!AA3539</f>
        <v>31.853897267054759</v>
      </c>
      <c r="K657" s="101">
        <f t="shared" si="20"/>
        <v>3.226375588995285</v>
      </c>
      <c r="L657" s="65">
        <f t="shared" si="21"/>
        <v>1.6807817589576548</v>
      </c>
      <c r="M657" s="39"/>
      <c r="P657"/>
      <c r="Q657"/>
      <c r="R657"/>
      <c r="S657"/>
      <c r="T657"/>
      <c r="U657"/>
      <c r="V657"/>
      <c r="W657"/>
    </row>
    <row r="658" spans="1:23">
      <c r="A658" s="39"/>
      <c r="B658" s="47">
        <f>+'Ark1'!C3540</f>
        <v>2006</v>
      </c>
      <c r="C658" s="47">
        <f>+'Ark1'!M3540</f>
        <v>52</v>
      </c>
      <c r="D658" s="47">
        <f>+'Ark1'!Q3540</f>
        <v>395</v>
      </c>
      <c r="E658" s="65">
        <f>+'Ark1'!R3540</f>
        <v>666</v>
      </c>
      <c r="F658" s="65">
        <f>+'Ark1'!S3540</f>
        <v>666</v>
      </c>
      <c r="G658" s="101">
        <f>+'Ark1'!T3540</f>
        <v>3.4227567067530074</v>
      </c>
      <c r="H658" s="101">
        <f>+'Ark1'!U3540</f>
        <v>3.8532516568411648</v>
      </c>
      <c r="I658" s="101">
        <f>+'Ark1'!Y3540</f>
        <v>162.99534534534513</v>
      </c>
      <c r="J658" s="101">
        <f>+'Ark1'!AA3540</f>
        <v>31.77134749861602</v>
      </c>
      <c r="K658" s="101">
        <f t="shared" si="20"/>
        <v>3.134525872025868</v>
      </c>
      <c r="L658" s="65">
        <f t="shared" si="21"/>
        <v>1.6860759493670887</v>
      </c>
      <c r="M658" s="39"/>
      <c r="P658"/>
      <c r="Q658"/>
      <c r="R658"/>
      <c r="S658"/>
      <c r="T658"/>
      <c r="U658"/>
      <c r="V658"/>
      <c r="W658"/>
    </row>
    <row r="659" spans="1:23">
      <c r="A659" s="39"/>
      <c r="B659" s="47">
        <f>+'Ark1'!C3541</f>
        <v>2006</v>
      </c>
      <c r="C659" s="47">
        <f>+'Ark1'!M3541</f>
        <v>53</v>
      </c>
      <c r="D659" s="47">
        <f>+'Ark1'!Q3541</f>
        <v>427</v>
      </c>
      <c r="E659" s="65">
        <f>+'Ark1'!R3541</f>
        <v>796</v>
      </c>
      <c r="F659" s="65">
        <f>+'Ark1'!S3541</f>
        <v>796</v>
      </c>
      <c r="G659" s="101">
        <f>+'Ark1'!T3541</f>
        <v>4.0908623702333209</v>
      </c>
      <c r="H659" s="101">
        <f>+'Ark1'!U3541</f>
        <v>4.451893215331781</v>
      </c>
      <c r="I659" s="101">
        <f>+'Ark1'!Y3541</f>
        <v>157.56281407035183</v>
      </c>
      <c r="J659" s="101">
        <f>+'Ark1'!AA3541</f>
        <v>32.329493576223321</v>
      </c>
      <c r="K659" s="101">
        <f t="shared" si="20"/>
        <v>2.9728832843462611</v>
      </c>
      <c r="L659" s="65">
        <f t="shared" si="21"/>
        <v>1.864168618266979</v>
      </c>
      <c r="M659" s="39"/>
      <c r="P659"/>
      <c r="Q659"/>
      <c r="R659"/>
      <c r="S659"/>
      <c r="T659"/>
      <c r="U659"/>
      <c r="V659"/>
      <c r="W659"/>
    </row>
    <row r="660" spans="1:23">
      <c r="A660" s="39"/>
      <c r="B660" s="47">
        <f>+'Ark1'!C3542</f>
        <v>2006</v>
      </c>
      <c r="C660" s="47">
        <f>+'Ark1'!M3542</f>
        <v>54</v>
      </c>
      <c r="D660" s="47">
        <f>+'Ark1'!Q3542</f>
        <v>491</v>
      </c>
      <c r="E660" s="65">
        <f>+'Ark1'!R3542</f>
        <v>1009</v>
      </c>
      <c r="F660" s="65">
        <f>+'Ark1'!S3542</f>
        <v>1009</v>
      </c>
      <c r="G660" s="101">
        <f>+'Ark1'!T3542</f>
        <v>5.1855278034741508</v>
      </c>
      <c r="H660" s="101">
        <f>+'Ark1'!U3542</f>
        <v>5.5495677950712157</v>
      </c>
      <c r="I660" s="101">
        <f>+'Ark1'!Y3542</f>
        <v>154.94945490584743</v>
      </c>
      <c r="J660" s="101">
        <f>+'Ark1'!AA3542</f>
        <v>30.403164481770663</v>
      </c>
      <c r="K660" s="101">
        <f t="shared" si="20"/>
        <v>2.869434350108286</v>
      </c>
      <c r="L660" s="65">
        <f t="shared" si="21"/>
        <v>2.0549898167006111</v>
      </c>
      <c r="M660" s="39"/>
      <c r="P660"/>
      <c r="Q660"/>
      <c r="R660"/>
      <c r="S660"/>
      <c r="T660"/>
      <c r="U660"/>
      <c r="V660"/>
      <c r="W660"/>
    </row>
    <row r="661" spans="1:23">
      <c r="A661" s="39"/>
      <c r="B661" s="47">
        <f>+'Ark1'!C3543</f>
        <v>2006</v>
      </c>
      <c r="C661" s="47">
        <f>+'Ark1'!M3543</f>
        <v>55</v>
      </c>
      <c r="D661" s="47">
        <f>+'Ark1'!Q3543</f>
        <v>655</v>
      </c>
      <c r="E661" s="65">
        <f>+'Ark1'!R3543</f>
        <v>1535</v>
      </c>
      <c r="F661" s="65">
        <f>+'Ark1'!S3543</f>
        <v>1535</v>
      </c>
      <c r="G661" s="101">
        <f>+'Ark1'!T3543</f>
        <v>7.8887861034021984</v>
      </c>
      <c r="H661" s="101">
        <f>+'Ark1'!U3543</f>
        <v>8.1629270810985854</v>
      </c>
      <c r="I661" s="101">
        <f>+'Ark1'!Y3543</f>
        <v>149.81648208469062</v>
      </c>
      <c r="J661" s="101">
        <f>+'Ark1'!AA3543</f>
        <v>30.196929466217622</v>
      </c>
      <c r="K661" s="101">
        <f t="shared" si="20"/>
        <v>2.7239360379034658</v>
      </c>
      <c r="L661" s="65">
        <f t="shared" si="21"/>
        <v>2.3435114503816794</v>
      </c>
      <c r="M661" s="39"/>
      <c r="P661"/>
      <c r="Q661"/>
      <c r="R661"/>
      <c r="S661"/>
      <c r="T661"/>
      <c r="U661"/>
      <c r="V661"/>
      <c r="W661"/>
    </row>
    <row r="662" spans="1:23">
      <c r="A662" s="39"/>
      <c r="B662" s="47">
        <f>+'Ark1'!C3544</f>
        <v>2006</v>
      </c>
      <c r="C662" s="47">
        <f>+'Ark1'!M3544</f>
        <v>56</v>
      </c>
      <c r="D662" s="47">
        <f>+'Ark1'!Q3544</f>
        <v>642</v>
      </c>
      <c r="E662" s="65">
        <f>+'Ark1'!R3544</f>
        <v>1562</v>
      </c>
      <c r="F662" s="65">
        <f>+'Ark1'!S3544</f>
        <v>1562</v>
      </c>
      <c r="G662" s="101">
        <f>+'Ark1'!T3544</f>
        <v>8.0275465104327264</v>
      </c>
      <c r="H662" s="101">
        <f>+'Ark1'!U3544</f>
        <v>8.2152196108771296</v>
      </c>
      <c r="I662" s="101">
        <f>+'Ark1'!Y3544</f>
        <v>148.16997439180537</v>
      </c>
      <c r="J662" s="101">
        <f>+'Ark1'!AA3544</f>
        <v>28.752796243230343</v>
      </c>
      <c r="K662" s="101">
        <f t="shared" si="20"/>
        <v>2.6458923998536674</v>
      </c>
      <c r="L662" s="65">
        <f t="shared" si="21"/>
        <v>2.4330218068535827</v>
      </c>
      <c r="M662" s="39"/>
      <c r="P662"/>
      <c r="Q662"/>
      <c r="R662"/>
      <c r="S662"/>
      <c r="T662"/>
      <c r="U662"/>
      <c r="V662"/>
      <c r="W662"/>
    </row>
    <row r="663" spans="1:23">
      <c r="A663" s="39"/>
      <c r="B663" s="47">
        <f>+'Ark1'!C3545</f>
        <v>2006</v>
      </c>
      <c r="C663" s="47">
        <f>+'Ark1'!M3545</f>
        <v>57</v>
      </c>
      <c r="D663" s="47">
        <f>+'Ark1'!Q3545</f>
        <v>639</v>
      </c>
      <c r="E663" s="65">
        <f>+'Ark1'!R3545</f>
        <v>1642</v>
      </c>
      <c r="F663" s="65">
        <f>+'Ark1'!S3545</f>
        <v>1642</v>
      </c>
      <c r="G663" s="101">
        <f>+'Ark1'!T3545</f>
        <v>8.4386884571898424</v>
      </c>
      <c r="H663" s="101">
        <f>+'Ark1'!U3545</f>
        <v>8.3901539541486816</v>
      </c>
      <c r="I663" s="101">
        <f>+'Ark1'!Y3545</f>
        <v>143.95237515225313</v>
      </c>
      <c r="J663" s="101">
        <f>+'Ark1'!AA3545</f>
        <v>27.618137738043103</v>
      </c>
      <c r="K663" s="101">
        <f t="shared" si="20"/>
        <v>2.5254802658290023</v>
      </c>
      <c r="L663" s="65">
        <f t="shared" si="21"/>
        <v>2.5696400625978089</v>
      </c>
      <c r="M663" s="39"/>
      <c r="P663"/>
      <c r="Q663"/>
      <c r="R663"/>
      <c r="S663"/>
      <c r="T663"/>
      <c r="U663"/>
      <c r="V663"/>
      <c r="W663"/>
    </row>
    <row r="664" spans="1:23">
      <c r="A664" s="39"/>
      <c r="B664" s="47">
        <f>+'Ark1'!C3546</f>
        <v>2006</v>
      </c>
      <c r="C664" s="47">
        <f>+'Ark1'!M3546</f>
        <v>58</v>
      </c>
      <c r="D664" s="47">
        <f>+'Ark1'!Q3546</f>
        <v>684</v>
      </c>
      <c r="E664" s="65">
        <f>+'Ark1'!R3546</f>
        <v>1911</v>
      </c>
      <c r="F664" s="65">
        <f>+'Ark1'!S3546</f>
        <v>1911</v>
      </c>
      <c r="G664" s="101">
        <f>+'Ark1'!T3546</f>
        <v>9.8211532531606522</v>
      </c>
      <c r="H664" s="101">
        <f>+'Ark1'!U3546</f>
        <v>9.6986243642865624</v>
      </c>
      <c r="I664" s="101">
        <f>+'Ark1'!Y3546</f>
        <v>142.97875457875477</v>
      </c>
      <c r="J664" s="101">
        <f>+'Ark1'!AA3546</f>
        <v>26.834210627244804</v>
      </c>
      <c r="K664" s="101">
        <f t="shared" si="20"/>
        <v>2.4651509410130132</v>
      </c>
      <c r="L664" s="65">
        <f t="shared" si="21"/>
        <v>2.7938596491228069</v>
      </c>
      <c r="M664" s="39"/>
      <c r="P664"/>
      <c r="Q664"/>
      <c r="R664"/>
      <c r="S664"/>
      <c r="T664"/>
      <c r="U664"/>
      <c r="V664"/>
      <c r="W664"/>
    </row>
    <row r="665" spans="1:23">
      <c r="A665" s="39"/>
      <c r="B665" s="47">
        <f>+'Ark1'!C3547</f>
        <v>2006</v>
      </c>
      <c r="C665" s="47">
        <f>+'Ark1'!M3547</f>
        <v>59</v>
      </c>
      <c r="D665" s="47">
        <f>+'Ark1'!Q3547</f>
        <v>674</v>
      </c>
      <c r="E665" s="65">
        <f>+'Ark1'!R3547</f>
        <v>1843</v>
      </c>
      <c r="F665" s="65">
        <f>+'Ark1'!S3547</f>
        <v>1843</v>
      </c>
      <c r="G665" s="101">
        <f>+'Ark1'!T3547</f>
        <v>9.471682598417102</v>
      </c>
      <c r="H665" s="101">
        <f>+'Ark1'!U3547</f>
        <v>8.9893173020689368</v>
      </c>
      <c r="I665" s="101">
        <f>+'Ark1'!Y3547</f>
        <v>137.41161150298416</v>
      </c>
      <c r="J665" s="101">
        <f>+'Ark1'!AA3547</f>
        <v>25.972993523542566</v>
      </c>
      <c r="K665" s="101">
        <f t="shared" si="20"/>
        <v>2.3290103644573588</v>
      </c>
      <c r="L665" s="65">
        <f t="shared" si="21"/>
        <v>2.7344213649851632</v>
      </c>
      <c r="M665" s="39"/>
      <c r="P665"/>
      <c r="Q665"/>
      <c r="R665"/>
      <c r="S665"/>
      <c r="T665"/>
      <c r="U665"/>
      <c r="V665"/>
      <c r="W665"/>
    </row>
    <row r="666" spans="1:23">
      <c r="A666" s="39"/>
      <c r="B666" s="47">
        <f>+'Ark1'!C3548</f>
        <v>2006</v>
      </c>
      <c r="C666" s="47">
        <f>+'Ark1'!M3548</f>
        <v>60</v>
      </c>
      <c r="D666" s="47">
        <f>+'Ark1'!Q3548</f>
        <v>669</v>
      </c>
      <c r="E666" s="65">
        <f>+'Ark1'!R3548</f>
        <v>1837</v>
      </c>
      <c r="F666" s="65">
        <f>+'Ark1'!S3548</f>
        <v>1837</v>
      </c>
      <c r="G666" s="101">
        <f>+'Ark1'!T3548</f>
        <v>9.4408469524103165</v>
      </c>
      <c r="H666" s="101">
        <f>+'Ark1'!U3548</f>
        <v>8.8896022771884606</v>
      </c>
      <c r="I666" s="101">
        <f>+'Ark1'!Y3548</f>
        <v>136.33119216113232</v>
      </c>
      <c r="J666" s="101">
        <f>+'Ark1'!AA3548</f>
        <v>25.484627307630181</v>
      </c>
      <c r="K666" s="101">
        <f t="shared" si="20"/>
        <v>2.272186536018872</v>
      </c>
      <c r="L666" s="65">
        <f t="shared" si="21"/>
        <v>2.7458893871449925</v>
      </c>
      <c r="M666" s="39"/>
      <c r="P666"/>
      <c r="Q666"/>
      <c r="R666"/>
      <c r="S666"/>
      <c r="T666"/>
      <c r="U666"/>
      <c r="V666"/>
      <c r="W666"/>
    </row>
    <row r="667" spans="1:23">
      <c r="A667" s="39"/>
      <c r="B667" s="47">
        <f>+'Ark1'!C3549</f>
        <v>2006</v>
      </c>
      <c r="C667" s="47">
        <f>+'Ark1'!M3549</f>
        <v>61</v>
      </c>
      <c r="D667" s="47">
        <f>+'Ark1'!Q3549</f>
        <v>601</v>
      </c>
      <c r="E667" s="65">
        <f>+'Ark1'!R3549</f>
        <v>1536</v>
      </c>
      <c r="F667" s="65">
        <f>+'Ark1'!S3549</f>
        <v>1536</v>
      </c>
      <c r="G667" s="101">
        <f>+'Ark1'!T3549</f>
        <v>7.8939253777366627</v>
      </c>
      <c r="H667" s="101">
        <f>+'Ark1'!U3549</f>
        <v>7.2054328289463427</v>
      </c>
      <c r="I667" s="101">
        <f>+'Ark1'!Y3549</f>
        <v>132.1572265624998</v>
      </c>
      <c r="J667" s="101">
        <f>+'Ark1'!AA3549</f>
        <v>24.656252901684919</v>
      </c>
      <c r="K667" s="101">
        <f t="shared" si="20"/>
        <v>2.1665119108606525</v>
      </c>
      <c r="L667" s="65">
        <f t="shared" si="21"/>
        <v>2.5557404326123128</v>
      </c>
      <c r="M667" s="39"/>
      <c r="P667"/>
      <c r="Q667"/>
      <c r="R667"/>
      <c r="S667"/>
      <c r="T667"/>
      <c r="U667"/>
      <c r="V667"/>
      <c r="W667"/>
    </row>
    <row r="668" spans="1:23">
      <c r="A668" s="39"/>
      <c r="B668" s="47">
        <f>+'Ark1'!C3550</f>
        <v>2006</v>
      </c>
      <c r="C668" s="47">
        <f>+'Ark1'!M3550</f>
        <v>62</v>
      </c>
      <c r="D668" s="47">
        <f>+'Ark1'!Q3550</f>
        <v>520</v>
      </c>
      <c r="E668" s="65">
        <f>+'Ark1'!R3550</f>
        <v>1230</v>
      </c>
      <c r="F668" s="65">
        <f>+'Ark1'!S3550</f>
        <v>1230</v>
      </c>
      <c r="G668" s="101">
        <f>+'Ark1'!T3550</f>
        <v>6.3213074313906876</v>
      </c>
      <c r="H668" s="101">
        <f>+'Ark1'!U3550</f>
        <v>5.678605966062249</v>
      </c>
      <c r="I668" s="101">
        <f>+'Ark1'!Y3550</f>
        <v>130.06447154471547</v>
      </c>
      <c r="J668" s="101">
        <f>+'Ark1'!AA3550</f>
        <v>24.058864759194591</v>
      </c>
      <c r="K668" s="101">
        <f t="shared" si="20"/>
        <v>2.0978140571728301</v>
      </c>
      <c r="L668" s="65">
        <f t="shared" si="21"/>
        <v>2.3653846153846154</v>
      </c>
      <c r="M668" s="39"/>
      <c r="P668"/>
      <c r="Q668"/>
      <c r="R668"/>
      <c r="S668"/>
      <c r="T668"/>
      <c r="U668"/>
      <c r="V668"/>
      <c r="W668"/>
    </row>
    <row r="669" spans="1:23">
      <c r="A669" s="39"/>
      <c r="B669" s="47">
        <f>+'Ark1'!C3551</f>
        <v>2006</v>
      </c>
      <c r="C669" s="47">
        <f>+'Ark1'!M3551</f>
        <v>63</v>
      </c>
      <c r="D669" s="47">
        <f>+'Ark1'!Q3551</f>
        <v>388</v>
      </c>
      <c r="E669" s="65">
        <f>+'Ark1'!R3551</f>
        <v>814</v>
      </c>
      <c r="F669" s="65">
        <f>+'Ark1'!S3551</f>
        <v>814</v>
      </c>
      <c r="G669" s="101">
        <f>+'Ark1'!T3551</f>
        <v>4.1833693082536749</v>
      </c>
      <c r="H669" s="101">
        <f>+'Ark1'!U3551</f>
        <v>3.7097737620421536</v>
      </c>
      <c r="I669" s="101">
        <f>+'Ark1'!Y3551</f>
        <v>128.39410319410317</v>
      </c>
      <c r="J669" s="101">
        <f>+'Ark1'!AA3551</f>
        <v>25.384155413625088</v>
      </c>
      <c r="K669" s="101">
        <f t="shared" si="20"/>
        <v>2.0380016380016377</v>
      </c>
      <c r="L669" s="65">
        <f t="shared" si="21"/>
        <v>2.097938144329897</v>
      </c>
      <c r="M669" s="39"/>
      <c r="P669"/>
      <c r="Q669"/>
      <c r="R669"/>
      <c r="S669"/>
      <c r="T669"/>
      <c r="U669"/>
      <c r="V669"/>
      <c r="W669"/>
    </row>
    <row r="670" spans="1:23">
      <c r="A670" s="39"/>
      <c r="B670" s="47">
        <f>+'Ark1'!C3552</f>
        <v>2006</v>
      </c>
      <c r="C670" s="47">
        <f>+'Ark1'!M3552</f>
        <v>64</v>
      </c>
      <c r="D670" s="47">
        <f>+'Ark1'!Q3552</f>
        <v>271</v>
      </c>
      <c r="E670" s="65">
        <f>+'Ark1'!R3552</f>
        <v>428</v>
      </c>
      <c r="F670" s="65">
        <f>+'Ark1'!S3552</f>
        <v>428</v>
      </c>
      <c r="G670" s="101">
        <f>+'Ark1'!T3552</f>
        <v>2.1996094151505812</v>
      </c>
      <c r="H670" s="101">
        <f>+'Ark1'!U3552</f>
        <v>1.9353027961808127</v>
      </c>
      <c r="I670" s="101">
        <f>+'Ark1'!Y3552</f>
        <v>127.38761682242983</v>
      </c>
      <c r="J670" s="101">
        <f>+'Ark1'!AA3552</f>
        <v>21.700693621778111</v>
      </c>
      <c r="K670" s="101">
        <f t="shared" si="20"/>
        <v>1.9904315128504662</v>
      </c>
      <c r="L670" s="65">
        <f t="shared" si="21"/>
        <v>1.5793357933579335</v>
      </c>
      <c r="M670" s="39"/>
      <c r="P670"/>
      <c r="Q670"/>
      <c r="R670"/>
      <c r="S670"/>
      <c r="T670"/>
      <c r="U670"/>
      <c r="V670"/>
      <c r="W670"/>
    </row>
    <row r="671" spans="1:23">
      <c r="A671" s="39"/>
      <c r="B671" s="47">
        <f>+'Ark1'!C3553</f>
        <v>2006</v>
      </c>
      <c r="C671" s="47">
        <f>+'Ark1'!M3553</f>
        <v>65</v>
      </c>
      <c r="D671" s="47">
        <f>+'Ark1'!Q3553</f>
        <v>167</v>
      </c>
      <c r="E671" s="65">
        <f>+'Ark1'!R3553</f>
        <v>225</v>
      </c>
      <c r="F671" s="65">
        <f>+'Ark1'!S3553</f>
        <v>225</v>
      </c>
      <c r="G671" s="101">
        <f>+'Ark1'!T3553</f>
        <v>1.1563367252543943</v>
      </c>
      <c r="H671" s="101">
        <f>+'Ark1'!U3553</f>
        <v>1.0270413289884479</v>
      </c>
      <c r="I671" s="101">
        <f>+'Ark1'!Y3553</f>
        <v>128.59599999999998</v>
      </c>
      <c r="J671" s="101">
        <f>+'Ark1'!AA3553</f>
        <v>20.999590091237788</v>
      </c>
      <c r="K671" s="101">
        <f t="shared" si="20"/>
        <v>1.9783999999999997</v>
      </c>
      <c r="L671" s="65">
        <f t="shared" si="21"/>
        <v>1.347305389221557</v>
      </c>
      <c r="M671" s="39"/>
      <c r="P671"/>
      <c r="Q671"/>
      <c r="R671"/>
      <c r="S671"/>
      <c r="T671"/>
      <c r="U671"/>
      <c r="V671"/>
      <c r="W671"/>
    </row>
    <row r="672" spans="1:23">
      <c r="A672" s="39"/>
      <c r="B672" s="47">
        <f>+'Ark1'!C3554</f>
        <v>2006</v>
      </c>
      <c r="C672" s="47">
        <f>+'Ark1'!M3554</f>
        <v>66</v>
      </c>
      <c r="D672" s="47">
        <f>+'Ark1'!Q3554</f>
        <v>0</v>
      </c>
      <c r="E672" s="65">
        <f>+'Ark1'!R3554</f>
        <v>0</v>
      </c>
      <c r="F672" s="65">
        <f>+'Ark1'!S3554</f>
        <v>0</v>
      </c>
      <c r="G672" s="101">
        <f>+'Ark1'!T3554</f>
        <v>0</v>
      </c>
      <c r="H672" s="101">
        <f>+'Ark1'!U3554</f>
        <v>0</v>
      </c>
      <c r="I672" s="101">
        <f>+'Ark1'!Y3554</f>
        <v>0</v>
      </c>
      <c r="J672" s="101">
        <f>+'Ark1'!AA3554</f>
        <v>0</v>
      </c>
      <c r="K672" s="101">
        <f t="shared" si="20"/>
        <v>0</v>
      </c>
      <c r="L672" s="65" t="e">
        <f t="shared" si="21"/>
        <v>#DIV/0!</v>
      </c>
      <c r="M672" s="39"/>
      <c r="P672"/>
      <c r="Q672"/>
      <c r="R672"/>
      <c r="S672"/>
      <c r="T672"/>
      <c r="U672"/>
      <c r="V672"/>
      <c r="W672"/>
    </row>
    <row r="673" spans="1:23">
      <c r="A673" s="39"/>
      <c r="B673" s="47">
        <f>+'Ark1'!C3555</f>
        <v>2006</v>
      </c>
      <c r="C673" s="47">
        <f>+'Ark1'!M3555</f>
        <v>67</v>
      </c>
      <c r="D673" s="47">
        <f>+'Ark1'!Q3555</f>
        <v>0</v>
      </c>
      <c r="E673" s="65">
        <f>+'Ark1'!R3555</f>
        <v>0</v>
      </c>
      <c r="F673" s="65">
        <f>+'Ark1'!S3555</f>
        <v>0</v>
      </c>
      <c r="G673" s="101">
        <f>+'Ark1'!T3555</f>
        <v>0</v>
      </c>
      <c r="H673" s="101">
        <f>+'Ark1'!U3555</f>
        <v>0</v>
      </c>
      <c r="I673" s="101">
        <f>+'Ark1'!Y3555</f>
        <v>0</v>
      </c>
      <c r="J673" s="101">
        <f>+'Ark1'!AA3555</f>
        <v>0</v>
      </c>
      <c r="K673" s="101">
        <f t="shared" si="20"/>
        <v>0</v>
      </c>
      <c r="L673" s="65" t="e">
        <f t="shared" si="21"/>
        <v>#DIV/0!</v>
      </c>
      <c r="M673" s="39"/>
      <c r="P673"/>
      <c r="Q673"/>
      <c r="R673"/>
      <c r="S673"/>
      <c r="T673"/>
      <c r="U673"/>
      <c r="V673"/>
      <c r="W673"/>
    </row>
    <row r="674" spans="1:23">
      <c r="A674" s="39"/>
      <c r="B674" s="47">
        <f>+'Ark1'!C3556</f>
        <v>2006</v>
      </c>
      <c r="C674" s="47">
        <f>+'Ark1'!M3556</f>
        <v>68</v>
      </c>
      <c r="D674" s="47">
        <f>+'Ark1'!Q3556</f>
        <v>0</v>
      </c>
      <c r="E674" s="65">
        <f>+'Ark1'!R3556</f>
        <v>0</v>
      </c>
      <c r="F674" s="65">
        <f>+'Ark1'!S3556</f>
        <v>0</v>
      </c>
      <c r="G674" s="101">
        <f>+'Ark1'!T3556</f>
        <v>0</v>
      </c>
      <c r="H674" s="101">
        <f>+'Ark1'!U3556</f>
        <v>0</v>
      </c>
      <c r="I674" s="101">
        <f>+'Ark1'!Y3556</f>
        <v>0</v>
      </c>
      <c r="J674" s="101">
        <f>+'Ark1'!AA3556</f>
        <v>0</v>
      </c>
      <c r="K674" s="101">
        <f t="shared" si="20"/>
        <v>0</v>
      </c>
      <c r="L674" s="65" t="e">
        <f t="shared" si="21"/>
        <v>#DIV/0!</v>
      </c>
      <c r="M674" s="39"/>
      <c r="P674"/>
      <c r="Q674"/>
      <c r="R674"/>
      <c r="S674"/>
      <c r="T674"/>
      <c r="U674"/>
      <c r="V674"/>
      <c r="W674"/>
    </row>
    <row r="675" spans="1:23">
      <c r="A675" s="39"/>
      <c r="B675" s="47">
        <f>+'Ark1'!C3557</f>
        <v>2005</v>
      </c>
      <c r="C675" s="47">
        <f>+'Ark1'!M3557</f>
        <v>0</v>
      </c>
      <c r="D675" s="47">
        <f>+'Ark1'!Q3557</f>
        <v>136</v>
      </c>
      <c r="E675" s="65">
        <f>+'Ark1'!R3557</f>
        <v>351.25</v>
      </c>
      <c r="F675" s="65">
        <f>+'Ark1'!S3557</f>
        <v>0</v>
      </c>
      <c r="G675" s="101">
        <f>+'Ark1'!T3557</f>
        <v>1.9118507531739444</v>
      </c>
      <c r="H675" s="101">
        <f>+'Ark1'!U3557</f>
        <v>0</v>
      </c>
      <c r="I675" s="101">
        <f>+'Ark1'!Y3557</f>
        <v>0</v>
      </c>
      <c r="J675" s="101">
        <f>+'Ark1'!AA3557</f>
        <v>0</v>
      </c>
      <c r="K675" s="101" t="e">
        <f t="shared" si="20"/>
        <v>#DIV/0!</v>
      </c>
      <c r="L675" s="65">
        <f t="shared" si="21"/>
        <v>2.5827205882352939</v>
      </c>
      <c r="M675" s="39"/>
      <c r="P675"/>
      <c r="Q675"/>
      <c r="R675"/>
      <c r="S675"/>
      <c r="T675"/>
      <c r="U675"/>
      <c r="V675"/>
      <c r="W675"/>
    </row>
    <row r="676" spans="1:23">
      <c r="A676" s="39"/>
      <c r="B676">
        <f>+'Ark1'!C3558</f>
        <v>2005</v>
      </c>
      <c r="C676">
        <f>+'Ark1'!M3558</f>
        <v>35</v>
      </c>
      <c r="D676">
        <f>+'Ark1'!Q3558</f>
        <v>11</v>
      </c>
      <c r="E676" s="9">
        <f>+'Ark1'!R3558</f>
        <v>12</v>
      </c>
      <c r="F676" s="9">
        <f>+'Ark1'!S3558</f>
        <v>12</v>
      </c>
      <c r="G676" s="96">
        <f>+'Ark1'!T3558</f>
        <v>6.5315897617330476E-2</v>
      </c>
      <c r="H676" s="96">
        <f>+'Ark1'!U3558</f>
        <v>9.1094630287347378E-2</v>
      </c>
      <c r="I676" s="96">
        <f>+'Ark1'!Y3558</f>
        <v>199.03333333333327</v>
      </c>
      <c r="J676" s="96">
        <f>+'Ark1'!AA3558</f>
        <v>44.625820876359107</v>
      </c>
      <c r="K676" s="96">
        <f t="shared" si="20"/>
        <v>5.6866666666666648</v>
      </c>
      <c r="L676" s="9">
        <f t="shared" si="21"/>
        <v>1.0909090909090908</v>
      </c>
      <c r="M676" s="39"/>
      <c r="P676"/>
      <c r="Q676"/>
      <c r="R676"/>
      <c r="S676"/>
      <c r="T676"/>
      <c r="U676"/>
      <c r="V676"/>
      <c r="W676"/>
    </row>
    <row r="677" spans="1:23">
      <c r="A677" s="39"/>
      <c r="B677">
        <f>+'Ark1'!C3559</f>
        <v>2005</v>
      </c>
      <c r="C677">
        <f>+'Ark1'!M3559</f>
        <v>36</v>
      </c>
      <c r="D677">
        <f>+'Ark1'!Q3559</f>
        <v>7</v>
      </c>
      <c r="E677" s="9">
        <f>+'Ark1'!R3559</f>
        <v>8</v>
      </c>
      <c r="F677" s="9">
        <f>+'Ark1'!S3559</f>
        <v>8</v>
      </c>
      <c r="G677" s="96">
        <f>+'Ark1'!T3559</f>
        <v>4.3543931744887E-2</v>
      </c>
      <c r="H677" s="96">
        <f>+'Ark1'!U3559</f>
        <v>6.6532186012916092E-2</v>
      </c>
      <c r="I677" s="96">
        <f>+'Ark1'!Y3559</f>
        <v>218.05</v>
      </c>
      <c r="J677" s="96">
        <f>+'Ark1'!AA3559</f>
        <v>38.717663927463342</v>
      </c>
      <c r="K677" s="96">
        <f t="shared" si="20"/>
        <v>6.0569444444444445</v>
      </c>
      <c r="L677" s="9">
        <f t="shared" si="21"/>
        <v>1.1428571428571428</v>
      </c>
      <c r="M677" s="39"/>
      <c r="P677"/>
      <c r="Q677"/>
      <c r="R677"/>
      <c r="S677"/>
      <c r="T677"/>
      <c r="U677"/>
      <c r="V677"/>
      <c r="W677"/>
    </row>
    <row r="678" spans="1:23">
      <c r="A678" s="39"/>
      <c r="B678">
        <f>+'Ark1'!C3560</f>
        <v>2005</v>
      </c>
      <c r="C678">
        <f>+'Ark1'!M3560</f>
        <v>37</v>
      </c>
      <c r="D678">
        <f>+'Ark1'!Q3560</f>
        <v>14</v>
      </c>
      <c r="E678" s="9">
        <f>+'Ark1'!R3560</f>
        <v>14</v>
      </c>
      <c r="F678" s="9">
        <f>+'Ark1'!S3560</f>
        <v>14</v>
      </c>
      <c r="G678" s="96">
        <f>+'Ark1'!T3560</f>
        <v>7.6201880553552218E-2</v>
      </c>
      <c r="H678" s="96">
        <f>+'Ark1'!U3560</f>
        <v>0.11061109416192264</v>
      </c>
      <c r="I678" s="96">
        <f>+'Ark1'!Y3560</f>
        <v>207.15</v>
      </c>
      <c r="J678" s="96">
        <f>+'Ark1'!AA3560</f>
        <v>34.120411779461115</v>
      </c>
      <c r="K678" s="96">
        <f t="shared" si="20"/>
        <v>5.5986486486486484</v>
      </c>
      <c r="L678" s="9">
        <f t="shared" si="21"/>
        <v>1</v>
      </c>
      <c r="M678" s="39"/>
      <c r="P678"/>
      <c r="Q678"/>
      <c r="R678"/>
      <c r="S678"/>
      <c r="T678"/>
      <c r="U678"/>
      <c r="V678"/>
      <c r="W678"/>
    </row>
    <row r="679" spans="1:23">
      <c r="A679" s="39"/>
      <c r="B679">
        <f>+'Ark1'!C3561</f>
        <v>2005</v>
      </c>
      <c r="C679">
        <f>+'Ark1'!M3561</f>
        <v>38</v>
      </c>
      <c r="D679">
        <f>+'Ark1'!Q3561</f>
        <v>10</v>
      </c>
      <c r="E679" s="9">
        <f>+'Ark1'!R3561</f>
        <v>10</v>
      </c>
      <c r="F679" s="9">
        <f>+'Ark1'!S3561</f>
        <v>10</v>
      </c>
      <c r="G679" s="96">
        <f>+'Ark1'!T3561</f>
        <v>5.4429914681108749E-2</v>
      </c>
      <c r="H679" s="96">
        <f>+'Ark1'!U3561</f>
        <v>8.202101927354738E-2</v>
      </c>
      <c r="I679" s="96">
        <f>+'Ark1'!Y3561</f>
        <v>215.05</v>
      </c>
      <c r="J679" s="96">
        <f>+'Ark1'!AA3561</f>
        <v>22.919347721957593</v>
      </c>
      <c r="K679" s="96">
        <f t="shared" si="20"/>
        <v>5.6592105263157899</v>
      </c>
      <c r="L679" s="9">
        <f t="shared" si="21"/>
        <v>1</v>
      </c>
      <c r="M679" s="39"/>
      <c r="P679"/>
      <c r="Q679"/>
      <c r="R679"/>
      <c r="S679"/>
      <c r="T679"/>
      <c r="U679"/>
      <c r="V679"/>
      <c r="W679"/>
    </row>
    <row r="680" spans="1:23">
      <c r="A680" s="39"/>
      <c r="B680">
        <f>+'Ark1'!C3562</f>
        <v>2005</v>
      </c>
      <c r="C680">
        <f>+'Ark1'!M3562</f>
        <v>39</v>
      </c>
      <c r="D680">
        <f>+'Ark1'!Q3562</f>
        <v>20</v>
      </c>
      <c r="E680" s="9">
        <f>+'Ark1'!R3562</f>
        <v>20</v>
      </c>
      <c r="F680" s="9">
        <f>+'Ark1'!S3562</f>
        <v>20</v>
      </c>
      <c r="G680" s="96">
        <f>+'Ark1'!T3562</f>
        <v>0.1088598293622175</v>
      </c>
      <c r="H680" s="96">
        <f>+'Ark1'!U3562</f>
        <v>0.15256939376798151</v>
      </c>
      <c r="I680" s="96">
        <f>+'Ark1'!Y3562</f>
        <v>200.01</v>
      </c>
      <c r="J680" s="96">
        <f>+'Ark1'!AA3562</f>
        <v>36.057549833564643</v>
      </c>
      <c r="K680" s="96">
        <f t="shared" si="20"/>
        <v>5.1284615384615382</v>
      </c>
      <c r="L680" s="9">
        <f t="shared" si="21"/>
        <v>1</v>
      </c>
      <c r="M680" s="39"/>
      <c r="P680"/>
      <c r="Q680"/>
      <c r="R680"/>
      <c r="S680"/>
      <c r="T680"/>
      <c r="U680"/>
      <c r="V680"/>
      <c r="W680"/>
    </row>
    <row r="681" spans="1:23">
      <c r="A681" s="39"/>
      <c r="B681">
        <f>+'Ark1'!C3563</f>
        <v>2005</v>
      </c>
      <c r="C681">
        <f>+'Ark1'!M3563</f>
        <v>40</v>
      </c>
      <c r="D681">
        <f>+'Ark1'!Q3563</f>
        <v>24</v>
      </c>
      <c r="E681" s="9">
        <f>+'Ark1'!R3563</f>
        <v>28</v>
      </c>
      <c r="F681" s="9">
        <f>+'Ark1'!S3563</f>
        <v>28</v>
      </c>
      <c r="G681" s="96">
        <f>+'Ark1'!T3563</f>
        <v>0.15240376110710444</v>
      </c>
      <c r="H681" s="96">
        <f>+'Ark1'!U3563</f>
        <v>0.22608128056074375</v>
      </c>
      <c r="I681" s="96">
        <f>+'Ark1'!Y3563</f>
        <v>211.70000000000005</v>
      </c>
      <c r="J681" s="96">
        <f>+'Ark1'!AA3563</f>
        <v>28.710301784749657</v>
      </c>
      <c r="K681" s="96">
        <f t="shared" si="20"/>
        <v>5.2925000000000013</v>
      </c>
      <c r="L681" s="9">
        <f t="shared" si="21"/>
        <v>1.1666666666666667</v>
      </c>
      <c r="M681" s="39"/>
      <c r="P681"/>
      <c r="Q681"/>
      <c r="R681"/>
      <c r="S681"/>
      <c r="T681"/>
      <c r="U681"/>
      <c r="V681"/>
      <c r="W681"/>
    </row>
    <row r="682" spans="1:23">
      <c r="A682" s="39"/>
      <c r="B682">
        <f>+'Ark1'!C3564</f>
        <v>2005</v>
      </c>
      <c r="C682">
        <f>+'Ark1'!M3564</f>
        <v>41</v>
      </c>
      <c r="D682">
        <f>+'Ark1'!Q3564</f>
        <v>37</v>
      </c>
      <c r="E682" s="9">
        <f>+'Ark1'!R3564</f>
        <v>39</v>
      </c>
      <c r="F682" s="9">
        <f>+'Ark1'!S3564</f>
        <v>39</v>
      </c>
      <c r="G682" s="96">
        <f>+'Ark1'!T3564</f>
        <v>0.21227666725632405</v>
      </c>
      <c r="H682" s="96">
        <f>+'Ark1'!U3564</f>
        <v>0.30522269650708683</v>
      </c>
      <c r="I682" s="96">
        <f>+'Ark1'!Y3564</f>
        <v>205.19487179487183</v>
      </c>
      <c r="J682" s="96">
        <f>+'Ark1'!AA3564</f>
        <v>29.233761205399528</v>
      </c>
      <c r="K682" s="96">
        <f t="shared" si="20"/>
        <v>5.0047529706066296</v>
      </c>
      <c r="L682" s="9">
        <f t="shared" si="21"/>
        <v>1.0540540540540539</v>
      </c>
      <c r="M682" s="39"/>
      <c r="P682"/>
      <c r="Q682"/>
      <c r="R682"/>
      <c r="S682"/>
      <c r="T682"/>
      <c r="U682"/>
      <c r="V682"/>
      <c r="W682"/>
    </row>
    <row r="683" spans="1:23">
      <c r="A683" s="39"/>
      <c r="B683">
        <f>+'Ark1'!C3565</f>
        <v>2005</v>
      </c>
      <c r="C683">
        <f>+'Ark1'!M3565</f>
        <v>42</v>
      </c>
      <c r="D683">
        <f>+'Ark1'!Q3565</f>
        <v>48</v>
      </c>
      <c r="E683" s="9">
        <f>+'Ark1'!R3565</f>
        <v>57</v>
      </c>
      <c r="F683" s="9">
        <f>+'Ark1'!S3565</f>
        <v>57</v>
      </c>
      <c r="G683" s="96">
        <f>+'Ark1'!T3565</f>
        <v>0.31025051368231976</v>
      </c>
      <c r="H683" s="96">
        <f>+'Ark1'!U3565</f>
        <v>0.42720727030043121</v>
      </c>
      <c r="I683" s="96">
        <f>+'Ark1'!Y3565</f>
        <v>196.50701754385969</v>
      </c>
      <c r="J683" s="96">
        <f>+'Ark1'!AA3565</f>
        <v>34.830526335230239</v>
      </c>
      <c r="K683" s="96">
        <f t="shared" si="20"/>
        <v>4.6787385129490406</v>
      </c>
      <c r="L683" s="9">
        <f t="shared" si="21"/>
        <v>1.1875</v>
      </c>
      <c r="M683" s="39"/>
      <c r="P683"/>
      <c r="Q683"/>
      <c r="R683"/>
      <c r="S683"/>
      <c r="T683"/>
      <c r="U683"/>
      <c r="V683"/>
      <c r="W683"/>
    </row>
    <row r="684" spans="1:23">
      <c r="A684" s="39"/>
      <c r="B684">
        <f>+'Ark1'!C3566</f>
        <v>2005</v>
      </c>
      <c r="C684">
        <f>+'Ark1'!M3566</f>
        <v>43</v>
      </c>
      <c r="D684">
        <f>+'Ark1'!Q3566</f>
        <v>34</v>
      </c>
      <c r="E684" s="9">
        <f>+'Ark1'!R3566</f>
        <v>40</v>
      </c>
      <c r="F684" s="9">
        <f>+'Ark1'!S3566</f>
        <v>40</v>
      </c>
      <c r="G684" s="96">
        <f>+'Ark1'!T3566</f>
        <v>0.21771965872443499</v>
      </c>
      <c r="H684" s="96">
        <f>+'Ark1'!U3566</f>
        <v>0.29719413358819274</v>
      </c>
      <c r="I684" s="96">
        <f>+'Ark1'!Y3566</f>
        <v>194.80250000000001</v>
      </c>
      <c r="J684" s="96">
        <f>+'Ark1'!AA3566</f>
        <v>31.923326013277386</v>
      </c>
      <c r="K684" s="96">
        <f t="shared" si="20"/>
        <v>4.5302906976744186</v>
      </c>
      <c r="L684" s="9">
        <f t="shared" si="21"/>
        <v>1.1764705882352942</v>
      </c>
      <c r="M684" s="39"/>
      <c r="P684"/>
      <c r="Q684"/>
      <c r="R684"/>
      <c r="S684"/>
      <c r="T684"/>
      <c r="U684"/>
      <c r="V684"/>
      <c r="W684"/>
    </row>
    <row r="685" spans="1:23">
      <c r="A685" s="39"/>
      <c r="B685">
        <f>+'Ark1'!C3567</f>
        <v>2005</v>
      </c>
      <c r="C685">
        <f>+'Ark1'!M3567</f>
        <v>44</v>
      </c>
      <c r="D685">
        <f>+'Ark1'!Q3567</f>
        <v>76</v>
      </c>
      <c r="E685" s="9">
        <f>+'Ark1'!R3567</f>
        <v>84</v>
      </c>
      <c r="F685" s="9">
        <f>+'Ark1'!S3567</f>
        <v>84</v>
      </c>
      <c r="G685" s="96">
        <f>+'Ark1'!T3567</f>
        <v>0.45721128332131344</v>
      </c>
      <c r="H685" s="96">
        <f>+'Ark1'!U3567</f>
        <v>0.61966012366122802</v>
      </c>
      <c r="I685" s="96">
        <f>+'Ark1'!Y3567</f>
        <v>193.41428571428588</v>
      </c>
      <c r="J685" s="96">
        <f>+'Ark1'!AA3567</f>
        <v>29.946603841380679</v>
      </c>
      <c r="K685" s="96">
        <f t="shared" si="20"/>
        <v>4.3957792207792243</v>
      </c>
      <c r="L685" s="9">
        <f t="shared" si="21"/>
        <v>1.1052631578947369</v>
      </c>
      <c r="M685" s="39"/>
      <c r="P685"/>
      <c r="Q685"/>
      <c r="R685"/>
      <c r="S685"/>
      <c r="T685"/>
      <c r="U685"/>
      <c r="V685"/>
      <c r="W685"/>
    </row>
    <row r="686" spans="1:23">
      <c r="A686" s="39"/>
      <c r="B686">
        <f>+'Ark1'!C3568</f>
        <v>2005</v>
      </c>
      <c r="C686">
        <f>+'Ark1'!M3568</f>
        <v>45</v>
      </c>
      <c r="D686">
        <f>+'Ark1'!Q3568</f>
        <v>77</v>
      </c>
      <c r="E686" s="9">
        <f>+'Ark1'!R3568</f>
        <v>90</v>
      </c>
      <c r="F686" s="9">
        <f>+'Ark1'!S3568</f>
        <v>90</v>
      </c>
      <c r="G686" s="96">
        <f>+'Ark1'!T3568</f>
        <v>0.48986923212997857</v>
      </c>
      <c r="H686" s="96">
        <f>+'Ark1'!U3568</f>
        <v>0.64512268235316916</v>
      </c>
      <c r="I686" s="96">
        <f>+'Ark1'!Y3568</f>
        <v>187.93777777777777</v>
      </c>
      <c r="J686" s="96">
        <f>+'Ark1'!AA3568</f>
        <v>31.263836324552074</v>
      </c>
      <c r="K686" s="96">
        <f t="shared" si="20"/>
        <v>4.1763950617283951</v>
      </c>
      <c r="L686" s="9">
        <f t="shared" si="21"/>
        <v>1.1688311688311688</v>
      </c>
      <c r="M686" s="39"/>
      <c r="P686"/>
      <c r="Q686"/>
      <c r="R686"/>
      <c r="S686"/>
      <c r="T686"/>
      <c r="U686"/>
      <c r="V686"/>
      <c r="W686"/>
    </row>
    <row r="687" spans="1:23">
      <c r="A687" s="39"/>
      <c r="B687">
        <f>+'Ark1'!C3569</f>
        <v>2005</v>
      </c>
      <c r="C687">
        <f>+'Ark1'!M3569</f>
        <v>46</v>
      </c>
      <c r="D687">
        <f>+'Ark1'!Q3569</f>
        <v>114</v>
      </c>
      <c r="E687" s="9">
        <f>+'Ark1'!R3569</f>
        <v>135</v>
      </c>
      <c r="F687" s="9">
        <f>+'Ark1'!S3569</f>
        <v>135</v>
      </c>
      <c r="G687" s="96">
        <f>+'Ark1'!T3569</f>
        <v>0.73480384819496802</v>
      </c>
      <c r="H687" s="96">
        <f>+'Ark1'!U3569</f>
        <v>0.95253082615361695</v>
      </c>
      <c r="I687" s="96">
        <f>+'Ark1'!Y3569</f>
        <v>184.99481481481476</v>
      </c>
      <c r="J687" s="96">
        <f>+'Ark1'!AA3569</f>
        <v>32.307777571854281</v>
      </c>
      <c r="K687" s="96">
        <f t="shared" ref="K687:K745" si="22">+I687/C687</f>
        <v>4.0216264090177125</v>
      </c>
      <c r="L687" s="9">
        <f t="shared" ref="L687:L745" si="23">+E687/D687</f>
        <v>1.1842105263157894</v>
      </c>
      <c r="M687" s="39"/>
      <c r="P687"/>
      <c r="Q687"/>
      <c r="R687"/>
      <c r="S687"/>
      <c r="T687"/>
      <c r="U687"/>
      <c r="V687"/>
      <c r="W687"/>
    </row>
    <row r="688" spans="1:23">
      <c r="A688" s="39"/>
      <c r="B688">
        <f>+'Ark1'!C3570</f>
        <v>2005</v>
      </c>
      <c r="C688">
        <f>+'Ark1'!M3570</f>
        <v>47</v>
      </c>
      <c r="D688">
        <f>+'Ark1'!Q3570</f>
        <v>150</v>
      </c>
      <c r="E688" s="9">
        <f>+'Ark1'!R3570</f>
        <v>188</v>
      </c>
      <c r="F688" s="9">
        <f>+'Ark1'!S3570</f>
        <v>188</v>
      </c>
      <c r="G688" s="96">
        <f>+'Ark1'!T3570</f>
        <v>1.0232823960048445</v>
      </c>
      <c r="H688" s="96">
        <f>+'Ark1'!U3570</f>
        <v>1.3414641634891544</v>
      </c>
      <c r="I688" s="96">
        <f>+'Ark1'!Y3570</f>
        <v>187.08351063829784</v>
      </c>
      <c r="J688" s="96">
        <f>+'Ark1'!AA3570</f>
        <v>32.794716012091307</v>
      </c>
      <c r="K688" s="96">
        <f t="shared" si="22"/>
        <v>3.9805002263467624</v>
      </c>
      <c r="L688" s="9">
        <f t="shared" si="23"/>
        <v>1.2533333333333334</v>
      </c>
      <c r="M688" s="39"/>
      <c r="P688"/>
      <c r="Q688"/>
      <c r="R688"/>
      <c r="S688"/>
      <c r="T688"/>
      <c r="U688"/>
      <c r="V688"/>
      <c r="W688"/>
    </row>
    <row r="689" spans="1:23">
      <c r="A689" s="39"/>
      <c r="B689">
        <f>+'Ark1'!C3571</f>
        <v>2005</v>
      </c>
      <c r="C689">
        <f>+'Ark1'!M3571</f>
        <v>48</v>
      </c>
      <c r="D689">
        <f>+'Ark1'!Q3571</f>
        <v>177</v>
      </c>
      <c r="E689" s="9">
        <f>+'Ark1'!R3571</f>
        <v>225</v>
      </c>
      <c r="F689" s="9">
        <f>+'Ark1'!S3571</f>
        <v>225</v>
      </c>
      <c r="G689" s="96">
        <f>+'Ark1'!T3571</f>
        <v>1.2246730803249464</v>
      </c>
      <c r="H689" s="96">
        <f>+'Ark1'!U3571</f>
        <v>1.5484180126778053</v>
      </c>
      <c r="I689" s="96">
        <f>+'Ark1'!Y3571</f>
        <v>180.4346666666666</v>
      </c>
      <c r="J689" s="96">
        <f>+'Ark1'!AA3571</f>
        <v>30.597434140790615</v>
      </c>
      <c r="K689" s="96">
        <f t="shared" si="22"/>
        <v>3.759055555555554</v>
      </c>
      <c r="L689" s="9">
        <f t="shared" si="23"/>
        <v>1.271186440677966</v>
      </c>
      <c r="M689" s="39"/>
      <c r="P689"/>
      <c r="Q689"/>
      <c r="R689"/>
      <c r="S689"/>
      <c r="T689"/>
      <c r="U689"/>
      <c r="V689"/>
      <c r="W689"/>
    </row>
    <row r="690" spans="1:23">
      <c r="A690" s="39"/>
      <c r="B690">
        <f>+'Ark1'!C3572</f>
        <v>2005</v>
      </c>
      <c r="C690">
        <f>+'Ark1'!M3572</f>
        <v>49</v>
      </c>
      <c r="D690">
        <f>+'Ark1'!Q3572</f>
        <v>218</v>
      </c>
      <c r="E690" s="9">
        <f>+'Ark1'!R3572</f>
        <v>310</v>
      </c>
      <c r="F690" s="9">
        <f>+'Ark1'!S3572</f>
        <v>310</v>
      </c>
      <c r="G690" s="96">
        <f>+'Ark1'!T3572</f>
        <v>1.6873273551143706</v>
      </c>
      <c r="H690" s="96">
        <f>+'Ark1'!U3572</f>
        <v>2.1225956599457745</v>
      </c>
      <c r="I690" s="96">
        <f>+'Ark1'!Y3572</f>
        <v>179.52290322580652</v>
      </c>
      <c r="J690" s="96">
        <f>+'Ark1'!AA3572</f>
        <v>29.204800057695</v>
      </c>
      <c r="K690" s="96">
        <f t="shared" si="22"/>
        <v>3.6637327188940105</v>
      </c>
      <c r="L690" s="9">
        <f t="shared" si="23"/>
        <v>1.4220183486238531</v>
      </c>
      <c r="M690" s="39"/>
      <c r="P690"/>
      <c r="Q690"/>
      <c r="R690"/>
      <c r="S690"/>
      <c r="T690"/>
      <c r="U690"/>
      <c r="V690"/>
      <c r="W690"/>
    </row>
    <row r="691" spans="1:23">
      <c r="A691" s="39"/>
      <c r="B691">
        <f>+'Ark1'!C3573</f>
        <v>2005</v>
      </c>
      <c r="C691">
        <f>+'Ark1'!M3573</f>
        <v>50</v>
      </c>
      <c r="D691">
        <f>+'Ark1'!Q3573</f>
        <v>279</v>
      </c>
      <c r="E691" s="9">
        <f>+'Ark1'!R3573</f>
        <v>418</v>
      </c>
      <c r="F691" s="9">
        <f>+'Ark1'!S3573</f>
        <v>418</v>
      </c>
      <c r="G691" s="96">
        <f>+'Ark1'!T3573</f>
        <v>2.2751704336703442</v>
      </c>
      <c r="H691" s="96">
        <f>+'Ark1'!U3573</f>
        <v>2.7186926188977738</v>
      </c>
      <c r="I691" s="96">
        <f>+'Ark1'!Y3573</f>
        <v>170.52894736842117</v>
      </c>
      <c r="J691" s="96">
        <f>+'Ark1'!AA3573</f>
        <v>32.025184457888422</v>
      </c>
      <c r="K691" s="96">
        <f t="shared" si="22"/>
        <v>3.4105789473684234</v>
      </c>
      <c r="L691" s="9">
        <f t="shared" si="23"/>
        <v>1.4982078853046594</v>
      </c>
      <c r="M691" s="39"/>
      <c r="P691"/>
      <c r="Q691"/>
      <c r="R691"/>
      <c r="S691"/>
      <c r="T691"/>
      <c r="U691"/>
      <c r="V691"/>
      <c r="W691"/>
    </row>
    <row r="692" spans="1:23">
      <c r="A692" s="39"/>
      <c r="B692">
        <f>+'Ark1'!C3574</f>
        <v>2005</v>
      </c>
      <c r="C692">
        <f>+'Ark1'!M3574</f>
        <v>51</v>
      </c>
      <c r="D692">
        <f>+'Ark1'!Q3574</f>
        <v>310</v>
      </c>
      <c r="E692" s="9">
        <f>+'Ark1'!R3574</f>
        <v>464</v>
      </c>
      <c r="F692" s="9">
        <f>+'Ark1'!S3574</f>
        <v>464</v>
      </c>
      <c r="G692" s="96">
        <f>+'Ark1'!T3574</f>
        <v>2.5255480412034457</v>
      </c>
      <c r="H692" s="96">
        <f>+'Ark1'!U3574</f>
        <v>2.927248366626062</v>
      </c>
      <c r="I692" s="96">
        <f>+'Ark1'!Y3574</f>
        <v>165.40775862068972</v>
      </c>
      <c r="J692" s="96">
        <f>+'Ark1'!AA3574</f>
        <v>31.864537230395317</v>
      </c>
      <c r="K692" s="96">
        <f t="shared" si="22"/>
        <v>3.2432893847194064</v>
      </c>
      <c r="L692" s="9">
        <f t="shared" si="23"/>
        <v>1.4967741935483871</v>
      </c>
      <c r="M692" s="39"/>
      <c r="P692"/>
      <c r="Q692"/>
      <c r="R692"/>
      <c r="S692"/>
      <c r="T692"/>
      <c r="U692"/>
      <c r="V692"/>
      <c r="W692"/>
    </row>
    <row r="693" spans="1:23">
      <c r="A693" s="39"/>
      <c r="B693">
        <f>+'Ark1'!C3575</f>
        <v>2005</v>
      </c>
      <c r="C693">
        <f>+'Ark1'!M3575</f>
        <v>52</v>
      </c>
      <c r="D693">
        <f>+'Ark1'!Q3575</f>
        <v>376</v>
      </c>
      <c r="E693" s="9">
        <f>+'Ark1'!R3575</f>
        <v>638</v>
      </c>
      <c r="F693" s="9">
        <f>+'Ark1'!S3575</f>
        <v>638</v>
      </c>
      <c r="G693" s="96">
        <f>+'Ark1'!T3575</f>
        <v>3.4726285566547368</v>
      </c>
      <c r="H693" s="96">
        <f>+'Ark1'!U3575</f>
        <v>3.928274764045113</v>
      </c>
      <c r="I693" s="96">
        <f>+'Ark1'!Y3575</f>
        <v>161.43416927899685</v>
      </c>
      <c r="J693" s="96">
        <f>+'Ark1'!AA3575</f>
        <v>32.481935541707038</v>
      </c>
      <c r="K693" s="96">
        <f t="shared" si="22"/>
        <v>3.1045032553653238</v>
      </c>
      <c r="L693" s="9">
        <f t="shared" si="23"/>
        <v>1.696808510638298</v>
      </c>
      <c r="M693" s="39"/>
      <c r="P693"/>
      <c r="Q693"/>
      <c r="R693"/>
      <c r="S693"/>
      <c r="T693"/>
      <c r="U693"/>
      <c r="V693"/>
      <c r="W693"/>
    </row>
    <row r="694" spans="1:23">
      <c r="A694" s="39"/>
      <c r="B694">
        <f>+'Ark1'!C3576</f>
        <v>2005</v>
      </c>
      <c r="C694">
        <f>+'Ark1'!M3576</f>
        <v>53</v>
      </c>
      <c r="D694">
        <f>+'Ark1'!Q3576</f>
        <v>427</v>
      </c>
      <c r="E694" s="9">
        <f>+'Ark1'!R3576</f>
        <v>730</v>
      </c>
      <c r="F694" s="9">
        <f>+'Ark1'!S3576</f>
        <v>730</v>
      </c>
      <c r="G694" s="96">
        <f>+'Ark1'!T3576</f>
        <v>3.9733837717209375</v>
      </c>
      <c r="H694" s="96">
        <f>+'Ark1'!U3576</f>
        <v>4.4593956669941246</v>
      </c>
      <c r="I694" s="96">
        <f>+'Ark1'!Y3576</f>
        <v>160.16493150684931</v>
      </c>
      <c r="J694" s="96">
        <f>+'Ark1'!AA3576</f>
        <v>31.140644327066759</v>
      </c>
      <c r="K694" s="96">
        <f t="shared" si="22"/>
        <v>3.0219798397518738</v>
      </c>
      <c r="L694" s="9">
        <f t="shared" si="23"/>
        <v>1.7096018735362997</v>
      </c>
      <c r="M694" s="39"/>
      <c r="P694"/>
      <c r="Q694"/>
      <c r="R694"/>
      <c r="S694"/>
      <c r="T694"/>
      <c r="U694"/>
      <c r="V694"/>
      <c r="W694"/>
    </row>
    <row r="695" spans="1:23">
      <c r="A695" s="39"/>
      <c r="B695">
        <f>+'Ark1'!C3577</f>
        <v>2005</v>
      </c>
      <c r="C695">
        <f>+'Ark1'!M3577</f>
        <v>54</v>
      </c>
      <c r="D695">
        <f>+'Ark1'!Q3577</f>
        <v>495</v>
      </c>
      <c r="E695" s="9">
        <f>+'Ark1'!R3577</f>
        <v>930</v>
      </c>
      <c r="F695" s="9">
        <f>+'Ark1'!S3577</f>
        <v>930</v>
      </c>
      <c r="G695" s="96">
        <f>+'Ark1'!T3577</f>
        <v>5.0619820653431118</v>
      </c>
      <c r="H695" s="96">
        <f>+'Ark1'!U3577</f>
        <v>5.4978187672254091</v>
      </c>
      <c r="I695" s="96">
        <f>+'Ark1'!Y3577</f>
        <v>154.99645161290309</v>
      </c>
      <c r="J695" s="96">
        <f>+'Ark1'!AA3577</f>
        <v>30.057406334895777</v>
      </c>
      <c r="K695" s="96">
        <f t="shared" si="22"/>
        <v>2.8703046594982053</v>
      </c>
      <c r="L695" s="9">
        <f t="shared" si="23"/>
        <v>1.8787878787878789</v>
      </c>
      <c r="M695" s="39"/>
      <c r="P695"/>
      <c r="Q695"/>
      <c r="R695"/>
      <c r="S695"/>
      <c r="T695"/>
      <c r="U695"/>
      <c r="V695"/>
      <c r="W695"/>
    </row>
    <row r="696" spans="1:23">
      <c r="A696" s="39"/>
      <c r="B696">
        <f>+'Ark1'!C3578</f>
        <v>2005</v>
      </c>
      <c r="C696">
        <f>+'Ark1'!M3578</f>
        <v>55</v>
      </c>
      <c r="D696">
        <f>+'Ark1'!Q3578</f>
        <v>598</v>
      </c>
      <c r="E696" s="9">
        <f>+'Ark1'!R3578</f>
        <v>1481</v>
      </c>
      <c r="F696" s="9">
        <f>+'Ark1'!S3578</f>
        <v>1481</v>
      </c>
      <c r="G696" s="96">
        <f>+'Ark1'!T3578</f>
        <v>8.0610703642722008</v>
      </c>
      <c r="H696" s="96">
        <f>+'Ark1'!U3578</f>
        <v>8.389062557151064</v>
      </c>
      <c r="I696" s="96">
        <f>+'Ark1'!Y3578</f>
        <v>148.51580013504395</v>
      </c>
      <c r="J696" s="96">
        <f>+'Ark1'!AA3578</f>
        <v>29.186427365954842</v>
      </c>
      <c r="K696" s="96">
        <f t="shared" si="22"/>
        <v>2.700287275182617</v>
      </c>
      <c r="L696" s="9">
        <f t="shared" si="23"/>
        <v>2.4765886287625416</v>
      </c>
      <c r="M696" s="39"/>
      <c r="P696"/>
      <c r="Q696"/>
      <c r="R696"/>
      <c r="S696"/>
      <c r="T696"/>
      <c r="U696"/>
      <c r="V696"/>
      <c r="W696"/>
    </row>
    <row r="697" spans="1:23">
      <c r="A697" s="39"/>
      <c r="B697">
        <f>+'Ark1'!C3579</f>
        <v>2005</v>
      </c>
      <c r="C697">
        <f>+'Ark1'!M3579</f>
        <v>56</v>
      </c>
      <c r="D697">
        <f>+'Ark1'!Q3579</f>
        <v>658</v>
      </c>
      <c r="E697" s="9">
        <f>+'Ark1'!R3579</f>
        <v>1519</v>
      </c>
      <c r="F697" s="9">
        <f>+'Ark1'!S3579</f>
        <v>1519</v>
      </c>
      <c r="G697" s="96">
        <f>+'Ark1'!T3579</f>
        <v>8.2679040400604151</v>
      </c>
      <c r="H697" s="96">
        <f>+'Ark1'!U3579</f>
        <v>8.4414103129998921</v>
      </c>
      <c r="I697" s="96">
        <f>+'Ark1'!Y3579</f>
        <v>145.70401579986799</v>
      </c>
      <c r="J697" s="96">
        <f>+'Ark1'!AA3579</f>
        <v>28.893721005852576</v>
      </c>
      <c r="K697" s="96">
        <f t="shared" si="22"/>
        <v>2.6018574249976427</v>
      </c>
      <c r="L697" s="9">
        <f t="shared" si="23"/>
        <v>2.3085106382978724</v>
      </c>
      <c r="M697" s="39"/>
      <c r="P697"/>
      <c r="Q697"/>
      <c r="R697"/>
      <c r="S697"/>
      <c r="T697"/>
      <c r="U697"/>
      <c r="V697"/>
      <c r="W697"/>
    </row>
    <row r="698" spans="1:23">
      <c r="A698" s="39"/>
      <c r="B698">
        <f>+'Ark1'!C3580</f>
        <v>2005</v>
      </c>
      <c r="C698">
        <f>+'Ark1'!M3580</f>
        <v>57</v>
      </c>
      <c r="D698">
        <f>+'Ark1'!Q3580</f>
        <v>656</v>
      </c>
      <c r="E698" s="9">
        <f>+'Ark1'!R3580</f>
        <v>1539</v>
      </c>
      <c r="F698" s="9">
        <f>+'Ark1'!S3580</f>
        <v>1539</v>
      </c>
      <c r="G698" s="96">
        <f>+'Ark1'!T3580</f>
        <v>8.3767638694226303</v>
      </c>
      <c r="H698" s="96">
        <f>+'Ark1'!U3580</f>
        <v>8.4220807372883097</v>
      </c>
      <c r="I698" s="96">
        <f>+'Ark1'!Y3580</f>
        <v>143.4812215724499</v>
      </c>
      <c r="J698" s="96">
        <f>+'Ark1'!AA3580</f>
        <v>27.889301589445513</v>
      </c>
      <c r="K698" s="96">
        <f t="shared" si="22"/>
        <v>2.5172144135517525</v>
      </c>
      <c r="L698" s="9">
        <f t="shared" si="23"/>
        <v>2.3460365853658538</v>
      </c>
      <c r="M698" s="39"/>
      <c r="P698"/>
      <c r="Q698"/>
      <c r="R698"/>
      <c r="S698"/>
      <c r="T698"/>
      <c r="U698"/>
      <c r="V698"/>
      <c r="W698"/>
    </row>
    <row r="699" spans="1:23">
      <c r="A699" s="39"/>
      <c r="B699">
        <f>+'Ark1'!C3581</f>
        <v>2005</v>
      </c>
      <c r="C699">
        <f>+'Ark1'!M3581</f>
        <v>58</v>
      </c>
      <c r="D699">
        <f>+'Ark1'!Q3581</f>
        <v>726</v>
      </c>
      <c r="E699" s="9">
        <f>+'Ark1'!R3581</f>
        <v>1823</v>
      </c>
      <c r="F699" s="9">
        <f>+'Ark1'!S3581</f>
        <v>1823</v>
      </c>
      <c r="G699" s="96">
        <f>+'Ark1'!T3581</f>
        <v>9.9225734463661208</v>
      </c>
      <c r="H699" s="96">
        <f>+'Ark1'!U3581</f>
        <v>9.726190152450787</v>
      </c>
      <c r="I699" s="96">
        <f>+'Ark1'!Y3581</f>
        <v>139.88475041140993</v>
      </c>
      <c r="J699" s="96">
        <f>+'Ark1'!AA3581</f>
        <v>26.187703144308045</v>
      </c>
      <c r="K699" s="96">
        <f t="shared" si="22"/>
        <v>2.4118060415760332</v>
      </c>
      <c r="L699" s="9">
        <f t="shared" si="23"/>
        <v>2.5110192837465566</v>
      </c>
      <c r="M699" s="39"/>
      <c r="P699"/>
      <c r="Q699"/>
      <c r="R699"/>
      <c r="S699"/>
      <c r="T699"/>
      <c r="U699"/>
      <c r="V699"/>
      <c r="W699"/>
    </row>
    <row r="700" spans="1:23">
      <c r="A700" s="39"/>
      <c r="B700">
        <f>+'Ark1'!C3582</f>
        <v>2005</v>
      </c>
      <c r="C700">
        <f>+'Ark1'!M3582</f>
        <v>59</v>
      </c>
      <c r="D700">
        <f>+'Ark1'!Q3582</f>
        <v>667</v>
      </c>
      <c r="E700" s="9">
        <f>+'Ark1'!R3582</f>
        <v>1767</v>
      </c>
      <c r="F700" s="9">
        <f>+'Ark1'!S3582</f>
        <v>1767</v>
      </c>
      <c r="G700" s="96">
        <f>+'Ark1'!T3582</f>
        <v>9.6177659241519162</v>
      </c>
      <c r="H700" s="96">
        <f>+'Ark1'!U3582</f>
        <v>9.1887684485791912</v>
      </c>
      <c r="I700" s="96">
        <f>+'Ark1'!Y3582</f>
        <v>136.34368986983597</v>
      </c>
      <c r="J700" s="96">
        <f>+'Ark1'!AA3582</f>
        <v>25.809830488124604</v>
      </c>
      <c r="K700" s="96">
        <f t="shared" si="22"/>
        <v>2.3109099977938299</v>
      </c>
      <c r="L700" s="9">
        <f t="shared" si="23"/>
        <v>2.6491754122938529</v>
      </c>
      <c r="M700" s="39"/>
      <c r="P700"/>
      <c r="Q700"/>
      <c r="R700"/>
      <c r="S700"/>
      <c r="T700"/>
      <c r="U700"/>
      <c r="V700"/>
      <c r="W700"/>
    </row>
    <row r="701" spans="1:23">
      <c r="A701" s="39"/>
      <c r="B701">
        <f>+'Ark1'!C3583</f>
        <v>2005</v>
      </c>
      <c r="C701">
        <f>+'Ark1'!M3583</f>
        <v>60</v>
      </c>
      <c r="D701">
        <f>+'Ark1'!Q3583</f>
        <v>637</v>
      </c>
      <c r="E701" s="9">
        <f>+'Ark1'!R3583</f>
        <v>1695</v>
      </c>
      <c r="F701" s="9">
        <f>+'Ark1'!S3583</f>
        <v>1695</v>
      </c>
      <c r="G701" s="96">
        <f>+'Ark1'!T3583</f>
        <v>9.2258705384479303</v>
      </c>
      <c r="H701" s="96">
        <f>+'Ark1'!U3583</f>
        <v>8.6499126641102215</v>
      </c>
      <c r="I701" s="96">
        <f>+'Ark1'!Y3583</f>
        <v>133.8000589970502</v>
      </c>
      <c r="J701" s="96">
        <f>+'Ark1'!AA3583</f>
        <v>24.827890991542809</v>
      </c>
      <c r="K701" s="96">
        <f t="shared" si="22"/>
        <v>2.2300009832841701</v>
      </c>
      <c r="L701" s="9">
        <f t="shared" si="23"/>
        <v>2.6609105180533752</v>
      </c>
      <c r="M701" s="39"/>
      <c r="P701"/>
      <c r="Q701"/>
      <c r="R701"/>
      <c r="S701"/>
      <c r="T701"/>
      <c r="U701"/>
      <c r="V701"/>
      <c r="W701"/>
    </row>
    <row r="702" spans="1:23">
      <c r="A702" s="39"/>
      <c r="B702">
        <f>+'Ark1'!C3584</f>
        <v>2005</v>
      </c>
      <c r="C702">
        <f>+'Ark1'!M3584</f>
        <v>61</v>
      </c>
      <c r="D702">
        <f>+'Ark1'!Q3584</f>
        <v>613</v>
      </c>
      <c r="E702" s="9">
        <f>+'Ark1'!R3584</f>
        <v>1435</v>
      </c>
      <c r="F702" s="9">
        <f>+'Ark1'!S3584</f>
        <v>1435</v>
      </c>
      <c r="G702" s="96">
        <f>+'Ark1'!T3584</f>
        <v>7.8106927567391056</v>
      </c>
      <c r="H702" s="96">
        <f>+'Ark1'!U3584</f>
        <v>7.2810484075049917</v>
      </c>
      <c r="I702" s="96">
        <f>+'Ark1'!Y3584</f>
        <v>133.03205574912903</v>
      </c>
      <c r="J702" s="96">
        <f>+'Ark1'!AA3584</f>
        <v>24.505081965080397</v>
      </c>
      <c r="K702" s="96">
        <f t="shared" si="22"/>
        <v>2.1808533729365416</v>
      </c>
      <c r="L702" s="9">
        <f t="shared" si="23"/>
        <v>2.3409461663947799</v>
      </c>
      <c r="M702" s="39"/>
      <c r="P702"/>
      <c r="Q702"/>
      <c r="R702"/>
      <c r="S702"/>
      <c r="T702"/>
      <c r="U702"/>
      <c r="V702"/>
      <c r="W702"/>
    </row>
    <row r="703" spans="1:23">
      <c r="A703" s="39"/>
      <c r="B703">
        <f>+'Ark1'!C3585</f>
        <v>2005</v>
      </c>
      <c r="C703">
        <f>+'Ark1'!M3585</f>
        <v>62</v>
      </c>
      <c r="D703">
        <f>+'Ark1'!Q3585</f>
        <v>506</v>
      </c>
      <c r="E703" s="9">
        <f>+'Ark1'!R3585</f>
        <v>1067</v>
      </c>
      <c r="F703" s="9">
        <f>+'Ark1'!S3585</f>
        <v>1067</v>
      </c>
      <c r="G703" s="96">
        <f>+'Ark1'!T3585</f>
        <v>5.8076718964743028</v>
      </c>
      <c r="H703" s="96">
        <f>+'Ark1'!U3585</f>
        <v>5.2487464285767409</v>
      </c>
      <c r="I703" s="96">
        <f>+'Ark1'!Y3585</f>
        <v>128.97497656982196</v>
      </c>
      <c r="J703" s="96">
        <f>+'Ark1'!AA3585</f>
        <v>24.412188750343713</v>
      </c>
      <c r="K703" s="96">
        <f t="shared" si="22"/>
        <v>2.0802415575777737</v>
      </c>
      <c r="L703" s="9">
        <f t="shared" si="23"/>
        <v>2.1086956521739131</v>
      </c>
      <c r="M703" s="39"/>
      <c r="P703"/>
      <c r="Q703"/>
      <c r="R703"/>
      <c r="S703"/>
      <c r="T703"/>
      <c r="U703"/>
      <c r="V703"/>
      <c r="W703"/>
    </row>
    <row r="704" spans="1:23">
      <c r="A704" s="39"/>
      <c r="B704">
        <f>+'Ark1'!C3586</f>
        <v>2005</v>
      </c>
      <c r="C704">
        <f>+'Ark1'!M3586</f>
        <v>63</v>
      </c>
      <c r="D704">
        <f>+'Ark1'!Q3586</f>
        <v>359</v>
      </c>
      <c r="E704" s="9">
        <f>+'Ark1'!R3586</f>
        <v>693</v>
      </c>
      <c r="F704" s="9">
        <f>+'Ark1'!S3586</f>
        <v>693</v>
      </c>
      <c r="G704" s="96">
        <f>+'Ark1'!T3586</f>
        <v>3.7719930874008361</v>
      </c>
      <c r="H704" s="96">
        <f>+'Ark1'!U3586</f>
        <v>3.3658596289110454</v>
      </c>
      <c r="I704" s="96">
        <f>+'Ark1'!Y3586</f>
        <v>127.34357864357852</v>
      </c>
      <c r="J704" s="96">
        <f>+'Ark1'!AA3586</f>
        <v>23.092713690192255</v>
      </c>
      <c r="K704" s="96">
        <f t="shared" si="22"/>
        <v>2.0213266451361669</v>
      </c>
      <c r="L704" s="9">
        <f t="shared" si="23"/>
        <v>1.9303621169916434</v>
      </c>
      <c r="M704" s="39"/>
      <c r="P704"/>
      <c r="Q704"/>
      <c r="R704"/>
      <c r="S704"/>
      <c r="T704"/>
      <c r="U704"/>
      <c r="V704"/>
      <c r="W704"/>
    </row>
    <row r="705" spans="1:24">
      <c r="A705" s="39"/>
      <c r="B705">
        <f>+'Ark1'!C3587</f>
        <v>2005</v>
      </c>
      <c r="C705">
        <f>+'Ark1'!M3587</f>
        <v>64</v>
      </c>
      <c r="D705">
        <f>+'Ark1'!Q3587</f>
        <v>242</v>
      </c>
      <c r="E705" s="9">
        <f>+'Ark1'!R3587</f>
        <v>354</v>
      </c>
      <c r="F705" s="9">
        <f>+'Ark1'!S3587</f>
        <v>354</v>
      </c>
      <c r="G705" s="96">
        <f>+'Ark1'!T3587</f>
        <v>1.92681897971125</v>
      </c>
      <c r="H705" s="96">
        <f>+'Ark1'!U3587</f>
        <v>1.7365953225554263</v>
      </c>
      <c r="I705" s="96">
        <f>+'Ark1'!Y3587</f>
        <v>128.62033898305069</v>
      </c>
      <c r="J705" s="96">
        <f>+'Ark1'!AA3587</f>
        <v>22.313345906314719</v>
      </c>
      <c r="K705" s="96">
        <f t="shared" si="22"/>
        <v>2.009692796610167</v>
      </c>
      <c r="L705" s="9">
        <f t="shared" si="23"/>
        <v>1.4628099173553719</v>
      </c>
      <c r="M705" s="39"/>
      <c r="P705"/>
      <c r="Q705"/>
      <c r="R705"/>
      <c r="S705"/>
      <c r="T705"/>
      <c r="U705"/>
      <c r="V705"/>
      <c r="W705"/>
    </row>
    <row r="706" spans="1:24">
      <c r="A706" s="39"/>
      <c r="B706">
        <f>+'Ark1'!C3588</f>
        <v>2005</v>
      </c>
      <c r="C706">
        <f>+'Ark1'!M3588</f>
        <v>65</v>
      </c>
      <c r="D706">
        <f>+'Ark1'!Q3588</f>
        <v>150</v>
      </c>
      <c r="E706" s="9">
        <f>+'Ark1'!R3588</f>
        <v>208</v>
      </c>
      <c r="F706" s="9">
        <f>+'Ark1'!S3588</f>
        <v>208</v>
      </c>
      <c r="G706" s="96">
        <f>+'Ark1'!T3588</f>
        <v>1.1321422253670617</v>
      </c>
      <c r="H706" s="96">
        <f>+'Ark1'!U3588</f>
        <v>1.0305699833429243</v>
      </c>
      <c r="I706" s="96">
        <f>+'Ark1'!Y3588</f>
        <v>129.90576923076915</v>
      </c>
      <c r="J706" s="96">
        <f>+'Ark1'!AA3588</f>
        <v>21.551404679024319</v>
      </c>
      <c r="K706" s="96">
        <f t="shared" si="22"/>
        <v>1.998550295857987</v>
      </c>
      <c r="L706" s="9">
        <f t="shared" si="23"/>
        <v>1.3866666666666667</v>
      </c>
      <c r="M706" s="39"/>
      <c r="P706"/>
      <c r="Q706"/>
      <c r="R706"/>
      <c r="S706"/>
      <c r="T706"/>
      <c r="U706"/>
      <c r="V706"/>
      <c r="W706"/>
    </row>
    <row r="707" spans="1:24">
      <c r="A707" s="39"/>
      <c r="B707">
        <f>+'Ark1'!C3589</f>
        <v>2005</v>
      </c>
      <c r="C707">
        <f>+'Ark1'!M3589</f>
        <v>66</v>
      </c>
      <c r="D707">
        <f>+'Ark1'!Q3589</f>
        <v>0</v>
      </c>
      <c r="E707" s="9">
        <f>+'Ark1'!R3589</f>
        <v>0</v>
      </c>
      <c r="F707" s="9">
        <f>+'Ark1'!S3589</f>
        <v>0</v>
      </c>
      <c r="G707" s="96">
        <f>+'Ark1'!T3589</f>
        <v>0</v>
      </c>
      <c r="H707" s="96">
        <f>+'Ark1'!U3589</f>
        <v>0</v>
      </c>
      <c r="I707" s="96">
        <f>+'Ark1'!Y3589</f>
        <v>0</v>
      </c>
      <c r="J707" s="96">
        <f>+'Ark1'!AA3589</f>
        <v>0</v>
      </c>
      <c r="K707" s="96">
        <f t="shared" si="22"/>
        <v>0</v>
      </c>
      <c r="L707" s="9" t="e">
        <f t="shared" si="23"/>
        <v>#DIV/0!</v>
      </c>
      <c r="M707" s="39"/>
      <c r="P707"/>
      <c r="Q707"/>
      <c r="R707"/>
      <c r="S707"/>
      <c r="T707"/>
      <c r="U707"/>
      <c r="V707"/>
      <c r="W707"/>
    </row>
    <row r="708" spans="1:24">
      <c r="A708" s="39"/>
      <c r="B708">
        <f>+'Ark1'!C3590</f>
        <v>2005</v>
      </c>
      <c r="C708">
        <f>+'Ark1'!M3590</f>
        <v>67</v>
      </c>
      <c r="D708">
        <f>+'Ark1'!Q3590</f>
        <v>0</v>
      </c>
      <c r="E708" s="9">
        <f>+'Ark1'!R3590</f>
        <v>0</v>
      </c>
      <c r="F708" s="9">
        <f>+'Ark1'!S3590</f>
        <v>0</v>
      </c>
      <c r="G708" s="96">
        <f>+'Ark1'!T3590</f>
        <v>0</v>
      </c>
      <c r="H708" s="96">
        <f>+'Ark1'!U3590</f>
        <v>0</v>
      </c>
      <c r="I708" s="96">
        <f>+'Ark1'!Y3590</f>
        <v>0</v>
      </c>
      <c r="J708" s="96">
        <f>+'Ark1'!AA3590</f>
        <v>0</v>
      </c>
      <c r="K708" s="96">
        <f t="shared" si="22"/>
        <v>0</v>
      </c>
      <c r="L708" s="9" t="e">
        <f t="shared" si="23"/>
        <v>#DIV/0!</v>
      </c>
      <c r="M708" s="39"/>
      <c r="P708"/>
      <c r="Q708"/>
      <c r="R708"/>
      <c r="S708"/>
      <c r="T708"/>
      <c r="U708"/>
      <c r="V708"/>
      <c r="W708"/>
    </row>
    <row r="709" spans="1:24">
      <c r="A709" s="39"/>
      <c r="B709">
        <f>+'Ark1'!C3591</f>
        <v>2005</v>
      </c>
      <c r="C709">
        <f>+'Ark1'!M3591</f>
        <v>68</v>
      </c>
      <c r="D709">
        <f>+'Ark1'!Q3591</f>
        <v>0</v>
      </c>
      <c r="E709" s="9">
        <f>+'Ark1'!R3591</f>
        <v>0</v>
      </c>
      <c r="F709" s="9">
        <f>+'Ark1'!S3591</f>
        <v>0</v>
      </c>
      <c r="G709" s="96">
        <f>+'Ark1'!T3591</f>
        <v>0</v>
      </c>
      <c r="H709" s="96">
        <f>+'Ark1'!U3591</f>
        <v>0</v>
      </c>
      <c r="I709" s="96">
        <f>+'Ark1'!Y3591</f>
        <v>0</v>
      </c>
      <c r="J709" s="96">
        <f>+'Ark1'!AA3591</f>
        <v>0</v>
      </c>
      <c r="K709" s="96">
        <f t="shared" si="22"/>
        <v>0</v>
      </c>
      <c r="L709" s="9" t="e">
        <f t="shared" si="23"/>
        <v>#DIV/0!</v>
      </c>
      <c r="M709" s="39"/>
      <c r="P709"/>
      <c r="Q709"/>
      <c r="R709"/>
      <c r="S709"/>
      <c r="T709"/>
      <c r="U709"/>
      <c r="V709"/>
      <c r="W709"/>
    </row>
    <row r="710" spans="1:24">
      <c r="A710" s="39"/>
      <c r="B710">
        <f>+'Ark1'!C3592</f>
        <v>2004</v>
      </c>
      <c r="C710">
        <f>+'Ark1'!M3592</f>
        <v>0</v>
      </c>
      <c r="D710">
        <f>+'Ark1'!Q3592</f>
        <v>72</v>
      </c>
      <c r="E710" s="9">
        <f>+'Ark1'!R3592</f>
        <v>158</v>
      </c>
      <c r="F710" s="9">
        <f>+'Ark1'!S3592</f>
        <v>0</v>
      </c>
      <c r="G710" s="96">
        <f>+'Ark1'!T3592</f>
        <v>0.97039675715514051</v>
      </c>
      <c r="H710" s="96">
        <f>+'Ark1'!U3592</f>
        <v>0</v>
      </c>
      <c r="I710" s="96">
        <f>+'Ark1'!Y3592</f>
        <v>0</v>
      </c>
      <c r="J710" s="96">
        <f>+'Ark1'!AA3592</f>
        <v>0</v>
      </c>
      <c r="K710" s="96" t="e">
        <f t="shared" si="22"/>
        <v>#DIV/0!</v>
      </c>
      <c r="L710" s="9">
        <f t="shared" si="23"/>
        <v>2.1944444444444446</v>
      </c>
      <c r="M710" s="39"/>
      <c r="P710"/>
      <c r="Q710"/>
      <c r="R710"/>
      <c r="S710"/>
      <c r="T710"/>
      <c r="U710"/>
      <c r="V710"/>
      <c r="W710"/>
    </row>
    <row r="711" spans="1:24">
      <c r="A711" s="39"/>
      <c r="B711" s="47">
        <f>+'Ark1'!C3593</f>
        <v>2004</v>
      </c>
      <c r="C711" s="47">
        <f>+'Ark1'!M3593</f>
        <v>35</v>
      </c>
      <c r="D711" s="47">
        <f>+'Ark1'!Q3593</f>
        <v>10</v>
      </c>
      <c r="E711" s="65">
        <f>+'Ark1'!R3593</f>
        <v>10</v>
      </c>
      <c r="F711" s="65">
        <f>+'Ark1'!S3593</f>
        <v>10</v>
      </c>
      <c r="G711" s="101">
        <f>+'Ark1'!T3593</f>
        <v>6.1417516275641806E-2</v>
      </c>
      <c r="H711" s="101">
        <f>+'Ark1'!U3593</f>
        <v>8.9562840089565401E-2</v>
      </c>
      <c r="I711" s="101">
        <f>+'Ark1'!Y3593</f>
        <v>208.61</v>
      </c>
      <c r="J711" s="101">
        <f>+'Ark1'!AA3593</f>
        <v>48.50976087345731</v>
      </c>
      <c r="K711" s="101">
        <f t="shared" si="22"/>
        <v>5.9602857142857149</v>
      </c>
      <c r="L711" s="65">
        <f t="shared" si="23"/>
        <v>1</v>
      </c>
      <c r="M711" s="39"/>
      <c r="P711"/>
      <c r="Q711"/>
      <c r="R711"/>
      <c r="S711"/>
      <c r="T711"/>
      <c r="U711"/>
      <c r="V711"/>
      <c r="W711"/>
    </row>
    <row r="712" spans="1:24">
      <c r="A712" s="39"/>
      <c r="B712" s="47">
        <f>+'Ark1'!C3594</f>
        <v>2004</v>
      </c>
      <c r="C712" s="47">
        <f>+'Ark1'!M3594</f>
        <v>36</v>
      </c>
      <c r="D712" s="47">
        <f>+'Ark1'!Q3594</f>
        <v>3</v>
      </c>
      <c r="E712" s="65">
        <f>+'Ark1'!R3594</f>
        <v>3</v>
      </c>
      <c r="F712" s="65">
        <f>+'Ark1'!S3594</f>
        <v>3</v>
      </c>
      <c r="G712" s="101">
        <f>+'Ark1'!T3594</f>
        <v>1.8425254882692543E-2</v>
      </c>
      <c r="H712" s="101">
        <f>+'Ark1'!U3594</f>
        <v>2.9602405561456949E-2</v>
      </c>
      <c r="I712" s="101">
        <f>+'Ark1'!Y3594</f>
        <v>229.8333333333334</v>
      </c>
      <c r="J712" s="101">
        <f>+'Ark1'!AA3594</f>
        <v>7.0570689540499609</v>
      </c>
      <c r="K712" s="101">
        <f t="shared" si="22"/>
        <v>6.3842592592592613</v>
      </c>
      <c r="L712" s="65">
        <f t="shared" si="23"/>
        <v>1</v>
      </c>
      <c r="M712" s="39"/>
      <c r="N712" s="96"/>
      <c r="O712" s="96"/>
      <c r="P712" s="96"/>
      <c r="Q712" s="96"/>
      <c r="R712" s="96"/>
      <c r="S712" s="96"/>
      <c r="V712" s="96"/>
      <c r="W712" s="96"/>
      <c r="X712" s="96"/>
    </row>
    <row r="713" spans="1:24">
      <c r="A713" s="39"/>
      <c r="B713" s="47">
        <f>+'Ark1'!C3595</f>
        <v>2004</v>
      </c>
      <c r="C713" s="47">
        <f>+'Ark1'!M3595</f>
        <v>37</v>
      </c>
      <c r="D713" s="47">
        <f>+'Ark1'!Q3595</f>
        <v>10</v>
      </c>
      <c r="E713" s="65">
        <f>+'Ark1'!R3595</f>
        <v>10</v>
      </c>
      <c r="F713" s="65">
        <f>+'Ark1'!S3595</f>
        <v>10</v>
      </c>
      <c r="G713" s="101">
        <f>+'Ark1'!T3595</f>
        <v>6.1417516275641806E-2</v>
      </c>
      <c r="H713" s="101">
        <f>+'Ark1'!U3595</f>
        <v>8.3865611346990582E-2</v>
      </c>
      <c r="I713" s="101">
        <f>+'Ark1'!Y3595</f>
        <v>195.33999999999995</v>
      </c>
      <c r="J713" s="101">
        <f>+'Ark1'!AA3595</f>
        <v>25.754424862535945</v>
      </c>
      <c r="K713" s="101">
        <f t="shared" si="22"/>
        <v>5.2794594594594582</v>
      </c>
      <c r="L713" s="65">
        <f t="shared" si="23"/>
        <v>1</v>
      </c>
      <c r="M713" s="39"/>
    </row>
    <row r="714" spans="1:24">
      <c r="A714" s="39"/>
      <c r="B714" s="47">
        <f>+'Ark1'!C3596</f>
        <v>2004</v>
      </c>
      <c r="C714" s="47">
        <f>+'Ark1'!M3596</f>
        <v>38</v>
      </c>
      <c r="D714" s="47">
        <f>+'Ark1'!Q3596</f>
        <v>17</v>
      </c>
      <c r="E714" s="65">
        <f>+'Ark1'!R3596</f>
        <v>18</v>
      </c>
      <c r="F714" s="65">
        <f>+'Ark1'!S3596</f>
        <v>18</v>
      </c>
      <c r="G714" s="101">
        <f>+'Ark1'!T3596</f>
        <v>0.11055152929615523</v>
      </c>
      <c r="H714" s="101">
        <f>+'Ark1'!U3596</f>
        <v>0.16276815078258969</v>
      </c>
      <c r="I714" s="101">
        <f>+'Ark1'!Y3596</f>
        <v>210.62222222222223</v>
      </c>
      <c r="J714" s="101">
        <f>+'Ark1'!AA3596</f>
        <v>27.830410137025879</v>
      </c>
      <c r="K714" s="101">
        <f t="shared" si="22"/>
        <v>5.5426900584795327</v>
      </c>
      <c r="L714" s="65">
        <f t="shared" si="23"/>
        <v>1.0588235294117647</v>
      </c>
      <c r="M714" s="39"/>
    </row>
    <row r="715" spans="1:24">
      <c r="A715" s="39"/>
      <c r="B715" s="47">
        <f>+'Ark1'!C3597</f>
        <v>2004</v>
      </c>
      <c r="C715" s="47">
        <f>+'Ark1'!M3597</f>
        <v>39</v>
      </c>
      <c r="D715" s="47">
        <f>+'Ark1'!Q3597</f>
        <v>18</v>
      </c>
      <c r="E715" s="65">
        <f>+'Ark1'!R3597</f>
        <v>19</v>
      </c>
      <c r="F715" s="65">
        <f>+'Ark1'!S3597</f>
        <v>19</v>
      </c>
      <c r="G715" s="101">
        <f>+'Ark1'!T3597</f>
        <v>0.11669328092371944</v>
      </c>
      <c r="H715" s="101">
        <f>+'Ark1'!U3597</f>
        <v>0.17075800962956156</v>
      </c>
      <c r="I715" s="101">
        <f>+'Ark1'!Y3597</f>
        <v>209.3315789473684</v>
      </c>
      <c r="J715" s="101">
        <f>+'Ark1'!AA3597</f>
        <v>40.191856371154906</v>
      </c>
      <c r="K715" s="101">
        <f t="shared" si="22"/>
        <v>5.3674763832658563</v>
      </c>
      <c r="L715" s="65">
        <f t="shared" si="23"/>
        <v>1.0555555555555556</v>
      </c>
      <c r="M715" s="39"/>
    </row>
    <row r="716" spans="1:24">
      <c r="A716" s="39"/>
      <c r="B716" s="47">
        <f>+'Ark1'!C3598</f>
        <v>2004</v>
      </c>
      <c r="C716" s="47">
        <f>+'Ark1'!M3598</f>
        <v>40</v>
      </c>
      <c r="D716" s="47">
        <f>+'Ark1'!Q3598</f>
        <v>28</v>
      </c>
      <c r="E716" s="65">
        <f>+'Ark1'!R3598</f>
        <v>29</v>
      </c>
      <c r="F716" s="65">
        <f>+'Ark1'!S3598</f>
        <v>29</v>
      </c>
      <c r="G716" s="101">
        <f>+'Ark1'!T3598</f>
        <v>0.17811079719936129</v>
      </c>
      <c r="H716" s="101">
        <f>+'Ark1'!U3598</f>
        <v>0.25768046111574838</v>
      </c>
      <c r="I716" s="101">
        <f>+'Ark1'!Y3598</f>
        <v>206.96206896551723</v>
      </c>
      <c r="J716" s="101">
        <f>+'Ark1'!AA3598</f>
        <v>31.273712810613752</v>
      </c>
      <c r="K716" s="101">
        <f t="shared" si="22"/>
        <v>5.1740517241379305</v>
      </c>
      <c r="L716" s="65">
        <f t="shared" si="23"/>
        <v>1.0357142857142858</v>
      </c>
      <c r="M716" s="39"/>
    </row>
    <row r="717" spans="1:24">
      <c r="A717" s="39"/>
      <c r="B717" s="47">
        <f>+'Ark1'!C3599</f>
        <v>2004</v>
      </c>
      <c r="C717" s="47">
        <f>+'Ark1'!M3599</f>
        <v>41</v>
      </c>
      <c r="D717" s="47">
        <f>+'Ark1'!Q3599</f>
        <v>23</v>
      </c>
      <c r="E717" s="65">
        <f>+'Ark1'!R3599</f>
        <v>26</v>
      </c>
      <c r="F717" s="65">
        <f>+'Ark1'!S3599</f>
        <v>26</v>
      </c>
      <c r="G717" s="101">
        <f>+'Ark1'!T3599</f>
        <v>0.15968554231666873</v>
      </c>
      <c r="H717" s="101">
        <f>+'Ark1'!U3599</f>
        <v>0.21513371142553236</v>
      </c>
      <c r="I717" s="101">
        <f>+'Ark1'!Y3599</f>
        <v>192.72692307692313</v>
      </c>
      <c r="J717" s="101">
        <f>+'Ark1'!AA3599</f>
        <v>31.440157536455722</v>
      </c>
      <c r="K717" s="101">
        <f t="shared" si="22"/>
        <v>4.7006566604127595</v>
      </c>
      <c r="L717" s="65">
        <f t="shared" si="23"/>
        <v>1.1304347826086956</v>
      </c>
      <c r="M717" s="39"/>
    </row>
    <row r="718" spans="1:24">
      <c r="A718" s="39"/>
      <c r="B718" s="47">
        <f>+'Ark1'!C3600</f>
        <v>2004</v>
      </c>
      <c r="C718" s="47">
        <f>+'Ark1'!M3600</f>
        <v>42</v>
      </c>
      <c r="D718" s="47">
        <f>+'Ark1'!Q3600</f>
        <v>47</v>
      </c>
      <c r="E718" s="65">
        <f>+'Ark1'!R3600</f>
        <v>50</v>
      </c>
      <c r="F718" s="65">
        <f>+'Ark1'!S3600</f>
        <v>50</v>
      </c>
      <c r="G718" s="101">
        <f>+'Ark1'!T3600</f>
        <v>0.30708758137820902</v>
      </c>
      <c r="H718" s="101">
        <f>+'Ark1'!U3600</f>
        <v>0.41390560013972161</v>
      </c>
      <c r="I718" s="101">
        <f>+'Ark1'!Y3600</f>
        <v>192.81399999999996</v>
      </c>
      <c r="J718" s="101">
        <f>+'Ark1'!AA3600</f>
        <v>30.917128003745848</v>
      </c>
      <c r="K718" s="101">
        <f t="shared" si="22"/>
        <v>4.590809523809523</v>
      </c>
      <c r="L718" s="65">
        <f t="shared" si="23"/>
        <v>1.0638297872340425</v>
      </c>
      <c r="M718" s="39"/>
    </row>
    <row r="719" spans="1:24">
      <c r="A719" s="39"/>
      <c r="B719" s="47">
        <f>+'Ark1'!C3601</f>
        <v>2004</v>
      </c>
      <c r="C719" s="47">
        <f>+'Ark1'!M3601</f>
        <v>43</v>
      </c>
      <c r="D719" s="47">
        <f>+'Ark1'!Q3601</f>
        <v>54</v>
      </c>
      <c r="E719" s="65">
        <f>+'Ark1'!R3601</f>
        <v>58</v>
      </c>
      <c r="F719" s="65">
        <f>+'Ark1'!S3601</f>
        <v>58</v>
      </c>
      <c r="G719" s="101">
        <f>+'Ark1'!T3601</f>
        <v>0.35622159439872259</v>
      </c>
      <c r="H719" s="101">
        <f>+'Ark1'!U3601</f>
        <v>0.48900855597533666</v>
      </c>
      <c r="I719" s="101">
        <f>+'Ark1'!Y3601</f>
        <v>196.37931034482764</v>
      </c>
      <c r="J719" s="101">
        <f>+'Ark1'!AA3601</f>
        <v>31.855047554457993</v>
      </c>
      <c r="K719" s="101">
        <f t="shared" si="22"/>
        <v>4.5669607056936661</v>
      </c>
      <c r="L719" s="65">
        <f t="shared" si="23"/>
        <v>1.0740740740740742</v>
      </c>
      <c r="M719" s="39"/>
    </row>
    <row r="720" spans="1:24">
      <c r="A720" s="39"/>
      <c r="B720" s="47">
        <f>+'Ark1'!C3602</f>
        <v>2004</v>
      </c>
      <c r="C720" s="47">
        <f>+'Ark1'!M3602</f>
        <v>44</v>
      </c>
      <c r="D720" s="47">
        <f>+'Ark1'!Q3602</f>
        <v>69</v>
      </c>
      <c r="E720" s="65">
        <f>+'Ark1'!R3602</f>
        <v>79</v>
      </c>
      <c r="F720" s="65">
        <f>+'Ark1'!S3602</f>
        <v>79</v>
      </c>
      <c r="G720" s="101">
        <f>+'Ark1'!T3602</f>
        <v>0.48519837857757026</v>
      </c>
      <c r="H720" s="101">
        <f>+'Ark1'!U3602</f>
        <v>0.6517724134431242</v>
      </c>
      <c r="I720" s="101">
        <f>+'Ark1'!Y3602</f>
        <v>192.16582278481013</v>
      </c>
      <c r="J720" s="101">
        <f>+'Ark1'!AA3602</f>
        <v>33.0744839739912</v>
      </c>
      <c r="K720" s="101">
        <f t="shared" si="22"/>
        <v>4.3674050632911392</v>
      </c>
      <c r="L720" s="65">
        <f t="shared" si="23"/>
        <v>1.144927536231884</v>
      </c>
      <c r="M720" s="39"/>
    </row>
    <row r="721" spans="1:13">
      <c r="A721" s="39"/>
      <c r="B721" s="47">
        <f>+'Ark1'!C3603</f>
        <v>2004</v>
      </c>
      <c r="C721" s="47">
        <f>+'Ark1'!M3603</f>
        <v>45</v>
      </c>
      <c r="D721" s="47">
        <f>+'Ark1'!Q3603</f>
        <v>108</v>
      </c>
      <c r="E721" s="65">
        <f>+'Ark1'!R3603</f>
        <v>122</v>
      </c>
      <c r="F721" s="65">
        <f>+'Ark1'!S3603</f>
        <v>122</v>
      </c>
      <c r="G721" s="101">
        <f>+'Ark1'!T3603</f>
        <v>0.74929369856283012</v>
      </c>
      <c r="H721" s="101">
        <f>+'Ark1'!U3603</f>
        <v>1.0058249119247933</v>
      </c>
      <c r="I721" s="101">
        <f>+'Ark1'!Y3603</f>
        <v>192.03032786885245</v>
      </c>
      <c r="J721" s="101">
        <f>+'Ark1'!AA3603</f>
        <v>31.085397682398249</v>
      </c>
      <c r="K721" s="101">
        <f t="shared" si="22"/>
        <v>4.2673406193078325</v>
      </c>
      <c r="L721" s="65">
        <f t="shared" si="23"/>
        <v>1.1296296296296295</v>
      </c>
      <c r="M721" s="39"/>
    </row>
    <row r="722" spans="1:13">
      <c r="A722" s="39"/>
      <c r="B722" s="47">
        <f>+'Ark1'!C3604</f>
        <v>2004</v>
      </c>
      <c r="C722" s="47">
        <f>+'Ark1'!M3604</f>
        <v>46</v>
      </c>
      <c r="D722" s="47">
        <f>+'Ark1'!Q3604</f>
        <v>109</v>
      </c>
      <c r="E722" s="65">
        <f>+'Ark1'!R3604</f>
        <v>138</v>
      </c>
      <c r="F722" s="65">
        <f>+'Ark1'!S3604</f>
        <v>138</v>
      </c>
      <c r="G722" s="101">
        <f>+'Ark1'!T3604</f>
        <v>0.84756172460385726</v>
      </c>
      <c r="H722" s="101">
        <f>+'Ark1'!U3604</f>
        <v>1.1014542058299257</v>
      </c>
      <c r="I722" s="101">
        <f>+'Ark1'!Y3604</f>
        <v>185.90652173913043</v>
      </c>
      <c r="J722" s="101">
        <f>+'Ark1'!AA3604</f>
        <v>32.227374282108073</v>
      </c>
      <c r="K722" s="101">
        <f t="shared" si="22"/>
        <v>4.0414461247637048</v>
      </c>
      <c r="L722" s="65">
        <f t="shared" si="23"/>
        <v>1.2660550458715596</v>
      </c>
      <c r="M722" s="39"/>
    </row>
    <row r="723" spans="1:13">
      <c r="A723" s="39"/>
      <c r="B723" s="47">
        <f>+'Ark1'!C3605</f>
        <v>2004</v>
      </c>
      <c r="C723" s="47">
        <f>+'Ark1'!M3605</f>
        <v>47</v>
      </c>
      <c r="D723" s="47">
        <f>+'Ark1'!Q3605</f>
        <v>125</v>
      </c>
      <c r="E723" s="65">
        <f>+'Ark1'!R3605</f>
        <v>150</v>
      </c>
      <c r="F723" s="65">
        <f>+'Ark1'!S3605</f>
        <v>150</v>
      </c>
      <c r="G723" s="101">
        <f>+'Ark1'!T3605</f>
        <v>0.92126274413462717</v>
      </c>
      <c r="H723" s="101">
        <f>+'Ark1'!U3605</f>
        <v>1.2026991554963915</v>
      </c>
      <c r="I723" s="101">
        <f>+'Ark1'!Y3605</f>
        <v>186.75533333333323</v>
      </c>
      <c r="J723" s="101">
        <f>+'Ark1'!AA3605</f>
        <v>32.398916724003406</v>
      </c>
      <c r="K723" s="101">
        <f t="shared" si="22"/>
        <v>3.9735177304964515</v>
      </c>
      <c r="L723" s="65">
        <f t="shared" si="23"/>
        <v>1.2</v>
      </c>
      <c r="M723" s="39"/>
    </row>
    <row r="724" spans="1:13">
      <c r="A724" s="39"/>
      <c r="B724" s="47">
        <f>+'Ark1'!C3606</f>
        <v>2004</v>
      </c>
      <c r="C724" s="47">
        <f>+'Ark1'!M3606</f>
        <v>48</v>
      </c>
      <c r="D724" s="47">
        <f>+'Ark1'!Q3606</f>
        <v>179</v>
      </c>
      <c r="E724" s="65">
        <f>+'Ark1'!R3606</f>
        <v>240</v>
      </c>
      <c r="F724" s="65">
        <f>+'Ark1'!S3606</f>
        <v>240</v>
      </c>
      <c r="G724" s="101">
        <f>+'Ark1'!T3606</f>
        <v>1.4740203906154037</v>
      </c>
      <c r="H724" s="101">
        <f>+'Ark1'!U3606</f>
        <v>1.8216320040171676</v>
      </c>
      <c r="I724" s="101">
        <f>+'Ark1'!Y3606</f>
        <v>176.78958333333324</v>
      </c>
      <c r="J724" s="101">
        <f>+'Ark1'!AA3606</f>
        <v>32.258279554657015</v>
      </c>
      <c r="K724" s="101">
        <f t="shared" si="22"/>
        <v>3.6831163194444425</v>
      </c>
      <c r="L724" s="65">
        <f t="shared" si="23"/>
        <v>1.3407821229050279</v>
      </c>
      <c r="M724" s="39"/>
    </row>
    <row r="725" spans="1:13">
      <c r="A725" s="39"/>
      <c r="B725" s="47">
        <f>+'Ark1'!C3607</f>
        <v>2004</v>
      </c>
      <c r="C725" s="47">
        <f>+'Ark1'!M3607</f>
        <v>49</v>
      </c>
      <c r="D725" s="47">
        <f>+'Ark1'!Q3607</f>
        <v>211</v>
      </c>
      <c r="E725" s="65">
        <f>+'Ark1'!R3607</f>
        <v>291</v>
      </c>
      <c r="F725" s="65">
        <f>+'Ark1'!S3607</f>
        <v>291</v>
      </c>
      <c r="G725" s="101">
        <f>+'Ark1'!T3607</f>
        <v>1.7872497236211775</v>
      </c>
      <c r="H725" s="101">
        <f>+'Ark1'!U3607</f>
        <v>2.1469922796754548</v>
      </c>
      <c r="I725" s="101">
        <f>+'Ark1'!Y3607</f>
        <v>171.84810996563573</v>
      </c>
      <c r="J725" s="101">
        <f>+'Ark1'!AA3607</f>
        <v>34.993939900518633</v>
      </c>
      <c r="K725" s="101">
        <f t="shared" si="22"/>
        <v>3.5071042850129741</v>
      </c>
      <c r="L725" s="65">
        <f t="shared" si="23"/>
        <v>1.3791469194312795</v>
      </c>
      <c r="M725" s="39"/>
    </row>
    <row r="726" spans="1:13">
      <c r="A726" s="39"/>
      <c r="B726" s="47">
        <f>+'Ark1'!C3608</f>
        <v>2004</v>
      </c>
      <c r="C726" s="47">
        <f>+'Ark1'!M3608</f>
        <v>50</v>
      </c>
      <c r="D726" s="47">
        <f>+'Ark1'!Q3608</f>
        <v>281</v>
      </c>
      <c r="E726" s="65">
        <f>+'Ark1'!R3608</f>
        <v>413</v>
      </c>
      <c r="F726" s="65">
        <f>+'Ark1'!S3608</f>
        <v>413</v>
      </c>
      <c r="G726" s="101">
        <f>+'Ark1'!T3608</f>
        <v>2.5365434221840077</v>
      </c>
      <c r="H726" s="101">
        <f>+'Ark1'!U3608</f>
        <v>2.984184372797797</v>
      </c>
      <c r="I726" s="101">
        <f>+'Ark1'!Y3608</f>
        <v>168.29951573849871</v>
      </c>
      <c r="J726" s="101">
        <f>+'Ark1'!AA3608</f>
        <v>33.384527592497399</v>
      </c>
      <c r="K726" s="101">
        <f t="shared" si="22"/>
        <v>3.3659903147699741</v>
      </c>
      <c r="L726" s="65">
        <f t="shared" si="23"/>
        <v>1.4697508896797153</v>
      </c>
      <c r="M726" s="39"/>
    </row>
    <row r="727" spans="1:13">
      <c r="A727" s="39"/>
      <c r="B727" s="47">
        <f>+'Ark1'!C3609</f>
        <v>2004</v>
      </c>
      <c r="C727" s="47">
        <f>+'Ark1'!M3609</f>
        <v>51</v>
      </c>
      <c r="D727" s="47">
        <f>+'Ark1'!Q3609</f>
        <v>309</v>
      </c>
      <c r="E727" s="65">
        <f>+'Ark1'!R3609</f>
        <v>492</v>
      </c>
      <c r="F727" s="65">
        <f>+'Ark1'!S3609</f>
        <v>492</v>
      </c>
      <c r="G727" s="101">
        <f>+'Ark1'!T3609</f>
        <v>3.0217418007615775</v>
      </c>
      <c r="H727" s="101">
        <f>+'Ark1'!U3609</f>
        <v>3.4551266600852979</v>
      </c>
      <c r="I727" s="101">
        <f>+'Ark1'!Y3609</f>
        <v>163.5709349593495</v>
      </c>
      <c r="J727" s="101">
        <f>+'Ark1'!AA3609</f>
        <v>32.960972067183839</v>
      </c>
      <c r="K727" s="101">
        <f t="shared" si="22"/>
        <v>3.2072732344970492</v>
      </c>
      <c r="L727" s="65">
        <f t="shared" si="23"/>
        <v>1.5922330097087378</v>
      </c>
      <c r="M727" s="39"/>
    </row>
    <row r="728" spans="1:13">
      <c r="A728" s="39"/>
      <c r="B728" s="47">
        <f>+'Ark1'!C3610</f>
        <v>2004</v>
      </c>
      <c r="C728" s="47">
        <f>+'Ark1'!M3610</f>
        <v>52</v>
      </c>
      <c r="D728" s="47">
        <f>+'Ark1'!Q3610</f>
        <v>382</v>
      </c>
      <c r="E728" s="65">
        <f>+'Ark1'!R3610</f>
        <v>664</v>
      </c>
      <c r="F728" s="65">
        <f>+'Ark1'!S3610</f>
        <v>664</v>
      </c>
      <c r="G728" s="101">
        <f>+'Ark1'!T3610</f>
        <v>4.078123080702615</v>
      </c>
      <c r="H728" s="101">
        <f>+'Ark1'!U3610</f>
        <v>4.5858741528109244</v>
      </c>
      <c r="I728" s="101">
        <f>+'Ark1'!Y3610</f>
        <v>160.86490963855437</v>
      </c>
      <c r="J728" s="101">
        <f>+'Ark1'!AA3610</f>
        <v>31.642478797489641</v>
      </c>
      <c r="K728" s="101">
        <f t="shared" si="22"/>
        <v>3.0935559545875839</v>
      </c>
      <c r="L728" s="65">
        <f t="shared" si="23"/>
        <v>1.7382198952879582</v>
      </c>
      <c r="M728" s="39"/>
    </row>
    <row r="729" spans="1:13">
      <c r="A729" s="39"/>
      <c r="B729" s="47">
        <f>+'Ark1'!C3611</f>
        <v>2004</v>
      </c>
      <c r="C729" s="47">
        <f>+'Ark1'!M3611</f>
        <v>53</v>
      </c>
      <c r="D729" s="47">
        <f>+'Ark1'!Q3611</f>
        <v>410</v>
      </c>
      <c r="E729" s="65">
        <f>+'Ark1'!R3611</f>
        <v>705</v>
      </c>
      <c r="F729" s="65">
        <f>+'Ark1'!S3611</f>
        <v>705</v>
      </c>
      <c r="G729" s="101">
        <f>+'Ark1'!T3611</f>
        <v>4.3299348974327492</v>
      </c>
      <c r="H729" s="101">
        <f>+'Ark1'!U3611</f>
        <v>4.6541507381109692</v>
      </c>
      <c r="I729" s="101">
        <f>+'Ark1'!Y3611</f>
        <v>153.76539007092188</v>
      </c>
      <c r="J729" s="101">
        <f>+'Ark1'!AA3611</f>
        <v>31.003054883057928</v>
      </c>
      <c r="K729" s="101">
        <f t="shared" si="22"/>
        <v>2.9012337749230546</v>
      </c>
      <c r="L729" s="65">
        <f t="shared" si="23"/>
        <v>1.7195121951219512</v>
      </c>
      <c r="M729" s="39"/>
    </row>
    <row r="730" spans="1:13">
      <c r="A730" s="39"/>
      <c r="B730" s="47">
        <f>+'Ark1'!C3612</f>
        <v>2004</v>
      </c>
      <c r="C730" s="47">
        <f>+'Ark1'!M3612</f>
        <v>54</v>
      </c>
      <c r="D730" s="47">
        <f>+'Ark1'!Q3612</f>
        <v>528</v>
      </c>
      <c r="E730" s="65">
        <f>+'Ark1'!R3612</f>
        <v>1049</v>
      </c>
      <c r="F730" s="65">
        <f>+'Ark1'!S3612</f>
        <v>1049</v>
      </c>
      <c r="G730" s="101">
        <f>+'Ark1'!T3612</f>
        <v>6.442697457314825</v>
      </c>
      <c r="H730" s="101">
        <f>+'Ark1'!U3612</f>
        <v>6.8050799874600898</v>
      </c>
      <c r="I730" s="101">
        <f>+'Ark1'!Y3612</f>
        <v>151.10019065776945</v>
      </c>
      <c r="J730" s="101">
        <f>+'Ark1'!AA3612</f>
        <v>29.586409292695116</v>
      </c>
      <c r="K730" s="101">
        <f t="shared" si="22"/>
        <v>2.7981516788475824</v>
      </c>
      <c r="L730" s="65">
        <f t="shared" si="23"/>
        <v>1.9867424242424243</v>
      </c>
      <c r="M730" s="39"/>
    </row>
    <row r="731" spans="1:13">
      <c r="A731" s="39"/>
      <c r="B731" s="47">
        <f>+'Ark1'!C3613</f>
        <v>2004</v>
      </c>
      <c r="C731" s="47">
        <f>+'Ark1'!M3613</f>
        <v>55</v>
      </c>
      <c r="D731" s="47">
        <f>+'Ark1'!Q3613</f>
        <v>651</v>
      </c>
      <c r="E731" s="65">
        <f>+'Ark1'!R3613</f>
        <v>1496</v>
      </c>
      <c r="F731" s="65">
        <f>+'Ark1'!S3613</f>
        <v>1496</v>
      </c>
      <c r="G731" s="101">
        <f>+'Ark1'!T3613</f>
        <v>9.1880604348360162</v>
      </c>
      <c r="H731" s="101">
        <f>+'Ark1'!U3613</f>
        <v>9.3712457645376013</v>
      </c>
      <c r="I731" s="101">
        <f>+'Ark1'!Y3613</f>
        <v>145.90594919786091</v>
      </c>
      <c r="J731" s="101">
        <f>+'Ark1'!AA3613</f>
        <v>28.472547725228079</v>
      </c>
      <c r="K731" s="101">
        <f t="shared" si="22"/>
        <v>2.6528354399611076</v>
      </c>
      <c r="L731" s="65">
        <f t="shared" si="23"/>
        <v>2.2980030721966207</v>
      </c>
      <c r="M731" s="39"/>
    </row>
    <row r="732" spans="1:13">
      <c r="A732" s="39"/>
      <c r="B732" s="47">
        <f>+'Ark1'!C3614</f>
        <v>2004</v>
      </c>
      <c r="C732" s="47">
        <f>+'Ark1'!M3614</f>
        <v>56</v>
      </c>
      <c r="D732" s="47">
        <f>+'Ark1'!Q3614</f>
        <v>639</v>
      </c>
      <c r="E732" s="65">
        <f>+'Ark1'!R3614</f>
        <v>1498</v>
      </c>
      <c r="F732" s="65">
        <f>+'Ark1'!S3614</f>
        <v>1498</v>
      </c>
      <c r="G732" s="101">
        <f>+'Ark1'!T3614</f>
        <v>9.2003439380911445</v>
      </c>
      <c r="H732" s="101">
        <f>+'Ark1'!U3614</f>
        <v>9.2233196030263738</v>
      </c>
      <c r="I732" s="101">
        <f>+'Ark1'!Y3614</f>
        <v>143.41108144192256</v>
      </c>
      <c r="J732" s="101">
        <f>+'Ark1'!AA3614</f>
        <v>27.03958523334822</v>
      </c>
      <c r="K732" s="101">
        <f t="shared" si="22"/>
        <v>2.5609121686057601</v>
      </c>
      <c r="L732" s="65">
        <f t="shared" si="23"/>
        <v>2.3442879499217528</v>
      </c>
      <c r="M732" s="39"/>
    </row>
    <row r="733" spans="1:13">
      <c r="A733" s="39"/>
      <c r="B733" s="47">
        <f>+'Ark1'!C3615</f>
        <v>2004</v>
      </c>
      <c r="C733" s="47">
        <f>+'Ark1'!M3615</f>
        <v>57</v>
      </c>
      <c r="D733" s="47">
        <f>+'Ark1'!Q3615</f>
        <v>632</v>
      </c>
      <c r="E733" s="65">
        <f>+'Ark1'!R3615</f>
        <v>1409</v>
      </c>
      <c r="F733" s="65">
        <f>+'Ark1'!S3615</f>
        <v>1409</v>
      </c>
      <c r="G733" s="101">
        <f>+'Ark1'!T3615</f>
        <v>8.6537280432379315</v>
      </c>
      <c r="H733" s="101">
        <f>+'Ark1'!U3615</f>
        <v>8.4200575767861512</v>
      </c>
      <c r="I733" s="101">
        <f>+'Ark1'!Y3615</f>
        <v>139.19105748757988</v>
      </c>
      <c r="J733" s="101">
        <f>+'Ark1'!AA3615</f>
        <v>26.048744874322935</v>
      </c>
      <c r="K733" s="101">
        <f t="shared" si="22"/>
        <v>2.4419483769750858</v>
      </c>
      <c r="L733" s="65">
        <f t="shared" si="23"/>
        <v>2.2294303797468356</v>
      </c>
      <c r="M733" s="39"/>
    </row>
    <row r="734" spans="1:13">
      <c r="A734" s="39"/>
      <c r="B734" s="47">
        <f>+'Ark1'!C3616</f>
        <v>2004</v>
      </c>
      <c r="C734" s="47">
        <f>+'Ark1'!M3616</f>
        <v>58</v>
      </c>
      <c r="D734" s="47">
        <f>+'Ark1'!Q3616</f>
        <v>675</v>
      </c>
      <c r="E734" s="65">
        <f>+'Ark1'!R3616</f>
        <v>1585</v>
      </c>
      <c r="F734" s="65">
        <f>+'Ark1'!S3616</f>
        <v>1585</v>
      </c>
      <c r="G734" s="101">
        <f>+'Ark1'!T3616</f>
        <v>9.7346763296892256</v>
      </c>
      <c r="H734" s="101">
        <f>+'Ark1'!U3616</f>
        <v>9.3452883832432665</v>
      </c>
      <c r="I734" s="101">
        <f>+'Ark1'!Y3616</f>
        <v>137.33167192429039</v>
      </c>
      <c r="J734" s="101">
        <f>+'Ark1'!AA3616</f>
        <v>24.903396320758276</v>
      </c>
      <c r="K734" s="101">
        <f t="shared" si="22"/>
        <v>2.367787446970524</v>
      </c>
      <c r="L734" s="65">
        <f t="shared" si="23"/>
        <v>2.3481481481481481</v>
      </c>
      <c r="M734" s="39"/>
    </row>
    <row r="735" spans="1:13">
      <c r="A735" s="39"/>
      <c r="B735" s="47">
        <f>+'Ark1'!C3617</f>
        <v>2004</v>
      </c>
      <c r="C735" s="47">
        <f>+'Ark1'!M3617</f>
        <v>59</v>
      </c>
      <c r="D735" s="47">
        <f>+'Ark1'!Q3617</f>
        <v>662</v>
      </c>
      <c r="E735" s="65">
        <f>+'Ark1'!R3617</f>
        <v>1528</v>
      </c>
      <c r="F735" s="65">
        <f>+'Ark1'!S3617</f>
        <v>1528</v>
      </c>
      <c r="G735" s="101">
        <f>+'Ark1'!T3617</f>
        <v>9.3845964869180669</v>
      </c>
      <c r="H735" s="101">
        <f>+'Ark1'!U3617</f>
        <v>8.9023084552627694</v>
      </c>
      <c r="I735" s="101">
        <f>+'Ark1'!Y3617</f>
        <v>135.70209424083785</v>
      </c>
      <c r="J735" s="101">
        <f>+'Ark1'!AA3617</f>
        <v>25.044163521750342</v>
      </c>
      <c r="K735" s="101">
        <f t="shared" si="22"/>
        <v>2.3000354956074212</v>
      </c>
      <c r="L735" s="65">
        <f t="shared" si="23"/>
        <v>2.3081570996978851</v>
      </c>
      <c r="M735" s="39"/>
    </row>
    <row r="736" spans="1:13">
      <c r="A736" s="39"/>
      <c r="B736" s="47">
        <f>+'Ark1'!C3618</f>
        <v>2004</v>
      </c>
      <c r="C736" s="47">
        <f>+'Ark1'!M3618</f>
        <v>60</v>
      </c>
      <c r="D736" s="47">
        <f>+'Ark1'!Q3618</f>
        <v>613</v>
      </c>
      <c r="E736" s="65">
        <f>+'Ark1'!R3618</f>
        <v>1435</v>
      </c>
      <c r="F736" s="65">
        <f>+'Ark1'!S3618</f>
        <v>1435</v>
      </c>
      <c r="G736" s="101">
        <f>+'Ark1'!T3618</f>
        <v>8.813413585554601</v>
      </c>
      <c r="H736" s="101">
        <f>+'Ark1'!U3618</f>
        <v>8.119117675723011</v>
      </c>
      <c r="I736" s="101">
        <f>+'Ark1'!Y3618</f>
        <v>131.78445993031363</v>
      </c>
      <c r="J736" s="101">
        <f>+'Ark1'!AA3618</f>
        <v>23.619880061422968</v>
      </c>
      <c r="K736" s="101">
        <f t="shared" si="22"/>
        <v>2.1964076655052271</v>
      </c>
      <c r="L736" s="65">
        <f t="shared" si="23"/>
        <v>2.3409461663947799</v>
      </c>
      <c r="M736" s="39"/>
    </row>
    <row r="737" spans="1:13">
      <c r="A737" s="39"/>
      <c r="B737" s="47">
        <f>+'Ark1'!C3619</f>
        <v>2004</v>
      </c>
      <c r="C737" s="47">
        <f>+'Ark1'!M3619</f>
        <v>61</v>
      </c>
      <c r="D737" s="47">
        <f>+'Ark1'!Q3619</f>
        <v>499</v>
      </c>
      <c r="E737" s="65">
        <f>+'Ark1'!R3619</f>
        <v>1085</v>
      </c>
      <c r="F737" s="65">
        <f>+'Ark1'!S3619</f>
        <v>1085</v>
      </c>
      <c r="G737" s="101">
        <f>+'Ark1'!T3619</f>
        <v>6.6638005159071358</v>
      </c>
      <c r="H737" s="101">
        <f>+'Ark1'!U3619</f>
        <v>6.0794797326776164</v>
      </c>
      <c r="I737" s="101">
        <f>+'Ark1'!Y3619</f>
        <v>130.51004608294943</v>
      </c>
      <c r="J737" s="101">
        <f>+'Ark1'!AA3619</f>
        <v>21.432359798716234</v>
      </c>
      <c r="K737" s="101">
        <f t="shared" si="22"/>
        <v>2.139508952179499</v>
      </c>
      <c r="L737" s="65">
        <f t="shared" si="23"/>
        <v>2.1743486973947896</v>
      </c>
      <c r="M737" s="39"/>
    </row>
    <row r="738" spans="1:13">
      <c r="A738" s="39"/>
      <c r="B738" s="47">
        <f>+'Ark1'!C3620</f>
        <v>2004</v>
      </c>
      <c r="C738" s="47">
        <f>+'Ark1'!M3620</f>
        <v>62</v>
      </c>
      <c r="D738" s="47">
        <f>+'Ark1'!Q3620</f>
        <v>411</v>
      </c>
      <c r="E738" s="65">
        <f>+'Ark1'!R3620</f>
        <v>777</v>
      </c>
      <c r="F738" s="65">
        <f>+'Ark1'!S3620</f>
        <v>777</v>
      </c>
      <c r="G738" s="101">
        <f>+'Ark1'!T3620</f>
        <v>4.7721410146173691</v>
      </c>
      <c r="H738" s="101">
        <f>+'Ark1'!U3620</f>
        <v>4.1975996420405872</v>
      </c>
      <c r="I738" s="101">
        <f>+'Ark1'!Y3620</f>
        <v>125.83088803088803</v>
      </c>
      <c r="J738" s="101">
        <f>+'Ark1'!AA3620</f>
        <v>23.645032039268997</v>
      </c>
      <c r="K738" s="101">
        <f t="shared" si="22"/>
        <v>2.0295304521110973</v>
      </c>
      <c r="L738" s="65">
        <f t="shared" si="23"/>
        <v>1.8905109489051095</v>
      </c>
      <c r="M738" s="39"/>
    </row>
    <row r="739" spans="1:13">
      <c r="A739" s="39"/>
      <c r="B739" s="47">
        <f>+'Ark1'!C3621</f>
        <v>2004</v>
      </c>
      <c r="C739" s="47">
        <f>+'Ark1'!M3621</f>
        <v>63</v>
      </c>
      <c r="D739" s="47">
        <f>+'Ark1'!Q3621</f>
        <v>257</v>
      </c>
      <c r="E739" s="65">
        <f>+'Ark1'!R3621</f>
        <v>420</v>
      </c>
      <c r="F739" s="65">
        <f>+'Ark1'!S3621</f>
        <v>420</v>
      </c>
      <c r="G739" s="101">
        <f>+'Ark1'!T3621</f>
        <v>2.5795356835769558</v>
      </c>
      <c r="H739" s="101">
        <f>+'Ark1'!U3621</f>
        <v>2.2486708541369471</v>
      </c>
      <c r="I739" s="101">
        <f>+'Ark1'!Y3621</f>
        <v>124.70499999999998</v>
      </c>
      <c r="J739" s="101">
        <f>+'Ark1'!AA3621</f>
        <v>22.482742561690475</v>
      </c>
      <c r="K739" s="101">
        <f t="shared" si="22"/>
        <v>1.9794444444444441</v>
      </c>
      <c r="L739" s="65">
        <f t="shared" si="23"/>
        <v>1.6342412451361867</v>
      </c>
      <c r="M739" s="39"/>
    </row>
    <row r="740" spans="1:13">
      <c r="A740" s="39"/>
      <c r="B740" s="47">
        <f>+'Ark1'!C3622</f>
        <v>2004</v>
      </c>
      <c r="C740" s="47">
        <f>+'Ark1'!M3622</f>
        <v>64</v>
      </c>
      <c r="D740" s="47">
        <f>+'Ark1'!Q3622</f>
        <v>145</v>
      </c>
      <c r="E740" s="65">
        <f>+'Ark1'!R3622</f>
        <v>200</v>
      </c>
      <c r="F740" s="65">
        <f>+'Ark1'!S3622</f>
        <v>200</v>
      </c>
      <c r="G740" s="101">
        <f>+'Ark1'!T3622</f>
        <v>1.2283503255128363</v>
      </c>
      <c r="H740" s="101">
        <f>+'Ark1'!U3622</f>
        <v>1.0797815527082093</v>
      </c>
      <c r="I740" s="101">
        <f>+'Ark1'!Y3622</f>
        <v>125.75149999999998</v>
      </c>
      <c r="J740" s="101">
        <f>+'Ark1'!AA3622</f>
        <v>21.738803963189923</v>
      </c>
      <c r="K740" s="101">
        <f t="shared" si="22"/>
        <v>1.9648671874999997</v>
      </c>
      <c r="L740" s="65">
        <f t="shared" si="23"/>
        <v>1.3793103448275863</v>
      </c>
      <c r="M740" s="39"/>
    </row>
    <row r="741" spans="1:13">
      <c r="A741" s="39"/>
      <c r="B741" s="47">
        <f>+'Ark1'!C3623</f>
        <v>2004</v>
      </c>
      <c r="C741" s="47">
        <f>+'Ark1'!M3623</f>
        <v>65</v>
      </c>
      <c r="D741" s="47">
        <f>+'Ark1'!Q3623</f>
        <v>92</v>
      </c>
      <c r="E741" s="65">
        <f>+'Ark1'!R3623</f>
        <v>125</v>
      </c>
      <c r="F741" s="65">
        <f>+'Ark1'!S3623</f>
        <v>125</v>
      </c>
      <c r="G741" s="101">
        <f>+'Ark1'!T3623</f>
        <v>0.76771895344552255</v>
      </c>
      <c r="H741" s="101">
        <f>+'Ark1'!U3623</f>
        <v>0.6860545321390249</v>
      </c>
      <c r="I741" s="101">
        <f>+'Ark1'!Y3623</f>
        <v>127.83680000000003</v>
      </c>
      <c r="J741" s="101">
        <f>+'Ark1'!AA3623</f>
        <v>20.269186608248276</v>
      </c>
      <c r="K741" s="101">
        <f t="shared" si="22"/>
        <v>1.9667200000000005</v>
      </c>
      <c r="L741" s="65">
        <f t="shared" si="23"/>
        <v>1.3586956521739131</v>
      </c>
      <c r="M741" s="39"/>
    </row>
    <row r="742" spans="1:13">
      <c r="A742" s="39"/>
      <c r="B742" s="47">
        <f>+'Ark1'!C3624</f>
        <v>2004</v>
      </c>
      <c r="C742" s="47">
        <f>+'Ark1'!M3624</f>
        <v>66</v>
      </c>
      <c r="D742" s="47">
        <f>+'Ark1'!Q3624</f>
        <v>0</v>
      </c>
      <c r="E742" s="65">
        <f>+'Ark1'!R3624</f>
        <v>0</v>
      </c>
      <c r="F742" s="65">
        <f>+'Ark1'!S3624</f>
        <v>0</v>
      </c>
      <c r="G742" s="101">
        <f>+'Ark1'!T3624</f>
        <v>0</v>
      </c>
      <c r="H742" s="101">
        <f>+'Ark1'!U3624</f>
        <v>0</v>
      </c>
      <c r="I742" s="101">
        <f>+'Ark1'!Y3624</f>
        <v>0</v>
      </c>
      <c r="J742" s="101">
        <f>+'Ark1'!AA3624</f>
        <v>0</v>
      </c>
      <c r="K742" s="101">
        <f t="shared" si="22"/>
        <v>0</v>
      </c>
      <c r="L742" s="65" t="e">
        <f t="shared" si="23"/>
        <v>#DIV/0!</v>
      </c>
      <c r="M742" s="39"/>
    </row>
    <row r="743" spans="1:13">
      <c r="A743" s="39"/>
      <c r="B743" s="47">
        <f>+'Ark1'!C3625</f>
        <v>2004</v>
      </c>
      <c r="C743" s="47">
        <f>+'Ark1'!M3625</f>
        <v>67</v>
      </c>
      <c r="D743" s="47">
        <f>+'Ark1'!Q3625</f>
        <v>0</v>
      </c>
      <c r="E743" s="65">
        <f>+'Ark1'!R3625</f>
        <v>0</v>
      </c>
      <c r="F743" s="65">
        <f>+'Ark1'!S3625</f>
        <v>0</v>
      </c>
      <c r="G743" s="101">
        <f>+'Ark1'!T3625</f>
        <v>0</v>
      </c>
      <c r="H743" s="101">
        <f>+'Ark1'!U3625</f>
        <v>0</v>
      </c>
      <c r="I743" s="101">
        <f>+'Ark1'!Y3625</f>
        <v>0</v>
      </c>
      <c r="J743" s="101">
        <f>+'Ark1'!AA3625</f>
        <v>0</v>
      </c>
      <c r="K743" s="101">
        <f t="shared" si="22"/>
        <v>0</v>
      </c>
      <c r="L743" s="65" t="e">
        <f t="shared" si="23"/>
        <v>#DIV/0!</v>
      </c>
      <c r="M743" s="39"/>
    </row>
    <row r="744" spans="1:13">
      <c r="A744" s="39"/>
      <c r="B744" s="47">
        <f>+'Ark1'!C3626</f>
        <v>2004</v>
      </c>
      <c r="C744" s="47">
        <f>+'Ark1'!M3626</f>
        <v>68</v>
      </c>
      <c r="D744" s="47">
        <f>+'Ark1'!Q3626</f>
        <v>0</v>
      </c>
      <c r="E744" s="65">
        <f>+'Ark1'!R3626</f>
        <v>0</v>
      </c>
      <c r="F744" s="65">
        <f>+'Ark1'!S3626</f>
        <v>0</v>
      </c>
      <c r="G744" s="101">
        <f>+'Ark1'!T3626</f>
        <v>0</v>
      </c>
      <c r="H744" s="101">
        <f>+'Ark1'!U3626</f>
        <v>0</v>
      </c>
      <c r="I744" s="101">
        <f>+'Ark1'!Y3626</f>
        <v>0</v>
      </c>
      <c r="J744" s="101">
        <f>+'Ark1'!AA3626</f>
        <v>0</v>
      </c>
      <c r="K744" s="101">
        <f t="shared" si="22"/>
        <v>0</v>
      </c>
      <c r="L744" s="65" t="e">
        <f t="shared" si="23"/>
        <v>#DIV/0!</v>
      </c>
      <c r="M744" s="39"/>
    </row>
    <row r="745" spans="1:13">
      <c r="A745" s="39"/>
      <c r="B745" s="47">
        <f>+'Ark1'!C3627</f>
        <v>2003</v>
      </c>
      <c r="C745" s="47">
        <f>+'Ark1'!M3627</f>
        <v>0</v>
      </c>
      <c r="D745" s="47">
        <f>+'Ark1'!Q3627</f>
        <v>63</v>
      </c>
      <c r="E745" s="65">
        <f>+'Ark1'!R3627</f>
        <v>168</v>
      </c>
      <c r="F745" s="65">
        <f>+'Ark1'!S3627</f>
        <v>0</v>
      </c>
      <c r="G745" s="101">
        <f>+'Ark1'!T3627</f>
        <v>1.1308562197092085</v>
      </c>
      <c r="H745" s="101">
        <f>+'Ark1'!U3627</f>
        <v>0</v>
      </c>
      <c r="I745" s="101">
        <f>+'Ark1'!Y3627</f>
        <v>0</v>
      </c>
      <c r="J745" s="101">
        <f>+'Ark1'!AA3627</f>
        <v>0</v>
      </c>
      <c r="K745" s="101" t="e">
        <f t="shared" si="22"/>
        <v>#DIV/0!</v>
      </c>
      <c r="L745" s="65">
        <f t="shared" si="23"/>
        <v>2.6666666666666665</v>
      </c>
      <c r="M745" s="39"/>
    </row>
    <row r="746" spans="1:13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</row>
    <row r="747" spans="1:13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</row>
  </sheetData>
  <mergeCells count="1">
    <mergeCell ref="L5:M5"/>
  </mergeCells>
  <conditionalFormatting sqref="O36:P37 O105:P105">
    <cfRule type="cellIs" dxfId="59" priority="2" stopIfTrue="1" operator="lessThan">
      <formula>0</formula>
    </cfRule>
  </conditionalFormatting>
  <conditionalFormatting sqref="O82:P82">
    <cfRule type="cellIs" dxfId="58" priority="3" stopIfTrue="1" operator="greaterThan">
      <formula>0</formula>
    </cfRule>
  </conditionalFormatting>
  <conditionalFormatting sqref="O59:P59">
    <cfRule type="cellIs" dxfId="57" priority="4" stopIfTrue="1" operator="greaterThan">
      <formula>0</formula>
    </cfRule>
    <cfRule type="cellIs" dxfId="56" priority="5" stopIfTrue="1" operator="lessThan">
      <formula>0</formula>
    </cfRule>
  </conditionalFormatting>
  <conditionalFormatting sqref="O82:P82">
    <cfRule type="cellIs" dxfId="55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772A5-BEF6-4C74-8B3B-1FB5DE934D1F}">
  <dimension ref="A1"/>
  <sheetViews>
    <sheetView workbookViewId="0">
      <selection activeCell="A9" sqref="A9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I444"/>
  <sheetViews>
    <sheetView zoomScale="90" zoomScaleNormal="90" workbookViewId="0">
      <selection activeCell="W28" sqref="W28"/>
    </sheetView>
  </sheetViews>
  <sheetFormatPr baseColWidth="10" defaultRowHeight="15"/>
  <cols>
    <col min="1" max="1" width="2.90625" customWidth="1"/>
    <col min="2" max="2" width="6.08984375" customWidth="1"/>
    <col min="3" max="3" width="0.54296875" customWidth="1"/>
    <col min="4" max="4" width="10.54296875" customWidth="1"/>
    <col min="5" max="5" width="7.36328125" customWidth="1"/>
    <col min="6" max="6" width="5" customWidth="1"/>
    <col min="7" max="7" width="7.36328125" customWidth="1"/>
    <col min="8" max="8" width="6.08984375" customWidth="1"/>
    <col min="9" max="9" width="7.90625" customWidth="1"/>
    <col min="10" max="10" width="5.08984375" style="96" customWidth="1"/>
    <col min="11" max="11" width="4.36328125" customWidth="1"/>
    <col min="12" max="12" width="5.81640625" style="96" customWidth="1"/>
    <col min="13" max="13" width="7.81640625" customWidth="1"/>
    <col min="14" max="14" width="5.90625" style="96" customWidth="1"/>
    <col min="15" max="15" width="6.453125" customWidth="1"/>
    <col min="16" max="16" width="7.08984375" style="9" customWidth="1"/>
    <col min="17" max="17" width="5.90625" customWidth="1"/>
    <col min="18" max="18" width="7.6328125" customWidth="1"/>
    <col min="19" max="19" width="7.81640625" style="9" customWidth="1"/>
    <col min="20" max="20" width="6.6328125" style="96" customWidth="1"/>
    <col min="21" max="21" width="8.54296875" customWidth="1"/>
    <col min="22" max="22" width="9.453125" style="9" customWidth="1"/>
    <col min="23" max="23" width="8" style="9" customWidth="1"/>
    <col min="24" max="24" width="7.08984375" style="9" customWidth="1"/>
    <col min="25" max="25" width="7.1796875" style="1" customWidth="1"/>
    <col min="26" max="27" width="8.90625" style="1" customWidth="1"/>
    <col min="28" max="28" width="8.1796875" style="96" customWidth="1"/>
    <col min="29" max="29" width="8.08984375" style="1" customWidth="1"/>
    <col min="30" max="31" width="10.90625" style="1"/>
    <col min="33" max="33" width="14" customWidth="1"/>
    <col min="34" max="34" width="12.54296875" customWidth="1"/>
    <col min="35" max="35" width="10.90625" customWidth="1"/>
  </cols>
  <sheetData>
    <row r="1" spans="1:35">
      <c r="A1" s="39"/>
      <c r="B1" s="39"/>
      <c r="C1" s="39"/>
      <c r="D1" s="39"/>
      <c r="E1" s="39"/>
      <c r="F1" s="39"/>
      <c r="G1" s="39"/>
      <c r="H1" s="39"/>
      <c r="I1" s="39"/>
      <c r="J1" s="100"/>
      <c r="K1" s="39"/>
      <c r="L1" s="100"/>
      <c r="M1" s="39"/>
      <c r="N1" s="100"/>
      <c r="O1" s="39"/>
      <c r="P1" s="64"/>
      <c r="Q1" s="39"/>
      <c r="R1" s="39"/>
      <c r="S1" s="64"/>
      <c r="T1" s="100"/>
      <c r="U1" s="39"/>
      <c r="V1" s="4"/>
      <c r="W1" s="4"/>
      <c r="X1" s="4"/>
      <c r="Y1" s="4"/>
      <c r="Z1" s="4"/>
      <c r="AA1"/>
      <c r="AB1"/>
      <c r="AC1"/>
      <c r="AD1"/>
      <c r="AE1"/>
    </row>
    <row r="2" spans="1:35" s="126" customFormat="1" ht="31.8">
      <c r="A2" s="144"/>
      <c r="B2" s="145" t="s">
        <v>461</v>
      </c>
      <c r="C2" s="144"/>
      <c r="D2" s="144"/>
      <c r="E2" s="144"/>
      <c r="F2" s="144"/>
      <c r="G2" s="144"/>
      <c r="H2" s="144"/>
      <c r="I2" s="145" t="s">
        <v>502</v>
      </c>
      <c r="J2" s="147"/>
      <c r="K2" s="144"/>
      <c r="L2" s="144"/>
      <c r="M2" s="147" t="str">
        <f>+År!B2</f>
        <v>Skålda purke</v>
      </c>
      <c r="N2" s="147"/>
      <c r="O2" s="144"/>
      <c r="P2" s="151"/>
      <c r="Q2" s="145"/>
      <c r="R2" s="144"/>
      <c r="S2" s="151"/>
      <c r="T2" s="144"/>
      <c r="U2" s="150"/>
      <c r="V2" s="4"/>
      <c r="W2" s="4"/>
      <c r="X2" s="4"/>
      <c r="Y2" s="4"/>
      <c r="Z2" s="4"/>
      <c r="AA2" s="4"/>
      <c r="AB2"/>
      <c r="AC2"/>
      <c r="AD2"/>
      <c r="AE2"/>
      <c r="AF2"/>
      <c r="AG2"/>
      <c r="AH2"/>
      <c r="AI2"/>
    </row>
    <row r="3" spans="1:35">
      <c r="A3" s="39"/>
      <c r="B3" s="39"/>
      <c r="C3" s="39"/>
      <c r="D3" s="39"/>
      <c r="E3" s="39"/>
      <c r="F3" s="39"/>
      <c r="G3" s="39"/>
      <c r="H3" s="39"/>
      <c r="I3" s="39"/>
      <c r="J3" s="100"/>
      <c r="K3" s="39"/>
      <c r="L3" s="100"/>
      <c r="M3" s="39"/>
      <c r="N3" s="100"/>
      <c r="O3" s="39"/>
      <c r="P3" s="64"/>
      <c r="Q3" s="39"/>
      <c r="R3" s="39"/>
      <c r="S3" s="64"/>
      <c r="T3" s="100"/>
      <c r="U3" s="39"/>
      <c r="V3" s="4"/>
      <c r="W3" s="4"/>
      <c r="X3" s="4"/>
      <c r="Y3" s="4"/>
      <c r="Z3" s="4"/>
      <c r="AA3"/>
      <c r="AB3"/>
      <c r="AC3"/>
      <c r="AD3"/>
      <c r="AE3"/>
    </row>
    <row r="4" spans="1:35">
      <c r="A4" s="39"/>
      <c r="B4" s="39"/>
      <c r="C4" s="39"/>
      <c r="D4" s="39"/>
      <c r="E4" s="39"/>
      <c r="F4" s="39"/>
      <c r="G4" s="39"/>
      <c r="H4" s="39"/>
      <c r="I4" s="39"/>
      <c r="J4" s="100"/>
      <c r="K4" s="39"/>
      <c r="L4" s="100"/>
      <c r="M4" s="39"/>
      <c r="N4" s="100"/>
      <c r="O4" s="39"/>
      <c r="P4" s="64"/>
      <c r="Q4" s="39"/>
      <c r="R4" s="39"/>
      <c r="S4" s="64"/>
      <c r="T4" s="100"/>
      <c r="U4" s="39"/>
      <c r="V4" s="4"/>
      <c r="W4" s="4"/>
      <c r="X4" s="4"/>
      <c r="Y4" s="4"/>
      <c r="Z4" s="4"/>
      <c r="AA4"/>
      <c r="AB4"/>
      <c r="AC4"/>
      <c r="AD4"/>
      <c r="AE4"/>
    </row>
    <row r="5" spans="1:35" s="137" customFormat="1" ht="19.8">
      <c r="A5" s="157"/>
      <c r="B5" s="157"/>
      <c r="C5" s="157"/>
      <c r="D5" s="157"/>
      <c r="E5" s="142" t="s">
        <v>8</v>
      </c>
      <c r="F5" s="142"/>
      <c r="G5" s="136">
        <f>+År!R2</f>
        <v>24</v>
      </c>
      <c r="H5" s="142"/>
      <c r="I5" s="157"/>
      <c r="J5" s="166" t="s">
        <v>453</v>
      </c>
      <c r="K5" s="142"/>
      <c r="L5" s="158"/>
      <c r="M5" s="157"/>
      <c r="N5" s="166"/>
      <c r="O5" s="319">
        <f>SUM(G12:G29)</f>
        <v>14101</v>
      </c>
      <c r="P5" s="318"/>
      <c r="Q5" s="142"/>
      <c r="R5" s="39"/>
      <c r="S5" s="159"/>
      <c r="T5" s="157"/>
      <c r="U5" s="158"/>
      <c r="V5" s="4"/>
      <c r="W5" s="4"/>
      <c r="X5" s="4"/>
      <c r="Y5" s="4"/>
      <c r="Z5" s="4"/>
      <c r="AA5"/>
      <c r="AB5"/>
      <c r="AC5"/>
      <c r="AD5"/>
      <c r="AE5"/>
      <c r="AF5"/>
      <c r="AG5"/>
      <c r="AH5"/>
    </row>
    <row r="6" spans="1:35" ht="15.6">
      <c r="A6" s="45"/>
      <c r="B6" s="45"/>
      <c r="C6" s="39"/>
      <c r="D6" s="39"/>
      <c r="E6" s="39"/>
      <c r="F6" s="39"/>
      <c r="G6" s="39"/>
      <c r="H6" s="39"/>
      <c r="I6" s="39"/>
      <c r="J6" s="100"/>
      <c r="K6" s="39"/>
      <c r="L6" s="100"/>
      <c r="M6" s="39"/>
      <c r="N6" s="100"/>
      <c r="O6" s="45"/>
      <c r="P6" s="64"/>
      <c r="Q6" s="39"/>
      <c r="R6" s="39"/>
      <c r="S6" s="64"/>
      <c r="T6" s="100"/>
      <c r="U6" s="39"/>
      <c r="V6" s="4"/>
      <c r="W6" s="4"/>
      <c r="X6" s="4"/>
      <c r="Y6" s="4"/>
      <c r="Z6" s="4"/>
      <c r="AA6"/>
      <c r="AB6"/>
      <c r="AC6"/>
      <c r="AD6"/>
      <c r="AE6"/>
      <c r="AI6" s="5"/>
    </row>
    <row r="7" spans="1:35" ht="15.6">
      <c r="A7" s="45"/>
      <c r="B7" s="45"/>
      <c r="C7" s="39"/>
      <c r="D7" s="39"/>
      <c r="E7" s="39"/>
      <c r="F7" s="39"/>
      <c r="G7" s="39"/>
      <c r="H7" s="39"/>
      <c r="I7" s="39"/>
      <c r="J7" s="100"/>
      <c r="K7" s="39"/>
      <c r="L7" s="100"/>
      <c r="M7" s="39"/>
      <c r="N7" s="100"/>
      <c r="O7" s="45"/>
      <c r="P7" s="64"/>
      <c r="Q7" s="39"/>
      <c r="R7" s="39"/>
      <c r="S7" s="64"/>
      <c r="T7" s="100"/>
      <c r="U7" s="39"/>
      <c r="V7" s="4"/>
      <c r="W7" s="4"/>
      <c r="X7" s="4"/>
      <c r="Y7" s="4"/>
      <c r="Z7" s="4"/>
      <c r="AA7"/>
      <c r="AB7"/>
      <c r="AC7"/>
      <c r="AD7"/>
      <c r="AE7"/>
      <c r="AI7" s="5"/>
    </row>
    <row r="8" spans="1:35" ht="15.6">
      <c r="A8" s="45"/>
      <c r="B8" s="45"/>
      <c r="C8" s="39"/>
      <c r="D8" s="39"/>
      <c r="E8" s="39"/>
      <c r="F8" s="39"/>
      <c r="G8" s="39"/>
      <c r="H8" s="39"/>
      <c r="I8" s="39"/>
      <c r="J8" s="100"/>
      <c r="K8" s="39"/>
      <c r="L8" s="100"/>
      <c r="M8" s="39"/>
      <c r="N8" s="100"/>
      <c r="O8" s="45"/>
      <c r="P8" s="64"/>
      <c r="Q8" s="39"/>
      <c r="R8" s="39"/>
      <c r="S8" s="82" t="s">
        <v>546</v>
      </c>
      <c r="T8" s="148" t="s">
        <v>3</v>
      </c>
      <c r="U8" s="39"/>
      <c r="V8" s="4"/>
      <c r="W8" s="4"/>
      <c r="X8" s="4"/>
      <c r="Y8" s="4"/>
      <c r="Z8" s="4"/>
      <c r="AA8"/>
      <c r="AB8"/>
      <c r="AC8"/>
      <c r="AD8"/>
      <c r="AE8"/>
      <c r="AI8" s="5"/>
    </row>
    <row r="9" spans="1:35" ht="15.6">
      <c r="A9" s="39"/>
      <c r="B9" s="39"/>
      <c r="C9" s="39"/>
      <c r="D9" s="39"/>
      <c r="E9" s="34" t="s">
        <v>3</v>
      </c>
      <c r="F9" s="39"/>
      <c r="G9" s="39"/>
      <c r="H9" s="39"/>
      <c r="I9" s="72" t="s">
        <v>3</v>
      </c>
      <c r="J9" s="100"/>
      <c r="K9" s="39"/>
      <c r="L9" s="100"/>
      <c r="M9" s="39"/>
      <c r="N9" s="100"/>
      <c r="O9" s="45"/>
      <c r="P9" s="72" t="s">
        <v>18</v>
      </c>
      <c r="Q9" s="39"/>
      <c r="R9" s="78" t="s">
        <v>476</v>
      </c>
      <c r="S9" s="72" t="s">
        <v>547</v>
      </c>
      <c r="T9" s="95" t="s">
        <v>11</v>
      </c>
      <c r="U9" s="39"/>
      <c r="V9" s="4"/>
      <c r="W9" s="4"/>
      <c r="X9" s="4"/>
      <c r="Y9" s="4"/>
      <c r="Z9" s="4"/>
      <c r="AA9"/>
      <c r="AB9"/>
      <c r="AC9"/>
      <c r="AD9"/>
      <c r="AE9"/>
    </row>
    <row r="10" spans="1:35" ht="15.6">
      <c r="A10" s="39"/>
      <c r="B10" s="39"/>
      <c r="C10" s="39"/>
      <c r="D10" s="39"/>
      <c r="E10" s="34" t="s">
        <v>526</v>
      </c>
      <c r="F10" s="34"/>
      <c r="G10" s="72" t="s">
        <v>3</v>
      </c>
      <c r="H10" s="34"/>
      <c r="I10" s="72" t="s">
        <v>482</v>
      </c>
      <c r="J10" s="95" t="s">
        <v>3</v>
      </c>
      <c r="K10" s="39"/>
      <c r="L10" s="95" t="s">
        <v>1</v>
      </c>
      <c r="M10" s="78" t="s">
        <v>18</v>
      </c>
      <c r="N10" s="100"/>
      <c r="O10" s="78" t="s">
        <v>476</v>
      </c>
      <c r="P10" s="72" t="s">
        <v>480</v>
      </c>
      <c r="Q10" s="39"/>
      <c r="R10" s="78" t="s">
        <v>480</v>
      </c>
      <c r="S10" s="72" t="s">
        <v>551</v>
      </c>
      <c r="T10" s="95" t="s">
        <v>533</v>
      </c>
      <c r="U10" s="39"/>
      <c r="V10" s="4"/>
      <c r="W10" s="52"/>
      <c r="X10" s="4"/>
      <c r="Z10" s="5"/>
      <c r="AA10"/>
      <c r="AB10"/>
      <c r="AC10"/>
      <c r="AD10"/>
      <c r="AE10"/>
    </row>
    <row r="11" spans="1:35" ht="15.6">
      <c r="A11" s="39"/>
      <c r="B11" s="45" t="s">
        <v>63</v>
      </c>
      <c r="C11" s="45" t="s">
        <v>462</v>
      </c>
      <c r="D11" s="42"/>
      <c r="E11" s="34" t="s">
        <v>505</v>
      </c>
      <c r="F11" s="118" t="s">
        <v>532</v>
      </c>
      <c r="G11" s="72" t="s">
        <v>11</v>
      </c>
      <c r="H11" s="118" t="s">
        <v>532</v>
      </c>
      <c r="I11" s="72" t="s">
        <v>475</v>
      </c>
      <c r="J11" s="95" t="s">
        <v>444</v>
      </c>
      <c r="K11" s="118" t="s">
        <v>532</v>
      </c>
      <c r="L11" s="95" t="s">
        <v>444</v>
      </c>
      <c r="M11" s="78" t="s">
        <v>475</v>
      </c>
      <c r="N11" s="130" t="s">
        <v>532</v>
      </c>
      <c r="O11" s="78" t="s">
        <v>478</v>
      </c>
      <c r="P11" s="72" t="s">
        <v>477</v>
      </c>
      <c r="Q11" s="118" t="s">
        <v>532</v>
      </c>
      <c r="R11" s="78" t="s">
        <v>477</v>
      </c>
      <c r="S11" s="72" t="s">
        <v>475</v>
      </c>
      <c r="T11" s="95" t="s">
        <v>540</v>
      </c>
      <c r="U11" s="39"/>
      <c r="V11" s="4"/>
      <c r="W11" s="52"/>
      <c r="X11" s="4"/>
      <c r="Z11" s="5"/>
      <c r="AA11"/>
      <c r="AB11"/>
      <c r="AC11"/>
      <c r="AD11"/>
      <c r="AE11"/>
    </row>
    <row r="12" spans="1:35" ht="15.6">
      <c r="A12" s="39"/>
      <c r="B12" s="47">
        <f>+'Ark1'!C3908</f>
        <v>2024</v>
      </c>
      <c r="C12" s="47">
        <f>+'Ark1'!N3908</f>
        <v>70</v>
      </c>
      <c r="D12" s="48" t="s">
        <v>509</v>
      </c>
      <c r="E12" s="47">
        <f>+'Ark1'!Q3908</f>
        <v>11</v>
      </c>
      <c r="F12" s="60">
        <f t="shared" ref="F12:F29" si="0">+E12-E31</f>
        <v>4</v>
      </c>
      <c r="G12" s="199">
        <f>+'Ark1'!R3908</f>
        <v>13</v>
      </c>
      <c r="H12" s="60">
        <f t="shared" ref="H12:H29" si="1">+G12-G31</f>
        <v>5</v>
      </c>
      <c r="I12" s="65">
        <f>+'Ark1'!S3908</f>
        <v>13</v>
      </c>
      <c r="J12" s="101">
        <f>+'Ark1'!T3908</f>
        <v>9.2178969013684997E-2</v>
      </c>
      <c r="K12" s="98">
        <f t="shared" ref="K12:K29" si="2">+J12-J31</f>
        <v>3.734689224877754E-2</v>
      </c>
      <c r="L12" s="101">
        <f>+'Ark1'!U3908</f>
        <v>4.5496440052783797E-2</v>
      </c>
      <c r="M12" s="201">
        <f>+'Ark1'!W3908</f>
        <v>62</v>
      </c>
      <c r="N12" s="98">
        <f t="shared" ref="N12:N29" si="3">+M12-M31</f>
        <v>0</v>
      </c>
      <c r="O12" s="49">
        <f>+'Ark1'!AB3908</f>
        <v>4.803844614152613</v>
      </c>
      <c r="P12" s="199">
        <f>+'Ark1'!Y3908</f>
        <v>75.638461538461556</v>
      </c>
      <c r="Q12" s="98">
        <f t="shared" ref="Q12:Q29" si="4">+P12-P31</f>
        <v>-1.1240384615384329</v>
      </c>
      <c r="R12" s="49">
        <f>+'Ark1'!AA3908</f>
        <v>3.1433785012889524</v>
      </c>
      <c r="S12" s="65">
        <f>+'Ark1'!AC3908</f>
        <v>-31.227088383497087</v>
      </c>
      <c r="T12" s="101">
        <f>+G12/E12</f>
        <v>1.1818181818181819</v>
      </c>
      <c r="U12" s="39"/>
      <c r="V12" s="4"/>
      <c r="W12" s="52"/>
      <c r="X12" s="4"/>
      <c r="Z12" s="5"/>
      <c r="AA12"/>
      <c r="AB12"/>
      <c r="AC12"/>
      <c r="AD12"/>
      <c r="AE12"/>
    </row>
    <row r="13" spans="1:35" ht="15.6">
      <c r="A13" s="39"/>
      <c r="B13" s="47">
        <f>+'Ark1'!C3909</f>
        <v>2024</v>
      </c>
      <c r="C13" s="47">
        <f>+'Ark1'!N3909</f>
        <v>80</v>
      </c>
      <c r="D13" s="48" t="s">
        <v>510</v>
      </c>
      <c r="E13" s="47">
        <f>+'Ark1'!Q3909</f>
        <v>36</v>
      </c>
      <c r="F13" s="60">
        <f t="shared" si="0"/>
        <v>5</v>
      </c>
      <c r="G13" s="199">
        <f>+'Ark1'!R3909</f>
        <v>61</v>
      </c>
      <c r="H13" s="60">
        <f t="shared" si="1"/>
        <v>21</v>
      </c>
      <c r="I13" s="65">
        <f>+'Ark1'!S3909</f>
        <v>61</v>
      </c>
      <c r="J13" s="101">
        <f>+'Ark1'!T3909</f>
        <v>0.43253208537190674</v>
      </c>
      <c r="K13" s="98">
        <f t="shared" si="2"/>
        <v>0.15837170154736946</v>
      </c>
      <c r="L13" s="101">
        <f>+'Ark1'!U3909</f>
        <v>0.2438753546529166</v>
      </c>
      <c r="M13" s="201">
        <f>+'Ark1'!W3909</f>
        <v>62.032786885245905</v>
      </c>
      <c r="N13" s="98">
        <f t="shared" si="3"/>
        <v>-4.2213114754098058E-2</v>
      </c>
      <c r="O13" s="49">
        <f>+'Ark1'!AB3909</f>
        <v>3.9379082952078543</v>
      </c>
      <c r="P13" s="199">
        <f>+'Ark1'!Y3909</f>
        <v>86.406557377049182</v>
      </c>
      <c r="Q13" s="98">
        <f t="shared" si="4"/>
        <v>-0.22844262295083695</v>
      </c>
      <c r="R13" s="49">
        <f>+'Ark1'!AA3909</f>
        <v>2.4650919480373599</v>
      </c>
      <c r="S13" s="65">
        <f>+'Ark1'!AC3909</f>
        <v>21.782965281184936</v>
      </c>
      <c r="T13" s="101">
        <f t="shared" ref="T13:T31" si="5">+G13/E13</f>
        <v>1.6944444444444444</v>
      </c>
      <c r="U13" s="39"/>
      <c r="V13" s="4"/>
      <c r="W13" s="52"/>
      <c r="X13" s="4"/>
      <c r="Z13" s="5"/>
      <c r="AA13"/>
      <c r="AB13"/>
      <c r="AC13"/>
      <c r="AD13"/>
      <c r="AE13"/>
    </row>
    <row r="14" spans="1:35" ht="15.6">
      <c r="A14" s="39"/>
      <c r="B14" s="47">
        <f>+'Ark1'!C3910</f>
        <v>2024</v>
      </c>
      <c r="C14" s="47">
        <f>+'Ark1'!N3910</f>
        <v>90</v>
      </c>
      <c r="D14" s="48" t="s">
        <v>511</v>
      </c>
      <c r="E14" s="47">
        <f>+'Ark1'!Q3910</f>
        <v>77</v>
      </c>
      <c r="F14" s="60">
        <f t="shared" si="0"/>
        <v>0</v>
      </c>
      <c r="G14" s="199">
        <f>+'Ark1'!R3910</f>
        <v>214</v>
      </c>
      <c r="H14" s="60">
        <f t="shared" si="1"/>
        <v>31</v>
      </c>
      <c r="I14" s="65">
        <f>+'Ark1'!S3910</f>
        <v>213</v>
      </c>
      <c r="J14" s="101">
        <f>+'Ark1'!T3910</f>
        <v>1.517407643763738</v>
      </c>
      <c r="K14" s="98">
        <f t="shared" si="2"/>
        <v>0.2631238877664801</v>
      </c>
      <c r="L14" s="101">
        <f>+'Ark1'!U3910</f>
        <v>0.94815636006270321</v>
      </c>
      <c r="M14" s="201">
        <f>+'Ark1'!W3910</f>
        <v>61.906103286384962</v>
      </c>
      <c r="N14" s="98">
        <f t="shared" si="3"/>
        <v>-0.32340491033634322</v>
      </c>
      <c r="O14" s="49">
        <f>+'Ark1'!AB3910</f>
        <v>3.147487309731186</v>
      </c>
      <c r="P14" s="199">
        <f>+'Ark1'!Y3910</f>
        <v>95.757943925233619</v>
      </c>
      <c r="Q14" s="98">
        <f t="shared" si="4"/>
        <v>-0.38467902558608102</v>
      </c>
      <c r="R14" s="49">
        <f>+'Ark1'!AA3910</f>
        <v>2.7119523148168878</v>
      </c>
      <c r="S14" s="65">
        <f>+'Ark1'!AC3910</f>
        <v>6.67444226443817</v>
      </c>
      <c r="T14" s="101">
        <f t="shared" si="5"/>
        <v>2.779220779220779</v>
      </c>
      <c r="U14" s="39"/>
      <c r="V14" s="4"/>
      <c r="W14" s="52"/>
      <c r="X14" s="4"/>
      <c r="Z14" s="5"/>
      <c r="AA14"/>
      <c r="AB14"/>
      <c r="AC14"/>
      <c r="AD14"/>
      <c r="AE14"/>
    </row>
    <row r="15" spans="1:35" ht="15.6">
      <c r="A15" s="39"/>
      <c r="B15" s="47">
        <f>+'Ark1'!C3911</f>
        <v>2024</v>
      </c>
      <c r="C15" s="47">
        <f>+'Ark1'!N3911</f>
        <v>100</v>
      </c>
      <c r="D15" s="48" t="s">
        <v>486</v>
      </c>
      <c r="E15" s="47">
        <f>+'Ark1'!Q3911</f>
        <v>140</v>
      </c>
      <c r="F15" s="60">
        <f t="shared" si="0"/>
        <v>7</v>
      </c>
      <c r="G15" s="199">
        <f>+'Ark1'!R3911</f>
        <v>549</v>
      </c>
      <c r="H15" s="60">
        <f t="shared" si="1"/>
        <v>91</v>
      </c>
      <c r="I15" s="65">
        <f>+'Ark1'!S3911</f>
        <v>546</v>
      </c>
      <c r="J15" s="101">
        <f>+'Ark1'!T3911</f>
        <v>3.8927887683471591</v>
      </c>
      <c r="K15" s="98">
        <f t="shared" si="2"/>
        <v>0.75365237355620662</v>
      </c>
      <c r="L15" s="101">
        <f>+'Ark1'!U3911</f>
        <v>2.6592629882087704</v>
      </c>
      <c r="M15" s="201">
        <f>+'Ark1'!W3911</f>
        <v>61.965201465201488</v>
      </c>
      <c r="N15" s="98">
        <f t="shared" si="3"/>
        <v>-1.8315018314893905E-3</v>
      </c>
      <c r="O15" s="49">
        <f>+'Ark1'!AB3911</f>
        <v>0</v>
      </c>
      <c r="P15" s="199">
        <f>+'Ark1'!Y3911</f>
        <v>104.68816029143893</v>
      </c>
      <c r="Q15" s="98">
        <f t="shared" si="4"/>
        <v>-0.31751656445631227</v>
      </c>
      <c r="R15" s="49">
        <f>+'Ark1'!AA3911</f>
        <v>6.98979992053206</v>
      </c>
      <c r="S15" s="65">
        <f>+'Ark1'!AC3911</f>
        <v>0</v>
      </c>
      <c r="T15" s="101">
        <f t="shared" si="5"/>
        <v>3.9214285714285713</v>
      </c>
      <c r="U15" s="39"/>
      <c r="V15" s="4"/>
      <c r="W15" s="52"/>
      <c r="X15" s="4"/>
      <c r="Z15" s="5"/>
      <c r="AA15"/>
      <c r="AB15" s="2"/>
      <c r="AC15" s="2"/>
      <c r="AD15" s="2"/>
      <c r="AE15"/>
    </row>
    <row r="16" spans="1:35" ht="15.6">
      <c r="A16" s="39"/>
      <c r="B16" s="47">
        <f>+'Ark1'!C3912</f>
        <v>2024</v>
      </c>
      <c r="C16" s="47">
        <f>+'Ark1'!N3912</f>
        <v>110</v>
      </c>
      <c r="D16" s="48" t="s">
        <v>512</v>
      </c>
      <c r="E16" s="47">
        <f>+'Ark1'!Q3912</f>
        <v>180</v>
      </c>
      <c r="F16" s="60">
        <f t="shared" si="0"/>
        <v>-16</v>
      </c>
      <c r="G16" s="199">
        <f>+'Ark1'!R3912</f>
        <v>889</v>
      </c>
      <c r="H16" s="60">
        <f t="shared" si="1"/>
        <v>19</v>
      </c>
      <c r="I16" s="65">
        <f>+'Ark1'!S3912</f>
        <v>887</v>
      </c>
      <c r="J16" s="101">
        <f>+'Ark1'!T3912</f>
        <v>6.30362334255123</v>
      </c>
      <c r="K16" s="98">
        <f t="shared" si="2"/>
        <v>0.34063499436754086</v>
      </c>
      <c r="L16" s="101">
        <f>+'Ark1'!U3912</f>
        <v>4.7385932702469082</v>
      </c>
      <c r="M16" s="201">
        <f>+'Ark1'!W3912</f>
        <v>61.418263810597523</v>
      </c>
      <c r="N16" s="98">
        <f t="shared" si="3"/>
        <v>-0.23651179354518348</v>
      </c>
      <c r="O16" s="49">
        <f>+'Ark1'!AB3912</f>
        <v>3.0607940342018889</v>
      </c>
      <c r="P16" s="199">
        <f>+'Ark1'!Y3912</f>
        <v>115.20101237345337</v>
      </c>
      <c r="Q16" s="98">
        <f t="shared" si="4"/>
        <v>-0.3432405001098715</v>
      </c>
      <c r="R16" s="49">
        <f>+'Ark1'!AA3912</f>
        <v>2.9034044237176442</v>
      </c>
      <c r="S16" s="65">
        <f>+'Ark1'!AC3912</f>
        <v>-1.8108975377137204</v>
      </c>
      <c r="T16" s="101">
        <f t="shared" si="5"/>
        <v>4.9388888888888891</v>
      </c>
      <c r="U16" s="39"/>
      <c r="V16" s="4"/>
      <c r="W16" s="52"/>
      <c r="X16" s="4"/>
      <c r="Y16" s="11"/>
      <c r="Z16" s="5"/>
      <c r="AA16"/>
      <c r="AB16" s="2"/>
      <c r="AC16" s="2"/>
      <c r="AD16" s="4"/>
      <c r="AE16" s="4"/>
      <c r="AF16" s="4"/>
    </row>
    <row r="17" spans="1:32" ht="15.6">
      <c r="A17" s="39"/>
      <c r="B17" s="47">
        <f>+'Ark1'!C3913</f>
        <v>2024</v>
      </c>
      <c r="C17" s="47">
        <f>+'Ark1'!N3913</f>
        <v>120</v>
      </c>
      <c r="D17" s="48" t="s">
        <v>513</v>
      </c>
      <c r="E17" s="47">
        <f>+'Ark1'!Q3913</f>
        <v>311</v>
      </c>
      <c r="F17" s="60">
        <f t="shared" si="0"/>
        <v>-30</v>
      </c>
      <c r="G17" s="199">
        <f>+'Ark1'!R3913</f>
        <v>1561</v>
      </c>
      <c r="H17" s="60">
        <f t="shared" si="1"/>
        <v>-163</v>
      </c>
      <c r="I17" s="65">
        <f>+'Ark1'!S3913</f>
        <v>1558</v>
      </c>
      <c r="J17" s="101">
        <f>+'Ark1'!T3913</f>
        <v>11.068566971566332</v>
      </c>
      <c r="K17" s="98">
        <f t="shared" si="2"/>
        <v>-0.74774557127122776</v>
      </c>
      <c r="L17" s="101">
        <f>+'Ark1'!U3913</f>
        <v>9.0555405437918743</v>
      </c>
      <c r="M17" s="201">
        <f>+'Ark1'!W3913</f>
        <v>60.189345314505779</v>
      </c>
      <c r="N17" s="98">
        <f t="shared" si="3"/>
        <v>-1.6930106760923991E-2</v>
      </c>
      <c r="O17" s="49">
        <f>+'Ark1'!AB3913</f>
        <v>3.6560343784304128</v>
      </c>
      <c r="P17" s="199">
        <f>+'Ark1'!Y3913</f>
        <v>125.37764253683537</v>
      </c>
      <c r="Q17" s="98">
        <f t="shared" si="4"/>
        <v>-1.7543078013730451E-2</v>
      </c>
      <c r="R17" s="49">
        <f>+'Ark1'!AA3913</f>
        <v>2.7857011377975174</v>
      </c>
      <c r="S17" s="65">
        <f>+'Ark1'!AC3913</f>
        <v>-9.7753912243879384</v>
      </c>
      <c r="T17" s="101">
        <f t="shared" si="5"/>
        <v>5.019292604501608</v>
      </c>
      <c r="U17" s="39"/>
      <c r="V17" s="4"/>
      <c r="W17" s="52"/>
      <c r="X17" s="4"/>
      <c r="Z17" s="5"/>
      <c r="AA17"/>
      <c r="AB17"/>
      <c r="AC17"/>
      <c r="AD17"/>
      <c r="AE17"/>
    </row>
    <row r="18" spans="1:32" ht="15.6">
      <c r="A18" s="39"/>
      <c r="B18" s="47">
        <f>+'Ark1'!C3914</f>
        <v>2024</v>
      </c>
      <c r="C18" s="47">
        <f>+'Ark1'!N3914</f>
        <v>130</v>
      </c>
      <c r="D18" s="48" t="s">
        <v>514</v>
      </c>
      <c r="E18" s="47">
        <f>+'Ark1'!Q3914</f>
        <v>346</v>
      </c>
      <c r="F18" s="60">
        <f t="shared" si="0"/>
        <v>-31</v>
      </c>
      <c r="G18" s="199">
        <f>+'Ark1'!R3914</f>
        <v>1947</v>
      </c>
      <c r="H18" s="60">
        <f t="shared" si="1"/>
        <v>-79</v>
      </c>
      <c r="I18" s="65">
        <f>+'Ark1'!S3914</f>
        <v>1943</v>
      </c>
      <c r="J18" s="101">
        <f>+'Ark1'!T3914</f>
        <v>13.805573282280371</v>
      </c>
      <c r="K18" s="98">
        <f t="shared" si="2"/>
        <v>-8.0650158432446162E-2</v>
      </c>
      <c r="L18" s="101">
        <f>+'Ark1'!U3914</f>
        <v>12.125270905783095</v>
      </c>
      <c r="M18" s="201">
        <f>+'Ark1'!W3914</f>
        <v>59.771487390633027</v>
      </c>
      <c r="N18" s="98">
        <f t="shared" si="3"/>
        <v>-4.9658854426262167E-2</v>
      </c>
      <c r="O18" s="49">
        <f>+'Ark1'!AB3914</f>
        <v>3.9277140847796113</v>
      </c>
      <c r="P18" s="199">
        <f>+'Ark1'!Y3914</f>
        <v>134.59661016949164</v>
      </c>
      <c r="Q18" s="98">
        <f t="shared" si="4"/>
        <v>-0.29707196278891956</v>
      </c>
      <c r="R18" s="49">
        <f>+'Ark1'!AA3914</f>
        <v>2.877848213775688</v>
      </c>
      <c r="S18" s="65">
        <f>+'Ark1'!AC3914</f>
        <v>0.91393771730490481</v>
      </c>
      <c r="T18" s="101">
        <f t="shared" si="5"/>
        <v>5.6271676300578033</v>
      </c>
      <c r="U18" s="39"/>
      <c r="V18" s="4"/>
      <c r="W18" s="52"/>
      <c r="X18" s="4"/>
      <c r="Z18" s="5"/>
      <c r="AA18"/>
      <c r="AB18"/>
      <c r="AC18"/>
      <c r="AD18"/>
      <c r="AE18"/>
    </row>
    <row r="19" spans="1:32" ht="15.6">
      <c r="A19" s="39"/>
      <c r="B19" s="47">
        <f>+'Ark1'!C3915</f>
        <v>2024</v>
      </c>
      <c r="C19" s="47">
        <f>+'Ark1'!N3915</f>
        <v>140</v>
      </c>
      <c r="D19" s="48" t="s">
        <v>515</v>
      </c>
      <c r="E19" s="47">
        <f>+'Ark1'!Q3915</f>
        <v>310</v>
      </c>
      <c r="F19" s="60">
        <f t="shared" si="0"/>
        <v>-13</v>
      </c>
      <c r="G19" s="199">
        <f>+'Ark1'!R3915</f>
        <v>1736</v>
      </c>
      <c r="H19" s="60">
        <f t="shared" si="1"/>
        <v>-189</v>
      </c>
      <c r="I19" s="65">
        <f>+'Ark1'!S3915</f>
        <v>1733</v>
      </c>
      <c r="J19" s="101">
        <f>+'Ark1'!T3915</f>
        <v>12.309437708289016</v>
      </c>
      <c r="K19" s="98">
        <f t="shared" si="2"/>
        <v>-0.88453076326684332</v>
      </c>
      <c r="L19" s="101">
        <f>+'Ark1'!U3915</f>
        <v>11.634535837295511</v>
      </c>
      <c r="M19" s="201">
        <f>+'Ark1'!W3915</f>
        <v>59.638776687824603</v>
      </c>
      <c r="N19" s="98">
        <f t="shared" si="3"/>
        <v>-0.25716503954271985</v>
      </c>
      <c r="O19" s="49">
        <f>+'Ark1'!AB3915</f>
        <v>4.3004498085014884</v>
      </c>
      <c r="P19" s="199">
        <f>+'Ark1'!Y3915</f>
        <v>144.84648617511525</v>
      </c>
      <c r="Q19" s="98">
        <f t="shared" si="4"/>
        <v>0.142849811478726</v>
      </c>
      <c r="R19" s="49">
        <f>+'Ark1'!AA3915</f>
        <v>2.8779908505541556</v>
      </c>
      <c r="S19" s="65">
        <f>+'Ark1'!AC3915</f>
        <v>-5.4429009968728916</v>
      </c>
      <c r="T19" s="101">
        <f t="shared" si="5"/>
        <v>5.6</v>
      </c>
      <c r="U19" s="39"/>
      <c r="V19" s="4"/>
      <c r="W19" s="52"/>
      <c r="X19" s="4"/>
      <c r="Z19" s="5"/>
      <c r="AA19"/>
      <c r="AB19" s="2"/>
      <c r="AC19" s="2"/>
      <c r="AD19" s="2"/>
      <c r="AE19"/>
    </row>
    <row r="20" spans="1:32" ht="15.6">
      <c r="A20" s="39"/>
      <c r="B20" s="47">
        <f>+'Ark1'!C3916</f>
        <v>2024</v>
      </c>
      <c r="C20" s="47">
        <f>+'Ark1'!N3916</f>
        <v>150</v>
      </c>
      <c r="D20" s="48" t="s">
        <v>516</v>
      </c>
      <c r="E20" s="47">
        <f>+'Ark1'!Q3916</f>
        <v>285</v>
      </c>
      <c r="F20" s="60">
        <f t="shared" si="0"/>
        <v>-17</v>
      </c>
      <c r="G20" s="199">
        <f>+'Ark1'!R3916</f>
        <v>1637</v>
      </c>
      <c r="H20" s="60">
        <f t="shared" si="1"/>
        <v>-19</v>
      </c>
      <c r="I20" s="65">
        <f>+'Ark1'!S3916</f>
        <v>1636</v>
      </c>
      <c r="J20" s="101">
        <f>+'Ark1'!T3916</f>
        <v>11.60745940580018</v>
      </c>
      <c r="K20" s="98">
        <f t="shared" si="2"/>
        <v>0.2572195154643353</v>
      </c>
      <c r="L20" s="101">
        <f>+'Ark1'!U3916</f>
        <v>11.731122655774298</v>
      </c>
      <c r="M20" s="201">
        <f>+'Ark1'!W3916</f>
        <v>59.216381418092901</v>
      </c>
      <c r="N20" s="98">
        <f t="shared" si="3"/>
        <v>-0.48210800788894659</v>
      </c>
      <c r="O20" s="49">
        <f>+'Ark1'!AB3916</f>
        <v>4.4365536098147098</v>
      </c>
      <c r="P20" s="199">
        <f>+'Ark1'!Y3916</f>
        <v>154.8814905314602</v>
      </c>
      <c r="Q20" s="98">
        <f t="shared" si="4"/>
        <v>0.10806057976952843</v>
      </c>
      <c r="R20" s="49">
        <f>+'Ark1'!AA3916</f>
        <v>2.8716758494232559</v>
      </c>
      <c r="S20" s="65">
        <f>+'Ark1'!AC3916</f>
        <v>-0.62063938780087924</v>
      </c>
      <c r="T20" s="101">
        <f t="shared" si="5"/>
        <v>5.7438596491228067</v>
      </c>
      <c r="U20" s="39"/>
      <c r="V20" s="4"/>
      <c r="W20" s="52"/>
      <c r="X20" s="4"/>
      <c r="Z20" s="5"/>
      <c r="AA20"/>
      <c r="AB20" s="2"/>
      <c r="AC20" s="2"/>
      <c r="AD20" s="2"/>
      <c r="AE20"/>
    </row>
    <row r="21" spans="1:32" ht="15.6">
      <c r="A21" s="39"/>
      <c r="B21" s="47">
        <f>+'Ark1'!C3917</f>
        <v>2024</v>
      </c>
      <c r="C21" s="47">
        <f>+'Ark1'!N3917</f>
        <v>160</v>
      </c>
      <c r="D21" s="48" t="s">
        <v>517</v>
      </c>
      <c r="E21" s="47">
        <f>+'Ark1'!Q3917</f>
        <v>278</v>
      </c>
      <c r="F21" s="60">
        <f t="shared" si="0"/>
        <v>-18</v>
      </c>
      <c r="G21" s="199">
        <f>+'Ark1'!R3917</f>
        <v>1467</v>
      </c>
      <c r="H21" s="60">
        <f t="shared" si="1"/>
        <v>57</v>
      </c>
      <c r="I21" s="65">
        <f>+'Ark1'!S3917</f>
        <v>1464</v>
      </c>
      <c r="J21" s="101">
        <f>+'Ark1'!T3917</f>
        <v>10.40204211869815</v>
      </c>
      <c r="K21" s="98">
        <f t="shared" si="2"/>
        <v>0.73788858888320874</v>
      </c>
      <c r="L21" s="101">
        <f>+'Ark1'!U3917</f>
        <v>11.168823116799972</v>
      </c>
      <c r="M21" s="201">
        <f>+'Ark1'!W3917</f>
        <v>58.967213114754095</v>
      </c>
      <c r="N21" s="98">
        <f t="shared" si="3"/>
        <v>-2.4270206750507839E-2</v>
      </c>
      <c r="O21" s="49">
        <f>+'Ark1'!AB3917</f>
        <v>4.7274360700185492</v>
      </c>
      <c r="P21" s="199">
        <f>+'Ark1'!Y3917</f>
        <v>164.54546693933227</v>
      </c>
      <c r="Q21" s="98">
        <f t="shared" si="4"/>
        <v>-0.31375291882369538</v>
      </c>
      <c r="R21" s="49">
        <f>+'Ark1'!AA3917</f>
        <v>2.9685992488893995</v>
      </c>
      <c r="S21" s="65">
        <f>+'Ark1'!AC3917</f>
        <v>-3.2397864991419798</v>
      </c>
      <c r="T21" s="101">
        <f t="shared" si="5"/>
        <v>5.2769784172661867</v>
      </c>
      <c r="U21" s="39"/>
      <c r="V21" s="4"/>
      <c r="W21" s="52"/>
      <c r="X21" s="4"/>
      <c r="Z21" s="5"/>
      <c r="AA21"/>
      <c r="AB21" s="2"/>
      <c r="AC21" s="2"/>
      <c r="AD21" s="2"/>
      <c r="AE21"/>
    </row>
    <row r="22" spans="1:32" ht="15.6">
      <c r="A22" s="39"/>
      <c r="B22" s="47">
        <f>+'Ark1'!C3918</f>
        <v>2024</v>
      </c>
      <c r="C22" s="47">
        <f>+'Ark1'!N3918</f>
        <v>170</v>
      </c>
      <c r="D22" s="48" t="s">
        <v>518</v>
      </c>
      <c r="E22" s="47">
        <f>+'Ark1'!Q3918</f>
        <v>272</v>
      </c>
      <c r="F22" s="60">
        <f t="shared" si="0"/>
        <v>-8</v>
      </c>
      <c r="G22" s="199">
        <f>+'Ark1'!R3918</f>
        <v>1279</v>
      </c>
      <c r="H22" s="60">
        <f t="shared" si="1"/>
        <v>13</v>
      </c>
      <c r="I22" s="65">
        <f>+'Ark1'!S3918</f>
        <v>1277</v>
      </c>
      <c r="J22" s="101">
        <f>+'Ark1'!T3918</f>
        <v>9.06899241296178</v>
      </c>
      <c r="K22" s="98">
        <f t="shared" si="2"/>
        <v>0.39181626491517285</v>
      </c>
      <c r="L22" s="101">
        <f>+'Ark1'!U3918</f>
        <v>10.329274296385265</v>
      </c>
      <c r="M22" s="201">
        <f>+'Ark1'!W3918</f>
        <v>58.240407204385278</v>
      </c>
      <c r="N22" s="98">
        <f t="shared" si="3"/>
        <v>-0.55343165817397022</v>
      </c>
      <c r="O22" s="49">
        <f>+'Ark1'!AB3918</f>
        <v>4.6125696458552179</v>
      </c>
      <c r="P22" s="199">
        <f>+'Ark1'!Y3918</f>
        <v>174.5451915559031</v>
      </c>
      <c r="Q22" s="98">
        <f t="shared" si="4"/>
        <v>-0.26397116131639109</v>
      </c>
      <c r="R22" s="49">
        <f>+'Ark1'!AA3918</f>
        <v>2.9083158049516289</v>
      </c>
      <c r="S22" s="65">
        <f>+'Ark1'!AC3918</f>
        <v>-4.159766842887735</v>
      </c>
      <c r="T22" s="101">
        <f t="shared" si="5"/>
        <v>4.7022058823529411</v>
      </c>
      <c r="U22" s="39"/>
      <c r="V22" s="4"/>
      <c r="W22" s="52"/>
      <c r="X22" s="4"/>
      <c r="Z22" s="5"/>
      <c r="AA22"/>
      <c r="AB22" s="2"/>
      <c r="AC22" s="2"/>
      <c r="AD22" s="2"/>
      <c r="AE22"/>
    </row>
    <row r="23" spans="1:32" ht="15.6">
      <c r="A23" s="39"/>
      <c r="B23" s="47">
        <f>+'Ark1'!C3919</f>
        <v>2024</v>
      </c>
      <c r="C23" s="47">
        <f>+'Ark1'!N3919</f>
        <v>180</v>
      </c>
      <c r="D23" s="48" t="s">
        <v>519</v>
      </c>
      <c r="E23" s="47">
        <f>+'Ark1'!Q3919</f>
        <v>256</v>
      </c>
      <c r="F23" s="60">
        <f t="shared" si="0"/>
        <v>-3</v>
      </c>
      <c r="G23" s="199">
        <f>+'Ark1'!R3919</f>
        <v>1012</v>
      </c>
      <c r="H23" s="60">
        <f t="shared" si="1"/>
        <v>29</v>
      </c>
      <c r="I23" s="65">
        <f>+'Ark1'!S3919</f>
        <v>1011</v>
      </c>
      <c r="J23" s="101">
        <f>+'Ark1'!T3919</f>
        <v>7.1757782032191759</v>
      </c>
      <c r="K23" s="98">
        <f t="shared" si="2"/>
        <v>0.43828677073116751</v>
      </c>
      <c r="L23" s="101">
        <f>+'Ark1'!U3919</f>
        <v>8.6414688044240613</v>
      </c>
      <c r="M23" s="201">
        <f>+'Ark1'!W3919</f>
        <v>57.917903066271002</v>
      </c>
      <c r="N23" s="98">
        <f t="shared" si="3"/>
        <v>-0.13102659733755218</v>
      </c>
      <c r="O23" s="49">
        <f>+'Ark1'!AB3919</f>
        <v>4.5960661322148439</v>
      </c>
      <c r="P23" s="199">
        <f>+'Ark1'!Y3919</f>
        <v>184.55069169960464</v>
      </c>
      <c r="Q23" s="98">
        <f t="shared" si="4"/>
        <v>-2.3875950446353045E-2</v>
      </c>
      <c r="R23" s="49">
        <f>+'Ark1'!AA3919</f>
        <v>2.81126449043024</v>
      </c>
      <c r="S23" s="65">
        <f>+'Ark1'!AC3919</f>
        <v>-6.3029069742168113</v>
      </c>
      <c r="T23" s="101">
        <f t="shared" si="5"/>
        <v>3.953125</v>
      </c>
      <c r="U23" s="39"/>
      <c r="V23" s="4"/>
      <c r="W23" s="52"/>
      <c r="X23" s="4"/>
      <c r="Z23" s="5"/>
      <c r="AA23"/>
      <c r="AB23" s="2"/>
      <c r="AC23" s="2"/>
      <c r="AD23" s="2"/>
      <c r="AE23"/>
    </row>
    <row r="24" spans="1:32" ht="15.6">
      <c r="A24" s="39"/>
      <c r="B24" s="47">
        <f>+'Ark1'!C3920</f>
        <v>2024</v>
      </c>
      <c r="C24" s="47">
        <f>+'Ark1'!N3920</f>
        <v>190</v>
      </c>
      <c r="D24" s="48" t="s">
        <v>520</v>
      </c>
      <c r="E24" s="47">
        <f>+'Ark1'!Q3920</f>
        <v>204</v>
      </c>
      <c r="F24" s="60">
        <f t="shared" si="0"/>
        <v>-19</v>
      </c>
      <c r="G24" s="199">
        <f>+'Ark1'!R3920</f>
        <v>666</v>
      </c>
      <c r="H24" s="60">
        <f t="shared" si="1"/>
        <v>-116</v>
      </c>
      <c r="I24" s="65">
        <f>+'Ark1'!S3920</f>
        <v>663</v>
      </c>
      <c r="J24" s="101">
        <f>+'Ark1'!T3920</f>
        <v>4.722399489470325</v>
      </c>
      <c r="K24" s="98">
        <f t="shared" si="2"/>
        <v>-0.63743601429937957</v>
      </c>
      <c r="L24" s="101">
        <f>+'Ark1'!U3920</f>
        <v>5.980179228119785</v>
      </c>
      <c r="M24" s="201">
        <f>+'Ark1'!W3920</f>
        <v>57.179487179487197</v>
      </c>
      <c r="N24" s="98">
        <f t="shared" si="3"/>
        <v>0.16025641025643722</v>
      </c>
      <c r="O24" s="49">
        <f>+'Ark1'!AB3920</f>
        <v>4.5747752585373158</v>
      </c>
      <c r="P24" s="199">
        <f>+'Ark1'!Y3920</f>
        <v>194.06561561561563</v>
      </c>
      <c r="Q24" s="98">
        <f t="shared" si="4"/>
        <v>-0.32415420535650696</v>
      </c>
      <c r="R24" s="49">
        <f>+'Ark1'!AA3920</f>
        <v>2.942334551744604</v>
      </c>
      <c r="S24" s="65">
        <f>+'Ark1'!AC3920</f>
        <v>-0.89648387375027883</v>
      </c>
      <c r="T24" s="101">
        <f t="shared" si="5"/>
        <v>3.2647058823529411</v>
      </c>
      <c r="U24" s="39"/>
      <c r="V24" s="4"/>
      <c r="W24" s="52"/>
      <c r="X24" s="4"/>
      <c r="Y24" s="11"/>
      <c r="Z24" s="5"/>
      <c r="AA24"/>
      <c r="AB24" s="2"/>
      <c r="AC24" s="2"/>
      <c r="AD24" s="4"/>
      <c r="AE24" s="4"/>
      <c r="AF24" s="4"/>
    </row>
    <row r="25" spans="1:32" ht="15.6">
      <c r="A25" s="39"/>
      <c r="B25" s="47">
        <f>+'Ark1'!C3921</f>
        <v>2024</v>
      </c>
      <c r="C25" s="47">
        <f>+'Ark1'!N3921</f>
        <v>200</v>
      </c>
      <c r="D25" s="48" t="s">
        <v>521</v>
      </c>
      <c r="E25" s="47">
        <f>+'Ark1'!Q3921</f>
        <v>175</v>
      </c>
      <c r="F25" s="60">
        <f t="shared" si="0"/>
        <v>-12</v>
      </c>
      <c r="G25" s="199">
        <f>+'Ark1'!R3921</f>
        <v>431</v>
      </c>
      <c r="H25" s="60">
        <f t="shared" si="1"/>
        <v>-61</v>
      </c>
      <c r="I25" s="65">
        <f>+'Ark1'!S3921</f>
        <v>428</v>
      </c>
      <c r="J25" s="101">
        <f>+'Ark1'!T3921</f>
        <v>3.0560873572998655</v>
      </c>
      <c r="K25" s="98">
        <f t="shared" si="2"/>
        <v>-0.3160853637419434</v>
      </c>
      <c r="L25" s="101">
        <f>+'Ark1'!U3921</f>
        <v>4.0508627342837595</v>
      </c>
      <c r="M25" s="201">
        <f>+'Ark1'!W3921</f>
        <v>55.51635514018691</v>
      </c>
      <c r="N25" s="98">
        <f t="shared" si="3"/>
        <v>-0.10686278242000924</v>
      </c>
      <c r="O25" s="49">
        <f>+'Ark1'!AB3921</f>
        <v>5.003943658311659</v>
      </c>
      <c r="P25" s="199">
        <f>+'Ark1'!Y3921</f>
        <v>203.13225058004639</v>
      </c>
      <c r="Q25" s="98">
        <f t="shared" si="4"/>
        <v>-1.427302265482183</v>
      </c>
      <c r="R25" s="49">
        <f>+'Ark1'!AA3921</f>
        <v>2.7677187059993003</v>
      </c>
      <c r="S25" s="65">
        <f>+'Ark1'!AC3921</f>
        <v>-9.5788095903546111</v>
      </c>
      <c r="T25" s="101">
        <f t="shared" si="5"/>
        <v>2.4628571428571431</v>
      </c>
      <c r="U25" s="39"/>
      <c r="V25" s="4"/>
      <c r="W25" s="52"/>
      <c r="X25" s="4"/>
      <c r="Y25" s="11"/>
      <c r="Z25" s="5"/>
      <c r="AA25"/>
      <c r="AB25" s="1"/>
      <c r="AD25" s="9"/>
      <c r="AE25" s="9"/>
      <c r="AF25" s="9"/>
    </row>
    <row r="26" spans="1:32" ht="15.6">
      <c r="A26" s="39"/>
      <c r="B26" s="47">
        <f>+'Ark1'!C3922</f>
        <v>2024</v>
      </c>
      <c r="C26" s="47">
        <f>+'Ark1'!N3922</f>
        <v>210</v>
      </c>
      <c r="D26" s="48" t="s">
        <v>522</v>
      </c>
      <c r="E26" s="47">
        <f>+'Ark1'!Q3922</f>
        <v>126</v>
      </c>
      <c r="F26" s="60">
        <f t="shared" si="0"/>
        <v>-21</v>
      </c>
      <c r="G26" s="199">
        <f>+'Ark1'!R3922</f>
        <v>293</v>
      </c>
      <c r="H26" s="60">
        <f t="shared" si="1"/>
        <v>-12</v>
      </c>
      <c r="I26" s="65">
        <f>+'Ark1'!S3922</f>
        <v>293</v>
      </c>
      <c r="J26" s="101">
        <f>+'Ark1'!T3922</f>
        <v>2.077572147769978</v>
      </c>
      <c r="K26" s="98">
        <f t="shared" si="2"/>
        <v>-1.290077889211938E-2</v>
      </c>
      <c r="L26" s="101">
        <f>+'Ark1'!U3922</f>
        <v>2.9116472367147392</v>
      </c>
      <c r="M26" s="201">
        <f>+'Ark1'!W3922</f>
        <v>54.566552901023883</v>
      </c>
      <c r="N26" s="98">
        <f t="shared" si="3"/>
        <v>0.53048732725336833</v>
      </c>
      <c r="O26" s="49">
        <f>+'Ark1'!AB3922</f>
        <v>4.9398954744403163</v>
      </c>
      <c r="P26" s="199">
        <f>+'Ark1'!Y3922</f>
        <v>214.773037542662</v>
      </c>
      <c r="Q26" s="98">
        <f t="shared" si="4"/>
        <v>0.11434901807186293</v>
      </c>
      <c r="R26" s="49">
        <f>+'Ark1'!AA3922</f>
        <v>2.8957995922562776</v>
      </c>
      <c r="S26" s="65">
        <f>+'Ark1'!AC3922</f>
        <v>-17.133484620024305</v>
      </c>
      <c r="T26" s="101">
        <f t="shared" si="5"/>
        <v>2.3253968253968256</v>
      </c>
      <c r="U26" s="39"/>
      <c r="V26" s="4"/>
      <c r="W26" s="52"/>
      <c r="X26" s="4"/>
      <c r="Y26" s="11"/>
      <c r="Z26" s="5"/>
      <c r="AA26"/>
      <c r="AB26" s="1"/>
      <c r="AD26" s="9"/>
      <c r="AE26" s="9"/>
      <c r="AF26" s="9"/>
    </row>
    <row r="27" spans="1:32" ht="15.6">
      <c r="A27" s="39"/>
      <c r="B27" s="47">
        <f>+'Ark1'!C3923</f>
        <v>2024</v>
      </c>
      <c r="C27" s="47">
        <f>+'Ark1'!N3923</f>
        <v>220</v>
      </c>
      <c r="D27" s="48" t="s">
        <v>523</v>
      </c>
      <c r="E27" s="47">
        <f>+'Ark1'!Q3923</f>
        <v>82</v>
      </c>
      <c r="F27" s="60">
        <f t="shared" si="0"/>
        <v>-17</v>
      </c>
      <c r="G27" s="199">
        <f>+'Ark1'!R3923</f>
        <v>165</v>
      </c>
      <c r="H27" s="60">
        <f t="shared" si="1"/>
        <v>-40</v>
      </c>
      <c r="I27" s="65">
        <f>+'Ark1'!S3923</f>
        <v>165</v>
      </c>
      <c r="J27" s="101">
        <f>+'Ark1'!T3923</f>
        <v>1.169963837481387</v>
      </c>
      <c r="K27" s="98">
        <f t="shared" si="2"/>
        <v>-0.23510812961936711</v>
      </c>
      <c r="L27" s="101">
        <f>+'Ark1'!U3923</f>
        <v>1.715941752711833</v>
      </c>
      <c r="M27" s="201">
        <f>+'Ark1'!W3923</f>
        <v>52.987878787878799</v>
      </c>
      <c r="N27" s="98">
        <f t="shared" si="3"/>
        <v>0.38787878787879748</v>
      </c>
      <c r="O27" s="49">
        <f>+'Ark1'!AB3923</f>
        <v>4.5792521273581448</v>
      </c>
      <c r="P27" s="199">
        <f>+'Ark1'!Y3923</f>
        <v>224.76424242424247</v>
      </c>
      <c r="Q27" s="98">
        <f t="shared" si="4"/>
        <v>0.12863266814491681</v>
      </c>
      <c r="R27" s="49">
        <f>+'Ark1'!AA3923</f>
        <v>2.8364072775667166</v>
      </c>
      <c r="S27" s="65">
        <f>+'Ark1'!AC3923</f>
        <v>-16.665936587512171</v>
      </c>
      <c r="T27" s="101">
        <f t="shared" si="5"/>
        <v>2.0121951219512195</v>
      </c>
      <c r="U27" s="39"/>
      <c r="V27" s="4"/>
      <c r="W27" s="52"/>
      <c r="X27" s="4"/>
      <c r="Y27" s="11"/>
      <c r="Z27" s="5"/>
      <c r="AA27"/>
      <c r="AB27" s="1"/>
      <c r="AD27" s="9"/>
      <c r="AE27" s="9"/>
      <c r="AF27" s="9"/>
    </row>
    <row r="28" spans="1:32" ht="15.6">
      <c r="A28" s="39"/>
      <c r="B28" s="47">
        <f>+'Ark1'!C3924</f>
        <v>2024</v>
      </c>
      <c r="C28" s="47">
        <f>+'Ark1'!N3924</f>
        <v>230</v>
      </c>
      <c r="D28" s="48" t="s">
        <v>524</v>
      </c>
      <c r="E28" s="47">
        <f>+'Ark1'!Q3924</f>
        <v>82</v>
      </c>
      <c r="F28" s="60">
        <f t="shared" si="0"/>
        <v>-22</v>
      </c>
      <c r="G28" s="199">
        <f>+'Ark1'!R3924</f>
        <v>178</v>
      </c>
      <c r="H28" s="60">
        <f t="shared" si="1"/>
        <v>-76</v>
      </c>
      <c r="I28" s="65">
        <f>+'Ark1'!S3924</f>
        <v>178</v>
      </c>
      <c r="J28" s="101">
        <f>+'Ark1'!T3924</f>
        <v>1.2621428064950722</v>
      </c>
      <c r="K28" s="98">
        <f t="shared" si="2"/>
        <v>-0.47877563079074004</v>
      </c>
      <c r="L28" s="101">
        <f>+'Ark1'!U3924</f>
        <v>2.0081313377147101</v>
      </c>
      <c r="M28" s="201">
        <f>+'Ark1'!W3924</f>
        <v>50.831460674157313</v>
      </c>
      <c r="N28" s="98">
        <f t="shared" si="3"/>
        <v>1.0519331151021944</v>
      </c>
      <c r="O28" s="49">
        <f>+'Ark1'!AB3924</f>
        <v>5.2053040258242511</v>
      </c>
      <c r="P28" s="199">
        <f>+'Ark1'!Y3924</f>
        <v>243.82640449438193</v>
      </c>
      <c r="Q28" s="98">
        <f t="shared" si="4"/>
        <v>-1.3830443245156232</v>
      </c>
      <c r="R28" s="49">
        <f>+'Ark1'!AA3924</f>
        <v>12.905304609824515</v>
      </c>
      <c r="S28" s="65">
        <f>+'Ark1'!AC3924</f>
        <v>-15.334587593700189</v>
      </c>
      <c r="T28" s="101">
        <f t="shared" si="5"/>
        <v>2.1707317073170733</v>
      </c>
      <c r="U28" s="39"/>
      <c r="V28" s="4"/>
      <c r="W28" s="52"/>
      <c r="X28" s="4"/>
      <c r="Y28" s="5"/>
      <c r="Z28" s="5"/>
      <c r="AA28"/>
      <c r="AB28" s="1"/>
      <c r="AD28" s="9"/>
      <c r="AE28" s="9"/>
      <c r="AF28" s="9"/>
    </row>
    <row r="29" spans="1:32" ht="15.6">
      <c r="A29" s="39"/>
      <c r="B29" s="47">
        <f>+'Ark1'!C3925</f>
        <v>2023</v>
      </c>
      <c r="C29" s="47">
        <f>+'Ark1'!N3925</f>
        <v>60</v>
      </c>
      <c r="D29" s="48" t="s">
        <v>525</v>
      </c>
      <c r="E29" s="47">
        <f>+'Ark1'!Q3925</f>
        <v>3</v>
      </c>
      <c r="F29" s="60">
        <f t="shared" si="0"/>
        <v>-1</v>
      </c>
      <c r="G29" s="199">
        <f>+'Ark1'!R3925</f>
        <v>3</v>
      </c>
      <c r="H29" s="60">
        <f t="shared" si="1"/>
        <v>-2</v>
      </c>
      <c r="I29" s="65">
        <f>+'Ark1'!S3925</f>
        <v>2</v>
      </c>
      <c r="J29" s="101">
        <f>+'Ark1'!T3925</f>
        <v>2.0562028786840297E-2</v>
      </c>
      <c r="K29" s="98">
        <f t="shared" si="2"/>
        <v>-1.3290374733809673E-2</v>
      </c>
      <c r="L29" s="101">
        <f>+'Ark1'!U3925</f>
        <v>5.8322638264428186E-3</v>
      </c>
      <c r="M29" s="201">
        <f>+'Ark1'!W3925</f>
        <v>62</v>
      </c>
      <c r="N29" s="98">
        <f t="shared" si="3"/>
        <v>5.25</v>
      </c>
      <c r="O29" s="49">
        <f>+'Ark1'!AB3925</f>
        <v>3</v>
      </c>
      <c r="P29" s="199">
        <f>+'Ark1'!Y3925</f>
        <v>43.866666666666681</v>
      </c>
      <c r="Q29" s="98">
        <f t="shared" si="4"/>
        <v>-3.8733333333333206</v>
      </c>
      <c r="R29" s="49">
        <f>+'Ark1'!AA3925</f>
        <v>2.7999999999998639</v>
      </c>
      <c r="S29" s="65">
        <f>+'Ark1'!AC3925</f>
        <v>-100.00000000001138</v>
      </c>
      <c r="T29" s="101">
        <f t="shared" si="5"/>
        <v>1</v>
      </c>
      <c r="U29" s="39"/>
      <c r="V29" s="4"/>
      <c r="W29" s="52"/>
      <c r="X29" s="4"/>
      <c r="Y29" s="5"/>
      <c r="Z29" s="5"/>
      <c r="AA29"/>
      <c r="AB29" s="1"/>
      <c r="AD29" s="9"/>
      <c r="AE29" s="9"/>
      <c r="AF29" s="9"/>
    </row>
    <row r="30" spans="1:32" ht="15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4"/>
      <c r="W30" s="52"/>
      <c r="X30" s="4"/>
      <c r="Y30" s="5"/>
      <c r="Z30" s="5"/>
      <c r="AA30"/>
      <c r="AB30" s="1"/>
      <c r="AD30" s="9"/>
      <c r="AE30" s="9"/>
      <c r="AF30" s="9"/>
    </row>
    <row r="31" spans="1:32" ht="15.6">
      <c r="A31" s="39"/>
      <c r="B31">
        <f>+'Ark1'!C3926</f>
        <v>2023</v>
      </c>
      <c r="C31">
        <f>+'Ark1'!N3926</f>
        <v>70</v>
      </c>
      <c r="D31" s="3" t="s">
        <v>509</v>
      </c>
      <c r="E31">
        <f>+'Ark1'!Q3926</f>
        <v>7</v>
      </c>
      <c r="G31" s="9">
        <f>+'Ark1'!R3926</f>
        <v>8</v>
      </c>
      <c r="I31" s="9">
        <f>+'Ark1'!S3926</f>
        <v>8</v>
      </c>
      <c r="J31" s="96">
        <f>+'Ark1'!T3926</f>
        <v>5.4832076764907457E-2</v>
      </c>
      <c r="L31" s="96">
        <f>+'Ark1'!U3926</f>
        <v>2.7215753919593737E-2</v>
      </c>
      <c r="M31" s="1">
        <f>+'Ark1'!W3926</f>
        <v>62</v>
      </c>
      <c r="O31" s="1">
        <f>+'Ark1'!AB3926</f>
        <v>4.9244289008980511</v>
      </c>
      <c r="P31" s="9">
        <f>+'Ark1'!Y3926</f>
        <v>76.762499999999989</v>
      </c>
      <c r="R31" s="1">
        <f>+'Ark1'!AA3926</f>
        <v>3.1843121313718599</v>
      </c>
      <c r="S31" s="9">
        <f>+'Ark1'!AC3926</f>
        <v>0.55800302096309029</v>
      </c>
      <c r="T31" s="96">
        <f t="shared" si="5"/>
        <v>1.1428571428571428</v>
      </c>
      <c r="U31" s="39"/>
      <c r="V31" s="4"/>
      <c r="W31" s="52"/>
      <c r="X31" s="4"/>
      <c r="Y31" s="5"/>
      <c r="Z31" s="5"/>
      <c r="AA31"/>
      <c r="AB31" s="1"/>
      <c r="AD31" s="9"/>
      <c r="AE31" s="9"/>
      <c r="AF31" s="9"/>
    </row>
    <row r="32" spans="1:32" ht="15.6">
      <c r="A32" s="39"/>
      <c r="B32">
        <f>+'Ark1'!C3927</f>
        <v>2023</v>
      </c>
      <c r="C32">
        <f>+'Ark1'!N3927</f>
        <v>80</v>
      </c>
      <c r="D32" s="3" t="s">
        <v>510</v>
      </c>
      <c r="E32">
        <f>+'Ark1'!Q3927</f>
        <v>31</v>
      </c>
      <c r="G32" s="9">
        <f>+'Ark1'!R3927</f>
        <v>40</v>
      </c>
      <c r="I32" s="9">
        <f>+'Ark1'!S3927</f>
        <v>40</v>
      </c>
      <c r="J32" s="96">
        <f>+'Ark1'!T3927</f>
        <v>0.27416038382453728</v>
      </c>
      <c r="L32" s="96">
        <f>+'Ark1'!U3927</f>
        <v>0.15357999288871541</v>
      </c>
      <c r="M32" s="1">
        <f>+'Ark1'!W3927</f>
        <v>62.075000000000003</v>
      </c>
      <c r="O32" s="1">
        <f>+'Ark1'!AB3927</f>
        <v>2.7512497160381231</v>
      </c>
      <c r="P32" s="9">
        <f>+'Ark1'!Y3927</f>
        <v>86.635000000000019</v>
      </c>
      <c r="R32" s="1">
        <f>+'Ark1'!AA3927</f>
        <v>2.7661841948790129</v>
      </c>
      <c r="S32" s="9">
        <f>+'Ark1'!AC3927</f>
        <v>-18.75871296967712</v>
      </c>
      <c r="T32" s="96">
        <f t="shared" ref="T32:T49" si="6">+G32/E32</f>
        <v>1.2903225806451613</v>
      </c>
      <c r="U32" s="39"/>
      <c r="V32" s="4"/>
      <c r="W32" s="52"/>
      <c r="X32" s="4"/>
      <c r="Y32" s="5"/>
      <c r="Z32" s="5"/>
      <c r="AA32"/>
      <c r="AB32" s="1"/>
      <c r="AD32" s="9"/>
      <c r="AE32" s="9"/>
      <c r="AF32" s="9"/>
    </row>
    <row r="33" spans="1:32" ht="15.6">
      <c r="A33" s="39"/>
      <c r="B33">
        <f>+'Ark1'!C3928</f>
        <v>2023</v>
      </c>
      <c r="C33">
        <f>+'Ark1'!N3928</f>
        <v>90</v>
      </c>
      <c r="D33" s="3" t="s">
        <v>511</v>
      </c>
      <c r="E33">
        <f>+'Ark1'!Q3928</f>
        <v>77</v>
      </c>
      <c r="G33" s="9">
        <f>+'Ark1'!R3928</f>
        <v>183</v>
      </c>
      <c r="I33" s="9">
        <f>+'Ark1'!S3928</f>
        <v>183</v>
      </c>
      <c r="J33" s="96">
        <f>+'Ark1'!T3928</f>
        <v>1.2542837559972579</v>
      </c>
      <c r="L33" s="96">
        <f>+'Ark1'!U3928</f>
        <v>0.77973733274177515</v>
      </c>
      <c r="M33" s="1">
        <f>+'Ark1'!W3928</f>
        <v>62.229508196721305</v>
      </c>
      <c r="O33" s="1">
        <f>+'Ark1'!AB3928</f>
        <v>2.8480274601673288</v>
      </c>
      <c r="P33" s="9">
        <f>+'Ark1'!Y3928</f>
        <v>96.1426229508197</v>
      </c>
      <c r="R33" s="1">
        <f>+'Ark1'!AA3928</f>
        <v>2.7439028693067424</v>
      </c>
      <c r="S33" s="9">
        <f>+'Ark1'!AC3928</f>
        <v>-1.1111287419919502</v>
      </c>
      <c r="T33" s="96">
        <f t="shared" si="6"/>
        <v>2.3766233766233764</v>
      </c>
      <c r="U33" s="39"/>
      <c r="V33" s="4"/>
      <c r="W33" s="52"/>
      <c r="X33" s="4"/>
      <c r="Y33" s="5"/>
      <c r="Z33" s="5"/>
      <c r="AA33"/>
      <c r="AB33" s="1"/>
      <c r="AD33" s="9"/>
      <c r="AE33" s="9"/>
      <c r="AF33" s="9"/>
    </row>
    <row r="34" spans="1:32" ht="15.6">
      <c r="A34" s="39"/>
      <c r="B34">
        <f>+'Ark1'!C3929</f>
        <v>2023</v>
      </c>
      <c r="C34">
        <f>+'Ark1'!N3929</f>
        <v>100</v>
      </c>
      <c r="D34" s="3" t="s">
        <v>486</v>
      </c>
      <c r="E34">
        <f>+'Ark1'!Q3929</f>
        <v>133</v>
      </c>
      <c r="G34" s="9">
        <f>+'Ark1'!R3929</f>
        <v>458</v>
      </c>
      <c r="I34" s="9">
        <f>+'Ark1'!S3929</f>
        <v>455</v>
      </c>
      <c r="J34" s="96">
        <f>+'Ark1'!T3929</f>
        <v>3.1391363947909525</v>
      </c>
      <c r="L34" s="96">
        <f>+'Ark1'!U3929</f>
        <v>2.1313733381427364</v>
      </c>
      <c r="M34" s="1">
        <f>+'Ark1'!W3929</f>
        <v>61.967032967032978</v>
      </c>
      <c r="O34" s="1">
        <f>+'Ark1'!AB3929</f>
        <v>2.9518128140218121</v>
      </c>
      <c r="P34" s="9">
        <f>+'Ark1'!Y3929</f>
        <v>105.00567685589525</v>
      </c>
      <c r="R34" s="1">
        <f>+'Ark1'!AA3929</f>
        <v>2.878082473587841</v>
      </c>
      <c r="S34" s="9">
        <f>+'Ark1'!AC3929</f>
        <v>-4.7013479365208752</v>
      </c>
      <c r="T34" s="96">
        <f t="shared" si="6"/>
        <v>3.4436090225563909</v>
      </c>
      <c r="U34" s="39"/>
      <c r="V34" s="4"/>
      <c r="W34" s="52"/>
      <c r="X34" s="4"/>
      <c r="Y34" s="5"/>
      <c r="Z34" s="5"/>
      <c r="AA34"/>
      <c r="AB34" s="1"/>
      <c r="AD34" s="9"/>
      <c r="AE34" s="9"/>
      <c r="AF34" s="9"/>
    </row>
    <row r="35" spans="1:32" ht="15.6">
      <c r="A35" s="39"/>
      <c r="B35">
        <f>+'Ark1'!C3930</f>
        <v>2023</v>
      </c>
      <c r="C35">
        <f>+'Ark1'!N3930</f>
        <v>110</v>
      </c>
      <c r="D35" s="3" t="s">
        <v>512</v>
      </c>
      <c r="E35">
        <f>+'Ark1'!Q3930</f>
        <v>196</v>
      </c>
      <c r="G35" s="9">
        <f>+'Ark1'!R3930</f>
        <v>870</v>
      </c>
      <c r="I35" s="9">
        <f>+'Ark1'!S3930</f>
        <v>869</v>
      </c>
      <c r="J35" s="96">
        <f>+'Ark1'!T3930</f>
        <v>5.9629883481836892</v>
      </c>
      <c r="L35" s="96">
        <f>+'Ark1'!U3930</f>
        <v>4.4550119510442627</v>
      </c>
      <c r="M35" s="1">
        <f>+'Ark1'!W3930</f>
        <v>61.654775604142706</v>
      </c>
      <c r="O35" s="1">
        <f>+'Ark1'!AB3930</f>
        <v>3.419707435255559</v>
      </c>
      <c r="P35" s="9">
        <f>+'Ark1'!Y3930</f>
        <v>115.54425287356324</v>
      </c>
      <c r="R35" s="1">
        <f>+'Ark1'!AA3930</f>
        <v>2.9256551125247414</v>
      </c>
      <c r="S35" s="9">
        <f>+'Ark1'!AC3930</f>
        <v>-2.602128784248682</v>
      </c>
      <c r="T35" s="96">
        <f t="shared" si="6"/>
        <v>4.4387755102040813</v>
      </c>
      <c r="U35" s="39"/>
      <c r="V35" s="4"/>
      <c r="W35" s="52"/>
      <c r="X35" s="4"/>
      <c r="Y35" s="5"/>
      <c r="Z35" s="5"/>
      <c r="AA35"/>
      <c r="AB35" s="1"/>
      <c r="AD35" s="9"/>
      <c r="AE35" s="9"/>
      <c r="AF35" s="9"/>
    </row>
    <row r="36" spans="1:32" ht="15.6">
      <c r="A36" s="39"/>
      <c r="B36">
        <f>+'Ark1'!C3931</f>
        <v>2023</v>
      </c>
      <c r="C36">
        <f>+'Ark1'!N3931</f>
        <v>120</v>
      </c>
      <c r="D36" s="3" t="s">
        <v>513</v>
      </c>
      <c r="E36">
        <f>+'Ark1'!Q3931</f>
        <v>341</v>
      </c>
      <c r="G36" s="9">
        <f>+'Ark1'!R3931</f>
        <v>1724</v>
      </c>
      <c r="I36" s="9">
        <f>+'Ark1'!S3931</f>
        <v>1721</v>
      </c>
      <c r="J36" s="96">
        <f>+'Ark1'!T3931</f>
        <v>11.81631254283756</v>
      </c>
      <c r="L36" s="96">
        <f>+'Ark1'!U3931</f>
        <v>9.5807475375636937</v>
      </c>
      <c r="M36" s="1">
        <f>+'Ark1'!W3931</f>
        <v>60.206275421266703</v>
      </c>
      <c r="O36" s="1">
        <f>+'Ark1'!AB3931</f>
        <v>3.764398831439693</v>
      </c>
      <c r="P36" s="9">
        <f>+'Ark1'!Y3931</f>
        <v>125.3951856148491</v>
      </c>
      <c r="R36" s="1">
        <f>+'Ark1'!AA3931</f>
        <v>2.6818523724320511</v>
      </c>
      <c r="S36" s="9">
        <f>+'Ark1'!AC3931</f>
        <v>-8.7835164005170014</v>
      </c>
      <c r="T36" s="96">
        <f t="shared" si="6"/>
        <v>5.0557184750733137</v>
      </c>
      <c r="U36" s="39"/>
      <c r="V36" s="4"/>
      <c r="W36" s="52"/>
      <c r="X36" s="4"/>
      <c r="Y36" s="5"/>
      <c r="Z36" s="5"/>
      <c r="AA36"/>
      <c r="AB36" s="11"/>
      <c r="AC36" s="11"/>
      <c r="AD36" s="9"/>
      <c r="AE36" s="9"/>
      <c r="AF36" s="9"/>
    </row>
    <row r="37" spans="1:32" ht="16.5" customHeight="1">
      <c r="A37" s="39"/>
      <c r="B37">
        <f>+'Ark1'!C3932</f>
        <v>2023</v>
      </c>
      <c r="C37">
        <f>+'Ark1'!N3932</f>
        <v>130</v>
      </c>
      <c r="D37" s="3" t="s">
        <v>514</v>
      </c>
      <c r="E37">
        <f>+'Ark1'!Q3932</f>
        <v>377</v>
      </c>
      <c r="G37" s="9">
        <f>+'Ark1'!R3932</f>
        <v>2026</v>
      </c>
      <c r="I37" s="9">
        <f>+'Ark1'!S3932</f>
        <v>2024</v>
      </c>
      <c r="J37" s="96">
        <f>+'Ark1'!T3932</f>
        <v>13.886223440712817</v>
      </c>
      <c r="L37" s="96">
        <f>+'Ark1'!U3932</f>
        <v>12.1119012883143</v>
      </c>
      <c r="M37" s="1">
        <f>+'Ark1'!W3932</f>
        <v>59.821146245059289</v>
      </c>
      <c r="O37" s="1">
        <f>+'Ark1'!AB3932</f>
        <v>4.052719219668913</v>
      </c>
      <c r="P37" s="9">
        <f>+'Ark1'!Y3932</f>
        <v>134.89368213228056</v>
      </c>
      <c r="R37" s="1">
        <f>+'Ark1'!AA3932</f>
        <v>2.9319477714543591</v>
      </c>
      <c r="S37" s="9">
        <f>+'Ark1'!AC3932</f>
        <v>1.6314638896554243</v>
      </c>
      <c r="T37" s="96">
        <f t="shared" si="6"/>
        <v>5.3740053050397876</v>
      </c>
      <c r="U37" s="39"/>
      <c r="V37" s="4"/>
      <c r="W37" s="52"/>
      <c r="X37" s="4"/>
      <c r="Y37" s="5"/>
      <c r="Z37" s="5"/>
      <c r="AA37"/>
      <c r="AB37" s="11"/>
      <c r="AC37" s="11"/>
      <c r="AD37" s="9"/>
      <c r="AE37" s="9"/>
      <c r="AF37" s="9"/>
    </row>
    <row r="38" spans="1:32" ht="16.5" customHeight="1">
      <c r="A38" s="39"/>
      <c r="B38">
        <f>+'Ark1'!C3933</f>
        <v>2023</v>
      </c>
      <c r="C38">
        <f>+'Ark1'!N3933</f>
        <v>140</v>
      </c>
      <c r="D38" s="3" t="s">
        <v>515</v>
      </c>
      <c r="E38">
        <f>+'Ark1'!Q3933</f>
        <v>323</v>
      </c>
      <c r="G38" s="9">
        <f>+'Ark1'!R3933</f>
        <v>1925</v>
      </c>
      <c r="I38" s="9">
        <f>+'Ark1'!S3933</f>
        <v>1922</v>
      </c>
      <c r="J38" s="96">
        <f>+'Ark1'!T3933</f>
        <v>13.193968471555859</v>
      </c>
      <c r="L38" s="96">
        <f>+'Ark1'!U3933</f>
        <v>12.345010137103852</v>
      </c>
      <c r="M38" s="1">
        <f>+'Ark1'!W3933</f>
        <v>59.895941727367322</v>
      </c>
      <c r="O38" s="1">
        <f>+'Ark1'!AB3933</f>
        <v>4.2066290004079212</v>
      </c>
      <c r="P38" s="9">
        <f>+'Ark1'!Y3933</f>
        <v>144.70363636363652</v>
      </c>
      <c r="R38" s="1">
        <f>+'Ark1'!AA3933</f>
        <v>2.9143672704609345</v>
      </c>
      <c r="S38" s="9">
        <f>+'Ark1'!AC3933</f>
        <v>-5.1521295370957612</v>
      </c>
      <c r="T38" s="96">
        <f t="shared" si="6"/>
        <v>5.9597523219814246</v>
      </c>
      <c r="U38" s="39"/>
      <c r="V38" s="4"/>
      <c r="W38" s="51"/>
      <c r="X38" s="4"/>
      <c r="Y38" s="5"/>
      <c r="Z38" s="5"/>
      <c r="AA38"/>
      <c r="AB38" s="11"/>
      <c r="AC38" s="11"/>
      <c r="AD38" s="9"/>
      <c r="AE38" s="9"/>
      <c r="AF38" s="9"/>
    </row>
    <row r="39" spans="1:32">
      <c r="A39" s="39"/>
      <c r="B39">
        <f>+'Ark1'!C3934</f>
        <v>2023</v>
      </c>
      <c r="C39">
        <f>+'Ark1'!N3934</f>
        <v>150</v>
      </c>
      <c r="D39" s="3" t="s">
        <v>516</v>
      </c>
      <c r="E39">
        <f>+'Ark1'!Q3934</f>
        <v>302</v>
      </c>
      <c r="G39" s="9">
        <f>+'Ark1'!R3934</f>
        <v>1656</v>
      </c>
      <c r="I39" s="9">
        <f>+'Ark1'!S3934</f>
        <v>1655</v>
      </c>
      <c r="J39" s="96">
        <f>+'Ark1'!T3934</f>
        <v>11.350239890335844</v>
      </c>
      <c r="L39" s="96">
        <f>+'Ark1'!U3934</f>
        <v>11.358945391973103</v>
      </c>
      <c r="M39" s="1">
        <f>+'Ark1'!W3934</f>
        <v>59.698489425981847</v>
      </c>
      <c r="O39" s="1">
        <f>+'Ark1'!AB3934</f>
        <v>4.3278446610303041</v>
      </c>
      <c r="P39" s="9">
        <f>+'Ark1'!Y3934</f>
        <v>154.77342995169067</v>
      </c>
      <c r="R39" s="1">
        <f>+'Ark1'!AA3934</f>
        <v>2.8463791692247682</v>
      </c>
      <c r="S39" s="9">
        <f>+'Ark1'!AC3934</f>
        <v>-0.63417825910324144</v>
      </c>
      <c r="T39" s="96">
        <f t="shared" si="6"/>
        <v>5.4834437086092711</v>
      </c>
      <c r="U39" s="39"/>
      <c r="V39"/>
      <c r="W39"/>
      <c r="X39" s="4"/>
      <c r="Y39"/>
      <c r="Z39"/>
      <c r="AA39"/>
      <c r="AB39" s="11"/>
      <c r="AC39" s="11"/>
      <c r="AD39" s="9"/>
      <c r="AE39" s="9"/>
      <c r="AF39" s="9"/>
    </row>
    <row r="40" spans="1:32" ht="17.25" customHeight="1">
      <c r="A40" s="39"/>
      <c r="B40">
        <f>+'Ark1'!C3935</f>
        <v>2023</v>
      </c>
      <c r="C40">
        <f>+'Ark1'!N3935</f>
        <v>160</v>
      </c>
      <c r="D40" s="3" t="s">
        <v>517</v>
      </c>
      <c r="E40">
        <f>+'Ark1'!Q3935</f>
        <v>296</v>
      </c>
      <c r="G40" s="9">
        <f>+'Ark1'!R3935</f>
        <v>1410</v>
      </c>
      <c r="I40" s="9">
        <f>+'Ark1'!S3935</f>
        <v>1409</v>
      </c>
      <c r="J40" s="96">
        <f>+'Ark1'!T3935</f>
        <v>9.664153529814941</v>
      </c>
      <c r="L40" s="96">
        <f>+'Ark1'!U3935</f>
        <v>10.301812118938997</v>
      </c>
      <c r="M40" s="1">
        <f>+'Ark1'!W3935</f>
        <v>58.991483321504603</v>
      </c>
      <c r="O40" s="1">
        <f>+'Ark1'!AB3935</f>
        <v>4.707475428633102</v>
      </c>
      <c r="P40" s="9">
        <f>+'Ark1'!Y3935</f>
        <v>164.85921985815597</v>
      </c>
      <c r="R40" s="1">
        <f>+'Ark1'!AA3935</f>
        <v>2.9406832239173779</v>
      </c>
      <c r="S40" s="9">
        <f>+'Ark1'!AC3935</f>
        <v>-2.883791682261164</v>
      </c>
      <c r="T40" s="96">
        <f t="shared" si="6"/>
        <v>4.7635135135135132</v>
      </c>
      <c r="U40" s="39"/>
      <c r="V40" s="2"/>
      <c r="W40" s="51"/>
      <c r="X40" s="4"/>
      <c r="Y40"/>
      <c r="Z40" s="5"/>
      <c r="AA40"/>
      <c r="AB40" s="11"/>
      <c r="AC40" s="11"/>
      <c r="AD40" s="9"/>
      <c r="AE40" s="9"/>
      <c r="AF40" s="9"/>
    </row>
    <row r="41" spans="1:32" ht="15.6">
      <c r="A41" s="39"/>
      <c r="B41">
        <f>+'Ark1'!C3936</f>
        <v>2023</v>
      </c>
      <c r="C41">
        <f>+'Ark1'!N3936</f>
        <v>170</v>
      </c>
      <c r="D41" s="3" t="s">
        <v>518</v>
      </c>
      <c r="E41">
        <f>+'Ark1'!Q3936</f>
        <v>280</v>
      </c>
      <c r="G41" s="9">
        <f>+'Ark1'!R3936</f>
        <v>1266</v>
      </c>
      <c r="I41" s="9">
        <f>+'Ark1'!S3936</f>
        <v>1266</v>
      </c>
      <c r="J41" s="96">
        <f>+'Ark1'!T3936</f>
        <v>8.6771761480466072</v>
      </c>
      <c r="L41" s="96">
        <f>+'Ark1'!U3936</f>
        <v>9.8079709407897937</v>
      </c>
      <c r="M41" s="1">
        <f>+'Ark1'!W3936</f>
        <v>58.793838862559248</v>
      </c>
      <c r="O41" s="1">
        <f>+'Ark1'!AB3936</f>
        <v>4.5339854048905295</v>
      </c>
      <c r="P41" s="9">
        <f>+'Ark1'!Y3936</f>
        <v>174.80916271721949</v>
      </c>
      <c r="R41" s="1">
        <f>+'Ark1'!AA3936</f>
        <v>2.9118830615480502</v>
      </c>
      <c r="S41" s="9">
        <f>+'Ark1'!AC3936</f>
        <v>-5.1303937240978321</v>
      </c>
      <c r="T41" s="96">
        <f t="shared" si="6"/>
        <v>4.5214285714285714</v>
      </c>
      <c r="U41" s="39"/>
      <c r="V41" s="2"/>
      <c r="W41" s="51"/>
      <c r="X41" s="4"/>
      <c r="Y41"/>
      <c r="Z41"/>
      <c r="AA41"/>
      <c r="AB41" s="11"/>
      <c r="AC41" s="11"/>
      <c r="AD41" s="9"/>
      <c r="AE41" s="9"/>
      <c r="AF41" s="9"/>
    </row>
    <row r="42" spans="1:32">
      <c r="A42" s="39"/>
      <c r="B42">
        <f>+'Ark1'!C3937</f>
        <v>2023</v>
      </c>
      <c r="C42">
        <f>+'Ark1'!N3937</f>
        <v>180</v>
      </c>
      <c r="D42" s="3" t="s">
        <v>519</v>
      </c>
      <c r="E42">
        <f>+'Ark1'!Q3937</f>
        <v>259</v>
      </c>
      <c r="G42" s="9">
        <f>+'Ark1'!R3937</f>
        <v>983</v>
      </c>
      <c r="I42" s="9">
        <f>+'Ark1'!S3937</f>
        <v>981</v>
      </c>
      <c r="J42" s="96">
        <f>+'Ark1'!T3937</f>
        <v>6.7374914324880084</v>
      </c>
      <c r="L42" s="96">
        <f>+'Ark1'!U3937</f>
        <v>8.0409368193430186</v>
      </c>
      <c r="M42" s="1">
        <f>+'Ark1'!W3937</f>
        <v>58.048929663608554</v>
      </c>
      <c r="O42" s="1">
        <f>+'Ark1'!AB3937</f>
        <v>4.6021813043989761</v>
      </c>
      <c r="P42" s="9">
        <f>+'Ark1'!Y3937</f>
        <v>184.57456765005099</v>
      </c>
      <c r="R42" s="1">
        <f>+'Ark1'!AA3937</f>
        <v>2.9307870105142899</v>
      </c>
      <c r="S42" s="9">
        <f>+'Ark1'!AC3937</f>
        <v>-6.1491650579822821</v>
      </c>
      <c r="T42" s="96">
        <f t="shared" si="6"/>
        <v>3.7953667953667956</v>
      </c>
      <c r="U42" s="39"/>
      <c r="V42" s="12"/>
      <c r="W42" s="11"/>
      <c r="X42" s="4"/>
      <c r="Y42"/>
      <c r="Z42"/>
      <c r="AA42"/>
      <c r="AB42" s="11"/>
      <c r="AC42" s="11"/>
      <c r="AD42" s="9"/>
      <c r="AE42" s="9"/>
      <c r="AF42" s="9"/>
    </row>
    <row r="43" spans="1:32" ht="21">
      <c r="A43" s="39"/>
      <c r="B43">
        <f>+'Ark1'!C3938</f>
        <v>2023</v>
      </c>
      <c r="C43">
        <f>+'Ark1'!N3938</f>
        <v>190</v>
      </c>
      <c r="D43" s="3" t="s">
        <v>520</v>
      </c>
      <c r="E43">
        <f>+'Ark1'!Q3938</f>
        <v>223</v>
      </c>
      <c r="G43" s="9">
        <f>+'Ark1'!R3938</f>
        <v>782</v>
      </c>
      <c r="I43" s="9">
        <f>+'Ark1'!S3938</f>
        <v>780</v>
      </c>
      <c r="J43" s="96">
        <f>+'Ark1'!T3938</f>
        <v>5.3598355037697045</v>
      </c>
      <c r="L43" s="96">
        <f>+'Ark1'!U3938</f>
        <v>6.7369206276313678</v>
      </c>
      <c r="M43" s="1">
        <f>+'Ark1'!W3938</f>
        <v>57.019230769230759</v>
      </c>
      <c r="O43" s="1">
        <f>+'Ark1'!AB3938</f>
        <v>4.625003331732894</v>
      </c>
      <c r="P43" s="9">
        <f>+'Ark1'!Y3938</f>
        <v>194.38976982097213</v>
      </c>
      <c r="R43" s="1">
        <f>+'Ark1'!AA3938</f>
        <v>2.9026980126611499</v>
      </c>
      <c r="S43" s="9">
        <f>+'Ark1'!AC3938</f>
        <v>-3.7351232119102153</v>
      </c>
      <c r="T43" s="96">
        <f t="shared" si="6"/>
        <v>3.506726457399103</v>
      </c>
      <c r="U43" s="39"/>
      <c r="V43" s="2"/>
      <c r="W43" s="5"/>
      <c r="X43" s="4"/>
      <c r="Y43"/>
      <c r="Z43"/>
      <c r="AA43"/>
      <c r="AB43" s="50"/>
      <c r="AC43" s="50"/>
      <c r="AD43" s="9"/>
      <c r="AE43" s="9"/>
      <c r="AF43" s="9"/>
    </row>
    <row r="44" spans="1:32">
      <c r="A44" s="39"/>
      <c r="B44">
        <f>+'Ark1'!C3939</f>
        <v>2023</v>
      </c>
      <c r="C44">
        <f>+'Ark1'!N3939</f>
        <v>200</v>
      </c>
      <c r="D44" s="3" t="s">
        <v>521</v>
      </c>
      <c r="E44">
        <f>+'Ark1'!Q3939</f>
        <v>187</v>
      </c>
      <c r="G44" s="9">
        <f>+'Ark1'!R3939</f>
        <v>492</v>
      </c>
      <c r="I44" s="9">
        <f>+'Ark1'!S3939</f>
        <v>491</v>
      </c>
      <c r="J44" s="96">
        <f>+'Ark1'!T3939</f>
        <v>3.3721727210418089</v>
      </c>
      <c r="L44" s="96">
        <f>+'Ark1'!U3939</f>
        <v>4.4603212611233509</v>
      </c>
      <c r="M44" s="1">
        <f>+'Ark1'!W3939</f>
        <v>55.623217922606919</v>
      </c>
      <c r="O44" s="1">
        <f>+'Ark1'!AB3939</f>
        <v>4.7300433629342846</v>
      </c>
      <c r="P44" s="9">
        <f>+'Ark1'!Y3939</f>
        <v>204.55955284552857</v>
      </c>
      <c r="R44" s="1">
        <f>+'Ark1'!AA3939</f>
        <v>2.9434767538394686</v>
      </c>
      <c r="S44" s="9">
        <f>+'Ark1'!AC3939</f>
        <v>-3.1642155505303755</v>
      </c>
      <c r="T44" s="96">
        <f t="shared" si="6"/>
        <v>2.6310160427807485</v>
      </c>
      <c r="U44" s="39"/>
      <c r="V44" s="4"/>
      <c r="W44" s="4"/>
      <c r="X44" s="4"/>
      <c r="Y44" s="4"/>
      <c r="Z44" s="4"/>
      <c r="AA44"/>
      <c r="AB44"/>
      <c r="AC44"/>
      <c r="AD44"/>
      <c r="AE44"/>
    </row>
    <row r="45" spans="1:32" ht="15.6">
      <c r="A45" s="39"/>
      <c r="B45">
        <f>+'Ark1'!C3940</f>
        <v>2023</v>
      </c>
      <c r="C45">
        <f>+'Ark1'!N3940</f>
        <v>210</v>
      </c>
      <c r="D45" s="3" t="s">
        <v>522</v>
      </c>
      <c r="E45">
        <f>+'Ark1'!Q3940</f>
        <v>147</v>
      </c>
      <c r="G45" s="9">
        <f>+'Ark1'!R3940</f>
        <v>305</v>
      </c>
      <c r="I45" s="9">
        <f>+'Ark1'!S3940</f>
        <v>305</v>
      </c>
      <c r="J45" s="96">
        <f>+'Ark1'!T3940</f>
        <v>2.0904729266620974</v>
      </c>
      <c r="L45" s="96">
        <f>+'Ark1'!U3940</f>
        <v>2.9015468218438838</v>
      </c>
      <c r="M45" s="1">
        <f>+'Ark1'!W3940</f>
        <v>54.036065573770514</v>
      </c>
      <c r="O45" s="1">
        <f>+'Ark1'!AB3940</f>
        <v>4.6660979164813323</v>
      </c>
      <c r="P45" s="9">
        <f>+'Ark1'!Y3940</f>
        <v>214.65868852459013</v>
      </c>
      <c r="R45" s="1">
        <f>+'Ark1'!AA3940</f>
        <v>2.7203902055110842</v>
      </c>
      <c r="S45" s="9">
        <f>+'Ark1'!AC3940</f>
        <v>-6.8098194036416411</v>
      </c>
      <c r="T45" s="96">
        <f t="shared" si="6"/>
        <v>2.074829931972789</v>
      </c>
      <c r="U45" s="39"/>
      <c r="V45" s="4"/>
      <c r="W45" s="14"/>
      <c r="X45" s="4"/>
      <c r="Z45" s="18"/>
      <c r="AA45"/>
      <c r="AB45" s="1"/>
      <c r="AC45" s="5"/>
      <c r="AD45"/>
      <c r="AE45"/>
    </row>
    <row r="46" spans="1:32" ht="15.6">
      <c r="A46" s="39"/>
      <c r="B46">
        <f>+'Ark1'!C3941</f>
        <v>2023</v>
      </c>
      <c r="C46">
        <f>+'Ark1'!N3941</f>
        <v>220</v>
      </c>
      <c r="D46" s="3" t="s">
        <v>523</v>
      </c>
      <c r="E46">
        <f>+'Ark1'!Q3941</f>
        <v>99</v>
      </c>
      <c r="G46" s="9">
        <f>+'Ark1'!R3941</f>
        <v>205</v>
      </c>
      <c r="I46" s="9">
        <f>+'Ark1'!S3941</f>
        <v>205</v>
      </c>
      <c r="J46" s="96">
        <f>+'Ark1'!T3941</f>
        <v>1.4050719671007541</v>
      </c>
      <c r="L46" s="96">
        <f>+'Ark1'!U3941</f>
        <v>2.0408624535474154</v>
      </c>
      <c r="M46" s="1">
        <f>+'Ark1'!W3941</f>
        <v>52.6</v>
      </c>
      <c r="O46" s="1">
        <f>+'Ark1'!AB3941</f>
        <v>5.1566674812513265</v>
      </c>
      <c r="P46" s="9">
        <f>+'Ark1'!Y3941</f>
        <v>224.63560975609755</v>
      </c>
      <c r="R46" s="1">
        <f>+'Ark1'!AA3941</f>
        <v>2.9319185833535486</v>
      </c>
      <c r="S46" s="9">
        <f>+'Ark1'!AC3941</f>
        <v>-17.828724220714097</v>
      </c>
      <c r="T46" s="96">
        <f t="shared" si="6"/>
        <v>2.0707070707070705</v>
      </c>
      <c r="U46" s="39"/>
      <c r="V46" s="4"/>
      <c r="W46" s="14"/>
      <c r="X46" s="4"/>
      <c r="Z46" s="18"/>
      <c r="AA46"/>
      <c r="AB46"/>
      <c r="AC46"/>
      <c r="AD46"/>
      <c r="AE46"/>
    </row>
    <row r="47" spans="1:32" ht="15.6">
      <c r="A47" s="39"/>
      <c r="B47">
        <f>+'Ark1'!C3942</f>
        <v>2023</v>
      </c>
      <c r="C47">
        <f>+'Ark1'!N3942</f>
        <v>230</v>
      </c>
      <c r="D47" s="3" t="s">
        <v>524</v>
      </c>
      <c r="E47">
        <f>+'Ark1'!Q3942</f>
        <v>104</v>
      </c>
      <c r="G47" s="9">
        <f>+'Ark1'!R3942</f>
        <v>254</v>
      </c>
      <c r="I47" s="9">
        <f>+'Ark1'!S3942</f>
        <v>254</v>
      </c>
      <c r="J47" s="96">
        <f>+'Ark1'!T3942</f>
        <v>1.7409184372858122</v>
      </c>
      <c r="L47" s="96">
        <f>+'Ark1'!U3942</f>
        <v>2.7602739692637033</v>
      </c>
      <c r="M47" s="1">
        <f>+'Ark1'!W3942</f>
        <v>49.779527559055119</v>
      </c>
      <c r="O47" s="1">
        <f>+'Ark1'!AB3942</f>
        <v>6.0077553367499856</v>
      </c>
      <c r="P47" s="9">
        <f>+'Ark1'!Y3942</f>
        <v>245.20944881889756</v>
      </c>
      <c r="R47" s="1">
        <f>+'Ark1'!AA3942</f>
        <v>14.531770424305893</v>
      </c>
      <c r="S47" s="9">
        <f>+'Ark1'!AC3942</f>
        <v>-28.545472000094243</v>
      </c>
      <c r="T47" s="96">
        <f t="shared" si="6"/>
        <v>2.4423076923076925</v>
      </c>
      <c r="U47" s="39"/>
      <c r="V47" s="4"/>
      <c r="W47" s="14"/>
      <c r="X47" s="4"/>
      <c r="Z47" s="18"/>
      <c r="AA47"/>
      <c r="AB47"/>
      <c r="AC47"/>
      <c r="AD47"/>
      <c r="AE47"/>
    </row>
    <row r="48" spans="1:32" ht="15.6">
      <c r="A48" s="39"/>
      <c r="B48">
        <f>+'Ark1'!C3943</f>
        <v>2022</v>
      </c>
      <c r="C48">
        <f>+'Ark1'!N3943</f>
        <v>60</v>
      </c>
      <c r="D48" s="3" t="s">
        <v>525</v>
      </c>
      <c r="E48">
        <f>+'Ark1'!Q3943</f>
        <v>4</v>
      </c>
      <c r="G48" s="9">
        <f>+'Ark1'!R3943</f>
        <v>5</v>
      </c>
      <c r="I48" s="9">
        <f>+'Ark1'!S3943</f>
        <v>4</v>
      </c>
      <c r="J48" s="96">
        <f>+'Ark1'!T3943</f>
        <v>3.3852403520649971E-2</v>
      </c>
      <c r="L48" s="96">
        <f>+'Ark1'!U3943</f>
        <v>1.0501774799941193E-2</v>
      </c>
      <c r="M48" s="1">
        <f>+'Ark1'!W3943</f>
        <v>56.75</v>
      </c>
      <c r="O48" s="1">
        <f>+'Ark1'!AB3943</f>
        <v>4.3229041164476447</v>
      </c>
      <c r="P48" s="9">
        <f>+'Ark1'!Y3943</f>
        <v>47.74</v>
      </c>
      <c r="R48" s="1">
        <f>+'Ark1'!AA3943</f>
        <v>8.3052317848450379</v>
      </c>
      <c r="S48" s="9">
        <f>+'Ark1'!AC3943</f>
        <v>82.566862472192753</v>
      </c>
      <c r="T48" s="96">
        <f t="shared" si="6"/>
        <v>1.25</v>
      </c>
      <c r="U48" s="39"/>
      <c r="V48" s="4"/>
      <c r="W48" s="14"/>
      <c r="X48" s="4"/>
      <c r="Z48" s="18"/>
      <c r="AA48"/>
      <c r="AB48"/>
      <c r="AC48"/>
      <c r="AD48"/>
      <c r="AE48"/>
    </row>
    <row r="49" spans="1:31" ht="15.6">
      <c r="A49" s="39"/>
      <c r="B49" s="47">
        <f>+'Ark1'!C3944</f>
        <v>2022</v>
      </c>
      <c r="C49" s="47">
        <f>+'Ark1'!N3944</f>
        <v>70</v>
      </c>
      <c r="D49" s="48" t="s">
        <v>509</v>
      </c>
      <c r="E49" s="47">
        <f>+'Ark1'!Q3944</f>
        <v>10</v>
      </c>
      <c r="F49" s="47"/>
      <c r="G49" s="65">
        <f>+'Ark1'!R3944</f>
        <v>10</v>
      </c>
      <c r="H49" s="47"/>
      <c r="I49" s="65">
        <f>+'Ark1'!S3944</f>
        <v>10</v>
      </c>
      <c r="J49" s="101">
        <f>+'Ark1'!T3944</f>
        <v>6.7704807041299941E-2</v>
      </c>
      <c r="K49" s="47"/>
      <c r="L49" s="101">
        <f>+'Ark1'!U3944</f>
        <v>3.3309148307647592E-2</v>
      </c>
      <c r="M49" s="49">
        <f>+'Ark1'!W3944</f>
        <v>61.8</v>
      </c>
      <c r="N49" s="101"/>
      <c r="O49" s="49">
        <f>+'Ark1'!AB3944</f>
        <v>5.1730068625510812</v>
      </c>
      <c r="P49" s="65">
        <f>+'Ark1'!Y3944</f>
        <v>75.710000000000022</v>
      </c>
      <c r="Q49" s="47"/>
      <c r="R49" s="49">
        <f>+'Ark1'!AA3944</f>
        <v>2.1078187777887631</v>
      </c>
      <c r="S49" s="65">
        <f>+'Ark1'!AC3944</f>
        <v>10.840296295256076</v>
      </c>
      <c r="T49" s="101">
        <f t="shared" si="6"/>
        <v>1</v>
      </c>
      <c r="U49" s="39"/>
      <c r="V49" s="4"/>
      <c r="W49" s="14"/>
      <c r="X49" s="4"/>
      <c r="Y49" s="11"/>
      <c r="Z49" s="18"/>
      <c r="AA49"/>
      <c r="AB49"/>
      <c r="AC49"/>
      <c r="AD49"/>
      <c r="AE49"/>
    </row>
    <row r="50" spans="1:31" ht="15.6">
      <c r="A50" s="39"/>
      <c r="B50" s="47">
        <f>+'Ark1'!C3945</f>
        <v>2022</v>
      </c>
      <c r="C50" s="47">
        <f>+'Ark1'!N3945</f>
        <v>80</v>
      </c>
      <c r="D50" s="48" t="s">
        <v>510</v>
      </c>
      <c r="E50" s="47">
        <f>+'Ark1'!Q3945</f>
        <v>34</v>
      </c>
      <c r="F50" s="47"/>
      <c r="G50" s="65">
        <f>+'Ark1'!R3945</f>
        <v>48</v>
      </c>
      <c r="H50" s="47"/>
      <c r="I50" s="65">
        <f>+'Ark1'!S3945</f>
        <v>48</v>
      </c>
      <c r="J50" s="101">
        <f>+'Ark1'!T3945</f>
        <v>0.32498307379823971</v>
      </c>
      <c r="K50" s="47"/>
      <c r="L50" s="101">
        <f>+'Ark1'!U3945</f>
        <v>0.18208502456856565</v>
      </c>
      <c r="M50" s="49">
        <f>+'Ark1'!W3945</f>
        <v>62.04166666666665</v>
      </c>
      <c r="N50" s="101"/>
      <c r="O50" s="49">
        <f>+'Ark1'!AB3945</f>
        <v>3.4336468303475765</v>
      </c>
      <c r="P50" s="65">
        <f>+'Ark1'!Y3945</f>
        <v>86.222916666666634</v>
      </c>
      <c r="Q50" s="47"/>
      <c r="R50" s="49">
        <f>+'Ark1'!AA3945</f>
        <v>2.7901791746031912</v>
      </c>
      <c r="S50" s="65">
        <f>+'Ark1'!AC3945</f>
        <v>-7.0772810473116499</v>
      </c>
      <c r="T50" s="101">
        <f t="shared" ref="T50:T85" si="7">+G50/E50</f>
        <v>1.411764705882353</v>
      </c>
      <c r="U50" s="39"/>
      <c r="V50" s="4"/>
      <c r="W50" s="14"/>
      <c r="X50" s="4"/>
      <c r="Y50" s="11"/>
      <c r="Z50" s="18"/>
      <c r="AA50"/>
      <c r="AB50"/>
      <c r="AC50"/>
      <c r="AD50"/>
      <c r="AE50"/>
    </row>
    <row r="51" spans="1:31" ht="15.6">
      <c r="A51" s="39"/>
      <c r="B51" s="47">
        <f>+'Ark1'!C3946</f>
        <v>2022</v>
      </c>
      <c r="C51" s="47">
        <f>+'Ark1'!N3946</f>
        <v>90</v>
      </c>
      <c r="D51" s="48" t="s">
        <v>511</v>
      </c>
      <c r="E51" s="47">
        <f>+'Ark1'!Q3946</f>
        <v>78</v>
      </c>
      <c r="F51" s="47"/>
      <c r="G51" s="65">
        <f>+'Ark1'!R3946</f>
        <v>186</v>
      </c>
      <c r="H51" s="47"/>
      <c r="I51" s="65">
        <f>+'Ark1'!S3946</f>
        <v>186</v>
      </c>
      <c r="J51" s="101">
        <f>+'Ark1'!T3946</f>
        <v>1.2593094109681788</v>
      </c>
      <c r="K51" s="47"/>
      <c r="L51" s="101">
        <f>+'Ark1'!U3946</f>
        <v>0.78434663082694434</v>
      </c>
      <c r="M51" s="49">
        <f>+'Ark1'!W3946</f>
        <v>62.505376344086017</v>
      </c>
      <c r="N51" s="101"/>
      <c r="O51" s="49">
        <f>+'Ark1'!AB3946</f>
        <v>2.274797194854822</v>
      </c>
      <c r="P51" s="65">
        <f>+'Ark1'!Y3946</f>
        <v>95.848387096774218</v>
      </c>
      <c r="Q51" s="47"/>
      <c r="R51" s="49">
        <f>+'Ark1'!AA3946</f>
        <v>2.7442913535109343</v>
      </c>
      <c r="S51" s="65">
        <f>+'Ark1'!AC3946</f>
        <v>-1.7593337465171139</v>
      </c>
      <c r="T51" s="101">
        <f t="shared" si="7"/>
        <v>2.3846153846153846</v>
      </c>
      <c r="U51" s="39"/>
      <c r="V51" s="4"/>
      <c r="W51" s="14"/>
      <c r="X51" s="4"/>
      <c r="Y51" s="11"/>
      <c r="Z51" s="18"/>
      <c r="AA51"/>
      <c r="AB51"/>
      <c r="AC51"/>
      <c r="AD51"/>
      <c r="AE51"/>
    </row>
    <row r="52" spans="1:31" ht="15.6">
      <c r="A52" s="39"/>
      <c r="B52" s="47">
        <f>+'Ark1'!C3947</f>
        <v>2022</v>
      </c>
      <c r="C52" s="47">
        <f>+'Ark1'!N3947</f>
        <v>100</v>
      </c>
      <c r="D52" s="48" t="s">
        <v>486</v>
      </c>
      <c r="E52" s="47">
        <f>+'Ark1'!Q3947</f>
        <v>156</v>
      </c>
      <c r="F52" s="47"/>
      <c r="G52" s="65">
        <f>+'Ark1'!R3947</f>
        <v>483</v>
      </c>
      <c r="H52" s="47"/>
      <c r="I52" s="65">
        <f>+'Ark1'!S3947</f>
        <v>477</v>
      </c>
      <c r="J52" s="101">
        <f>+'Ark1'!T3947</f>
        <v>3.2701421800947852</v>
      </c>
      <c r="K52" s="47"/>
      <c r="L52" s="101">
        <f>+'Ark1'!U3947</f>
        <v>2.2195850805531023</v>
      </c>
      <c r="M52" s="49">
        <f>+'Ark1'!W3947</f>
        <v>62.245283018867923</v>
      </c>
      <c r="N52" s="101"/>
      <c r="O52" s="49">
        <f>+'Ark1'!AB3947</f>
        <v>2.2812249306132495</v>
      </c>
      <c r="P52" s="65">
        <f>+'Ark1'!Y3947</f>
        <v>104.45142857142864</v>
      </c>
      <c r="Q52" s="47"/>
      <c r="R52" s="49">
        <f>+'Ark1'!AA3947</f>
        <v>2.8154633977727443</v>
      </c>
      <c r="S52" s="65">
        <f>+'Ark1'!AC3947</f>
        <v>-7.9130991520026015</v>
      </c>
      <c r="T52" s="101">
        <f t="shared" si="7"/>
        <v>3.0961538461538463</v>
      </c>
      <c r="U52" s="39"/>
      <c r="V52" s="4"/>
      <c r="W52" s="14"/>
      <c r="X52" s="4"/>
      <c r="Y52" s="11"/>
      <c r="Z52" s="18"/>
      <c r="AA52"/>
      <c r="AB52"/>
      <c r="AC52"/>
      <c r="AD52"/>
      <c r="AE52"/>
    </row>
    <row r="53" spans="1:31" ht="15.6">
      <c r="A53" s="39"/>
      <c r="B53" s="47">
        <f>+'Ark1'!C3948</f>
        <v>2022</v>
      </c>
      <c r="C53" s="47">
        <f>+'Ark1'!N3948</f>
        <v>110</v>
      </c>
      <c r="D53" s="48" t="s">
        <v>512</v>
      </c>
      <c r="E53" s="47">
        <f>+'Ark1'!Q3948</f>
        <v>203</v>
      </c>
      <c r="F53" s="47"/>
      <c r="G53" s="65">
        <f>+'Ark1'!R3948</f>
        <v>852</v>
      </c>
      <c r="H53" s="47"/>
      <c r="I53" s="65">
        <f>+'Ark1'!S3948</f>
        <v>850</v>
      </c>
      <c r="J53" s="101">
        <f>+'Ark1'!T3948</f>
        <v>5.7684495599187562</v>
      </c>
      <c r="K53" s="47"/>
      <c r="L53" s="101">
        <f>+'Ark1'!U3948</f>
        <v>4.3129834396558531</v>
      </c>
      <c r="M53" s="49">
        <f>+'Ark1'!W3948</f>
        <v>61.624705882352941</v>
      </c>
      <c r="N53" s="101"/>
      <c r="O53" s="49">
        <f>+'Ark1'!AB3948</f>
        <v>2.8161887421019887</v>
      </c>
      <c r="P53" s="65">
        <f>+'Ark1'!Y3948</f>
        <v>115.06093896713624</v>
      </c>
      <c r="Q53" s="47"/>
      <c r="R53" s="49">
        <f>+'Ark1'!AA3948</f>
        <v>2.9071849791890072</v>
      </c>
      <c r="S53" s="65">
        <f>+'Ark1'!AC3948</f>
        <v>-8.1492826138299552</v>
      </c>
      <c r="T53" s="101">
        <f t="shared" si="7"/>
        <v>4.1970443349753692</v>
      </c>
      <c r="U53" s="39"/>
      <c r="V53" s="4"/>
      <c r="W53" s="14"/>
      <c r="X53" s="4"/>
      <c r="Y53" s="11"/>
      <c r="Z53" s="18"/>
      <c r="AA53"/>
      <c r="AB53"/>
      <c r="AC53"/>
      <c r="AD53"/>
      <c r="AE53"/>
    </row>
    <row r="54" spans="1:31" ht="15.6">
      <c r="A54" s="39"/>
      <c r="B54" s="47">
        <f>+'Ark1'!C3949</f>
        <v>2022</v>
      </c>
      <c r="C54" s="47">
        <f>+'Ark1'!N3949</f>
        <v>120</v>
      </c>
      <c r="D54" s="48" t="s">
        <v>513</v>
      </c>
      <c r="E54" s="47">
        <f>+'Ark1'!Q3949</f>
        <v>349</v>
      </c>
      <c r="F54" s="47"/>
      <c r="G54" s="65">
        <f>+'Ark1'!R3949</f>
        <v>1635</v>
      </c>
      <c r="H54" s="47"/>
      <c r="I54" s="65">
        <f>+'Ark1'!S3949</f>
        <v>1631</v>
      </c>
      <c r="J54" s="101">
        <f>+'Ark1'!T3949</f>
        <v>11.06973595125254</v>
      </c>
      <c r="K54" s="47"/>
      <c r="L54" s="101">
        <f>+'Ark1'!U3949</f>
        <v>9.024820062625782</v>
      </c>
      <c r="M54" s="49">
        <f>+'Ark1'!W3949</f>
        <v>60.084610668301679</v>
      </c>
      <c r="N54" s="101"/>
      <c r="O54" s="49">
        <f>+'Ark1'!AB3949</f>
        <v>3.6608458856209154</v>
      </c>
      <c r="P54" s="65">
        <f>+'Ark1'!Y3949</f>
        <v>125.46151070336398</v>
      </c>
      <c r="Q54" s="47"/>
      <c r="R54" s="49">
        <f>+'Ark1'!AA3949</f>
        <v>2.7802421681705982</v>
      </c>
      <c r="S54" s="65">
        <f>+'Ark1'!AC3949</f>
        <v>-18.301267679410124</v>
      </c>
      <c r="T54" s="101">
        <f t="shared" si="7"/>
        <v>4.6848137535816621</v>
      </c>
      <c r="U54" s="39"/>
      <c r="V54" s="4"/>
      <c r="W54" s="14"/>
      <c r="X54" s="4"/>
      <c r="Y54" s="5"/>
      <c r="Z54" s="18"/>
      <c r="AA54"/>
      <c r="AB54"/>
      <c r="AC54"/>
      <c r="AD54"/>
      <c r="AE54"/>
    </row>
    <row r="55" spans="1:31" ht="15.6">
      <c r="A55" s="39"/>
      <c r="B55" s="47">
        <f>+'Ark1'!C3950</f>
        <v>2022</v>
      </c>
      <c r="C55" s="47">
        <f>+'Ark1'!N3950</f>
        <v>130</v>
      </c>
      <c r="D55" s="48" t="s">
        <v>514</v>
      </c>
      <c r="E55" s="47">
        <f>+'Ark1'!Q3950</f>
        <v>407</v>
      </c>
      <c r="F55" s="47"/>
      <c r="G55" s="65">
        <f>+'Ark1'!R3950</f>
        <v>2143</v>
      </c>
      <c r="H55" s="47"/>
      <c r="I55" s="65">
        <f>+'Ark1'!S3950</f>
        <v>2136</v>
      </c>
      <c r="J55" s="101">
        <f>+'Ark1'!T3950</f>
        <v>14.509140148950577</v>
      </c>
      <c r="K55" s="47"/>
      <c r="L55" s="101">
        <f>+'Ark1'!U3950</f>
        <v>12.67894230136622</v>
      </c>
      <c r="M55" s="49">
        <f>+'Ark1'!W3950</f>
        <v>59.75234082397003</v>
      </c>
      <c r="N55" s="101"/>
      <c r="O55" s="49">
        <f>+'Ark1'!AB3950</f>
        <v>3.6647927814584591</v>
      </c>
      <c r="P55" s="65">
        <f>+'Ark1'!Y3950</f>
        <v>134.47779281381221</v>
      </c>
      <c r="Q55" s="47"/>
      <c r="R55" s="49">
        <f>+'Ark1'!AA3950</f>
        <v>2.922673558319707</v>
      </c>
      <c r="S55" s="65">
        <f>+'Ark1'!AC3950</f>
        <v>-0.83315548771037473</v>
      </c>
      <c r="T55" s="101">
        <f t="shared" si="7"/>
        <v>5.2653562653562656</v>
      </c>
      <c r="U55" s="39"/>
      <c r="V55" s="4"/>
      <c r="W55" s="14"/>
      <c r="X55" s="4"/>
      <c r="Y55" s="5"/>
      <c r="Z55" s="18"/>
      <c r="AA55"/>
      <c r="AB55"/>
      <c r="AC55"/>
      <c r="AD55"/>
      <c r="AE55"/>
    </row>
    <row r="56" spans="1:31" ht="15.6">
      <c r="A56" s="39"/>
      <c r="B56" s="47">
        <f>+'Ark1'!C3951</f>
        <v>2022</v>
      </c>
      <c r="C56" s="47">
        <f>+'Ark1'!N3951</f>
        <v>140</v>
      </c>
      <c r="D56" s="48" t="s">
        <v>515</v>
      </c>
      <c r="E56" s="47">
        <f>+'Ark1'!Q3951</f>
        <v>359</v>
      </c>
      <c r="F56" s="47"/>
      <c r="G56" s="65">
        <f>+'Ark1'!R3951</f>
        <v>1965</v>
      </c>
      <c r="H56" s="47"/>
      <c r="I56" s="65">
        <f>+'Ark1'!S3951</f>
        <v>1961</v>
      </c>
      <c r="J56" s="101">
        <f>+'Ark1'!T3951</f>
        <v>13.30399458361544</v>
      </c>
      <c r="K56" s="47"/>
      <c r="L56" s="101">
        <f>+'Ark1'!U3951</f>
        <v>12.503963463080391</v>
      </c>
      <c r="M56" s="49">
        <f>+'Ark1'!W3951</f>
        <v>59.715451300356953</v>
      </c>
      <c r="N56" s="101"/>
      <c r="O56" s="49">
        <f>+'Ark1'!AB3951</f>
        <v>3.9633212411281007</v>
      </c>
      <c r="P56" s="65">
        <f>+'Ark1'!Y3951</f>
        <v>144.63548600508901</v>
      </c>
      <c r="Q56" s="47"/>
      <c r="R56" s="49">
        <f>+'Ark1'!AA3951</f>
        <v>2.909695734219218</v>
      </c>
      <c r="S56" s="65">
        <f>+'Ark1'!AC3951</f>
        <v>-0.28550633233504891</v>
      </c>
      <c r="T56" s="101">
        <f t="shared" si="7"/>
        <v>5.4735376044568245</v>
      </c>
      <c r="U56" s="39"/>
      <c r="V56" s="4"/>
      <c r="W56" s="14"/>
      <c r="X56" s="4"/>
      <c r="Y56" s="5"/>
      <c r="Z56" s="18"/>
      <c r="AA56"/>
      <c r="AB56"/>
      <c r="AC56"/>
      <c r="AD56"/>
      <c r="AE56"/>
    </row>
    <row r="57" spans="1:31" ht="15.6">
      <c r="A57" s="39"/>
      <c r="B57" s="47">
        <f>+'Ark1'!C3952</f>
        <v>2022</v>
      </c>
      <c r="C57" s="47">
        <f>+'Ark1'!N3952</f>
        <v>150</v>
      </c>
      <c r="D57" s="48" t="s">
        <v>516</v>
      </c>
      <c r="E57" s="47">
        <f>+'Ark1'!Q3952</f>
        <v>326</v>
      </c>
      <c r="F57" s="47"/>
      <c r="G57" s="65">
        <f>+'Ark1'!R3952</f>
        <v>1729</v>
      </c>
      <c r="H57" s="47"/>
      <c r="I57" s="65">
        <f>+'Ark1'!S3952</f>
        <v>1727</v>
      </c>
      <c r="J57" s="101">
        <f>+'Ark1'!T3952</f>
        <v>11.706161137440757</v>
      </c>
      <c r="K57" s="47"/>
      <c r="L57" s="101">
        <f>+'Ark1'!U3952</f>
        <v>11.77211338745574</v>
      </c>
      <c r="M57" s="49">
        <f>+'Ark1'!W3952</f>
        <v>59.574406485234512</v>
      </c>
      <c r="N57" s="101"/>
      <c r="O57" s="49">
        <f>+'Ark1'!AB3952</f>
        <v>4.0728875161905593</v>
      </c>
      <c r="P57" s="65">
        <f>+'Ark1'!Y3952</f>
        <v>154.7565934065934</v>
      </c>
      <c r="Q57" s="47"/>
      <c r="R57" s="49">
        <f>+'Ark1'!AA3952</f>
        <v>2.8413675512144407</v>
      </c>
      <c r="S57" s="65">
        <f>+'Ark1'!AC3952</f>
        <v>0.84536377144138608</v>
      </c>
      <c r="T57" s="101">
        <f t="shared" si="7"/>
        <v>5.3036809815950923</v>
      </c>
      <c r="U57" s="39"/>
      <c r="V57" s="4"/>
      <c r="W57" s="14"/>
      <c r="X57" s="4"/>
      <c r="Y57" s="5"/>
      <c r="Z57" s="18"/>
      <c r="AA57"/>
      <c r="AB57"/>
      <c r="AC57"/>
      <c r="AD57"/>
      <c r="AE57"/>
    </row>
    <row r="58" spans="1:31" ht="15.6">
      <c r="A58" s="39"/>
      <c r="B58" s="47">
        <f>+'Ark1'!C3953</f>
        <v>2022</v>
      </c>
      <c r="C58" s="47">
        <f>+'Ark1'!N3953</f>
        <v>160</v>
      </c>
      <c r="D58" s="48" t="s">
        <v>517</v>
      </c>
      <c r="E58" s="47">
        <f>+'Ark1'!Q3953</f>
        <v>318</v>
      </c>
      <c r="F58" s="47"/>
      <c r="G58" s="65">
        <f>+'Ark1'!R3953</f>
        <v>1520</v>
      </c>
      <c r="H58" s="47"/>
      <c r="I58" s="65">
        <f>+'Ark1'!S3953</f>
        <v>1514</v>
      </c>
      <c r="J58" s="101">
        <f>+'Ark1'!T3953</f>
        <v>10.291130670277591</v>
      </c>
      <c r="K58" s="47"/>
      <c r="L58" s="101">
        <f>+'Ark1'!U3953</f>
        <v>10.976853182029418</v>
      </c>
      <c r="M58" s="49">
        <f>+'Ark1'!W3953</f>
        <v>59.263540290620867</v>
      </c>
      <c r="N58" s="101"/>
      <c r="O58" s="49">
        <f>+'Ark1'!AB3953</f>
        <v>4.0500377074783271</v>
      </c>
      <c r="P58" s="65">
        <f>+'Ark1'!Y3953</f>
        <v>164.14361184210537</v>
      </c>
      <c r="Q58" s="47"/>
      <c r="R58" s="49">
        <f>+'Ark1'!AA3953</f>
        <v>2.8208764885714381</v>
      </c>
      <c r="S58" s="65">
        <f>+'Ark1'!AC3953</f>
        <v>-3.0581257724456328</v>
      </c>
      <c r="T58" s="101">
        <f t="shared" si="7"/>
        <v>4.7798742138364778</v>
      </c>
      <c r="U58" s="39"/>
      <c r="V58" s="4"/>
      <c r="W58" s="14"/>
      <c r="X58" s="4"/>
      <c r="Y58" s="5"/>
      <c r="Z58" s="18"/>
      <c r="AA58"/>
      <c r="AB58"/>
      <c r="AC58"/>
      <c r="AD58"/>
      <c r="AE58"/>
    </row>
    <row r="59" spans="1:31" ht="15.6">
      <c r="A59" s="39"/>
      <c r="B59" s="47">
        <f>+'Ark1'!C3954</f>
        <v>2022</v>
      </c>
      <c r="C59" s="47">
        <f>+'Ark1'!N3954</f>
        <v>170</v>
      </c>
      <c r="D59" s="48" t="s">
        <v>518</v>
      </c>
      <c r="E59" s="47">
        <f>+'Ark1'!Q3954</f>
        <v>304</v>
      </c>
      <c r="F59" s="47"/>
      <c r="G59" s="65">
        <f>+'Ark1'!R3954</f>
        <v>1295</v>
      </c>
      <c r="H59" s="47"/>
      <c r="I59" s="65">
        <f>+'Ark1'!S3954</f>
        <v>1292</v>
      </c>
      <c r="J59" s="101">
        <f>+'Ark1'!T3954</f>
        <v>8.7677725118483423</v>
      </c>
      <c r="K59" s="47"/>
      <c r="L59" s="101">
        <f>+'Ark1'!U3954</f>
        <v>9.939267272826001</v>
      </c>
      <c r="M59" s="49">
        <f>+'Ark1'!W3954</f>
        <v>58.641640866873047</v>
      </c>
      <c r="N59" s="101"/>
      <c r="O59" s="49">
        <f>+'Ark1'!AB3954</f>
        <v>4.4075540033078875</v>
      </c>
      <c r="P59" s="65">
        <f>+'Ark1'!Y3954</f>
        <v>174.45134362934363</v>
      </c>
      <c r="Q59" s="47"/>
      <c r="R59" s="49">
        <f>+'Ark1'!AA3954</f>
        <v>2.8983175043518137</v>
      </c>
      <c r="S59" s="65">
        <f>+'Ark1'!AC3954</f>
        <v>-2.3274009612886775</v>
      </c>
      <c r="T59" s="101">
        <f t="shared" si="7"/>
        <v>4.2598684210526319</v>
      </c>
      <c r="U59" s="39"/>
      <c r="V59" s="4"/>
      <c r="W59" s="14"/>
      <c r="X59" s="4"/>
      <c r="Y59" s="5"/>
      <c r="Z59" s="18"/>
      <c r="AA59"/>
      <c r="AB59"/>
      <c r="AC59"/>
      <c r="AD59"/>
      <c r="AE59"/>
    </row>
    <row r="60" spans="1:31" ht="15.6">
      <c r="A60" s="39"/>
      <c r="B60" s="47">
        <f>+'Ark1'!C3955</f>
        <v>2022</v>
      </c>
      <c r="C60" s="47">
        <f>+'Ark1'!N3955</f>
        <v>180</v>
      </c>
      <c r="D60" s="48" t="s">
        <v>519</v>
      </c>
      <c r="E60" s="47">
        <f>+'Ark1'!Q3955</f>
        <v>279</v>
      </c>
      <c r="F60" s="47"/>
      <c r="G60" s="65">
        <f>+'Ark1'!R3955</f>
        <v>971</v>
      </c>
      <c r="H60" s="47"/>
      <c r="I60" s="65">
        <f>+'Ark1'!S3955</f>
        <v>970</v>
      </c>
      <c r="J60" s="101">
        <f>+'Ark1'!T3955</f>
        <v>6.5741367637102233</v>
      </c>
      <c r="K60" s="47"/>
      <c r="L60" s="101">
        <f>+'Ark1'!U3955</f>
        <v>7.8851786362452403</v>
      </c>
      <c r="M60" s="49">
        <f>+'Ark1'!W3955</f>
        <v>57.811340206185562</v>
      </c>
      <c r="N60" s="101"/>
      <c r="O60" s="49">
        <f>+'Ark1'!AB3955</f>
        <v>4.4001493950424848</v>
      </c>
      <c r="P60" s="65">
        <f>+'Ark1'!Y3955</f>
        <v>184.57888774459303</v>
      </c>
      <c r="Q60" s="47"/>
      <c r="R60" s="49">
        <f>+'Ark1'!AA3955</f>
        <v>2.9054892485583754</v>
      </c>
      <c r="S60" s="65">
        <f>+'Ark1'!AC3955</f>
        <v>-8.5141258170659455</v>
      </c>
      <c r="T60" s="101">
        <f t="shared" si="7"/>
        <v>3.4802867383512543</v>
      </c>
      <c r="U60" s="39"/>
      <c r="V60" s="4"/>
      <c r="W60" s="14"/>
      <c r="X60" s="4"/>
      <c r="Y60" s="5"/>
      <c r="Z60" s="18"/>
      <c r="AA60"/>
      <c r="AB60"/>
      <c r="AC60"/>
      <c r="AD60"/>
      <c r="AE60"/>
    </row>
    <row r="61" spans="1:31" ht="15.6">
      <c r="A61" s="39"/>
      <c r="B61" s="47">
        <f>+'Ark1'!C3956</f>
        <v>2022</v>
      </c>
      <c r="C61" s="47">
        <f>+'Ark1'!N3956</f>
        <v>190</v>
      </c>
      <c r="D61" s="48" t="s">
        <v>520</v>
      </c>
      <c r="E61" s="47">
        <f>+'Ark1'!Q3956</f>
        <v>251</v>
      </c>
      <c r="F61" s="47"/>
      <c r="G61" s="65">
        <f>+'Ark1'!R3956</f>
        <v>723</v>
      </c>
      <c r="H61" s="47"/>
      <c r="I61" s="65">
        <f>+'Ark1'!S3956</f>
        <v>721</v>
      </c>
      <c r="J61" s="101">
        <f>+'Ark1'!T3956</f>
        <v>4.8950575490859851</v>
      </c>
      <c r="K61" s="47"/>
      <c r="L61" s="101">
        <f>+'Ark1'!U3956</f>
        <v>6.1700439104413975</v>
      </c>
      <c r="M61" s="49">
        <f>+'Ark1'!W3956</f>
        <v>56.96809986130372</v>
      </c>
      <c r="N61" s="101"/>
      <c r="O61" s="49">
        <f>+'Ark1'!AB3956</f>
        <v>4.7122860483422313</v>
      </c>
      <c r="P61" s="65">
        <f>+'Ark1'!Y3956</f>
        <v>193.97228215767649</v>
      </c>
      <c r="Q61" s="47"/>
      <c r="R61" s="49">
        <f>+'Ark1'!AA3956</f>
        <v>2.9012874881983879</v>
      </c>
      <c r="S61" s="65">
        <f>+'Ark1'!AC3956</f>
        <v>-10.797102224729619</v>
      </c>
      <c r="T61" s="101">
        <f t="shared" si="7"/>
        <v>2.8804780876494025</v>
      </c>
      <c r="U61" s="39"/>
      <c r="V61" s="4"/>
      <c r="W61" s="14"/>
      <c r="X61" s="4"/>
      <c r="Y61" s="5"/>
      <c r="Z61" s="18"/>
      <c r="AA61"/>
      <c r="AB61"/>
      <c r="AC61"/>
      <c r="AD61"/>
      <c r="AE61"/>
    </row>
    <row r="62" spans="1:31" ht="15.6">
      <c r="A62" s="39"/>
      <c r="B62" s="47">
        <f>+'Ark1'!C3957</f>
        <v>2022</v>
      </c>
      <c r="C62" s="47">
        <f>+'Ark1'!N3957</f>
        <v>200</v>
      </c>
      <c r="D62" s="48" t="s">
        <v>521</v>
      </c>
      <c r="E62" s="47">
        <f>+'Ark1'!Q3957</f>
        <v>215</v>
      </c>
      <c r="F62" s="47"/>
      <c r="G62" s="65">
        <f>+'Ark1'!R3957</f>
        <v>511</v>
      </c>
      <c r="H62" s="47"/>
      <c r="I62" s="65">
        <f>+'Ark1'!S3957</f>
        <v>511</v>
      </c>
      <c r="J62" s="101">
        <f>+'Ark1'!T3957</f>
        <v>3.4597156398104256</v>
      </c>
      <c r="K62" s="47"/>
      <c r="L62" s="101">
        <f>+'Ark1'!U3957</f>
        <v>4.5975023444651297</v>
      </c>
      <c r="M62" s="49">
        <f>+'Ark1'!W3957</f>
        <v>55.326810176125242</v>
      </c>
      <c r="N62" s="101"/>
      <c r="O62" s="49">
        <f>+'Ark1'!AB3957</f>
        <v>5.1063872938592176</v>
      </c>
      <c r="P62" s="65">
        <f>+'Ark1'!Y3957</f>
        <v>204.4988062622308</v>
      </c>
      <c r="Q62" s="47"/>
      <c r="R62" s="49">
        <f>+'Ark1'!AA3957</f>
        <v>2.8879834620650944</v>
      </c>
      <c r="S62" s="65">
        <f>+'Ark1'!AC3957</f>
        <v>-4.5755016649014655</v>
      </c>
      <c r="T62" s="101">
        <f t="shared" si="7"/>
        <v>2.3767441860465115</v>
      </c>
      <c r="U62" s="39"/>
      <c r="V62" s="4"/>
      <c r="W62" s="18"/>
      <c r="X62" s="4"/>
      <c r="Y62" s="5"/>
      <c r="Z62" s="18"/>
      <c r="AA62"/>
      <c r="AB62"/>
      <c r="AC62"/>
      <c r="AD62"/>
      <c r="AE62"/>
    </row>
    <row r="63" spans="1:31">
      <c r="A63" s="39"/>
      <c r="B63" s="47">
        <f>+'Ark1'!C3958</f>
        <v>2022</v>
      </c>
      <c r="C63" s="47">
        <f>+'Ark1'!N3958</f>
        <v>210</v>
      </c>
      <c r="D63" s="48" t="s">
        <v>522</v>
      </c>
      <c r="E63" s="47">
        <f>+'Ark1'!Q3958</f>
        <v>149</v>
      </c>
      <c r="F63" s="47"/>
      <c r="G63" s="65">
        <f>+'Ark1'!R3958</f>
        <v>286</v>
      </c>
      <c r="H63" s="47"/>
      <c r="I63" s="65">
        <f>+'Ark1'!S3958</f>
        <v>286</v>
      </c>
      <c r="J63" s="101">
        <f>+'Ark1'!T3958</f>
        <v>1.9363574813811779</v>
      </c>
      <c r="K63" s="47"/>
      <c r="L63" s="101">
        <f>+'Ark1'!U3958</f>
        <v>2.6978909875651702</v>
      </c>
      <c r="M63" s="49">
        <f>+'Ark1'!W3958</f>
        <v>53.996503496503472</v>
      </c>
      <c r="N63" s="101"/>
      <c r="O63" s="49">
        <f>+'Ark1'!AB3958</f>
        <v>5.0275452808192203</v>
      </c>
      <c r="P63" s="65">
        <f>+'Ark1'!Y3958</f>
        <v>214.41150349650349</v>
      </c>
      <c r="Q63" s="47"/>
      <c r="R63" s="49">
        <f>+'Ark1'!AA3958</f>
        <v>2.8818426345461661</v>
      </c>
      <c r="S63" s="65">
        <f>+'Ark1'!AC3958</f>
        <v>-4.3207002311503357</v>
      </c>
      <c r="T63" s="101">
        <f t="shared" si="7"/>
        <v>1.919463087248322</v>
      </c>
      <c r="U63" s="39"/>
      <c r="V63" s="11"/>
      <c r="W63" s="11"/>
      <c r="X63" s="4"/>
      <c r="Y63"/>
      <c r="Z63"/>
      <c r="AA63"/>
      <c r="AB63"/>
      <c r="AC63"/>
      <c r="AD63"/>
      <c r="AE63"/>
    </row>
    <row r="64" spans="1:31" ht="15.6">
      <c r="A64" s="39"/>
      <c r="B64" s="47">
        <f>+'Ark1'!C3959</f>
        <v>2022</v>
      </c>
      <c r="C64" s="47">
        <f>+'Ark1'!N3959</f>
        <v>220</v>
      </c>
      <c r="D64" s="48" t="s">
        <v>523</v>
      </c>
      <c r="E64" s="47">
        <f>+'Ark1'!Q3959</f>
        <v>107</v>
      </c>
      <c r="F64" s="47"/>
      <c r="G64" s="65">
        <f>+'Ark1'!R3959</f>
        <v>183</v>
      </c>
      <c r="H64" s="47"/>
      <c r="I64" s="65">
        <f>+'Ark1'!S3959</f>
        <v>181</v>
      </c>
      <c r="J64" s="101">
        <f>+'Ark1'!T3959</f>
        <v>1.2389979688557891</v>
      </c>
      <c r="K64" s="47"/>
      <c r="L64" s="101">
        <f>+'Ark1'!U3959</f>
        <v>1.7892415313789205</v>
      </c>
      <c r="M64" s="49">
        <f>+'Ark1'!W3959</f>
        <v>52.408839779005554</v>
      </c>
      <c r="N64" s="101"/>
      <c r="O64" s="49">
        <f>+'Ark1'!AB3959</f>
        <v>5.5750756783772175</v>
      </c>
      <c r="P64" s="65">
        <f>+'Ark1'!Y3959</f>
        <v>222.23251366120203</v>
      </c>
      <c r="Q64" s="47"/>
      <c r="R64" s="49">
        <f>+'Ark1'!AA3959</f>
        <v>2.9428602253062062</v>
      </c>
      <c r="S64" s="65">
        <f>+'Ark1'!AC3959</f>
        <v>-12.446124871223748</v>
      </c>
      <c r="T64" s="101">
        <f t="shared" si="7"/>
        <v>1.7102803738317758</v>
      </c>
      <c r="U64" s="39"/>
      <c r="V64" s="5"/>
      <c r="W64" s="18"/>
      <c r="X64" s="4"/>
      <c r="Y64"/>
      <c r="Z64" s="18"/>
      <c r="AA64"/>
      <c r="AB64"/>
      <c r="AC64"/>
      <c r="AD64"/>
      <c r="AE64"/>
    </row>
    <row r="65" spans="1:31">
      <c r="A65" s="39"/>
      <c r="B65" s="47">
        <f>+'Ark1'!C3960</f>
        <v>2022</v>
      </c>
      <c r="C65" s="47">
        <f>+'Ark1'!N3960</f>
        <v>230</v>
      </c>
      <c r="D65" s="48" t="s">
        <v>524</v>
      </c>
      <c r="E65" s="47">
        <f>+'Ark1'!Q3960</f>
        <v>93</v>
      </c>
      <c r="F65" s="47"/>
      <c r="G65" s="65">
        <f>+'Ark1'!R3960</f>
        <v>225</v>
      </c>
      <c r="H65" s="47"/>
      <c r="I65" s="65">
        <f>+'Ark1'!S3960</f>
        <v>225</v>
      </c>
      <c r="J65" s="101">
        <f>+'Ark1'!T3960</f>
        <v>1.5233581584292479</v>
      </c>
      <c r="K65" s="47"/>
      <c r="L65" s="101">
        <f>+'Ark1'!U3960</f>
        <v>2.4213718218085618</v>
      </c>
      <c r="M65" s="49">
        <f>+'Ark1'!W3960</f>
        <v>49.04</v>
      </c>
      <c r="N65" s="101"/>
      <c r="O65" s="49">
        <f>+'Ark1'!AB3960</f>
        <v>6.7351944622590159</v>
      </c>
      <c r="P65" s="65">
        <f>+'Ark1'!Y3960</f>
        <v>244.60688888888888</v>
      </c>
      <c r="Q65" s="47"/>
      <c r="R65" s="49">
        <f>+'Ark1'!AA3960</f>
        <v>12.036746925278235</v>
      </c>
      <c r="S65" s="65">
        <f>+'Ark1'!AC3960</f>
        <v>-29.243441768428287</v>
      </c>
      <c r="T65" s="101">
        <f t="shared" si="7"/>
        <v>2.4193548387096775</v>
      </c>
      <c r="U65" s="39"/>
      <c r="V65" s="11"/>
      <c r="W65" s="11"/>
      <c r="X65" s="4"/>
      <c r="Y65"/>
      <c r="Z65"/>
      <c r="AA65"/>
      <c r="AB65"/>
      <c r="AC65"/>
      <c r="AD65"/>
      <c r="AE65"/>
    </row>
    <row r="66" spans="1:31">
      <c r="A66" s="39"/>
      <c r="B66" s="47">
        <f>+'Ark1'!C3961</f>
        <v>2021</v>
      </c>
      <c r="C66" s="47">
        <f>+'Ark1'!N3961</f>
        <v>60</v>
      </c>
      <c r="D66" s="48" t="s">
        <v>525</v>
      </c>
      <c r="E66" s="47">
        <f>+'Ark1'!Q3961</f>
        <v>3</v>
      </c>
      <c r="F66" s="47"/>
      <c r="G66" s="65">
        <f>+'Ark1'!R3961</f>
        <v>3</v>
      </c>
      <c r="H66" s="47"/>
      <c r="I66" s="65">
        <f>+'Ark1'!S3961</f>
        <v>3</v>
      </c>
      <c r="J66" s="101">
        <f>+'Ark1'!T3961</f>
        <v>2.0413718018508435E-2</v>
      </c>
      <c r="K66" s="47"/>
      <c r="L66" s="101">
        <f>+'Ark1'!U3961</f>
        <v>8.2027292449137201E-3</v>
      </c>
      <c r="M66" s="49">
        <f>+'Ark1'!W3961</f>
        <v>60.66666666666665</v>
      </c>
      <c r="N66" s="101"/>
      <c r="O66" s="49">
        <f>+'Ark1'!AB3961</f>
        <v>1.885618083164234</v>
      </c>
      <c r="P66" s="65">
        <f>+'Ark1'!Y3961</f>
        <v>61.546666666666646</v>
      </c>
      <c r="Q66" s="47"/>
      <c r="R66" s="49">
        <f>+'Ark1'!AA3961</f>
        <v>5.5372094857328404</v>
      </c>
      <c r="S66" s="65">
        <f>+'Ark1'!AC3961</f>
        <v>-97.606074770951551</v>
      </c>
      <c r="T66" s="101">
        <f t="shared" si="7"/>
        <v>1</v>
      </c>
      <c r="U66" s="39"/>
      <c r="V66" s="11"/>
      <c r="W66" s="11"/>
      <c r="X66" s="4"/>
      <c r="Y66"/>
      <c r="Z66"/>
      <c r="AA66"/>
      <c r="AB66"/>
      <c r="AC66"/>
      <c r="AD66"/>
      <c r="AE66"/>
    </row>
    <row r="67" spans="1:31">
      <c r="A67" s="39"/>
      <c r="B67">
        <f>+'Ark1'!C3962</f>
        <v>2021</v>
      </c>
      <c r="C67">
        <f>+'Ark1'!N3962</f>
        <v>70</v>
      </c>
      <c r="D67" s="3" t="s">
        <v>509</v>
      </c>
      <c r="E67">
        <f>+'Ark1'!Q3962</f>
        <v>12</v>
      </c>
      <c r="G67" s="9">
        <f>+'Ark1'!R3962</f>
        <v>15</v>
      </c>
      <c r="I67" s="9">
        <f>+'Ark1'!S3962</f>
        <v>15</v>
      </c>
      <c r="J67" s="96">
        <f>+'Ark1'!T3962</f>
        <v>0.10206859009254218</v>
      </c>
      <c r="L67" s="96">
        <f>+'Ark1'!U3962</f>
        <v>5.0773490179373042E-2</v>
      </c>
      <c r="M67" s="1">
        <f>+'Ark1'!W3962</f>
        <v>62.133333333333354</v>
      </c>
      <c r="O67" s="1">
        <f>+'Ark1'!AB3962</f>
        <v>2.1868292622476222</v>
      </c>
      <c r="P67" s="9">
        <f>+'Ark1'!Y3962</f>
        <v>76.192666666666639</v>
      </c>
      <c r="R67" s="1">
        <f>+'Ark1'!AA3962</f>
        <v>3.184302051558078</v>
      </c>
      <c r="S67" s="9">
        <f>+'Ark1'!AC3962</f>
        <v>-4.8876906471879202</v>
      </c>
      <c r="T67" s="96">
        <f t="shared" si="7"/>
        <v>1.25</v>
      </c>
      <c r="U67" s="39"/>
      <c r="V67" s="11"/>
      <c r="W67" s="11"/>
      <c r="X67" s="4"/>
      <c r="Y67"/>
      <c r="Z67"/>
      <c r="AA67"/>
      <c r="AB67"/>
      <c r="AC67"/>
      <c r="AD67"/>
      <c r="AE67"/>
    </row>
    <row r="68" spans="1:31" ht="15.6">
      <c r="A68" s="39"/>
      <c r="B68">
        <f>+'Ark1'!C3963</f>
        <v>2021</v>
      </c>
      <c r="C68">
        <f>+'Ark1'!N3963</f>
        <v>80</v>
      </c>
      <c r="D68" s="3" t="s">
        <v>510</v>
      </c>
      <c r="E68">
        <f>+'Ark1'!Q3963</f>
        <v>43</v>
      </c>
      <c r="G68" s="9">
        <f>+'Ark1'!R3963</f>
        <v>66</v>
      </c>
      <c r="I68" s="9">
        <f>+'Ark1'!S3963</f>
        <v>66</v>
      </c>
      <c r="J68" s="96">
        <f>+'Ark1'!T3963</f>
        <v>0.44910179640718562</v>
      </c>
      <c r="L68" s="96">
        <f>+'Ark1'!U3963</f>
        <v>0.25277502719597467</v>
      </c>
      <c r="M68" s="1">
        <f>+'Ark1'!W3963</f>
        <v>62.090909090909101</v>
      </c>
      <c r="O68" s="1">
        <f>+'Ark1'!AB3963</f>
        <v>2.8269657828119961</v>
      </c>
      <c r="P68" s="9">
        <f>+'Ark1'!Y3963</f>
        <v>86.20999999999998</v>
      </c>
      <c r="R68" s="1">
        <f>+'Ark1'!AA3963</f>
        <v>3.0071057261907352</v>
      </c>
      <c r="S68" s="9">
        <f>+'Ark1'!AC3963</f>
        <v>0.55430296794262701</v>
      </c>
      <c r="T68" s="96">
        <f t="shared" si="7"/>
        <v>1.5348837209302326</v>
      </c>
      <c r="U68" s="39"/>
      <c r="V68" s="2"/>
      <c r="W68" s="5"/>
      <c r="X68" s="4"/>
      <c r="Y68"/>
      <c r="Z68"/>
      <c r="AA68"/>
      <c r="AB68"/>
      <c r="AC68"/>
      <c r="AD68"/>
      <c r="AE68"/>
    </row>
    <row r="69" spans="1:31">
      <c r="A69" s="39"/>
      <c r="B69">
        <f>+'Ark1'!C3964</f>
        <v>2021</v>
      </c>
      <c r="C69">
        <f>+'Ark1'!N3964</f>
        <v>90</v>
      </c>
      <c r="D69" s="3" t="s">
        <v>511</v>
      </c>
      <c r="E69">
        <f>+'Ark1'!Q3964</f>
        <v>86</v>
      </c>
      <c r="G69" s="9">
        <f>+'Ark1'!R3964</f>
        <v>218</v>
      </c>
      <c r="I69" s="9">
        <f>+'Ark1'!S3964</f>
        <v>218</v>
      </c>
      <c r="J69" s="96">
        <f>+'Ark1'!T3964</f>
        <v>1.48339684267828</v>
      </c>
      <c r="L69" s="96">
        <f>+'Ark1'!U3964</f>
        <v>0.92984537624360508</v>
      </c>
      <c r="M69" s="1">
        <f>+'Ark1'!W3964</f>
        <v>62.302752293577981</v>
      </c>
      <c r="O69" s="1">
        <f>+'Ark1'!AB3964</f>
        <v>2.5141967077837504</v>
      </c>
      <c r="P69" s="9">
        <f>+'Ark1'!Y3964</f>
        <v>96.0111467889908</v>
      </c>
      <c r="R69" s="1">
        <f>+'Ark1'!AA3964</f>
        <v>2.7896208460466378</v>
      </c>
      <c r="S69" s="9">
        <f>+'Ark1'!AC3964</f>
        <v>8.3306890479871996</v>
      </c>
      <c r="T69" s="96">
        <f t="shared" si="7"/>
        <v>2.5348837209302326</v>
      </c>
      <c r="U69" s="39"/>
      <c r="V69" s="4"/>
      <c r="W69" s="4"/>
      <c r="X69" s="4"/>
      <c r="Y69" s="4"/>
      <c r="Z69" s="4"/>
      <c r="AA69"/>
      <c r="AB69"/>
      <c r="AC69"/>
      <c r="AD69"/>
      <c r="AE69"/>
    </row>
    <row r="70" spans="1:31" ht="15.6">
      <c r="A70" s="39"/>
      <c r="B70">
        <f>+'Ark1'!C3965</f>
        <v>2021</v>
      </c>
      <c r="C70">
        <f>+'Ark1'!N3965</f>
        <v>100</v>
      </c>
      <c r="D70" s="3" t="s">
        <v>486</v>
      </c>
      <c r="E70">
        <f>+'Ark1'!Q3965</f>
        <v>138</v>
      </c>
      <c r="G70" s="9">
        <f>+'Ark1'!R3965</f>
        <v>486</v>
      </c>
      <c r="I70" s="9">
        <f>+'Ark1'!S3965</f>
        <v>486</v>
      </c>
      <c r="J70" s="96">
        <f>+'Ark1'!T3965</f>
        <v>3.307022318998365</v>
      </c>
      <c r="L70" s="96">
        <f>+'Ark1'!U3965</f>
        <v>2.2858488366722689</v>
      </c>
      <c r="M70" s="1">
        <f>+'Ark1'!W3965</f>
        <v>61.938271604938279</v>
      </c>
      <c r="O70" s="1">
        <f>+'Ark1'!AB3965</f>
        <v>2.3342802964430649</v>
      </c>
      <c r="P70" s="9">
        <f>+'Ark1'!Y3965</f>
        <v>105.87139917695464</v>
      </c>
      <c r="R70" s="1">
        <f>+'Ark1'!AA3965</f>
        <v>2.8304440055658007</v>
      </c>
      <c r="S70" s="9">
        <f>+'Ark1'!AC3965</f>
        <v>-9.4589085037986731</v>
      </c>
      <c r="T70" s="96">
        <f t="shared" si="7"/>
        <v>3.5217391304347827</v>
      </c>
      <c r="U70" s="39"/>
      <c r="V70" s="4"/>
      <c r="W70" s="11"/>
      <c r="X70" s="4"/>
      <c r="Z70" s="5"/>
      <c r="AA70"/>
      <c r="AB70"/>
      <c r="AC70"/>
      <c r="AD70"/>
      <c r="AE70"/>
    </row>
    <row r="71" spans="1:31" ht="15.6">
      <c r="A71" s="39"/>
      <c r="B71">
        <f>+'Ark1'!C3966</f>
        <v>2021</v>
      </c>
      <c r="C71">
        <f>+'Ark1'!N3966</f>
        <v>110</v>
      </c>
      <c r="D71" s="3" t="s">
        <v>512</v>
      </c>
      <c r="E71">
        <f>+'Ark1'!Q3966</f>
        <v>203</v>
      </c>
      <c r="G71" s="9">
        <f>+'Ark1'!R3966</f>
        <v>925</v>
      </c>
      <c r="I71" s="9">
        <f>+'Ark1'!S3966</f>
        <v>925</v>
      </c>
      <c r="J71" s="96">
        <f>+'Ark1'!T3966</f>
        <v>6.2942297223734363</v>
      </c>
      <c r="L71" s="96">
        <f>+'Ark1'!U3966</f>
        <v>4.744120694702211</v>
      </c>
      <c r="M71" s="1">
        <f>+'Ark1'!W3966</f>
        <v>61.50270270270272</v>
      </c>
      <c r="O71" s="1">
        <f>+'Ark1'!AB3966</f>
        <v>2.6608763529461861</v>
      </c>
      <c r="P71" s="9">
        <f>+'Ark1'!Y3966</f>
        <v>115.44667027027008</v>
      </c>
      <c r="R71" s="1">
        <f>+'Ark1'!AA3966</f>
        <v>2.843142521826695</v>
      </c>
      <c r="S71" s="9">
        <f>+'Ark1'!AC3966</f>
        <v>-9.0850911158524035</v>
      </c>
      <c r="T71" s="96">
        <f t="shared" si="7"/>
        <v>4.556650246305419</v>
      </c>
      <c r="U71" s="39"/>
      <c r="V71" s="4"/>
      <c r="W71" s="11"/>
      <c r="X71" s="4"/>
      <c r="Z71" s="5"/>
      <c r="AA71"/>
      <c r="AB71"/>
      <c r="AC71"/>
      <c r="AD71"/>
      <c r="AE71"/>
    </row>
    <row r="72" spans="1:31" ht="15.6">
      <c r="A72" s="39"/>
      <c r="B72">
        <f>+'Ark1'!C3967</f>
        <v>2021</v>
      </c>
      <c r="C72">
        <f>+'Ark1'!N3967</f>
        <v>120</v>
      </c>
      <c r="D72" s="3" t="s">
        <v>513</v>
      </c>
      <c r="E72">
        <f>+'Ark1'!Q3967</f>
        <v>328</v>
      </c>
      <c r="G72" s="9">
        <f>+'Ark1'!R3967</f>
        <v>1601</v>
      </c>
      <c r="I72" s="9">
        <f>+'Ark1'!S3967</f>
        <v>1601</v>
      </c>
      <c r="J72" s="96">
        <f>+'Ark1'!T3967</f>
        <v>10.894120849210664</v>
      </c>
      <c r="L72" s="96">
        <f>+'Ark1'!U3967</f>
        <v>8.9410357399274911</v>
      </c>
      <c r="M72" s="1">
        <f>+'Ark1'!W3967</f>
        <v>60.617114303560257</v>
      </c>
      <c r="O72" s="1">
        <f>+'Ark1'!AB3967</f>
        <v>3.3744355317708008</v>
      </c>
      <c r="P72" s="9">
        <f>+'Ark1'!Y3967</f>
        <v>125.70828856964398</v>
      </c>
      <c r="R72" s="1">
        <f>+'Ark1'!AA3967</f>
        <v>2.774738741718354</v>
      </c>
      <c r="S72" s="9">
        <f>+'Ark1'!AC3967</f>
        <v>-13.651288661134579</v>
      </c>
      <c r="T72" s="96">
        <f t="shared" si="7"/>
        <v>4.8810975609756095</v>
      </c>
      <c r="U72" s="39"/>
      <c r="V72" s="4"/>
      <c r="W72" s="11"/>
      <c r="X72" s="4"/>
      <c r="Z72" s="5"/>
      <c r="AA72"/>
      <c r="AB72"/>
      <c r="AC72"/>
      <c r="AD72"/>
      <c r="AE72"/>
    </row>
    <row r="73" spans="1:31" ht="15.6">
      <c r="A73" s="39"/>
      <c r="B73">
        <f>+'Ark1'!C3968</f>
        <v>2021</v>
      </c>
      <c r="C73">
        <f>+'Ark1'!N3968</f>
        <v>130</v>
      </c>
      <c r="D73" s="3" t="s">
        <v>514</v>
      </c>
      <c r="E73">
        <f>+'Ark1'!Q3968</f>
        <v>403</v>
      </c>
      <c r="G73" s="9">
        <f>+'Ark1'!R3968</f>
        <v>2200</v>
      </c>
      <c r="I73" s="9">
        <f>+'Ark1'!S3968</f>
        <v>2200</v>
      </c>
      <c r="J73" s="96">
        <f>+'Ark1'!T3968</f>
        <v>14.970059880239525</v>
      </c>
      <c r="L73" s="96">
        <f>+'Ark1'!U3968</f>
        <v>13.195597792819003</v>
      </c>
      <c r="M73" s="1">
        <f>+'Ark1'!W3968</f>
        <v>59.834090909090918</v>
      </c>
      <c r="O73" s="1">
        <f>+'Ark1'!AB3968</f>
        <v>3.5460889583915591</v>
      </c>
      <c r="P73" s="9">
        <f>+'Ark1'!Y3968</f>
        <v>135.01244545454549</v>
      </c>
      <c r="R73" s="1">
        <f>+'Ark1'!AA3968</f>
        <v>2.8879436568673742</v>
      </c>
      <c r="S73" s="9">
        <f>+'Ark1'!AC3968</f>
        <v>-0.34841295861918259</v>
      </c>
      <c r="T73" s="96">
        <f t="shared" si="7"/>
        <v>5.4590570719602978</v>
      </c>
      <c r="U73" s="39"/>
      <c r="V73" s="4"/>
      <c r="W73" s="11"/>
      <c r="X73" s="4"/>
      <c r="Z73" s="5"/>
      <c r="AA73"/>
      <c r="AB73"/>
      <c r="AC73"/>
      <c r="AD73"/>
      <c r="AE73"/>
    </row>
    <row r="74" spans="1:31" ht="15.6">
      <c r="A74" s="39"/>
      <c r="B74">
        <f>+'Ark1'!C3969</f>
        <v>2021</v>
      </c>
      <c r="C74">
        <f>+'Ark1'!N3969</f>
        <v>140</v>
      </c>
      <c r="D74" s="3" t="s">
        <v>515</v>
      </c>
      <c r="E74">
        <f>+'Ark1'!Q3969</f>
        <v>367</v>
      </c>
      <c r="G74" s="9">
        <f>+'Ark1'!R3969</f>
        <v>1870</v>
      </c>
      <c r="I74" s="9">
        <f>+'Ark1'!S3969</f>
        <v>1870</v>
      </c>
      <c r="J74" s="96">
        <f>+'Ark1'!T3969</f>
        <v>12.724550898203592</v>
      </c>
      <c r="L74" s="96">
        <f>+'Ark1'!U3969</f>
        <v>12.041755801302957</v>
      </c>
      <c r="M74" s="1">
        <f>+'Ark1'!W3969</f>
        <v>59.691978609625679</v>
      </c>
      <c r="O74" s="1">
        <f>+'Ark1'!AB3969</f>
        <v>3.7837663153204639</v>
      </c>
      <c r="P74" s="9">
        <f>+'Ark1'!Y3969</f>
        <v>144.94913368983956</v>
      </c>
      <c r="R74" s="1">
        <f>+'Ark1'!AA3969</f>
        <v>2.8677336256829218</v>
      </c>
      <c r="S74" s="9">
        <f>+'Ark1'!AC3969</f>
        <v>-3.088301023802011</v>
      </c>
      <c r="T74" s="96">
        <f t="shared" si="7"/>
        <v>5.0953678474114446</v>
      </c>
      <c r="U74" s="39"/>
      <c r="V74" s="4"/>
      <c r="W74" s="11"/>
      <c r="X74" s="4"/>
      <c r="Y74" s="11"/>
      <c r="Z74" s="5"/>
      <c r="AA74"/>
      <c r="AB74"/>
      <c r="AC74"/>
      <c r="AD74"/>
      <c r="AE74"/>
    </row>
    <row r="75" spans="1:31" ht="15.6">
      <c r="A75" s="39"/>
      <c r="B75">
        <f>+'Ark1'!C3970</f>
        <v>2021</v>
      </c>
      <c r="C75">
        <f>+'Ark1'!N3970</f>
        <v>150</v>
      </c>
      <c r="D75" s="3" t="s">
        <v>516</v>
      </c>
      <c r="E75">
        <f>+'Ark1'!Q3970</f>
        <v>354</v>
      </c>
      <c r="G75" s="9">
        <f>+'Ark1'!R3970</f>
        <v>1777</v>
      </c>
      <c r="I75" s="9">
        <f>+'Ark1'!S3970</f>
        <v>1777</v>
      </c>
      <c r="J75" s="96">
        <f>+'Ark1'!T3970</f>
        <v>12.09172563962983</v>
      </c>
      <c r="L75" s="96">
        <f>+'Ark1'!U3970</f>
        <v>12.22548200941208</v>
      </c>
      <c r="M75" s="1">
        <f>+'Ark1'!W3970</f>
        <v>59.455261676983696</v>
      </c>
      <c r="O75" s="1">
        <f>+'Ark1'!AB3970</f>
        <v>4.0761389826412753</v>
      </c>
      <c r="P75" s="9">
        <f>+'Ark1'!Y3970</f>
        <v>154.86239729881839</v>
      </c>
      <c r="R75" s="1">
        <f>+'Ark1'!AA3970</f>
        <v>2.8867946862722955</v>
      </c>
      <c r="S75" s="9">
        <f>+'Ark1'!AC3970</f>
        <v>-5.3585072367487534</v>
      </c>
      <c r="T75" s="96">
        <f t="shared" si="7"/>
        <v>5.0197740112994351</v>
      </c>
      <c r="U75" s="39"/>
      <c r="V75" s="4"/>
      <c r="W75" s="11"/>
      <c r="X75" s="4"/>
      <c r="Y75" s="11"/>
      <c r="Z75" s="5"/>
      <c r="AA75"/>
      <c r="AB75"/>
      <c r="AC75"/>
      <c r="AD75"/>
      <c r="AE75"/>
    </row>
    <row r="76" spans="1:31" ht="15.6">
      <c r="A76" s="39"/>
      <c r="B76">
        <f>+'Ark1'!C3971</f>
        <v>2021</v>
      </c>
      <c r="C76">
        <f>+'Ark1'!N3971</f>
        <v>160</v>
      </c>
      <c r="D76" s="3" t="s">
        <v>517</v>
      </c>
      <c r="E76">
        <f>+'Ark1'!Q3971</f>
        <v>324</v>
      </c>
      <c r="G76" s="9">
        <f>+'Ark1'!R3971</f>
        <v>1518</v>
      </c>
      <c r="I76" s="9">
        <f>+'Ark1'!S3971</f>
        <v>1518</v>
      </c>
      <c r="J76" s="96">
        <f>+'Ark1'!T3971</f>
        <v>10.329341317365271</v>
      </c>
      <c r="L76" s="96">
        <f>+'Ark1'!U3971</f>
        <v>11.123419301999268</v>
      </c>
      <c r="M76" s="1">
        <f>+'Ark1'!W3971</f>
        <v>59.180500658761517</v>
      </c>
      <c r="O76" s="1">
        <f>+'Ark1'!AB3971</f>
        <v>4.0486617463587748</v>
      </c>
      <c r="P76" s="9">
        <f>+'Ark1'!Y3971</f>
        <v>164.94302371541499</v>
      </c>
      <c r="R76" s="1">
        <f>+'Ark1'!AA3971</f>
        <v>2.9011755399010553</v>
      </c>
      <c r="S76" s="9">
        <f>+'Ark1'!AC3971</f>
        <v>-5.3984035635633054</v>
      </c>
      <c r="T76" s="96">
        <f t="shared" si="7"/>
        <v>4.6851851851851851</v>
      </c>
      <c r="U76" s="39"/>
      <c r="V76" s="4"/>
      <c r="W76" s="11"/>
      <c r="X76" s="4"/>
      <c r="Y76" s="11"/>
      <c r="Z76" s="5"/>
      <c r="AA76"/>
      <c r="AB76"/>
      <c r="AC76"/>
      <c r="AD76"/>
      <c r="AE76"/>
    </row>
    <row r="77" spans="1:31" ht="15.6">
      <c r="A77" s="39"/>
      <c r="B77">
        <f>+'Ark1'!C3972</f>
        <v>2021</v>
      </c>
      <c r="C77">
        <f>+'Ark1'!N3972</f>
        <v>170</v>
      </c>
      <c r="D77" s="3" t="s">
        <v>518</v>
      </c>
      <c r="E77">
        <f>+'Ark1'!Q3972</f>
        <v>320</v>
      </c>
      <c r="G77" s="9">
        <f>+'Ark1'!R3972</f>
        <v>1282</v>
      </c>
      <c r="I77" s="9">
        <f>+'Ark1'!S3972</f>
        <v>1282</v>
      </c>
      <c r="J77" s="96">
        <f>+'Ark1'!T3972</f>
        <v>8.7234621665759384</v>
      </c>
      <c r="L77" s="96">
        <f>+'Ark1'!U3972</f>
        <v>9.9562989648159164</v>
      </c>
      <c r="M77" s="1">
        <f>+'Ark1'!W3972</f>
        <v>58.751170046801853</v>
      </c>
      <c r="O77" s="1">
        <f>+'Ark1'!AB3972</f>
        <v>4.1483435828320649</v>
      </c>
      <c r="P77" s="9">
        <f>+'Ark1'!Y3972</f>
        <v>174.81444617784689</v>
      </c>
      <c r="R77" s="1">
        <f>+'Ark1'!AA3972</f>
        <v>2.8963881775479705</v>
      </c>
      <c r="S77" s="9">
        <f>+'Ark1'!AC3972</f>
        <v>-5.2983509316377724</v>
      </c>
      <c r="T77" s="96">
        <f t="shared" si="7"/>
        <v>4.0062499999999996</v>
      </c>
      <c r="U77" s="39"/>
      <c r="V77" s="4"/>
      <c r="W77" s="11"/>
      <c r="X77" s="4"/>
      <c r="Y77" s="11"/>
      <c r="Z77" s="5"/>
      <c r="AA77"/>
      <c r="AB77"/>
      <c r="AC77"/>
      <c r="AD77"/>
      <c r="AE77"/>
    </row>
    <row r="78" spans="1:31" ht="15.6">
      <c r="A78" s="39"/>
      <c r="B78">
        <f>+'Ark1'!C3973</f>
        <v>2021</v>
      </c>
      <c r="C78">
        <f>+'Ark1'!N3973</f>
        <v>180</v>
      </c>
      <c r="D78" s="3" t="s">
        <v>519</v>
      </c>
      <c r="E78">
        <f>+'Ark1'!Q3973</f>
        <v>277</v>
      </c>
      <c r="G78" s="9">
        <f>+'Ark1'!R3973</f>
        <v>994</v>
      </c>
      <c r="I78" s="9">
        <f>+'Ark1'!S3973</f>
        <v>994</v>
      </c>
      <c r="J78" s="96">
        <f>+'Ark1'!T3973</f>
        <v>6.7637452367991271</v>
      </c>
      <c r="L78" s="96">
        <f>+'Ark1'!U3973</f>
        <v>8.1586831122384407</v>
      </c>
      <c r="M78" s="1">
        <f>+'Ark1'!W3973</f>
        <v>57.821931589537215</v>
      </c>
      <c r="O78" s="1">
        <f>+'Ark1'!AB3973</f>
        <v>4.6164217735488364</v>
      </c>
      <c r="P78" s="9">
        <f>+'Ark1'!Y3973</f>
        <v>184.75708249496984</v>
      </c>
      <c r="R78" s="1">
        <f>+'Ark1'!AA3973</f>
        <v>2.8356302532115425</v>
      </c>
      <c r="S78" s="9">
        <f>+'Ark1'!AC3973</f>
        <v>-1.0124284007696855</v>
      </c>
      <c r="T78" s="96">
        <f t="shared" si="7"/>
        <v>3.5884476534296028</v>
      </c>
      <c r="U78" s="39"/>
      <c r="V78" s="4"/>
      <c r="W78" s="11"/>
      <c r="X78" s="4"/>
      <c r="Y78" s="5"/>
      <c r="Z78" s="5"/>
      <c r="AA78"/>
      <c r="AB78"/>
      <c r="AC78"/>
      <c r="AD78"/>
      <c r="AE78"/>
    </row>
    <row r="79" spans="1:31" ht="15.6">
      <c r="A79" s="39"/>
      <c r="B79">
        <f>+'Ark1'!C3974</f>
        <v>2021</v>
      </c>
      <c r="C79">
        <f>+'Ark1'!N3974</f>
        <v>190</v>
      </c>
      <c r="D79" s="3" t="s">
        <v>520</v>
      </c>
      <c r="E79">
        <f>+'Ark1'!Q3974</f>
        <v>239</v>
      </c>
      <c r="G79" s="9">
        <f>+'Ark1'!R3974</f>
        <v>679</v>
      </c>
      <c r="I79" s="9">
        <f>+'Ark1'!S3974</f>
        <v>679</v>
      </c>
      <c r="J79" s="96">
        <f>+'Ark1'!T3974</f>
        <v>4.6203048448557427</v>
      </c>
      <c r="L79" s="96">
        <f>+'Ark1'!U3974</f>
        <v>5.8745153374954837</v>
      </c>
      <c r="M79" s="1">
        <f>+'Ark1'!W3974</f>
        <v>56.58468335787925</v>
      </c>
      <c r="O79" s="1">
        <f>+'Ark1'!AB3974</f>
        <v>4.6883556294276065</v>
      </c>
      <c r="P79" s="9">
        <f>+'Ark1'!Y3974</f>
        <v>194.74650957290123</v>
      </c>
      <c r="R79" s="1">
        <f>+'Ark1'!AA3974</f>
        <v>2.8663075105103792</v>
      </c>
      <c r="S79" s="9">
        <f>+'Ark1'!AC3974</f>
        <v>-9.0654460996897992</v>
      </c>
      <c r="T79" s="96">
        <f t="shared" si="7"/>
        <v>2.8410041841004183</v>
      </c>
      <c r="U79" s="39"/>
      <c r="V79" s="4"/>
      <c r="W79" s="11"/>
      <c r="X79" s="4"/>
      <c r="Y79" s="5"/>
      <c r="Z79" s="5"/>
      <c r="AA79"/>
      <c r="AB79"/>
      <c r="AC79"/>
      <c r="AD79"/>
      <c r="AE79"/>
    </row>
    <row r="80" spans="1:31" ht="15.6">
      <c r="A80" s="39"/>
      <c r="B80">
        <f>+'Ark1'!C3975</f>
        <v>2021</v>
      </c>
      <c r="C80">
        <f>+'Ark1'!N3975</f>
        <v>200</v>
      </c>
      <c r="D80" s="3" t="s">
        <v>521</v>
      </c>
      <c r="E80">
        <f>+'Ark1'!Q3975</f>
        <v>197</v>
      </c>
      <c r="G80" s="9">
        <f>+'Ark1'!R3975</f>
        <v>463</v>
      </c>
      <c r="I80" s="9">
        <f>+'Ark1'!S3975</f>
        <v>463</v>
      </c>
      <c r="J80" s="96">
        <f>+'Ark1'!T3975</f>
        <v>3.1505171475231362</v>
      </c>
      <c r="L80" s="96">
        <f>+'Ark1'!U3975</f>
        <v>4.2031030768355642</v>
      </c>
      <c r="M80" s="1">
        <f>+'Ark1'!W3975</f>
        <v>55.855291576673842</v>
      </c>
      <c r="O80" s="1">
        <f>+'Ark1'!AB3975</f>
        <v>4.7733295531499698</v>
      </c>
      <c r="P80" s="9">
        <f>+'Ark1'!Y3975</f>
        <v>204.34144708423327</v>
      </c>
      <c r="R80" s="1">
        <f>+'Ark1'!AA3975</f>
        <v>2.7888189014178657</v>
      </c>
      <c r="S80" s="9">
        <f>+'Ark1'!AC3975</f>
        <v>-14.4914847673569</v>
      </c>
      <c r="T80" s="96">
        <f t="shared" si="7"/>
        <v>2.3502538071065988</v>
      </c>
      <c r="U80" s="39"/>
      <c r="V80" s="4"/>
      <c r="W80" s="11"/>
      <c r="X80" s="4"/>
      <c r="Y80" s="5"/>
      <c r="Z80" s="5"/>
      <c r="AA80"/>
      <c r="AB80"/>
      <c r="AC80"/>
      <c r="AD80"/>
      <c r="AE80"/>
    </row>
    <row r="81" spans="1:31" ht="15.6">
      <c r="A81" s="39"/>
      <c r="B81">
        <f>+'Ark1'!C3976</f>
        <v>2021</v>
      </c>
      <c r="C81">
        <f>+'Ark1'!N3976</f>
        <v>210</v>
      </c>
      <c r="D81" s="3" t="s">
        <v>522</v>
      </c>
      <c r="E81">
        <f>+'Ark1'!Q3976</f>
        <v>136</v>
      </c>
      <c r="G81" s="9">
        <f>+'Ark1'!R3976</f>
        <v>258</v>
      </c>
      <c r="I81" s="9">
        <f>+'Ark1'!S3976</f>
        <v>258</v>
      </c>
      <c r="J81" s="96">
        <f>+'Ark1'!T3976</f>
        <v>1.7555797495917251</v>
      </c>
      <c r="L81" s="96">
        <f>+'Ark1'!U3976</f>
        <v>2.4628228089823381</v>
      </c>
      <c r="M81" s="1">
        <f>+'Ark1'!W3976</f>
        <v>54.453488372093005</v>
      </c>
      <c r="O81" s="1">
        <f>+'Ark1'!AB3976</f>
        <v>4.9084414948921884</v>
      </c>
      <c r="P81" s="9">
        <f>+'Ark1'!Y3976</f>
        <v>214.87251937984504</v>
      </c>
      <c r="R81" s="1">
        <f>+'Ark1'!AA3976</f>
        <v>2.8687902687711127</v>
      </c>
      <c r="S81" s="9">
        <f>+'Ark1'!AC3976</f>
        <v>-9.1898509309483867</v>
      </c>
      <c r="T81" s="96">
        <f t="shared" si="7"/>
        <v>1.8970588235294117</v>
      </c>
      <c r="U81" s="39"/>
      <c r="V81" s="4"/>
      <c r="W81" s="11"/>
      <c r="X81" s="4"/>
      <c r="Y81" s="5"/>
      <c r="Z81" s="5"/>
      <c r="AA81"/>
      <c r="AB81"/>
      <c r="AC81"/>
      <c r="AD81"/>
      <c r="AE81"/>
    </row>
    <row r="82" spans="1:31" ht="15.6">
      <c r="A82" s="39"/>
      <c r="B82">
        <f>+'Ark1'!C3977</f>
        <v>2021</v>
      </c>
      <c r="C82">
        <f>+'Ark1'!N3977</f>
        <v>220</v>
      </c>
      <c r="D82" s="3" t="s">
        <v>523</v>
      </c>
      <c r="E82">
        <f>+'Ark1'!Q3977</f>
        <v>99</v>
      </c>
      <c r="G82" s="9">
        <f>+'Ark1'!R3977</f>
        <v>165</v>
      </c>
      <c r="I82" s="9">
        <f>+'Ark1'!S3977</f>
        <v>165</v>
      </c>
      <c r="J82" s="96">
        <f>+'Ark1'!T3977</f>
        <v>1.1227544910179641</v>
      </c>
      <c r="L82" s="96">
        <f>+'Ark1'!U3977</f>
        <v>1.64250856875116</v>
      </c>
      <c r="M82" s="1">
        <f>+'Ark1'!W3977</f>
        <v>52.696969696969688</v>
      </c>
      <c r="O82" s="1">
        <f>+'Ark1'!AB3977</f>
        <v>5.7455376544302466</v>
      </c>
      <c r="P82" s="9">
        <f>+'Ark1'!Y3977</f>
        <v>224.07381818181841</v>
      </c>
      <c r="R82" s="1">
        <f>+'Ark1'!AA3977</f>
        <v>2.6684562493665034</v>
      </c>
      <c r="S82" s="9">
        <f>+'Ark1'!AC3977</f>
        <v>-1.0340652433133632</v>
      </c>
      <c r="T82" s="96">
        <f t="shared" si="7"/>
        <v>1.6666666666666667</v>
      </c>
      <c r="U82" s="39"/>
      <c r="V82" s="4"/>
      <c r="W82" s="11"/>
      <c r="X82" s="4"/>
      <c r="Y82" s="5"/>
      <c r="Z82" s="5"/>
      <c r="AA82"/>
      <c r="AB82"/>
      <c r="AC82"/>
      <c r="AD82"/>
      <c r="AE82"/>
    </row>
    <row r="83" spans="1:31" ht="15.6">
      <c r="A83" s="39"/>
      <c r="B83">
        <f>+'Ark1'!C3978</f>
        <v>2021</v>
      </c>
      <c r="C83">
        <f>+'Ark1'!N3978</f>
        <v>230</v>
      </c>
      <c r="D83" s="3" t="s">
        <v>524</v>
      </c>
      <c r="E83">
        <f>+'Ark1'!Q3978</f>
        <v>93</v>
      </c>
      <c r="G83" s="9">
        <f>+'Ark1'!R3978</f>
        <v>176</v>
      </c>
      <c r="I83" s="9">
        <f>+'Ark1'!S3978</f>
        <v>176</v>
      </c>
      <c r="J83" s="96">
        <f>+'Ark1'!T3978</f>
        <v>1.1976047904191618</v>
      </c>
      <c r="L83" s="96">
        <f>+'Ark1'!U3978</f>
        <v>1.9032113311819407</v>
      </c>
      <c r="M83" s="1">
        <f>+'Ark1'!W3978</f>
        <v>49.295454545454554</v>
      </c>
      <c r="O83" s="1">
        <f>+'Ark1'!AB3978</f>
        <v>7.0817612904705127</v>
      </c>
      <c r="P83" s="9">
        <f>+'Ark1'!Y3978</f>
        <v>243.41187499999995</v>
      </c>
      <c r="R83" s="1">
        <f>+'Ark1'!AA3978</f>
        <v>12.200502337195465</v>
      </c>
      <c r="S83" s="9">
        <f>+'Ark1'!AC3978</f>
        <v>-15.896190148930692</v>
      </c>
      <c r="T83" s="96">
        <f t="shared" si="7"/>
        <v>1.89247311827957</v>
      </c>
      <c r="U83" s="39"/>
      <c r="V83" s="4"/>
      <c r="W83" s="11"/>
      <c r="X83" s="4"/>
      <c r="Y83" s="5"/>
      <c r="Z83" s="5"/>
      <c r="AA83"/>
      <c r="AB83"/>
      <c r="AC83"/>
      <c r="AD83"/>
      <c r="AE83"/>
    </row>
    <row r="84" spans="1:31" ht="15.6">
      <c r="A84" s="39"/>
      <c r="B84">
        <f>+'Ark1'!C3979</f>
        <v>2020</v>
      </c>
      <c r="C84">
        <f>+'Ark1'!N3979</f>
        <v>60</v>
      </c>
      <c r="D84" s="3" t="s">
        <v>525</v>
      </c>
      <c r="E84">
        <f>+'Ark1'!Q3979</f>
        <v>2</v>
      </c>
      <c r="G84" s="9">
        <f>+'Ark1'!R3979</f>
        <v>2</v>
      </c>
      <c r="I84" s="9">
        <f>+'Ark1'!S3979</f>
        <v>2</v>
      </c>
      <c r="J84" s="96">
        <f>+'Ark1'!T3979</f>
        <v>1.4228799089356856E-2</v>
      </c>
      <c r="L84" s="96">
        <f>+'Ark1'!U3979</f>
        <v>5.4373100683550385E-3</v>
      </c>
      <c r="M84" s="1">
        <f>+'Ark1'!W3979</f>
        <v>60.5</v>
      </c>
      <c r="O84" s="1">
        <f>+'Ark1'!AB3979</f>
        <v>0.5</v>
      </c>
      <c r="P84" s="9">
        <f>+'Ark1'!Y3979</f>
        <v>58.03</v>
      </c>
      <c r="R84" s="1">
        <f>+'Ark1'!AA3979</f>
        <v>2.5300000000000193</v>
      </c>
      <c r="S84" s="9">
        <f>+'Ark1'!AC3979</f>
        <v>-99.9999999999892</v>
      </c>
      <c r="T84" s="96">
        <f t="shared" si="7"/>
        <v>1</v>
      </c>
      <c r="U84" s="39"/>
      <c r="V84" s="4"/>
      <c r="W84" s="11"/>
      <c r="X84" s="4"/>
      <c r="Y84" s="5"/>
      <c r="Z84" s="5"/>
      <c r="AA84"/>
      <c r="AB84"/>
      <c r="AC84"/>
      <c r="AD84"/>
      <c r="AE84"/>
    </row>
    <row r="85" spans="1:31" ht="15.6">
      <c r="A85" s="39"/>
      <c r="B85" s="47">
        <f>+'Ark1'!C3980</f>
        <v>2020</v>
      </c>
      <c r="C85" s="47">
        <f>+'Ark1'!N3980</f>
        <v>70</v>
      </c>
      <c r="D85" s="48" t="s">
        <v>509</v>
      </c>
      <c r="E85" s="47">
        <f>+'Ark1'!Q3980</f>
        <v>12</v>
      </c>
      <c r="F85" s="47"/>
      <c r="G85" s="65">
        <f>+'Ark1'!R3980</f>
        <v>14</v>
      </c>
      <c r="H85" s="47"/>
      <c r="I85" s="65">
        <f>+'Ark1'!S3980</f>
        <v>14</v>
      </c>
      <c r="J85" s="101">
        <f>+'Ark1'!T3980</f>
        <v>9.9601593625497989E-2</v>
      </c>
      <c r="K85" s="47"/>
      <c r="L85" s="101">
        <f>+'Ark1'!U3980</f>
        <v>4.9845132235277811E-2</v>
      </c>
      <c r="M85" s="49">
        <f>+'Ark1'!W3980</f>
        <v>62.642857142857153</v>
      </c>
      <c r="N85" s="101"/>
      <c r="O85" s="49">
        <f>+'Ark1'!AB3980</f>
        <v>2.091040166900457</v>
      </c>
      <c r="P85" s="65">
        <f>+'Ark1'!Y3980</f>
        <v>75.996428571428609</v>
      </c>
      <c r="Q85" s="47"/>
      <c r="R85" s="49">
        <f>+'Ark1'!AA3980</f>
        <v>3.0869902289235598</v>
      </c>
      <c r="S85" s="65">
        <f>+'Ark1'!AC3980</f>
        <v>13.347465343828008</v>
      </c>
      <c r="T85" s="101">
        <f t="shared" si="7"/>
        <v>1.1666666666666667</v>
      </c>
      <c r="U85" s="39"/>
      <c r="V85" s="4"/>
      <c r="W85" s="11"/>
      <c r="X85" s="4"/>
      <c r="Y85" s="5"/>
      <c r="Z85" s="5"/>
      <c r="AA85"/>
      <c r="AB85"/>
      <c r="AC85"/>
      <c r="AD85"/>
      <c r="AE85"/>
    </row>
    <row r="86" spans="1:31" ht="15.6">
      <c r="A86" s="39"/>
      <c r="B86" s="47">
        <f>+'Ark1'!C3981</f>
        <v>2020</v>
      </c>
      <c r="C86" s="47">
        <f>+'Ark1'!N3981</f>
        <v>80</v>
      </c>
      <c r="D86" s="48" t="s">
        <v>510</v>
      </c>
      <c r="E86" s="47">
        <f>+'Ark1'!Q3981</f>
        <v>43</v>
      </c>
      <c r="F86" s="47"/>
      <c r="G86" s="65">
        <f>+'Ark1'!R3981</f>
        <v>69</v>
      </c>
      <c r="H86" s="47"/>
      <c r="I86" s="65">
        <f>+'Ark1'!S3981</f>
        <v>69</v>
      </c>
      <c r="J86" s="101">
        <f>+'Ark1'!T3981</f>
        <v>0.49089356858281186</v>
      </c>
      <c r="K86" s="47"/>
      <c r="L86" s="101">
        <f>+'Ark1'!U3981</f>
        <v>0.27859772344896516</v>
      </c>
      <c r="M86" s="49">
        <f>+'Ark1'!W3981</f>
        <v>62.85507246376811</v>
      </c>
      <c r="N86" s="101"/>
      <c r="O86" s="49">
        <f>+'Ark1'!AB3981</f>
        <v>1.7551197351190235</v>
      </c>
      <c r="P86" s="65">
        <f>+'Ark1'!Y3981</f>
        <v>86.184057971014497</v>
      </c>
      <c r="Q86" s="47"/>
      <c r="R86" s="49">
        <f>+'Ark1'!AA3981</f>
        <v>3.0015915193132376</v>
      </c>
      <c r="S86" s="65">
        <f>+'Ark1'!AC3981</f>
        <v>6.8336746279308311</v>
      </c>
      <c r="T86" s="101">
        <f t="shared" ref="T86:T121" si="8">+G86/E86</f>
        <v>1.6046511627906976</v>
      </c>
      <c r="U86" s="39"/>
      <c r="V86" s="4"/>
      <c r="W86" s="11"/>
      <c r="X86" s="4"/>
      <c r="Y86" s="5"/>
      <c r="Z86" s="5"/>
      <c r="AA86"/>
      <c r="AB86"/>
      <c r="AC86"/>
      <c r="AD86"/>
      <c r="AE86"/>
    </row>
    <row r="87" spans="1:31" ht="15.6">
      <c r="A87" s="39"/>
      <c r="B87" s="47">
        <f>+'Ark1'!C3982</f>
        <v>2020</v>
      </c>
      <c r="C87" s="47">
        <f>+'Ark1'!N3982</f>
        <v>90</v>
      </c>
      <c r="D87" s="48" t="s">
        <v>511</v>
      </c>
      <c r="E87" s="47">
        <f>+'Ark1'!Q3982</f>
        <v>94</v>
      </c>
      <c r="F87" s="47"/>
      <c r="G87" s="65">
        <f>+'Ark1'!R3982</f>
        <v>239</v>
      </c>
      <c r="H87" s="47"/>
      <c r="I87" s="65">
        <f>+'Ark1'!S3982</f>
        <v>239</v>
      </c>
      <c r="J87" s="101">
        <f>+'Ark1'!T3982</f>
        <v>1.7003414911781445</v>
      </c>
      <c r="K87" s="47"/>
      <c r="L87" s="101">
        <f>+'Ark1'!U3982</f>
        <v>1.0736775940482928</v>
      </c>
      <c r="M87" s="49">
        <f>+'Ark1'!W3982</f>
        <v>61.506276150627606</v>
      </c>
      <c r="N87" s="101"/>
      <c r="O87" s="49">
        <f>+'Ark1'!AB3982</f>
        <v>4.1538108659822512</v>
      </c>
      <c r="P87" s="65">
        <f>+'Ark1'!Y3982</f>
        <v>95.890251046025028</v>
      </c>
      <c r="Q87" s="47"/>
      <c r="R87" s="49">
        <f>+'Ark1'!AA3982</f>
        <v>2.7519446033989721</v>
      </c>
      <c r="S87" s="65">
        <f>+'Ark1'!AC3982</f>
        <v>8.6602363113497063</v>
      </c>
      <c r="T87" s="101">
        <f t="shared" si="8"/>
        <v>2.5425531914893615</v>
      </c>
      <c r="U87" s="39"/>
      <c r="V87" s="4"/>
      <c r="W87" s="5"/>
      <c r="X87" s="4"/>
      <c r="Y87" s="5"/>
      <c r="Z87" s="5"/>
      <c r="AA87"/>
      <c r="AB87"/>
      <c r="AC87"/>
      <c r="AD87"/>
      <c r="AE87"/>
    </row>
    <row r="88" spans="1:31">
      <c r="A88" s="39"/>
      <c r="B88" s="47">
        <f>+'Ark1'!C3983</f>
        <v>2020</v>
      </c>
      <c r="C88" s="47">
        <f>+'Ark1'!N3983</f>
        <v>100</v>
      </c>
      <c r="D88" s="48" t="s">
        <v>486</v>
      </c>
      <c r="E88" s="47">
        <f>+'Ark1'!Q3983</f>
        <v>157</v>
      </c>
      <c r="F88" s="47"/>
      <c r="G88" s="65">
        <f>+'Ark1'!R3983</f>
        <v>558</v>
      </c>
      <c r="H88" s="47"/>
      <c r="I88" s="65">
        <f>+'Ark1'!S3983</f>
        <v>558</v>
      </c>
      <c r="J88" s="101">
        <f>+'Ark1'!T3983</f>
        <v>3.9698349459305642</v>
      </c>
      <c r="K88" s="47"/>
      <c r="L88" s="101">
        <f>+'Ark1'!U3983</f>
        <v>2.7592647973470141</v>
      </c>
      <c r="M88" s="49">
        <f>+'Ark1'!W3983</f>
        <v>61.876344086021504</v>
      </c>
      <c r="N88" s="101"/>
      <c r="O88" s="49">
        <f>+'Ark1'!AB3983</f>
        <v>2.8619577922992425</v>
      </c>
      <c r="P88" s="65">
        <f>+'Ark1'!Y3983</f>
        <v>105.54985663082444</v>
      </c>
      <c r="Q88" s="47"/>
      <c r="R88" s="49">
        <f>+'Ark1'!AA3983</f>
        <v>2.9685057693624457</v>
      </c>
      <c r="S88" s="65">
        <f>+'Ark1'!AC3983</f>
        <v>-4.8949250986987956</v>
      </c>
      <c r="T88" s="101">
        <f t="shared" si="8"/>
        <v>3.5541401273885351</v>
      </c>
      <c r="U88" s="39"/>
      <c r="V88" s="11"/>
      <c r="W88" s="11"/>
      <c r="X88" s="4"/>
      <c r="Y88"/>
      <c r="Z88"/>
      <c r="AA88"/>
      <c r="AB88"/>
      <c r="AC88"/>
      <c r="AD88"/>
      <c r="AE88"/>
    </row>
    <row r="89" spans="1:31" ht="15.6">
      <c r="A89" s="39"/>
      <c r="B89" s="47">
        <f>+'Ark1'!C3984</f>
        <v>2020</v>
      </c>
      <c r="C89" s="47">
        <f>+'Ark1'!N3984</f>
        <v>110</v>
      </c>
      <c r="D89" s="48" t="s">
        <v>512</v>
      </c>
      <c r="E89" s="47">
        <f>+'Ark1'!Q3984</f>
        <v>219</v>
      </c>
      <c r="F89" s="47"/>
      <c r="G89" s="65">
        <f>+'Ark1'!R3984</f>
        <v>1007</v>
      </c>
      <c r="H89" s="47"/>
      <c r="I89" s="65">
        <f>+'Ark1'!S3984</f>
        <v>1007</v>
      </c>
      <c r="J89" s="101">
        <f>+'Ark1'!T3984</f>
        <v>7.1642003414911759</v>
      </c>
      <c r="K89" s="47"/>
      <c r="L89" s="101">
        <f>+'Ark1'!U3984</f>
        <v>5.4450279940888091</v>
      </c>
      <c r="M89" s="49">
        <f>+'Ark1'!W3984</f>
        <v>61.479642502482605</v>
      </c>
      <c r="N89" s="101"/>
      <c r="O89" s="49">
        <f>+'Ark1'!AB3984</f>
        <v>2.9161286029765141</v>
      </c>
      <c r="P89" s="65">
        <f>+'Ark1'!Y3984</f>
        <v>115.41682224429016</v>
      </c>
      <c r="Q89" s="47"/>
      <c r="R89" s="49">
        <f>+'Ark1'!AA3984</f>
        <v>2.8090612763616112</v>
      </c>
      <c r="S89" s="65">
        <f>+'Ark1'!AC3984</f>
        <v>-2.3688558625487142</v>
      </c>
      <c r="T89" s="101">
        <f t="shared" si="8"/>
        <v>4.5981735159817347</v>
      </c>
      <c r="U89" s="39"/>
      <c r="V89" s="5"/>
      <c r="W89" s="5"/>
      <c r="X89" s="4"/>
      <c r="Y89"/>
      <c r="Z89" s="5"/>
      <c r="AA89"/>
      <c r="AB89"/>
      <c r="AC89"/>
      <c r="AD89"/>
      <c r="AE89"/>
    </row>
    <row r="90" spans="1:31">
      <c r="A90" s="39"/>
      <c r="B90" s="47">
        <f>+'Ark1'!C3985</f>
        <v>2020</v>
      </c>
      <c r="C90" s="47">
        <f>+'Ark1'!N3985</f>
        <v>120</v>
      </c>
      <c r="D90" s="48" t="s">
        <v>513</v>
      </c>
      <c r="E90" s="47">
        <f>+'Ark1'!Q3985</f>
        <v>332</v>
      </c>
      <c r="F90" s="47"/>
      <c r="G90" s="65">
        <f>+'Ark1'!R3985</f>
        <v>1667</v>
      </c>
      <c r="H90" s="47"/>
      <c r="I90" s="65">
        <f>+'Ark1'!S3985</f>
        <v>1667</v>
      </c>
      <c r="J90" s="101">
        <f>+'Ark1'!T3985</f>
        <v>11.85970404097894</v>
      </c>
      <c r="K90" s="47"/>
      <c r="L90" s="101">
        <f>+'Ark1'!U3985</f>
        <v>9.8011121365136411</v>
      </c>
      <c r="M90" s="49">
        <f>+'Ark1'!W3985</f>
        <v>60.538092381523711</v>
      </c>
      <c r="N90" s="101"/>
      <c r="O90" s="49">
        <f>+'Ark1'!AB3985</f>
        <v>3.372880581280703</v>
      </c>
      <c r="P90" s="65">
        <f>+'Ark1'!Y3985</f>
        <v>125.49841031793638</v>
      </c>
      <c r="Q90" s="47"/>
      <c r="R90" s="49">
        <f>+'Ark1'!AA3985</f>
        <v>2.8632458673747743</v>
      </c>
      <c r="S90" s="65">
        <f>+'Ark1'!AC3985</f>
        <v>-10.553938151607703</v>
      </c>
      <c r="T90" s="101">
        <f t="shared" si="8"/>
        <v>5.0210843373493974</v>
      </c>
      <c r="U90" s="39"/>
      <c r="V90" s="11"/>
      <c r="W90" s="11"/>
      <c r="X90" s="4"/>
      <c r="Y90"/>
      <c r="Z90"/>
      <c r="AA90"/>
      <c r="AB90"/>
      <c r="AC90"/>
      <c r="AD90"/>
      <c r="AE90"/>
    </row>
    <row r="91" spans="1:31">
      <c r="A91" s="39"/>
      <c r="B91" s="47">
        <f>+'Ark1'!C3986</f>
        <v>2020</v>
      </c>
      <c r="C91" s="47">
        <f>+'Ark1'!N3986</f>
        <v>130</v>
      </c>
      <c r="D91" s="48" t="s">
        <v>514</v>
      </c>
      <c r="E91" s="47">
        <f>+'Ark1'!Q3986</f>
        <v>365</v>
      </c>
      <c r="F91" s="47"/>
      <c r="G91" s="65">
        <f>+'Ark1'!R3986</f>
        <v>2003</v>
      </c>
      <c r="H91" s="47"/>
      <c r="I91" s="65">
        <f>+'Ark1'!S3986</f>
        <v>2003</v>
      </c>
      <c r="J91" s="101">
        <f>+'Ark1'!T3986</f>
        <v>14.250142287990895</v>
      </c>
      <c r="K91" s="47"/>
      <c r="L91" s="101">
        <f>+'Ark1'!U3986</f>
        <v>12.656623787250536</v>
      </c>
      <c r="M91" s="49">
        <f>+'Ark1'!W3986</f>
        <v>60.248127808287592</v>
      </c>
      <c r="N91" s="101"/>
      <c r="O91" s="49">
        <f>+'Ark1'!AB3986</f>
        <v>3.461050697655657</v>
      </c>
      <c r="P91" s="65">
        <f>+'Ark1'!Y3986</f>
        <v>134.87622066899655</v>
      </c>
      <c r="Q91" s="47"/>
      <c r="R91" s="49">
        <f>+'Ark1'!AA3986</f>
        <v>2.8463194907221623</v>
      </c>
      <c r="S91" s="65">
        <f>+'Ark1'!AC3986</f>
        <v>-1.5870698704425104</v>
      </c>
      <c r="T91" s="101">
        <f t="shared" si="8"/>
        <v>5.4876712328767123</v>
      </c>
      <c r="U91" s="39"/>
      <c r="V91" s="11"/>
      <c r="W91" s="11"/>
      <c r="X91" s="4"/>
      <c r="Y91"/>
      <c r="Z91"/>
      <c r="AA91"/>
      <c r="AB91"/>
      <c r="AC91"/>
      <c r="AD91"/>
      <c r="AE91"/>
    </row>
    <row r="92" spans="1:31" ht="15.6">
      <c r="A92" s="39"/>
      <c r="B92" s="47">
        <f>+'Ark1'!C3987</f>
        <v>2020</v>
      </c>
      <c r="C92" s="47">
        <f>+'Ark1'!N3987</f>
        <v>140</v>
      </c>
      <c r="D92" s="48" t="s">
        <v>515</v>
      </c>
      <c r="E92" s="47">
        <f>+'Ark1'!Q3987</f>
        <v>337</v>
      </c>
      <c r="F92" s="47"/>
      <c r="G92" s="65">
        <f>+'Ark1'!R3987</f>
        <v>1784</v>
      </c>
      <c r="H92" s="47"/>
      <c r="I92" s="65">
        <f>+'Ark1'!S3987</f>
        <v>1784</v>
      </c>
      <c r="J92" s="101">
        <f>+'Ark1'!T3987</f>
        <v>12.69208878770632</v>
      </c>
      <c r="K92" s="47"/>
      <c r="L92" s="101">
        <f>+'Ark1'!U3987</f>
        <v>12.114160049390978</v>
      </c>
      <c r="M92" s="49">
        <f>+'Ark1'!W3987</f>
        <v>59.718049327354237</v>
      </c>
      <c r="N92" s="101"/>
      <c r="O92" s="49">
        <f>+'Ark1'!AB3987</f>
        <v>3.9395074647513151</v>
      </c>
      <c r="P92" s="65">
        <f>+'Ark1'!Y3987</f>
        <v>144.94289237668161</v>
      </c>
      <c r="Q92" s="47"/>
      <c r="R92" s="49">
        <f>+'Ark1'!AA3987</f>
        <v>2.8099198354598904</v>
      </c>
      <c r="S92" s="65">
        <f>+'Ark1'!AC3987</f>
        <v>-1.4109796700686936</v>
      </c>
      <c r="T92" s="101">
        <f t="shared" si="8"/>
        <v>5.2937685459940651</v>
      </c>
      <c r="U92" s="39"/>
      <c r="V92" s="2"/>
      <c r="W92" s="5"/>
      <c r="X92" s="4"/>
      <c r="Y92"/>
      <c r="Z92" s="2"/>
      <c r="AA92"/>
      <c r="AB92"/>
      <c r="AC92"/>
      <c r="AD92"/>
      <c r="AE92"/>
    </row>
    <row r="93" spans="1:31">
      <c r="A93" s="39"/>
      <c r="B93" s="47">
        <f>+'Ark1'!C3988</f>
        <v>2020</v>
      </c>
      <c r="C93" s="47">
        <f>+'Ark1'!N3988</f>
        <v>150</v>
      </c>
      <c r="D93" s="48" t="s">
        <v>516</v>
      </c>
      <c r="E93" s="47">
        <f>+'Ark1'!Q3988</f>
        <v>335</v>
      </c>
      <c r="F93" s="47"/>
      <c r="G93" s="65">
        <f>+'Ark1'!R3988</f>
        <v>1607</v>
      </c>
      <c r="H93" s="47"/>
      <c r="I93" s="65">
        <f>+'Ark1'!S3988</f>
        <v>1607</v>
      </c>
      <c r="J93" s="101">
        <f>+'Ark1'!T3988</f>
        <v>11.432840068298235</v>
      </c>
      <c r="K93" s="47"/>
      <c r="L93" s="101">
        <f>+'Ark1'!U3988</f>
        <v>11.667282592183362</v>
      </c>
      <c r="M93" s="49">
        <f>+'Ark1'!W3988</f>
        <v>59.647168637212197</v>
      </c>
      <c r="N93" s="101"/>
      <c r="O93" s="49">
        <f>+'Ark1'!AB3988</f>
        <v>4.1752928881089373</v>
      </c>
      <c r="P93" s="65">
        <f>+'Ark1'!Y3988</f>
        <v>154.97166770379579</v>
      </c>
      <c r="Q93" s="47"/>
      <c r="R93" s="49">
        <f>+'Ark1'!AA3988</f>
        <v>2.8531689529999982</v>
      </c>
      <c r="S93" s="65">
        <f>+'Ark1'!AC3988</f>
        <v>-4.6557630752880588</v>
      </c>
      <c r="T93" s="101">
        <f t="shared" si="8"/>
        <v>4.7970149253731345</v>
      </c>
      <c r="U93" s="39"/>
      <c r="V93" s="4"/>
      <c r="W93" s="4"/>
      <c r="X93" s="4"/>
      <c r="Y93" s="4"/>
      <c r="Z93" s="4"/>
      <c r="AA93"/>
      <c r="AB93"/>
      <c r="AC93"/>
      <c r="AD93"/>
      <c r="AE93"/>
    </row>
    <row r="94" spans="1:31" ht="15.6">
      <c r="A94" s="39"/>
      <c r="B94" s="47">
        <f>+'Ark1'!C3989</f>
        <v>2020</v>
      </c>
      <c r="C94" s="47">
        <f>+'Ark1'!N3989</f>
        <v>160</v>
      </c>
      <c r="D94" s="48" t="s">
        <v>517</v>
      </c>
      <c r="E94" s="47">
        <f>+'Ark1'!Q3989</f>
        <v>332</v>
      </c>
      <c r="F94" s="47"/>
      <c r="G94" s="65">
        <f>+'Ark1'!R3989</f>
        <v>1408</v>
      </c>
      <c r="H94" s="47"/>
      <c r="I94" s="65">
        <f>+'Ark1'!S3989</f>
        <v>1408</v>
      </c>
      <c r="J94" s="101">
        <f>+'Ark1'!T3989</f>
        <v>10.017074558907227</v>
      </c>
      <c r="K94" s="47"/>
      <c r="L94" s="101">
        <f>+'Ark1'!U3989</f>
        <v>10.884461265031284</v>
      </c>
      <c r="M94" s="49">
        <f>+'Ark1'!W3989</f>
        <v>59.286931818181827</v>
      </c>
      <c r="N94" s="101"/>
      <c r="O94" s="49">
        <f>+'Ark1'!AB3989</f>
        <v>4.2675173371204558</v>
      </c>
      <c r="P94" s="65">
        <f>+'Ark1'!Y3989</f>
        <v>165.00714488636379</v>
      </c>
      <c r="Q94" s="47"/>
      <c r="R94" s="49">
        <f>+'Ark1'!AA3989</f>
        <v>2.8647880050972323</v>
      </c>
      <c r="S94" s="65">
        <f>+'Ark1'!AC3989</f>
        <v>-4.133409699087891</v>
      </c>
      <c r="T94" s="101">
        <f t="shared" si="8"/>
        <v>4.2409638554216871</v>
      </c>
      <c r="U94" s="39"/>
      <c r="V94" s="4"/>
      <c r="W94" s="11"/>
      <c r="X94" s="4"/>
      <c r="Z94" s="5"/>
      <c r="AA94"/>
      <c r="AB94"/>
      <c r="AC94"/>
      <c r="AD94"/>
      <c r="AE94"/>
    </row>
    <row r="95" spans="1:31" ht="15.6">
      <c r="A95" s="39"/>
      <c r="B95" s="47">
        <f>+'Ark1'!C3990</f>
        <v>2020</v>
      </c>
      <c r="C95" s="47">
        <f>+'Ark1'!N3990</f>
        <v>170</v>
      </c>
      <c r="D95" s="48" t="s">
        <v>518</v>
      </c>
      <c r="E95" s="47">
        <f>+'Ark1'!Q3990</f>
        <v>312</v>
      </c>
      <c r="F95" s="47"/>
      <c r="G95" s="65">
        <f>+'Ark1'!R3990</f>
        <v>1140</v>
      </c>
      <c r="H95" s="47"/>
      <c r="I95" s="65">
        <f>+'Ark1'!S3990</f>
        <v>1140</v>
      </c>
      <c r="J95" s="101">
        <f>+'Ark1'!T3990</f>
        <v>8.1104154809334101</v>
      </c>
      <c r="K95" s="47"/>
      <c r="L95" s="101">
        <f>+'Ark1'!U3990</f>
        <v>9.3365711516904</v>
      </c>
      <c r="M95" s="49">
        <f>+'Ark1'!W3990</f>
        <v>58.748245614035113</v>
      </c>
      <c r="N95" s="101"/>
      <c r="O95" s="49">
        <f>+'Ark1'!AB3990</f>
        <v>4.2534554055546758</v>
      </c>
      <c r="P95" s="65">
        <f>+'Ark1'!Y3990</f>
        <v>174.81593859649146</v>
      </c>
      <c r="Q95" s="47"/>
      <c r="R95" s="49">
        <f>+'Ark1'!AA3990</f>
        <v>2.8699344536294409</v>
      </c>
      <c r="S95" s="65">
        <f>+'Ark1'!AC3990</f>
        <v>-3.612608889753953</v>
      </c>
      <c r="T95" s="101">
        <f t="shared" si="8"/>
        <v>3.6538461538461537</v>
      </c>
      <c r="U95" s="39"/>
      <c r="V95" s="4"/>
      <c r="W95" s="11"/>
      <c r="X95" s="4"/>
      <c r="Z95" s="5"/>
      <c r="AA95"/>
      <c r="AB95"/>
      <c r="AC95"/>
      <c r="AD95"/>
      <c r="AE95"/>
    </row>
    <row r="96" spans="1:31" ht="15.6">
      <c r="A96" s="39"/>
      <c r="B96" s="47">
        <f>+'Ark1'!C3991</f>
        <v>2020</v>
      </c>
      <c r="C96" s="47">
        <f>+'Ark1'!N3991</f>
        <v>180</v>
      </c>
      <c r="D96" s="48" t="s">
        <v>519</v>
      </c>
      <c r="E96" s="47">
        <f>+'Ark1'!Q3991</f>
        <v>288</v>
      </c>
      <c r="F96" s="47"/>
      <c r="G96" s="65">
        <f>+'Ark1'!R3991</f>
        <v>954</v>
      </c>
      <c r="H96" s="47"/>
      <c r="I96" s="65">
        <f>+'Ark1'!S3991</f>
        <v>954</v>
      </c>
      <c r="J96" s="101">
        <f>+'Ark1'!T3991</f>
        <v>6.7871371656232213</v>
      </c>
      <c r="K96" s="47"/>
      <c r="L96" s="101">
        <f>+'Ark1'!U3991</f>
        <v>8.25687906628783</v>
      </c>
      <c r="M96" s="49">
        <f>+'Ark1'!W3991</f>
        <v>57.923480083857427</v>
      </c>
      <c r="N96" s="101"/>
      <c r="O96" s="49">
        <f>+'Ark1'!AB3991</f>
        <v>4.547376284804165</v>
      </c>
      <c r="P96" s="65">
        <f>+'Ark1'!Y3991</f>
        <v>184.74215932914032</v>
      </c>
      <c r="Q96" s="47"/>
      <c r="R96" s="49">
        <f>+'Ark1'!AA3991</f>
        <v>2.8446134598075297</v>
      </c>
      <c r="S96" s="65">
        <f>+'Ark1'!AC3991</f>
        <v>-4.9960106421073505</v>
      </c>
      <c r="T96" s="101">
        <f t="shared" si="8"/>
        <v>3.3125</v>
      </c>
      <c r="U96" s="39"/>
      <c r="V96" s="4"/>
      <c r="W96" s="11"/>
      <c r="X96" s="4"/>
      <c r="Z96" s="5"/>
      <c r="AA96"/>
      <c r="AB96"/>
      <c r="AC96"/>
      <c r="AD96"/>
      <c r="AE96"/>
    </row>
    <row r="97" spans="1:31" ht="15.6">
      <c r="A97" s="39"/>
      <c r="B97" s="47">
        <f>+'Ark1'!C3992</f>
        <v>2020</v>
      </c>
      <c r="C97" s="47">
        <f>+'Ark1'!N3992</f>
        <v>190</v>
      </c>
      <c r="D97" s="48" t="s">
        <v>520</v>
      </c>
      <c r="E97" s="47">
        <f>+'Ark1'!Q3992</f>
        <v>242</v>
      </c>
      <c r="F97" s="47"/>
      <c r="G97" s="65">
        <f>+'Ark1'!R3992</f>
        <v>629</v>
      </c>
      <c r="H97" s="47"/>
      <c r="I97" s="65">
        <f>+'Ark1'!S3992</f>
        <v>629</v>
      </c>
      <c r="J97" s="101">
        <f>+'Ark1'!T3992</f>
        <v>4.4749573136027347</v>
      </c>
      <c r="K97" s="47"/>
      <c r="L97" s="101">
        <f>+'Ark1'!U3992</f>
        <v>5.7343269958921885</v>
      </c>
      <c r="M97" s="49">
        <f>+'Ark1'!W3992</f>
        <v>56.821939586645478</v>
      </c>
      <c r="N97" s="101"/>
      <c r="O97" s="49">
        <f>+'Ark1'!AB3992</f>
        <v>4.6608434237628575</v>
      </c>
      <c r="P97" s="65">
        <f>+'Ark1'!Y3992</f>
        <v>194.59437201907801</v>
      </c>
      <c r="Q97" s="47"/>
      <c r="R97" s="49">
        <f>+'Ark1'!AA3992</f>
        <v>2.7910084099205088</v>
      </c>
      <c r="S97" s="65">
        <f>+'Ark1'!AC3992</f>
        <v>-14.071568305788803</v>
      </c>
      <c r="T97" s="101">
        <f t="shared" si="8"/>
        <v>2.5991735537190084</v>
      </c>
      <c r="U97" s="39"/>
      <c r="V97" s="4"/>
      <c r="W97" s="11"/>
      <c r="X97" s="4"/>
      <c r="Z97" s="5"/>
      <c r="AA97"/>
      <c r="AB97"/>
      <c r="AC97"/>
      <c r="AD97"/>
      <c r="AE97"/>
    </row>
    <row r="98" spans="1:31" ht="15.6">
      <c r="A98" s="39"/>
      <c r="B98" s="47">
        <f>+'Ark1'!C3993</f>
        <v>2020</v>
      </c>
      <c r="C98" s="47">
        <f>+'Ark1'!N3993</f>
        <v>200</v>
      </c>
      <c r="D98" s="48" t="s">
        <v>521</v>
      </c>
      <c r="E98" s="47">
        <f>+'Ark1'!Q3993</f>
        <v>173</v>
      </c>
      <c r="F98" s="47"/>
      <c r="G98" s="65">
        <f>+'Ark1'!R3993</f>
        <v>409</v>
      </c>
      <c r="H98" s="47"/>
      <c r="I98" s="65">
        <f>+'Ark1'!S3993</f>
        <v>409</v>
      </c>
      <c r="J98" s="101">
        <f>+'Ark1'!T3993</f>
        <v>2.9097894137734777</v>
      </c>
      <c r="K98" s="47"/>
      <c r="L98" s="101">
        <f>+'Ark1'!U3993</f>
        <v>3.9221562533371248</v>
      </c>
      <c r="M98" s="49">
        <f>+'Ark1'!W3993</f>
        <v>55.154034229828866</v>
      </c>
      <c r="N98" s="101"/>
      <c r="O98" s="49">
        <f>+'Ark1'!AB3993</f>
        <v>5.0161830635399838</v>
      </c>
      <c r="P98" s="65">
        <f>+'Ark1'!Y3993</f>
        <v>204.69161369193159</v>
      </c>
      <c r="Q98" s="47"/>
      <c r="R98" s="49">
        <f>+'Ark1'!AA3993</f>
        <v>2.7449298604436074</v>
      </c>
      <c r="S98" s="65">
        <f>+'Ark1'!AC3993</f>
        <v>-5.870527085282089</v>
      </c>
      <c r="T98" s="101">
        <f t="shared" si="8"/>
        <v>2.3641618497109826</v>
      </c>
      <c r="U98" s="39"/>
      <c r="V98" s="4"/>
      <c r="W98" s="11"/>
      <c r="X98" s="4"/>
      <c r="Z98" s="5"/>
      <c r="AA98"/>
      <c r="AB98"/>
      <c r="AC98"/>
      <c r="AD98"/>
      <c r="AE98"/>
    </row>
    <row r="99" spans="1:31" ht="15.6">
      <c r="A99" s="39"/>
      <c r="B99" s="47">
        <f>+'Ark1'!C3994</f>
        <v>2020</v>
      </c>
      <c r="C99" s="47">
        <f>+'Ark1'!N3994</f>
        <v>210</v>
      </c>
      <c r="D99" s="48" t="s">
        <v>522</v>
      </c>
      <c r="E99" s="47">
        <f>+'Ark1'!Q3994</f>
        <v>134</v>
      </c>
      <c r="F99" s="47"/>
      <c r="G99" s="65">
        <f>+'Ark1'!R3994</f>
        <v>239</v>
      </c>
      <c r="H99" s="47"/>
      <c r="I99" s="65">
        <f>+'Ark1'!S3994</f>
        <v>239</v>
      </c>
      <c r="J99" s="101">
        <f>+'Ark1'!T3994</f>
        <v>1.7003414911781445</v>
      </c>
      <c r="K99" s="47"/>
      <c r="L99" s="101">
        <f>+'Ark1'!U3994</f>
        <v>2.402517571070856</v>
      </c>
      <c r="M99" s="49">
        <f>+'Ark1'!W3994</f>
        <v>54.079497907949801</v>
      </c>
      <c r="N99" s="101"/>
      <c r="O99" s="49">
        <f>+'Ark1'!AB3994</f>
        <v>5.0691822765535042</v>
      </c>
      <c r="P99" s="65">
        <f>+'Ark1'!Y3994</f>
        <v>214.56907949790784</v>
      </c>
      <c r="Q99" s="47"/>
      <c r="R99" s="49">
        <f>+'Ark1'!AA3994</f>
        <v>2.8747434286083244</v>
      </c>
      <c r="S99" s="65">
        <f>+'Ark1'!AC3994</f>
        <v>-0.13272202636527436</v>
      </c>
      <c r="T99" s="101">
        <f t="shared" si="8"/>
        <v>1.7835820895522387</v>
      </c>
      <c r="U99" s="39"/>
      <c r="V99" s="4"/>
      <c r="W99" s="11"/>
      <c r="X99" s="4"/>
      <c r="Y99" s="11"/>
      <c r="Z99" s="5"/>
      <c r="AA99"/>
      <c r="AB99"/>
      <c r="AC99"/>
      <c r="AD99"/>
      <c r="AE99"/>
    </row>
    <row r="100" spans="1:31" ht="15.6">
      <c r="A100" s="39"/>
      <c r="B100" s="47">
        <f>+'Ark1'!C3995</f>
        <v>2020</v>
      </c>
      <c r="C100" s="47">
        <f>+'Ark1'!N3995</f>
        <v>220</v>
      </c>
      <c r="D100" s="48" t="s">
        <v>523</v>
      </c>
      <c r="E100" s="47">
        <f>+'Ark1'!Q3995</f>
        <v>96</v>
      </c>
      <c r="F100" s="47"/>
      <c r="G100" s="65">
        <f>+'Ark1'!R3995</f>
        <v>143</v>
      </c>
      <c r="H100" s="47"/>
      <c r="I100" s="65">
        <f>+'Ark1'!S3995</f>
        <v>143</v>
      </c>
      <c r="J100" s="101">
        <f>+'Ark1'!T3995</f>
        <v>1.0173591348890156</v>
      </c>
      <c r="K100" s="47"/>
      <c r="L100" s="101">
        <f>+'Ark1'!U3995</f>
        <v>1.504077275129398</v>
      </c>
      <c r="M100" s="49">
        <f>+'Ark1'!W3995</f>
        <v>51.629370629370626</v>
      </c>
      <c r="N100" s="101"/>
      <c r="O100" s="49">
        <f>+'Ark1'!AB3995</f>
        <v>5.5905493702529343</v>
      </c>
      <c r="P100" s="65">
        <f>+'Ark1'!Y3995</f>
        <v>224.50839160839172</v>
      </c>
      <c r="Q100" s="47"/>
      <c r="R100" s="49">
        <f>+'Ark1'!AA3995</f>
        <v>2.6560095864935263</v>
      </c>
      <c r="S100" s="65">
        <f>+'Ark1'!AC3995</f>
        <v>-17.912567010963002</v>
      </c>
      <c r="T100" s="101">
        <f t="shared" si="8"/>
        <v>1.4895833333333333</v>
      </c>
      <c r="U100" s="39"/>
      <c r="V100" s="4"/>
      <c r="W100" s="11"/>
      <c r="X100" s="4"/>
      <c r="Y100" s="11"/>
      <c r="Z100" s="5"/>
      <c r="AA100"/>
      <c r="AB100"/>
      <c r="AC100"/>
      <c r="AD100"/>
      <c r="AE100"/>
    </row>
    <row r="101" spans="1:31" ht="15.6">
      <c r="A101" s="39"/>
      <c r="B101" s="47">
        <f>+'Ark1'!C3996</f>
        <v>2020</v>
      </c>
      <c r="C101" s="47">
        <f>+'Ark1'!N3996</f>
        <v>230</v>
      </c>
      <c r="D101" s="48" t="s">
        <v>524</v>
      </c>
      <c r="E101" s="47">
        <f>+'Ark1'!Q3996</f>
        <v>96</v>
      </c>
      <c r="F101" s="47"/>
      <c r="G101" s="65">
        <f>+'Ark1'!R3996</f>
        <v>184</v>
      </c>
      <c r="H101" s="47"/>
      <c r="I101" s="65">
        <f>+'Ark1'!S3996</f>
        <v>184</v>
      </c>
      <c r="J101" s="101">
        <f>+'Ark1'!T3996</f>
        <v>1.3090495162208311</v>
      </c>
      <c r="K101" s="47"/>
      <c r="L101" s="101">
        <f>+'Ark1'!U3996</f>
        <v>2.1079813049857128</v>
      </c>
      <c r="M101" s="49">
        <f>+'Ark1'!W3996</f>
        <v>48.027173913043477</v>
      </c>
      <c r="N101" s="101"/>
      <c r="O101" s="49">
        <f>+'Ark1'!AB3996</f>
        <v>7.1630331694852147</v>
      </c>
      <c r="P101" s="65">
        <f>+'Ark1'!Y3996</f>
        <v>244.53858695652193</v>
      </c>
      <c r="Q101" s="47"/>
      <c r="R101" s="49">
        <f>+'Ark1'!AA3996</f>
        <v>13.261341133363516</v>
      </c>
      <c r="S101" s="65">
        <f>+'Ark1'!AC3996</f>
        <v>-38.721703577526426</v>
      </c>
      <c r="T101" s="101">
        <f t="shared" si="8"/>
        <v>1.9166666666666667</v>
      </c>
      <c r="U101" s="39"/>
      <c r="V101" s="4"/>
      <c r="W101" s="11"/>
      <c r="X101" s="4"/>
      <c r="Y101" s="11"/>
      <c r="Z101" s="5"/>
      <c r="AA101"/>
      <c r="AB101"/>
      <c r="AC101"/>
      <c r="AD101"/>
      <c r="AE101"/>
    </row>
    <row r="102" spans="1:31" ht="15.6">
      <c r="A102" s="39"/>
      <c r="B102" s="47">
        <f>+'Ark1'!C3997</f>
        <v>2019</v>
      </c>
      <c r="C102" s="47">
        <f>+'Ark1'!N3997</f>
        <v>60</v>
      </c>
      <c r="D102" s="48" t="s">
        <v>525</v>
      </c>
      <c r="E102" s="47">
        <f>+'Ark1'!Q3997</f>
        <v>4</v>
      </c>
      <c r="F102" s="47"/>
      <c r="G102" s="65">
        <f>+'Ark1'!R3997</f>
        <v>5</v>
      </c>
      <c r="H102" s="47"/>
      <c r="I102" s="65">
        <f>+'Ark1'!S3997</f>
        <v>5</v>
      </c>
      <c r="J102" s="101">
        <f>+'Ark1'!T3997</f>
        <v>3.4669255304396053E-2</v>
      </c>
      <c r="K102" s="47"/>
      <c r="L102" s="101">
        <f>+'Ark1'!U3997</f>
        <v>1.3394344923985498E-2</v>
      </c>
      <c r="M102" s="49">
        <f>+'Ark1'!W3997</f>
        <v>63.6</v>
      </c>
      <c r="N102" s="101"/>
      <c r="O102" s="49">
        <f>+'Ark1'!AB3997</f>
        <v>1.0198039027186283</v>
      </c>
      <c r="P102" s="65">
        <f>+'Ark1'!Y3997</f>
        <v>58.76</v>
      </c>
      <c r="Q102" s="47"/>
      <c r="R102" s="49">
        <f>+'Ark1'!AA3997</f>
        <v>7.7028825773212803</v>
      </c>
      <c r="S102" s="65">
        <f>+'Ark1'!AC3997</f>
        <v>-19.553354250727587</v>
      </c>
      <c r="T102" s="101">
        <f t="shared" si="8"/>
        <v>1.25</v>
      </c>
      <c r="U102" s="39"/>
      <c r="V102" s="4"/>
      <c r="W102" s="11"/>
      <c r="X102" s="4"/>
      <c r="Y102" s="11"/>
      <c r="Z102" s="5"/>
      <c r="AA102"/>
      <c r="AB102"/>
      <c r="AC102"/>
      <c r="AD102"/>
      <c r="AE102"/>
    </row>
    <row r="103" spans="1:31" ht="15.6">
      <c r="A103" s="39"/>
      <c r="B103">
        <f>+'Ark1'!C3998</f>
        <v>2019</v>
      </c>
      <c r="C103">
        <f>+'Ark1'!N3998</f>
        <v>70</v>
      </c>
      <c r="D103" s="3" t="s">
        <v>509</v>
      </c>
      <c r="E103">
        <f>+'Ark1'!Q3998</f>
        <v>16</v>
      </c>
      <c r="G103" s="9">
        <f>+'Ark1'!R3998</f>
        <v>17</v>
      </c>
      <c r="I103" s="9">
        <f>+'Ark1'!S3998</f>
        <v>17</v>
      </c>
      <c r="J103" s="96">
        <f>+'Ark1'!T3998</f>
        <v>0.11787546803494664</v>
      </c>
      <c r="L103" s="96">
        <f>+'Ark1'!U3998</f>
        <v>5.9289807942965039E-2</v>
      </c>
      <c r="M103" s="1">
        <f>+'Ark1'!W3998</f>
        <v>63.058823529411761</v>
      </c>
      <c r="O103" s="1">
        <f>+'Ark1'!AB3998</f>
        <v>1.6967300119827868</v>
      </c>
      <c r="P103" s="9">
        <f>+'Ark1'!Y3998</f>
        <v>76.5</v>
      </c>
      <c r="R103" s="1">
        <f>+'Ark1'!AA3998</f>
        <v>2.6473071778919923</v>
      </c>
      <c r="S103" s="9">
        <f>+'Ark1'!AC3998</f>
        <v>12.833942091247888</v>
      </c>
      <c r="T103" s="96">
        <f t="shared" si="8"/>
        <v>1.0625</v>
      </c>
      <c r="U103" s="39"/>
      <c r="V103" s="4"/>
      <c r="W103" s="11"/>
      <c r="X103" s="4"/>
      <c r="Y103" s="5"/>
      <c r="Z103" s="5"/>
      <c r="AA103"/>
      <c r="AB103"/>
      <c r="AC103"/>
      <c r="AD103"/>
      <c r="AE103"/>
    </row>
    <row r="104" spans="1:31" ht="15.6">
      <c r="A104" s="39"/>
      <c r="B104">
        <f>+'Ark1'!C3999</f>
        <v>2019</v>
      </c>
      <c r="C104">
        <f>+'Ark1'!N3999</f>
        <v>80</v>
      </c>
      <c r="D104" s="3" t="s">
        <v>510</v>
      </c>
      <c r="E104">
        <f>+'Ark1'!Q3999</f>
        <v>55</v>
      </c>
      <c r="G104" s="9">
        <f>+'Ark1'!R3999</f>
        <v>91</v>
      </c>
      <c r="I104" s="9">
        <f>+'Ark1'!S3999</f>
        <v>91</v>
      </c>
      <c r="J104" s="96">
        <f>+'Ark1'!T3999</f>
        <v>0.63098044654000851</v>
      </c>
      <c r="L104" s="96">
        <f>+'Ark1'!U3999</f>
        <v>0.35949546447785974</v>
      </c>
      <c r="M104" s="1">
        <f>+'Ark1'!W3999</f>
        <v>62.142857142857153</v>
      </c>
      <c r="O104" s="1">
        <f>+'Ark1'!AB3999</f>
        <v>3.4848855076701843</v>
      </c>
      <c r="P104" s="9">
        <f>+'Ark1'!Y3999</f>
        <v>86.652747252747247</v>
      </c>
      <c r="R104" s="1">
        <f>+'Ark1'!AA3999</f>
        <v>2.8270024764850992</v>
      </c>
      <c r="S104" s="9">
        <f>+'Ark1'!AC3999</f>
        <v>17.79276684675305</v>
      </c>
      <c r="T104" s="96">
        <f t="shared" si="8"/>
        <v>1.6545454545454545</v>
      </c>
      <c r="U104" s="39"/>
      <c r="V104" s="4"/>
      <c r="W104" s="11"/>
      <c r="X104" s="4"/>
      <c r="Y104" s="5"/>
      <c r="Z104" s="5"/>
      <c r="AA104"/>
      <c r="AB104"/>
      <c r="AC104"/>
      <c r="AD104"/>
      <c r="AE104"/>
    </row>
    <row r="105" spans="1:31" ht="15.6">
      <c r="A105" s="39"/>
      <c r="B105">
        <f>+'Ark1'!C4000</f>
        <v>2019</v>
      </c>
      <c r="C105">
        <f>+'Ark1'!N4000</f>
        <v>90</v>
      </c>
      <c r="D105" s="3" t="s">
        <v>511</v>
      </c>
      <c r="E105">
        <f>+'Ark1'!Q4000</f>
        <v>86</v>
      </c>
      <c r="G105" s="9">
        <f>+'Ark1'!R4000</f>
        <v>231</v>
      </c>
      <c r="I105" s="9">
        <f>+'Ark1'!S4000</f>
        <v>230</v>
      </c>
      <c r="J105" s="96">
        <f>+'Ark1'!T4000</f>
        <v>1.601719595063098</v>
      </c>
      <c r="L105" s="96">
        <f>+'Ark1'!U4000</f>
        <v>1.0046852853227968</v>
      </c>
      <c r="M105" s="1">
        <f>+'Ark1'!W4000</f>
        <v>62.513043478260883</v>
      </c>
      <c r="O105" s="1">
        <f>+'Ark1'!AB4000</f>
        <v>2.5481970348747751</v>
      </c>
      <c r="P105" s="9">
        <f>+'Ark1'!Y4000</f>
        <v>95.399999999999906</v>
      </c>
      <c r="R105" s="1">
        <f>+'Ark1'!AA4000</f>
        <v>2.783733604145469</v>
      </c>
      <c r="S105" s="9">
        <f>+'Ark1'!AC4000</f>
        <v>0.26697136212988154</v>
      </c>
      <c r="T105" s="96">
        <f t="shared" si="8"/>
        <v>2.6860465116279069</v>
      </c>
      <c r="U105" s="39"/>
      <c r="V105" s="4"/>
      <c r="W105" s="11"/>
      <c r="X105" s="4"/>
      <c r="Y105" s="5"/>
      <c r="Z105" s="5"/>
      <c r="AA105"/>
      <c r="AB105"/>
      <c r="AC105"/>
      <c r="AD105"/>
      <c r="AE105"/>
    </row>
    <row r="106" spans="1:31" ht="15.6">
      <c r="A106" s="39"/>
      <c r="B106">
        <f>+'Ark1'!C4001</f>
        <v>2019</v>
      </c>
      <c r="C106">
        <f>+'Ark1'!N4001</f>
        <v>100</v>
      </c>
      <c r="D106" s="3" t="s">
        <v>486</v>
      </c>
      <c r="E106">
        <f>+'Ark1'!Q4001</f>
        <v>159</v>
      </c>
      <c r="G106" s="9">
        <f>+'Ark1'!R4001</f>
        <v>537</v>
      </c>
      <c r="I106" s="9">
        <f>+'Ark1'!S4001</f>
        <v>537</v>
      </c>
      <c r="J106" s="96">
        <f>+'Ark1'!T4001</f>
        <v>3.7234780196921378</v>
      </c>
      <c r="L106" s="96">
        <f>+'Ark1'!U4001</f>
        <v>2.5844429561838966</v>
      </c>
      <c r="M106" s="1">
        <f>+'Ark1'!W4001</f>
        <v>62.249534450651772</v>
      </c>
      <c r="O106" s="1">
        <f>+'Ark1'!AB4001</f>
        <v>2.5807489506714476</v>
      </c>
      <c r="P106" s="9">
        <f>+'Ark1'!Y4001</f>
        <v>105.56573556797018</v>
      </c>
      <c r="R106" s="1">
        <f>+'Ark1'!AA4001</f>
        <v>2.8148083854227597</v>
      </c>
      <c r="S106" s="9">
        <f>+'Ark1'!AC4001</f>
        <v>-0.27194921264050098</v>
      </c>
      <c r="T106" s="96">
        <f t="shared" si="8"/>
        <v>3.3773584905660377</v>
      </c>
      <c r="U106" s="39"/>
      <c r="V106" s="4"/>
      <c r="W106" s="11"/>
      <c r="X106" s="4"/>
      <c r="Y106" s="5"/>
      <c r="Z106" s="5"/>
      <c r="AA106"/>
      <c r="AB106"/>
      <c r="AC106"/>
      <c r="AD106"/>
      <c r="AE106"/>
    </row>
    <row r="107" spans="1:31" ht="15.6">
      <c r="A107" s="39"/>
      <c r="B107">
        <f>+'Ark1'!C4002</f>
        <v>2019</v>
      </c>
      <c r="C107">
        <f>+'Ark1'!N4002</f>
        <v>110</v>
      </c>
      <c r="D107" s="3" t="s">
        <v>512</v>
      </c>
      <c r="E107">
        <f>+'Ark1'!Q4002</f>
        <v>209</v>
      </c>
      <c r="G107" s="9">
        <f>+'Ark1'!R4002</f>
        <v>976</v>
      </c>
      <c r="I107" s="9">
        <f>+'Ark1'!S4002</f>
        <v>973</v>
      </c>
      <c r="J107" s="96">
        <f>+'Ark1'!T4002</f>
        <v>6.7674386354181104</v>
      </c>
      <c r="L107" s="96">
        <f>+'Ark1'!U4002</f>
        <v>5.1288209557216113</v>
      </c>
      <c r="M107" s="1">
        <f>+'Ark1'!W4002</f>
        <v>61.488180883864338</v>
      </c>
      <c r="O107" s="1">
        <f>+'Ark1'!AB4002</f>
        <v>2.9714492884374648</v>
      </c>
      <c r="P107" s="9">
        <f>+'Ark1'!Y4002</f>
        <v>115.26515368852452</v>
      </c>
      <c r="R107" s="1">
        <f>+'Ark1'!AA4002</f>
        <v>2.7693740988891076</v>
      </c>
      <c r="S107" s="9">
        <f>+'Ark1'!AC4002</f>
        <v>-5.4228271971766508</v>
      </c>
      <c r="T107" s="96">
        <f t="shared" si="8"/>
        <v>4.6698564593301439</v>
      </c>
      <c r="U107" s="39"/>
      <c r="V107" s="4"/>
      <c r="W107" s="11"/>
      <c r="X107" s="4"/>
      <c r="Y107" s="5"/>
      <c r="Z107" s="5"/>
      <c r="AA107"/>
      <c r="AB107"/>
      <c r="AC107"/>
      <c r="AD107"/>
      <c r="AE107"/>
    </row>
    <row r="108" spans="1:31" ht="15.6">
      <c r="A108" s="39"/>
      <c r="B108">
        <f>+'Ark1'!C4003</f>
        <v>2019</v>
      </c>
      <c r="C108">
        <f>+'Ark1'!N4003</f>
        <v>120</v>
      </c>
      <c r="D108" s="3" t="s">
        <v>513</v>
      </c>
      <c r="E108">
        <f>+'Ark1'!Q4003</f>
        <v>346</v>
      </c>
      <c r="G108" s="9">
        <f>+'Ark1'!R4003</f>
        <v>1667</v>
      </c>
      <c r="I108" s="9">
        <f>+'Ark1'!S4003</f>
        <v>1662</v>
      </c>
      <c r="J108" s="96">
        <f>+'Ark1'!T4003</f>
        <v>11.558729718485644</v>
      </c>
      <c r="L108" s="96">
        <f>+'Ark1'!U4003</f>
        <v>9.5188909044739045</v>
      </c>
      <c r="M108" s="1">
        <f>+'Ark1'!W4003</f>
        <v>60.564981949458478</v>
      </c>
      <c r="O108" s="1">
        <f>+'Ark1'!AB4003</f>
        <v>3.4033396521477779</v>
      </c>
      <c r="P108" s="9">
        <f>+'Ark1'!Y4003</f>
        <v>125.2509598080387</v>
      </c>
      <c r="R108" s="1">
        <f>+'Ark1'!AA4003</f>
        <v>2.8401649096067256</v>
      </c>
      <c r="S108" s="9">
        <f>+'Ark1'!AC4003</f>
        <v>-12.737117745906405</v>
      </c>
      <c r="T108" s="96">
        <f t="shared" si="8"/>
        <v>4.8179190751445082</v>
      </c>
      <c r="U108" s="39"/>
      <c r="V108" s="4"/>
      <c r="W108" s="11"/>
      <c r="X108" s="4"/>
      <c r="Y108" s="5"/>
      <c r="Z108" s="5"/>
      <c r="AA108"/>
      <c r="AB108"/>
      <c r="AC108"/>
      <c r="AD108"/>
      <c r="AE108"/>
    </row>
    <row r="109" spans="1:31" ht="15.6">
      <c r="A109" s="39"/>
      <c r="B109">
        <f>+'Ark1'!C4004</f>
        <v>2019</v>
      </c>
      <c r="C109">
        <f>+'Ark1'!N4004</f>
        <v>130</v>
      </c>
      <c r="D109" s="3" t="s">
        <v>514</v>
      </c>
      <c r="E109">
        <f>+'Ark1'!Q4004</f>
        <v>405</v>
      </c>
      <c r="G109" s="9">
        <f>+'Ark1'!R4004</f>
        <v>2044</v>
      </c>
      <c r="I109" s="9">
        <f>+'Ark1'!S4004</f>
        <v>2039</v>
      </c>
      <c r="J109" s="96">
        <f>+'Ark1'!T4004</f>
        <v>14.172791568437111</v>
      </c>
      <c r="L109" s="96">
        <f>+'Ark1'!U4004</f>
        <v>12.54241990861029</v>
      </c>
      <c r="M109" s="1">
        <f>+'Ark1'!W4004</f>
        <v>59.995095635115241</v>
      </c>
      <c r="O109" s="1">
        <f>+'Ark1'!AB4004</f>
        <v>3.6803329857364879</v>
      </c>
      <c r="P109" s="9">
        <f>+'Ark1'!Y4004</f>
        <v>134.59556751467736</v>
      </c>
      <c r="R109" s="1">
        <f>+'Ark1'!AA4004</f>
        <v>2.9567885822297995</v>
      </c>
      <c r="S109" s="9">
        <f>+'Ark1'!AC4004</f>
        <v>-4.03668867441485</v>
      </c>
      <c r="T109" s="96">
        <f t="shared" si="8"/>
        <v>5.0469135802469136</v>
      </c>
      <c r="U109" s="39"/>
      <c r="V109" s="4"/>
      <c r="W109" s="11"/>
      <c r="X109" s="4"/>
      <c r="Y109" s="5"/>
      <c r="Z109" s="5"/>
      <c r="AA109"/>
      <c r="AB109"/>
      <c r="AC109"/>
      <c r="AD109"/>
      <c r="AE109"/>
    </row>
    <row r="110" spans="1:31" ht="15.6">
      <c r="A110" s="39"/>
      <c r="B110">
        <f>+'Ark1'!C4005</f>
        <v>2019</v>
      </c>
      <c r="C110">
        <f>+'Ark1'!N4005</f>
        <v>140</v>
      </c>
      <c r="D110" s="3" t="s">
        <v>515</v>
      </c>
      <c r="E110">
        <f>+'Ark1'!Q4005</f>
        <v>376</v>
      </c>
      <c r="G110" s="9">
        <f>+'Ark1'!R4005</f>
        <v>1848</v>
      </c>
      <c r="I110" s="9">
        <f>+'Ark1'!S4005</f>
        <v>1843</v>
      </c>
      <c r="J110" s="96">
        <f>+'Ark1'!T4005</f>
        <v>12.813756760504782</v>
      </c>
      <c r="L110" s="96">
        <f>+'Ark1'!U4005</f>
        <v>12.187313850290604</v>
      </c>
      <c r="M110" s="1">
        <f>+'Ark1'!W4005</f>
        <v>59.888225718936525</v>
      </c>
      <c r="O110" s="1">
        <f>+'Ark1'!AB4005</f>
        <v>3.8942181007797849</v>
      </c>
      <c r="P110" s="9">
        <f>+'Ark1'!Y4005</f>
        <v>144.65596320346319</v>
      </c>
      <c r="R110" s="1">
        <f>+'Ark1'!AA4005</f>
        <v>2.863322332763286</v>
      </c>
      <c r="S110" s="9">
        <f>+'Ark1'!AC4005</f>
        <v>-3.1705667472005898</v>
      </c>
      <c r="T110" s="96">
        <f t="shared" si="8"/>
        <v>4.9148936170212769</v>
      </c>
      <c r="U110" s="39"/>
      <c r="V110" s="4"/>
      <c r="W110" s="11"/>
      <c r="X110" s="4"/>
      <c r="Y110" s="5"/>
      <c r="Z110" s="5"/>
      <c r="AA110"/>
      <c r="AB110"/>
      <c r="AC110"/>
      <c r="AD110"/>
      <c r="AE110"/>
    </row>
    <row r="111" spans="1:31" ht="15.6">
      <c r="A111" s="39"/>
      <c r="B111">
        <f>+'Ark1'!C4006</f>
        <v>2019</v>
      </c>
      <c r="C111">
        <f>+'Ark1'!N4006</f>
        <v>150</v>
      </c>
      <c r="D111" s="3" t="s">
        <v>516</v>
      </c>
      <c r="E111">
        <f>+'Ark1'!Q4006</f>
        <v>347</v>
      </c>
      <c r="G111" s="9">
        <f>+'Ark1'!R4006</f>
        <v>1671</v>
      </c>
      <c r="I111" s="9">
        <f>+'Ark1'!S4006</f>
        <v>1670</v>
      </c>
      <c r="J111" s="96">
        <f>+'Ark1'!T4006</f>
        <v>11.586465122729164</v>
      </c>
      <c r="L111" s="96">
        <f>+'Ark1'!U4006</f>
        <v>11.799501974731252</v>
      </c>
      <c r="M111" s="1">
        <f>+'Ark1'!W4006</f>
        <v>59.600598802395218</v>
      </c>
      <c r="O111" s="1">
        <f>+'Ark1'!AB4006</f>
        <v>4.1499296149573048</v>
      </c>
      <c r="P111" s="9">
        <f>+'Ark1'!Y4006</f>
        <v>154.88791741472144</v>
      </c>
      <c r="R111" s="1">
        <f>+'Ark1'!AA4006</f>
        <v>2.9102444865438946</v>
      </c>
      <c r="S111" s="9">
        <f>+'Ark1'!AC4006</f>
        <v>-2.0640311825999911</v>
      </c>
      <c r="T111" s="96">
        <f t="shared" si="8"/>
        <v>4.815561959654179</v>
      </c>
      <c r="U111" s="39"/>
      <c r="V111" s="4"/>
      <c r="W111" s="5"/>
      <c r="X111" s="4"/>
      <c r="Y111" s="5"/>
      <c r="Z111" s="5"/>
      <c r="AA111"/>
      <c r="AB111"/>
      <c r="AC111"/>
      <c r="AD111"/>
      <c r="AE111"/>
    </row>
    <row r="112" spans="1:31">
      <c r="A112" s="39"/>
      <c r="B112">
        <f>+'Ark1'!C4007</f>
        <v>2019</v>
      </c>
      <c r="C112">
        <f>+'Ark1'!N4007</f>
        <v>160</v>
      </c>
      <c r="D112" s="3" t="s">
        <v>517</v>
      </c>
      <c r="E112">
        <f>+'Ark1'!Q4007</f>
        <v>352</v>
      </c>
      <c r="G112" s="9">
        <f>+'Ark1'!R4007</f>
        <v>1505</v>
      </c>
      <c r="I112" s="9">
        <f>+'Ark1'!S4007</f>
        <v>1500</v>
      </c>
      <c r="J112" s="96">
        <f>+'Ark1'!T4007</f>
        <v>10.435445846623216</v>
      </c>
      <c r="L112" s="96">
        <f>+'Ark1'!U4007</f>
        <v>11.297825858015379</v>
      </c>
      <c r="M112" s="1">
        <f>+'Ark1'!W4007</f>
        <v>58.914000000000001</v>
      </c>
      <c r="O112" s="1">
        <f>+'Ark1'!AB4007</f>
        <v>4.4612334617232996</v>
      </c>
      <c r="P112" s="9">
        <f>+'Ark1'!Y4007</f>
        <v>164.66021926910298</v>
      </c>
      <c r="R112" s="1">
        <f>+'Ark1'!AA4007</f>
        <v>2.8644818087172168</v>
      </c>
      <c r="S112" s="9">
        <f>+'Ark1'!AC4007</f>
        <v>-4.2575580903482031</v>
      </c>
      <c r="T112" s="96">
        <f t="shared" si="8"/>
        <v>4.2755681818181817</v>
      </c>
      <c r="U112" s="39"/>
      <c r="V112" s="11"/>
      <c r="W112" s="11"/>
      <c r="X112" s="4"/>
      <c r="Y112"/>
      <c r="Z112"/>
      <c r="AA112"/>
      <c r="AB112"/>
      <c r="AC112"/>
      <c r="AD112"/>
      <c r="AE112"/>
    </row>
    <row r="113" spans="1:31" ht="15.6">
      <c r="A113" s="39"/>
      <c r="B113">
        <f>+'Ark1'!C4008</f>
        <v>2019</v>
      </c>
      <c r="C113">
        <f>+'Ark1'!N4008</f>
        <v>170</v>
      </c>
      <c r="D113" s="3" t="s">
        <v>518</v>
      </c>
      <c r="E113">
        <f>+'Ark1'!Q4008</f>
        <v>310</v>
      </c>
      <c r="G113" s="9">
        <f>+'Ark1'!R4008</f>
        <v>1162</v>
      </c>
      <c r="I113" s="9">
        <f>+'Ark1'!S4008</f>
        <v>1158</v>
      </c>
      <c r="J113" s="96">
        <f>+'Ark1'!T4008</f>
        <v>8.0571349327416453</v>
      </c>
      <c r="L113" s="96">
        <f>+'Ark1'!U4008</f>
        <v>9.2288887480664172</v>
      </c>
      <c r="M113" s="1">
        <f>+'Ark1'!W4008</f>
        <v>58.545768566493955</v>
      </c>
      <c r="O113" s="1">
        <f>+'Ark1'!AB4008</f>
        <v>4.46141336469592</v>
      </c>
      <c r="P113" s="9">
        <f>+'Ark1'!Y4008</f>
        <v>174.21020654044761</v>
      </c>
      <c r="R113" s="1">
        <f>+'Ark1'!AA4008</f>
        <v>2.9299319919376678</v>
      </c>
      <c r="S113" s="9">
        <f>+'Ark1'!AC4008</f>
        <v>-9.0879851004928032</v>
      </c>
      <c r="T113" s="96">
        <f t="shared" si="8"/>
        <v>3.7483870967741937</v>
      </c>
      <c r="U113" s="39"/>
      <c r="V113" s="5"/>
      <c r="W113" s="5"/>
      <c r="X113" s="4"/>
      <c r="Y113"/>
      <c r="Z113" s="5"/>
      <c r="AA113"/>
      <c r="AB113"/>
      <c r="AC113"/>
      <c r="AD113"/>
      <c r="AE113"/>
    </row>
    <row r="114" spans="1:31" ht="15.6">
      <c r="A114" s="39"/>
      <c r="B114">
        <f>+'Ark1'!C4009</f>
        <v>2019</v>
      </c>
      <c r="C114">
        <f>+'Ark1'!N4009</f>
        <v>180</v>
      </c>
      <c r="D114" s="3" t="s">
        <v>519</v>
      </c>
      <c r="E114">
        <f>+'Ark1'!Q4009</f>
        <v>286</v>
      </c>
      <c r="G114" s="9">
        <f>+'Ark1'!R4009</f>
        <v>908</v>
      </c>
      <c r="I114" s="9">
        <f>+'Ark1'!S4009</f>
        <v>908</v>
      </c>
      <c r="J114" s="96">
        <f>+'Ark1'!T4009</f>
        <v>6.2959367632783252</v>
      </c>
      <c r="L114" s="96">
        <f>+'Ark1'!U4009</f>
        <v>7.6516367041522884</v>
      </c>
      <c r="M114" s="1">
        <f>+'Ark1'!W4009</f>
        <v>57.759911894273138</v>
      </c>
      <c r="O114" s="1">
        <f>+'Ark1'!AB4009</f>
        <v>4.4031002284972729</v>
      </c>
      <c r="P114" s="9">
        <f>+'Ark1'!Y4009</f>
        <v>184.84121145374436</v>
      </c>
      <c r="R114" s="1">
        <f>+'Ark1'!AA4009</f>
        <v>2.803729161472313</v>
      </c>
      <c r="S114" s="9">
        <f>+'Ark1'!AC4009</f>
        <v>-11.910911448556872</v>
      </c>
      <c r="T114" s="96">
        <f t="shared" si="8"/>
        <v>3.174825174825175</v>
      </c>
      <c r="U114" s="39"/>
      <c r="V114" s="5"/>
      <c r="W114" s="5"/>
      <c r="X114" s="4"/>
      <c r="Y114"/>
      <c r="Z114" s="5"/>
      <c r="AA114"/>
      <c r="AB114"/>
      <c r="AC114"/>
      <c r="AD114"/>
      <c r="AE114"/>
    </row>
    <row r="115" spans="1:31">
      <c r="A115" s="39"/>
      <c r="B115">
        <f>+'Ark1'!C4010</f>
        <v>2019</v>
      </c>
      <c r="C115">
        <f>+'Ark1'!N4010</f>
        <v>190</v>
      </c>
      <c r="D115" s="3" t="s">
        <v>520</v>
      </c>
      <c r="E115">
        <f>+'Ark1'!Q4010</f>
        <v>266</v>
      </c>
      <c r="G115" s="9">
        <f>+'Ark1'!R4010</f>
        <v>727</v>
      </c>
      <c r="I115" s="9">
        <f>+'Ark1'!S4010</f>
        <v>725</v>
      </c>
      <c r="J115" s="96">
        <f>+'Ark1'!T4010</f>
        <v>5.0409097212591876</v>
      </c>
      <c r="L115" s="96">
        <f>+'Ark1'!U4010</f>
        <v>6.4310722360030734</v>
      </c>
      <c r="M115" s="1">
        <f>+'Ark1'!W4010</f>
        <v>56.595862068965523</v>
      </c>
      <c r="O115" s="1">
        <f>+'Ark1'!AB4010</f>
        <v>4.6035350114520277</v>
      </c>
      <c r="P115" s="9">
        <f>+'Ark1'!Y4010</f>
        <v>194.03464924346645</v>
      </c>
      <c r="R115" s="1">
        <f>+'Ark1'!AA4010</f>
        <v>2.8321005717081569</v>
      </c>
      <c r="S115" s="9">
        <f>+'Ark1'!AC4010</f>
        <v>-14.294217098939512</v>
      </c>
      <c r="T115" s="96">
        <f t="shared" si="8"/>
        <v>2.7330827067669174</v>
      </c>
      <c r="U115" s="39"/>
      <c r="V115" s="11"/>
      <c r="W115" s="11"/>
      <c r="X115" s="4"/>
      <c r="Y115"/>
      <c r="Z115"/>
      <c r="AA115"/>
      <c r="AB115"/>
      <c r="AC115"/>
      <c r="AD115"/>
      <c r="AE115"/>
    </row>
    <row r="116" spans="1:31">
      <c r="A116" s="39"/>
      <c r="B116">
        <f>+'Ark1'!C4011</f>
        <v>2019</v>
      </c>
      <c r="C116">
        <f>+'Ark1'!N4011</f>
        <v>200</v>
      </c>
      <c r="D116" s="3" t="s">
        <v>521</v>
      </c>
      <c r="E116">
        <f>+'Ark1'!Q4011</f>
        <v>187</v>
      </c>
      <c r="G116" s="9">
        <f>+'Ark1'!R4011</f>
        <v>423</v>
      </c>
      <c r="I116" s="9">
        <f>+'Ark1'!S4011</f>
        <v>421</v>
      </c>
      <c r="J116" s="96">
        <f>+'Ark1'!T4011</f>
        <v>2.9330189987519071</v>
      </c>
      <c r="L116" s="96">
        <f>+'Ark1'!U4011</f>
        <v>3.9275246493786282</v>
      </c>
      <c r="M116" s="1">
        <f>+'Ark1'!W4011</f>
        <v>55.180522565320658</v>
      </c>
      <c r="O116" s="1">
        <f>+'Ark1'!AB4011</f>
        <v>5.1556026036473295</v>
      </c>
      <c r="P116" s="9">
        <f>+'Ark1'!Y4011</f>
        <v>203.66146572104003</v>
      </c>
      <c r="R116" s="1">
        <f>+'Ark1'!AA4011</f>
        <v>2.8945863388726258</v>
      </c>
      <c r="S116" s="9">
        <f>+'Ark1'!AC4011</f>
        <v>-7.8529999230095981</v>
      </c>
      <c r="T116" s="96">
        <f t="shared" si="8"/>
        <v>2.2620320855614975</v>
      </c>
      <c r="U116" s="39"/>
      <c r="V116" s="11"/>
      <c r="W116" s="11"/>
      <c r="X116" s="4"/>
      <c r="Y116"/>
      <c r="Z116"/>
      <c r="AA116"/>
      <c r="AB116"/>
      <c r="AC116"/>
      <c r="AD116"/>
      <c r="AE116"/>
    </row>
    <row r="117" spans="1:31">
      <c r="A117" s="39"/>
      <c r="B117">
        <f>+'Ark1'!C4012</f>
        <v>2019</v>
      </c>
      <c r="C117">
        <f>+'Ark1'!N4012</f>
        <v>210</v>
      </c>
      <c r="D117" s="3" t="s">
        <v>522</v>
      </c>
      <c r="E117">
        <f>+'Ark1'!Q4012</f>
        <v>149</v>
      </c>
      <c r="G117" s="9">
        <f>+'Ark1'!R4012</f>
        <v>278</v>
      </c>
      <c r="I117" s="9">
        <f>+'Ark1'!S4012</f>
        <v>277</v>
      </c>
      <c r="J117" s="96">
        <f>+'Ark1'!T4012</f>
        <v>1.9276105949244211</v>
      </c>
      <c r="L117" s="96">
        <f>+'Ark1'!U4012</f>
        <v>2.7073577261161899</v>
      </c>
      <c r="M117" s="1">
        <f>+'Ark1'!W4012</f>
        <v>54.129963898916969</v>
      </c>
      <c r="O117" s="1">
        <f>+'Ark1'!AB4012</f>
        <v>5.0782047552853449</v>
      </c>
      <c r="P117" s="9">
        <f>+'Ark1'!Y4012</f>
        <v>213.61471223021576</v>
      </c>
      <c r="R117" s="1">
        <f>+'Ark1'!AA4012</f>
        <v>2.7953102217379402</v>
      </c>
      <c r="S117" s="9">
        <f>+'Ark1'!AC4012</f>
        <v>-2.2406034218235114</v>
      </c>
      <c r="T117" s="96">
        <f t="shared" si="8"/>
        <v>1.8657718120805369</v>
      </c>
      <c r="U117" s="39"/>
      <c r="V117" s="11"/>
      <c r="W117" s="11"/>
      <c r="X117" s="4"/>
      <c r="Y117"/>
      <c r="Z117"/>
      <c r="AA117"/>
      <c r="AB117"/>
      <c r="AC117"/>
      <c r="AD117"/>
      <c r="AE117"/>
    </row>
    <row r="118" spans="1:31">
      <c r="A118" s="39"/>
      <c r="B118">
        <f>+'Ark1'!C4013</f>
        <v>2019</v>
      </c>
      <c r="C118">
        <f>+'Ark1'!N4013</f>
        <v>220</v>
      </c>
      <c r="D118" s="3" t="s">
        <v>523</v>
      </c>
      <c r="E118">
        <f>+'Ark1'!Q4013</f>
        <v>104</v>
      </c>
      <c r="G118" s="9">
        <f>+'Ark1'!R4013</f>
        <v>168</v>
      </c>
      <c r="I118" s="9">
        <f>+'Ark1'!S4013</f>
        <v>168</v>
      </c>
      <c r="J118" s="96">
        <f>+'Ark1'!T4013</f>
        <v>1.1648869782277078</v>
      </c>
      <c r="L118" s="96">
        <f>+'Ark1'!U4013</f>
        <v>1.7215334838107597</v>
      </c>
      <c r="M118" s="1">
        <f>+'Ark1'!W4013</f>
        <v>52.208333333333343</v>
      </c>
      <c r="O118" s="1">
        <f>+'Ark1'!AB4013</f>
        <v>6.5081031603710251</v>
      </c>
      <c r="P118" s="9">
        <f>+'Ark1'!Y4013</f>
        <v>224.76904761904768</v>
      </c>
      <c r="R118" s="1">
        <f>+'Ark1'!AA4013</f>
        <v>2.8548611921210658</v>
      </c>
      <c r="S118" s="9">
        <f>+'Ark1'!AC4013</f>
        <v>-0.95203164802262685</v>
      </c>
      <c r="T118" s="96">
        <f t="shared" si="8"/>
        <v>1.6153846153846154</v>
      </c>
      <c r="U118" s="39"/>
      <c r="V118" s="11"/>
      <c r="W118" s="11"/>
      <c r="X118" s="4"/>
      <c r="Y118"/>
      <c r="Z118"/>
      <c r="AA118"/>
      <c r="AB118"/>
      <c r="AC118"/>
      <c r="AD118"/>
      <c r="AE118"/>
    </row>
    <row r="119" spans="1:31">
      <c r="A119" s="39"/>
      <c r="B119">
        <f>+'Ark1'!C4014</f>
        <v>2019</v>
      </c>
      <c r="C119">
        <f>+'Ark1'!N4014</f>
        <v>230</v>
      </c>
      <c r="D119" s="3" t="s">
        <v>524</v>
      </c>
      <c r="E119">
        <f>+'Ark1'!Q4014</f>
        <v>87</v>
      </c>
      <c r="G119" s="9">
        <f>+'Ark1'!R4014</f>
        <v>164</v>
      </c>
      <c r="I119" s="9">
        <f>+'Ark1'!S4014</f>
        <v>164</v>
      </c>
      <c r="J119" s="96">
        <f>+'Ark1'!T4014</f>
        <v>1.1371515739841911</v>
      </c>
      <c r="L119" s="96">
        <f>+'Ark1'!U4014</f>
        <v>1.8359051417780925</v>
      </c>
      <c r="M119" s="1">
        <f>+'Ark1'!W4014</f>
        <v>46.774390243902431</v>
      </c>
      <c r="O119" s="1">
        <f>+'Ark1'!AB4014</f>
        <v>7.1545024366480003</v>
      </c>
      <c r="P119" s="9">
        <f>+'Ark1'!Y4014</f>
        <v>245.54817073170744</v>
      </c>
      <c r="R119" s="1">
        <f>+'Ark1'!AA4014</f>
        <v>15.196659904844717</v>
      </c>
      <c r="S119" s="9">
        <f>+'Ark1'!AC4014</f>
        <v>-30.719373904830359</v>
      </c>
      <c r="T119" s="96">
        <f t="shared" si="8"/>
        <v>1.8850574712643677</v>
      </c>
      <c r="U119" s="39"/>
      <c r="V119" s="11"/>
      <c r="W119" s="11"/>
      <c r="X119" s="4"/>
      <c r="Y119"/>
      <c r="Z119"/>
      <c r="AA119"/>
      <c r="AB119"/>
      <c r="AC119"/>
      <c r="AD119"/>
      <c r="AE119"/>
    </row>
    <row r="120" spans="1:31">
      <c r="A120" s="39"/>
      <c r="B120">
        <f>+'Ark1'!C4015</f>
        <v>2018</v>
      </c>
      <c r="C120">
        <f>+'Ark1'!N4015</f>
        <v>60</v>
      </c>
      <c r="D120" s="3" t="s">
        <v>525</v>
      </c>
      <c r="E120">
        <f>+'Ark1'!Q4015</f>
        <v>5</v>
      </c>
      <c r="G120" s="9">
        <f>+'Ark1'!R4015</f>
        <v>6</v>
      </c>
      <c r="I120" s="9">
        <f>+'Ark1'!S4015</f>
        <v>6</v>
      </c>
      <c r="J120" s="96">
        <f>+'Ark1'!T4015</f>
        <v>3.8692203520990509E-2</v>
      </c>
      <c r="L120" s="96">
        <f>+'Ark1'!U4015</f>
        <v>1.528040018156414E-2</v>
      </c>
      <c r="M120" s="1">
        <f>+'Ark1'!W4015</f>
        <v>60.33333333333335</v>
      </c>
      <c r="O120" s="1">
        <f>+'Ark1'!AB4015</f>
        <v>4.4969125210773244</v>
      </c>
      <c r="P120" s="9">
        <f>+'Ark1'!Y4015</f>
        <v>60.533333333333331</v>
      </c>
      <c r="R120" s="1">
        <f>+'Ark1'!AA4015</f>
        <v>8.0677685197884443</v>
      </c>
      <c r="S120" s="9">
        <f>+'Ark1'!AC4015</f>
        <v>78.846517929680445</v>
      </c>
      <c r="T120" s="96">
        <f t="shared" si="8"/>
        <v>1.2</v>
      </c>
      <c r="U120" s="39"/>
      <c r="V120" s="11"/>
      <c r="W120" s="11"/>
      <c r="X120" s="4"/>
      <c r="Y120"/>
      <c r="Z120"/>
      <c r="AA120"/>
      <c r="AB120"/>
      <c r="AC120"/>
      <c r="AD120"/>
      <c r="AE120"/>
    </row>
    <row r="121" spans="1:31">
      <c r="A121" s="39"/>
      <c r="B121" s="47">
        <f>+'Ark1'!C4016</f>
        <v>2018</v>
      </c>
      <c r="C121" s="47">
        <f>+'Ark1'!N4016</f>
        <v>70</v>
      </c>
      <c r="D121" s="48" t="s">
        <v>509</v>
      </c>
      <c r="E121" s="47">
        <f>+'Ark1'!Q4016</f>
        <v>20</v>
      </c>
      <c r="F121" s="47"/>
      <c r="G121" s="65">
        <f>+'Ark1'!R4016</f>
        <v>20</v>
      </c>
      <c r="H121" s="47"/>
      <c r="I121" s="65">
        <f>+'Ark1'!S4016</f>
        <v>20</v>
      </c>
      <c r="J121" s="101">
        <f>+'Ark1'!T4016</f>
        <v>0.128974011736635</v>
      </c>
      <c r="K121" s="47"/>
      <c r="L121" s="101">
        <f>+'Ark1'!U4016</f>
        <v>6.3801560780126679E-2</v>
      </c>
      <c r="M121" s="49">
        <f>+'Ark1'!W4016</f>
        <v>61.9</v>
      </c>
      <c r="N121" s="101"/>
      <c r="O121" s="49">
        <f>+'Ark1'!AB4016</f>
        <v>3.6180105030251286</v>
      </c>
      <c r="P121" s="65">
        <f>+'Ark1'!Y4016</f>
        <v>75.824999999999989</v>
      </c>
      <c r="Q121" s="47"/>
      <c r="R121" s="49">
        <f>+'Ark1'!AA4016</f>
        <v>2.8092481200496726</v>
      </c>
      <c r="S121" s="65">
        <f>+'Ark1'!AC4016</f>
        <v>17.389996727977675</v>
      </c>
      <c r="T121" s="101">
        <f t="shared" si="8"/>
        <v>1</v>
      </c>
      <c r="U121" s="39"/>
      <c r="V121" s="11"/>
      <c r="W121" s="11"/>
      <c r="X121" s="4"/>
      <c r="Y121"/>
      <c r="Z121"/>
      <c r="AA121"/>
      <c r="AB121"/>
      <c r="AC121"/>
      <c r="AD121"/>
      <c r="AE121"/>
    </row>
    <row r="122" spans="1:31">
      <c r="A122" s="39"/>
      <c r="B122" s="47">
        <f>+'Ark1'!C4017</f>
        <v>2018</v>
      </c>
      <c r="C122" s="47">
        <f>+'Ark1'!N4017</f>
        <v>80</v>
      </c>
      <c r="D122" s="48" t="s">
        <v>510</v>
      </c>
      <c r="E122" s="47">
        <f>+'Ark1'!Q4017</f>
        <v>42</v>
      </c>
      <c r="F122" s="47"/>
      <c r="G122" s="65">
        <f>+'Ark1'!R4017</f>
        <v>67</v>
      </c>
      <c r="H122" s="47"/>
      <c r="I122" s="65">
        <f>+'Ark1'!S4017</f>
        <v>67</v>
      </c>
      <c r="J122" s="101">
        <f>+'Ark1'!T4017</f>
        <v>0.43206293931772755</v>
      </c>
      <c r="K122" s="47"/>
      <c r="L122" s="101">
        <f>+'Ark1'!U4017</f>
        <v>0.24359027811464265</v>
      </c>
      <c r="M122" s="49">
        <f>+'Ark1'!W4017</f>
        <v>61.940298507462678</v>
      </c>
      <c r="N122" s="101"/>
      <c r="O122" s="49">
        <f>+'Ark1'!AB4017</f>
        <v>2.8066051996521781</v>
      </c>
      <c r="P122" s="65">
        <f>+'Ark1'!Y4017</f>
        <v>86.416417910447748</v>
      </c>
      <c r="Q122" s="47"/>
      <c r="R122" s="49">
        <f>+'Ark1'!AA4017</f>
        <v>2.614916854071617</v>
      </c>
      <c r="S122" s="65">
        <f>+'Ark1'!AC4017</f>
        <v>21.997607001942303</v>
      </c>
      <c r="T122" s="101">
        <f t="shared" ref="T122:T185" si="9">+G122/E122</f>
        <v>1.5952380952380953</v>
      </c>
      <c r="U122" s="39"/>
      <c r="V122" s="11"/>
      <c r="W122" s="11"/>
      <c r="X122" s="4"/>
      <c r="Y122"/>
      <c r="Z122"/>
      <c r="AA122"/>
      <c r="AB122"/>
      <c r="AC122"/>
      <c r="AD122"/>
      <c r="AE122"/>
    </row>
    <row r="123" spans="1:31">
      <c r="A123" s="39"/>
      <c r="B123" s="47">
        <f>+'Ark1'!C4018</f>
        <v>2018</v>
      </c>
      <c r="C123" s="47">
        <f>+'Ark1'!N4018</f>
        <v>90</v>
      </c>
      <c r="D123" s="48" t="s">
        <v>511</v>
      </c>
      <c r="E123" s="47">
        <f>+'Ark1'!Q4018</f>
        <v>98</v>
      </c>
      <c r="F123" s="47"/>
      <c r="G123" s="65">
        <f>+'Ark1'!R4018</f>
        <v>216</v>
      </c>
      <c r="H123" s="47"/>
      <c r="I123" s="65">
        <f>+'Ark1'!S4018</f>
        <v>216</v>
      </c>
      <c r="J123" s="101">
        <f>+'Ark1'!T4018</f>
        <v>1.3929193267556583</v>
      </c>
      <c r="K123" s="47"/>
      <c r="L123" s="101">
        <f>+'Ark1'!U4018</f>
        <v>0.87219867919620242</v>
      </c>
      <c r="M123" s="49">
        <f>+'Ark1'!W4018</f>
        <v>61.805555555555557</v>
      </c>
      <c r="N123" s="101"/>
      <c r="O123" s="49">
        <f>+'Ark1'!AB4018</f>
        <v>3.0091168057450774</v>
      </c>
      <c r="P123" s="65">
        <f>+'Ark1'!Y4018</f>
        <v>95.978240740740773</v>
      </c>
      <c r="Q123" s="47"/>
      <c r="R123" s="49">
        <f>+'Ark1'!AA4018</f>
        <v>2.685064772205938</v>
      </c>
      <c r="S123" s="65">
        <f>+'Ark1'!AC4018</f>
        <v>-5.5760577660999822</v>
      </c>
      <c r="T123" s="101">
        <f t="shared" si="9"/>
        <v>2.204081632653061</v>
      </c>
      <c r="U123" s="39"/>
      <c r="V123" s="11"/>
      <c r="W123" s="11"/>
      <c r="X123" s="4"/>
      <c r="Y123"/>
      <c r="Z123"/>
      <c r="AA123"/>
      <c r="AB123"/>
      <c r="AC123"/>
      <c r="AD123"/>
      <c r="AE123"/>
    </row>
    <row r="124" spans="1:31">
      <c r="A124" s="39"/>
      <c r="B124" s="47">
        <f>+'Ark1'!C4019</f>
        <v>2018</v>
      </c>
      <c r="C124" s="47">
        <f>+'Ark1'!N4019</f>
        <v>100</v>
      </c>
      <c r="D124" s="48" t="s">
        <v>486</v>
      </c>
      <c r="E124" s="47">
        <f>+'Ark1'!Q4019</f>
        <v>163</v>
      </c>
      <c r="F124" s="47"/>
      <c r="G124" s="65">
        <f>+'Ark1'!R4019</f>
        <v>592</v>
      </c>
      <c r="H124" s="47"/>
      <c r="I124" s="65">
        <f>+'Ark1'!S4019</f>
        <v>592</v>
      </c>
      <c r="J124" s="101">
        <f>+'Ark1'!T4019</f>
        <v>3.8176307474043978</v>
      </c>
      <c r="K124" s="47"/>
      <c r="L124" s="101">
        <f>+'Ark1'!U4019</f>
        <v>2.6288262477559554</v>
      </c>
      <c r="M124" s="49">
        <f>+'Ark1'!W4019</f>
        <v>61.559121621621649</v>
      </c>
      <c r="N124" s="101"/>
      <c r="O124" s="49">
        <f>+'Ark1'!AB4019</f>
        <v>2.6425349799658355</v>
      </c>
      <c r="P124" s="65">
        <f>+'Ark1'!Y4019</f>
        <v>105.54831081081086</v>
      </c>
      <c r="Q124" s="47"/>
      <c r="R124" s="49">
        <f>+'Ark1'!AA4019</f>
        <v>2.7969693754451046</v>
      </c>
      <c r="S124" s="65">
        <f>+'Ark1'!AC4019</f>
        <v>-8.940433078097092</v>
      </c>
      <c r="T124" s="101">
        <f t="shared" si="9"/>
        <v>3.6319018404907975</v>
      </c>
      <c r="U124" s="39"/>
      <c r="V124" s="11"/>
      <c r="W124" s="11"/>
      <c r="X124" s="4"/>
      <c r="Y124"/>
      <c r="Z124"/>
      <c r="AA124"/>
      <c r="AB124"/>
      <c r="AC124"/>
      <c r="AD124"/>
      <c r="AE124"/>
    </row>
    <row r="125" spans="1:31">
      <c r="A125" s="39"/>
      <c r="B125" s="47">
        <f>+'Ark1'!C4020</f>
        <v>2018</v>
      </c>
      <c r="C125" s="47">
        <f>+'Ark1'!N4020</f>
        <v>110</v>
      </c>
      <c r="D125" s="48" t="s">
        <v>512</v>
      </c>
      <c r="E125" s="47">
        <f>+'Ark1'!Q4020</f>
        <v>218</v>
      </c>
      <c r="F125" s="47"/>
      <c r="G125" s="65">
        <f>+'Ark1'!R4020</f>
        <v>1007</v>
      </c>
      <c r="H125" s="47"/>
      <c r="I125" s="65">
        <f>+'Ark1'!S4020</f>
        <v>1007</v>
      </c>
      <c r="J125" s="101">
        <f>+'Ark1'!T4020</f>
        <v>6.4938414909395759</v>
      </c>
      <c r="K125" s="47"/>
      <c r="L125" s="101">
        <f>+'Ark1'!U4020</f>
        <v>4.8921429671600576</v>
      </c>
      <c r="M125" s="49">
        <f>+'Ark1'!W4020</f>
        <v>61.195630585898691</v>
      </c>
      <c r="N125" s="101"/>
      <c r="O125" s="49">
        <f>+'Ark1'!AB4020</f>
        <v>3.2728398084378982</v>
      </c>
      <c r="P125" s="65">
        <f>+'Ark1'!Y4020</f>
        <v>115.47308838133078</v>
      </c>
      <c r="Q125" s="47"/>
      <c r="R125" s="49">
        <f>+'Ark1'!AA4020</f>
        <v>2.8409581819126246</v>
      </c>
      <c r="S125" s="65">
        <f>+'Ark1'!AC4020</f>
        <v>-1.6554199537387619</v>
      </c>
      <c r="T125" s="101">
        <f t="shared" si="9"/>
        <v>4.6192660550458715</v>
      </c>
      <c r="U125" s="39"/>
      <c r="V125" s="11"/>
      <c r="W125" s="11"/>
      <c r="X125" s="4"/>
      <c r="Y125"/>
      <c r="Z125"/>
      <c r="AA125"/>
      <c r="AB125"/>
      <c r="AC125"/>
      <c r="AD125"/>
      <c r="AE125"/>
    </row>
    <row r="126" spans="1:31">
      <c r="A126" s="39"/>
      <c r="B126" s="47">
        <f>+'Ark1'!C4021</f>
        <v>2018</v>
      </c>
      <c r="C126" s="47">
        <f>+'Ark1'!N4021</f>
        <v>120</v>
      </c>
      <c r="D126" s="48" t="s">
        <v>513</v>
      </c>
      <c r="E126" s="47">
        <f>+'Ark1'!Q4021</f>
        <v>355</v>
      </c>
      <c r="F126" s="47"/>
      <c r="G126" s="65">
        <f>+'Ark1'!R4021</f>
        <v>1838</v>
      </c>
      <c r="H126" s="47"/>
      <c r="I126" s="65">
        <f>+'Ark1'!S4021</f>
        <v>1838</v>
      </c>
      <c r="J126" s="101">
        <f>+'Ark1'!T4021</f>
        <v>11.852711678596762</v>
      </c>
      <c r="K126" s="47"/>
      <c r="L126" s="101">
        <f>+'Ark1'!U4021</f>
        <v>9.7113927037182979</v>
      </c>
      <c r="M126" s="49">
        <f>+'Ark1'!W4021</f>
        <v>60.263329706202391</v>
      </c>
      <c r="N126" s="101"/>
      <c r="O126" s="49">
        <f>+'Ark1'!AB4021</f>
        <v>3.427672418094597</v>
      </c>
      <c r="P126" s="65">
        <f>+'Ark1'!Y4021</f>
        <v>125.58770402611523</v>
      </c>
      <c r="Q126" s="47"/>
      <c r="R126" s="49">
        <f>+'Ark1'!AA4021</f>
        <v>2.8481559724562966</v>
      </c>
      <c r="S126" s="65">
        <f>+'Ark1'!AC4021</f>
        <v>-9.5780817750952387</v>
      </c>
      <c r="T126" s="101">
        <f t="shared" si="9"/>
        <v>5.1774647887323946</v>
      </c>
      <c r="U126" s="39"/>
      <c r="V126" s="11"/>
      <c r="W126" s="11"/>
      <c r="X126" s="4"/>
      <c r="Y126"/>
      <c r="Z126"/>
      <c r="AA126"/>
      <c r="AB126"/>
      <c r="AC126"/>
      <c r="AD126"/>
      <c r="AE126"/>
    </row>
    <row r="127" spans="1:31">
      <c r="A127" s="39"/>
      <c r="B127" s="47">
        <f>+'Ark1'!C4022</f>
        <v>2018</v>
      </c>
      <c r="C127" s="47">
        <f>+'Ark1'!N4022</f>
        <v>130</v>
      </c>
      <c r="D127" s="48" t="s">
        <v>514</v>
      </c>
      <c r="E127" s="47">
        <f>+'Ark1'!Q4022</f>
        <v>425</v>
      </c>
      <c r="F127" s="47"/>
      <c r="G127" s="65">
        <f>+'Ark1'!R4022</f>
        <v>2141</v>
      </c>
      <c r="H127" s="47"/>
      <c r="I127" s="65">
        <f>+'Ark1'!S4022</f>
        <v>2140</v>
      </c>
      <c r="J127" s="101">
        <f>+'Ark1'!T4022</f>
        <v>13.806667956406784</v>
      </c>
      <c r="K127" s="47"/>
      <c r="L127" s="101">
        <f>+'Ark1'!U4022</f>
        <v>12.164759400380602</v>
      </c>
      <c r="M127" s="49">
        <f>+'Ark1'!W4022</f>
        <v>59.848130841121488</v>
      </c>
      <c r="N127" s="101"/>
      <c r="O127" s="49">
        <f>+'Ark1'!AB4022</f>
        <v>3.8289137648156704</v>
      </c>
      <c r="P127" s="65">
        <f>+'Ark1'!Y4022</f>
        <v>135.05105091078929</v>
      </c>
      <c r="Q127" s="47"/>
      <c r="R127" s="49">
        <f>+'Ark1'!AA4022</f>
        <v>2.8603183426826759</v>
      </c>
      <c r="S127" s="65">
        <f>+'Ark1'!AC4022</f>
        <v>0.5960706811772658</v>
      </c>
      <c r="T127" s="101">
        <f t="shared" si="9"/>
        <v>5.0376470588235298</v>
      </c>
      <c r="U127" s="39"/>
      <c r="V127" s="11"/>
      <c r="W127" s="11"/>
      <c r="X127" s="4"/>
      <c r="Y127"/>
      <c r="Z127"/>
      <c r="AA127"/>
      <c r="AB127"/>
      <c r="AC127"/>
      <c r="AD127"/>
      <c r="AE127"/>
    </row>
    <row r="128" spans="1:31">
      <c r="A128" s="39"/>
      <c r="B128" s="47">
        <f>+'Ark1'!C4023</f>
        <v>2018</v>
      </c>
      <c r="C128" s="47">
        <f>+'Ark1'!N4023</f>
        <v>140</v>
      </c>
      <c r="D128" s="48" t="s">
        <v>515</v>
      </c>
      <c r="E128" s="47">
        <f>+'Ark1'!Q4023</f>
        <v>394</v>
      </c>
      <c r="F128" s="47"/>
      <c r="G128" s="65">
        <f>+'Ark1'!R4023</f>
        <v>1974</v>
      </c>
      <c r="H128" s="47"/>
      <c r="I128" s="65">
        <f>+'Ark1'!S4023</f>
        <v>1974</v>
      </c>
      <c r="J128" s="101">
        <f>+'Ark1'!T4023</f>
        <v>12.72973495840588</v>
      </c>
      <c r="K128" s="47"/>
      <c r="L128" s="101">
        <f>+'Ark1'!U4023</f>
        <v>12.040723949347315</v>
      </c>
      <c r="M128" s="49">
        <f>+'Ark1'!W4023</f>
        <v>59.375379939209751</v>
      </c>
      <c r="N128" s="101"/>
      <c r="O128" s="49">
        <f>+'Ark1'!AB4023</f>
        <v>4.1129471277301999</v>
      </c>
      <c r="P128" s="65">
        <f>+'Ark1'!Y4023</f>
        <v>144.98282674772028</v>
      </c>
      <c r="Q128" s="47"/>
      <c r="R128" s="49">
        <f>+'Ark1'!AA4023</f>
        <v>2.8566500941280677</v>
      </c>
      <c r="S128" s="65">
        <f>+'Ark1'!AC4023</f>
        <v>-2.1914981162985554</v>
      </c>
      <c r="T128" s="101">
        <f t="shared" si="9"/>
        <v>5.0101522842639596</v>
      </c>
      <c r="U128" s="39"/>
      <c r="V128" s="11"/>
      <c r="W128" s="11"/>
      <c r="X128" s="4"/>
      <c r="Y128"/>
      <c r="Z128"/>
      <c r="AA128"/>
      <c r="AB128"/>
      <c r="AC128"/>
      <c r="AD128"/>
      <c r="AE128"/>
    </row>
    <row r="129" spans="1:31">
      <c r="A129" s="39"/>
      <c r="B129" s="47">
        <f>+'Ark1'!C4024</f>
        <v>2018</v>
      </c>
      <c r="C129" s="47">
        <f>+'Ark1'!N4024</f>
        <v>150</v>
      </c>
      <c r="D129" s="48" t="s">
        <v>516</v>
      </c>
      <c r="E129" s="47">
        <f>+'Ark1'!Q4024</f>
        <v>346</v>
      </c>
      <c r="F129" s="47"/>
      <c r="G129" s="65">
        <f>+'Ark1'!R4024</f>
        <v>1733</v>
      </c>
      <c r="H129" s="47"/>
      <c r="I129" s="65">
        <f>+'Ark1'!S4024</f>
        <v>1733</v>
      </c>
      <c r="J129" s="101">
        <f>+'Ark1'!T4024</f>
        <v>11.17559811697943</v>
      </c>
      <c r="K129" s="47"/>
      <c r="L129" s="101">
        <f>+'Ark1'!U4024</f>
        <v>11.300533286807761</v>
      </c>
      <c r="M129" s="49">
        <f>+'Ark1'!W4024</f>
        <v>59.236006924408549</v>
      </c>
      <c r="N129" s="101"/>
      <c r="O129" s="49">
        <f>+'Ark1'!AB4024</f>
        <v>4.2562518538026737</v>
      </c>
      <c r="P129" s="65">
        <f>+'Ark1'!Y4024</f>
        <v>154.99278707443725</v>
      </c>
      <c r="Q129" s="47"/>
      <c r="R129" s="49">
        <f>+'Ark1'!AA4024</f>
        <v>2.9389243450887093</v>
      </c>
      <c r="S129" s="65">
        <f>+'Ark1'!AC4024</f>
        <v>-5.7595906936744896</v>
      </c>
      <c r="T129" s="101">
        <f t="shared" si="9"/>
        <v>5.0086705202312141</v>
      </c>
      <c r="U129" s="39"/>
      <c r="V129" s="11"/>
      <c r="W129" s="11"/>
      <c r="X129" s="4"/>
      <c r="Y129"/>
      <c r="Z129"/>
      <c r="AA129"/>
      <c r="AB129"/>
      <c r="AC129"/>
      <c r="AD129"/>
      <c r="AE129"/>
    </row>
    <row r="130" spans="1:31">
      <c r="A130" s="39"/>
      <c r="B130" s="47">
        <f>+'Ark1'!C4025</f>
        <v>2018</v>
      </c>
      <c r="C130" s="47">
        <f>+'Ark1'!N4025</f>
        <v>160</v>
      </c>
      <c r="D130" s="48" t="s">
        <v>517</v>
      </c>
      <c r="E130" s="47">
        <f>+'Ark1'!Q4025</f>
        <v>347</v>
      </c>
      <c r="F130" s="47"/>
      <c r="G130" s="65">
        <f>+'Ark1'!R4025</f>
        <v>1597</v>
      </c>
      <c r="H130" s="47"/>
      <c r="I130" s="65">
        <f>+'Ark1'!S4025</f>
        <v>1597</v>
      </c>
      <c r="J130" s="101">
        <f>+'Ark1'!T4025</f>
        <v>10.298574837170312</v>
      </c>
      <c r="K130" s="47"/>
      <c r="L130" s="101">
        <f>+'Ark1'!U4025</f>
        <v>11.082295346659579</v>
      </c>
      <c r="M130" s="49">
        <f>+'Ark1'!W4025</f>
        <v>58.629304946775193</v>
      </c>
      <c r="N130" s="101"/>
      <c r="O130" s="49">
        <f>+'Ark1'!AB4025</f>
        <v>4.2870214154424851</v>
      </c>
      <c r="P130" s="65">
        <f>+'Ark1'!Y4025</f>
        <v>164.94376956794005</v>
      </c>
      <c r="Q130" s="47"/>
      <c r="R130" s="49">
        <f>+'Ark1'!AA4025</f>
        <v>2.8466472283663098</v>
      </c>
      <c r="S130" s="65">
        <f>+'Ark1'!AC4025</f>
        <v>-4.1176037652945929</v>
      </c>
      <c r="T130" s="101">
        <f t="shared" si="9"/>
        <v>4.6023054755043225</v>
      </c>
      <c r="U130" s="39"/>
      <c r="V130" s="11"/>
      <c r="W130" s="11"/>
      <c r="X130" s="4"/>
      <c r="Y130"/>
      <c r="Z130"/>
      <c r="AA130"/>
      <c r="AB130"/>
      <c r="AC130"/>
      <c r="AD130"/>
      <c r="AE130"/>
    </row>
    <row r="131" spans="1:31">
      <c r="A131" s="39"/>
      <c r="B131" s="47">
        <f>+'Ark1'!C4026</f>
        <v>2018</v>
      </c>
      <c r="C131" s="47">
        <f>+'Ark1'!N4026</f>
        <v>170</v>
      </c>
      <c r="D131" s="48" t="s">
        <v>518</v>
      </c>
      <c r="E131" s="47">
        <f>+'Ark1'!Q4026</f>
        <v>329</v>
      </c>
      <c r="F131" s="47"/>
      <c r="G131" s="65">
        <f>+'Ark1'!R4026</f>
        <v>1352</v>
      </c>
      <c r="H131" s="47"/>
      <c r="I131" s="65">
        <f>+'Ark1'!S4026</f>
        <v>1352</v>
      </c>
      <c r="J131" s="101">
        <f>+'Ark1'!T4026</f>
        <v>8.7186431933965309</v>
      </c>
      <c r="K131" s="47"/>
      <c r="L131" s="101">
        <f>+'Ark1'!U4026</f>
        <v>9.9441663769687185</v>
      </c>
      <c r="M131" s="49">
        <f>+'Ark1'!W4026</f>
        <v>58.099852071005934</v>
      </c>
      <c r="N131" s="101"/>
      <c r="O131" s="49">
        <f>+'Ark1'!AB4026</f>
        <v>4.3607243822419752</v>
      </c>
      <c r="P131" s="65">
        <f>+'Ark1'!Y4026</f>
        <v>174.82470414201151</v>
      </c>
      <c r="Q131" s="47"/>
      <c r="R131" s="49">
        <f>+'Ark1'!AA4026</f>
        <v>2.8791480086654375</v>
      </c>
      <c r="S131" s="65">
        <f>+'Ark1'!AC4026</f>
        <v>-3.6332837476498367</v>
      </c>
      <c r="T131" s="101">
        <f t="shared" si="9"/>
        <v>4.1094224924012162</v>
      </c>
      <c r="U131" s="39"/>
      <c r="V131" s="11"/>
      <c r="W131" s="11"/>
      <c r="X131" s="4"/>
      <c r="Y131"/>
      <c r="Z131"/>
      <c r="AA131"/>
      <c r="AB131"/>
      <c r="AC131"/>
      <c r="AD131"/>
      <c r="AE131"/>
    </row>
    <row r="132" spans="1:31">
      <c r="A132" s="39"/>
      <c r="B132" s="47">
        <f>+'Ark1'!C4027</f>
        <v>2018</v>
      </c>
      <c r="C132" s="47">
        <f>+'Ark1'!N4027</f>
        <v>180</v>
      </c>
      <c r="D132" s="48" t="s">
        <v>519</v>
      </c>
      <c r="E132" s="47">
        <f>+'Ark1'!Q4027</f>
        <v>304</v>
      </c>
      <c r="F132" s="47"/>
      <c r="G132" s="65">
        <f>+'Ark1'!R4027</f>
        <v>1041</v>
      </c>
      <c r="H132" s="47"/>
      <c r="I132" s="65">
        <f>+'Ark1'!S4027</f>
        <v>1041</v>
      </c>
      <c r="J132" s="101">
        <f>+'Ark1'!T4027</f>
        <v>6.7130973108918548</v>
      </c>
      <c r="K132" s="47"/>
      <c r="L132" s="101">
        <f>+'Ark1'!U4027</f>
        <v>8.0941062293252344</v>
      </c>
      <c r="M132" s="49">
        <f>+'Ark1'!W4027</f>
        <v>57.118155619596557</v>
      </c>
      <c r="N132" s="101"/>
      <c r="O132" s="49">
        <f>+'Ark1'!AB4027</f>
        <v>4.5604559804956146</v>
      </c>
      <c r="P132" s="65">
        <f>+'Ark1'!Y4027</f>
        <v>184.81162343900101</v>
      </c>
      <c r="Q132" s="47"/>
      <c r="R132" s="49">
        <f>+'Ark1'!AA4027</f>
        <v>2.8590065914715845</v>
      </c>
      <c r="S132" s="65">
        <f>+'Ark1'!AC4027</f>
        <v>-6.1064828525752679</v>
      </c>
      <c r="T132" s="101">
        <f t="shared" si="9"/>
        <v>3.424342105263158</v>
      </c>
      <c r="U132" s="39"/>
      <c r="V132" s="11"/>
      <c r="W132" s="11"/>
      <c r="X132" s="4"/>
      <c r="Y132"/>
      <c r="Z132"/>
      <c r="AA132"/>
      <c r="AB132"/>
      <c r="AC132"/>
      <c r="AD132"/>
      <c r="AE132"/>
    </row>
    <row r="133" spans="1:31">
      <c r="A133" s="39"/>
      <c r="B133" s="47">
        <f>+'Ark1'!C4028</f>
        <v>2018</v>
      </c>
      <c r="C133" s="47">
        <f>+'Ark1'!N4028</f>
        <v>190</v>
      </c>
      <c r="D133" s="48" t="s">
        <v>520</v>
      </c>
      <c r="E133" s="47">
        <f>+'Ark1'!Q4028</f>
        <v>261</v>
      </c>
      <c r="F133" s="47"/>
      <c r="G133" s="65">
        <f>+'Ark1'!R4028</f>
        <v>728</v>
      </c>
      <c r="H133" s="47"/>
      <c r="I133" s="65">
        <f>+'Ark1'!S4028</f>
        <v>728</v>
      </c>
      <c r="J133" s="101">
        <f>+'Ark1'!T4028</f>
        <v>4.6946540272135158</v>
      </c>
      <c r="K133" s="47"/>
      <c r="L133" s="101">
        <f>+'Ark1'!U4028</f>
        <v>5.9667774986515045</v>
      </c>
      <c r="M133" s="49">
        <f>+'Ark1'!W4028</f>
        <v>55.850274725274723</v>
      </c>
      <c r="N133" s="101"/>
      <c r="O133" s="49">
        <f>+'Ark1'!AB4028</f>
        <v>4.8706736149107925</v>
      </c>
      <c r="P133" s="65">
        <f>+'Ark1'!Y4028</f>
        <v>194.81373626373636</v>
      </c>
      <c r="Q133" s="47"/>
      <c r="R133" s="49">
        <f>+'Ark1'!AA4028</f>
        <v>2.8556245437415124</v>
      </c>
      <c r="S133" s="65">
        <f>+'Ark1'!AC4028</f>
        <v>-16.477047079864946</v>
      </c>
      <c r="T133" s="101">
        <f t="shared" si="9"/>
        <v>2.789272030651341</v>
      </c>
      <c r="U133" s="39"/>
      <c r="V133" s="11"/>
      <c r="W133" s="11"/>
      <c r="X133" s="4"/>
      <c r="Y133"/>
      <c r="Z133"/>
      <c r="AA133"/>
      <c r="AB133"/>
      <c r="AC133"/>
      <c r="AD133"/>
      <c r="AE133"/>
    </row>
    <row r="134" spans="1:31">
      <c r="A134" s="39"/>
      <c r="B134" s="47">
        <f>+'Ark1'!C4029</f>
        <v>2018</v>
      </c>
      <c r="C134" s="47">
        <f>+'Ark1'!N4029</f>
        <v>200</v>
      </c>
      <c r="D134" s="48" t="s">
        <v>521</v>
      </c>
      <c r="E134" s="47">
        <f>+'Ark1'!Q4029</f>
        <v>205</v>
      </c>
      <c r="F134" s="47"/>
      <c r="G134" s="65">
        <f>+'Ark1'!R4029</f>
        <v>485</v>
      </c>
      <c r="H134" s="47"/>
      <c r="I134" s="65">
        <f>+'Ark1'!S4029</f>
        <v>485</v>
      </c>
      <c r="J134" s="101">
        <f>+'Ark1'!T4029</f>
        <v>3.1276197846134006</v>
      </c>
      <c r="K134" s="47"/>
      <c r="L134" s="101">
        <f>+'Ark1'!U4029</f>
        <v>4.1797994876606346</v>
      </c>
      <c r="M134" s="49">
        <f>+'Ark1'!W4029</f>
        <v>54.480412371134015</v>
      </c>
      <c r="N134" s="101"/>
      <c r="O134" s="49">
        <f>+'Ark1'!AB4029</f>
        <v>5.3200774968244735</v>
      </c>
      <c r="P134" s="65">
        <f>+'Ark1'!Y4029</f>
        <v>204.84474226804113</v>
      </c>
      <c r="Q134" s="47"/>
      <c r="R134" s="49">
        <f>+'Ark1'!AA4029</f>
        <v>2.8358526028601778</v>
      </c>
      <c r="S134" s="65">
        <f>+'Ark1'!AC4029</f>
        <v>-12.37123804224338</v>
      </c>
      <c r="T134" s="101">
        <f t="shared" si="9"/>
        <v>2.3658536585365852</v>
      </c>
      <c r="U134" s="39"/>
      <c r="V134" s="11"/>
      <c r="W134" s="11"/>
      <c r="X134" s="4"/>
      <c r="Y134"/>
      <c r="Z134"/>
      <c r="AA134"/>
      <c r="AB134"/>
      <c r="AC134"/>
      <c r="AD134"/>
      <c r="AE134"/>
    </row>
    <row r="135" spans="1:31">
      <c r="A135" s="39"/>
      <c r="B135" s="47">
        <f>+'Ark1'!C4030</f>
        <v>2018</v>
      </c>
      <c r="C135" s="47">
        <f>+'Ark1'!N4030</f>
        <v>210</v>
      </c>
      <c r="D135" s="48" t="s">
        <v>522</v>
      </c>
      <c r="E135" s="47">
        <f>+'Ark1'!Q4030</f>
        <v>173</v>
      </c>
      <c r="F135" s="47"/>
      <c r="G135" s="65">
        <f>+'Ark1'!R4030</f>
        <v>319</v>
      </c>
      <c r="H135" s="47"/>
      <c r="I135" s="65">
        <f>+'Ark1'!S4030</f>
        <v>319</v>
      </c>
      <c r="J135" s="101">
        <f>+'Ark1'!T4030</f>
        <v>2.0571354871993295</v>
      </c>
      <c r="K135" s="47"/>
      <c r="L135" s="101">
        <f>+'Ark1'!U4030</f>
        <v>2.8809444364344858</v>
      </c>
      <c r="M135" s="49">
        <f>+'Ark1'!W4030</f>
        <v>52.520376175548591</v>
      </c>
      <c r="N135" s="101"/>
      <c r="O135" s="49">
        <f>+'Ark1'!AB4030</f>
        <v>5.6094461181037119</v>
      </c>
      <c r="P135" s="65">
        <f>+'Ark1'!Y4030</f>
        <v>214.66206896551736</v>
      </c>
      <c r="Q135" s="47"/>
      <c r="R135" s="49">
        <f>+'Ark1'!AA4030</f>
        <v>2.847201251568594</v>
      </c>
      <c r="S135" s="65">
        <f>+'Ark1'!AC4030</f>
        <v>-14.53051284152634</v>
      </c>
      <c r="T135" s="101">
        <f t="shared" si="9"/>
        <v>1.8439306358381502</v>
      </c>
      <c r="U135" s="39"/>
      <c r="V135" s="11"/>
      <c r="W135" s="11"/>
      <c r="X135" s="4"/>
      <c r="Y135"/>
      <c r="Z135"/>
      <c r="AA135"/>
      <c r="AB135"/>
      <c r="AC135"/>
      <c r="AD135"/>
      <c r="AE135"/>
    </row>
    <row r="136" spans="1:31">
      <c r="A136" s="39"/>
      <c r="B136" s="47">
        <f>+'Ark1'!C4031</f>
        <v>2018</v>
      </c>
      <c r="C136" s="47">
        <f>+'Ark1'!N4031</f>
        <v>220</v>
      </c>
      <c r="D136" s="48" t="s">
        <v>523</v>
      </c>
      <c r="E136" s="47">
        <f>+'Ark1'!Q4031</f>
        <v>101</v>
      </c>
      <c r="F136" s="47"/>
      <c r="G136" s="65">
        <f>+'Ark1'!R4031</f>
        <v>151</v>
      </c>
      <c r="H136" s="47"/>
      <c r="I136" s="65">
        <f>+'Ark1'!S4031</f>
        <v>151</v>
      </c>
      <c r="J136" s="101">
        <f>+'Ark1'!T4031</f>
        <v>0.97375378861159501</v>
      </c>
      <c r="K136" s="47"/>
      <c r="L136" s="101">
        <f>+'Ark1'!U4031</f>
        <v>1.4240558852027969</v>
      </c>
      <c r="M136" s="49">
        <f>+'Ark1'!W4031</f>
        <v>50.503311258278131</v>
      </c>
      <c r="N136" s="101"/>
      <c r="O136" s="49">
        <f>+'Ark1'!AB4031</f>
        <v>6.5890478788270705</v>
      </c>
      <c r="P136" s="65">
        <f>+'Ark1'!Y4031</f>
        <v>224.16158940397361</v>
      </c>
      <c r="Q136" s="47"/>
      <c r="R136" s="49">
        <f>+'Ark1'!AA4031</f>
        <v>2.7691264055466327</v>
      </c>
      <c r="S136" s="65">
        <f>+'Ark1'!AC4031</f>
        <v>0.40358159955571471</v>
      </c>
      <c r="T136" s="101">
        <f t="shared" si="9"/>
        <v>1.495049504950495</v>
      </c>
      <c r="U136" s="39"/>
      <c r="V136" s="11"/>
      <c r="W136" s="11"/>
      <c r="X136" s="4"/>
      <c r="Y136"/>
      <c r="Z136"/>
      <c r="AA136"/>
      <c r="AB136"/>
      <c r="AC136"/>
      <c r="AD136"/>
      <c r="AE136"/>
    </row>
    <row r="137" spans="1:31">
      <c r="A137" s="39"/>
      <c r="B137" s="47">
        <f>+'Ark1'!C4032</f>
        <v>2018</v>
      </c>
      <c r="C137" s="47">
        <f>+'Ark1'!N4032</f>
        <v>230</v>
      </c>
      <c r="D137" s="48" t="s">
        <v>524</v>
      </c>
      <c r="E137" s="47">
        <f>+'Ark1'!Q4032</f>
        <v>97</v>
      </c>
      <c r="F137" s="47"/>
      <c r="G137" s="65">
        <f>+'Ark1'!R4032</f>
        <v>240</v>
      </c>
      <c r="H137" s="47"/>
      <c r="I137" s="65">
        <f>+'Ark1'!S4032</f>
        <v>240</v>
      </c>
      <c r="J137" s="101">
        <f>+'Ark1'!T4032</f>
        <v>1.5476881408396204</v>
      </c>
      <c r="K137" s="47"/>
      <c r="L137" s="101">
        <f>+'Ark1'!U4032</f>
        <v>2.4946052656545112</v>
      </c>
      <c r="M137" s="49">
        <f>+'Ark1'!W4032</f>
        <v>46.291666666666657</v>
      </c>
      <c r="N137" s="101"/>
      <c r="O137" s="49">
        <f>+'Ark1'!AB4032</f>
        <v>7.2403911419818545</v>
      </c>
      <c r="P137" s="65">
        <f>+'Ark1'!Y4032</f>
        <v>247.05958333333328</v>
      </c>
      <c r="Q137" s="47"/>
      <c r="R137" s="49">
        <f>+'Ark1'!AA4032</f>
        <v>15.767170264817238</v>
      </c>
      <c r="S137" s="65">
        <f>+'Ark1'!AC4032</f>
        <v>-38.669142336600821</v>
      </c>
      <c r="T137" s="101">
        <f t="shared" si="9"/>
        <v>2.4742268041237114</v>
      </c>
      <c r="U137" s="39"/>
      <c r="V137" s="11"/>
      <c r="W137" s="11"/>
      <c r="X137" s="4"/>
      <c r="Y137"/>
      <c r="Z137"/>
      <c r="AA137"/>
      <c r="AB137"/>
      <c r="AC137"/>
      <c r="AD137"/>
      <c r="AE137"/>
    </row>
    <row r="138" spans="1:31">
      <c r="A138" s="39"/>
      <c r="B138" s="47">
        <f>+'Ark1'!C4033</f>
        <v>2017</v>
      </c>
      <c r="C138" s="47">
        <f>+'Ark1'!N4033</f>
        <v>60</v>
      </c>
      <c r="D138" s="48" t="s">
        <v>525</v>
      </c>
      <c r="E138" s="47">
        <f>+'Ark1'!Q4033</f>
        <v>3</v>
      </c>
      <c r="F138" s="47"/>
      <c r="G138" s="65">
        <f>+'Ark1'!R4033</f>
        <v>3</v>
      </c>
      <c r="H138" s="47"/>
      <c r="I138" s="65">
        <f>+'Ark1'!S4033</f>
        <v>3</v>
      </c>
      <c r="J138" s="101">
        <f>+'Ark1'!T4033</f>
        <v>2.1082220660576249E-2</v>
      </c>
      <c r="K138" s="47"/>
      <c r="L138" s="101">
        <f>+'Ark1'!U4033</f>
        <v>7.4663146617133793E-3</v>
      </c>
      <c r="M138" s="49">
        <f>+'Ark1'!W4033</f>
        <v>62.66666666666665</v>
      </c>
      <c r="N138" s="101"/>
      <c r="O138" s="49">
        <f>+'Ark1'!AB4033</f>
        <v>1.699673171197714</v>
      </c>
      <c r="P138" s="65">
        <f>+'Ark1'!Y4033</f>
        <v>53.9</v>
      </c>
      <c r="Q138" s="47"/>
      <c r="R138" s="49">
        <f>+'Ark1'!AA4033</f>
        <v>9.5885348202944929</v>
      </c>
      <c r="S138" s="65">
        <f>+'Ark1'!AC4033</f>
        <v>57.473467017279376</v>
      </c>
      <c r="T138" s="101">
        <f t="shared" si="9"/>
        <v>1</v>
      </c>
      <c r="U138" s="39"/>
      <c r="V138" s="11"/>
      <c r="W138" s="11"/>
      <c r="X138" s="4"/>
      <c r="Y138"/>
      <c r="Z138"/>
      <c r="AA138"/>
      <c r="AB138"/>
      <c r="AC138"/>
      <c r="AD138"/>
      <c r="AE138"/>
    </row>
    <row r="139" spans="1:31">
      <c r="A139" s="39"/>
      <c r="B139">
        <f>+'Ark1'!C4034</f>
        <v>2017</v>
      </c>
      <c r="C139">
        <f>+'Ark1'!N4034</f>
        <v>70</v>
      </c>
      <c r="D139" s="3" t="s">
        <v>509</v>
      </c>
      <c r="E139">
        <f>+'Ark1'!Q4034</f>
        <v>9</v>
      </c>
      <c r="G139" s="9">
        <f>+'Ark1'!R4034</f>
        <v>14</v>
      </c>
      <c r="I139" s="9">
        <f>+'Ark1'!S4034</f>
        <v>14</v>
      </c>
      <c r="J139" s="96">
        <f>+'Ark1'!T4034</f>
        <v>9.8383696416022473E-2</v>
      </c>
      <c r="L139" s="96">
        <f>+'Ark1'!U4034</f>
        <v>4.9364483641544651E-2</v>
      </c>
      <c r="M139" s="1">
        <f>+'Ark1'!W4034</f>
        <v>62.571428571428562</v>
      </c>
      <c r="O139" s="1">
        <f>+'Ark1'!AB4034</f>
        <v>2.1946130708196194</v>
      </c>
      <c r="P139" s="9">
        <f>+'Ark1'!Y4034</f>
        <v>76.3642857142857</v>
      </c>
      <c r="R139" s="1">
        <f>+'Ark1'!AA4034</f>
        <v>3.1370156752779392</v>
      </c>
      <c r="S139" s="9">
        <f>+'Ark1'!AC4034</f>
        <v>7.040327850811126</v>
      </c>
      <c r="T139" s="96">
        <f t="shared" si="9"/>
        <v>1.5555555555555556</v>
      </c>
      <c r="U139" s="39"/>
      <c r="V139" s="11"/>
      <c r="W139" s="11"/>
      <c r="X139" s="4"/>
      <c r="Y139"/>
      <c r="Z139"/>
      <c r="AA139"/>
      <c r="AB139"/>
      <c r="AC139"/>
      <c r="AD139"/>
      <c r="AE139"/>
    </row>
    <row r="140" spans="1:31">
      <c r="A140" s="39"/>
      <c r="B140">
        <f>+'Ark1'!C4035</f>
        <v>2017</v>
      </c>
      <c r="C140">
        <f>+'Ark1'!N4035</f>
        <v>80</v>
      </c>
      <c r="D140" s="3" t="s">
        <v>510</v>
      </c>
      <c r="E140">
        <f>+'Ark1'!Q4035</f>
        <v>38</v>
      </c>
      <c r="G140" s="9">
        <f>+'Ark1'!R4035</f>
        <v>65</v>
      </c>
      <c r="I140" s="9">
        <f>+'Ark1'!S4035</f>
        <v>65</v>
      </c>
      <c r="J140" s="96">
        <f>+'Ark1'!T4035</f>
        <v>0.45678144764581879</v>
      </c>
      <c r="L140" s="96">
        <f>+'Ark1'!U4035</f>
        <v>0.25939094542428742</v>
      </c>
      <c r="M140" s="1">
        <f>+'Ark1'!W4035</f>
        <v>62.846153846153832</v>
      </c>
      <c r="O140" s="1">
        <f>+'Ark1'!AB4035</f>
        <v>2.4883158915883765</v>
      </c>
      <c r="P140" s="9">
        <f>+'Ark1'!Y4035</f>
        <v>86.426153846153852</v>
      </c>
      <c r="R140" s="1">
        <f>+'Ark1'!AA4035</f>
        <v>2.4297690249878352</v>
      </c>
      <c r="S140" s="9">
        <f>+'Ark1'!AC4035</f>
        <v>-2.2490173988526543</v>
      </c>
      <c r="T140" s="96">
        <f t="shared" si="9"/>
        <v>1.7105263157894737</v>
      </c>
      <c r="U140" s="39"/>
      <c r="V140" s="11"/>
      <c r="W140" s="11"/>
      <c r="X140" s="4"/>
      <c r="Y140"/>
      <c r="Z140"/>
      <c r="AA140"/>
      <c r="AB140"/>
      <c r="AC140"/>
      <c r="AD140"/>
      <c r="AE140"/>
    </row>
    <row r="141" spans="1:31">
      <c r="A141" s="39"/>
      <c r="B141">
        <f>+'Ark1'!C4036</f>
        <v>2017</v>
      </c>
      <c r="C141">
        <f>+'Ark1'!N4036</f>
        <v>90</v>
      </c>
      <c r="D141" s="3" t="s">
        <v>511</v>
      </c>
      <c r="E141">
        <f>+'Ark1'!Q4036</f>
        <v>101</v>
      </c>
      <c r="G141" s="9">
        <f>+'Ark1'!R4036</f>
        <v>238</v>
      </c>
      <c r="I141" s="9">
        <f>+'Ark1'!S4036</f>
        <v>238</v>
      </c>
      <c r="J141" s="96">
        <f>+'Ark1'!T4036</f>
        <v>1.6725228390723827</v>
      </c>
      <c r="L141" s="96">
        <f>+'Ark1'!U4036</f>
        <v>1.0540340008674218</v>
      </c>
      <c r="M141" s="1">
        <f>+'Ark1'!W4036</f>
        <v>62.27310924369749</v>
      </c>
      <c r="O141" s="1">
        <f>+'Ark1'!AB4036</f>
        <v>2.6451540432337945</v>
      </c>
      <c r="P141" s="9">
        <f>+'Ark1'!Y4036</f>
        <v>95.913865546218474</v>
      </c>
      <c r="R141" s="1">
        <f>+'Ark1'!AA4036</f>
        <v>2.8596763668474461</v>
      </c>
      <c r="S141" s="9">
        <f>+'Ark1'!AC4036</f>
        <v>2.0662525938511185</v>
      </c>
      <c r="T141" s="96">
        <f t="shared" si="9"/>
        <v>2.3564356435643563</v>
      </c>
      <c r="U141" s="39"/>
      <c r="V141" s="11"/>
      <c r="W141" s="11"/>
      <c r="X141" s="4"/>
      <c r="Y141"/>
      <c r="Z141"/>
      <c r="AA141"/>
      <c r="AB141"/>
      <c r="AC141"/>
      <c r="AD141"/>
      <c r="AE141"/>
    </row>
    <row r="142" spans="1:31">
      <c r="A142" s="39"/>
      <c r="B142">
        <f>+'Ark1'!C4037</f>
        <v>2017</v>
      </c>
      <c r="C142">
        <f>+'Ark1'!N4037</f>
        <v>100</v>
      </c>
      <c r="D142" s="3" t="s">
        <v>486</v>
      </c>
      <c r="E142">
        <f>+'Ark1'!Q4037</f>
        <v>151</v>
      </c>
      <c r="G142" s="9">
        <f>+'Ark1'!R4037</f>
        <v>469</v>
      </c>
      <c r="I142" s="9">
        <f>+'Ark1'!S4037</f>
        <v>469</v>
      </c>
      <c r="J142" s="96">
        <f>+'Ark1'!T4037</f>
        <v>3.2958538299367528</v>
      </c>
      <c r="L142" s="96">
        <f>+'Ark1'!U4037</f>
        <v>2.2939316777261567</v>
      </c>
      <c r="M142" s="1">
        <f>+'Ark1'!W4037</f>
        <v>61.816631130063982</v>
      </c>
      <c r="O142" s="1">
        <f>+'Ark1'!AB4037</f>
        <v>2.8659571895503699</v>
      </c>
      <c r="P142" s="9">
        <f>+'Ark1'!Y4037</f>
        <v>105.9281449893391</v>
      </c>
      <c r="R142" s="1">
        <f>+'Ark1'!AA4037</f>
        <v>2.7908655779266263</v>
      </c>
      <c r="S142" s="9">
        <f>+'Ark1'!AC4037</f>
        <v>-11.432832966364602</v>
      </c>
      <c r="T142" s="96">
        <f t="shared" si="9"/>
        <v>3.1059602649006623</v>
      </c>
      <c r="U142" s="39"/>
      <c r="V142" s="11"/>
      <c r="W142" s="11"/>
      <c r="X142" s="4"/>
      <c r="Y142"/>
      <c r="Z142"/>
      <c r="AA142"/>
      <c r="AB142"/>
      <c r="AC142"/>
      <c r="AD142"/>
      <c r="AE142"/>
    </row>
    <row r="143" spans="1:31">
      <c r="A143" s="39"/>
      <c r="B143">
        <f>+'Ark1'!C4038</f>
        <v>2017</v>
      </c>
      <c r="C143">
        <f>+'Ark1'!N4038</f>
        <v>110</v>
      </c>
      <c r="D143" s="3" t="s">
        <v>512</v>
      </c>
      <c r="E143">
        <f>+'Ark1'!Q4038</f>
        <v>216</v>
      </c>
      <c r="G143" s="9">
        <f>+'Ark1'!R4038</f>
        <v>867</v>
      </c>
      <c r="I143" s="9">
        <f>+'Ark1'!S4038</f>
        <v>867</v>
      </c>
      <c r="J143" s="96">
        <f>+'Ark1'!T4038</f>
        <v>6.0927617709065318</v>
      </c>
      <c r="L143" s="96">
        <f>+'Ark1'!U4038</f>
        <v>4.6245761989125969</v>
      </c>
      <c r="M143" s="1">
        <f>+'Ark1'!W4038</f>
        <v>61.664359861591699</v>
      </c>
      <c r="O143" s="1">
        <f>+'Ark1'!AB4038</f>
        <v>2.7979496364440375</v>
      </c>
      <c r="P143" s="9">
        <f>+'Ark1'!Y4038</f>
        <v>115.51983852364472</v>
      </c>
      <c r="R143" s="1">
        <f>+'Ark1'!AA4038</f>
        <v>2.9463129222009887</v>
      </c>
      <c r="S143" s="9">
        <f>+'Ark1'!AC4038</f>
        <v>-1.5436324772268388</v>
      </c>
      <c r="T143" s="96">
        <f t="shared" si="9"/>
        <v>4.0138888888888893</v>
      </c>
      <c r="U143" s="39"/>
      <c r="V143" s="11"/>
      <c r="W143" s="11"/>
      <c r="X143" s="4"/>
      <c r="Y143"/>
      <c r="Z143"/>
      <c r="AA143"/>
      <c r="AB143"/>
      <c r="AC143"/>
      <c r="AD143"/>
      <c r="AE143"/>
    </row>
    <row r="144" spans="1:31">
      <c r="A144" s="39"/>
      <c r="B144">
        <f>+'Ark1'!C4039</f>
        <v>2017</v>
      </c>
      <c r="C144">
        <f>+'Ark1'!N4039</f>
        <v>120</v>
      </c>
      <c r="D144" s="3" t="s">
        <v>513</v>
      </c>
      <c r="E144">
        <f>+'Ark1'!Q4039</f>
        <v>364</v>
      </c>
      <c r="G144" s="9">
        <f>+'Ark1'!R4039</f>
        <v>1735</v>
      </c>
      <c r="I144" s="9">
        <f>+'Ark1'!S4039</f>
        <v>1735</v>
      </c>
      <c r="J144" s="96">
        <f>+'Ark1'!T4039</f>
        <v>12.19255094869993</v>
      </c>
      <c r="L144" s="96">
        <f>+'Ark1'!U4039</f>
        <v>10.075660040454764</v>
      </c>
      <c r="M144" s="1">
        <f>+'Ark1'!W4039</f>
        <v>60.289913544668565</v>
      </c>
      <c r="O144" s="1">
        <f>+'Ark1'!AB4039</f>
        <v>3.5669935424677761</v>
      </c>
      <c r="P144" s="9">
        <f>+'Ark1'!Y4039</f>
        <v>125.77020172910652</v>
      </c>
      <c r="R144" s="1">
        <f>+'Ark1'!AA4039</f>
        <v>2.8306952160249903</v>
      </c>
      <c r="S144" s="9">
        <f>+'Ark1'!AC4039</f>
        <v>-14.821037489082755</v>
      </c>
      <c r="T144" s="96">
        <f t="shared" si="9"/>
        <v>4.7664835164835164</v>
      </c>
      <c r="U144" s="39"/>
      <c r="V144" s="11"/>
      <c r="W144" s="11"/>
      <c r="X144" s="4"/>
      <c r="Y144"/>
      <c r="Z144"/>
      <c r="AA144"/>
      <c r="AB144"/>
      <c r="AC144"/>
      <c r="AD144"/>
      <c r="AE144"/>
    </row>
    <row r="145" spans="1:31">
      <c r="A145" s="39"/>
      <c r="B145">
        <f>+'Ark1'!C4040</f>
        <v>2017</v>
      </c>
      <c r="C145">
        <f>+'Ark1'!N4040</f>
        <v>130</v>
      </c>
      <c r="D145" s="3" t="s">
        <v>514</v>
      </c>
      <c r="E145">
        <f>+'Ark1'!Q4040</f>
        <v>439</v>
      </c>
      <c r="G145" s="9">
        <f>+'Ark1'!R4040</f>
        <v>2095</v>
      </c>
      <c r="I145" s="9">
        <f>+'Ark1'!S4040</f>
        <v>2095</v>
      </c>
      <c r="J145" s="96">
        <f>+'Ark1'!T4040</f>
        <v>14.722417427969082</v>
      </c>
      <c r="L145" s="96">
        <f>+'Ark1'!U4040</f>
        <v>13.054405608167341</v>
      </c>
      <c r="M145" s="1">
        <f>+'Ark1'!W4040</f>
        <v>59.603818615751791</v>
      </c>
      <c r="O145" s="1">
        <f>+'Ark1'!AB4040</f>
        <v>4.0267109025402652</v>
      </c>
      <c r="P145" s="9">
        <f>+'Ark1'!Y4040</f>
        <v>134.95121718377078</v>
      </c>
      <c r="R145" s="1">
        <f>+'Ark1'!AA4040</f>
        <v>2.8781187833190538</v>
      </c>
      <c r="S145" s="9">
        <f>+'Ark1'!AC4040</f>
        <v>2.4432362538644901</v>
      </c>
      <c r="T145" s="96">
        <f t="shared" si="9"/>
        <v>4.7722095671981775</v>
      </c>
      <c r="U145" s="39"/>
      <c r="V145" s="11"/>
      <c r="W145" s="11"/>
      <c r="X145" s="4"/>
      <c r="Y145"/>
      <c r="Z145"/>
      <c r="AA145"/>
      <c r="AB145"/>
      <c r="AC145"/>
      <c r="AD145"/>
      <c r="AE145"/>
    </row>
    <row r="146" spans="1:31">
      <c r="A146" s="39"/>
      <c r="B146">
        <f>+'Ark1'!C4041</f>
        <v>2017</v>
      </c>
      <c r="C146">
        <f>+'Ark1'!N4041</f>
        <v>140</v>
      </c>
      <c r="D146" s="3" t="s">
        <v>515</v>
      </c>
      <c r="E146">
        <f>+'Ark1'!Q4041</f>
        <v>397</v>
      </c>
      <c r="G146" s="9">
        <f>+'Ark1'!R4041</f>
        <v>1901</v>
      </c>
      <c r="I146" s="9">
        <f>+'Ark1'!S4041</f>
        <v>1901</v>
      </c>
      <c r="J146" s="96">
        <f>+'Ark1'!T4041</f>
        <v>13.359100491918484</v>
      </c>
      <c r="L146" s="96">
        <f>+'Ark1'!U4041</f>
        <v>12.716278980855922</v>
      </c>
      <c r="M146" s="1">
        <f>+'Ark1'!W4041</f>
        <v>59.613887427669681</v>
      </c>
      <c r="O146" s="1">
        <f>+'Ark1'!AB4041</f>
        <v>4.1111972535255612</v>
      </c>
      <c r="P146" s="9">
        <f>+'Ark1'!Y4041</f>
        <v>144.87106785902182</v>
      </c>
      <c r="R146" s="1">
        <f>+'Ark1'!AA4041</f>
        <v>2.9258402473700555</v>
      </c>
      <c r="S146" s="9">
        <f>+'Ark1'!AC4041</f>
        <v>-3.6084824308230594</v>
      </c>
      <c r="T146" s="96">
        <f t="shared" si="9"/>
        <v>4.7884130982367754</v>
      </c>
      <c r="U146" s="39"/>
      <c r="V146" s="11"/>
      <c r="W146" s="11"/>
      <c r="X146" s="4"/>
      <c r="Y146"/>
      <c r="Z146"/>
      <c r="AA146"/>
      <c r="AB146"/>
      <c r="AC146"/>
      <c r="AD146"/>
      <c r="AE146"/>
    </row>
    <row r="147" spans="1:31">
      <c r="A147" s="39"/>
      <c r="B147">
        <f>+'Ark1'!C4042</f>
        <v>2017</v>
      </c>
      <c r="C147">
        <f>+'Ark1'!N4042</f>
        <v>150</v>
      </c>
      <c r="D147" s="3" t="s">
        <v>516</v>
      </c>
      <c r="E147">
        <f>+'Ark1'!Q4042</f>
        <v>375</v>
      </c>
      <c r="G147" s="9">
        <f>+'Ark1'!R4042</f>
        <v>1662</v>
      </c>
      <c r="I147" s="9">
        <f>+'Ark1'!S4042</f>
        <v>1662</v>
      </c>
      <c r="J147" s="96">
        <f>+'Ark1'!T4042</f>
        <v>11.67955024595924</v>
      </c>
      <c r="L147" s="96">
        <f>+'Ark1'!U4042</f>
        <v>11.889799042547873</v>
      </c>
      <c r="M147" s="1">
        <f>+'Ark1'!W4042</f>
        <v>59.242478941034896</v>
      </c>
      <c r="O147" s="1">
        <f>+'Ark1'!AB4042</f>
        <v>4.1754022257200445</v>
      </c>
      <c r="P147" s="9">
        <f>+'Ark1'!Y4042</f>
        <v>154.93417569193733</v>
      </c>
      <c r="R147" s="1">
        <f>+'Ark1'!AA4042</f>
        <v>2.9518517736017751</v>
      </c>
      <c r="S147" s="9">
        <f>+'Ark1'!AC4042</f>
        <v>-5.0080612658907562</v>
      </c>
      <c r="T147" s="96">
        <f t="shared" si="9"/>
        <v>4.4320000000000004</v>
      </c>
      <c r="U147" s="39"/>
      <c r="V147" s="11"/>
      <c r="W147" s="11"/>
      <c r="X147" s="4"/>
      <c r="Y147"/>
      <c r="Z147"/>
      <c r="AA147"/>
      <c r="AB147"/>
      <c r="AC147"/>
      <c r="AD147"/>
      <c r="AE147"/>
    </row>
    <row r="148" spans="1:31">
      <c r="A148" s="39"/>
      <c r="B148">
        <f>+'Ark1'!C4043</f>
        <v>2017</v>
      </c>
      <c r="C148">
        <f>+'Ark1'!N4043</f>
        <v>160</v>
      </c>
      <c r="D148" s="3" t="s">
        <v>517</v>
      </c>
      <c r="E148">
        <f>+'Ark1'!Q4043</f>
        <v>360</v>
      </c>
      <c r="G148" s="9">
        <f>+'Ark1'!R4043</f>
        <v>1447</v>
      </c>
      <c r="I148" s="9">
        <f>+'Ark1'!S4043</f>
        <v>1447</v>
      </c>
      <c r="J148" s="96">
        <f>+'Ark1'!T4043</f>
        <v>10.16865776528461</v>
      </c>
      <c r="L148" s="96">
        <f>+'Ark1'!U4043</f>
        <v>11.011839857385548</v>
      </c>
      <c r="M148" s="1">
        <f>+'Ark1'!W4043</f>
        <v>58.497581202487922</v>
      </c>
      <c r="O148" s="1">
        <f>+'Ark1'!AB4043</f>
        <v>4.6534158288766205</v>
      </c>
      <c r="P148" s="9">
        <f>+'Ark1'!Y4043</f>
        <v>164.81437456807203</v>
      </c>
      <c r="R148" s="1">
        <f>+'Ark1'!AA4043</f>
        <v>2.88498496064605</v>
      </c>
      <c r="S148" s="9">
        <f>+'Ark1'!AC4043</f>
        <v>-2.499995157962613</v>
      </c>
      <c r="T148" s="96">
        <f t="shared" si="9"/>
        <v>4.0194444444444448</v>
      </c>
      <c r="U148" s="39"/>
      <c r="V148" s="11"/>
      <c r="W148" s="11"/>
      <c r="X148" s="4"/>
      <c r="Y148"/>
      <c r="Z148"/>
      <c r="AA148"/>
      <c r="AB148"/>
      <c r="AC148"/>
      <c r="AD148"/>
      <c r="AE148"/>
    </row>
    <row r="149" spans="1:31">
      <c r="A149" s="39"/>
      <c r="B149">
        <f>+'Ark1'!C4044</f>
        <v>2017</v>
      </c>
      <c r="C149">
        <f>+'Ark1'!N4044</f>
        <v>170</v>
      </c>
      <c r="D149" s="3" t="s">
        <v>518</v>
      </c>
      <c r="E149">
        <f>+'Ark1'!Q4044</f>
        <v>329</v>
      </c>
      <c r="G149" s="9">
        <f>+'Ark1'!R4044</f>
        <v>1198</v>
      </c>
      <c r="I149" s="9">
        <f>+'Ark1'!S4044</f>
        <v>1198</v>
      </c>
      <c r="J149" s="96">
        <f>+'Ark1'!T4044</f>
        <v>8.4188334504567859</v>
      </c>
      <c r="L149" s="96">
        <f>+'Ark1'!U4044</f>
        <v>9.678920303486052</v>
      </c>
      <c r="M149" s="1">
        <f>+'Ark1'!W4044</f>
        <v>57.76293823038398</v>
      </c>
      <c r="O149" s="1">
        <f>+'Ark1'!AB4044</f>
        <v>4.5605437885486406</v>
      </c>
      <c r="P149" s="9">
        <f>+'Ark1'!Y4044</f>
        <v>174.97412353923181</v>
      </c>
      <c r="R149" s="1">
        <f>+'Ark1'!AA4044</f>
        <v>2.8745672287790942</v>
      </c>
      <c r="S149" s="9">
        <f>+'Ark1'!AC4044</f>
        <v>-8.8769392310019501</v>
      </c>
      <c r="T149" s="96">
        <f t="shared" si="9"/>
        <v>3.641337386018237</v>
      </c>
      <c r="U149" s="39"/>
      <c r="V149" s="11"/>
      <c r="W149" s="11"/>
      <c r="X149" s="4"/>
      <c r="Y149"/>
      <c r="Z149"/>
      <c r="AA149"/>
      <c r="AB149"/>
      <c r="AC149"/>
      <c r="AD149"/>
      <c r="AE149"/>
    </row>
    <row r="150" spans="1:31">
      <c r="A150" s="39"/>
      <c r="B150">
        <f>+'Ark1'!C4045</f>
        <v>2017</v>
      </c>
      <c r="C150">
        <f>+'Ark1'!N4045</f>
        <v>180</v>
      </c>
      <c r="D150" s="3" t="s">
        <v>519</v>
      </c>
      <c r="E150">
        <f>+'Ark1'!Q4045</f>
        <v>295</v>
      </c>
      <c r="G150" s="9">
        <f>+'Ark1'!R4045</f>
        <v>916</v>
      </c>
      <c r="I150" s="9">
        <f>+'Ark1'!S4045</f>
        <v>916</v>
      </c>
      <c r="J150" s="96">
        <f>+'Ark1'!T4045</f>
        <v>6.4371047083626136</v>
      </c>
      <c r="L150" s="96">
        <f>+'Ark1'!U4045</f>
        <v>7.817448467999502</v>
      </c>
      <c r="M150" s="1">
        <f>+'Ark1'!W4045</f>
        <v>56.888646288209607</v>
      </c>
      <c r="O150" s="1">
        <f>+'Ark1'!AB4045</f>
        <v>4.6243897179556752</v>
      </c>
      <c r="P150" s="9">
        <f>+'Ark1'!Y4045</f>
        <v>184.8303493449782</v>
      </c>
      <c r="R150" s="1">
        <f>+'Ark1'!AA4045</f>
        <v>2.9088999646886542</v>
      </c>
      <c r="S150" s="9">
        <f>+'Ark1'!AC4045</f>
        <v>-2.1036022510837671</v>
      </c>
      <c r="T150" s="96">
        <f t="shared" si="9"/>
        <v>3.1050847457627118</v>
      </c>
      <c r="U150" s="39"/>
      <c r="V150" s="11"/>
      <c r="W150" s="11"/>
      <c r="X150" s="4"/>
      <c r="Y150"/>
      <c r="Z150"/>
      <c r="AA150"/>
      <c r="AB150"/>
      <c r="AC150"/>
      <c r="AD150"/>
      <c r="AE150"/>
    </row>
    <row r="151" spans="1:31">
      <c r="A151" s="39"/>
      <c r="B151">
        <f>+'Ark1'!C4046</f>
        <v>2017</v>
      </c>
      <c r="C151">
        <f>+'Ark1'!N4046</f>
        <v>190</v>
      </c>
      <c r="D151" s="3" t="s">
        <v>520</v>
      </c>
      <c r="E151">
        <f>+'Ark1'!Q4046</f>
        <v>273</v>
      </c>
      <c r="G151" s="9">
        <f>+'Ark1'!R4046</f>
        <v>693</v>
      </c>
      <c r="I151" s="9">
        <f>+'Ark1'!S4046</f>
        <v>693</v>
      </c>
      <c r="J151" s="96">
        <f>+'Ark1'!T4046</f>
        <v>4.8699929725931135</v>
      </c>
      <c r="L151" s="96">
        <f>+'Ark1'!U4046</f>
        <v>6.2296168339953812</v>
      </c>
      <c r="M151" s="1">
        <f>+'Ark1'!W4046</f>
        <v>55.470418470418473</v>
      </c>
      <c r="O151" s="1">
        <f>+'Ark1'!AB4046</f>
        <v>4.8952436759974622</v>
      </c>
      <c r="P151" s="9">
        <f>+'Ark1'!Y4046</f>
        <v>194.68470418470423</v>
      </c>
      <c r="R151" s="1">
        <f>+'Ark1'!AA4046</f>
        <v>2.9368529318642635</v>
      </c>
      <c r="S151" s="9">
        <f>+'Ark1'!AC4046</f>
        <v>-4.5409411002030549</v>
      </c>
      <c r="T151" s="96">
        <f t="shared" si="9"/>
        <v>2.5384615384615383</v>
      </c>
      <c r="U151" s="39"/>
      <c r="V151" s="11"/>
      <c r="W151" s="11"/>
      <c r="X151" s="4"/>
      <c r="Y151"/>
      <c r="Z151"/>
      <c r="AA151"/>
      <c r="AB151"/>
      <c r="AC151"/>
      <c r="AD151"/>
      <c r="AE151"/>
    </row>
    <row r="152" spans="1:31">
      <c r="A152" s="39"/>
      <c r="B152">
        <f>+'Ark1'!C4047</f>
        <v>2017</v>
      </c>
      <c r="C152">
        <f>+'Ark1'!N4047</f>
        <v>200</v>
      </c>
      <c r="D152" s="3" t="s">
        <v>521</v>
      </c>
      <c r="E152">
        <f>+'Ark1'!Q4047</f>
        <v>216</v>
      </c>
      <c r="G152" s="9">
        <f>+'Ark1'!R4047</f>
        <v>421</v>
      </c>
      <c r="I152" s="9">
        <f>+'Ark1'!S4047</f>
        <v>421</v>
      </c>
      <c r="J152" s="96">
        <f>+'Ark1'!T4047</f>
        <v>2.9585382993675329</v>
      </c>
      <c r="L152" s="96">
        <f>+'Ark1'!U4047</f>
        <v>3.9791947932867431</v>
      </c>
      <c r="M152" s="1">
        <f>+'Ark1'!W4047</f>
        <v>54.296912114014248</v>
      </c>
      <c r="O152" s="1">
        <f>+'Ark1'!AB4047</f>
        <v>5.2536348656015761</v>
      </c>
      <c r="P152" s="9">
        <f>+'Ark1'!Y4047</f>
        <v>204.69952494061752</v>
      </c>
      <c r="R152" s="1">
        <f>+'Ark1'!AA4047</f>
        <v>3.0270670898203318</v>
      </c>
      <c r="S152" s="9">
        <f>+'Ark1'!AC4047</f>
        <v>-6.6038376167134478</v>
      </c>
      <c r="T152" s="96">
        <f t="shared" si="9"/>
        <v>1.9490740740740742</v>
      </c>
      <c r="U152" s="39"/>
      <c r="V152" s="11"/>
      <c r="W152" s="11"/>
      <c r="X152" s="4"/>
      <c r="Y152"/>
      <c r="Z152"/>
      <c r="AA152"/>
      <c r="AB152"/>
      <c r="AC152"/>
      <c r="AD152"/>
      <c r="AE152"/>
    </row>
    <row r="153" spans="1:31">
      <c r="A153" s="39"/>
      <c r="B153">
        <f>+'Ark1'!C4048</f>
        <v>2017</v>
      </c>
      <c r="C153">
        <f>+'Ark1'!N4048</f>
        <v>210</v>
      </c>
      <c r="D153" s="3" t="s">
        <v>522</v>
      </c>
      <c r="E153">
        <f>+'Ark1'!Q4048</f>
        <v>149</v>
      </c>
      <c r="G153" s="9">
        <f>+'Ark1'!R4048</f>
        <v>240</v>
      </c>
      <c r="I153" s="9">
        <f>+'Ark1'!S4048</f>
        <v>240</v>
      </c>
      <c r="J153" s="96">
        <f>+'Ark1'!T4048</f>
        <v>1.6865776528460998</v>
      </c>
      <c r="L153" s="96">
        <f>+'Ark1'!U4048</f>
        <v>2.3778665372936403</v>
      </c>
      <c r="M153" s="1">
        <f>+'Ark1'!W4048</f>
        <v>52.758333333333354</v>
      </c>
      <c r="O153" s="1">
        <f>+'Ark1'!AB4048</f>
        <v>5.5647638963591692</v>
      </c>
      <c r="P153" s="9">
        <f>+'Ark1'!Y4048</f>
        <v>214.5754166666666</v>
      </c>
      <c r="R153" s="1">
        <f>+'Ark1'!AA4048</f>
        <v>2.8613552720785993</v>
      </c>
      <c r="S153" s="9">
        <f>+'Ark1'!AC4048</f>
        <v>-0.2309542472778332</v>
      </c>
      <c r="T153" s="96">
        <f t="shared" si="9"/>
        <v>1.6107382550335569</v>
      </c>
      <c r="U153" s="39"/>
      <c r="V153" s="11"/>
      <c r="W153" s="11"/>
      <c r="X153" s="4"/>
      <c r="Y153"/>
      <c r="Z153"/>
      <c r="AA153"/>
      <c r="AB153"/>
      <c r="AC153"/>
      <c r="AD153"/>
      <c r="AE153"/>
    </row>
    <row r="154" spans="1:31">
      <c r="A154" s="39"/>
      <c r="B154">
        <f>+'Ark1'!C4049</f>
        <v>2017</v>
      </c>
      <c r="C154">
        <f>+'Ark1'!N4049</f>
        <v>220</v>
      </c>
      <c r="D154" s="3" t="s">
        <v>523</v>
      </c>
      <c r="E154">
        <f>+'Ark1'!Q4049</f>
        <v>97</v>
      </c>
      <c r="G154" s="9">
        <f>+'Ark1'!R4049</f>
        <v>129</v>
      </c>
      <c r="I154" s="9">
        <f>+'Ark1'!S4049</f>
        <v>129</v>
      </c>
      <c r="J154" s="96">
        <f>+'Ark1'!T4049</f>
        <v>0.90653548840477838</v>
      </c>
      <c r="L154" s="96">
        <f>+'Ark1'!U4049</f>
        <v>1.338598939820258</v>
      </c>
      <c r="M154" s="1">
        <f>+'Ark1'!W4049</f>
        <v>50.496124031007753</v>
      </c>
      <c r="O154" s="1">
        <f>+'Ark1'!AB4049</f>
        <v>6.0810087277858011</v>
      </c>
      <c r="P154" s="9">
        <f>+'Ark1'!Y4049</f>
        <v>224.73178294573651</v>
      </c>
      <c r="R154" s="1">
        <f>+'Ark1'!AA4049</f>
        <v>2.9331303091111849</v>
      </c>
      <c r="S154" s="9">
        <f>+'Ark1'!AC4049</f>
        <v>-6.6119551539884522</v>
      </c>
      <c r="T154" s="96">
        <f t="shared" si="9"/>
        <v>1.3298969072164948</v>
      </c>
      <c r="U154" s="39"/>
      <c r="V154" s="11"/>
      <c r="W154" s="11"/>
      <c r="X154" s="4"/>
      <c r="Y154"/>
      <c r="Z154"/>
      <c r="AA154"/>
      <c r="AB154"/>
      <c r="AC154"/>
      <c r="AD154"/>
      <c r="AE154"/>
    </row>
    <row r="155" spans="1:31">
      <c r="A155" s="39"/>
      <c r="B155">
        <f>+'Ark1'!C4050</f>
        <v>2017</v>
      </c>
      <c r="C155">
        <f>+'Ark1'!N4050</f>
        <v>230</v>
      </c>
      <c r="D155" s="3" t="s">
        <v>524</v>
      </c>
      <c r="E155">
        <f>+'Ark1'!Q4050</f>
        <v>86</v>
      </c>
      <c r="G155" s="9">
        <f>+'Ark1'!R4050</f>
        <v>137</v>
      </c>
      <c r="I155" s="9">
        <f>+'Ark1'!S4050</f>
        <v>137</v>
      </c>
      <c r="J155" s="96">
        <f>+'Ark1'!T4050</f>
        <v>0.96275474349964862</v>
      </c>
      <c r="L155" s="96">
        <f>+'Ark1'!U4050</f>
        <v>1.5416069734732507</v>
      </c>
      <c r="M155" s="1">
        <f>+'Ark1'!W4050</f>
        <v>47</v>
      </c>
      <c r="O155" s="1">
        <f>+'Ark1'!AB4050</f>
        <v>6.9460906402437459</v>
      </c>
      <c r="P155" s="9">
        <f>+'Ark1'!Y4050</f>
        <v>243.70072992700725</v>
      </c>
      <c r="R155" s="1">
        <f>+'Ark1'!AA4050</f>
        <v>13.745457093456441</v>
      </c>
      <c r="S155" s="9">
        <f>+'Ark1'!AC4050</f>
        <v>-32.7429446898714</v>
      </c>
      <c r="T155" s="96">
        <f t="shared" si="9"/>
        <v>1.5930232558139534</v>
      </c>
      <c r="U155" s="39"/>
      <c r="V155" s="11"/>
      <c r="W155" s="11"/>
      <c r="X155" s="4"/>
      <c r="Y155"/>
      <c r="Z155"/>
      <c r="AA155"/>
      <c r="AB155"/>
      <c r="AC155"/>
      <c r="AD155"/>
      <c r="AE155"/>
    </row>
    <row r="156" spans="1:31">
      <c r="A156" s="39"/>
      <c r="B156">
        <f>+'Ark1'!C4051</f>
        <v>2016</v>
      </c>
      <c r="C156">
        <f>+'Ark1'!N4051</f>
        <v>60</v>
      </c>
      <c r="D156" s="3" t="s">
        <v>525</v>
      </c>
      <c r="E156">
        <f>+'Ark1'!Q4051</f>
        <v>5</v>
      </c>
      <c r="G156" s="9">
        <f>+'Ark1'!R4051</f>
        <v>4</v>
      </c>
      <c r="I156" s="9">
        <f>+'Ark1'!S4051</f>
        <v>3</v>
      </c>
      <c r="J156" s="96">
        <f>+'Ark1'!T4051</f>
        <v>2.6712969146520642E-2</v>
      </c>
      <c r="L156" s="96">
        <f>+'Ark1'!U4051</f>
        <v>8.8810484391524044E-3</v>
      </c>
      <c r="M156" s="1">
        <f>+'Ark1'!W4051</f>
        <v>80.333333333333314</v>
      </c>
      <c r="O156" s="1">
        <f>+'Ark1'!AB4051</f>
        <v>0</v>
      </c>
      <c r="P156" s="9">
        <f>+'Ark1'!Y4051</f>
        <v>49.875000000000007</v>
      </c>
      <c r="R156" s="1">
        <f>+'Ark1'!AA4051</f>
        <v>2.8083209693098481</v>
      </c>
      <c r="S156" s="9">
        <f>+'Ark1'!AC4051</f>
        <v>0</v>
      </c>
      <c r="T156" s="96">
        <f t="shared" si="9"/>
        <v>0.8</v>
      </c>
      <c r="U156" s="39"/>
      <c r="V156" s="11"/>
      <c r="W156" s="11"/>
      <c r="X156" s="4"/>
      <c r="Y156"/>
      <c r="Z156"/>
      <c r="AA156"/>
      <c r="AB156"/>
      <c r="AC156"/>
      <c r="AD156"/>
      <c r="AE156"/>
    </row>
    <row r="157" spans="1:31">
      <c r="A157" s="39"/>
      <c r="B157" s="47">
        <f>+'Ark1'!C4052</f>
        <v>2016</v>
      </c>
      <c r="C157" s="47">
        <f>+'Ark1'!N4052</f>
        <v>70</v>
      </c>
      <c r="D157" s="48" t="s">
        <v>509</v>
      </c>
      <c r="E157" s="47">
        <f>+'Ark1'!Q4052</f>
        <v>19</v>
      </c>
      <c r="F157" s="47"/>
      <c r="G157" s="65">
        <f>+'Ark1'!R4052</f>
        <v>29</v>
      </c>
      <c r="H157" s="47"/>
      <c r="I157" s="65">
        <f>+'Ark1'!S4052</f>
        <v>28</v>
      </c>
      <c r="J157" s="101">
        <f>+'Ark1'!T4052</f>
        <v>0.19366902631227464</v>
      </c>
      <c r="K157" s="47"/>
      <c r="L157" s="101">
        <f>+'Ark1'!U4052</f>
        <v>9.5127380499372236E-2</v>
      </c>
      <c r="M157" s="49">
        <f>+'Ark1'!W4052</f>
        <v>62.107142857142847</v>
      </c>
      <c r="N157" s="101"/>
      <c r="O157" s="49">
        <f>+'Ark1'!AB4052</f>
        <v>2.1101673209604197</v>
      </c>
      <c r="P157" s="65">
        <f>+'Ark1'!Y4052</f>
        <v>73.686206896551695</v>
      </c>
      <c r="Q157" s="47"/>
      <c r="R157" s="49">
        <f>+'Ark1'!AA4052</f>
        <v>2.4203089489078704</v>
      </c>
      <c r="S157" s="65">
        <f>+'Ark1'!AC4052</f>
        <v>14.787382227471468</v>
      </c>
      <c r="T157" s="101">
        <f t="shared" si="9"/>
        <v>1.5263157894736843</v>
      </c>
      <c r="U157" s="39"/>
      <c r="V157" s="11"/>
      <c r="W157" s="11"/>
      <c r="X157" s="4"/>
      <c r="Y157"/>
      <c r="Z157"/>
      <c r="AA157"/>
      <c r="AB157"/>
      <c r="AC157"/>
      <c r="AD157"/>
      <c r="AE157"/>
    </row>
    <row r="158" spans="1:31">
      <c r="A158" s="39"/>
      <c r="B158" s="47">
        <f>+'Ark1'!C4053</f>
        <v>2016</v>
      </c>
      <c r="C158" s="47">
        <f>+'Ark1'!N4053</f>
        <v>80</v>
      </c>
      <c r="D158" s="48" t="s">
        <v>510</v>
      </c>
      <c r="E158" s="47">
        <f>+'Ark1'!Q4053</f>
        <v>53</v>
      </c>
      <c r="F158" s="47"/>
      <c r="G158" s="65">
        <f>+'Ark1'!R4053</f>
        <v>103</v>
      </c>
      <c r="H158" s="47"/>
      <c r="I158" s="65">
        <f>+'Ark1'!S4053</f>
        <v>103</v>
      </c>
      <c r="J158" s="101">
        <f>+'Ark1'!T4053</f>
        <v>0.68785895552290621</v>
      </c>
      <c r="K158" s="47"/>
      <c r="L158" s="101">
        <f>+'Ark1'!U4053</f>
        <v>0.39483049083395688</v>
      </c>
      <c r="M158" s="49">
        <f>+'Ark1'!W4053</f>
        <v>62.106796116504846</v>
      </c>
      <c r="N158" s="101"/>
      <c r="O158" s="49">
        <f>+'Ark1'!AB4053</f>
        <v>2.9293049686245114</v>
      </c>
      <c r="P158" s="65">
        <f>+'Ark1'!Y4053</f>
        <v>86.109708737864082</v>
      </c>
      <c r="Q158" s="47"/>
      <c r="R158" s="49">
        <f>+'Ark1'!AA4053</f>
        <v>2.7129146209207433</v>
      </c>
      <c r="S158" s="65">
        <f>+'Ark1'!AC4053</f>
        <v>-5.5228823243097969</v>
      </c>
      <c r="T158" s="101">
        <f t="shared" si="9"/>
        <v>1.9433962264150944</v>
      </c>
      <c r="U158" s="39"/>
      <c r="V158" s="11"/>
      <c r="W158" s="11"/>
      <c r="X158" s="4"/>
      <c r="Y158"/>
      <c r="Z158"/>
      <c r="AA158"/>
      <c r="AB158"/>
      <c r="AC158"/>
      <c r="AD158"/>
      <c r="AE158"/>
    </row>
    <row r="159" spans="1:31">
      <c r="A159" s="39"/>
      <c r="B159" s="47">
        <f>+'Ark1'!C4054</f>
        <v>2016</v>
      </c>
      <c r="C159" s="47">
        <f>+'Ark1'!N4054</f>
        <v>90</v>
      </c>
      <c r="D159" s="48" t="s">
        <v>511</v>
      </c>
      <c r="E159" s="47">
        <f>+'Ark1'!Q4054</f>
        <v>112</v>
      </c>
      <c r="F159" s="47"/>
      <c r="G159" s="65">
        <f>+'Ark1'!R4054</f>
        <v>295</v>
      </c>
      <c r="H159" s="47"/>
      <c r="I159" s="65">
        <f>+'Ark1'!S4054</f>
        <v>295</v>
      </c>
      <c r="J159" s="101">
        <f>+'Ark1'!T4054</f>
        <v>1.9700814745558963</v>
      </c>
      <c r="K159" s="47"/>
      <c r="L159" s="101">
        <f>+'Ark1'!U4054</f>
        <v>1.2542889454229085</v>
      </c>
      <c r="M159" s="49">
        <f>+'Ark1'!W4054</f>
        <v>61.8542372881356</v>
      </c>
      <c r="N159" s="101"/>
      <c r="O159" s="49">
        <f>+'Ark1'!AB4054</f>
        <v>2.6723519783584724</v>
      </c>
      <c r="P159" s="65">
        <f>+'Ark1'!Y4054</f>
        <v>95.511186440677989</v>
      </c>
      <c r="Q159" s="47"/>
      <c r="R159" s="49">
        <f>+'Ark1'!AA4054</f>
        <v>2.9094195849295161</v>
      </c>
      <c r="S159" s="65">
        <f>+'Ark1'!AC4054</f>
        <v>4.1280113338135571</v>
      </c>
      <c r="T159" s="101">
        <f t="shared" si="9"/>
        <v>2.6339285714285716</v>
      </c>
      <c r="U159" s="39"/>
      <c r="V159" s="11"/>
      <c r="W159" s="11"/>
      <c r="X159" s="4"/>
      <c r="Y159"/>
      <c r="Z159"/>
      <c r="AA159"/>
      <c r="AB159"/>
      <c r="AC159"/>
      <c r="AD159"/>
      <c r="AE159"/>
    </row>
    <row r="160" spans="1:31">
      <c r="A160" s="39"/>
      <c r="B160" s="47">
        <f>+'Ark1'!C4055</f>
        <v>2016</v>
      </c>
      <c r="C160" s="47">
        <f>+'Ark1'!N4055</f>
        <v>100</v>
      </c>
      <c r="D160" s="48" t="s">
        <v>486</v>
      </c>
      <c r="E160" s="47">
        <f>+'Ark1'!Q4055</f>
        <v>165</v>
      </c>
      <c r="F160" s="47"/>
      <c r="G160" s="65">
        <f>+'Ark1'!R4055</f>
        <v>596</v>
      </c>
      <c r="H160" s="47"/>
      <c r="I160" s="65">
        <f>+'Ark1'!S4055</f>
        <v>596</v>
      </c>
      <c r="J160" s="101">
        <f>+'Ark1'!T4055</f>
        <v>3.9802324028315752</v>
      </c>
      <c r="K160" s="47"/>
      <c r="L160" s="101">
        <f>+'Ark1'!U4055</f>
        <v>2.8017815872850793</v>
      </c>
      <c r="M160" s="49">
        <f>+'Ark1'!W4055</f>
        <v>62.031879194630861</v>
      </c>
      <c r="N160" s="101"/>
      <c r="O160" s="49">
        <f>+'Ark1'!AB4055</f>
        <v>2.7239905757081035</v>
      </c>
      <c r="P160" s="65">
        <f>+'Ark1'!Y4055</f>
        <v>105.60067114093948</v>
      </c>
      <c r="Q160" s="47"/>
      <c r="R160" s="49">
        <f>+'Ark1'!AA4055</f>
        <v>2.9278401376691048</v>
      </c>
      <c r="S160" s="65">
        <f>+'Ark1'!AC4055</f>
        <v>-5.7372823677548785</v>
      </c>
      <c r="T160" s="101">
        <f t="shared" si="9"/>
        <v>3.6121212121212123</v>
      </c>
      <c r="U160" s="39"/>
      <c r="V160" s="11"/>
      <c r="W160" s="11"/>
      <c r="X160" s="4"/>
      <c r="Y160"/>
      <c r="Z160"/>
      <c r="AA160"/>
      <c r="AB160"/>
      <c r="AC160"/>
      <c r="AD160"/>
      <c r="AE160"/>
    </row>
    <row r="161" spans="1:31">
      <c r="A161" s="39"/>
      <c r="B161" s="47">
        <f>+'Ark1'!C4056</f>
        <v>2016</v>
      </c>
      <c r="C161" s="47">
        <f>+'Ark1'!N4056</f>
        <v>110</v>
      </c>
      <c r="D161" s="48" t="s">
        <v>512</v>
      </c>
      <c r="E161" s="47">
        <f>+'Ark1'!Q4056</f>
        <v>246</v>
      </c>
      <c r="F161" s="47"/>
      <c r="G161" s="65">
        <f>+'Ark1'!R4056</f>
        <v>1053</v>
      </c>
      <c r="H161" s="47"/>
      <c r="I161" s="65">
        <f>+'Ark1'!S4056</f>
        <v>1053</v>
      </c>
      <c r="J161" s="101">
        <f>+'Ark1'!T4056</f>
        <v>7.0321891278215576</v>
      </c>
      <c r="K161" s="47"/>
      <c r="L161" s="101">
        <f>+'Ark1'!U4056</f>
        <v>5.4147329426443607</v>
      </c>
      <c r="M161" s="49">
        <f>+'Ark1'!W4056</f>
        <v>61.474833808167119</v>
      </c>
      <c r="N161" s="101"/>
      <c r="O161" s="49">
        <f>+'Ark1'!AB4056</f>
        <v>3.0492293634985543</v>
      </c>
      <c r="P161" s="65">
        <f>+'Ark1'!Y4056</f>
        <v>115.51206077872736</v>
      </c>
      <c r="Q161" s="47"/>
      <c r="R161" s="49">
        <f>+'Ark1'!AA4056</f>
        <v>2.8918355826636364</v>
      </c>
      <c r="S161" s="65">
        <f>+'Ark1'!AC4056</f>
        <v>-2.706779896984024</v>
      </c>
      <c r="T161" s="101">
        <f t="shared" si="9"/>
        <v>4.2804878048780486</v>
      </c>
      <c r="U161" s="39"/>
      <c r="V161" s="11"/>
      <c r="W161" s="11"/>
      <c r="X161" s="4"/>
      <c r="Y161"/>
      <c r="Z161"/>
      <c r="AA161"/>
      <c r="AB161"/>
      <c r="AC161"/>
      <c r="AD161"/>
      <c r="AE161"/>
    </row>
    <row r="162" spans="1:31">
      <c r="A162" s="39"/>
      <c r="B162" s="47">
        <f>+'Ark1'!C4057</f>
        <v>2016</v>
      </c>
      <c r="C162" s="47">
        <f>+'Ark1'!N4057</f>
        <v>120</v>
      </c>
      <c r="D162" s="48" t="s">
        <v>513</v>
      </c>
      <c r="E162" s="47">
        <f>+'Ark1'!Q4057</f>
        <v>376</v>
      </c>
      <c r="F162" s="47"/>
      <c r="G162" s="65">
        <f>+'Ark1'!R4057</f>
        <v>1869</v>
      </c>
      <c r="H162" s="47"/>
      <c r="I162" s="65">
        <f>+'Ark1'!S4057</f>
        <v>1866</v>
      </c>
      <c r="J162" s="101">
        <f>+'Ark1'!T4057</f>
        <v>12.481634833711768</v>
      </c>
      <c r="K162" s="47"/>
      <c r="L162" s="101">
        <f>+'Ark1'!U4057</f>
        <v>10.441263906297332</v>
      </c>
      <c r="M162" s="49">
        <f>+'Ark1'!W4057</f>
        <v>60.24383708467311</v>
      </c>
      <c r="N162" s="101"/>
      <c r="O162" s="49">
        <f>+'Ark1'!AB4057</f>
        <v>3.6885772901978311</v>
      </c>
      <c r="P162" s="65">
        <f>+'Ark1'!Y4057</f>
        <v>125.49384697699304</v>
      </c>
      <c r="Q162" s="47"/>
      <c r="R162" s="49">
        <f>+'Ark1'!AA4057</f>
        <v>2.764813358558178</v>
      </c>
      <c r="S162" s="65">
        <f>+'Ark1'!AC4057</f>
        <v>-12.419410527036764</v>
      </c>
      <c r="T162" s="101">
        <f t="shared" si="9"/>
        <v>4.9707446808510642</v>
      </c>
      <c r="U162" s="39"/>
      <c r="V162" s="11"/>
      <c r="W162" s="11"/>
      <c r="X162" s="4"/>
      <c r="Y162"/>
      <c r="Z162"/>
      <c r="AA162"/>
      <c r="AB162"/>
      <c r="AC162"/>
      <c r="AD162"/>
      <c r="AE162"/>
    </row>
    <row r="163" spans="1:31">
      <c r="A163" s="39"/>
      <c r="B163" s="47">
        <f>+'Ark1'!C4058</f>
        <v>2016</v>
      </c>
      <c r="C163" s="47">
        <f>+'Ark1'!N4058</f>
        <v>130</v>
      </c>
      <c r="D163" s="48" t="s">
        <v>514</v>
      </c>
      <c r="E163" s="47">
        <f>+'Ark1'!Q4058</f>
        <v>429</v>
      </c>
      <c r="F163" s="47"/>
      <c r="G163" s="65">
        <f>+'Ark1'!R4058</f>
        <v>2174</v>
      </c>
      <c r="H163" s="47"/>
      <c r="I163" s="65">
        <f>+'Ark1'!S4058</f>
        <v>2170</v>
      </c>
      <c r="J163" s="101">
        <f>+'Ark1'!T4058</f>
        <v>14.518498731133963</v>
      </c>
      <c r="K163" s="47"/>
      <c r="L163" s="101">
        <f>+'Ark1'!U4058</f>
        <v>13.040223715168221</v>
      </c>
      <c r="M163" s="49">
        <f>+'Ark1'!W4058</f>
        <v>59.785714285714306</v>
      </c>
      <c r="N163" s="101"/>
      <c r="O163" s="49">
        <f>+'Ark1'!AB4058</f>
        <v>3.9531447636096049</v>
      </c>
      <c r="P163" s="65">
        <f>+'Ark1'!Y4058</f>
        <v>134.74236430542732</v>
      </c>
      <c r="Q163" s="47"/>
      <c r="R163" s="49">
        <f>+'Ark1'!AA4058</f>
        <v>2.9086193076362497</v>
      </c>
      <c r="S163" s="65">
        <f>+'Ark1'!AC4058</f>
        <v>-1.3983649357875079</v>
      </c>
      <c r="T163" s="101">
        <f t="shared" si="9"/>
        <v>5.0675990675990672</v>
      </c>
      <c r="U163" s="39"/>
      <c r="V163" s="11"/>
      <c r="W163" s="11"/>
      <c r="X163" s="4"/>
      <c r="Y163"/>
      <c r="Z163"/>
      <c r="AA163"/>
      <c r="AB163"/>
      <c r="AC163"/>
      <c r="AD163"/>
      <c r="AE163"/>
    </row>
    <row r="164" spans="1:31">
      <c r="A164" s="39"/>
      <c r="B164" s="47">
        <f>+'Ark1'!C4059</f>
        <v>2016</v>
      </c>
      <c r="C164" s="47">
        <f>+'Ark1'!N4059</f>
        <v>140</v>
      </c>
      <c r="D164" s="48" t="s">
        <v>515</v>
      </c>
      <c r="E164" s="47">
        <f>+'Ark1'!Q4059</f>
        <v>403</v>
      </c>
      <c r="F164" s="47"/>
      <c r="G164" s="65">
        <f>+'Ark1'!R4059</f>
        <v>1979</v>
      </c>
      <c r="H164" s="47"/>
      <c r="I164" s="65">
        <f>+'Ark1'!S4059</f>
        <v>1977</v>
      </c>
      <c r="J164" s="101">
        <f>+'Ark1'!T4059</f>
        <v>13.216241485241085</v>
      </c>
      <c r="K164" s="47"/>
      <c r="L164" s="101">
        <f>+'Ark1'!U4059</f>
        <v>12.748221965134311</v>
      </c>
      <c r="M164" s="49">
        <f>+'Ark1'!W4059</f>
        <v>59.695498229640855</v>
      </c>
      <c r="N164" s="101"/>
      <c r="O164" s="49">
        <f>+'Ark1'!AB4059</f>
        <v>4.1616726734199228</v>
      </c>
      <c r="P164" s="65">
        <f>+'Ark1'!Y4059</f>
        <v>144.70464881253173</v>
      </c>
      <c r="Q164" s="47"/>
      <c r="R164" s="49">
        <f>+'Ark1'!AA4059</f>
        <v>2.8518520967120975</v>
      </c>
      <c r="S164" s="65">
        <f>+'Ark1'!AC4059</f>
        <v>-0.64556739292915499</v>
      </c>
      <c r="T164" s="101">
        <f t="shared" si="9"/>
        <v>4.9106699751861038</v>
      </c>
      <c r="U164" s="39"/>
      <c r="V164" s="11"/>
      <c r="W164" s="11"/>
      <c r="X164" s="4"/>
      <c r="Y164"/>
      <c r="Z164"/>
      <c r="AA164"/>
      <c r="AB164"/>
      <c r="AC164"/>
      <c r="AD164"/>
      <c r="AE164"/>
    </row>
    <row r="165" spans="1:31">
      <c r="A165" s="39"/>
      <c r="B165" s="47">
        <f>+'Ark1'!C4060</f>
        <v>2016</v>
      </c>
      <c r="C165" s="47">
        <f>+'Ark1'!N4060</f>
        <v>150</v>
      </c>
      <c r="D165" s="48" t="s">
        <v>516</v>
      </c>
      <c r="E165" s="47">
        <f>+'Ark1'!Q4060</f>
        <v>367</v>
      </c>
      <c r="F165" s="47"/>
      <c r="G165" s="65">
        <f>+'Ark1'!R4060</f>
        <v>1767</v>
      </c>
      <c r="H165" s="47"/>
      <c r="I165" s="65">
        <f>+'Ark1'!S4060</f>
        <v>1765</v>
      </c>
      <c r="J165" s="101">
        <f>+'Ark1'!T4060</f>
        <v>11.800454120475491</v>
      </c>
      <c r="K165" s="47"/>
      <c r="L165" s="101">
        <f>+'Ark1'!U4060</f>
        <v>12.175129467434443</v>
      </c>
      <c r="M165" s="49">
        <f>+'Ark1'!W4060</f>
        <v>59.317280453257808</v>
      </c>
      <c r="N165" s="101"/>
      <c r="O165" s="49">
        <f>+'Ark1'!AB4060</f>
        <v>4.4287448228645108</v>
      </c>
      <c r="P165" s="65">
        <f>+'Ark1'!Y4060</f>
        <v>154.7803056027162</v>
      </c>
      <c r="Q165" s="47"/>
      <c r="R165" s="49">
        <f>+'Ark1'!AA4060</f>
        <v>2.8579847170759303</v>
      </c>
      <c r="S165" s="65">
        <f>+'Ark1'!AC4060</f>
        <v>-3.5339518787886113</v>
      </c>
      <c r="T165" s="101">
        <f t="shared" si="9"/>
        <v>4.814713896457766</v>
      </c>
      <c r="U165" s="39"/>
      <c r="V165" s="11"/>
      <c r="W165" s="11"/>
      <c r="X165" s="4"/>
      <c r="Y165"/>
      <c r="Z165"/>
      <c r="AA165"/>
      <c r="AB165"/>
      <c r="AC165"/>
      <c r="AD165"/>
      <c r="AE165"/>
    </row>
    <row r="166" spans="1:31">
      <c r="A166" s="39"/>
      <c r="B166" s="47">
        <f>+'Ark1'!C4061</f>
        <v>2016</v>
      </c>
      <c r="C166" s="47">
        <f>+'Ark1'!N4061</f>
        <v>160</v>
      </c>
      <c r="D166" s="48" t="s">
        <v>517</v>
      </c>
      <c r="E166" s="47">
        <f>+'Ark1'!Q4061</f>
        <v>353</v>
      </c>
      <c r="F166" s="47"/>
      <c r="G166" s="65">
        <f>+'Ark1'!R4061</f>
        <v>1463</v>
      </c>
      <c r="H166" s="47"/>
      <c r="I166" s="65">
        <f>+'Ark1'!S4061</f>
        <v>1461</v>
      </c>
      <c r="J166" s="101">
        <f>+'Ark1'!T4061</f>
        <v>9.770268465339921</v>
      </c>
      <c r="K166" s="47"/>
      <c r="L166" s="101">
        <f>+'Ark1'!U4061</f>
        <v>10.725252680295982</v>
      </c>
      <c r="M166" s="49">
        <f>+'Ark1'!W4061</f>
        <v>59.028062970568087</v>
      </c>
      <c r="N166" s="101"/>
      <c r="O166" s="49">
        <f>+'Ark1'!AB4061</f>
        <v>4.3200065767155849</v>
      </c>
      <c r="P166" s="65">
        <f>+'Ark1'!Y4061</f>
        <v>164.68038277511974</v>
      </c>
      <c r="Q166" s="47"/>
      <c r="R166" s="49">
        <f>+'Ark1'!AA4061</f>
        <v>2.8970282098544007</v>
      </c>
      <c r="S166" s="65">
        <f>+'Ark1'!AC4061</f>
        <v>-4.3601450217952564</v>
      </c>
      <c r="T166" s="101">
        <f t="shared" si="9"/>
        <v>4.1444759206798869</v>
      </c>
      <c r="U166" s="39"/>
      <c r="V166" s="11"/>
      <c r="W166" s="11"/>
      <c r="X166" s="4"/>
      <c r="Y166"/>
      <c r="Z166"/>
      <c r="AA166"/>
      <c r="AB166"/>
      <c r="AC166"/>
      <c r="AD166"/>
      <c r="AE166"/>
    </row>
    <row r="167" spans="1:31">
      <c r="A167" s="39"/>
      <c r="B167" s="47">
        <f>+'Ark1'!C4062</f>
        <v>2016</v>
      </c>
      <c r="C167" s="47">
        <f>+'Ark1'!N4062</f>
        <v>170</v>
      </c>
      <c r="D167" s="48" t="s">
        <v>518</v>
      </c>
      <c r="E167" s="47">
        <f>+'Ark1'!Q4062</f>
        <v>337</v>
      </c>
      <c r="F167" s="47"/>
      <c r="G167" s="65">
        <f>+'Ark1'!R4062</f>
        <v>1213</v>
      </c>
      <c r="H167" s="47"/>
      <c r="I167" s="65">
        <f>+'Ark1'!S4062</f>
        <v>1212</v>
      </c>
      <c r="J167" s="101">
        <f>+'Ark1'!T4062</f>
        <v>8.1007078936823849</v>
      </c>
      <c r="K167" s="47"/>
      <c r="L167" s="101">
        <f>+'Ark1'!U4062</f>
        <v>9.4373715586716234</v>
      </c>
      <c r="M167" s="49">
        <f>+'Ark1'!W4062</f>
        <v>58.421617161716163</v>
      </c>
      <c r="N167" s="101"/>
      <c r="O167" s="49">
        <f>+'Ark1'!AB4062</f>
        <v>4.3641535638290874</v>
      </c>
      <c r="P167" s="65">
        <f>+'Ark1'!Y4062</f>
        <v>174.77081615828499</v>
      </c>
      <c r="Q167" s="47"/>
      <c r="R167" s="49">
        <f>+'Ark1'!AA4062</f>
        <v>2.8675271225414045</v>
      </c>
      <c r="S167" s="65">
        <f>+'Ark1'!AC4062</f>
        <v>-3.164513994892364</v>
      </c>
      <c r="T167" s="101">
        <f t="shared" si="9"/>
        <v>3.599406528189911</v>
      </c>
      <c r="U167" s="39"/>
      <c r="V167" s="11"/>
      <c r="W167" s="11"/>
      <c r="X167" s="4"/>
      <c r="Y167"/>
      <c r="Z167"/>
      <c r="AA167"/>
      <c r="AB167"/>
      <c r="AC167"/>
      <c r="AD167"/>
      <c r="AE167"/>
    </row>
    <row r="168" spans="1:31">
      <c r="A168" s="39"/>
      <c r="B168" s="47">
        <f>+'Ark1'!C4063</f>
        <v>2016</v>
      </c>
      <c r="C168" s="47">
        <f>+'Ark1'!N4063</f>
        <v>180</v>
      </c>
      <c r="D168" s="48" t="s">
        <v>519</v>
      </c>
      <c r="E168" s="47">
        <f>+'Ark1'!Q4063</f>
        <v>310</v>
      </c>
      <c r="F168" s="47"/>
      <c r="G168" s="65">
        <f>+'Ark1'!R4063</f>
        <v>937</v>
      </c>
      <c r="H168" s="47"/>
      <c r="I168" s="65">
        <f>+'Ark1'!S4063</f>
        <v>937</v>
      </c>
      <c r="J168" s="101">
        <f>+'Ark1'!T4063</f>
        <v>6.2575130225724589</v>
      </c>
      <c r="K168" s="47"/>
      <c r="L168" s="101">
        <f>+'Ark1'!U4063</f>
        <v>7.7025756019837308</v>
      </c>
      <c r="M168" s="49">
        <f>+'Ark1'!W4063</f>
        <v>57.384204909284961</v>
      </c>
      <c r="N168" s="101"/>
      <c r="O168" s="49">
        <f>+'Ark1'!AB4063</f>
        <v>4.6218457452065236</v>
      </c>
      <c r="P168" s="65">
        <f>+'Ark1'!Y4063</f>
        <v>184.66093916755599</v>
      </c>
      <c r="Q168" s="47"/>
      <c r="R168" s="49">
        <f>+'Ark1'!AA4063</f>
        <v>2.8309748771595138</v>
      </c>
      <c r="S168" s="65">
        <f>+'Ark1'!AC4063</f>
        <v>-5.9505474823926763</v>
      </c>
      <c r="T168" s="101">
        <f t="shared" si="9"/>
        <v>3.0225806451612902</v>
      </c>
      <c r="U168" s="39"/>
      <c r="V168" s="11"/>
      <c r="W168" s="11"/>
      <c r="X168" s="4"/>
      <c r="Y168"/>
      <c r="Z168"/>
      <c r="AA168"/>
      <c r="AB168"/>
      <c r="AC168"/>
      <c r="AD168"/>
      <c r="AE168"/>
    </row>
    <row r="169" spans="1:31">
      <c r="A169" s="39"/>
      <c r="B169" s="47">
        <f>+'Ark1'!C4064</f>
        <v>2016</v>
      </c>
      <c r="C169" s="47">
        <f>+'Ark1'!N4064</f>
        <v>190</v>
      </c>
      <c r="D169" s="48" t="s">
        <v>520</v>
      </c>
      <c r="E169" s="47">
        <f>+'Ark1'!Q4064</f>
        <v>267</v>
      </c>
      <c r="F169" s="47"/>
      <c r="G169" s="65">
        <f>+'Ark1'!R4064</f>
        <v>638</v>
      </c>
      <c r="H169" s="47"/>
      <c r="I169" s="65">
        <f>+'Ark1'!S4064</f>
        <v>638</v>
      </c>
      <c r="J169" s="101">
        <f>+'Ark1'!T4064</f>
        <v>4.2607185788700406</v>
      </c>
      <c r="K169" s="47"/>
      <c r="L169" s="101">
        <f>+'Ark1'!U4064</f>
        <v>5.5288955928809917</v>
      </c>
      <c r="M169" s="49">
        <f>+'Ark1'!W4064</f>
        <v>56.131661442006255</v>
      </c>
      <c r="N169" s="101"/>
      <c r="O169" s="49">
        <f>+'Ark1'!AB4064</f>
        <v>4.8184826431727679</v>
      </c>
      <c r="P169" s="65">
        <f>+'Ark1'!Y4064</f>
        <v>194.66880877742952</v>
      </c>
      <c r="Q169" s="47"/>
      <c r="R169" s="49">
        <f>+'Ark1'!AA4064</f>
        <v>2.858778838828496</v>
      </c>
      <c r="S169" s="65">
        <f>+'Ark1'!AC4064</f>
        <v>-11.526283774271652</v>
      </c>
      <c r="T169" s="101">
        <f t="shared" si="9"/>
        <v>2.3895131086142323</v>
      </c>
      <c r="U169" s="39"/>
      <c r="V169" s="11"/>
      <c r="W169" s="11"/>
      <c r="X169" s="4"/>
      <c r="Y169"/>
      <c r="Z169"/>
      <c r="AA169"/>
      <c r="AB169"/>
      <c r="AC169"/>
      <c r="AD169"/>
      <c r="AE169"/>
    </row>
    <row r="170" spans="1:31">
      <c r="A170" s="39"/>
      <c r="B170" s="47">
        <f>+'Ark1'!C4065</f>
        <v>2016</v>
      </c>
      <c r="C170" s="47">
        <f>+'Ark1'!N4065</f>
        <v>200</v>
      </c>
      <c r="D170" s="48" t="s">
        <v>521</v>
      </c>
      <c r="E170" s="47">
        <f>+'Ark1'!Q4065</f>
        <v>199</v>
      </c>
      <c r="F170" s="47"/>
      <c r="G170" s="65">
        <f>+'Ark1'!R4065</f>
        <v>373</v>
      </c>
      <c r="H170" s="47"/>
      <c r="I170" s="65">
        <f>+'Ark1'!S4065</f>
        <v>373</v>
      </c>
      <c r="J170" s="101">
        <f>+'Ark1'!T4065</f>
        <v>2.4909843729130499</v>
      </c>
      <c r="K170" s="47"/>
      <c r="L170" s="101">
        <f>+'Ark1'!U4065</f>
        <v>3.3998077954148358</v>
      </c>
      <c r="M170" s="49">
        <f>+'Ark1'!W4065</f>
        <v>54.723860589812318</v>
      </c>
      <c r="N170" s="101"/>
      <c r="O170" s="49">
        <f>+'Ark1'!AB4065</f>
        <v>5.3103565262916996</v>
      </c>
      <c r="P170" s="65">
        <f>+'Ark1'!Y4065</f>
        <v>204.75013404825751</v>
      </c>
      <c r="Q170" s="47"/>
      <c r="R170" s="49">
        <f>+'Ark1'!AA4065</f>
        <v>2.8236897567793511</v>
      </c>
      <c r="S170" s="65">
        <f>+'Ark1'!AC4065</f>
        <v>-6.274493455432661</v>
      </c>
      <c r="T170" s="101">
        <f t="shared" si="9"/>
        <v>1.8743718592964824</v>
      </c>
      <c r="U170" s="39"/>
      <c r="V170" s="11"/>
      <c r="W170" s="11"/>
      <c r="X170" s="4"/>
      <c r="Y170"/>
      <c r="Z170"/>
      <c r="AA170"/>
      <c r="AB170"/>
      <c r="AC170"/>
      <c r="AD170"/>
      <c r="AE170"/>
    </row>
    <row r="171" spans="1:31">
      <c r="A171" s="39"/>
      <c r="B171" s="47">
        <f>+'Ark1'!C4066</f>
        <v>2016</v>
      </c>
      <c r="C171" s="47">
        <f>+'Ark1'!N4066</f>
        <v>210</v>
      </c>
      <c r="D171" s="48" t="s">
        <v>522</v>
      </c>
      <c r="E171" s="47">
        <f>+'Ark1'!Q4066</f>
        <v>143</v>
      </c>
      <c r="F171" s="47"/>
      <c r="G171" s="65">
        <f>+'Ark1'!R4066</f>
        <v>225</v>
      </c>
      <c r="H171" s="47"/>
      <c r="I171" s="65">
        <f>+'Ark1'!S4066</f>
        <v>225</v>
      </c>
      <c r="J171" s="101">
        <f>+'Ark1'!T4066</f>
        <v>1.5026045144917859</v>
      </c>
      <c r="K171" s="47"/>
      <c r="L171" s="101">
        <f>+'Ark1'!U4066</f>
        <v>2.1522675564750124</v>
      </c>
      <c r="M171" s="49">
        <f>+'Ark1'!W4066</f>
        <v>53.493333333333318</v>
      </c>
      <c r="N171" s="101"/>
      <c r="O171" s="49">
        <f>+'Ark1'!AB4066</f>
        <v>5.3459184846427377</v>
      </c>
      <c r="P171" s="65">
        <f>+'Ark1'!Y4066</f>
        <v>214.87822222222232</v>
      </c>
      <c r="Q171" s="47"/>
      <c r="R171" s="49">
        <f>+'Ark1'!AA4066</f>
        <v>2.9437114055989002</v>
      </c>
      <c r="S171" s="65">
        <f>+'Ark1'!AC4066</f>
        <v>2.423678075610606</v>
      </c>
      <c r="T171" s="101">
        <f t="shared" si="9"/>
        <v>1.5734265734265733</v>
      </c>
      <c r="U171" s="39"/>
      <c r="V171" s="11"/>
      <c r="W171" s="11"/>
      <c r="X171" s="4"/>
      <c r="Y171"/>
      <c r="Z171"/>
      <c r="AA171"/>
      <c r="AB171"/>
      <c r="AC171"/>
      <c r="AD171"/>
      <c r="AE171"/>
    </row>
    <row r="172" spans="1:31">
      <c r="A172" s="39"/>
      <c r="B172" s="47">
        <f>+'Ark1'!C4067</f>
        <v>2016</v>
      </c>
      <c r="C172" s="47">
        <f>+'Ark1'!N4067</f>
        <v>220</v>
      </c>
      <c r="D172" s="48" t="s">
        <v>523</v>
      </c>
      <c r="E172" s="47">
        <f>+'Ark1'!Q4067</f>
        <v>89</v>
      </c>
      <c r="F172" s="47"/>
      <c r="G172" s="65">
        <f>+'Ark1'!R4067</f>
        <v>110</v>
      </c>
      <c r="H172" s="47"/>
      <c r="I172" s="65">
        <f>+'Ark1'!S4067</f>
        <v>110</v>
      </c>
      <c r="J172" s="101">
        <f>+'Ark1'!T4067</f>
        <v>0.73460665152931748</v>
      </c>
      <c r="K172" s="47"/>
      <c r="L172" s="101">
        <f>+'Ark1'!U4067</f>
        <v>1.1027190520613739</v>
      </c>
      <c r="M172" s="49">
        <f>+'Ark1'!W4067</f>
        <v>51.672727272727279</v>
      </c>
      <c r="N172" s="101"/>
      <c r="O172" s="49">
        <f>+'Ark1'!AB4067</f>
        <v>5.9453711420338671</v>
      </c>
      <c r="P172" s="65">
        <f>+'Ark1'!Y4067</f>
        <v>225.190909090909</v>
      </c>
      <c r="Q172" s="47"/>
      <c r="R172" s="49">
        <f>+'Ark1'!AA4067</f>
        <v>2.9386003302365427</v>
      </c>
      <c r="S172" s="65">
        <f>+'Ark1'!AC4067</f>
        <v>-18.218548029613647</v>
      </c>
      <c r="T172" s="101">
        <f t="shared" si="9"/>
        <v>1.2359550561797752</v>
      </c>
      <c r="U172" s="39"/>
      <c r="V172" s="11"/>
      <c r="W172" s="11"/>
      <c r="X172" s="4"/>
      <c r="Y172"/>
      <c r="Z172"/>
      <c r="AA172"/>
      <c r="AB172"/>
      <c r="AC172"/>
      <c r="AD172"/>
      <c r="AE172"/>
    </row>
    <row r="173" spans="1:31">
      <c r="A173" s="39"/>
      <c r="B173" s="47">
        <f>+'Ark1'!C4068</f>
        <v>2016</v>
      </c>
      <c r="C173" s="47">
        <f>+'Ark1'!N4068</f>
        <v>230</v>
      </c>
      <c r="D173" s="48" t="s">
        <v>524</v>
      </c>
      <c r="E173" s="47">
        <f>+'Ark1'!Q4068</f>
        <v>93</v>
      </c>
      <c r="F173" s="47"/>
      <c r="G173" s="65">
        <f>+'Ark1'!R4068</f>
        <v>146</v>
      </c>
      <c r="H173" s="47"/>
      <c r="I173" s="65">
        <f>+'Ark1'!S4068</f>
        <v>146</v>
      </c>
      <c r="J173" s="101">
        <f>+'Ark1'!T4068</f>
        <v>0.97502337384800319</v>
      </c>
      <c r="K173" s="47"/>
      <c r="L173" s="101">
        <f>+'Ark1'!U4068</f>
        <v>1.5766287130572869</v>
      </c>
      <c r="M173" s="49">
        <f>+'Ark1'!W4068</f>
        <v>47.212328767123289</v>
      </c>
      <c r="N173" s="101"/>
      <c r="O173" s="49">
        <f>+'Ark1'!AB4068</f>
        <v>6.4183052686865052</v>
      </c>
      <c r="P173" s="65">
        <f>+'Ark1'!Y4068</f>
        <v>242.5801369863012</v>
      </c>
      <c r="Q173" s="47"/>
      <c r="R173" s="49">
        <f>+'Ark1'!AA4068</f>
        <v>12.552435881399422</v>
      </c>
      <c r="S173" s="65">
        <f>+'Ark1'!AC4068</f>
        <v>-48.429018123134227</v>
      </c>
      <c r="T173" s="101">
        <f t="shared" si="9"/>
        <v>1.5698924731182795</v>
      </c>
      <c r="U173" s="39"/>
      <c r="V173"/>
      <c r="W173"/>
      <c r="X173" s="4"/>
      <c r="Y173"/>
      <c r="Z173"/>
      <c r="AA173"/>
      <c r="AB173"/>
      <c r="AC173"/>
      <c r="AD173"/>
      <c r="AE173"/>
    </row>
    <row r="174" spans="1:31">
      <c r="A174" s="39"/>
      <c r="B174" s="47">
        <f>+'Ark1'!C4069</f>
        <v>2015</v>
      </c>
      <c r="C174" s="47">
        <f>+'Ark1'!N4069</f>
        <v>60</v>
      </c>
      <c r="D174" s="48" t="s">
        <v>525</v>
      </c>
      <c r="E174" s="47">
        <f>+'Ark1'!Q4069</f>
        <v>4</v>
      </c>
      <c r="F174" s="47"/>
      <c r="G174" s="65">
        <f>+'Ark1'!R4069</f>
        <v>4</v>
      </c>
      <c r="H174" s="47"/>
      <c r="I174" s="65">
        <f>+'Ark1'!S4069</f>
        <v>4</v>
      </c>
      <c r="J174" s="101">
        <f>+'Ark1'!T4069</f>
        <v>1.9706375012316479E-2</v>
      </c>
      <c r="K174" s="47"/>
      <c r="L174" s="101">
        <f>+'Ark1'!U4069</f>
        <v>9.2910519433103758E-3</v>
      </c>
      <c r="M174" s="49">
        <f>+'Ark1'!W4069</f>
        <v>63.25</v>
      </c>
      <c r="N174" s="101"/>
      <c r="O174" s="49">
        <f>+'Ark1'!AB4069</f>
        <v>1.299038105676658</v>
      </c>
      <c r="P174" s="65">
        <f>+'Ark1'!Y4069</f>
        <v>66.050000000000011</v>
      </c>
      <c r="Q174" s="47"/>
      <c r="R174" s="49">
        <f>+'Ark1'!AA4069</f>
        <v>4.8613269793338123</v>
      </c>
      <c r="S174" s="65">
        <f>+'Ark1'!AC4069</f>
        <v>-18.408408260718033</v>
      </c>
      <c r="T174" s="101">
        <f t="shared" si="9"/>
        <v>1</v>
      </c>
      <c r="U174" s="39"/>
      <c r="V174"/>
      <c r="W174"/>
      <c r="X174" s="4"/>
      <c r="Y174"/>
      <c r="Z174"/>
      <c r="AA174"/>
      <c r="AB174"/>
      <c r="AC174"/>
      <c r="AD174"/>
      <c r="AE174"/>
    </row>
    <row r="175" spans="1:31">
      <c r="A175" s="39"/>
      <c r="B175">
        <f>+'Ark1'!C4070</f>
        <v>2015</v>
      </c>
      <c r="C175">
        <f>+'Ark1'!N4070</f>
        <v>70</v>
      </c>
      <c r="D175" s="3" t="s">
        <v>509</v>
      </c>
      <c r="E175">
        <f>+'Ark1'!Q4070</f>
        <v>25</v>
      </c>
      <c r="G175" s="9">
        <f>+'Ark1'!R4070</f>
        <v>32</v>
      </c>
      <c r="I175" s="9">
        <f>+'Ark1'!S4070</f>
        <v>32</v>
      </c>
      <c r="J175" s="96">
        <f>+'Ark1'!T4070</f>
        <v>0.15765100009853183</v>
      </c>
      <c r="L175" s="96">
        <f>+'Ark1'!U4070</f>
        <v>8.5655621568210022E-2</v>
      </c>
      <c r="M175" s="1">
        <f>+'Ark1'!W4070</f>
        <v>62.8125</v>
      </c>
      <c r="O175" s="1">
        <f>+'Ark1'!AB4070</f>
        <v>2.1713690957550256</v>
      </c>
      <c r="P175" s="9">
        <f>+'Ark1'!Y4070</f>
        <v>76.115625000000023</v>
      </c>
      <c r="R175" s="1">
        <f>+'Ark1'!AA4070</f>
        <v>2.7278779956908328</v>
      </c>
      <c r="S175" s="9">
        <f>+'Ark1'!AC4070</f>
        <v>-10.924281431437713</v>
      </c>
      <c r="T175" s="96">
        <f t="shared" si="9"/>
        <v>1.28</v>
      </c>
      <c r="U175" s="39"/>
      <c r="V175"/>
      <c r="W175"/>
      <c r="X175" s="4"/>
      <c r="Y175"/>
      <c r="Z175"/>
      <c r="AA175"/>
      <c r="AB175"/>
      <c r="AC175"/>
      <c r="AD175"/>
      <c r="AE175"/>
    </row>
    <row r="176" spans="1:31">
      <c r="A176" s="39"/>
      <c r="B176">
        <f>+'Ark1'!C4071</f>
        <v>2015</v>
      </c>
      <c r="C176">
        <f>+'Ark1'!N4071</f>
        <v>80</v>
      </c>
      <c r="D176" s="3" t="s">
        <v>510</v>
      </c>
      <c r="E176">
        <f>+'Ark1'!Q4071</f>
        <v>69</v>
      </c>
      <c r="G176" s="9">
        <f>+'Ark1'!R4071</f>
        <v>130</v>
      </c>
      <c r="I176" s="9">
        <f>+'Ark1'!S4071</f>
        <v>130</v>
      </c>
      <c r="J176" s="96">
        <f>+'Ark1'!T4071</f>
        <v>0.64045718790028572</v>
      </c>
      <c r="L176" s="96">
        <f>+'Ark1'!U4071</f>
        <v>0.3938604222357589</v>
      </c>
      <c r="M176" s="1">
        <f>+'Ark1'!W4071</f>
        <v>62.884615384615401</v>
      </c>
      <c r="O176" s="1">
        <f>+'Ark1'!AB4071</f>
        <v>1.9831389857208903</v>
      </c>
      <c r="P176" s="9">
        <f>+'Ark1'!Y4071</f>
        <v>86.152307692307673</v>
      </c>
      <c r="R176" s="1">
        <f>+'Ark1'!AA4071</f>
        <v>3.0154273937320326</v>
      </c>
      <c r="S176" s="9">
        <f>+'Ark1'!AC4071</f>
        <v>-9.4308261017356827</v>
      </c>
      <c r="T176" s="96">
        <f t="shared" si="9"/>
        <v>1.8840579710144927</v>
      </c>
      <c r="U176" s="39"/>
      <c r="V176"/>
      <c r="W176"/>
      <c r="X176" s="4"/>
      <c r="Y176"/>
      <c r="Z176"/>
      <c r="AA176"/>
      <c r="AB176"/>
      <c r="AC176"/>
      <c r="AD176"/>
      <c r="AE176"/>
    </row>
    <row r="177" spans="1:31">
      <c r="A177" s="39"/>
      <c r="B177">
        <f>+'Ark1'!C4072</f>
        <v>2015</v>
      </c>
      <c r="C177">
        <f>+'Ark1'!N4072</f>
        <v>90</v>
      </c>
      <c r="D177" s="3" t="s">
        <v>511</v>
      </c>
      <c r="E177">
        <f>+'Ark1'!Q4072</f>
        <v>143</v>
      </c>
      <c r="G177" s="9">
        <f>+'Ark1'!R4072</f>
        <v>360</v>
      </c>
      <c r="I177" s="9">
        <f>+'Ark1'!S4072</f>
        <v>360</v>
      </c>
      <c r="J177" s="96">
        <f>+'Ark1'!T4072</f>
        <v>1.7735737511084837</v>
      </c>
      <c r="L177" s="96">
        <f>+'Ark1'!U4072</f>
        <v>1.2133719970507773</v>
      </c>
      <c r="M177" s="1">
        <f>+'Ark1'!W4072</f>
        <v>62.54166666666665</v>
      </c>
      <c r="O177" s="1">
        <f>+'Ark1'!AB4072</f>
        <v>2.5184734132671194</v>
      </c>
      <c r="P177" s="9">
        <f>+'Ark1'!Y4072</f>
        <v>95.84277777777784</v>
      </c>
      <c r="R177" s="1">
        <f>+'Ark1'!AA4072</f>
        <v>2.9188854523490977</v>
      </c>
      <c r="S177" s="9">
        <f>+'Ark1'!AC4072</f>
        <v>-7.4267312975212638</v>
      </c>
      <c r="T177" s="96">
        <f t="shared" si="9"/>
        <v>2.5174825174825175</v>
      </c>
      <c r="U177" s="39"/>
      <c r="V177"/>
      <c r="W177"/>
      <c r="X177" s="4"/>
      <c r="Y177"/>
      <c r="Z177"/>
      <c r="AA177"/>
      <c r="AB177"/>
      <c r="AC177"/>
      <c r="AD177"/>
      <c r="AE177"/>
    </row>
    <row r="178" spans="1:31">
      <c r="A178" s="39"/>
      <c r="B178">
        <f>+'Ark1'!C4073</f>
        <v>2015</v>
      </c>
      <c r="C178">
        <f>+'Ark1'!N4073</f>
        <v>100</v>
      </c>
      <c r="D178" s="3" t="s">
        <v>486</v>
      </c>
      <c r="E178">
        <f>+'Ark1'!Q4073</f>
        <v>646</v>
      </c>
      <c r="G178" s="9">
        <f>+'Ark1'!R4073</f>
        <v>2730</v>
      </c>
      <c r="I178" s="9">
        <f>+'Ark1'!S4073</f>
        <v>2727</v>
      </c>
      <c r="J178" s="96">
        <f>+'Ark1'!T4073</f>
        <v>13.449600945906004</v>
      </c>
      <c r="L178" s="96">
        <f>+'Ark1'!U4073</f>
        <v>10.279937074047282</v>
      </c>
      <c r="M178" s="1">
        <f>+'Ark1'!W4073</f>
        <v>59.995599559955991</v>
      </c>
      <c r="O178" s="1">
        <f>+'Ark1'!AB4073</f>
        <v>3.221669115006363</v>
      </c>
      <c r="P178" s="9">
        <f>+'Ark1'!Y4073</f>
        <v>107.07688644688632</v>
      </c>
      <c r="R178" s="1">
        <f>+'Ark1'!AA4073</f>
        <v>2.079848385635803</v>
      </c>
      <c r="S178" s="9">
        <f>+'Ark1'!AC4073</f>
        <v>-22.941939769582753</v>
      </c>
      <c r="T178" s="96">
        <f t="shared" si="9"/>
        <v>4.2260061919504643</v>
      </c>
      <c r="U178" s="39"/>
      <c r="V178"/>
      <c r="W178"/>
      <c r="X178" s="4"/>
      <c r="Y178"/>
      <c r="Z178"/>
      <c r="AA178"/>
      <c r="AB178"/>
      <c r="AC178"/>
      <c r="AD178"/>
      <c r="AE178"/>
    </row>
    <row r="179" spans="1:31">
      <c r="A179" s="39"/>
      <c r="B179">
        <f>+'Ark1'!C4074</f>
        <v>2015</v>
      </c>
      <c r="C179">
        <f>+'Ark1'!N4074</f>
        <v>110</v>
      </c>
      <c r="D179" s="3" t="s">
        <v>512</v>
      </c>
      <c r="E179">
        <f>+'Ark1'!Q4074</f>
        <v>680</v>
      </c>
      <c r="G179" s="9">
        <f>+'Ark1'!R4074</f>
        <v>3952</v>
      </c>
      <c r="I179" s="9">
        <f>+'Ark1'!S4074</f>
        <v>3951</v>
      </c>
      <c r="J179" s="96">
        <f>+'Ark1'!T4074</f>
        <v>19.46989851216868</v>
      </c>
      <c r="L179" s="96">
        <f>+'Ark1'!U4074</f>
        <v>15.883988732296109</v>
      </c>
      <c r="M179" s="1">
        <f>+'Ark1'!W4074</f>
        <v>59.986585674512781</v>
      </c>
      <c r="O179" s="1">
        <f>+'Ark1'!AB4074</f>
        <v>3.2316412546682343</v>
      </c>
      <c r="P179" s="9">
        <f>+'Ark1'!Y4074</f>
        <v>114.29061234817824</v>
      </c>
      <c r="R179" s="1">
        <f>+'Ark1'!AA4074</f>
        <v>2.8324506893321182</v>
      </c>
      <c r="S179" s="9">
        <f>+'Ark1'!AC4074</f>
        <v>6.0047429162271468</v>
      </c>
      <c r="T179" s="96">
        <f t="shared" si="9"/>
        <v>5.8117647058823527</v>
      </c>
      <c r="U179" s="39"/>
      <c r="V179"/>
      <c r="W179"/>
      <c r="X179" s="4"/>
      <c r="Y179"/>
      <c r="Z179"/>
      <c r="AA179"/>
      <c r="AB179"/>
      <c r="AC179"/>
      <c r="AD179"/>
      <c r="AE179"/>
    </row>
    <row r="180" spans="1:31">
      <c r="A180" s="39"/>
      <c r="B180">
        <f>+'Ark1'!C4075</f>
        <v>2015</v>
      </c>
      <c r="C180">
        <f>+'Ark1'!N4075</f>
        <v>120</v>
      </c>
      <c r="D180" s="3" t="s">
        <v>513</v>
      </c>
      <c r="E180">
        <f>+'Ark1'!Q4075</f>
        <v>466</v>
      </c>
      <c r="G180" s="9">
        <f>+'Ark1'!R4075</f>
        <v>2317</v>
      </c>
      <c r="I180" s="9">
        <f>+'Ark1'!S4075</f>
        <v>2316</v>
      </c>
      <c r="J180" s="96">
        <f>+'Ark1'!T4075</f>
        <v>11.414917725884324</v>
      </c>
      <c r="L180" s="96">
        <f>+'Ark1'!U4075</f>
        <v>10.168191250220397</v>
      </c>
      <c r="M180" s="1">
        <f>+'Ark1'!W4075</f>
        <v>60.579015544041447</v>
      </c>
      <c r="O180" s="1">
        <f>+'Ark1'!AB4075</f>
        <v>3.4448868366824104</v>
      </c>
      <c r="P180" s="9">
        <f>+'Ark1'!Y4075</f>
        <v>124.79167026327131</v>
      </c>
      <c r="R180" s="1">
        <f>+'Ark1'!AA4075</f>
        <v>2.9916120642431405</v>
      </c>
      <c r="S180" s="9">
        <f>+'Ark1'!AC4075</f>
        <v>1.3022116789712941</v>
      </c>
      <c r="T180" s="96">
        <f t="shared" si="9"/>
        <v>4.9721030042918457</v>
      </c>
      <c r="U180" s="39"/>
      <c r="V180"/>
      <c r="W180"/>
      <c r="X180" s="4"/>
      <c r="Y180"/>
      <c r="Z180"/>
      <c r="AA180"/>
      <c r="AB180"/>
      <c r="AC180"/>
      <c r="AD180"/>
      <c r="AE180"/>
    </row>
    <row r="181" spans="1:31">
      <c r="A181" s="39"/>
      <c r="B181">
        <f>+'Ark1'!C4076</f>
        <v>2015</v>
      </c>
      <c r="C181">
        <f>+'Ark1'!N4076</f>
        <v>130</v>
      </c>
      <c r="D181" s="3" t="s">
        <v>514</v>
      </c>
      <c r="E181">
        <f>+'Ark1'!Q4076</f>
        <v>416</v>
      </c>
      <c r="G181" s="9">
        <f>+'Ark1'!R4076</f>
        <v>1974</v>
      </c>
      <c r="I181" s="9">
        <f>+'Ark1'!S4076</f>
        <v>1974</v>
      </c>
      <c r="J181" s="96">
        <f>+'Ark1'!T4076</f>
        <v>9.7250960685781855</v>
      </c>
      <c r="L181" s="96">
        <f>+'Ark1'!U4076</f>
        <v>9.3763945809183511</v>
      </c>
      <c r="M181" s="1">
        <f>+'Ark1'!W4076</f>
        <v>60.292299898682899</v>
      </c>
      <c r="O181" s="1">
        <f>+'Ark1'!AB4076</f>
        <v>3.7414098138762646</v>
      </c>
      <c r="P181" s="9">
        <f>+'Ark1'!Y4076</f>
        <v>135.06930091185424</v>
      </c>
      <c r="R181" s="1">
        <f>+'Ark1'!AA4076</f>
        <v>2.9020849538966367</v>
      </c>
      <c r="S181" s="9">
        <f>+'Ark1'!AC4076</f>
        <v>-2.2109651717581897</v>
      </c>
      <c r="T181" s="96">
        <f t="shared" si="9"/>
        <v>4.7451923076923075</v>
      </c>
      <c r="U181" s="39"/>
      <c r="V181"/>
      <c r="W181"/>
      <c r="X181" s="4"/>
      <c r="Y181"/>
      <c r="Z181"/>
      <c r="AA181"/>
      <c r="AB181"/>
      <c r="AC181"/>
      <c r="AD181"/>
      <c r="AE181"/>
    </row>
    <row r="182" spans="1:31">
      <c r="A182" s="39"/>
      <c r="B182">
        <f>+'Ark1'!C4077</f>
        <v>2015</v>
      </c>
      <c r="C182">
        <f>+'Ark1'!N4077</f>
        <v>140</v>
      </c>
      <c r="D182" s="3" t="s">
        <v>515</v>
      </c>
      <c r="E182">
        <f>+'Ark1'!Q4077</f>
        <v>396</v>
      </c>
      <c r="G182" s="9">
        <f>+'Ark1'!R4077</f>
        <v>1831</v>
      </c>
      <c r="I182" s="9">
        <f>+'Ark1'!S4077</f>
        <v>1831</v>
      </c>
      <c r="J182" s="96">
        <f>+'Ark1'!T4077</f>
        <v>9.0205931618878719</v>
      </c>
      <c r="L182" s="96">
        <f>+'Ark1'!U4077</f>
        <v>9.3422300958202111</v>
      </c>
      <c r="M182" s="1">
        <f>+'Ark1'!W4077</f>
        <v>59.956308028399761</v>
      </c>
      <c r="O182" s="1">
        <f>+'Ark1'!AB4077</f>
        <v>4.2821377595214143</v>
      </c>
      <c r="P182" s="9">
        <f>+'Ark1'!Y4077</f>
        <v>145.08754778809387</v>
      </c>
      <c r="R182" s="1">
        <f>+'Ark1'!AA4077</f>
        <v>2.8805963118298803</v>
      </c>
      <c r="S182" s="9">
        <f>+'Ark1'!AC4077</f>
        <v>0.25681787010667323</v>
      </c>
      <c r="T182" s="96">
        <f t="shared" si="9"/>
        <v>4.6237373737373737</v>
      </c>
      <c r="U182" s="39"/>
      <c r="V182"/>
      <c r="W182"/>
      <c r="X182" s="4"/>
      <c r="Y182"/>
      <c r="Z182"/>
      <c r="AA182"/>
      <c r="AB182"/>
      <c r="AC182"/>
      <c r="AD182"/>
      <c r="AE182"/>
    </row>
    <row r="183" spans="1:31">
      <c r="A183" s="39"/>
      <c r="B183">
        <f>+'Ark1'!C4078</f>
        <v>2015</v>
      </c>
      <c r="C183">
        <f>+'Ark1'!N4078</f>
        <v>150</v>
      </c>
      <c r="D183" s="3" t="s">
        <v>516</v>
      </c>
      <c r="E183">
        <f>+'Ark1'!Q4078</f>
        <v>404</v>
      </c>
      <c r="G183" s="9">
        <f>+'Ark1'!R4078</f>
        <v>1679</v>
      </c>
      <c r="I183" s="9">
        <f>+'Ark1'!S4078</f>
        <v>1679</v>
      </c>
      <c r="J183" s="96">
        <f>+'Ark1'!T4078</f>
        <v>8.2717509114198435</v>
      </c>
      <c r="L183" s="96">
        <f>+'Ark1'!U4078</f>
        <v>9.1472446052642695</v>
      </c>
      <c r="M183" s="1">
        <f>+'Ark1'!W4078</f>
        <v>59.876712328767105</v>
      </c>
      <c r="O183" s="1">
        <f>+'Ark1'!AB4078</f>
        <v>4.1492035482254099</v>
      </c>
      <c r="P183" s="9">
        <f>+'Ark1'!Y4078</f>
        <v>154.92001191185221</v>
      </c>
      <c r="R183" s="1">
        <f>+'Ark1'!AA4078</f>
        <v>2.877634236101057</v>
      </c>
      <c r="S183" s="9">
        <f>+'Ark1'!AC4078</f>
        <v>-1.1864949222168679</v>
      </c>
      <c r="T183" s="96">
        <f t="shared" si="9"/>
        <v>4.1559405940594063</v>
      </c>
      <c r="U183" s="39"/>
      <c r="V183"/>
      <c r="W183"/>
      <c r="X183" s="4"/>
      <c r="Y183"/>
      <c r="Z183"/>
      <c r="AA183"/>
      <c r="AB183"/>
      <c r="AC183"/>
      <c r="AD183"/>
      <c r="AE183"/>
    </row>
    <row r="184" spans="1:31">
      <c r="A184" s="39"/>
      <c r="B184">
        <f>+'Ark1'!C4079</f>
        <v>2015</v>
      </c>
      <c r="C184">
        <f>+'Ark1'!N4079</f>
        <v>160</v>
      </c>
      <c r="D184" s="3" t="s">
        <v>517</v>
      </c>
      <c r="E184">
        <f>+'Ark1'!Q4079</f>
        <v>364</v>
      </c>
      <c r="G184" s="9">
        <f>+'Ark1'!R4079</f>
        <v>1484</v>
      </c>
      <c r="I184" s="9">
        <f>+'Ark1'!S4079</f>
        <v>1484</v>
      </c>
      <c r="J184" s="96">
        <f>+'Ark1'!T4079</f>
        <v>7.311065129569414</v>
      </c>
      <c r="L184" s="96">
        <f>+'Ark1'!U4079</f>
        <v>8.6082791923832183</v>
      </c>
      <c r="M184" s="1">
        <f>+'Ark1'!W4079</f>
        <v>59.210916442048514</v>
      </c>
      <c r="O184" s="1">
        <f>+'Ark1'!AB4079</f>
        <v>4.3414711098118701</v>
      </c>
      <c r="P184" s="9">
        <f>+'Ark1'!Y4079</f>
        <v>164.94925876010777</v>
      </c>
      <c r="R184" s="1">
        <f>+'Ark1'!AA4079</f>
        <v>2.8803017662373982</v>
      </c>
      <c r="S184" s="9">
        <f>+'Ark1'!AC4079</f>
        <v>-0.29378596456014522</v>
      </c>
      <c r="T184" s="96">
        <f t="shared" si="9"/>
        <v>4.0769230769230766</v>
      </c>
      <c r="U184" s="39"/>
      <c r="V184"/>
      <c r="W184"/>
      <c r="X184" s="4"/>
      <c r="Y184"/>
      <c r="Z184"/>
      <c r="AA184"/>
      <c r="AB184"/>
      <c r="AC184"/>
      <c r="AD184"/>
      <c r="AE184"/>
    </row>
    <row r="185" spans="1:31">
      <c r="A185" s="39"/>
      <c r="B185">
        <f>+'Ark1'!C4080</f>
        <v>2015</v>
      </c>
      <c r="C185">
        <f>+'Ark1'!N4080</f>
        <v>170</v>
      </c>
      <c r="D185" s="3" t="s">
        <v>518</v>
      </c>
      <c r="E185">
        <f>+'Ark1'!Q4080</f>
        <v>335</v>
      </c>
      <c r="G185" s="9">
        <f>+'Ark1'!R4080</f>
        <v>1272</v>
      </c>
      <c r="I185" s="9">
        <f>+'Ark1'!S4080</f>
        <v>1272</v>
      </c>
      <c r="J185" s="96">
        <f>+'Ark1'!T4080</f>
        <v>6.2666272539166412</v>
      </c>
      <c r="L185" s="96">
        <f>+'Ark1'!U4080</f>
        <v>7.8300920503410447</v>
      </c>
      <c r="M185" s="1">
        <f>+'Ark1'!W4080</f>
        <v>58.841981132075496</v>
      </c>
      <c r="O185" s="1">
        <f>+'Ark1'!AB4080</f>
        <v>4.2072151083819485</v>
      </c>
      <c r="P185" s="9">
        <f>+'Ark1'!Y4080</f>
        <v>175.04418238993716</v>
      </c>
      <c r="R185" s="1">
        <f>+'Ark1'!AA4080</f>
        <v>2.8756947410098408</v>
      </c>
      <c r="S185" s="9">
        <f>+'Ark1'!AC4080</f>
        <v>-5.6832199510313277</v>
      </c>
      <c r="T185" s="96">
        <f t="shared" si="9"/>
        <v>3.7970149253731345</v>
      </c>
      <c r="U185" s="39"/>
      <c r="V185"/>
      <c r="W185"/>
      <c r="X185" s="4"/>
      <c r="Y185"/>
      <c r="Z185"/>
      <c r="AA185"/>
      <c r="AB185"/>
      <c r="AC185"/>
      <c r="AD185"/>
      <c r="AE185"/>
    </row>
    <row r="186" spans="1:31">
      <c r="A186" s="39"/>
      <c r="B186">
        <f>+'Ark1'!C4081</f>
        <v>2015</v>
      </c>
      <c r="C186">
        <f>+'Ark1'!N4081</f>
        <v>180</v>
      </c>
      <c r="D186" s="3" t="s">
        <v>519</v>
      </c>
      <c r="E186">
        <f>+'Ark1'!Q4081</f>
        <v>328</v>
      </c>
      <c r="G186" s="9">
        <f>+'Ark1'!R4081</f>
        <v>949</v>
      </c>
      <c r="I186" s="9">
        <f>+'Ark1'!S4081</f>
        <v>949</v>
      </c>
      <c r="J186" s="96">
        <f>+'Ark1'!T4081</f>
        <v>4.6753374716720879</v>
      </c>
      <c r="L186" s="96">
        <f>+'Ark1'!U4081</f>
        <v>6.1716427951338559</v>
      </c>
      <c r="M186" s="1">
        <f>+'Ark1'!W4081</f>
        <v>57.527924130663855</v>
      </c>
      <c r="O186" s="1">
        <f>+'Ark1'!AB4081</f>
        <v>4.9843284445064624</v>
      </c>
      <c r="P186" s="9">
        <f>+'Ark1'!Y4081</f>
        <v>184.92792413066405</v>
      </c>
      <c r="R186" s="1">
        <f>+'Ark1'!AA4081</f>
        <v>2.8964296197495116</v>
      </c>
      <c r="S186" s="9">
        <f>+'Ark1'!AC4081</f>
        <v>-10.614152071201577</v>
      </c>
      <c r="T186" s="96">
        <f t="shared" ref="T186:T249" si="10">+G186/E186</f>
        <v>2.8932926829268291</v>
      </c>
      <c r="U186" s="39"/>
      <c r="V186"/>
      <c r="W186"/>
      <c r="X186" s="4"/>
      <c r="Y186"/>
      <c r="Z186"/>
      <c r="AA186"/>
      <c r="AB186"/>
      <c r="AC186"/>
      <c r="AD186"/>
      <c r="AE186"/>
    </row>
    <row r="187" spans="1:31">
      <c r="A187" s="39"/>
      <c r="B187">
        <f>+'Ark1'!C4082</f>
        <v>2015</v>
      </c>
      <c r="C187">
        <f>+'Ark1'!N4082</f>
        <v>190</v>
      </c>
      <c r="D187" s="3" t="s">
        <v>520</v>
      </c>
      <c r="E187">
        <f>+'Ark1'!Q4082</f>
        <v>270</v>
      </c>
      <c r="G187" s="9">
        <f>+'Ark1'!R4082</f>
        <v>647</v>
      </c>
      <c r="I187" s="9">
        <f>+'Ark1'!S4082</f>
        <v>647</v>
      </c>
      <c r="J187" s="96">
        <f>+'Ark1'!T4082</f>
        <v>3.1875061582421913</v>
      </c>
      <c r="L187" s="96">
        <f>+'Ark1'!U4082</f>
        <v>4.4303442239794784</v>
      </c>
      <c r="M187" s="1">
        <f>+'Ark1'!W4082</f>
        <v>56.491499227202461</v>
      </c>
      <c r="O187" s="1">
        <f>+'Ark1'!AB4082</f>
        <v>4.9594496699713666</v>
      </c>
      <c r="P187" s="9">
        <f>+'Ark1'!Y4082</f>
        <v>194.71576506955171</v>
      </c>
      <c r="R187" s="1">
        <f>+'Ark1'!AA4082</f>
        <v>2.8496479340846688</v>
      </c>
      <c r="S187" s="9">
        <f>+'Ark1'!AC4082</f>
        <v>-10.42464115647471</v>
      </c>
      <c r="T187" s="96">
        <f t="shared" si="10"/>
        <v>2.3962962962962964</v>
      </c>
      <c r="U187" s="39"/>
      <c r="V187"/>
      <c r="W187"/>
      <c r="X187" s="4"/>
      <c r="Y187"/>
      <c r="Z187"/>
      <c r="AA187"/>
      <c r="AB187"/>
      <c r="AC187"/>
      <c r="AD187"/>
      <c r="AE187"/>
    </row>
    <row r="188" spans="1:31">
      <c r="A188" s="39"/>
      <c r="B188">
        <f>+'Ark1'!C4083</f>
        <v>2015</v>
      </c>
      <c r="C188">
        <f>+'Ark1'!N4083</f>
        <v>200</v>
      </c>
      <c r="D188" s="3" t="s">
        <v>521</v>
      </c>
      <c r="E188">
        <f>+'Ark1'!Q4083</f>
        <v>206</v>
      </c>
      <c r="G188" s="9">
        <f>+'Ark1'!R4083</f>
        <v>442</v>
      </c>
      <c r="I188" s="9">
        <f>+'Ark1'!S4083</f>
        <v>442</v>
      </c>
      <c r="J188" s="96">
        <f>+'Ark1'!T4083</f>
        <v>2.1775544388609713</v>
      </c>
      <c r="L188" s="96">
        <f>+'Ark1'!U4083</f>
        <v>3.1781516658377842</v>
      </c>
      <c r="M188" s="1">
        <f>+'Ark1'!W4083</f>
        <v>54.66968325791855</v>
      </c>
      <c r="O188" s="1">
        <f>+'Ark1'!AB4083</f>
        <v>5.3501329445266412</v>
      </c>
      <c r="P188" s="9">
        <f>+'Ark1'!Y4083</f>
        <v>204.46561085972832</v>
      </c>
      <c r="R188" s="1">
        <f>+'Ark1'!AA4083</f>
        <v>2.8949078733573623</v>
      </c>
      <c r="S188" s="9">
        <f>+'Ark1'!AC4083</f>
        <v>-14.640025306493428</v>
      </c>
      <c r="T188" s="96">
        <f t="shared" si="10"/>
        <v>2.145631067961165</v>
      </c>
      <c r="U188" s="39"/>
      <c r="V188"/>
      <c r="W188"/>
      <c r="X188" s="4"/>
      <c r="Y188"/>
      <c r="Z188"/>
      <c r="AA188"/>
      <c r="AB188"/>
      <c r="AC188"/>
      <c r="AD188"/>
      <c r="AE188"/>
    </row>
    <row r="189" spans="1:31">
      <c r="A189" s="39"/>
      <c r="B189">
        <f>+'Ark1'!C4084</f>
        <v>2015</v>
      </c>
      <c r="C189">
        <f>+'Ark1'!N4084</f>
        <v>210</v>
      </c>
      <c r="D189" s="3" t="s">
        <v>522</v>
      </c>
      <c r="E189">
        <f>+'Ark1'!Q4084</f>
        <v>162</v>
      </c>
      <c r="G189" s="9">
        <f>+'Ark1'!R4084</f>
        <v>264</v>
      </c>
      <c r="I189" s="9">
        <f>+'Ark1'!S4084</f>
        <v>264</v>
      </c>
      <c r="J189" s="96">
        <f>+'Ark1'!T4084</f>
        <v>1.3006207508128877</v>
      </c>
      <c r="L189" s="96">
        <f>+'Ark1'!U4084</f>
        <v>1.991165271637372</v>
      </c>
      <c r="M189" s="1">
        <f>+'Ark1'!W4084</f>
        <v>53.469696969696962</v>
      </c>
      <c r="O189" s="1">
        <f>+'Ark1'!AB4084</f>
        <v>5.3327737309723124</v>
      </c>
      <c r="P189" s="9">
        <f>+'Ark1'!Y4084</f>
        <v>214.4723484848484</v>
      </c>
      <c r="R189" s="1">
        <f>+'Ark1'!AA4084</f>
        <v>2.877438454668432</v>
      </c>
      <c r="S189" s="9">
        <f>+'Ark1'!AC4084</f>
        <v>-0.73737722335198497</v>
      </c>
      <c r="T189" s="96">
        <f t="shared" si="10"/>
        <v>1.6296296296296295</v>
      </c>
      <c r="U189" s="39"/>
      <c r="V189"/>
      <c r="W189"/>
      <c r="X189" s="4"/>
      <c r="Y189"/>
      <c r="Z189"/>
      <c r="AA189"/>
      <c r="AB189"/>
      <c r="AC189"/>
      <c r="AD189"/>
      <c r="AE189"/>
    </row>
    <row r="190" spans="1:31">
      <c r="A190" s="39"/>
      <c r="B190">
        <f>+'Ark1'!C4085</f>
        <v>2015</v>
      </c>
      <c r="C190">
        <f>+'Ark1'!N4085</f>
        <v>220</v>
      </c>
      <c r="D190" s="3" t="s">
        <v>523</v>
      </c>
      <c r="E190">
        <f>+'Ark1'!Q4085</f>
        <v>95</v>
      </c>
      <c r="G190" s="9">
        <f>+'Ark1'!R4085</f>
        <v>123</v>
      </c>
      <c r="I190" s="9">
        <f>+'Ark1'!S4085</f>
        <v>123</v>
      </c>
      <c r="J190" s="96">
        <f>+'Ark1'!T4085</f>
        <v>0.60597103162873167</v>
      </c>
      <c r="L190" s="96">
        <f>+'Ark1'!U4085</f>
        <v>0.97119977864648932</v>
      </c>
      <c r="M190" s="1">
        <f>+'Ark1'!W4085</f>
        <v>51.72357723577236</v>
      </c>
      <c r="O190" s="1">
        <f>+'Ark1'!AB4085</f>
        <v>5.8034203721936146</v>
      </c>
      <c r="P190" s="9">
        <f>+'Ark1'!Y4085</f>
        <v>224.52845528455276</v>
      </c>
      <c r="R190" s="1">
        <f>+'Ark1'!AA4085</f>
        <v>2.8609089557156833</v>
      </c>
      <c r="S190" s="9">
        <f>+'Ark1'!AC4085</f>
        <v>-7.924513673989976</v>
      </c>
      <c r="T190" s="96">
        <f t="shared" si="10"/>
        <v>1.2947368421052632</v>
      </c>
      <c r="U190" s="39"/>
      <c r="V190"/>
      <c r="W190"/>
      <c r="X190" s="4"/>
      <c r="Y190"/>
      <c r="Z190"/>
      <c r="AA190"/>
      <c r="AB190"/>
      <c r="AC190"/>
      <c r="AD190"/>
      <c r="AE190"/>
    </row>
    <row r="191" spans="1:31">
      <c r="A191" s="39"/>
      <c r="B191">
        <f>+'Ark1'!C4086</f>
        <v>2015</v>
      </c>
      <c r="C191">
        <f>+'Ark1'!N4086</f>
        <v>230</v>
      </c>
      <c r="D191" s="3" t="s">
        <v>524</v>
      </c>
      <c r="E191">
        <f>+'Ark1'!Q4086</f>
        <v>83</v>
      </c>
      <c r="G191" s="9">
        <f>+'Ark1'!R4086</f>
        <v>108</v>
      </c>
      <c r="I191" s="9">
        <f>+'Ark1'!S4086</f>
        <v>108</v>
      </c>
      <c r="J191" s="96">
        <f>+'Ark1'!T4086</f>
        <v>0.53207212533254511</v>
      </c>
      <c r="L191" s="96">
        <f>+'Ark1'!U4086</f>
        <v>0.91895959067606015</v>
      </c>
      <c r="M191" s="1">
        <f>+'Ark1'!W4086</f>
        <v>47.268518518518519</v>
      </c>
      <c r="O191" s="1">
        <f>+'Ark1'!AB4086</f>
        <v>6.6466456055075218</v>
      </c>
      <c r="P191" s="9">
        <f>+'Ark1'!Y4086</f>
        <v>241.95833333333343</v>
      </c>
      <c r="R191" s="1">
        <f>+'Ark1'!AA4086</f>
        <v>10.610225021174571</v>
      </c>
      <c r="S191" s="9">
        <f>+'Ark1'!AC4086</f>
        <v>-19.654794600803445</v>
      </c>
      <c r="T191" s="96">
        <f t="shared" si="10"/>
        <v>1.3012048192771084</v>
      </c>
      <c r="U191" s="39"/>
      <c r="V191"/>
      <c r="W191"/>
      <c r="X191" s="4"/>
      <c r="Y191"/>
      <c r="Z191"/>
      <c r="AA191"/>
      <c r="AB191"/>
      <c r="AC191"/>
      <c r="AD191"/>
      <c r="AE191"/>
    </row>
    <row r="192" spans="1:31">
      <c r="A192" s="39"/>
      <c r="B192">
        <f>+'Ark1'!C4087</f>
        <v>2014</v>
      </c>
      <c r="C192">
        <f>+'Ark1'!N4087</f>
        <v>60</v>
      </c>
      <c r="D192" s="3" t="s">
        <v>525</v>
      </c>
      <c r="E192">
        <f>+'Ark1'!Q4087</f>
        <v>11</v>
      </c>
      <c r="G192" s="9">
        <f>+'Ark1'!R4087</f>
        <v>16</v>
      </c>
      <c r="I192" s="9">
        <f>+'Ark1'!S4087</f>
        <v>16</v>
      </c>
      <c r="J192" s="96">
        <f>+'Ark1'!T4087</f>
        <v>8.0462660296706012E-2</v>
      </c>
      <c r="L192" s="96">
        <f>+'Ark1'!U4087</f>
        <v>3.5675788241247557E-2</v>
      </c>
      <c r="M192" s="1">
        <f>+'Ark1'!W4087</f>
        <v>62</v>
      </c>
      <c r="O192" s="1">
        <f>+'Ark1'!AB4087</f>
        <v>2.5248762345905194</v>
      </c>
      <c r="P192" s="9">
        <f>+'Ark1'!Y4087</f>
        <v>63.493749999999999</v>
      </c>
      <c r="R192" s="1">
        <f>+'Ark1'!AA4087</f>
        <v>7.4555741521026482</v>
      </c>
      <c r="S192" s="9">
        <f>+'Ark1'!AC4087</f>
        <v>51.794474024782609</v>
      </c>
      <c r="T192" s="96">
        <f t="shared" si="10"/>
        <v>1.4545454545454546</v>
      </c>
      <c r="U192" s="39"/>
      <c r="V192"/>
      <c r="W192"/>
      <c r="X192" s="4"/>
      <c r="Y192"/>
      <c r="Z192"/>
      <c r="AA192"/>
      <c r="AB192"/>
      <c r="AC192"/>
      <c r="AD192"/>
      <c r="AE192"/>
    </row>
    <row r="193" spans="1:31">
      <c r="A193" s="39"/>
      <c r="B193" s="47">
        <f>+'Ark1'!C4088</f>
        <v>2014</v>
      </c>
      <c r="C193" s="47">
        <f>+'Ark1'!N4088</f>
        <v>70</v>
      </c>
      <c r="D193" s="48" t="s">
        <v>509</v>
      </c>
      <c r="E193" s="47">
        <f>+'Ark1'!Q4088</f>
        <v>35</v>
      </c>
      <c r="F193" s="47"/>
      <c r="G193" s="65">
        <f>+'Ark1'!R4088</f>
        <v>56</v>
      </c>
      <c r="H193" s="47"/>
      <c r="I193" s="65">
        <f>+'Ark1'!S4088</f>
        <v>56</v>
      </c>
      <c r="J193" s="101">
        <f>+'Ark1'!T4088</f>
        <v>0.28161931103847121</v>
      </c>
      <c r="K193" s="47"/>
      <c r="L193" s="101">
        <f>+'Ark1'!U4088</f>
        <v>0.15073099546124899</v>
      </c>
      <c r="M193" s="49">
        <f>+'Ark1'!W4088</f>
        <v>62.821428571428562</v>
      </c>
      <c r="N193" s="101"/>
      <c r="O193" s="49">
        <f>+'Ark1'!AB4088</f>
        <v>1.90962919789942</v>
      </c>
      <c r="P193" s="65">
        <f>+'Ark1'!Y4088</f>
        <v>76.646428571428615</v>
      </c>
      <c r="Q193" s="47"/>
      <c r="R193" s="49">
        <f>+'Ark1'!AA4088</f>
        <v>2.8494337962450871</v>
      </c>
      <c r="S193" s="65">
        <f>+'Ark1'!AC4088</f>
        <v>-8.5114307272625442</v>
      </c>
      <c r="T193" s="101">
        <f t="shared" si="10"/>
        <v>1.6</v>
      </c>
      <c r="U193" s="39"/>
      <c r="V193"/>
      <c r="W193"/>
      <c r="X193" s="4"/>
      <c r="Y193"/>
      <c r="Z193"/>
      <c r="AA193"/>
      <c r="AB193"/>
      <c r="AC193"/>
      <c r="AD193"/>
      <c r="AE193"/>
    </row>
    <row r="194" spans="1:31">
      <c r="A194" s="39"/>
      <c r="B194" s="47">
        <f>+'Ark1'!C4089</f>
        <v>2014</v>
      </c>
      <c r="C194" s="47">
        <f>+'Ark1'!N4089</f>
        <v>80</v>
      </c>
      <c r="D194" s="48" t="s">
        <v>510</v>
      </c>
      <c r="E194" s="47">
        <f>+'Ark1'!Q4089</f>
        <v>82</v>
      </c>
      <c r="F194" s="47"/>
      <c r="G194" s="65">
        <f>+'Ark1'!R4089</f>
        <v>154</v>
      </c>
      <c r="H194" s="47"/>
      <c r="I194" s="65">
        <f>+'Ark1'!S4089</f>
        <v>151</v>
      </c>
      <c r="J194" s="101">
        <f>+'Ark1'!T4089</f>
        <v>0.77445310535579548</v>
      </c>
      <c r="K194" s="47"/>
      <c r="L194" s="101">
        <f>+'Ark1'!U4089</f>
        <v>0.45554318837037422</v>
      </c>
      <c r="M194" s="49">
        <f>+'Ark1'!W4089</f>
        <v>63.039735099337754</v>
      </c>
      <c r="N194" s="101"/>
      <c r="O194" s="49">
        <f>+'Ark1'!AB4089</f>
        <v>1.8552977473044163</v>
      </c>
      <c r="P194" s="65">
        <f>+'Ark1'!Y4089</f>
        <v>84.233766233766218</v>
      </c>
      <c r="Q194" s="47"/>
      <c r="R194" s="49">
        <f>+'Ark1'!AA4089</f>
        <v>2.8470758633887443</v>
      </c>
      <c r="S194" s="65">
        <f>+'Ark1'!AC4089</f>
        <v>8.1062722648410812</v>
      </c>
      <c r="T194" s="101">
        <f t="shared" si="10"/>
        <v>1.8780487804878048</v>
      </c>
      <c r="U194" s="39"/>
      <c r="V194"/>
      <c r="W194"/>
      <c r="X194" s="4"/>
      <c r="Y194"/>
      <c r="Z194"/>
      <c r="AA194"/>
      <c r="AB194"/>
      <c r="AC194"/>
      <c r="AD194"/>
      <c r="AE194"/>
    </row>
    <row r="195" spans="1:31">
      <c r="A195" s="39"/>
      <c r="B195" s="47">
        <f>+'Ark1'!C4090</f>
        <v>2014</v>
      </c>
      <c r="C195" s="47">
        <f>+'Ark1'!N4090</f>
        <v>90</v>
      </c>
      <c r="D195" s="48" t="s">
        <v>511</v>
      </c>
      <c r="E195" s="47">
        <f>+'Ark1'!Q4090</f>
        <v>153</v>
      </c>
      <c r="F195" s="47"/>
      <c r="G195" s="65">
        <f>+'Ark1'!R4090</f>
        <v>393</v>
      </c>
      <c r="H195" s="47"/>
      <c r="I195" s="65">
        <f>+'Ark1'!S4090</f>
        <v>390</v>
      </c>
      <c r="J195" s="101">
        <f>+'Ark1'!T4090</f>
        <v>1.9763640935378424</v>
      </c>
      <c r="K195" s="47"/>
      <c r="L195" s="101">
        <f>+'Ark1'!U4090</f>
        <v>1.3077833023334298</v>
      </c>
      <c r="M195" s="49">
        <f>+'Ark1'!W4090</f>
        <v>62.415384615384603</v>
      </c>
      <c r="N195" s="101"/>
      <c r="O195" s="49">
        <f>+'Ark1'!AB4090</f>
        <v>2.9135878368156556</v>
      </c>
      <c r="P195" s="65">
        <f>+'Ark1'!Y4090</f>
        <v>94.759033078880378</v>
      </c>
      <c r="Q195" s="47"/>
      <c r="R195" s="49">
        <f>+'Ark1'!AA4090</f>
        <v>2.7703528234876762</v>
      </c>
      <c r="S195" s="65">
        <f>+'Ark1'!AC4090</f>
        <v>4.1916902698228657</v>
      </c>
      <c r="T195" s="101">
        <f t="shared" si="10"/>
        <v>2.5686274509803924</v>
      </c>
      <c r="U195" s="39"/>
      <c r="V195"/>
      <c r="W195"/>
      <c r="X195" s="4"/>
      <c r="Y195"/>
      <c r="Z195"/>
      <c r="AA195"/>
      <c r="AB195"/>
      <c r="AC195"/>
      <c r="AD195"/>
      <c r="AE195"/>
    </row>
    <row r="196" spans="1:31">
      <c r="A196" s="39"/>
      <c r="B196" s="47">
        <f>+'Ark1'!C4091</f>
        <v>2014</v>
      </c>
      <c r="C196" s="47">
        <f>+'Ark1'!N4091</f>
        <v>100</v>
      </c>
      <c r="D196" s="48" t="s">
        <v>486</v>
      </c>
      <c r="E196" s="47">
        <f>+'Ark1'!Q4091</f>
        <v>438</v>
      </c>
      <c r="F196" s="47"/>
      <c r="G196" s="65">
        <f>+'Ark1'!R4091</f>
        <v>1851</v>
      </c>
      <c r="H196" s="47"/>
      <c r="I196" s="65">
        <f>+'Ark1'!S4091</f>
        <v>1847</v>
      </c>
      <c r="J196" s="101">
        <f>+'Ark1'!T4091</f>
        <v>9.3085240130751838</v>
      </c>
      <c r="K196" s="47"/>
      <c r="L196" s="101">
        <f>+'Ark1'!U4091</f>
        <v>6.9297031752645593</v>
      </c>
      <c r="M196" s="49">
        <f>+'Ark1'!W4091</f>
        <v>60.685977260422298</v>
      </c>
      <c r="N196" s="101"/>
      <c r="O196" s="49">
        <f>+'Ark1'!AB4091</f>
        <v>3.0775807734186862</v>
      </c>
      <c r="P196" s="65">
        <f>+'Ark1'!Y4091</f>
        <v>106.60696920583472</v>
      </c>
      <c r="Q196" s="47"/>
      <c r="R196" s="49">
        <f>+'Ark1'!AA4091</f>
        <v>2.4924992647040871</v>
      </c>
      <c r="S196" s="65">
        <f>+'Ark1'!AC4091</f>
        <v>-25.902920374284456</v>
      </c>
      <c r="T196" s="101">
        <f t="shared" si="10"/>
        <v>4.2260273972602738</v>
      </c>
      <c r="U196" s="39"/>
      <c r="V196"/>
      <c r="W196"/>
      <c r="X196" s="4"/>
      <c r="Y196"/>
      <c r="Z196"/>
      <c r="AA196"/>
      <c r="AB196"/>
      <c r="AC196"/>
      <c r="AD196"/>
      <c r="AE196"/>
    </row>
    <row r="197" spans="1:31">
      <c r="A197" s="39"/>
      <c r="B197" s="47">
        <f>+'Ark1'!C4092</f>
        <v>2014</v>
      </c>
      <c r="C197" s="47">
        <f>+'Ark1'!N4092</f>
        <v>110</v>
      </c>
      <c r="D197" s="48" t="s">
        <v>512</v>
      </c>
      <c r="E197" s="47">
        <f>+'Ark1'!Q4092</f>
        <v>588</v>
      </c>
      <c r="F197" s="47"/>
      <c r="G197" s="65">
        <f>+'Ark1'!R4092</f>
        <v>3378</v>
      </c>
      <c r="H197" s="47"/>
      <c r="I197" s="65">
        <f>+'Ark1'!S4092</f>
        <v>3371</v>
      </c>
      <c r="J197" s="101">
        <f>+'Ark1'!T4092</f>
        <v>16.987679155142072</v>
      </c>
      <c r="K197" s="47"/>
      <c r="L197" s="101">
        <f>+'Ark1'!U4092</f>
        <v>13.561926675175664</v>
      </c>
      <c r="M197" s="49">
        <f>+'Ark1'!W4092</f>
        <v>60.188668051023427</v>
      </c>
      <c r="N197" s="101"/>
      <c r="O197" s="49">
        <f>+'Ark1'!AB4092</f>
        <v>3.2390200677936054</v>
      </c>
      <c r="P197" s="65">
        <f>+'Ark1'!Y4092</f>
        <v>114.32445233866228</v>
      </c>
      <c r="Q197" s="47"/>
      <c r="R197" s="49">
        <f>+'Ark1'!AA4092</f>
        <v>2.8844129463021222</v>
      </c>
      <c r="S197" s="65">
        <f>+'Ark1'!AC4092</f>
        <v>8.7894517563323298</v>
      </c>
      <c r="T197" s="101">
        <f t="shared" si="10"/>
        <v>5.7448979591836737</v>
      </c>
      <c r="U197" s="39"/>
      <c r="V197"/>
      <c r="W197"/>
      <c r="X197" s="4"/>
      <c r="Y197"/>
      <c r="Z197"/>
      <c r="AA197"/>
      <c r="AB197"/>
      <c r="AC197"/>
      <c r="AD197"/>
      <c r="AE197"/>
    </row>
    <row r="198" spans="1:31">
      <c r="A198" s="39"/>
      <c r="B198" s="47">
        <f>+'Ark1'!C4093</f>
        <v>2014</v>
      </c>
      <c r="C198" s="47">
        <f>+'Ark1'!N4093</f>
        <v>120</v>
      </c>
      <c r="D198" s="48" t="s">
        <v>513</v>
      </c>
      <c r="E198" s="47">
        <f>+'Ark1'!Q4093</f>
        <v>484</v>
      </c>
      <c r="F198" s="47"/>
      <c r="G198" s="65">
        <f>+'Ark1'!R4093</f>
        <v>2314</v>
      </c>
      <c r="H198" s="47"/>
      <c r="I198" s="65">
        <f>+'Ark1'!S4093</f>
        <v>2303</v>
      </c>
      <c r="J198" s="101">
        <f>+'Ark1'!T4093</f>
        <v>11.636912245411111</v>
      </c>
      <c r="K198" s="47"/>
      <c r="L198" s="101">
        <f>+'Ark1'!U4093</f>
        <v>10.107211731185259</v>
      </c>
      <c r="M198" s="49">
        <f>+'Ark1'!W4093</f>
        <v>60.646547980894482</v>
      </c>
      <c r="N198" s="101"/>
      <c r="O198" s="49">
        <f>+'Ark1'!AB4093</f>
        <v>3.3342060697707701</v>
      </c>
      <c r="P198" s="65">
        <f>+'Ark1'!Y4093</f>
        <v>124.37852203975783</v>
      </c>
      <c r="Q198" s="47"/>
      <c r="R198" s="49">
        <f>+'Ark1'!AA4093</f>
        <v>2.9591208984622841</v>
      </c>
      <c r="S198" s="65">
        <f>+'Ark1'!AC4093</f>
        <v>0.57343727994726579</v>
      </c>
      <c r="T198" s="101">
        <f t="shared" si="10"/>
        <v>4.7809917355371905</v>
      </c>
      <c r="U198" s="39"/>
      <c r="V198"/>
      <c r="W198"/>
      <c r="X198" s="4"/>
      <c r="Y198"/>
      <c r="Z198"/>
      <c r="AA198"/>
      <c r="AB198"/>
      <c r="AC198"/>
      <c r="AD198"/>
      <c r="AE198"/>
    </row>
    <row r="199" spans="1:31">
      <c r="A199" s="39"/>
      <c r="B199" s="47">
        <f>+'Ark1'!C4094</f>
        <v>2014</v>
      </c>
      <c r="C199" s="47">
        <f>+'Ark1'!N4094</f>
        <v>130</v>
      </c>
      <c r="D199" s="48" t="s">
        <v>514</v>
      </c>
      <c r="E199" s="47">
        <f>+'Ark1'!Q4094</f>
        <v>437</v>
      </c>
      <c r="F199" s="47"/>
      <c r="G199" s="65">
        <f>+'Ark1'!R4094</f>
        <v>2131</v>
      </c>
      <c r="H199" s="47"/>
      <c r="I199" s="65">
        <f>+'Ark1'!S4094</f>
        <v>2128</v>
      </c>
      <c r="J199" s="101">
        <f>+'Ark1'!T4094</f>
        <v>10.716620568267539</v>
      </c>
      <c r="K199" s="47"/>
      <c r="L199" s="101">
        <f>+'Ark1'!U4094</f>
        <v>10.091085811350256</v>
      </c>
      <c r="M199" s="49">
        <f>+'Ark1'!W4094</f>
        <v>60.462406015037594</v>
      </c>
      <c r="N199" s="101"/>
      <c r="O199" s="49">
        <f>+'Ark1'!AB4094</f>
        <v>3.5823418539357719</v>
      </c>
      <c r="P199" s="65">
        <f>+'Ark1'!Y4094</f>
        <v>134.84406381980273</v>
      </c>
      <c r="Q199" s="47"/>
      <c r="R199" s="49">
        <f>+'Ark1'!AA4094</f>
        <v>2.8958508618214687</v>
      </c>
      <c r="S199" s="65">
        <f>+'Ark1'!AC4094</f>
        <v>-1.3345745495381507</v>
      </c>
      <c r="T199" s="101">
        <f t="shared" si="10"/>
        <v>4.8764302059496565</v>
      </c>
      <c r="U199" s="39"/>
      <c r="V199"/>
      <c r="W199"/>
      <c r="X199" s="4"/>
      <c r="Y199"/>
      <c r="Z199"/>
      <c r="AA199"/>
      <c r="AB199"/>
      <c r="AC199"/>
      <c r="AD199"/>
      <c r="AE199"/>
    </row>
    <row r="200" spans="1:31">
      <c r="A200" s="39"/>
      <c r="B200" s="47">
        <f>+'Ark1'!C4095</f>
        <v>2014</v>
      </c>
      <c r="C200" s="47">
        <f>+'Ark1'!N4095</f>
        <v>140</v>
      </c>
      <c r="D200" s="48" t="s">
        <v>515</v>
      </c>
      <c r="E200" s="47">
        <f>+'Ark1'!Q4095</f>
        <v>410</v>
      </c>
      <c r="F200" s="47"/>
      <c r="G200" s="65">
        <f>+'Ark1'!R4095</f>
        <v>2015</v>
      </c>
      <c r="H200" s="47"/>
      <c r="I200" s="65">
        <f>+'Ark1'!S4095</f>
        <v>2015</v>
      </c>
      <c r="J200" s="101">
        <f>+'Ark1'!T4095</f>
        <v>10.133266281116418</v>
      </c>
      <c r="K200" s="47"/>
      <c r="L200" s="101">
        <f>+'Ark1'!U4095</f>
        <v>10.257883027030388</v>
      </c>
      <c r="M200" s="49">
        <f>+'Ark1'!W4095</f>
        <v>60.052109181141425</v>
      </c>
      <c r="N200" s="101"/>
      <c r="O200" s="49">
        <f>+'Ark1'!AB4095</f>
        <v>3.8007135634058207</v>
      </c>
      <c r="P200" s="65">
        <f>+'Ark1'!Y4095</f>
        <v>144.96397022332476</v>
      </c>
      <c r="Q200" s="47"/>
      <c r="R200" s="49">
        <f>+'Ark1'!AA4095</f>
        <v>2.924024236597484</v>
      </c>
      <c r="S200" s="65">
        <f>+'Ark1'!AC4095</f>
        <v>-2.9205711702921779</v>
      </c>
      <c r="T200" s="101">
        <f t="shared" si="10"/>
        <v>4.9146341463414638</v>
      </c>
      <c r="U200" s="39"/>
      <c r="V200"/>
      <c r="W200"/>
      <c r="X200" s="4"/>
      <c r="Y200"/>
      <c r="Z200"/>
      <c r="AA200"/>
      <c r="AB200"/>
      <c r="AC200"/>
      <c r="AD200"/>
      <c r="AE200"/>
    </row>
    <row r="201" spans="1:31">
      <c r="A201" s="39"/>
      <c r="B201" s="47">
        <f>+'Ark1'!C4096</f>
        <v>2014</v>
      </c>
      <c r="C201" s="47">
        <f>+'Ark1'!N4096</f>
        <v>150</v>
      </c>
      <c r="D201" s="48" t="s">
        <v>516</v>
      </c>
      <c r="E201" s="47">
        <f>+'Ark1'!Q4096</f>
        <v>416</v>
      </c>
      <c r="F201" s="47"/>
      <c r="G201" s="65">
        <f>+'Ark1'!R4096</f>
        <v>1818</v>
      </c>
      <c r="H201" s="47"/>
      <c r="I201" s="65">
        <f>+'Ark1'!S4096</f>
        <v>1815</v>
      </c>
      <c r="J201" s="101">
        <f>+'Ark1'!T4096</f>
        <v>9.1425697762132252</v>
      </c>
      <c r="K201" s="47"/>
      <c r="L201" s="101">
        <f>+'Ark1'!U4096</f>
        <v>9.8779300878866181</v>
      </c>
      <c r="M201" s="49">
        <f>+'Ark1'!W4096</f>
        <v>59.662258953168049</v>
      </c>
      <c r="N201" s="101"/>
      <c r="O201" s="49">
        <f>+'Ark1'!AB4096</f>
        <v>3.9694400614271967</v>
      </c>
      <c r="P201" s="65">
        <f>+'Ark1'!Y4096</f>
        <v>154.72106710671065</v>
      </c>
      <c r="Q201" s="47"/>
      <c r="R201" s="49">
        <f>+'Ark1'!AA4096</f>
        <v>2.8435896169101125</v>
      </c>
      <c r="S201" s="65">
        <f>+'Ark1'!AC4096</f>
        <v>-3.4188894468672948</v>
      </c>
      <c r="T201" s="101">
        <f t="shared" si="10"/>
        <v>4.3701923076923075</v>
      </c>
      <c r="U201" s="39"/>
      <c r="V201"/>
      <c r="W201"/>
      <c r="X201" s="4"/>
      <c r="Y201"/>
      <c r="Z201"/>
      <c r="AA201"/>
      <c r="AB201"/>
      <c r="AC201"/>
      <c r="AD201"/>
      <c r="AE201"/>
    </row>
    <row r="202" spans="1:31">
      <c r="A202" s="39"/>
      <c r="B202" s="47">
        <f>+'Ark1'!C4097</f>
        <v>2014</v>
      </c>
      <c r="C202" s="47">
        <f>+'Ark1'!N4097</f>
        <v>160</v>
      </c>
      <c r="D202" s="48" t="s">
        <v>517</v>
      </c>
      <c r="E202" s="47">
        <f>+'Ark1'!Q4097</f>
        <v>383</v>
      </c>
      <c r="F202" s="47"/>
      <c r="G202" s="65">
        <f>+'Ark1'!R4097</f>
        <v>1551</v>
      </c>
      <c r="H202" s="47"/>
      <c r="I202" s="65">
        <f>+'Ark1'!S4097</f>
        <v>1548</v>
      </c>
      <c r="J202" s="101">
        <f>+'Ark1'!T4097</f>
        <v>7.7998491325119392</v>
      </c>
      <c r="K202" s="47"/>
      <c r="L202" s="101">
        <f>+'Ark1'!U4097</f>
        <v>8.9674442190491241</v>
      </c>
      <c r="M202" s="49">
        <f>+'Ark1'!W4097</f>
        <v>59.049741602067186</v>
      </c>
      <c r="N202" s="101"/>
      <c r="O202" s="49">
        <f>+'Ark1'!AB4097</f>
        <v>4.3604673652974659</v>
      </c>
      <c r="P202" s="65">
        <f>+'Ark1'!Y4097</f>
        <v>164.63958736299142</v>
      </c>
      <c r="Q202" s="47"/>
      <c r="R202" s="49">
        <f>+'Ark1'!AA4097</f>
        <v>2.8889115737386009</v>
      </c>
      <c r="S202" s="65">
        <f>+'Ark1'!AC4097</f>
        <v>-1.8775049936553063</v>
      </c>
      <c r="T202" s="101">
        <f t="shared" si="10"/>
        <v>4.0496083550913839</v>
      </c>
      <c r="U202" s="39"/>
      <c r="V202"/>
      <c r="W202"/>
      <c r="X202" s="4"/>
      <c r="Y202"/>
      <c r="Z202"/>
      <c r="AA202"/>
      <c r="AB202"/>
      <c r="AC202"/>
      <c r="AD202"/>
      <c r="AE202"/>
    </row>
    <row r="203" spans="1:31">
      <c r="A203" s="39"/>
      <c r="B203" s="47">
        <f>+'Ark1'!C4098</f>
        <v>2014</v>
      </c>
      <c r="C203" s="47">
        <f>+'Ark1'!N4098</f>
        <v>170</v>
      </c>
      <c r="D203" s="48" t="s">
        <v>518</v>
      </c>
      <c r="E203" s="47">
        <f>+'Ark1'!Q4098</f>
        <v>367</v>
      </c>
      <c r="F203" s="47"/>
      <c r="G203" s="65">
        <f>+'Ark1'!R4098</f>
        <v>1334</v>
      </c>
      <c r="H203" s="47"/>
      <c r="I203" s="65">
        <f>+'Ark1'!S4098</f>
        <v>1333</v>
      </c>
      <c r="J203" s="101">
        <f>+'Ark1'!T4098</f>
        <v>6.7085743022378672</v>
      </c>
      <c r="K203" s="47"/>
      <c r="L203" s="101">
        <f>+'Ark1'!U4098</f>
        <v>8.1855583468052391</v>
      </c>
      <c r="M203" s="49">
        <f>+'Ark1'!W4098</f>
        <v>58.269317329332353</v>
      </c>
      <c r="N203" s="101"/>
      <c r="O203" s="49">
        <f>+'Ark1'!AB4098</f>
        <v>4.693318987652269</v>
      </c>
      <c r="P203" s="65">
        <f>+'Ark1'!Y4098</f>
        <v>174.7309595202394</v>
      </c>
      <c r="Q203" s="47"/>
      <c r="R203" s="49">
        <f>+'Ark1'!AA4098</f>
        <v>2.8511246316835646</v>
      </c>
      <c r="S203" s="65">
        <f>+'Ark1'!AC4098</f>
        <v>-11.80663889482082</v>
      </c>
      <c r="T203" s="101">
        <f t="shared" si="10"/>
        <v>3.6348773841961854</v>
      </c>
      <c r="U203" s="39"/>
      <c r="V203"/>
      <c r="W203"/>
      <c r="X203" s="4"/>
      <c r="Y203"/>
      <c r="Z203"/>
      <c r="AA203"/>
      <c r="AB203"/>
      <c r="AC203"/>
      <c r="AD203"/>
      <c r="AE203"/>
    </row>
    <row r="204" spans="1:31">
      <c r="A204" s="39"/>
      <c r="B204" s="47">
        <f>+'Ark1'!C4099</f>
        <v>2014</v>
      </c>
      <c r="C204" s="47">
        <f>+'Ark1'!N4099</f>
        <v>180</v>
      </c>
      <c r="D204" s="48" t="s">
        <v>519</v>
      </c>
      <c r="E204" s="47">
        <f>+'Ark1'!Q4099</f>
        <v>355</v>
      </c>
      <c r="F204" s="47"/>
      <c r="G204" s="65">
        <f>+'Ark1'!R4099</f>
        <v>1042</v>
      </c>
      <c r="H204" s="47"/>
      <c r="I204" s="65">
        <f>+'Ark1'!S4099</f>
        <v>1042</v>
      </c>
      <c r="J204" s="101">
        <f>+'Ark1'!T4099</f>
        <v>5.2401307518229805</v>
      </c>
      <c r="K204" s="47"/>
      <c r="L204" s="101">
        <f>+'Ark1'!U4099</f>
        <v>6.7634994440034317</v>
      </c>
      <c r="M204" s="49">
        <f>+'Ark1'!W4099</f>
        <v>57.496161228406912</v>
      </c>
      <c r="N204" s="101"/>
      <c r="O204" s="49">
        <f>+'Ark1'!AB4099</f>
        <v>4.651015269523965</v>
      </c>
      <c r="P204" s="65">
        <f>+'Ark1'!Y4099</f>
        <v>184.83368522072936</v>
      </c>
      <c r="Q204" s="47"/>
      <c r="R204" s="49">
        <f>+'Ark1'!AA4099</f>
        <v>2.8176179428830004</v>
      </c>
      <c r="S204" s="65">
        <f>+'Ark1'!AC4099</f>
        <v>-9.2625274460867519</v>
      </c>
      <c r="T204" s="101">
        <f t="shared" si="10"/>
        <v>2.9352112676056339</v>
      </c>
      <c r="U204" s="39"/>
      <c r="V204"/>
      <c r="W204"/>
      <c r="X204" s="4"/>
      <c r="Y204"/>
      <c r="Z204"/>
      <c r="AA204"/>
      <c r="AB204"/>
      <c r="AC204"/>
      <c r="AD204"/>
      <c r="AE204"/>
    </row>
    <row r="205" spans="1:31">
      <c r="A205" s="39"/>
      <c r="B205" s="47">
        <f>+'Ark1'!C4100</f>
        <v>2014</v>
      </c>
      <c r="C205" s="47">
        <f>+'Ark1'!N4100</f>
        <v>190</v>
      </c>
      <c r="D205" s="48" t="s">
        <v>520</v>
      </c>
      <c r="E205" s="47">
        <f>+'Ark1'!Q4100</f>
        <v>290</v>
      </c>
      <c r="F205" s="47"/>
      <c r="G205" s="65">
        <f>+'Ark1'!R4100</f>
        <v>758</v>
      </c>
      <c r="H205" s="47"/>
      <c r="I205" s="65">
        <f>+'Ark1'!S4100</f>
        <v>758</v>
      </c>
      <c r="J205" s="101">
        <f>+'Ark1'!T4100</f>
        <v>3.8119185315564494</v>
      </c>
      <c r="K205" s="47"/>
      <c r="L205" s="101">
        <f>+'Ark1'!U4100</f>
        <v>5.1825447453012465</v>
      </c>
      <c r="M205" s="49">
        <f>+'Ark1'!W4100</f>
        <v>55.813984168865439</v>
      </c>
      <c r="N205" s="101"/>
      <c r="O205" s="49">
        <f>+'Ark1'!AB4100</f>
        <v>5.0016846459870248</v>
      </c>
      <c r="P205" s="65">
        <f>+'Ark1'!Y4100</f>
        <v>194.6934036939314</v>
      </c>
      <c r="Q205" s="47"/>
      <c r="R205" s="49">
        <f>+'Ark1'!AA4100</f>
        <v>2.8839348986026487</v>
      </c>
      <c r="S205" s="65">
        <f>+'Ark1'!AC4100</f>
        <v>-5.2820638168893854</v>
      </c>
      <c r="T205" s="101">
        <f t="shared" si="10"/>
        <v>2.613793103448276</v>
      </c>
      <c r="U205" s="39"/>
      <c r="V205"/>
      <c r="W205"/>
      <c r="X205" s="4"/>
      <c r="Y205"/>
      <c r="Z205"/>
      <c r="AA205"/>
      <c r="AB205"/>
      <c r="AC205"/>
      <c r="AD205"/>
      <c r="AE205"/>
    </row>
    <row r="206" spans="1:31">
      <c r="A206" s="39"/>
      <c r="B206" s="47">
        <f>+'Ark1'!C4101</f>
        <v>2014</v>
      </c>
      <c r="C206" s="47">
        <f>+'Ark1'!N4101</f>
        <v>200</v>
      </c>
      <c r="D206" s="48" t="s">
        <v>521</v>
      </c>
      <c r="E206" s="47">
        <f>+'Ark1'!Q4101</f>
        <v>218</v>
      </c>
      <c r="F206" s="47"/>
      <c r="G206" s="65">
        <f>+'Ark1'!R4101</f>
        <v>459</v>
      </c>
      <c r="H206" s="47"/>
      <c r="I206" s="65">
        <f>+'Ark1'!S4101</f>
        <v>458</v>
      </c>
      <c r="J206" s="101">
        <f>+'Ark1'!T4101</f>
        <v>2.3082725672617554</v>
      </c>
      <c r="K206" s="47"/>
      <c r="L206" s="101">
        <f>+'Ark1'!U4101</f>
        <v>3.2898983508683401</v>
      </c>
      <c r="M206" s="49">
        <f>+'Ark1'!W4101</f>
        <v>55.233624454148483</v>
      </c>
      <c r="N206" s="101"/>
      <c r="O206" s="49">
        <f>+'Ark1'!AB4101</f>
        <v>5.2246481219985892</v>
      </c>
      <c r="P206" s="65">
        <f>+'Ark1'!Y4101</f>
        <v>204.10196078431369</v>
      </c>
      <c r="Q206" s="47"/>
      <c r="R206" s="49">
        <f>+'Ark1'!AA4101</f>
        <v>2.8771279795492459</v>
      </c>
      <c r="S206" s="65">
        <f>+'Ark1'!AC4101</f>
        <v>-7.4251153463425794</v>
      </c>
      <c r="T206" s="101">
        <f t="shared" si="10"/>
        <v>2.1055045871559632</v>
      </c>
      <c r="U206" s="39"/>
      <c r="V206"/>
      <c r="W206"/>
      <c r="X206" s="4"/>
      <c r="Y206"/>
      <c r="Z206"/>
      <c r="AA206"/>
      <c r="AB206"/>
      <c r="AC206"/>
      <c r="AD206"/>
      <c r="AE206"/>
    </row>
    <row r="207" spans="1:31">
      <c r="A207" s="39"/>
      <c r="B207" s="47">
        <f>+'Ark1'!C4102</f>
        <v>2014</v>
      </c>
      <c r="C207" s="47">
        <f>+'Ark1'!N4102</f>
        <v>210</v>
      </c>
      <c r="D207" s="48" t="s">
        <v>522</v>
      </c>
      <c r="E207" s="47">
        <f>+'Ark1'!Q4102</f>
        <v>192</v>
      </c>
      <c r="F207" s="47"/>
      <c r="G207" s="65">
        <f>+'Ark1'!R4102</f>
        <v>301</v>
      </c>
      <c r="H207" s="47"/>
      <c r="I207" s="65">
        <f>+'Ark1'!S4102</f>
        <v>301</v>
      </c>
      <c r="J207" s="101">
        <f>+'Ark1'!T4102</f>
        <v>1.5137037968317828</v>
      </c>
      <c r="K207" s="47"/>
      <c r="L207" s="101">
        <f>+'Ark1'!U4102</f>
        <v>2.2695019770230238</v>
      </c>
      <c r="M207" s="49">
        <f>+'Ark1'!W4102</f>
        <v>53.21926910299004</v>
      </c>
      <c r="N207" s="101"/>
      <c r="O207" s="49">
        <f>+'Ark1'!AB4102</f>
        <v>5.2743749103590609</v>
      </c>
      <c r="P207" s="65">
        <f>+'Ark1'!Y4102</f>
        <v>214.70465116279064</v>
      </c>
      <c r="Q207" s="47"/>
      <c r="R207" s="49">
        <f>+'Ark1'!AA4102</f>
        <v>2.8615642217636381</v>
      </c>
      <c r="S207" s="65">
        <f>+'Ark1'!AC4102</f>
        <v>-12.613015232153748</v>
      </c>
      <c r="T207" s="101">
        <f t="shared" si="10"/>
        <v>1.5677083333333333</v>
      </c>
      <c r="U207" s="39"/>
      <c r="V207"/>
      <c r="W207"/>
      <c r="X207" s="4"/>
      <c r="Y207"/>
      <c r="Z207"/>
      <c r="AA207"/>
      <c r="AB207"/>
      <c r="AC207"/>
      <c r="AD207"/>
      <c r="AE207"/>
    </row>
    <row r="208" spans="1:31">
      <c r="A208" s="39"/>
      <c r="B208" s="47">
        <f>+'Ark1'!C4103</f>
        <v>2014</v>
      </c>
      <c r="C208" s="47">
        <f>+'Ark1'!N4103</f>
        <v>220</v>
      </c>
      <c r="D208" s="48" t="s">
        <v>523</v>
      </c>
      <c r="E208" s="47">
        <f>+'Ark1'!Q4103</f>
        <v>111</v>
      </c>
      <c r="F208" s="47"/>
      <c r="G208" s="65">
        <f>+'Ark1'!R4103</f>
        <v>172</v>
      </c>
      <c r="H208" s="47"/>
      <c r="I208" s="65">
        <f>+'Ark1'!S4103</f>
        <v>172</v>
      </c>
      <c r="J208" s="101">
        <f>+'Ark1'!T4103</f>
        <v>0.86497359818959008</v>
      </c>
      <c r="K208" s="47"/>
      <c r="L208" s="101">
        <f>+'Ark1'!U4103</f>
        <v>1.3558169111102578</v>
      </c>
      <c r="M208" s="49">
        <f>+'Ark1'!W4103</f>
        <v>50.941860465116257</v>
      </c>
      <c r="N208" s="101"/>
      <c r="O208" s="49">
        <f>+'Ark1'!AB4103</f>
        <v>5.9773888893076457</v>
      </c>
      <c r="P208" s="65">
        <f>+'Ark1'!Y4103</f>
        <v>224.46569767441872</v>
      </c>
      <c r="Q208" s="47"/>
      <c r="R208" s="49">
        <f>+'Ark1'!AA4103</f>
        <v>2.7406157179086041</v>
      </c>
      <c r="S208" s="65">
        <f>+'Ark1'!AC4103</f>
        <v>-20.113983036446157</v>
      </c>
      <c r="T208" s="101">
        <f t="shared" si="10"/>
        <v>1.5495495495495495</v>
      </c>
      <c r="U208" s="39"/>
      <c r="V208"/>
      <c r="W208"/>
      <c r="X208" s="4"/>
      <c r="Y208"/>
      <c r="Z208"/>
      <c r="AA208"/>
      <c r="AB208"/>
      <c r="AC208"/>
      <c r="AD208"/>
      <c r="AE208"/>
    </row>
    <row r="209" spans="1:31">
      <c r="A209" s="39"/>
      <c r="B209" s="47">
        <f>+'Ark1'!C4104</f>
        <v>2014</v>
      </c>
      <c r="C209" s="47">
        <f>+'Ark1'!N4104</f>
        <v>230</v>
      </c>
      <c r="D209" s="48" t="s">
        <v>524</v>
      </c>
      <c r="E209" s="47">
        <f>+'Ark1'!Q4104</f>
        <v>84</v>
      </c>
      <c r="F209" s="47"/>
      <c r="G209" s="65">
        <f>+'Ark1'!R4104</f>
        <v>142</v>
      </c>
      <c r="H209" s="47"/>
      <c r="I209" s="65">
        <f>+'Ark1'!S4104</f>
        <v>142</v>
      </c>
      <c r="J209" s="101">
        <f>+'Ark1'!T4104</f>
        <v>0.71410611013326641</v>
      </c>
      <c r="K209" s="47"/>
      <c r="L209" s="101">
        <f>+'Ark1'!U4104</f>
        <v>1.2102622235402971</v>
      </c>
      <c r="M209" s="49">
        <f>+'Ark1'!W4104</f>
        <v>48.563380281690144</v>
      </c>
      <c r="N209" s="101"/>
      <c r="O209" s="49">
        <f>+'Ark1'!AB4104</f>
        <v>7.0075058237200016</v>
      </c>
      <c r="P209" s="65">
        <f>+'Ark1'!Y4104</f>
        <v>242.69929577464791</v>
      </c>
      <c r="Q209" s="47"/>
      <c r="R209" s="49">
        <f>+'Ark1'!AA4104</f>
        <v>11.102680151491402</v>
      </c>
      <c r="S209" s="65">
        <f>+'Ark1'!AC4104</f>
        <v>-27.388411530807545</v>
      </c>
      <c r="T209" s="101">
        <f t="shared" si="10"/>
        <v>1.6904761904761905</v>
      </c>
      <c r="U209" s="39"/>
      <c r="V209"/>
      <c r="W209"/>
      <c r="X209" s="4"/>
      <c r="Y209"/>
      <c r="Z209"/>
      <c r="AA209"/>
      <c r="AB209"/>
      <c r="AC209"/>
      <c r="AD209"/>
      <c r="AE209"/>
    </row>
    <row r="210" spans="1:31">
      <c r="A210" s="39"/>
      <c r="B210" s="47">
        <f>+'Ark1'!C4105</f>
        <v>2013</v>
      </c>
      <c r="C210" s="47">
        <f>+'Ark1'!N4105</f>
        <v>60</v>
      </c>
      <c r="D210" s="48" t="s">
        <v>525</v>
      </c>
      <c r="E210" s="47">
        <f>+'Ark1'!Q4105</f>
        <v>6</v>
      </c>
      <c r="F210" s="47"/>
      <c r="G210" s="65">
        <f>+'Ark1'!R4105</f>
        <v>5</v>
      </c>
      <c r="H210" s="47"/>
      <c r="I210" s="65">
        <f>+'Ark1'!S4105</f>
        <v>4</v>
      </c>
      <c r="J210" s="101">
        <f>+'Ark1'!T4105</f>
        <v>2.5643655759565079E-2</v>
      </c>
      <c r="K210" s="47"/>
      <c r="L210" s="101">
        <f>+'Ark1'!U4105</f>
        <v>9.5355153368390146E-3</v>
      </c>
      <c r="M210" s="49">
        <f>+'Ark1'!W4105</f>
        <v>56</v>
      </c>
      <c r="N210" s="101"/>
      <c r="O210" s="49">
        <f>+'Ark1'!AB4105</f>
        <v>8.3964278118733304</v>
      </c>
      <c r="P210" s="65">
        <f>+'Ark1'!Y4105</f>
        <v>53.22</v>
      </c>
      <c r="Q210" s="47"/>
      <c r="R210" s="49">
        <f>+'Ark1'!AA4105</f>
        <v>2.7958674861301152</v>
      </c>
      <c r="S210" s="65">
        <f>+'Ark1'!AC4105</f>
        <v>55.696839946589691</v>
      </c>
      <c r="T210" s="101">
        <f t="shared" si="10"/>
        <v>0.83333333333333337</v>
      </c>
      <c r="U210" s="39"/>
      <c r="V210"/>
      <c r="W210"/>
      <c r="X210" s="4"/>
      <c r="Y210"/>
      <c r="Z210"/>
      <c r="AA210"/>
      <c r="AB210"/>
      <c r="AC210"/>
      <c r="AD210"/>
      <c r="AE210"/>
    </row>
    <row r="211" spans="1:31">
      <c r="A211" s="39"/>
      <c r="B211">
        <f>+'Ark1'!C4106</f>
        <v>2013</v>
      </c>
      <c r="C211">
        <f>+'Ark1'!N4106</f>
        <v>70</v>
      </c>
      <c r="D211" s="3" t="s">
        <v>509</v>
      </c>
      <c r="E211">
        <f>+'Ark1'!Q4106</f>
        <v>17</v>
      </c>
      <c r="G211" s="9">
        <f>+'Ark1'!R4106</f>
        <v>26</v>
      </c>
      <c r="I211" s="9">
        <f>+'Ark1'!S4106</f>
        <v>26</v>
      </c>
      <c r="J211" s="96">
        <f>+'Ark1'!T4106</f>
        <v>0.13334700994973847</v>
      </c>
      <c r="L211" s="96">
        <f>+'Ark1'!U4106</f>
        <v>7.1557574506327812E-2</v>
      </c>
      <c r="M211" s="1">
        <f>+'Ark1'!W4106</f>
        <v>63</v>
      </c>
      <c r="O211" s="1">
        <f>+'Ark1'!AB4106</f>
        <v>1.9611613513818404</v>
      </c>
      <c r="P211" s="9">
        <f>+'Ark1'!Y4106</f>
        <v>76.803846153846138</v>
      </c>
      <c r="R211" s="1">
        <f>+'Ark1'!AA4106</f>
        <v>2.3474176923770496</v>
      </c>
      <c r="S211" s="9">
        <f>+'Ark1'!AC4106</f>
        <v>-0.5012728730098438</v>
      </c>
      <c r="T211" s="96">
        <f t="shared" si="10"/>
        <v>1.5294117647058822</v>
      </c>
      <c r="U211" s="39"/>
      <c r="V211"/>
      <c r="W211"/>
      <c r="X211" s="4"/>
      <c r="Y211"/>
      <c r="Z211"/>
      <c r="AA211"/>
      <c r="AB211"/>
      <c r="AC211"/>
      <c r="AD211"/>
      <c r="AE211"/>
    </row>
    <row r="212" spans="1:31">
      <c r="A212" s="39"/>
      <c r="B212">
        <f>+'Ark1'!C4107</f>
        <v>2013</v>
      </c>
      <c r="C212">
        <f>+'Ark1'!N4107</f>
        <v>80</v>
      </c>
      <c r="D212" s="3" t="s">
        <v>510</v>
      </c>
      <c r="E212">
        <f>+'Ark1'!Q4107</f>
        <v>66</v>
      </c>
      <c r="G212" s="9">
        <f>+'Ark1'!R4107</f>
        <v>138</v>
      </c>
      <c r="I212" s="9">
        <f>+'Ark1'!S4107</f>
        <v>134</v>
      </c>
      <c r="J212" s="96">
        <f>+'Ark1'!T4107</f>
        <v>0.70776489896399641</v>
      </c>
      <c r="L212" s="96">
        <f>+'Ark1'!U4107</f>
        <v>0.41166120495329928</v>
      </c>
      <c r="M212" s="1">
        <f>+'Ark1'!W4107</f>
        <v>62.559701492537322</v>
      </c>
      <c r="O212" s="1">
        <f>+'Ark1'!AB4107</f>
        <v>2.3099757510836274</v>
      </c>
      <c r="P212" s="9">
        <f>+'Ark1'!Y4107</f>
        <v>83.245652173913101</v>
      </c>
      <c r="R212" s="1">
        <f>+'Ark1'!AA4107</f>
        <v>2.8243405679148119</v>
      </c>
      <c r="S212" s="9">
        <f>+'Ark1'!AC4107</f>
        <v>12.319908558075712</v>
      </c>
      <c r="T212" s="96">
        <f t="shared" si="10"/>
        <v>2.0909090909090908</v>
      </c>
      <c r="U212" s="39"/>
      <c r="V212"/>
      <c r="W212"/>
      <c r="X212" s="4"/>
      <c r="Y212"/>
      <c r="Z212"/>
      <c r="AA212"/>
      <c r="AB212"/>
      <c r="AC212"/>
      <c r="AD212"/>
      <c r="AE212"/>
    </row>
    <row r="213" spans="1:31">
      <c r="A213" s="39"/>
      <c r="B213">
        <f>+'Ark1'!C4108</f>
        <v>2013</v>
      </c>
      <c r="C213">
        <f>+'Ark1'!N4108</f>
        <v>90</v>
      </c>
      <c r="D213" s="3" t="s">
        <v>511</v>
      </c>
      <c r="E213">
        <f>+'Ark1'!Q4108</f>
        <v>155</v>
      </c>
      <c r="G213" s="9">
        <f>+'Ark1'!R4108</f>
        <v>405</v>
      </c>
      <c r="I213" s="9">
        <f>+'Ark1'!S4108</f>
        <v>402</v>
      </c>
      <c r="J213" s="96">
        <f>+'Ark1'!T4108</f>
        <v>2.0771361165247715</v>
      </c>
      <c r="L213" s="96">
        <f>+'Ark1'!U4108</f>
        <v>1.378253568180164</v>
      </c>
      <c r="M213" s="1">
        <f>+'Ark1'!W4108</f>
        <v>62.121890547263682</v>
      </c>
      <c r="O213" s="1">
        <f>+'Ark1'!AB4108</f>
        <v>2.8586202718561649</v>
      </c>
      <c r="P213" s="9">
        <f>+'Ark1'!Y4108</f>
        <v>94.967456790123521</v>
      </c>
      <c r="R213" s="1">
        <f>+'Ark1'!AA4108</f>
        <v>2.81646195810045</v>
      </c>
      <c r="S213" s="9">
        <f>+'Ark1'!AC4108</f>
        <v>2.7611768569581607</v>
      </c>
      <c r="T213" s="96">
        <f t="shared" si="10"/>
        <v>2.6129032258064515</v>
      </c>
      <c r="U213" s="39"/>
      <c r="V213"/>
      <c r="W213"/>
      <c r="X213" s="4"/>
      <c r="Y213"/>
      <c r="Z213"/>
      <c r="AA213"/>
      <c r="AB213"/>
      <c r="AC213"/>
      <c r="AD213"/>
      <c r="AE213"/>
    </row>
    <row r="214" spans="1:31">
      <c r="A214" s="39"/>
      <c r="B214">
        <f>+'Ark1'!C4109</f>
        <v>2013</v>
      </c>
      <c r="C214">
        <f>+'Ark1'!N4109</f>
        <v>100</v>
      </c>
      <c r="D214" s="3" t="s">
        <v>486</v>
      </c>
      <c r="E214">
        <f>+'Ark1'!Q4109</f>
        <v>437</v>
      </c>
      <c r="G214" s="9">
        <f>+'Ark1'!R4109</f>
        <v>2034</v>
      </c>
      <c r="I214" s="9">
        <f>+'Ark1'!S4109</f>
        <v>2025</v>
      </c>
      <c r="J214" s="96">
        <f>+'Ark1'!T4109</f>
        <v>10.431839162991077</v>
      </c>
      <c r="L214" s="96">
        <f>+'Ark1'!U4109</f>
        <v>7.7565522517823711</v>
      </c>
      <c r="M214" s="1">
        <f>+'Ark1'!W4109</f>
        <v>60.505679012345702</v>
      </c>
      <c r="O214" s="1">
        <f>+'Ark1'!AB4109</f>
        <v>3.0605562869935881</v>
      </c>
      <c r="P214" s="9">
        <f>+'Ark1'!Y4109</f>
        <v>106.41882989183863</v>
      </c>
      <c r="R214" s="1">
        <f>+'Ark1'!AA4109</f>
        <v>2.3943703438990633</v>
      </c>
      <c r="S214" s="9">
        <f>+'Ark1'!AC4109</f>
        <v>-20.661907032465553</v>
      </c>
      <c r="T214" s="96">
        <f t="shared" si="10"/>
        <v>4.6544622425629294</v>
      </c>
      <c r="U214" s="39"/>
      <c r="V214"/>
      <c r="W214"/>
      <c r="X214" s="4"/>
      <c r="Y214"/>
      <c r="Z214"/>
      <c r="AA214"/>
      <c r="AB214"/>
      <c r="AC214"/>
      <c r="AD214"/>
      <c r="AE214"/>
    </row>
    <row r="215" spans="1:31">
      <c r="A215" s="39"/>
      <c r="B215">
        <f>+'Ark1'!C4110</f>
        <v>2013</v>
      </c>
      <c r="C215">
        <f>+'Ark1'!N4110</f>
        <v>110</v>
      </c>
      <c r="D215" s="3" t="s">
        <v>512</v>
      </c>
      <c r="E215">
        <f>+'Ark1'!Q4110</f>
        <v>539</v>
      </c>
      <c r="G215" s="9">
        <f>+'Ark1'!R4110</f>
        <v>3458</v>
      </c>
      <c r="I215" s="9">
        <f>+'Ark1'!S4110</f>
        <v>3447</v>
      </c>
      <c r="J215" s="96">
        <f>+'Ark1'!T4110</f>
        <v>17.735152323315216</v>
      </c>
      <c r="L215" s="96">
        <f>+'Ark1'!U4110</f>
        <v>14.14335155525762</v>
      </c>
      <c r="M215" s="1">
        <f>+'Ark1'!W4110</f>
        <v>60.095445314766486</v>
      </c>
      <c r="O215" s="1">
        <f>+'Ark1'!AB4110</f>
        <v>3.2019176917861056</v>
      </c>
      <c r="P215" s="9">
        <f>+'Ark1'!Y4110</f>
        <v>114.13742047426273</v>
      </c>
      <c r="R215" s="1">
        <f>+'Ark1'!AA4110</f>
        <v>2.8565551512726723</v>
      </c>
      <c r="S215" s="9">
        <f>+'Ark1'!AC4110</f>
        <v>7.4520069015041805</v>
      </c>
      <c r="T215" s="96">
        <f t="shared" si="10"/>
        <v>6.4155844155844157</v>
      </c>
      <c r="U215" s="39"/>
      <c r="V215"/>
      <c r="W215"/>
      <c r="X215" s="4"/>
      <c r="Y215"/>
      <c r="Z215"/>
      <c r="AA215"/>
      <c r="AB215"/>
      <c r="AC215"/>
      <c r="AD215"/>
      <c r="AE215"/>
    </row>
    <row r="216" spans="1:31">
      <c r="A216" s="39"/>
      <c r="B216">
        <f>+'Ark1'!C4111</f>
        <v>2013</v>
      </c>
      <c r="C216">
        <f>+'Ark1'!N4111</f>
        <v>120</v>
      </c>
      <c r="D216" s="3" t="s">
        <v>513</v>
      </c>
      <c r="E216">
        <f>+'Ark1'!Q4111</f>
        <v>473</v>
      </c>
      <c r="G216" s="9">
        <f>+'Ark1'!R4111</f>
        <v>2144</v>
      </c>
      <c r="I216" s="9">
        <f>+'Ark1'!S4111</f>
        <v>2131</v>
      </c>
      <c r="J216" s="96">
        <f>+'Ark1'!T4111</f>
        <v>10.995999589701512</v>
      </c>
      <c r="L216" s="96">
        <f>+'Ark1'!U4111</f>
        <v>9.5383856667093116</v>
      </c>
      <c r="M216" s="1">
        <f>+'Ark1'!W4111</f>
        <v>60.405912717034241</v>
      </c>
      <c r="O216" s="1">
        <f>+'Ark1'!AB4111</f>
        <v>3.3489308897118559</v>
      </c>
      <c r="P216" s="9">
        <f>+'Ark1'!Y4111</f>
        <v>124.15116604477636</v>
      </c>
      <c r="R216" s="1">
        <f>+'Ark1'!AA4111</f>
        <v>2.8471696007404672</v>
      </c>
      <c r="S216" s="9">
        <f>+'Ark1'!AC4111</f>
        <v>0.55815847562992627</v>
      </c>
      <c r="T216" s="96">
        <f t="shared" si="10"/>
        <v>4.5327695560253698</v>
      </c>
      <c r="U216" s="39"/>
      <c r="V216"/>
      <c r="W216"/>
      <c r="X216" s="4"/>
      <c r="Y216"/>
      <c r="Z216"/>
      <c r="AA216"/>
      <c r="AB216"/>
      <c r="AC216"/>
      <c r="AD216"/>
      <c r="AE216"/>
    </row>
    <row r="217" spans="1:31">
      <c r="A217" s="39"/>
      <c r="B217">
        <f>+'Ark1'!C4112</f>
        <v>2013</v>
      </c>
      <c r="C217">
        <f>+'Ark1'!N4112</f>
        <v>130</v>
      </c>
      <c r="D217" s="3" t="s">
        <v>514</v>
      </c>
      <c r="E217">
        <f>+'Ark1'!Q4112</f>
        <v>437</v>
      </c>
      <c r="G217" s="9">
        <f>+'Ark1'!R4112</f>
        <v>2020</v>
      </c>
      <c r="I217" s="9">
        <f>+'Ark1'!S4112</f>
        <v>2014</v>
      </c>
      <c r="J217" s="96">
        <f>+'Ark1'!T4112</f>
        <v>10.360036926864296</v>
      </c>
      <c r="L217" s="96">
        <f>+'Ark1'!U4112</f>
        <v>9.7437701317716403</v>
      </c>
      <c r="M217" s="1">
        <f>+'Ark1'!W4112</f>
        <v>60.1777557100298</v>
      </c>
      <c r="O217" s="1">
        <f>+'Ark1'!AB4112</f>
        <v>3.575707196377353</v>
      </c>
      <c r="P217" s="9">
        <f>+'Ark1'!Y4112</f>
        <v>134.60970297029689</v>
      </c>
      <c r="R217" s="1">
        <f>+'Ark1'!AA4112</f>
        <v>2.829182611823585</v>
      </c>
      <c r="S217" s="9">
        <f>+'Ark1'!AC4112</f>
        <v>-3.1630042300904697</v>
      </c>
      <c r="T217" s="96">
        <f t="shared" si="10"/>
        <v>4.6224256292906176</v>
      </c>
      <c r="U217" s="39"/>
      <c r="V217"/>
      <c r="W217"/>
      <c r="X217" s="4"/>
      <c r="Y217"/>
      <c r="Z217"/>
      <c r="AA217"/>
      <c r="AB217"/>
      <c r="AC217"/>
      <c r="AD217"/>
      <c r="AE217"/>
    </row>
    <row r="218" spans="1:31">
      <c r="A218" s="39"/>
      <c r="B218">
        <f>+'Ark1'!C4113</f>
        <v>2013</v>
      </c>
      <c r="C218">
        <f>+'Ark1'!N4113</f>
        <v>140</v>
      </c>
      <c r="D218" s="3" t="s">
        <v>515</v>
      </c>
      <c r="E218">
        <f>+'Ark1'!Q4113</f>
        <v>417</v>
      </c>
      <c r="G218" s="9">
        <f>+'Ark1'!R4113</f>
        <v>1796</v>
      </c>
      <c r="I218" s="9">
        <f>+'Ark1'!S4113</f>
        <v>1791</v>
      </c>
      <c r="J218" s="96">
        <f>+'Ark1'!T4113</f>
        <v>9.2112011488357783</v>
      </c>
      <c r="L218" s="96">
        <f>+'Ark1'!U4113</f>
        <v>9.3039073087420796</v>
      </c>
      <c r="M218" s="1">
        <f>+'Ark1'!W4113</f>
        <v>59.734226689000558</v>
      </c>
      <c r="O218" s="1">
        <f>+'Ark1'!AB4113</f>
        <v>3.9068932126534817</v>
      </c>
      <c r="P218" s="9">
        <f>+'Ark1'!Y4113</f>
        <v>144.56386414253882</v>
      </c>
      <c r="R218" s="1">
        <f>+'Ark1'!AA4113</f>
        <v>2.9185109975452903</v>
      </c>
      <c r="S218" s="9">
        <f>+'Ark1'!AC4113</f>
        <v>-3.7832339522394385</v>
      </c>
      <c r="T218" s="96">
        <f t="shared" si="10"/>
        <v>4.3069544364508392</v>
      </c>
      <c r="U218" s="39"/>
      <c r="V218"/>
      <c r="W218"/>
      <c r="X218" s="4"/>
      <c r="Y218"/>
      <c r="Z218"/>
      <c r="AA218"/>
      <c r="AB218"/>
      <c r="AC218"/>
      <c r="AD218"/>
      <c r="AE218"/>
    </row>
    <row r="219" spans="1:31">
      <c r="A219" s="39"/>
      <c r="B219">
        <f>+'Ark1'!C4114</f>
        <v>2013</v>
      </c>
      <c r="C219">
        <f>+'Ark1'!N4114</f>
        <v>150</v>
      </c>
      <c r="D219" s="3" t="s">
        <v>516</v>
      </c>
      <c r="E219">
        <f>+'Ark1'!Q4114</f>
        <v>402</v>
      </c>
      <c r="G219" s="9">
        <f>+'Ark1'!R4114</f>
        <v>1755</v>
      </c>
      <c r="I219" s="9">
        <f>+'Ark1'!S4114</f>
        <v>1752</v>
      </c>
      <c r="J219" s="96">
        <f>+'Ark1'!T4114</f>
        <v>9.0009231716073419</v>
      </c>
      <c r="L219" s="96">
        <f>+'Ark1'!U4114</f>
        <v>9.7243013400298093</v>
      </c>
      <c r="M219" s="1">
        <f>+'Ark1'!W4114</f>
        <v>59.472031963470315</v>
      </c>
      <c r="O219" s="1">
        <f>+'Ark1'!AB4114</f>
        <v>3.9324076163437609</v>
      </c>
      <c r="P219" s="9">
        <f>+'Ark1'!Y4114</f>
        <v>154.62581196581212</v>
      </c>
      <c r="R219" s="1">
        <f>+'Ark1'!AA4114</f>
        <v>2.9054816133127925</v>
      </c>
      <c r="S219" s="9">
        <f>+'Ark1'!AC4114</f>
        <v>-3.7627569322255616</v>
      </c>
      <c r="T219" s="96">
        <f t="shared" si="10"/>
        <v>4.3656716417910451</v>
      </c>
      <c r="U219" s="39"/>
      <c r="V219"/>
      <c r="W219"/>
      <c r="X219" s="4"/>
      <c r="Y219"/>
      <c r="Z219"/>
      <c r="AA219"/>
      <c r="AB219"/>
      <c r="AC219"/>
      <c r="AD219"/>
      <c r="AE219"/>
    </row>
    <row r="220" spans="1:31">
      <c r="A220" s="39"/>
      <c r="B220">
        <f>+'Ark1'!C4115</f>
        <v>2013</v>
      </c>
      <c r="C220">
        <f>+'Ark1'!N4115</f>
        <v>160</v>
      </c>
      <c r="D220" s="3" t="s">
        <v>517</v>
      </c>
      <c r="E220">
        <f>+'Ark1'!Q4115</f>
        <v>388</v>
      </c>
      <c r="G220" s="9">
        <f>+'Ark1'!R4115</f>
        <v>1526</v>
      </c>
      <c r="I220" s="9">
        <f>+'Ark1'!S4115</f>
        <v>1521</v>
      </c>
      <c r="J220" s="96">
        <f>+'Ark1'!T4115</f>
        <v>7.8264437378192655</v>
      </c>
      <c r="L220" s="96">
        <f>+'Ark1'!U4115</f>
        <v>8.9852576919447493</v>
      </c>
      <c r="M220" s="1">
        <f>+'Ark1'!W4115</f>
        <v>58.91255752794212</v>
      </c>
      <c r="O220" s="1">
        <f>+'Ark1'!AB4115</f>
        <v>4.1365078277874927</v>
      </c>
      <c r="P220" s="9">
        <f>+'Ark1'!Y4115</f>
        <v>164.3148099606816</v>
      </c>
      <c r="R220" s="1">
        <f>+'Ark1'!AA4115</f>
        <v>2.9082241885671092</v>
      </c>
      <c r="S220" s="9">
        <f>+'Ark1'!AC4115</f>
        <v>-4.6071396619692475</v>
      </c>
      <c r="T220" s="96">
        <f t="shared" si="10"/>
        <v>3.9329896907216493</v>
      </c>
      <c r="U220" s="39"/>
      <c r="V220"/>
      <c r="W220"/>
      <c r="X220" s="4"/>
      <c r="Y220"/>
      <c r="Z220"/>
      <c r="AA220"/>
      <c r="AB220"/>
      <c r="AC220"/>
      <c r="AD220"/>
      <c r="AE220"/>
    </row>
    <row r="221" spans="1:31">
      <c r="A221" s="39"/>
      <c r="B221">
        <f>+'Ark1'!C4116</f>
        <v>2013</v>
      </c>
      <c r="C221">
        <f>+'Ark1'!N4116</f>
        <v>170</v>
      </c>
      <c r="D221" s="3" t="s">
        <v>518</v>
      </c>
      <c r="E221">
        <f>+'Ark1'!Q4116</f>
        <v>382</v>
      </c>
      <c r="G221" s="9">
        <f>+'Ark1'!R4116</f>
        <v>1236</v>
      </c>
      <c r="I221" s="9">
        <f>+'Ark1'!S4116</f>
        <v>1234</v>
      </c>
      <c r="J221" s="96">
        <f>+'Ark1'!T4116</f>
        <v>6.3391117037644884</v>
      </c>
      <c r="L221" s="96">
        <f>+'Ark1'!U4116</f>
        <v>7.7370117913795999</v>
      </c>
      <c r="M221" s="1">
        <f>+'Ark1'!W4116</f>
        <v>58.091572123176654</v>
      </c>
      <c r="O221" s="1">
        <f>+'Ark1'!AB4116</f>
        <v>4.2960398210808179</v>
      </c>
      <c r="P221" s="9">
        <f>+'Ark1'!Y4116</f>
        <v>174.6849514563105</v>
      </c>
      <c r="R221" s="1">
        <f>+'Ark1'!AA4116</f>
        <v>2.8679023458522512</v>
      </c>
      <c r="S221" s="9">
        <f>+'Ark1'!AC4116</f>
        <v>-11.30118254830637</v>
      </c>
      <c r="T221" s="96">
        <f t="shared" si="10"/>
        <v>3.2356020942408379</v>
      </c>
      <c r="U221" s="39"/>
      <c r="V221"/>
      <c r="W221"/>
      <c r="X221" s="4"/>
      <c r="Y221"/>
      <c r="Z221"/>
      <c r="AA221"/>
      <c r="AB221"/>
      <c r="AC221"/>
      <c r="AD221"/>
      <c r="AE221"/>
    </row>
    <row r="222" spans="1:31">
      <c r="A222" s="39"/>
      <c r="B222">
        <f>+'Ark1'!C4117</f>
        <v>2013</v>
      </c>
      <c r="C222">
        <f>+'Ark1'!N4117</f>
        <v>180</v>
      </c>
      <c r="D222" s="3" t="s">
        <v>519</v>
      </c>
      <c r="E222">
        <f>+'Ark1'!Q4117</f>
        <v>341</v>
      </c>
      <c r="G222" s="9">
        <f>+'Ark1'!R4117</f>
        <v>1050</v>
      </c>
      <c r="I222" s="9">
        <f>+'Ark1'!S4117</f>
        <v>1050</v>
      </c>
      <c r="J222" s="96">
        <f>+'Ark1'!T4117</f>
        <v>5.3851677095086679</v>
      </c>
      <c r="L222" s="96">
        <f>+'Ark1'!U4117</f>
        <v>6.9562820666641709</v>
      </c>
      <c r="M222" s="1">
        <f>+'Ark1'!W4117</f>
        <v>57.471428571428561</v>
      </c>
      <c r="O222" s="1">
        <f>+'Ark1'!AB4117</f>
        <v>4.6148459043708883</v>
      </c>
      <c r="P222" s="9">
        <f>+'Ark1'!Y4117</f>
        <v>184.87942857142872</v>
      </c>
      <c r="R222" s="1">
        <f>+'Ark1'!AA4117</f>
        <v>2.816271709205084</v>
      </c>
      <c r="S222" s="9">
        <f>+'Ark1'!AC4117</f>
        <v>-10.563279129696044</v>
      </c>
      <c r="T222" s="96">
        <f t="shared" si="10"/>
        <v>3.0791788856304985</v>
      </c>
      <c r="U222" s="39"/>
      <c r="V222"/>
      <c r="W222"/>
      <c r="X222" s="4"/>
      <c r="Y222"/>
      <c r="Z222"/>
      <c r="AA222"/>
      <c r="AB222"/>
      <c r="AC222"/>
      <c r="AD222"/>
      <c r="AE222"/>
    </row>
    <row r="223" spans="1:31">
      <c r="A223" s="39"/>
      <c r="B223">
        <f>+'Ark1'!C4118</f>
        <v>2013</v>
      </c>
      <c r="C223">
        <f>+'Ark1'!N4118</f>
        <v>190</v>
      </c>
      <c r="D223" s="3" t="s">
        <v>520</v>
      </c>
      <c r="E223">
        <f>+'Ark1'!Q4118</f>
        <v>307</v>
      </c>
      <c r="G223" s="9">
        <f>+'Ark1'!R4118</f>
        <v>708</v>
      </c>
      <c r="I223" s="9">
        <f>+'Ark1'!S4118</f>
        <v>708</v>
      </c>
      <c r="J223" s="96">
        <f>+'Ark1'!T4118</f>
        <v>3.6311416555544143</v>
      </c>
      <c r="L223" s="96">
        <f>+'Ark1'!U4118</f>
        <v>4.9359460984587908</v>
      </c>
      <c r="M223" s="1">
        <f>+'Ark1'!W4118</f>
        <v>56.399717514124305</v>
      </c>
      <c r="O223" s="1">
        <f>+'Ark1'!AB4118</f>
        <v>4.7775191455125308</v>
      </c>
      <c r="P223" s="9">
        <f>+'Ark1'!Y4118</f>
        <v>194.55296610169484</v>
      </c>
      <c r="R223" s="1">
        <f>+'Ark1'!AA4118</f>
        <v>2.8838346869519373</v>
      </c>
      <c r="S223" s="9">
        <f>+'Ark1'!AC4118</f>
        <v>-7.6855564924119122</v>
      </c>
      <c r="T223" s="96">
        <f t="shared" si="10"/>
        <v>2.3061889250814334</v>
      </c>
      <c r="U223" s="39"/>
      <c r="V223"/>
      <c r="W223"/>
      <c r="X223" s="4"/>
      <c r="Y223"/>
      <c r="Z223"/>
      <c r="AA223"/>
      <c r="AB223"/>
      <c r="AC223"/>
      <c r="AD223"/>
      <c r="AE223"/>
    </row>
    <row r="224" spans="1:31">
      <c r="A224" s="39"/>
      <c r="B224">
        <f>+'Ark1'!C4119</f>
        <v>2013</v>
      </c>
      <c r="C224">
        <f>+'Ark1'!N4119</f>
        <v>200</v>
      </c>
      <c r="D224" s="3" t="s">
        <v>521</v>
      </c>
      <c r="E224">
        <f>+'Ark1'!Q4119</f>
        <v>261</v>
      </c>
      <c r="G224" s="9">
        <f>+'Ark1'!R4119</f>
        <v>495</v>
      </c>
      <c r="I224" s="9">
        <f>+'Ark1'!S4119</f>
        <v>495</v>
      </c>
      <c r="J224" s="96">
        <f>+'Ark1'!T4119</f>
        <v>2.5387219201969438</v>
      </c>
      <c r="L224" s="96">
        <f>+'Ark1'!U4119</f>
        <v>3.6345292183491176</v>
      </c>
      <c r="M224" s="1">
        <f>+'Ark1'!W4119</f>
        <v>54.511111111111113</v>
      </c>
      <c r="O224" s="1">
        <f>+'Ark1'!AB4119</f>
        <v>5.3687627920170815</v>
      </c>
      <c r="P224" s="9">
        <f>+'Ark1'!Y4119</f>
        <v>204.90080808080816</v>
      </c>
      <c r="R224" s="1">
        <f>+'Ark1'!AA4119</f>
        <v>2.7706541825904742</v>
      </c>
      <c r="S224" s="9">
        <f>+'Ark1'!AC4119</f>
        <v>-8.4339878397094736</v>
      </c>
      <c r="T224" s="96">
        <f t="shared" si="10"/>
        <v>1.896551724137931</v>
      </c>
      <c r="U224" s="39"/>
      <c r="V224"/>
      <c r="W224"/>
      <c r="X224" s="4"/>
      <c r="Y224"/>
      <c r="Z224"/>
      <c r="AA224"/>
      <c r="AB224"/>
      <c r="AC224"/>
      <c r="AD224"/>
      <c r="AE224"/>
    </row>
    <row r="225" spans="1:31">
      <c r="A225" s="39"/>
      <c r="B225">
        <f>+'Ark1'!C4120</f>
        <v>2013</v>
      </c>
      <c r="C225">
        <f>+'Ark1'!N4120</f>
        <v>210</v>
      </c>
      <c r="D225" s="3" t="s">
        <v>522</v>
      </c>
      <c r="E225">
        <f>+'Ark1'!Q4120</f>
        <v>185</v>
      </c>
      <c r="G225" s="9">
        <f>+'Ark1'!R4120</f>
        <v>327</v>
      </c>
      <c r="I225" s="9">
        <f>+'Ark1'!S4120</f>
        <v>327</v>
      </c>
      <c r="J225" s="96">
        <f>+'Ark1'!T4120</f>
        <v>1.6770950866755563</v>
      </c>
      <c r="L225" s="96">
        <f>+'Ark1'!U4120</f>
        <v>2.5159892603364886</v>
      </c>
      <c r="M225" s="1">
        <f>+'Ark1'!W4120</f>
        <v>53.718654434250787</v>
      </c>
      <c r="O225" s="1">
        <f>+'Ark1'!AB4120</f>
        <v>5.0125579935791436</v>
      </c>
      <c r="P225" s="9">
        <f>+'Ark1'!Y4120</f>
        <v>214.71467889908257</v>
      </c>
      <c r="R225" s="1">
        <f>+'Ark1'!AA4120</f>
        <v>2.8493303796618576</v>
      </c>
      <c r="S225" s="9">
        <f>+'Ark1'!AC4120</f>
        <v>-6.1140853262117716</v>
      </c>
      <c r="T225" s="96">
        <f t="shared" si="10"/>
        <v>1.7675675675675675</v>
      </c>
      <c r="U225" s="39"/>
      <c r="V225"/>
      <c r="W225"/>
      <c r="X225" s="4"/>
      <c r="Y225"/>
      <c r="Z225"/>
      <c r="AA225"/>
      <c r="AB225"/>
      <c r="AC225"/>
      <c r="AD225"/>
      <c r="AE225"/>
    </row>
    <row r="226" spans="1:31">
      <c r="A226" s="39"/>
      <c r="B226">
        <f>+'Ark1'!C4121</f>
        <v>2013</v>
      </c>
      <c r="C226">
        <f>+'Ark1'!N4121</f>
        <v>220</v>
      </c>
      <c r="D226" s="3" t="s">
        <v>523</v>
      </c>
      <c r="E226">
        <f>+'Ark1'!Q4121</f>
        <v>112</v>
      </c>
      <c r="G226" s="9">
        <f>+'Ark1'!R4121</f>
        <v>180</v>
      </c>
      <c r="I226" s="9">
        <f>+'Ark1'!S4121</f>
        <v>180</v>
      </c>
      <c r="J226" s="96">
        <f>+'Ark1'!T4121</f>
        <v>0.92317160734434267</v>
      </c>
      <c r="L226" s="96">
        <f>+'Ark1'!U4121</f>
        <v>1.4456608105319899</v>
      </c>
      <c r="M226" s="1">
        <f>+'Ark1'!W4121</f>
        <v>51.50555555555556</v>
      </c>
      <c r="O226" s="1">
        <f>+'Ark1'!AB4121</f>
        <v>6.7061308783847116</v>
      </c>
      <c r="P226" s="9">
        <f>+'Ark1'!Y4121</f>
        <v>224.12722222222223</v>
      </c>
      <c r="R226" s="1">
        <f>+'Ark1'!AA4121</f>
        <v>2.8574820025751539</v>
      </c>
      <c r="S226" s="9">
        <f>+'Ark1'!AC4121</f>
        <v>-8.1546726254344968</v>
      </c>
      <c r="T226" s="96">
        <f t="shared" si="10"/>
        <v>1.6071428571428572</v>
      </c>
      <c r="U226" s="39"/>
      <c r="V226"/>
      <c r="W226"/>
      <c r="X226" s="4"/>
      <c r="Y226"/>
      <c r="Z226"/>
      <c r="AA226"/>
      <c r="AB226"/>
      <c r="AC226"/>
      <c r="AD226"/>
      <c r="AE226"/>
    </row>
    <row r="227" spans="1:31">
      <c r="A227" s="39"/>
      <c r="B227">
        <f>+'Ark1'!C4122</f>
        <v>2013</v>
      </c>
      <c r="C227">
        <f>+'Ark1'!N4122</f>
        <v>230</v>
      </c>
      <c r="D227" s="3" t="s">
        <v>524</v>
      </c>
      <c r="E227">
        <f>+'Ark1'!Q4122</f>
        <v>106</v>
      </c>
      <c r="G227" s="9">
        <f>+'Ark1'!R4122</f>
        <v>195</v>
      </c>
      <c r="I227" s="9">
        <f>+'Ark1'!S4122</f>
        <v>195</v>
      </c>
      <c r="J227" s="96">
        <f>+'Ark1'!T4122</f>
        <v>1.0001025746230383</v>
      </c>
      <c r="L227" s="96">
        <f>+'Ark1'!U4122</f>
        <v>1.7080469450656348</v>
      </c>
      <c r="M227" s="1">
        <f>+'Ark1'!W4122</f>
        <v>49.943589743589754</v>
      </c>
      <c r="O227" s="1">
        <f>+'Ark1'!AB4122</f>
        <v>7.5794524824853884</v>
      </c>
      <c r="P227" s="9">
        <f>+'Ark1'!Y4122</f>
        <v>244.43641025641023</v>
      </c>
      <c r="R227" s="1">
        <f>+'Ark1'!AA4122</f>
        <v>12.539817912058483</v>
      </c>
      <c r="S227" s="9">
        <f>+'Ark1'!AC4122</f>
        <v>-31.938460199525608</v>
      </c>
      <c r="T227" s="96">
        <f t="shared" si="10"/>
        <v>1.8396226415094339</v>
      </c>
      <c r="U227" s="39"/>
      <c r="V227"/>
      <c r="W227"/>
      <c r="X227" s="4"/>
      <c r="Y227"/>
      <c r="Z227"/>
      <c r="AA227"/>
      <c r="AB227"/>
      <c r="AC227"/>
      <c r="AD227"/>
      <c r="AE227"/>
    </row>
    <row r="228" spans="1:31">
      <c r="A228" s="39"/>
      <c r="B228">
        <f>+'Ark1'!C4123</f>
        <v>2012</v>
      </c>
      <c r="C228">
        <f>+'Ark1'!N4123</f>
        <v>60</v>
      </c>
      <c r="D228" s="3" t="s">
        <v>525</v>
      </c>
      <c r="E228">
        <f>+'Ark1'!Q4123</f>
        <v>7</v>
      </c>
      <c r="G228" s="9">
        <f>+'Ark1'!R4123</f>
        <v>7</v>
      </c>
      <c r="I228" s="9">
        <f>+'Ark1'!S4123</f>
        <v>7</v>
      </c>
      <c r="J228" s="96">
        <f>+'Ark1'!T4123</f>
        <v>3.4731697635763725E-2</v>
      </c>
      <c r="L228" s="96">
        <f>+'Ark1'!U4123</f>
        <v>1.5584002654004959E-2</v>
      </c>
      <c r="M228" s="1">
        <f>+'Ark1'!W4123</f>
        <v>61.428571428571438</v>
      </c>
      <c r="O228" s="1">
        <f>+'Ark1'!AB4123</f>
        <v>3.2007652146297367</v>
      </c>
      <c r="P228" s="9">
        <f>+'Ark1'!Y4123</f>
        <v>64.557142857142807</v>
      </c>
      <c r="R228" s="1">
        <f>+'Ark1'!AA4123</f>
        <v>3.9285974025117154</v>
      </c>
      <c r="S228" s="9">
        <f>+'Ark1'!AC4123</f>
        <v>85.352401893579483</v>
      </c>
      <c r="T228" s="96">
        <f t="shared" si="10"/>
        <v>1</v>
      </c>
      <c r="U228" s="39"/>
      <c r="V228"/>
      <c r="W228"/>
      <c r="X228" s="4"/>
      <c r="Y228"/>
      <c r="Z228"/>
      <c r="AA228"/>
      <c r="AB228"/>
      <c r="AC228"/>
      <c r="AD228"/>
      <c r="AE228"/>
    </row>
    <row r="229" spans="1:31">
      <c r="A229" s="39"/>
      <c r="B229" s="47">
        <f>+'Ark1'!C4124</f>
        <v>2012</v>
      </c>
      <c r="C229" s="47">
        <f>+'Ark1'!N4124</f>
        <v>70</v>
      </c>
      <c r="D229" s="48" t="s">
        <v>509</v>
      </c>
      <c r="E229" s="47">
        <f>+'Ark1'!Q4124</f>
        <v>21</v>
      </c>
      <c r="F229" s="47"/>
      <c r="G229" s="65">
        <f>+'Ark1'!R4124</f>
        <v>25</v>
      </c>
      <c r="H229" s="47"/>
      <c r="I229" s="65">
        <f>+'Ark1'!S4124</f>
        <v>25</v>
      </c>
      <c r="J229" s="101">
        <f>+'Ark1'!T4124</f>
        <v>0.1240417772705847</v>
      </c>
      <c r="K229" s="47"/>
      <c r="L229" s="101">
        <f>+'Ark1'!U4124</f>
        <v>6.5550060289295511E-2</v>
      </c>
      <c r="M229" s="49">
        <f>+'Ark1'!W4124</f>
        <v>62.880000000000017</v>
      </c>
      <c r="N229" s="101"/>
      <c r="O229" s="49">
        <f>+'Ark1'!AB4124</f>
        <v>2.3378622713923889</v>
      </c>
      <c r="P229" s="65">
        <f>+'Ark1'!Y4124</f>
        <v>76.032000000000011</v>
      </c>
      <c r="Q229" s="47"/>
      <c r="R229" s="49">
        <f>+'Ark1'!AA4124</f>
        <v>2.026370153747536</v>
      </c>
      <c r="S229" s="65">
        <f>+'Ark1'!AC4124</f>
        <v>25.749284623575473</v>
      </c>
      <c r="T229" s="101">
        <f t="shared" si="10"/>
        <v>1.1904761904761905</v>
      </c>
      <c r="U229" s="39"/>
      <c r="V229"/>
      <c r="W229"/>
      <c r="X229" s="4"/>
      <c r="Y229"/>
      <c r="Z229"/>
      <c r="AA229"/>
      <c r="AB229"/>
      <c r="AC229"/>
      <c r="AD229"/>
      <c r="AE229"/>
    </row>
    <row r="230" spans="1:31">
      <c r="A230" s="39"/>
      <c r="B230" s="47">
        <f>+'Ark1'!C4125</f>
        <v>2012</v>
      </c>
      <c r="C230" s="47">
        <f>+'Ark1'!N4125</f>
        <v>80</v>
      </c>
      <c r="D230" s="48" t="s">
        <v>510</v>
      </c>
      <c r="E230" s="47">
        <f>+'Ark1'!Q4125</f>
        <v>79</v>
      </c>
      <c r="F230" s="47"/>
      <c r="G230" s="65">
        <f>+'Ark1'!R4125</f>
        <v>138</v>
      </c>
      <c r="H230" s="47"/>
      <c r="I230" s="65">
        <f>+'Ark1'!S4125</f>
        <v>138</v>
      </c>
      <c r="J230" s="101">
        <f>+'Ark1'!T4125</f>
        <v>0.68471061053362792</v>
      </c>
      <c r="K230" s="47"/>
      <c r="L230" s="101">
        <f>+'Ark1'!U4125</f>
        <v>0.41042586675453557</v>
      </c>
      <c r="M230" s="49">
        <f>+'Ark1'!W4125</f>
        <v>62.289855072463759</v>
      </c>
      <c r="N230" s="101"/>
      <c r="O230" s="49">
        <f>+'Ark1'!AB4125</f>
        <v>2.6160122837729607</v>
      </c>
      <c r="P230" s="65">
        <f>+'Ark1'!Y4125</f>
        <v>86.242028985507261</v>
      </c>
      <c r="Q230" s="47"/>
      <c r="R230" s="49">
        <f>+'Ark1'!AA4125</f>
        <v>2.5964806614417895</v>
      </c>
      <c r="S230" s="65">
        <f>+'Ark1'!AC4125</f>
        <v>1.7516144868593717</v>
      </c>
      <c r="T230" s="101">
        <f t="shared" si="10"/>
        <v>1.7468354430379747</v>
      </c>
      <c r="U230" s="39"/>
      <c r="V230"/>
      <c r="W230"/>
      <c r="X230" s="4"/>
      <c r="Y230"/>
      <c r="Z230"/>
      <c r="AA230"/>
      <c r="AB230"/>
      <c r="AC230"/>
      <c r="AD230"/>
      <c r="AE230"/>
    </row>
    <row r="231" spans="1:31">
      <c r="A231" s="39"/>
      <c r="B231" s="47">
        <f>+'Ark1'!C4126</f>
        <v>2012</v>
      </c>
      <c r="C231" s="47">
        <f>+'Ark1'!N4126</f>
        <v>90</v>
      </c>
      <c r="D231" s="48" t="s">
        <v>511</v>
      </c>
      <c r="E231" s="47">
        <f>+'Ark1'!Q4126</f>
        <v>143</v>
      </c>
      <c r="F231" s="47"/>
      <c r="G231" s="65">
        <f>+'Ark1'!R4126</f>
        <v>353</v>
      </c>
      <c r="H231" s="47"/>
      <c r="I231" s="65">
        <f>+'Ark1'!S4126</f>
        <v>350</v>
      </c>
      <c r="J231" s="101">
        <f>+'Ark1'!T4126</f>
        <v>1.7514698950606564</v>
      </c>
      <c r="K231" s="47"/>
      <c r="L231" s="101">
        <f>+'Ark1'!U4126</f>
        <v>1.1545749255500903</v>
      </c>
      <c r="M231" s="49">
        <f>+'Ark1'!W4126</f>
        <v>62.277142857142891</v>
      </c>
      <c r="N231" s="101"/>
      <c r="O231" s="49">
        <f>+'Ark1'!AB4126</f>
        <v>2.4785463152288343</v>
      </c>
      <c r="P231" s="65">
        <f>+'Ark1'!Y4126</f>
        <v>94.844192634560898</v>
      </c>
      <c r="Q231" s="47"/>
      <c r="R231" s="49">
        <f>+'Ark1'!AA4126</f>
        <v>2.7567460854420833</v>
      </c>
      <c r="S231" s="65">
        <f>+'Ark1'!AC4126</f>
        <v>-10.116981488695352</v>
      </c>
      <c r="T231" s="101">
        <f t="shared" si="10"/>
        <v>2.4685314685314683</v>
      </c>
      <c r="U231" s="39"/>
      <c r="V231"/>
      <c r="W231"/>
      <c r="X231" s="4"/>
      <c r="Y231"/>
      <c r="Z231"/>
      <c r="AA231"/>
      <c r="AB231"/>
      <c r="AC231"/>
      <c r="AD231"/>
      <c r="AE231"/>
    </row>
    <row r="232" spans="1:31">
      <c r="A232" s="39"/>
      <c r="B232" s="47">
        <f>+'Ark1'!C4127</f>
        <v>2012</v>
      </c>
      <c r="C232" s="47">
        <f>+'Ark1'!N4127</f>
        <v>100</v>
      </c>
      <c r="D232" s="48" t="s">
        <v>486</v>
      </c>
      <c r="E232" s="47">
        <f>+'Ark1'!Q4127</f>
        <v>560</v>
      </c>
      <c r="F232" s="47"/>
      <c r="G232" s="65">
        <f>+'Ark1'!R4127</f>
        <v>2224</v>
      </c>
      <c r="H232" s="47"/>
      <c r="I232" s="65">
        <f>+'Ark1'!S4127</f>
        <v>2221</v>
      </c>
      <c r="J232" s="101">
        <f>+'Ark1'!T4127</f>
        <v>11.034756505991218</v>
      </c>
      <c r="K232" s="47"/>
      <c r="L232" s="101">
        <f>+'Ark1'!U4127</f>
        <v>8.2024547821662264</v>
      </c>
      <c r="M232" s="49">
        <f>+'Ark1'!W4127</f>
        <v>60.188653759567757</v>
      </c>
      <c r="N232" s="101"/>
      <c r="O232" s="49">
        <f>+'Ark1'!AB4127</f>
        <v>3.159852987502684</v>
      </c>
      <c r="P232" s="65">
        <f>+'Ark1'!Y4127</f>
        <v>106.94793165467622</v>
      </c>
      <c r="Q232" s="47"/>
      <c r="R232" s="49">
        <f>+'Ark1'!AA4127</f>
        <v>2.2701755803492425</v>
      </c>
      <c r="S232" s="65">
        <f>+'Ark1'!AC4127</f>
        <v>-20.622502235088547</v>
      </c>
      <c r="T232" s="101">
        <f t="shared" si="10"/>
        <v>3.9714285714285715</v>
      </c>
      <c r="U232" s="39"/>
      <c r="V232"/>
      <c r="W232"/>
      <c r="X232" s="4"/>
      <c r="Y232"/>
      <c r="Z232"/>
      <c r="AA232"/>
      <c r="AB232"/>
      <c r="AC232"/>
      <c r="AD232"/>
      <c r="AE232"/>
    </row>
    <row r="233" spans="1:31">
      <c r="A233" s="39"/>
      <c r="B233" s="47">
        <f>+'Ark1'!C4128</f>
        <v>2012</v>
      </c>
      <c r="C233" s="47">
        <f>+'Ark1'!N4128</f>
        <v>110</v>
      </c>
      <c r="D233" s="48" t="s">
        <v>512</v>
      </c>
      <c r="E233" s="47">
        <f>+'Ark1'!Q4128</f>
        <v>649</v>
      </c>
      <c r="F233" s="47"/>
      <c r="G233" s="65">
        <f>+'Ark1'!R4128</f>
        <v>3481</v>
      </c>
      <c r="H233" s="47"/>
      <c r="I233" s="65">
        <f>+'Ark1'!S4128</f>
        <v>3474</v>
      </c>
      <c r="J233" s="101">
        <f>+'Ark1'!T4128</f>
        <v>17.271577067156219</v>
      </c>
      <c r="K233" s="47"/>
      <c r="L233" s="101">
        <f>+'Ark1'!U4128</f>
        <v>13.710346187980202</v>
      </c>
      <c r="M233" s="49">
        <f>+'Ark1'!W4128</f>
        <v>59.983592400690839</v>
      </c>
      <c r="N233" s="101"/>
      <c r="O233" s="49">
        <f>+'Ark1'!AB4128</f>
        <v>3.2921490657576502</v>
      </c>
      <c r="P233" s="65">
        <f>+'Ark1'!Y4128</f>
        <v>114.21094513070985</v>
      </c>
      <c r="Q233" s="47"/>
      <c r="R233" s="49">
        <f>+'Ark1'!AA4128</f>
        <v>2.835091823162339</v>
      </c>
      <c r="S233" s="65">
        <f>+'Ark1'!AC4128</f>
        <v>1.1415401379922101</v>
      </c>
      <c r="T233" s="101">
        <f t="shared" si="10"/>
        <v>5.3636363636363633</v>
      </c>
      <c r="U233" s="39"/>
      <c r="V233"/>
      <c r="W233"/>
      <c r="X233" s="4"/>
      <c r="Y233"/>
      <c r="Z233"/>
      <c r="AA233"/>
      <c r="AB233"/>
      <c r="AC233"/>
      <c r="AD233"/>
      <c r="AE233"/>
    </row>
    <row r="234" spans="1:31">
      <c r="A234" s="39"/>
      <c r="B234" s="47">
        <f>+'Ark1'!C4129</f>
        <v>2012</v>
      </c>
      <c r="C234" s="47">
        <f>+'Ark1'!N4129</f>
        <v>120</v>
      </c>
      <c r="D234" s="48" t="s">
        <v>513</v>
      </c>
      <c r="E234" s="47">
        <f>+'Ark1'!Q4129</f>
        <v>461</v>
      </c>
      <c r="F234" s="47"/>
      <c r="G234" s="65">
        <f>+'Ark1'!R4129</f>
        <v>2136</v>
      </c>
      <c r="H234" s="47"/>
      <c r="I234" s="65">
        <f>+'Ark1'!S4129</f>
        <v>2131</v>
      </c>
      <c r="J234" s="101">
        <f>+'Ark1'!T4129</f>
        <v>10.598129449998758</v>
      </c>
      <c r="K234" s="47"/>
      <c r="L234" s="101">
        <f>+'Ark1'!U4129</f>
        <v>9.1850401161334165</v>
      </c>
      <c r="M234" s="49">
        <f>+'Ark1'!W4129</f>
        <v>60.379633974659775</v>
      </c>
      <c r="N234" s="101"/>
      <c r="O234" s="49">
        <f>+'Ark1'!AB4129</f>
        <v>3.4707246598142092</v>
      </c>
      <c r="P234" s="65">
        <f>+'Ark1'!Y4129</f>
        <v>124.69330524344578</v>
      </c>
      <c r="Q234" s="47"/>
      <c r="R234" s="49">
        <f>+'Ark1'!AA4129</f>
        <v>2.8815962293629238</v>
      </c>
      <c r="S234" s="65">
        <f>+'Ark1'!AC4129</f>
        <v>2.2119621832432625</v>
      </c>
      <c r="T234" s="101">
        <f t="shared" si="10"/>
        <v>4.6334056399132324</v>
      </c>
      <c r="U234" s="39"/>
      <c r="V234"/>
      <c r="W234"/>
      <c r="X234" s="4"/>
      <c r="Y234"/>
      <c r="Z234"/>
      <c r="AA234"/>
      <c r="AB234"/>
      <c r="AC234"/>
      <c r="AD234"/>
      <c r="AE234"/>
    </row>
    <row r="235" spans="1:31">
      <c r="A235" s="39"/>
      <c r="B235" s="47">
        <f>+'Ark1'!C4130</f>
        <v>2012</v>
      </c>
      <c r="C235" s="47">
        <f>+'Ark1'!N4130</f>
        <v>130</v>
      </c>
      <c r="D235" s="48" t="s">
        <v>514</v>
      </c>
      <c r="E235" s="47">
        <f>+'Ark1'!Q4130</f>
        <v>441</v>
      </c>
      <c r="F235" s="47"/>
      <c r="G235" s="65">
        <f>+'Ark1'!R4130</f>
        <v>2029</v>
      </c>
      <c r="H235" s="47"/>
      <c r="I235" s="65">
        <f>+'Ark1'!S4130</f>
        <v>2024</v>
      </c>
      <c r="J235" s="101">
        <f>+'Ark1'!T4130</f>
        <v>10.067230643280658</v>
      </c>
      <c r="K235" s="47"/>
      <c r="L235" s="101">
        <f>+'Ark1'!U4130</f>
        <v>9.426593881546049</v>
      </c>
      <c r="M235" s="49">
        <f>+'Ark1'!W4130</f>
        <v>60.202569169960469</v>
      </c>
      <c r="N235" s="101"/>
      <c r="O235" s="49">
        <f>+'Ark1'!AB4130</f>
        <v>3.638218481011124</v>
      </c>
      <c r="P235" s="65">
        <f>+'Ark1'!Y4130</f>
        <v>134.72124199112855</v>
      </c>
      <c r="Q235" s="47"/>
      <c r="R235" s="49">
        <f>+'Ark1'!AA4130</f>
        <v>2.9319140420493119</v>
      </c>
      <c r="S235" s="65">
        <f>+'Ark1'!AC4130</f>
        <v>0.36562908322288007</v>
      </c>
      <c r="T235" s="101">
        <f t="shared" si="10"/>
        <v>4.6009070294784582</v>
      </c>
      <c r="U235" s="39"/>
      <c r="V235"/>
      <c r="W235"/>
      <c r="X235" s="4"/>
      <c r="Y235"/>
      <c r="Z235"/>
      <c r="AA235"/>
      <c r="AB235"/>
      <c r="AC235"/>
      <c r="AD235"/>
      <c r="AE235"/>
    </row>
    <row r="236" spans="1:31">
      <c r="A236" s="39"/>
      <c r="B236" s="47">
        <f>+'Ark1'!C4131</f>
        <v>2012</v>
      </c>
      <c r="C236" s="47">
        <f>+'Ark1'!N4131</f>
        <v>140</v>
      </c>
      <c r="D236" s="48" t="s">
        <v>515</v>
      </c>
      <c r="E236" s="47">
        <f>+'Ark1'!Q4131</f>
        <v>433</v>
      </c>
      <c r="F236" s="47"/>
      <c r="G236" s="65">
        <f>+'Ark1'!R4131</f>
        <v>1923</v>
      </c>
      <c r="H236" s="47"/>
      <c r="I236" s="65">
        <f>+'Ark1'!S4131</f>
        <v>1922</v>
      </c>
      <c r="J236" s="101">
        <f>+'Ark1'!T4131</f>
        <v>9.541293507653382</v>
      </c>
      <c r="K236" s="47"/>
      <c r="L236" s="101">
        <f>+'Ark1'!U4131</f>
        <v>9.6155020650786565</v>
      </c>
      <c r="M236" s="49">
        <f>+'Ark1'!W4131</f>
        <v>59.9406867845994</v>
      </c>
      <c r="N236" s="101"/>
      <c r="O236" s="49">
        <f>+'Ark1'!AB4131</f>
        <v>3.8028439911658407</v>
      </c>
      <c r="P236" s="65">
        <f>+'Ark1'!Y4131</f>
        <v>144.9959958398338</v>
      </c>
      <c r="Q236" s="47"/>
      <c r="R236" s="49">
        <f>+'Ark1'!AA4131</f>
        <v>2.8864769416143305</v>
      </c>
      <c r="S236" s="65">
        <f>+'Ark1'!AC4131</f>
        <v>-3.7831883052824127</v>
      </c>
      <c r="T236" s="101">
        <f t="shared" si="10"/>
        <v>4.4411085450346421</v>
      </c>
      <c r="U236" s="39"/>
      <c r="V236"/>
      <c r="W236"/>
      <c r="X236" s="4"/>
      <c r="Y236"/>
      <c r="Z236"/>
      <c r="AA236"/>
      <c r="AB236"/>
      <c r="AC236"/>
      <c r="AD236"/>
      <c r="AE236"/>
    </row>
    <row r="237" spans="1:31">
      <c r="A237" s="39"/>
      <c r="B237" s="47">
        <f>+'Ark1'!C4132</f>
        <v>2012</v>
      </c>
      <c r="C237" s="47">
        <f>+'Ark1'!N4132</f>
        <v>150</v>
      </c>
      <c r="D237" s="48" t="s">
        <v>516</v>
      </c>
      <c r="E237" s="47">
        <f>+'Ark1'!Q4132</f>
        <v>413</v>
      </c>
      <c r="F237" s="47"/>
      <c r="G237" s="65">
        <f>+'Ark1'!R4132</f>
        <v>1727</v>
      </c>
      <c r="H237" s="47"/>
      <c r="I237" s="65">
        <f>+'Ark1'!S4132</f>
        <v>1723</v>
      </c>
      <c r="J237" s="101">
        <f>+'Ark1'!T4132</f>
        <v>8.5688059738519922</v>
      </c>
      <c r="K237" s="47"/>
      <c r="L237" s="101">
        <f>+'Ark1'!U4132</f>
        <v>9.2077522740177304</v>
      </c>
      <c r="M237" s="49">
        <f>+'Ark1'!W4132</f>
        <v>59.406848520023246</v>
      </c>
      <c r="N237" s="101"/>
      <c r="O237" s="49">
        <f>+'Ark1'!AB4132</f>
        <v>4.1266794141901428</v>
      </c>
      <c r="P237" s="65">
        <f>+'Ark1'!Y4132</f>
        <v>154.60538506079899</v>
      </c>
      <c r="Q237" s="47"/>
      <c r="R237" s="49">
        <f>+'Ark1'!AA4132</f>
        <v>2.8922570443054476</v>
      </c>
      <c r="S237" s="65">
        <f>+'Ark1'!AC4132</f>
        <v>-1.0424589721749371</v>
      </c>
      <c r="T237" s="101">
        <f t="shared" si="10"/>
        <v>4.1815980629539951</v>
      </c>
      <c r="U237" s="39"/>
      <c r="V237"/>
      <c r="W237"/>
      <c r="X237" s="4"/>
      <c r="Y237"/>
      <c r="Z237"/>
      <c r="AA237"/>
      <c r="AB237"/>
      <c r="AC237"/>
      <c r="AD237"/>
      <c r="AE237"/>
    </row>
    <row r="238" spans="1:31">
      <c r="A238" s="39"/>
      <c r="B238" s="47">
        <f>+'Ark1'!C4133</f>
        <v>2012</v>
      </c>
      <c r="C238" s="47">
        <f>+'Ark1'!N4133</f>
        <v>160</v>
      </c>
      <c r="D238" s="48" t="s">
        <v>517</v>
      </c>
      <c r="E238" s="47">
        <f>+'Ark1'!Q4133</f>
        <v>420</v>
      </c>
      <c r="F238" s="47"/>
      <c r="G238" s="65">
        <f>+'Ark1'!R4133</f>
        <v>1595</v>
      </c>
      <c r="H238" s="47"/>
      <c r="I238" s="65">
        <f>+'Ark1'!S4133</f>
        <v>1593</v>
      </c>
      <c r="J238" s="101">
        <f>+'Ark1'!T4133</f>
        <v>7.913865389863302</v>
      </c>
      <c r="K238" s="47"/>
      <c r="L238" s="101">
        <f>+'Ark1'!U4133</f>
        <v>9.0645098048344153</v>
      </c>
      <c r="M238" s="49">
        <f>+'Ark1'!W4133</f>
        <v>59.206528562460761</v>
      </c>
      <c r="N238" s="101"/>
      <c r="O238" s="49">
        <f>+'Ark1'!AB4133</f>
        <v>4.1293471531776804</v>
      </c>
      <c r="P238" s="65">
        <f>+'Ark1'!Y4133</f>
        <v>164.79611285266461</v>
      </c>
      <c r="Q238" s="47"/>
      <c r="R238" s="49">
        <f>+'Ark1'!AA4133</f>
        <v>2.8871063822124148</v>
      </c>
      <c r="S238" s="65">
        <f>+'Ark1'!AC4133</f>
        <v>-5.8799439880247917</v>
      </c>
      <c r="T238" s="101">
        <f t="shared" si="10"/>
        <v>3.7976190476190474</v>
      </c>
      <c r="U238" s="39"/>
      <c r="V238"/>
      <c r="W238"/>
      <c r="X238" s="4"/>
      <c r="Y238"/>
      <c r="Z238"/>
      <c r="AA238"/>
      <c r="AB238"/>
      <c r="AC238"/>
      <c r="AD238"/>
      <c r="AE238"/>
    </row>
    <row r="239" spans="1:31">
      <c r="A239" s="39"/>
      <c r="B239" s="47">
        <f>+'Ark1'!C4134</f>
        <v>2012</v>
      </c>
      <c r="C239" s="47">
        <f>+'Ark1'!N4134</f>
        <v>170</v>
      </c>
      <c r="D239" s="48" t="s">
        <v>518</v>
      </c>
      <c r="E239" s="47">
        <f>+'Ark1'!Q4134</f>
        <v>394</v>
      </c>
      <c r="F239" s="47"/>
      <c r="G239" s="65">
        <f>+'Ark1'!R4134</f>
        <v>1340</v>
      </c>
      <c r="H239" s="47"/>
      <c r="I239" s="65">
        <f>+'Ark1'!S4134</f>
        <v>1340</v>
      </c>
      <c r="J239" s="101">
        <f>+'Ark1'!T4134</f>
        <v>6.6486392617033427</v>
      </c>
      <c r="K239" s="47"/>
      <c r="L239" s="101">
        <f>+'Ark1'!U4134</f>
        <v>8.0840349841720087</v>
      </c>
      <c r="M239" s="49">
        <f>+'Ark1'!W4134</f>
        <v>58.188805970149232</v>
      </c>
      <c r="N239" s="101"/>
      <c r="O239" s="49">
        <f>+'Ark1'!AB4134</f>
        <v>4.4256066360082951</v>
      </c>
      <c r="P239" s="65">
        <f>+'Ark1'!Y4134</f>
        <v>174.93902985074621</v>
      </c>
      <c r="Q239" s="47"/>
      <c r="R239" s="49">
        <f>+'Ark1'!AA4134</f>
        <v>2.8598023022724925</v>
      </c>
      <c r="S239" s="65">
        <f>+'Ark1'!AC4134</f>
        <v>-0.85659577135776876</v>
      </c>
      <c r="T239" s="101">
        <f t="shared" si="10"/>
        <v>3.4010152284263961</v>
      </c>
      <c r="U239" s="39"/>
      <c r="V239"/>
      <c r="W239"/>
      <c r="X239" s="4"/>
      <c r="Y239"/>
      <c r="Z239"/>
      <c r="AA239"/>
      <c r="AB239"/>
      <c r="AC239"/>
      <c r="AD239"/>
      <c r="AE239"/>
    </row>
    <row r="240" spans="1:31">
      <c r="A240" s="39"/>
      <c r="B240" s="47">
        <f>+'Ark1'!C4135</f>
        <v>2012</v>
      </c>
      <c r="C240" s="47">
        <f>+'Ark1'!N4135</f>
        <v>180</v>
      </c>
      <c r="D240" s="48" t="s">
        <v>519</v>
      </c>
      <c r="E240" s="47">
        <f>+'Ark1'!Q4135</f>
        <v>355</v>
      </c>
      <c r="F240" s="47"/>
      <c r="G240" s="65">
        <f>+'Ark1'!R4135</f>
        <v>1125</v>
      </c>
      <c r="H240" s="47"/>
      <c r="I240" s="65">
        <f>+'Ark1'!S4135</f>
        <v>1125</v>
      </c>
      <c r="J240" s="101">
        <f>+'Ark1'!T4135</f>
        <v>5.5818799771763139</v>
      </c>
      <c r="K240" s="47"/>
      <c r="L240" s="101">
        <f>+'Ark1'!U4135</f>
        <v>7.1706551747148044</v>
      </c>
      <c r="M240" s="49">
        <f>+'Ark1'!W4135</f>
        <v>57.366222222222227</v>
      </c>
      <c r="N240" s="101"/>
      <c r="O240" s="49">
        <f>+'Ark1'!AB4135</f>
        <v>4.7133961753891551</v>
      </c>
      <c r="P240" s="65">
        <f>+'Ark1'!Y4135</f>
        <v>184.8288</v>
      </c>
      <c r="Q240" s="47"/>
      <c r="R240" s="49">
        <f>+'Ark1'!AA4135</f>
        <v>2.9219912358224982</v>
      </c>
      <c r="S240" s="65">
        <f>+'Ark1'!AC4135</f>
        <v>-2.953812294507836</v>
      </c>
      <c r="T240" s="101">
        <f t="shared" si="10"/>
        <v>3.1690140845070425</v>
      </c>
      <c r="U240" s="39"/>
      <c r="V240"/>
      <c r="W240"/>
      <c r="X240" s="4"/>
      <c r="Y240"/>
      <c r="Z240"/>
      <c r="AA240"/>
      <c r="AB240"/>
      <c r="AC240"/>
      <c r="AD240"/>
      <c r="AE240"/>
    </row>
    <row r="241" spans="1:31">
      <c r="A241" s="39"/>
      <c r="B241" s="47">
        <f>+'Ark1'!C4136</f>
        <v>2012</v>
      </c>
      <c r="C241" s="47">
        <f>+'Ark1'!N4136</f>
        <v>190</v>
      </c>
      <c r="D241" s="48" t="s">
        <v>520</v>
      </c>
      <c r="E241" s="47">
        <f>+'Ark1'!Q4136</f>
        <v>316</v>
      </c>
      <c r="F241" s="47"/>
      <c r="G241" s="65">
        <f>+'Ark1'!R4136</f>
        <v>805</v>
      </c>
      <c r="H241" s="47"/>
      <c r="I241" s="65">
        <f>+'Ark1'!S4136</f>
        <v>805</v>
      </c>
      <c r="J241" s="101">
        <f>+'Ark1'!T4136</f>
        <v>3.9941452281128287</v>
      </c>
      <c r="K241" s="47"/>
      <c r="L241" s="101">
        <f>+'Ark1'!U4136</f>
        <v>5.4049452568368839</v>
      </c>
      <c r="M241" s="49">
        <f>+'Ark1'!W4136</f>
        <v>56.083229813664595</v>
      </c>
      <c r="N241" s="101"/>
      <c r="O241" s="49">
        <f>+'Ark1'!AB4136</f>
        <v>4.9095449691726758</v>
      </c>
      <c r="P241" s="65">
        <f>+'Ark1'!Y4136</f>
        <v>194.69677018633553</v>
      </c>
      <c r="Q241" s="47"/>
      <c r="R241" s="49">
        <f>+'Ark1'!AA4136</f>
        <v>2.9150565664622974</v>
      </c>
      <c r="S241" s="65">
        <f>+'Ark1'!AC4136</f>
        <v>-12.051931259637984</v>
      </c>
      <c r="T241" s="101">
        <f t="shared" si="10"/>
        <v>2.5474683544303796</v>
      </c>
      <c r="U241" s="39"/>
      <c r="V241"/>
      <c r="W241"/>
      <c r="X241" s="4"/>
      <c r="Y241"/>
      <c r="Z241"/>
      <c r="AA241"/>
      <c r="AB241"/>
      <c r="AC241"/>
      <c r="AD241"/>
      <c r="AE241"/>
    </row>
    <row r="242" spans="1:31">
      <c r="A242" s="39"/>
      <c r="B242" s="47">
        <f>+'Ark1'!C4137</f>
        <v>2012</v>
      </c>
      <c r="C242" s="47">
        <f>+'Ark1'!N4137</f>
        <v>200</v>
      </c>
      <c r="D242" s="48" t="s">
        <v>521</v>
      </c>
      <c r="E242" s="47">
        <f>+'Ark1'!Q4137</f>
        <v>251</v>
      </c>
      <c r="F242" s="47"/>
      <c r="G242" s="65">
        <f>+'Ark1'!R4137</f>
        <v>548</v>
      </c>
      <c r="H242" s="47"/>
      <c r="I242" s="65">
        <f>+'Ark1'!S4137</f>
        <v>548</v>
      </c>
      <c r="J242" s="101">
        <f>+'Ark1'!T4137</f>
        <v>2.7189957577712178</v>
      </c>
      <c r="K242" s="47"/>
      <c r="L242" s="101">
        <f>+'Ark1'!U4137</f>
        <v>3.8730333128316943</v>
      </c>
      <c r="M242" s="49">
        <f>+'Ark1'!W4137</f>
        <v>55.012773722627742</v>
      </c>
      <c r="N242" s="101"/>
      <c r="O242" s="49">
        <f>+'Ark1'!AB4137</f>
        <v>5.1081212324533878</v>
      </c>
      <c r="P242" s="65">
        <f>+'Ark1'!Y4137</f>
        <v>204.94343065693425</v>
      </c>
      <c r="Q242" s="47"/>
      <c r="R242" s="49">
        <f>+'Ark1'!AA4137</f>
        <v>2.8195182427430425</v>
      </c>
      <c r="S242" s="65">
        <f>+'Ark1'!AC4137</f>
        <v>-11.422232651329422</v>
      </c>
      <c r="T242" s="101">
        <f t="shared" si="10"/>
        <v>2.1832669322709162</v>
      </c>
      <c r="U242" s="39"/>
      <c r="V242"/>
      <c r="W242"/>
      <c r="X242" s="4"/>
      <c r="Y242"/>
      <c r="Z242"/>
      <c r="AA242"/>
      <c r="AB242"/>
      <c r="AC242"/>
      <c r="AD242"/>
      <c r="AE242"/>
    </row>
    <row r="243" spans="1:31">
      <c r="A243" s="39"/>
      <c r="B243" s="47">
        <f>+'Ark1'!C4138</f>
        <v>2012</v>
      </c>
      <c r="C243" s="47">
        <f>+'Ark1'!N4138</f>
        <v>210</v>
      </c>
      <c r="D243" s="48" t="s">
        <v>522</v>
      </c>
      <c r="E243" s="47">
        <f>+'Ark1'!Q4138</f>
        <v>179</v>
      </c>
      <c r="F243" s="47"/>
      <c r="G243" s="65">
        <f>+'Ark1'!R4138</f>
        <v>316.5</v>
      </c>
      <c r="H243" s="47"/>
      <c r="I243" s="65">
        <f>+'Ark1'!S4138</f>
        <v>316.5</v>
      </c>
      <c r="J243" s="101">
        <f>+'Ark1'!T4138</f>
        <v>1.5703689002456027</v>
      </c>
      <c r="K243" s="47"/>
      <c r="L243" s="101">
        <f>+'Ark1'!U4138</f>
        <v>2.341166199991481</v>
      </c>
      <c r="M243" s="49">
        <f>+'Ark1'!W4138</f>
        <v>53.380726698262251</v>
      </c>
      <c r="N243" s="101"/>
      <c r="O243" s="49">
        <f>+'Ark1'!AB4138</f>
        <v>5.8700036555207911</v>
      </c>
      <c r="P243" s="65">
        <f>+'Ark1'!Y4138</f>
        <v>214.49731437598729</v>
      </c>
      <c r="Q243" s="47"/>
      <c r="R243" s="49">
        <f>+'Ark1'!AA4138</f>
        <v>2.80090411786392</v>
      </c>
      <c r="S243" s="65">
        <f>+'Ark1'!AC4138</f>
        <v>1.7924559575952912</v>
      </c>
      <c r="T243" s="101">
        <f t="shared" si="10"/>
        <v>1.7681564245810055</v>
      </c>
      <c r="U243" s="39"/>
      <c r="V243"/>
      <c r="W243"/>
      <c r="X243" s="4"/>
      <c r="Y243"/>
      <c r="Z243"/>
      <c r="AA243"/>
      <c r="AB243"/>
      <c r="AC243"/>
      <c r="AD243"/>
      <c r="AE243"/>
    </row>
    <row r="244" spans="1:31">
      <c r="A244" s="39"/>
      <c r="B244" s="47">
        <f>+'Ark1'!C4139</f>
        <v>2012</v>
      </c>
      <c r="C244" s="47">
        <f>+'Ark1'!N4139</f>
        <v>220</v>
      </c>
      <c r="D244" s="48" t="s">
        <v>523</v>
      </c>
      <c r="E244" s="47">
        <f>+'Ark1'!Q4139</f>
        <v>130</v>
      </c>
      <c r="F244" s="47"/>
      <c r="G244" s="65">
        <f>+'Ark1'!R4139</f>
        <v>196</v>
      </c>
      <c r="H244" s="47"/>
      <c r="I244" s="65">
        <f>+'Ark1'!S4139</f>
        <v>196</v>
      </c>
      <c r="J244" s="101">
        <f>+'Ark1'!T4139</f>
        <v>0.97248753380138431</v>
      </c>
      <c r="K244" s="47"/>
      <c r="L244" s="101">
        <f>+'Ark1'!U4139</f>
        <v>1.5191833417046907</v>
      </c>
      <c r="M244" s="49">
        <f>+'Ark1'!W4139</f>
        <v>51.591836734693878</v>
      </c>
      <c r="N244" s="101"/>
      <c r="O244" s="49">
        <f>+'Ark1'!AB4139</f>
        <v>5.8941976565229339</v>
      </c>
      <c r="P244" s="65">
        <f>+'Ark1'!Y4139</f>
        <v>224.75918367346952</v>
      </c>
      <c r="Q244" s="47"/>
      <c r="R244" s="49">
        <f>+'Ark1'!AA4139</f>
        <v>2.9216586264497741</v>
      </c>
      <c r="S244" s="65">
        <f>+'Ark1'!AC4139</f>
        <v>-16.092435788595974</v>
      </c>
      <c r="T244" s="101">
        <f t="shared" si="10"/>
        <v>1.5076923076923077</v>
      </c>
      <c r="U244" s="39"/>
      <c r="V244"/>
      <c r="W244"/>
      <c r="X244" s="4"/>
      <c r="Y244"/>
      <c r="Z244"/>
      <c r="AA244"/>
      <c r="AB244"/>
      <c r="AC244"/>
      <c r="AD244"/>
      <c r="AE244"/>
    </row>
    <row r="245" spans="1:31">
      <c r="A245" s="39"/>
      <c r="B245" s="47">
        <f>+'Ark1'!C4140</f>
        <v>2012</v>
      </c>
      <c r="C245" s="47">
        <f>+'Ark1'!N4140</f>
        <v>230</v>
      </c>
      <c r="D245" s="48" t="s">
        <v>524</v>
      </c>
      <c r="E245" s="47">
        <f>+'Ark1'!Q4140</f>
        <v>107</v>
      </c>
      <c r="F245" s="47"/>
      <c r="G245" s="65">
        <f>+'Ark1'!R4140</f>
        <v>186</v>
      </c>
      <c r="H245" s="47"/>
      <c r="I245" s="65">
        <f>+'Ark1'!S4140</f>
        <v>185</v>
      </c>
      <c r="J245" s="101">
        <f>+'Ark1'!T4140</f>
        <v>0.92287082289315026</v>
      </c>
      <c r="K245" s="47"/>
      <c r="L245" s="101">
        <f>+'Ark1'!U4140</f>
        <v>1.5486477627438189</v>
      </c>
      <c r="M245" s="49">
        <f>+'Ark1'!W4140</f>
        <v>48.740540540540529</v>
      </c>
      <c r="N245" s="101"/>
      <c r="O245" s="49">
        <f>+'Ark1'!AB4140</f>
        <v>6.2668350328883946</v>
      </c>
      <c r="P245" s="65">
        <f>+'Ark1'!Y4140</f>
        <v>241.43655913978512</v>
      </c>
      <c r="Q245" s="47"/>
      <c r="R245" s="49">
        <f>+'Ark1'!AA4140</f>
        <v>10.863623782819202</v>
      </c>
      <c r="S245" s="65">
        <f>+'Ark1'!AC4140</f>
        <v>-35.550916023650885</v>
      </c>
      <c r="T245" s="101">
        <f t="shared" si="10"/>
        <v>1.7383177570093458</v>
      </c>
      <c r="U245" s="39"/>
      <c r="V245"/>
      <c r="W245"/>
      <c r="X245" s="4"/>
      <c r="Y245"/>
      <c r="Z245"/>
      <c r="AA245"/>
      <c r="AB245"/>
      <c r="AC245"/>
      <c r="AD245"/>
      <c r="AE245"/>
    </row>
    <row r="246" spans="1:31">
      <c r="A246" s="39"/>
      <c r="B246" s="47">
        <f>+'Ark1'!C4141</f>
        <v>2011</v>
      </c>
      <c r="C246" s="47">
        <f>+'Ark1'!N4141</f>
        <v>60</v>
      </c>
      <c r="D246" s="48" t="s">
        <v>525</v>
      </c>
      <c r="E246" s="47">
        <f>+'Ark1'!Q4141</f>
        <v>9</v>
      </c>
      <c r="F246" s="47"/>
      <c r="G246" s="65">
        <f>+'Ark1'!R4141</f>
        <v>11</v>
      </c>
      <c r="H246" s="47"/>
      <c r="I246" s="65">
        <f>+'Ark1'!S4141</f>
        <v>10</v>
      </c>
      <c r="J246" s="101">
        <f>+'Ark1'!T4141</f>
        <v>5.6543641410506842E-2</v>
      </c>
      <c r="K246" s="47"/>
      <c r="L246" s="101">
        <f>+'Ark1'!U4141</f>
        <v>2.3150790168194681E-2</v>
      </c>
      <c r="M246" s="49">
        <f>+'Ark1'!W4141</f>
        <v>62.2</v>
      </c>
      <c r="N246" s="101"/>
      <c r="O246" s="49">
        <f>+'Ark1'!AB4141</f>
        <v>1.8867962264112821</v>
      </c>
      <c r="P246" s="65">
        <f>+'Ark1'!Y4141</f>
        <v>58.509090909090922</v>
      </c>
      <c r="Q246" s="47"/>
      <c r="R246" s="49">
        <f>+'Ark1'!AA4141</f>
        <v>4.0326666115609129</v>
      </c>
      <c r="S246" s="65">
        <f>+'Ark1'!AC4141</f>
        <v>-5.4147685468525477</v>
      </c>
      <c r="T246" s="101">
        <f t="shared" si="10"/>
        <v>1.2222222222222223</v>
      </c>
      <c r="U246" s="39"/>
      <c r="V246"/>
      <c r="W246"/>
      <c r="X246" s="4"/>
      <c r="Y246"/>
      <c r="Z246"/>
      <c r="AA246"/>
      <c r="AB246"/>
      <c r="AC246"/>
      <c r="AD246"/>
      <c r="AE246"/>
    </row>
    <row r="247" spans="1:31">
      <c r="A247" s="39"/>
      <c r="B247">
        <f>+'Ark1'!C4142</f>
        <v>2011</v>
      </c>
      <c r="C247">
        <f>+'Ark1'!N4142</f>
        <v>70</v>
      </c>
      <c r="D247" s="3" t="s">
        <v>509</v>
      </c>
      <c r="E247">
        <f>+'Ark1'!Q4142</f>
        <v>31</v>
      </c>
      <c r="G247" s="9">
        <f>+'Ark1'!R4142</f>
        <v>37</v>
      </c>
      <c r="I247" s="9">
        <f>+'Ark1'!S4142</f>
        <v>35</v>
      </c>
      <c r="J247" s="96">
        <f>+'Ark1'!T4142</f>
        <v>0.19019224838079568</v>
      </c>
      <c r="L247" s="96">
        <f>+'Ark1'!U4142</f>
        <v>9.6833323699161089E-2</v>
      </c>
      <c r="M247" s="1">
        <f>+'Ark1'!W4142</f>
        <v>62.228571428571406</v>
      </c>
      <c r="O247" s="1">
        <f>+'Ark1'!AB4142</f>
        <v>1.6576353947840108</v>
      </c>
      <c r="P247" s="9">
        <f>+'Ark1'!Y4142</f>
        <v>72.756756756756786</v>
      </c>
      <c r="R247" s="1">
        <f>+'Ark1'!AA4142</f>
        <v>2.5105654294420403</v>
      </c>
      <c r="S247" s="9">
        <f>+'Ark1'!AC4142</f>
        <v>26.422320199823361</v>
      </c>
      <c r="T247" s="96">
        <f t="shared" si="10"/>
        <v>1.1935483870967742</v>
      </c>
      <c r="U247" s="39"/>
      <c r="V247"/>
      <c r="W247"/>
      <c r="X247" s="4"/>
      <c r="Y247"/>
      <c r="Z247"/>
      <c r="AA247"/>
      <c r="AB247"/>
      <c r="AC247"/>
      <c r="AD247"/>
      <c r="AE247"/>
    </row>
    <row r="248" spans="1:31">
      <c r="A248" s="39"/>
      <c r="B248">
        <f>+'Ark1'!C4143</f>
        <v>2011</v>
      </c>
      <c r="C248">
        <f>+'Ark1'!N4143</f>
        <v>80</v>
      </c>
      <c r="D248" s="3" t="s">
        <v>510</v>
      </c>
      <c r="E248">
        <f>+'Ark1'!Q4143</f>
        <v>73</v>
      </c>
      <c r="G248" s="9">
        <f>+'Ark1'!R4143</f>
        <v>130</v>
      </c>
      <c r="I248" s="9">
        <f>+'Ark1'!S4143</f>
        <v>129</v>
      </c>
      <c r="J248" s="96">
        <f>+'Ark1'!T4143</f>
        <v>0.66824303485144432</v>
      </c>
      <c r="L248" s="96">
        <f>+'Ark1'!U4143</f>
        <v>0.39709216579203177</v>
      </c>
      <c r="M248" s="1">
        <f>+'Ark1'!W4143</f>
        <v>62.224806201550386</v>
      </c>
      <c r="O248" s="1">
        <f>+'Ark1'!AB4143</f>
        <v>2.5976743029386298</v>
      </c>
      <c r="P248" s="9">
        <f>+'Ark1'!Y4143</f>
        <v>84.917692307692349</v>
      </c>
      <c r="R248" s="1">
        <f>+'Ark1'!AA4143</f>
        <v>2.8737727463188047</v>
      </c>
      <c r="S248" s="9">
        <f>+'Ark1'!AC4143</f>
        <v>-6.9577380036943053</v>
      </c>
      <c r="T248" s="96">
        <f t="shared" si="10"/>
        <v>1.7808219178082192</v>
      </c>
      <c r="U248" s="39"/>
      <c r="V248"/>
      <c r="W248"/>
      <c r="X248" s="4"/>
      <c r="Y248"/>
      <c r="Z248"/>
      <c r="AA248"/>
      <c r="AB248"/>
      <c r="AC248"/>
      <c r="AD248"/>
      <c r="AE248"/>
    </row>
    <row r="249" spans="1:31">
      <c r="A249" s="39"/>
      <c r="B249">
        <f>+'Ark1'!C4144</f>
        <v>2011</v>
      </c>
      <c r="C249">
        <f>+'Ark1'!N4144</f>
        <v>90</v>
      </c>
      <c r="D249" s="3" t="s">
        <v>511</v>
      </c>
      <c r="E249">
        <f>+'Ark1'!Q4144</f>
        <v>151</v>
      </c>
      <c r="G249" s="9">
        <f>+'Ark1'!R4144</f>
        <v>375</v>
      </c>
      <c r="I249" s="9">
        <f>+'Ark1'!S4144</f>
        <v>371</v>
      </c>
      <c r="J249" s="96">
        <f>+'Ark1'!T4144</f>
        <v>1.9276241389945512</v>
      </c>
      <c r="L249" s="96">
        <f>+'Ark1'!U4144</f>
        <v>1.2806135117665984</v>
      </c>
      <c r="M249" s="1">
        <f>+'Ark1'!W4144</f>
        <v>61.733153638814002</v>
      </c>
      <c r="O249" s="1">
        <f>+'Ark1'!AB4144</f>
        <v>3.1204836734789749</v>
      </c>
      <c r="P249" s="9">
        <f>+'Ark1'!Y4144</f>
        <v>94.937333333333356</v>
      </c>
      <c r="R249" s="1">
        <f>+'Ark1'!AA4144</f>
        <v>2.7603484722825957</v>
      </c>
      <c r="S249" s="9">
        <f>+'Ark1'!AC4144</f>
        <v>-5.3250219885432335</v>
      </c>
      <c r="T249" s="96">
        <f t="shared" si="10"/>
        <v>2.4834437086092715</v>
      </c>
      <c r="U249" s="39"/>
      <c r="V249"/>
      <c r="W249"/>
      <c r="X249" s="4"/>
      <c r="Y249"/>
      <c r="Z249"/>
      <c r="AA249"/>
      <c r="AB249"/>
      <c r="AC249"/>
      <c r="AD249"/>
      <c r="AE249"/>
    </row>
    <row r="250" spans="1:31">
      <c r="A250" s="39"/>
      <c r="B250">
        <f>+'Ark1'!C4145</f>
        <v>2011</v>
      </c>
      <c r="C250">
        <f>+'Ark1'!N4145</f>
        <v>100</v>
      </c>
      <c r="D250" s="3" t="s">
        <v>486</v>
      </c>
      <c r="E250">
        <f>+'Ark1'!Q4145</f>
        <v>626</v>
      </c>
      <c r="G250" s="9">
        <f>+'Ark1'!R4145</f>
        <v>2403</v>
      </c>
      <c r="I250" s="9">
        <f>+'Ark1'!S4145</f>
        <v>2395</v>
      </c>
      <c r="J250" s="96">
        <f>+'Ark1'!T4145</f>
        <v>12.35221548267708</v>
      </c>
      <c r="L250" s="96">
        <f>+'Ark1'!U4145</f>
        <v>9.2304891014489989</v>
      </c>
      <c r="M250" s="1">
        <f>+'Ark1'!W4145</f>
        <v>59.685177453027123</v>
      </c>
      <c r="O250" s="1">
        <f>+'Ark1'!AB4145</f>
        <v>3.5538578408627681</v>
      </c>
      <c r="P250" s="9">
        <f>+'Ark1'!Y4145</f>
        <v>106.78768206408655</v>
      </c>
      <c r="R250" s="1">
        <f>+'Ark1'!AA4145</f>
        <v>2.2587516613131897</v>
      </c>
      <c r="S250" s="9">
        <f>+'Ark1'!AC4145</f>
        <v>-22.955298099586944</v>
      </c>
      <c r="T250" s="96">
        <f t="shared" ref="T250:T313" si="11">+G250/E250</f>
        <v>3.8386581469648564</v>
      </c>
      <c r="U250" s="39"/>
      <c r="V250"/>
      <c r="W250"/>
      <c r="X250" s="4"/>
      <c r="Y250"/>
      <c r="Z250"/>
      <c r="AA250"/>
      <c r="AB250"/>
      <c r="AC250"/>
      <c r="AD250"/>
      <c r="AE250"/>
    </row>
    <row r="251" spans="1:31">
      <c r="A251" s="39"/>
      <c r="B251">
        <f>+'Ark1'!C4146</f>
        <v>2011</v>
      </c>
      <c r="C251">
        <f>+'Ark1'!N4146</f>
        <v>110</v>
      </c>
      <c r="D251" s="3" t="s">
        <v>512</v>
      </c>
      <c r="E251">
        <f>+'Ark1'!Q4146</f>
        <v>685</v>
      </c>
      <c r="G251" s="9">
        <f>+'Ark1'!R4146</f>
        <v>3239</v>
      </c>
      <c r="I251" s="9">
        <f>+'Ark1'!S4146</f>
        <v>3231</v>
      </c>
      <c r="J251" s="96">
        <f>+'Ark1'!T4146</f>
        <v>16.649532229875604</v>
      </c>
      <c r="L251" s="96">
        <f>+'Ark1'!U4146</f>
        <v>13.292909617279211</v>
      </c>
      <c r="M251" s="1">
        <f>+'Ark1'!W4146</f>
        <v>59.420922315072744</v>
      </c>
      <c r="O251" s="1">
        <f>+'Ark1'!AB4146</f>
        <v>3.5669979476093223</v>
      </c>
      <c r="P251" s="9">
        <f>+'Ark1'!Y4146</f>
        <v>114.09308428527297</v>
      </c>
      <c r="R251" s="1">
        <f>+'Ark1'!AA4146</f>
        <v>2.9397216293612405</v>
      </c>
      <c r="S251" s="9">
        <f>+'Ark1'!AC4146</f>
        <v>10.815196679859316</v>
      </c>
      <c r="T251" s="96">
        <f t="shared" si="11"/>
        <v>4.7284671532846714</v>
      </c>
      <c r="U251" s="39"/>
      <c r="V251"/>
      <c r="W251"/>
      <c r="X251" s="4"/>
      <c r="Y251"/>
      <c r="Z251"/>
      <c r="AA251"/>
      <c r="AB251"/>
      <c r="AC251"/>
      <c r="AD251"/>
      <c r="AE251"/>
    </row>
    <row r="252" spans="1:31">
      <c r="A252" s="39"/>
      <c r="B252">
        <f>+'Ark1'!C4147</f>
        <v>2011</v>
      </c>
      <c r="C252">
        <f>+'Ark1'!N4147</f>
        <v>120</v>
      </c>
      <c r="D252" s="3" t="s">
        <v>513</v>
      </c>
      <c r="E252">
        <f>+'Ark1'!Q4147</f>
        <v>509</v>
      </c>
      <c r="G252" s="9">
        <f>+'Ark1'!R4147</f>
        <v>2017</v>
      </c>
      <c r="I252" s="9">
        <f>+'Ark1'!S4147</f>
        <v>2011</v>
      </c>
      <c r="J252" s="96">
        <f>+'Ark1'!T4147</f>
        <v>10.368047702272024</v>
      </c>
      <c r="L252" s="96">
        <f>+'Ark1'!U4147</f>
        <v>9.0412252767924191</v>
      </c>
      <c r="M252" s="1">
        <f>+'Ark1'!W4147</f>
        <v>60.195922426653397</v>
      </c>
      <c r="O252" s="1">
        <f>+'Ark1'!AB4147</f>
        <v>3.4480449107520874</v>
      </c>
      <c r="P252" s="9">
        <f>+'Ark1'!Y4147</f>
        <v>124.61536936043642</v>
      </c>
      <c r="R252" s="1">
        <f>+'Ark1'!AA4147</f>
        <v>2.885984324252258</v>
      </c>
      <c r="S252" s="9">
        <f>+'Ark1'!AC4147</f>
        <v>-1.5378441945721979</v>
      </c>
      <c r="T252" s="96">
        <f t="shared" si="11"/>
        <v>3.9626719056974458</v>
      </c>
      <c r="U252" s="39"/>
      <c r="V252"/>
      <c r="W252"/>
      <c r="X252" s="4"/>
      <c r="Y252"/>
      <c r="Z252"/>
      <c r="AA252"/>
      <c r="AB252"/>
      <c r="AC252"/>
      <c r="AD252"/>
      <c r="AE252"/>
    </row>
    <row r="253" spans="1:31">
      <c r="A253" s="39"/>
      <c r="B253">
        <f>+'Ark1'!C4148</f>
        <v>2011</v>
      </c>
      <c r="C253">
        <f>+'Ark1'!N4148</f>
        <v>130</v>
      </c>
      <c r="D253" s="3" t="s">
        <v>514</v>
      </c>
      <c r="E253">
        <f>+'Ark1'!Q4148</f>
        <v>472</v>
      </c>
      <c r="G253" s="9">
        <f>+'Ark1'!R4148</f>
        <v>1954</v>
      </c>
      <c r="I253" s="9">
        <f>+'Ark1'!S4148</f>
        <v>1948</v>
      </c>
      <c r="J253" s="96">
        <f>+'Ark1'!T4148</f>
        <v>10.04420684692094</v>
      </c>
      <c r="L253" s="96">
        <f>+'Ark1'!U4148</f>
        <v>9.4627667776952507</v>
      </c>
      <c r="M253" s="1">
        <f>+'Ark1'!W4148</f>
        <v>59.951232032854193</v>
      </c>
      <c r="O253" s="1">
        <f>+'Ark1'!AB4148</f>
        <v>3.6840272805254735</v>
      </c>
      <c r="P253" s="9">
        <f>+'Ark1'!Y4148</f>
        <v>134.63060388945732</v>
      </c>
      <c r="R253" s="1">
        <f>+'Ark1'!AA4148</f>
        <v>2.8228593996431446</v>
      </c>
      <c r="S253" s="9">
        <f>+'Ark1'!AC4148</f>
        <v>-2.8556259755638145</v>
      </c>
      <c r="T253" s="96">
        <f t="shared" si="11"/>
        <v>4.1398305084745761</v>
      </c>
      <c r="U253" s="39"/>
      <c r="V253"/>
      <c r="W253"/>
      <c r="X253" s="4"/>
      <c r="Y253"/>
      <c r="Z253"/>
      <c r="AA253"/>
      <c r="AB253"/>
      <c r="AC253"/>
      <c r="AD253"/>
      <c r="AE253"/>
    </row>
    <row r="254" spans="1:31">
      <c r="A254" s="39"/>
      <c r="B254">
        <f>+'Ark1'!C4149</f>
        <v>2011</v>
      </c>
      <c r="C254">
        <f>+'Ark1'!N4149</f>
        <v>140</v>
      </c>
      <c r="D254" s="3" t="s">
        <v>515</v>
      </c>
      <c r="E254">
        <f>+'Ark1'!Q4149</f>
        <v>455</v>
      </c>
      <c r="G254" s="9">
        <f>+'Ark1'!R4149</f>
        <v>1781</v>
      </c>
      <c r="I254" s="9">
        <f>+'Ark1'!S4149</f>
        <v>1776</v>
      </c>
      <c r="J254" s="96">
        <f>+'Ark1'!T4149</f>
        <v>9.1549295774647881</v>
      </c>
      <c r="L254" s="96">
        <f>+'Ark1'!U4149</f>
        <v>9.261992305347869</v>
      </c>
      <c r="M254" s="1">
        <f>+'Ark1'!W4149</f>
        <v>59.459459459459438</v>
      </c>
      <c r="O254" s="1">
        <f>+'Ark1'!AB4149</f>
        <v>3.9250495693978689</v>
      </c>
      <c r="P254" s="9">
        <f>+'Ark1'!Y4149</f>
        <v>144.57417181358815</v>
      </c>
      <c r="R254" s="1">
        <f>+'Ark1'!AA4149</f>
        <v>2.9620698902099276</v>
      </c>
      <c r="S254" s="9">
        <f>+'Ark1'!AC4149</f>
        <v>-3.0673486726092198</v>
      </c>
      <c r="T254" s="96">
        <f t="shared" si="11"/>
        <v>3.9142857142857141</v>
      </c>
      <c r="U254" s="39"/>
      <c r="V254"/>
      <c r="W254"/>
      <c r="X254" s="4"/>
      <c r="Y254"/>
      <c r="Z254"/>
      <c r="AA254"/>
      <c r="AB254"/>
      <c r="AC254"/>
      <c r="AD254"/>
      <c r="AE254"/>
    </row>
    <row r="255" spans="1:31">
      <c r="A255" s="39"/>
      <c r="B255">
        <f>+'Ark1'!C4150</f>
        <v>2011</v>
      </c>
      <c r="C255">
        <f>+'Ark1'!N4150</f>
        <v>150</v>
      </c>
      <c r="D255" s="3" t="s">
        <v>516</v>
      </c>
      <c r="E255">
        <f>+'Ark1'!Q4150</f>
        <v>429</v>
      </c>
      <c r="G255" s="9">
        <f>+'Ark1'!R4150</f>
        <v>1681</v>
      </c>
      <c r="I255" s="9">
        <f>+'Ark1'!S4150</f>
        <v>1678</v>
      </c>
      <c r="J255" s="96">
        <f>+'Ark1'!T4150</f>
        <v>8.6408964737329086</v>
      </c>
      <c r="L255" s="96">
        <f>+'Ark1'!U4150</f>
        <v>9.356606232289133</v>
      </c>
      <c r="M255" s="1">
        <f>+'Ark1'!W4150</f>
        <v>59.109058402860562</v>
      </c>
      <c r="O255" s="1">
        <f>+'Ark1'!AB4150</f>
        <v>3.9987365638955721</v>
      </c>
      <c r="P255" s="9">
        <f>+'Ark1'!Y4150</f>
        <v>154.73938132064268</v>
      </c>
      <c r="R255" s="1">
        <f>+'Ark1'!AA4150</f>
        <v>2.8992497042488043</v>
      </c>
      <c r="S255" s="9">
        <f>+'Ark1'!AC4150</f>
        <v>-3.6077283417841857</v>
      </c>
      <c r="T255" s="96">
        <f t="shared" si="11"/>
        <v>3.9184149184149186</v>
      </c>
      <c r="U255" s="39"/>
      <c r="V255"/>
      <c r="W255"/>
      <c r="X255" s="4"/>
      <c r="Y255"/>
      <c r="Z255"/>
      <c r="AA255"/>
      <c r="AB255"/>
      <c r="AC255"/>
      <c r="AD255"/>
      <c r="AE255"/>
    </row>
    <row r="256" spans="1:31">
      <c r="A256" s="39"/>
      <c r="B256">
        <f>+'Ark1'!C4151</f>
        <v>2011</v>
      </c>
      <c r="C256">
        <f>+'Ark1'!N4151</f>
        <v>160</v>
      </c>
      <c r="D256" s="3" t="s">
        <v>517</v>
      </c>
      <c r="E256">
        <f>+'Ark1'!Q4151</f>
        <v>447</v>
      </c>
      <c r="G256" s="9">
        <f>+'Ark1'!R4151</f>
        <v>1580</v>
      </c>
      <c r="I256" s="9">
        <f>+'Ark1'!S4151</f>
        <v>1577</v>
      </c>
      <c r="J256" s="96">
        <f>+'Ark1'!T4151</f>
        <v>8.1217230389637098</v>
      </c>
      <c r="L256" s="96">
        <f>+'Ark1'!U4151</f>
        <v>9.3609658901020136</v>
      </c>
      <c r="M256" s="1">
        <f>+'Ark1'!W4151</f>
        <v>58.638554216867455</v>
      </c>
      <c r="O256" s="1">
        <f>+'Ark1'!AB4151</f>
        <v>4.188335396647382</v>
      </c>
      <c r="P256" s="9">
        <f>+'Ark1'!Y4151</f>
        <v>164.70765822784796</v>
      </c>
      <c r="R256" s="1">
        <f>+'Ark1'!AA4151</f>
        <v>2.8955036159852745</v>
      </c>
      <c r="S256" s="9">
        <f>+'Ark1'!AC4151</f>
        <v>-1.779552551719394</v>
      </c>
      <c r="T256" s="96">
        <f t="shared" si="11"/>
        <v>3.534675615212528</v>
      </c>
      <c r="U256" s="39"/>
      <c r="V256"/>
      <c r="W256"/>
      <c r="X256" s="4"/>
      <c r="Y256"/>
      <c r="Z256"/>
      <c r="AA256"/>
      <c r="AB256"/>
      <c r="AC256"/>
      <c r="AD256"/>
      <c r="AE256"/>
    </row>
    <row r="257" spans="1:31">
      <c r="A257" s="39"/>
      <c r="B257">
        <f>+'Ark1'!C4152</f>
        <v>2011</v>
      </c>
      <c r="C257">
        <f>+'Ark1'!N4152</f>
        <v>170</v>
      </c>
      <c r="D257" s="3" t="s">
        <v>518</v>
      </c>
      <c r="E257">
        <f>+'Ark1'!Q4152</f>
        <v>407</v>
      </c>
      <c r="G257" s="9">
        <f>+'Ark1'!R4152</f>
        <v>1301</v>
      </c>
      <c r="I257" s="9">
        <f>+'Ark1'!S4152</f>
        <v>1300</v>
      </c>
      <c r="J257" s="96">
        <f>+'Ark1'!T4152</f>
        <v>6.6875706795517651</v>
      </c>
      <c r="L257" s="96">
        <f>+'Ark1'!U4152</f>
        <v>8.1796245205140767</v>
      </c>
      <c r="M257" s="1">
        <f>+'Ark1'!W4152</f>
        <v>57.748461538461555</v>
      </c>
      <c r="O257" s="1">
        <f>+'Ark1'!AB4152</f>
        <v>4.2501354659928126</v>
      </c>
      <c r="P257" s="9">
        <f>+'Ark1'!Y4152</f>
        <v>174.7858570330514</v>
      </c>
      <c r="R257" s="1">
        <f>+'Ark1'!AA4152</f>
        <v>2.8664376010614259</v>
      </c>
      <c r="S257" s="9">
        <f>+'Ark1'!AC4152</f>
        <v>-2.3978383278569506</v>
      </c>
      <c r="T257" s="96">
        <f t="shared" si="11"/>
        <v>3.1965601965601964</v>
      </c>
      <c r="U257" s="39"/>
      <c r="V257"/>
      <c r="W257"/>
      <c r="X257" s="4"/>
      <c r="Y257"/>
      <c r="Z257"/>
      <c r="AA257"/>
      <c r="AB257"/>
      <c r="AC257"/>
      <c r="AD257"/>
      <c r="AE257"/>
    </row>
    <row r="258" spans="1:31">
      <c r="A258" s="39"/>
      <c r="B258">
        <f>+'Ark1'!C4153</f>
        <v>2011</v>
      </c>
      <c r="C258">
        <f>+'Ark1'!N4153</f>
        <v>180</v>
      </c>
      <c r="D258" s="3" t="s">
        <v>519</v>
      </c>
      <c r="E258">
        <f>+'Ark1'!Q4153</f>
        <v>378</v>
      </c>
      <c r="G258" s="9">
        <f>+'Ark1'!R4153</f>
        <v>1107</v>
      </c>
      <c r="I258" s="9">
        <f>+'Ark1'!S4153</f>
        <v>1106</v>
      </c>
      <c r="J258" s="96">
        <f>+'Ark1'!T4153</f>
        <v>5.6903464583119137</v>
      </c>
      <c r="L258" s="96">
        <f>+'Ark1'!U4153</f>
        <v>7.3508111247676098</v>
      </c>
      <c r="M258" s="1">
        <f>+'Ark1'!W4153</f>
        <v>56.964737793851711</v>
      </c>
      <c r="O258" s="1">
        <f>+'Ark1'!AB4153</f>
        <v>4.4487868161542421</v>
      </c>
      <c r="P258" s="9">
        <f>+'Ark1'!Y4153</f>
        <v>184.60261969286347</v>
      </c>
      <c r="R258" s="1">
        <f>+'Ark1'!AA4153</f>
        <v>2.8321652806459254</v>
      </c>
      <c r="S258" s="9">
        <f>+'Ark1'!AC4153</f>
        <v>-3.7623126233322024</v>
      </c>
      <c r="T258" s="96">
        <f t="shared" si="11"/>
        <v>2.9285714285714284</v>
      </c>
      <c r="U258" s="39"/>
      <c r="V258"/>
      <c r="W258"/>
      <c r="X258" s="4"/>
      <c r="Y258"/>
      <c r="Z258"/>
      <c r="AA258"/>
      <c r="AB258"/>
      <c r="AC258"/>
      <c r="AD258"/>
      <c r="AE258"/>
    </row>
    <row r="259" spans="1:31">
      <c r="A259" s="39"/>
      <c r="B259">
        <f>+'Ark1'!C4154</f>
        <v>2011</v>
      </c>
      <c r="C259">
        <f>+'Ark1'!N4154</f>
        <v>190</v>
      </c>
      <c r="D259" s="3" t="s">
        <v>520</v>
      </c>
      <c r="E259">
        <f>+'Ark1'!Q4154</f>
        <v>321</v>
      </c>
      <c r="G259" s="9">
        <f>+'Ark1'!R4154</f>
        <v>753</v>
      </c>
      <c r="I259" s="9">
        <f>+'Ark1'!S4154</f>
        <v>751</v>
      </c>
      <c r="J259" s="96">
        <f>+'Ark1'!T4154</f>
        <v>3.8706692711010593</v>
      </c>
      <c r="L259" s="96">
        <f>+'Ark1'!U4154</f>
        <v>5.2547509568855393</v>
      </c>
      <c r="M259" s="1">
        <f>+'Ark1'!W4154</f>
        <v>55.829560585885488</v>
      </c>
      <c r="O259" s="1">
        <f>+'Ark1'!AB4154</f>
        <v>4.7350836300969554</v>
      </c>
      <c r="P259" s="9">
        <f>+'Ark1'!Y4154</f>
        <v>194.00252324037183</v>
      </c>
      <c r="R259" s="1">
        <f>+'Ark1'!AA4154</f>
        <v>2.8459431935092168</v>
      </c>
      <c r="S259" s="9">
        <f>+'Ark1'!AC4154</f>
        <v>-12.028738906641216</v>
      </c>
      <c r="T259" s="96">
        <f t="shared" si="11"/>
        <v>2.3457943925233646</v>
      </c>
      <c r="U259" s="39"/>
      <c r="V259"/>
      <c r="W259"/>
      <c r="X259" s="4"/>
      <c r="Y259"/>
      <c r="Z259"/>
      <c r="AA259"/>
      <c r="AB259"/>
      <c r="AC259"/>
      <c r="AD259"/>
      <c r="AE259"/>
    </row>
    <row r="260" spans="1:31">
      <c r="A260" s="39"/>
      <c r="B260">
        <f>+'Ark1'!C4155</f>
        <v>2011</v>
      </c>
      <c r="C260">
        <f>+'Ark1'!N4155</f>
        <v>200</v>
      </c>
      <c r="D260" s="3" t="s">
        <v>521</v>
      </c>
      <c r="E260">
        <f>+'Ark1'!Q4155</f>
        <v>256</v>
      </c>
      <c r="G260" s="9">
        <f>+'Ark1'!R4155</f>
        <v>493</v>
      </c>
      <c r="I260" s="9">
        <f>+'Ark1'!S4155</f>
        <v>492</v>
      </c>
      <c r="J260" s="96">
        <f>+'Ark1'!T4155</f>
        <v>2.5341832013981702</v>
      </c>
      <c r="L260" s="96">
        <f>+'Ark1'!U4155</f>
        <v>3.62181810176686</v>
      </c>
      <c r="M260" s="1">
        <f>+'Ark1'!W4155</f>
        <v>54.546747967479689</v>
      </c>
      <c r="O260" s="1">
        <f>+'Ark1'!AB4155</f>
        <v>5.008514051245168</v>
      </c>
      <c r="P260" s="9">
        <f>+'Ark1'!Y4155</f>
        <v>204.23488843813379</v>
      </c>
      <c r="R260" s="1">
        <f>+'Ark1'!AA4155</f>
        <v>2.7945977210990671</v>
      </c>
      <c r="S260" s="9">
        <f>+'Ark1'!AC4155</f>
        <v>-6.9898471075269457</v>
      </c>
      <c r="T260" s="96">
        <f t="shared" si="11"/>
        <v>1.92578125</v>
      </c>
      <c r="U260" s="39"/>
      <c r="V260"/>
      <c r="W260"/>
      <c r="X260" s="4"/>
      <c r="Y260"/>
      <c r="Z260"/>
      <c r="AA260"/>
      <c r="AB260"/>
      <c r="AC260"/>
      <c r="AD260"/>
      <c r="AE260"/>
    </row>
    <row r="261" spans="1:31">
      <c r="A261" s="39"/>
      <c r="B261">
        <f>+'Ark1'!C4156</f>
        <v>2011</v>
      </c>
      <c r="C261">
        <f>+'Ark1'!N4156</f>
        <v>210</v>
      </c>
      <c r="D261" s="3" t="s">
        <v>522</v>
      </c>
      <c r="E261">
        <f>+'Ark1'!Q4156</f>
        <v>160</v>
      </c>
      <c r="G261" s="9">
        <f>+'Ark1'!R4156</f>
        <v>264</v>
      </c>
      <c r="I261" s="9">
        <f>+'Ark1'!S4156</f>
        <v>264</v>
      </c>
      <c r="J261" s="96">
        <f>+'Ark1'!T4156</f>
        <v>1.3570473938521641</v>
      </c>
      <c r="L261" s="96">
        <f>+'Ark1'!U4156</f>
        <v>2.0356976119758503</v>
      </c>
      <c r="M261" s="1">
        <f>+'Ark1'!W4156</f>
        <v>52.58333333333335</v>
      </c>
      <c r="O261" s="1">
        <f>+'Ark1'!AB4156</f>
        <v>5.6327527941854436</v>
      </c>
      <c r="P261" s="9">
        <f>+'Ark1'!Y4156</f>
        <v>214.36780303030295</v>
      </c>
      <c r="R261" s="1">
        <f>+'Ark1'!AA4156</f>
        <v>2.7729867975479392</v>
      </c>
      <c r="S261" s="9">
        <f>+'Ark1'!AC4156</f>
        <v>-5.1955498700797378</v>
      </c>
      <c r="T261" s="96">
        <f t="shared" si="11"/>
        <v>1.65</v>
      </c>
      <c r="U261" s="39"/>
      <c r="V261"/>
      <c r="W261"/>
      <c r="X261" s="4"/>
      <c r="Y261"/>
      <c r="Z261"/>
      <c r="AA261"/>
      <c r="AB261"/>
      <c r="AC261"/>
      <c r="AD261"/>
      <c r="AE261"/>
    </row>
    <row r="262" spans="1:31">
      <c r="A262" s="39"/>
      <c r="B262">
        <f>+'Ark1'!C4157</f>
        <v>2011</v>
      </c>
      <c r="C262">
        <f>+'Ark1'!N4157</f>
        <v>220</v>
      </c>
      <c r="D262" s="3" t="s">
        <v>523</v>
      </c>
      <c r="E262">
        <f>+'Ark1'!Q4157</f>
        <v>114</v>
      </c>
      <c r="G262" s="9">
        <f>+'Ark1'!R4157</f>
        <v>156</v>
      </c>
      <c r="I262" s="9">
        <f>+'Ark1'!S4157</f>
        <v>156</v>
      </c>
      <c r="J262" s="96">
        <f>+'Ark1'!T4157</f>
        <v>0.80189164182173311</v>
      </c>
      <c r="L262" s="96">
        <f>+'Ark1'!U4157</f>
        <v>1.258451917884335</v>
      </c>
      <c r="M262" s="1">
        <f>+'Ark1'!W4157</f>
        <v>51.858974358974365</v>
      </c>
      <c r="O262" s="1">
        <f>+'Ark1'!AB4157</f>
        <v>6.1074237276519892</v>
      </c>
      <c r="P262" s="9">
        <f>+'Ark1'!Y4157</f>
        <v>224.26538461538473</v>
      </c>
      <c r="R262" s="1">
        <f>+'Ark1'!AA4157</f>
        <v>2.7163006009283737</v>
      </c>
      <c r="S262" s="9">
        <f>+'Ark1'!AC4157</f>
        <v>-24.554369661732956</v>
      </c>
      <c r="T262" s="96">
        <f t="shared" si="11"/>
        <v>1.368421052631579</v>
      </c>
      <c r="U262" s="39"/>
      <c r="V262"/>
      <c r="W262"/>
      <c r="X262" s="4"/>
      <c r="Y262"/>
      <c r="Z262"/>
      <c r="AA262"/>
      <c r="AB262"/>
      <c r="AC262"/>
      <c r="AD262"/>
      <c r="AE262"/>
    </row>
    <row r="263" spans="1:31">
      <c r="A263" s="39"/>
      <c r="B263">
        <f>+'Ark1'!C4158</f>
        <v>2011</v>
      </c>
      <c r="C263">
        <f>+'Ark1'!N4158</f>
        <v>230</v>
      </c>
      <c r="D263" s="3" t="s">
        <v>524</v>
      </c>
      <c r="E263">
        <f>+'Ark1'!Q4158</f>
        <v>101</v>
      </c>
      <c r="G263" s="9">
        <f>+'Ark1'!R4158</f>
        <v>172</v>
      </c>
      <c r="I263" s="9">
        <f>+'Ark1'!S4158</f>
        <v>172</v>
      </c>
      <c r="J263" s="96">
        <f>+'Ark1'!T4158</f>
        <v>0.88413693841883423</v>
      </c>
      <c r="L263" s="96">
        <f>+'Ark1'!U4158</f>
        <v>1.494200773824873</v>
      </c>
      <c r="M263" s="1">
        <f>+'Ark1'!W4158</f>
        <v>49.16279069767441</v>
      </c>
      <c r="O263" s="1">
        <f>+'Ark1'!AB4158</f>
        <v>7.3316143485724048</v>
      </c>
      <c r="P263" s="9">
        <f>+'Ark1'!Y4158</f>
        <v>241.50755813953484</v>
      </c>
      <c r="R263" s="1">
        <f>+'Ark1'!AA4158</f>
        <v>10.732072713835</v>
      </c>
      <c r="S263" s="9">
        <f>+'Ark1'!AC4158</f>
        <v>-14.000110209640637</v>
      </c>
      <c r="T263" s="96">
        <f t="shared" si="11"/>
        <v>1.7029702970297029</v>
      </c>
      <c r="U263" s="39"/>
      <c r="V263"/>
      <c r="W263"/>
      <c r="X263" s="4"/>
      <c r="Y263"/>
      <c r="Z263"/>
      <c r="AA263"/>
      <c r="AB263"/>
      <c r="AC263"/>
      <c r="AD263"/>
      <c r="AE263"/>
    </row>
    <row r="264" spans="1:31">
      <c r="A264" s="39"/>
      <c r="B264">
        <f>+'Ark1'!C4159</f>
        <v>2010</v>
      </c>
      <c r="C264">
        <f>+'Ark1'!N4159</f>
        <v>60</v>
      </c>
      <c r="D264" s="3" t="s">
        <v>525</v>
      </c>
      <c r="E264">
        <f>+'Ark1'!Q4159</f>
        <v>10</v>
      </c>
      <c r="G264" s="9">
        <f>+'Ark1'!R4159</f>
        <v>11</v>
      </c>
      <c r="I264" s="9">
        <f>+'Ark1'!S4159</f>
        <v>9</v>
      </c>
      <c r="J264" s="96">
        <f>+'Ark1'!T4159</f>
        <v>5.5151667084482318E-2</v>
      </c>
      <c r="L264" s="96">
        <f>+'Ark1'!U4159</f>
        <v>2.0757481400126489E-2</v>
      </c>
      <c r="M264" s="1">
        <f>+'Ark1'!W4159</f>
        <v>59.111111111111121</v>
      </c>
      <c r="O264" s="1">
        <f>+'Ark1'!AB4159</f>
        <v>3.3811386788228424</v>
      </c>
      <c r="P264" s="9">
        <f>+'Ark1'!Y4159</f>
        <v>54.345454545454551</v>
      </c>
      <c r="R264" s="1">
        <f>+'Ark1'!AA4159</f>
        <v>3.7219402878302392</v>
      </c>
      <c r="S264" s="9">
        <f>+'Ark1'!AC4159</f>
        <v>-9.7318244911865701</v>
      </c>
      <c r="T264" s="96">
        <f t="shared" si="11"/>
        <v>1.1000000000000001</v>
      </c>
      <c r="U264" s="39"/>
      <c r="V264"/>
      <c r="W264"/>
      <c r="X264" s="4"/>
      <c r="Y264"/>
      <c r="Z264"/>
      <c r="AA264"/>
      <c r="AB264"/>
      <c r="AC264"/>
      <c r="AD264"/>
      <c r="AE264"/>
    </row>
    <row r="265" spans="1:31">
      <c r="A265" s="39"/>
      <c r="B265" s="47">
        <f>+'Ark1'!C4160</f>
        <v>2010</v>
      </c>
      <c r="C265" s="47">
        <f>+'Ark1'!N4160</f>
        <v>70</v>
      </c>
      <c r="D265" s="48" t="s">
        <v>509</v>
      </c>
      <c r="E265" s="47">
        <f>+'Ark1'!Q4160</f>
        <v>30</v>
      </c>
      <c r="F265" s="47"/>
      <c r="G265" s="65">
        <f>+'Ark1'!R4160</f>
        <v>46</v>
      </c>
      <c r="H265" s="47"/>
      <c r="I265" s="65">
        <f>+'Ark1'!S4160</f>
        <v>44</v>
      </c>
      <c r="J265" s="101">
        <f>+'Ark1'!T4160</f>
        <v>0.23063424417147155</v>
      </c>
      <c r="K265" s="47"/>
      <c r="L265" s="101">
        <f>+'Ark1'!U4160</f>
        <v>0.1165030137064309</v>
      </c>
      <c r="M265" s="49">
        <f>+'Ark1'!W4160</f>
        <v>61.454545454545446</v>
      </c>
      <c r="N265" s="101"/>
      <c r="O265" s="49">
        <f>+'Ark1'!AB4160</f>
        <v>2.6837435307500819</v>
      </c>
      <c r="P265" s="65">
        <f>+'Ark1'!Y4160</f>
        <v>72.939130434782598</v>
      </c>
      <c r="Q265" s="47"/>
      <c r="R265" s="49">
        <f>+'Ark1'!AA4160</f>
        <v>2.8484010303594962</v>
      </c>
      <c r="S265" s="65">
        <f>+'Ark1'!AC4160</f>
        <v>-15.070763639454348</v>
      </c>
      <c r="T265" s="101">
        <f t="shared" si="11"/>
        <v>1.5333333333333334</v>
      </c>
      <c r="U265" s="39"/>
      <c r="V265"/>
      <c r="W265"/>
      <c r="X265" s="4"/>
      <c r="Y265"/>
      <c r="Z265"/>
      <c r="AA265"/>
      <c r="AB265"/>
      <c r="AC265"/>
      <c r="AD265"/>
      <c r="AE265"/>
    </row>
    <row r="266" spans="1:31">
      <c r="A266" s="39"/>
      <c r="B266" s="47">
        <f>+'Ark1'!C4161</f>
        <v>2010</v>
      </c>
      <c r="C266" s="47">
        <f>+'Ark1'!N4161</f>
        <v>80</v>
      </c>
      <c r="D266" s="48" t="s">
        <v>510</v>
      </c>
      <c r="E266" s="47">
        <f>+'Ark1'!Q4161</f>
        <v>70</v>
      </c>
      <c r="F266" s="47"/>
      <c r="G266" s="65">
        <f>+'Ark1'!R4161</f>
        <v>137</v>
      </c>
      <c r="H266" s="47"/>
      <c r="I266" s="65">
        <f>+'Ark1'!S4161</f>
        <v>130</v>
      </c>
      <c r="J266" s="101">
        <f>+'Ark1'!T4161</f>
        <v>0.68688894459764349</v>
      </c>
      <c r="K266" s="47"/>
      <c r="L266" s="101">
        <f>+'Ark1'!U4161</f>
        <v>0.38693709264354226</v>
      </c>
      <c r="M266" s="49">
        <f>+'Ark1'!W4161</f>
        <v>61.746153846153831</v>
      </c>
      <c r="N266" s="101"/>
      <c r="O266" s="49">
        <f>+'Ark1'!AB4161</f>
        <v>2.7098439877362419</v>
      </c>
      <c r="P266" s="65">
        <f>+'Ark1'!Y4161</f>
        <v>81.33941605839415</v>
      </c>
      <c r="Q266" s="47"/>
      <c r="R266" s="49">
        <f>+'Ark1'!AA4161</f>
        <v>2.6824815191523657</v>
      </c>
      <c r="S266" s="65">
        <f>+'Ark1'!AC4161</f>
        <v>-2.8323642846178321</v>
      </c>
      <c r="T266" s="101">
        <f t="shared" si="11"/>
        <v>1.9571428571428571</v>
      </c>
      <c r="U266" s="39"/>
      <c r="V266"/>
      <c r="W266"/>
      <c r="X266" s="4"/>
      <c r="Y266"/>
      <c r="Z266"/>
      <c r="AA266"/>
      <c r="AB266"/>
      <c r="AC266"/>
      <c r="AD266"/>
      <c r="AE266"/>
    </row>
    <row r="267" spans="1:31">
      <c r="A267" s="39"/>
      <c r="B267" s="47">
        <f>+'Ark1'!C4162</f>
        <v>2010</v>
      </c>
      <c r="C267" s="47">
        <f>+'Ark1'!N4162</f>
        <v>90</v>
      </c>
      <c r="D267" s="48" t="s">
        <v>511</v>
      </c>
      <c r="E267" s="47">
        <f>+'Ark1'!Q4162</f>
        <v>152</v>
      </c>
      <c r="F267" s="47"/>
      <c r="G267" s="65">
        <f>+'Ark1'!R4162</f>
        <v>381</v>
      </c>
      <c r="H267" s="47"/>
      <c r="I267" s="65">
        <f>+'Ark1'!S4162</f>
        <v>366</v>
      </c>
      <c r="J267" s="101">
        <f>+'Ark1'!T4162</f>
        <v>1.9102531962897973</v>
      </c>
      <c r="K267" s="47"/>
      <c r="L267" s="101">
        <f>+'Ark1'!U4162</f>
        <v>1.218823195252793</v>
      </c>
      <c r="M267" s="49">
        <f>+'Ark1'!W4162</f>
        <v>61.759562841530062</v>
      </c>
      <c r="N267" s="101"/>
      <c r="O267" s="49">
        <f>+'Ark1'!AB4162</f>
        <v>2.448843560044184</v>
      </c>
      <c r="P267" s="65">
        <f>+'Ark1'!Y4162</f>
        <v>92.129133858267679</v>
      </c>
      <c r="Q267" s="47"/>
      <c r="R267" s="49">
        <f>+'Ark1'!AA4162</f>
        <v>2.6852415647474679</v>
      </c>
      <c r="S267" s="65">
        <f>+'Ark1'!AC4162</f>
        <v>-1.706356392047782</v>
      </c>
      <c r="T267" s="101">
        <f t="shared" si="11"/>
        <v>2.5065789473684212</v>
      </c>
      <c r="U267" s="39"/>
      <c r="V267"/>
      <c r="W267"/>
      <c r="X267" s="4"/>
      <c r="Y267"/>
      <c r="Z267"/>
      <c r="AA267"/>
      <c r="AB267"/>
      <c r="AC267"/>
      <c r="AD267"/>
      <c r="AE267"/>
    </row>
    <row r="268" spans="1:31">
      <c r="A268" s="39"/>
      <c r="B268" s="47">
        <f>+'Ark1'!C4163</f>
        <v>2010</v>
      </c>
      <c r="C268" s="47">
        <f>+'Ark1'!N4163</f>
        <v>100</v>
      </c>
      <c r="D268" s="48" t="s">
        <v>486</v>
      </c>
      <c r="E268" s="47">
        <f>+'Ark1'!Q4163</f>
        <v>604</v>
      </c>
      <c r="F268" s="47"/>
      <c r="G268" s="65">
        <f>+'Ark1'!R4163</f>
        <v>1949</v>
      </c>
      <c r="H268" s="47"/>
      <c r="I268" s="65">
        <f>+'Ark1'!S4163</f>
        <v>1933</v>
      </c>
      <c r="J268" s="101">
        <f>+'Ark1'!T4163</f>
        <v>9.7718726497869124</v>
      </c>
      <c r="K268" s="47"/>
      <c r="L268" s="101">
        <f>+'Ark1'!U4163</f>
        <v>7.1703972897909996</v>
      </c>
      <c r="M268" s="49">
        <f>+'Ark1'!W4163</f>
        <v>59.75012933264356</v>
      </c>
      <c r="N268" s="101"/>
      <c r="O268" s="49">
        <f>+'Ark1'!AB4163</f>
        <v>3.4061440232197002</v>
      </c>
      <c r="P268" s="65">
        <f>+'Ark1'!Y4163</f>
        <v>105.95284761416109</v>
      </c>
      <c r="Q268" s="47"/>
      <c r="R268" s="49">
        <f>+'Ark1'!AA4163</f>
        <v>2.4197227693819281</v>
      </c>
      <c r="S268" s="65">
        <f>+'Ark1'!AC4163</f>
        <v>-24.045751505759984</v>
      </c>
      <c r="T268" s="101">
        <f t="shared" si="11"/>
        <v>3.2268211920529803</v>
      </c>
      <c r="U268" s="39"/>
      <c r="V268"/>
      <c r="W268"/>
      <c r="X268" s="4"/>
      <c r="Y268"/>
      <c r="Z268"/>
      <c r="AA268"/>
      <c r="AB268"/>
      <c r="AC268"/>
      <c r="AD268"/>
      <c r="AE268"/>
    </row>
    <row r="269" spans="1:31">
      <c r="A269" s="39"/>
      <c r="B269" s="47">
        <f>+'Ark1'!C4164</f>
        <v>2010</v>
      </c>
      <c r="C269" s="47">
        <f>+'Ark1'!N4164</f>
        <v>110</v>
      </c>
      <c r="D269" s="48" t="s">
        <v>512</v>
      </c>
      <c r="E269" s="47">
        <f>+'Ark1'!Q4164</f>
        <v>727</v>
      </c>
      <c r="F269" s="47"/>
      <c r="G269" s="65">
        <f>+'Ark1'!R4164</f>
        <v>3065</v>
      </c>
      <c r="H269" s="47"/>
      <c r="I269" s="65">
        <f>+'Ark1'!S4164</f>
        <v>3052</v>
      </c>
      <c r="J269" s="101">
        <f>+'Ark1'!T4164</f>
        <v>15.367259964903488</v>
      </c>
      <c r="K269" s="47"/>
      <c r="L269" s="101">
        <f>+'Ark1'!U4164</f>
        <v>12.131192282578121</v>
      </c>
      <c r="M269" s="49">
        <f>+'Ark1'!W4164</f>
        <v>59.263106159895145</v>
      </c>
      <c r="N269" s="101"/>
      <c r="O269" s="49">
        <f>+'Ark1'!AB4164</f>
        <v>3.4565134894126062</v>
      </c>
      <c r="P269" s="65">
        <f>+'Ark1'!Y4164</f>
        <v>113.98672104404552</v>
      </c>
      <c r="Q269" s="47"/>
      <c r="R269" s="49">
        <f>+'Ark1'!AA4164</f>
        <v>2.89062520622138</v>
      </c>
      <c r="S269" s="65">
        <f>+'Ark1'!AC4164</f>
        <v>9.1889682029302744</v>
      </c>
      <c r="T269" s="101">
        <f t="shared" si="11"/>
        <v>4.2159559834938101</v>
      </c>
      <c r="U269" s="39"/>
      <c r="V269"/>
      <c r="W269"/>
      <c r="X269" s="4"/>
      <c r="Y269"/>
      <c r="Z269"/>
      <c r="AA269"/>
      <c r="AB269"/>
      <c r="AC269"/>
      <c r="AD269"/>
      <c r="AE269"/>
    </row>
    <row r="270" spans="1:31">
      <c r="A270" s="39"/>
      <c r="B270" s="47">
        <f>+'Ark1'!C4165</f>
        <v>2010</v>
      </c>
      <c r="C270" s="47">
        <f>+'Ark1'!N4165</f>
        <v>120</v>
      </c>
      <c r="D270" s="48" t="s">
        <v>513</v>
      </c>
      <c r="E270" s="47">
        <f>+'Ark1'!Q4165</f>
        <v>541</v>
      </c>
      <c r="F270" s="47"/>
      <c r="G270" s="65">
        <f>+'Ark1'!R4165</f>
        <v>2228</v>
      </c>
      <c r="H270" s="47"/>
      <c r="I270" s="65">
        <f>+'Ark1'!S4165</f>
        <v>2224</v>
      </c>
      <c r="J270" s="101">
        <f>+'Ark1'!T4165</f>
        <v>11.170719478566056</v>
      </c>
      <c r="K270" s="47"/>
      <c r="L270" s="101">
        <f>+'Ark1'!U4165</f>
        <v>9.6505899197739708</v>
      </c>
      <c r="M270" s="49">
        <f>+'Ark1'!W4165</f>
        <v>59.669514388489198</v>
      </c>
      <c r="N270" s="101"/>
      <c r="O270" s="49">
        <f>+'Ark1'!AB4165</f>
        <v>3.5558299653665193</v>
      </c>
      <c r="P270" s="65">
        <f>+'Ark1'!Y4165</f>
        <v>124.74407540394982</v>
      </c>
      <c r="Q270" s="47"/>
      <c r="R270" s="49">
        <f>+'Ark1'!AA4165</f>
        <v>2.8856632214803488</v>
      </c>
      <c r="S270" s="65">
        <f>+'Ark1'!AC4165</f>
        <v>-2.122671566206435</v>
      </c>
      <c r="T270" s="101">
        <f t="shared" si="11"/>
        <v>4.1182994454713491</v>
      </c>
      <c r="U270" s="39"/>
      <c r="V270"/>
      <c r="W270"/>
      <c r="X270" s="4"/>
      <c r="Y270"/>
      <c r="Z270"/>
      <c r="AA270"/>
      <c r="AB270"/>
      <c r="AC270"/>
      <c r="AD270"/>
      <c r="AE270"/>
    </row>
    <row r="271" spans="1:31">
      <c r="A271" s="39"/>
      <c r="B271" s="47">
        <f>+'Ark1'!C4166</f>
        <v>2010</v>
      </c>
      <c r="C271" s="47">
        <f>+'Ark1'!N4166</f>
        <v>130</v>
      </c>
      <c r="D271" s="48" t="s">
        <v>514</v>
      </c>
      <c r="E271" s="47">
        <f>+'Ark1'!Q4166</f>
        <v>530</v>
      </c>
      <c r="F271" s="47"/>
      <c r="G271" s="65">
        <f>+'Ark1'!R4166</f>
        <v>2105</v>
      </c>
      <c r="H271" s="47"/>
      <c r="I271" s="65">
        <f>+'Ark1'!S4166</f>
        <v>2098</v>
      </c>
      <c r="J271" s="101">
        <f>+'Ark1'!T4166</f>
        <v>10.554023564803209</v>
      </c>
      <c r="K271" s="47"/>
      <c r="L271" s="101">
        <f>+'Ark1'!U4166</f>
        <v>9.8293931561771224</v>
      </c>
      <c r="M271" s="49">
        <f>+'Ark1'!W4166</f>
        <v>59.422783603431846</v>
      </c>
      <c r="N271" s="101"/>
      <c r="O271" s="49">
        <f>+'Ark1'!AB4166</f>
        <v>3.7610967651616489</v>
      </c>
      <c r="P271" s="65">
        <f>+'Ark1'!Y4166</f>
        <v>134.47942992874104</v>
      </c>
      <c r="Q271" s="47"/>
      <c r="R271" s="49">
        <f>+'Ark1'!AA4166</f>
        <v>2.8974201075542343</v>
      </c>
      <c r="S271" s="65">
        <f>+'Ark1'!AC4166</f>
        <v>-6.4167001855280148</v>
      </c>
      <c r="T271" s="101">
        <f t="shared" si="11"/>
        <v>3.9716981132075473</v>
      </c>
      <c r="U271" s="39"/>
      <c r="V271"/>
      <c r="W271"/>
      <c r="X271" s="4"/>
      <c r="Y271"/>
      <c r="Z271"/>
      <c r="AA271"/>
      <c r="AB271"/>
      <c r="AC271"/>
      <c r="AD271"/>
      <c r="AE271"/>
    </row>
    <row r="272" spans="1:31">
      <c r="A272" s="39"/>
      <c r="B272" s="47">
        <f>+'Ark1'!C4167</f>
        <v>2010</v>
      </c>
      <c r="C272" s="47">
        <f>+'Ark1'!N4167</f>
        <v>140</v>
      </c>
      <c r="D272" s="48" t="s">
        <v>515</v>
      </c>
      <c r="E272" s="47">
        <f>+'Ark1'!Q4167</f>
        <v>525</v>
      </c>
      <c r="F272" s="47"/>
      <c r="G272" s="65">
        <f>+'Ark1'!R4167</f>
        <v>2050</v>
      </c>
      <c r="H272" s="47"/>
      <c r="I272" s="65">
        <f>+'Ark1'!S4167</f>
        <v>2048</v>
      </c>
      <c r="J272" s="101">
        <f>+'Ark1'!T4167</f>
        <v>10.278265229380798</v>
      </c>
      <c r="K272" s="47"/>
      <c r="L272" s="101">
        <f>+'Ark1'!U4167</f>
        <v>10.313544569121674</v>
      </c>
      <c r="M272" s="49">
        <f>+'Ark1'!W4167</f>
        <v>59.00537109375</v>
      </c>
      <c r="N272" s="101"/>
      <c r="O272" s="49">
        <f>+'Ark1'!AB4167</f>
        <v>4.0556998927561105</v>
      </c>
      <c r="P272" s="65">
        <f>+'Ark1'!Y4167</f>
        <v>144.88897560975622</v>
      </c>
      <c r="Q272" s="47"/>
      <c r="R272" s="49">
        <f>+'Ark1'!AA4167</f>
        <v>2.8444194567333057</v>
      </c>
      <c r="S272" s="65">
        <f>+'Ark1'!AC4167</f>
        <v>-2.0263101371727767</v>
      </c>
      <c r="T272" s="101">
        <f t="shared" si="11"/>
        <v>3.9047619047619047</v>
      </c>
      <c r="U272" s="39"/>
      <c r="V272"/>
      <c r="W272"/>
      <c r="X272" s="4"/>
      <c r="Y272"/>
      <c r="Z272"/>
      <c r="AA272"/>
      <c r="AB272"/>
      <c r="AC272"/>
      <c r="AD272"/>
      <c r="AE272"/>
    </row>
    <row r="273" spans="1:31">
      <c r="A273" s="39"/>
      <c r="B273" s="47">
        <f>+'Ark1'!C4168</f>
        <v>2010</v>
      </c>
      <c r="C273" s="47">
        <f>+'Ark1'!N4168</f>
        <v>150</v>
      </c>
      <c r="D273" s="48" t="s">
        <v>516</v>
      </c>
      <c r="E273" s="47">
        <f>+'Ark1'!Q4168</f>
        <v>518</v>
      </c>
      <c r="F273" s="47"/>
      <c r="G273" s="65">
        <f>+'Ark1'!R4168</f>
        <v>1833</v>
      </c>
      <c r="H273" s="47"/>
      <c r="I273" s="65">
        <f>+'Ark1'!S4168</f>
        <v>1830</v>
      </c>
      <c r="J273" s="101">
        <f>+'Ark1'!T4168</f>
        <v>9.190273251441468</v>
      </c>
      <c r="K273" s="47"/>
      <c r="L273" s="101">
        <f>+'Ark1'!U4168</f>
        <v>9.8489561622340709</v>
      </c>
      <c r="M273" s="49">
        <f>+'Ark1'!W4168</f>
        <v>58.545901639344258</v>
      </c>
      <c r="N273" s="101"/>
      <c r="O273" s="49">
        <f>+'Ark1'!AB4168</f>
        <v>4.2424889760182314</v>
      </c>
      <c r="P273" s="65">
        <f>+'Ark1'!Y4168</f>
        <v>154.74228041462112</v>
      </c>
      <c r="Q273" s="47"/>
      <c r="R273" s="49">
        <f>+'Ark1'!AA4168</f>
        <v>2.9401358725160263</v>
      </c>
      <c r="S273" s="65">
        <f>+'Ark1'!AC4168</f>
        <v>-5.7501617370003437</v>
      </c>
      <c r="T273" s="101">
        <f t="shared" si="11"/>
        <v>3.5386100386100385</v>
      </c>
      <c r="U273" s="39"/>
      <c r="V273"/>
      <c r="W273"/>
      <c r="X273" s="4"/>
      <c r="Y273"/>
      <c r="Z273"/>
      <c r="AA273"/>
      <c r="AB273"/>
      <c r="AC273"/>
      <c r="AD273"/>
      <c r="AE273"/>
    </row>
    <row r="274" spans="1:31">
      <c r="A274" s="39"/>
      <c r="B274" s="47">
        <f>+'Ark1'!C4169</f>
        <v>2010</v>
      </c>
      <c r="C274" s="47">
        <f>+'Ark1'!N4169</f>
        <v>160</v>
      </c>
      <c r="D274" s="48" t="s">
        <v>517</v>
      </c>
      <c r="E274" s="47">
        <f>+'Ark1'!Q4169</f>
        <v>520</v>
      </c>
      <c r="F274" s="47"/>
      <c r="G274" s="65">
        <f>+'Ark1'!R4169</f>
        <v>1656</v>
      </c>
      <c r="H274" s="47"/>
      <c r="I274" s="65">
        <f>+'Ark1'!S4169</f>
        <v>1655</v>
      </c>
      <c r="J274" s="101">
        <f>+'Ark1'!T4169</f>
        <v>8.3028327901729764</v>
      </c>
      <c r="K274" s="47"/>
      <c r="L274" s="101">
        <f>+'Ark1'!U4169</f>
        <v>9.4805264927860247</v>
      </c>
      <c r="M274" s="49">
        <f>+'Ark1'!W4169</f>
        <v>58.18308157099699</v>
      </c>
      <c r="N274" s="101"/>
      <c r="O274" s="49">
        <f>+'Ark1'!AB4169</f>
        <v>4.3052364858140759</v>
      </c>
      <c r="P274" s="65">
        <f>+'Ark1'!Y4169</f>
        <v>164.87445652173946</v>
      </c>
      <c r="Q274" s="47"/>
      <c r="R274" s="49">
        <f>+'Ark1'!AA4169</f>
        <v>2.8760746547552607</v>
      </c>
      <c r="S274" s="65">
        <f>+'Ark1'!AC4169</f>
        <v>-1.0576830065666336</v>
      </c>
      <c r="T274" s="101">
        <f t="shared" si="11"/>
        <v>3.1846153846153844</v>
      </c>
      <c r="U274" s="39"/>
      <c r="V274"/>
      <c r="W274"/>
      <c r="X274" s="4"/>
      <c r="Y274"/>
      <c r="Z274"/>
      <c r="AA274"/>
      <c r="AB274"/>
      <c r="AC274"/>
      <c r="AD274"/>
      <c r="AE274"/>
    </row>
    <row r="275" spans="1:31">
      <c r="A275" s="39"/>
      <c r="B275" s="47">
        <f>+'Ark1'!C4170</f>
        <v>2010</v>
      </c>
      <c r="C275" s="47">
        <f>+'Ark1'!N4170</f>
        <v>170</v>
      </c>
      <c r="D275" s="48" t="s">
        <v>518</v>
      </c>
      <c r="E275" s="47">
        <f>+'Ark1'!Q4170</f>
        <v>479</v>
      </c>
      <c r="F275" s="47"/>
      <c r="G275" s="65">
        <f>+'Ark1'!R4170</f>
        <v>1342</v>
      </c>
      <c r="H275" s="47"/>
      <c r="I275" s="65">
        <f>+'Ark1'!S4170</f>
        <v>1338</v>
      </c>
      <c r="J275" s="101">
        <f>+'Ark1'!T4170</f>
        <v>6.728503384306844</v>
      </c>
      <c r="K275" s="47"/>
      <c r="L275" s="101">
        <f>+'Ark1'!U4170</f>
        <v>8.1273144044871923</v>
      </c>
      <c r="M275" s="49">
        <f>+'Ark1'!W4170</f>
        <v>57.479820627802702</v>
      </c>
      <c r="N275" s="101"/>
      <c r="O275" s="49">
        <f>+'Ark1'!AB4170</f>
        <v>4.4909770990452493</v>
      </c>
      <c r="P275" s="65">
        <f>+'Ark1'!Y4170</f>
        <v>174.41177347242919</v>
      </c>
      <c r="Q275" s="47"/>
      <c r="R275" s="49">
        <f>+'Ark1'!AA4170</f>
        <v>2.8183026935277153</v>
      </c>
      <c r="S275" s="65">
        <f>+'Ark1'!AC4170</f>
        <v>-4.7718049807246015</v>
      </c>
      <c r="T275" s="101">
        <f t="shared" si="11"/>
        <v>2.8016701461377869</v>
      </c>
      <c r="U275" s="39"/>
      <c r="V275"/>
      <c r="W275"/>
      <c r="X275" s="4"/>
      <c r="Y275"/>
      <c r="Z275"/>
      <c r="AA275"/>
      <c r="AB275"/>
      <c r="AC275"/>
      <c r="AD275"/>
      <c r="AE275"/>
    </row>
    <row r="276" spans="1:31">
      <c r="A276" s="39"/>
      <c r="B276" s="47">
        <f>+'Ark1'!C4171</f>
        <v>2010</v>
      </c>
      <c r="C276" s="47">
        <f>+'Ark1'!N4171</f>
        <v>180</v>
      </c>
      <c r="D276" s="48" t="s">
        <v>519</v>
      </c>
      <c r="E276" s="47">
        <f>+'Ark1'!Q4171</f>
        <v>437</v>
      </c>
      <c r="F276" s="47"/>
      <c r="G276" s="65">
        <f>+'Ark1'!R4171</f>
        <v>1092</v>
      </c>
      <c r="H276" s="47"/>
      <c r="I276" s="65">
        <f>+'Ark1'!S4171</f>
        <v>1092</v>
      </c>
      <c r="J276" s="101">
        <f>+'Ark1'!T4171</f>
        <v>5.4750564051140636</v>
      </c>
      <c r="K276" s="47"/>
      <c r="L276" s="101">
        <f>+'Ark1'!U4171</f>
        <v>7.0089833921050895</v>
      </c>
      <c r="M276" s="49">
        <f>+'Ark1'!W4171</f>
        <v>56.281135531135554</v>
      </c>
      <c r="N276" s="101"/>
      <c r="O276" s="49">
        <f>+'Ark1'!AB4171</f>
        <v>4.7000400777596418</v>
      </c>
      <c r="P276" s="65">
        <f>+'Ark1'!Y4171</f>
        <v>184.84752747252716</v>
      </c>
      <c r="Q276" s="47"/>
      <c r="R276" s="49">
        <f>+'Ark1'!AA4171</f>
        <v>2.9383848638900276</v>
      </c>
      <c r="S276" s="65">
        <f>+'Ark1'!AC4171</f>
        <v>-1.9248664147784689</v>
      </c>
      <c r="T276" s="101">
        <f t="shared" si="11"/>
        <v>2.4988558352402745</v>
      </c>
      <c r="U276" s="39"/>
      <c r="V276"/>
      <c r="W276"/>
      <c r="X276" s="4"/>
      <c r="Y276"/>
      <c r="Z276"/>
      <c r="AA276"/>
      <c r="AB276"/>
      <c r="AC276"/>
      <c r="AD276"/>
      <c r="AE276"/>
    </row>
    <row r="277" spans="1:31">
      <c r="A277" s="39"/>
      <c r="B277" s="47">
        <f>+'Ark1'!C4172</f>
        <v>2010</v>
      </c>
      <c r="C277" s="47">
        <f>+'Ark1'!N4172</f>
        <v>190</v>
      </c>
      <c r="D277" s="48" t="s">
        <v>520</v>
      </c>
      <c r="E277" s="47">
        <f>+'Ark1'!Q4172</f>
        <v>385</v>
      </c>
      <c r="F277" s="47"/>
      <c r="G277" s="65">
        <f>+'Ark1'!R4172</f>
        <v>859</v>
      </c>
      <c r="H277" s="47"/>
      <c r="I277" s="65">
        <f>+'Ark1'!S4172</f>
        <v>859</v>
      </c>
      <c r="J277" s="101">
        <f>+'Ark1'!T4172</f>
        <v>4.3068438205063933</v>
      </c>
      <c r="K277" s="47"/>
      <c r="L277" s="101">
        <f>+'Ark1'!U4172</f>
        <v>5.8083412227156588</v>
      </c>
      <c r="M277" s="49">
        <f>+'Ark1'!W4172</f>
        <v>54.864959254947593</v>
      </c>
      <c r="N277" s="101"/>
      <c r="O277" s="49">
        <f>+'Ark1'!AB4172</f>
        <v>5.165743623809731</v>
      </c>
      <c r="P277" s="65">
        <f>+'Ark1'!Y4172</f>
        <v>194.73329452852167</v>
      </c>
      <c r="Q277" s="47"/>
      <c r="R277" s="49">
        <f>+'Ark1'!AA4172</f>
        <v>2.9238268448140423</v>
      </c>
      <c r="S277" s="65">
        <f>+'Ark1'!AC4172</f>
        <v>-8.9257575774057507</v>
      </c>
      <c r="T277" s="101">
        <f t="shared" si="11"/>
        <v>2.2311688311688314</v>
      </c>
      <c r="U277" s="39"/>
      <c r="V277"/>
      <c r="W277"/>
      <c r="X277" s="4"/>
      <c r="Y277"/>
      <c r="Z277"/>
      <c r="AA277"/>
      <c r="AB277"/>
      <c r="AC277"/>
      <c r="AD277"/>
      <c r="AE277"/>
    </row>
    <row r="278" spans="1:31">
      <c r="A278" s="39"/>
      <c r="B278" s="47">
        <f>+'Ark1'!C4173</f>
        <v>2010</v>
      </c>
      <c r="C278" s="47">
        <f>+'Ark1'!N4173</f>
        <v>200</v>
      </c>
      <c r="D278" s="48" t="s">
        <v>521</v>
      </c>
      <c r="E278" s="47">
        <f>+'Ark1'!Q4173</f>
        <v>319</v>
      </c>
      <c r="F278" s="47"/>
      <c r="G278" s="65">
        <f>+'Ark1'!R4173</f>
        <v>551</v>
      </c>
      <c r="H278" s="47"/>
      <c r="I278" s="65">
        <f>+'Ark1'!S4173</f>
        <v>551</v>
      </c>
      <c r="J278" s="101">
        <f>+'Ark1'!T4173</f>
        <v>2.762597142140887</v>
      </c>
      <c r="K278" s="47"/>
      <c r="L278" s="101">
        <f>+'Ark1'!U4173</f>
        <v>3.91482349109378</v>
      </c>
      <c r="M278" s="49">
        <f>+'Ark1'!W4173</f>
        <v>53.362976406533583</v>
      </c>
      <c r="N278" s="101"/>
      <c r="O278" s="49">
        <f>+'Ark1'!AB4173</f>
        <v>5.460201614164081</v>
      </c>
      <c r="P278" s="65">
        <f>+'Ark1'!Y4173</f>
        <v>204.61705989110715</v>
      </c>
      <c r="Q278" s="47"/>
      <c r="R278" s="49">
        <f>+'Ark1'!AA4173</f>
        <v>2.8259298574197391</v>
      </c>
      <c r="S278" s="65">
        <f>+'Ark1'!AC4173</f>
        <v>-8.6510354961167621</v>
      </c>
      <c r="T278" s="101">
        <f t="shared" si="11"/>
        <v>1.7272727272727273</v>
      </c>
      <c r="U278" s="39"/>
      <c r="V278"/>
      <c r="W278"/>
      <c r="X278" s="4"/>
      <c r="Y278"/>
      <c r="Z278"/>
      <c r="AA278"/>
      <c r="AB278"/>
      <c r="AC278"/>
      <c r="AD278"/>
      <c r="AE278"/>
    </row>
    <row r="279" spans="1:31">
      <c r="A279" s="39"/>
      <c r="B279" s="47">
        <f>+'Ark1'!C4174</f>
        <v>2010</v>
      </c>
      <c r="C279" s="47">
        <f>+'Ark1'!N4174</f>
        <v>210</v>
      </c>
      <c r="D279" s="48" t="s">
        <v>522</v>
      </c>
      <c r="E279" s="47">
        <f>+'Ark1'!Q4174</f>
        <v>205</v>
      </c>
      <c r="F279" s="47"/>
      <c r="G279" s="65">
        <f>+'Ark1'!R4174</f>
        <v>324</v>
      </c>
      <c r="H279" s="47"/>
      <c r="I279" s="65">
        <f>+'Ark1'!S4174</f>
        <v>324</v>
      </c>
      <c r="J279" s="101">
        <f>+'Ark1'!T4174</f>
        <v>1.6244672850338429</v>
      </c>
      <c r="K279" s="47"/>
      <c r="L279" s="101">
        <f>+'Ark1'!U4174</f>
        <v>2.4148055218789488</v>
      </c>
      <c r="M279" s="49">
        <f>+'Ark1'!W4174</f>
        <v>52.003086419753089</v>
      </c>
      <c r="N279" s="101"/>
      <c r="O279" s="49">
        <f>+'Ark1'!AB4174</f>
        <v>5.559719804196388</v>
      </c>
      <c r="P279" s="65">
        <f>+'Ark1'!Y4174</f>
        <v>214.64382716049371</v>
      </c>
      <c r="Q279" s="47"/>
      <c r="R279" s="49">
        <f>+'Ark1'!AA4174</f>
        <v>2.9378845450087305</v>
      </c>
      <c r="S279" s="65">
        <f>+'Ark1'!AC4174</f>
        <v>-10.266965386991876</v>
      </c>
      <c r="T279" s="101">
        <f t="shared" si="11"/>
        <v>1.5804878048780489</v>
      </c>
      <c r="U279" s="39"/>
      <c r="V279"/>
      <c r="W279"/>
      <c r="X279" s="4"/>
      <c r="Y279"/>
      <c r="Z279"/>
      <c r="AA279"/>
      <c r="AB279"/>
      <c r="AC279"/>
      <c r="AD279"/>
      <c r="AE279"/>
    </row>
    <row r="280" spans="1:31">
      <c r="A280" s="39"/>
      <c r="B280" s="47">
        <f>+'Ark1'!C4175</f>
        <v>2010</v>
      </c>
      <c r="C280" s="47">
        <f>+'Ark1'!N4175</f>
        <v>220</v>
      </c>
      <c r="D280" s="48" t="s">
        <v>523</v>
      </c>
      <c r="E280" s="47">
        <f>+'Ark1'!Q4175</f>
        <v>122</v>
      </c>
      <c r="F280" s="47"/>
      <c r="G280" s="65">
        <f>+'Ark1'!R4175</f>
        <v>160</v>
      </c>
      <c r="H280" s="47"/>
      <c r="I280" s="65">
        <f>+'Ark1'!S4175</f>
        <v>160</v>
      </c>
      <c r="J280" s="101">
        <f>+'Ark1'!T4175</f>
        <v>0.80220606668337935</v>
      </c>
      <c r="K280" s="47"/>
      <c r="L280" s="101">
        <f>+'Ark1'!U4175</f>
        <v>1.2486434110882372</v>
      </c>
      <c r="M280" s="49">
        <f>+'Ark1'!W4175</f>
        <v>50.856250000000003</v>
      </c>
      <c r="N280" s="101"/>
      <c r="O280" s="49">
        <f>+'Ark1'!AB4175</f>
        <v>6.1935923289719215</v>
      </c>
      <c r="P280" s="65">
        <f>+'Ark1'!Y4175</f>
        <v>224.74999999999997</v>
      </c>
      <c r="Q280" s="47"/>
      <c r="R280" s="49">
        <f>+'Ark1'!AA4175</f>
        <v>3.0199544698600138</v>
      </c>
      <c r="S280" s="65">
        <f>+'Ark1'!AC4175</f>
        <v>3.4834779794035251</v>
      </c>
      <c r="T280" s="101">
        <f t="shared" si="11"/>
        <v>1.3114754098360655</v>
      </c>
      <c r="U280" s="39"/>
      <c r="V280"/>
      <c r="W280"/>
      <c r="X280" s="4"/>
      <c r="Y280"/>
      <c r="Z280"/>
      <c r="AA280"/>
      <c r="AB280"/>
      <c r="AC280"/>
      <c r="AD280"/>
      <c r="AE280"/>
    </row>
    <row r="281" spans="1:31">
      <c r="A281" s="39"/>
      <c r="B281" s="47">
        <f>+'Ark1'!C4176</f>
        <v>2010</v>
      </c>
      <c r="C281" s="47">
        <f>+'Ark1'!N4176</f>
        <v>230</v>
      </c>
      <c r="D281" s="48" t="s">
        <v>524</v>
      </c>
      <c r="E281" s="47">
        <f>+'Ark1'!Q4176</f>
        <v>100</v>
      </c>
      <c r="F281" s="47"/>
      <c r="G281" s="65">
        <f>+'Ark1'!R4176</f>
        <v>156</v>
      </c>
      <c r="H281" s="47"/>
      <c r="I281" s="65">
        <f>+'Ark1'!S4176</f>
        <v>156</v>
      </c>
      <c r="J281" s="101">
        <f>+'Ark1'!T4176</f>
        <v>0.78215091501629508</v>
      </c>
      <c r="K281" s="47"/>
      <c r="L281" s="101">
        <f>+'Ark1'!U4176</f>
        <v>1.3094679011661929</v>
      </c>
      <c r="M281" s="49">
        <f>+'Ark1'!W4176</f>
        <v>46.544871794871803</v>
      </c>
      <c r="N281" s="101"/>
      <c r="O281" s="49">
        <f>+'Ark1'!AB4176</f>
        <v>6.3884340089045137</v>
      </c>
      <c r="P281" s="65">
        <f>+'Ark1'!Y4176</f>
        <v>241.74166666666673</v>
      </c>
      <c r="Q281" s="47"/>
      <c r="R281" s="49">
        <f>+'Ark1'!AA4176</f>
        <v>9.9978584779570863</v>
      </c>
      <c r="S281" s="65">
        <f>+'Ark1'!AC4176</f>
        <v>-6.2259403618041844</v>
      </c>
      <c r="T281" s="101">
        <f t="shared" si="11"/>
        <v>1.56</v>
      </c>
      <c r="U281" s="39"/>
      <c r="V281"/>
      <c r="W281"/>
      <c r="X281" s="4"/>
      <c r="Y281"/>
      <c r="Z281"/>
      <c r="AA281"/>
      <c r="AB281"/>
      <c r="AC281"/>
      <c r="AD281"/>
      <c r="AE281"/>
    </row>
    <row r="282" spans="1:31">
      <c r="A282" s="39"/>
      <c r="B282" s="47">
        <f>+'Ark1'!C4177</f>
        <v>2009</v>
      </c>
      <c r="C282" s="47">
        <f>+'Ark1'!N4177</f>
        <v>60</v>
      </c>
      <c r="D282" s="48" t="s">
        <v>525</v>
      </c>
      <c r="E282" s="47">
        <f>+'Ark1'!Q4177</f>
        <v>2</v>
      </c>
      <c r="F282" s="47"/>
      <c r="G282" s="65">
        <f>+'Ark1'!R4177</f>
        <v>3</v>
      </c>
      <c r="H282" s="47"/>
      <c r="I282" s="65">
        <f>+'Ark1'!S4177</f>
        <v>2</v>
      </c>
      <c r="J282" s="101">
        <f>+'Ark1'!T4177</f>
        <v>1.4747087450228576E-2</v>
      </c>
      <c r="K282" s="47"/>
      <c r="L282" s="101">
        <f>+'Ark1'!U4177</f>
        <v>4.4694223417660606E-3</v>
      </c>
      <c r="M282" s="49">
        <f>+'Ark1'!W4177</f>
        <v>61.5</v>
      </c>
      <c r="N282" s="101"/>
      <c r="O282" s="49">
        <f>+'Ark1'!AB4177</f>
        <v>2.5</v>
      </c>
      <c r="P282" s="65">
        <f>+'Ark1'!Y4177</f>
        <v>43.866666666666681</v>
      </c>
      <c r="Q282" s="47"/>
      <c r="R282" s="49">
        <f>+'Ark1'!AA4177</f>
        <v>2.4000000000002344</v>
      </c>
      <c r="S282" s="65">
        <f>+'Ark1'!AC4177</f>
        <v>-99.999999999990237</v>
      </c>
      <c r="T282" s="101">
        <f t="shared" si="11"/>
        <v>1.5</v>
      </c>
      <c r="U282" s="39"/>
      <c r="V282"/>
      <c r="W282"/>
      <c r="X282" s="4"/>
      <c r="Y282"/>
      <c r="Z282"/>
      <c r="AA282"/>
      <c r="AB282"/>
      <c r="AC282"/>
      <c r="AD282"/>
      <c r="AE282"/>
    </row>
    <row r="283" spans="1:31">
      <c r="A283" s="39"/>
      <c r="B283">
        <f>+'Ark1'!C4178</f>
        <v>2009</v>
      </c>
      <c r="C283">
        <f>+'Ark1'!N4178</f>
        <v>70</v>
      </c>
      <c r="D283" s="3" t="s">
        <v>509</v>
      </c>
      <c r="E283">
        <f>+'Ark1'!Q4178</f>
        <v>24</v>
      </c>
      <c r="G283" s="9">
        <f>+'Ark1'!R4178</f>
        <v>30</v>
      </c>
      <c r="I283" s="9">
        <f>+'Ark1'!S4178</f>
        <v>29</v>
      </c>
      <c r="J283" s="96">
        <f>+'Ark1'!T4178</f>
        <v>0.14747087450228577</v>
      </c>
      <c r="L283" s="96">
        <f>+'Ark1'!U4178</f>
        <v>7.4862824224581556E-2</v>
      </c>
      <c r="M283" s="1">
        <f>+'Ark1'!W4178</f>
        <v>59.793103448275858</v>
      </c>
      <c r="O283" s="1">
        <f>+'Ark1'!AB4178</f>
        <v>3.8090573577744391</v>
      </c>
      <c r="P283" s="9">
        <f>+'Ark1'!Y4178</f>
        <v>73.476666666666659</v>
      </c>
      <c r="R283" s="1">
        <f>+'Ark1'!AA4178</f>
        <v>2.9684948964183624</v>
      </c>
      <c r="S283" s="9">
        <f>+'Ark1'!AC4178</f>
        <v>10.387695417612353</v>
      </c>
      <c r="T283" s="96">
        <f t="shared" si="11"/>
        <v>1.25</v>
      </c>
      <c r="U283" s="39"/>
      <c r="V283"/>
      <c r="W283"/>
      <c r="X283" s="4"/>
      <c r="Y283"/>
      <c r="Z283"/>
      <c r="AA283"/>
      <c r="AB283"/>
      <c r="AC283"/>
      <c r="AD283"/>
      <c r="AE283"/>
    </row>
    <row r="284" spans="1:31">
      <c r="A284" s="39"/>
      <c r="B284">
        <f>+'Ark1'!C4179</f>
        <v>2009</v>
      </c>
      <c r="C284">
        <f>+'Ark1'!N4179</f>
        <v>80</v>
      </c>
      <c r="D284" s="3" t="s">
        <v>510</v>
      </c>
      <c r="E284">
        <f>+'Ark1'!Q4179</f>
        <v>70</v>
      </c>
      <c r="G284" s="9">
        <f>+'Ark1'!R4179</f>
        <v>128</v>
      </c>
      <c r="I284" s="9">
        <f>+'Ark1'!S4179</f>
        <v>125</v>
      </c>
      <c r="J284" s="96">
        <f>+'Ark1'!T4179</f>
        <v>0.62920906454308612</v>
      </c>
      <c r="L284" s="96">
        <f>+'Ark1'!U4179</f>
        <v>0.36697149870429191</v>
      </c>
      <c r="M284" s="1">
        <f>+'Ark1'!W4179</f>
        <v>60.832000000000015</v>
      </c>
      <c r="O284" s="1">
        <f>+'Ark1'!AB4179</f>
        <v>3.4542402927416718</v>
      </c>
      <c r="P284" s="9">
        <f>+'Ark1'!Y4179</f>
        <v>84.41640624999998</v>
      </c>
      <c r="R284" s="1">
        <f>+'Ark1'!AA4179</f>
        <v>2.7385912875067042</v>
      </c>
      <c r="S284" s="9">
        <f>+'Ark1'!AC4179</f>
        <v>-2.9268926833396245</v>
      </c>
      <c r="T284" s="96">
        <f t="shared" si="11"/>
        <v>1.8285714285714285</v>
      </c>
      <c r="U284" s="39"/>
      <c r="V284"/>
      <c r="W284"/>
      <c r="X284" s="4"/>
      <c r="Y284"/>
      <c r="Z284"/>
      <c r="AA284"/>
      <c r="AB284"/>
      <c r="AC284"/>
      <c r="AD284"/>
      <c r="AE284"/>
    </row>
    <row r="285" spans="1:31">
      <c r="A285" s="39"/>
      <c r="B285">
        <f>+'Ark1'!C4180</f>
        <v>2009</v>
      </c>
      <c r="C285">
        <f>+'Ark1'!N4180</f>
        <v>90</v>
      </c>
      <c r="D285" s="3" t="s">
        <v>511</v>
      </c>
      <c r="E285">
        <f>+'Ark1'!Q4180</f>
        <v>189</v>
      </c>
      <c r="G285" s="9">
        <f>+'Ark1'!R4180</f>
        <v>388</v>
      </c>
      <c r="I285" s="9">
        <f>+'Ark1'!S4180</f>
        <v>374</v>
      </c>
      <c r="J285" s="96">
        <f>+'Ark1'!T4180</f>
        <v>1.9072899768962297</v>
      </c>
      <c r="L285" s="96">
        <f>+'Ark1'!U4180</f>
        <v>1.2190824907628821</v>
      </c>
      <c r="M285" s="1">
        <f>+'Ark1'!W4180</f>
        <v>60.382352941176485</v>
      </c>
      <c r="O285" s="1">
        <f>+'Ark1'!AB4180</f>
        <v>3.2916697359901854</v>
      </c>
      <c r="P285" s="9">
        <f>+'Ark1'!Y4180</f>
        <v>92.513659793814426</v>
      </c>
      <c r="R285" s="1">
        <f>+'Ark1'!AA4180</f>
        <v>2.7613391021796985</v>
      </c>
      <c r="S285" s="9">
        <f>+'Ark1'!AC4180</f>
        <v>-14.504544292189003</v>
      </c>
      <c r="T285" s="96">
        <f t="shared" si="11"/>
        <v>2.052910052910053</v>
      </c>
      <c r="U285" s="39"/>
      <c r="V285"/>
      <c r="W285"/>
      <c r="X285" s="4"/>
      <c r="Y285"/>
      <c r="Z285"/>
      <c r="AA285"/>
      <c r="AB285"/>
      <c r="AC285"/>
      <c r="AD285"/>
      <c r="AE285"/>
    </row>
    <row r="286" spans="1:31">
      <c r="A286" s="39"/>
      <c r="B286">
        <f>+'Ark1'!C4181</f>
        <v>2009</v>
      </c>
      <c r="C286">
        <f>+'Ark1'!N4181</f>
        <v>100</v>
      </c>
      <c r="D286" s="3" t="s">
        <v>486</v>
      </c>
      <c r="E286">
        <f>+'Ark1'!Q4181</f>
        <v>583</v>
      </c>
      <c r="G286" s="9">
        <f>+'Ark1'!R4181</f>
        <v>1763</v>
      </c>
      <c r="I286" s="9">
        <f>+'Ark1'!S4181</f>
        <v>1754</v>
      </c>
      <c r="J286" s="96">
        <f>+'Ark1'!T4181</f>
        <v>8.6663717249176617</v>
      </c>
      <c r="L286" s="96">
        <f>+'Ark1'!U4181</f>
        <v>6.3676838213805551</v>
      </c>
      <c r="M286" s="1">
        <f>+'Ark1'!W4181</f>
        <v>58.490877993158485</v>
      </c>
      <c r="O286" s="1">
        <f>+'Ark1'!AB4181</f>
        <v>3.4003449124042393</v>
      </c>
      <c r="P286" s="9">
        <f>+'Ark1'!Y4181</f>
        <v>106.34906409529216</v>
      </c>
      <c r="R286" s="1">
        <f>+'Ark1'!AA4181</f>
        <v>2.4359517121171872</v>
      </c>
      <c r="S286" s="9">
        <f>+'Ark1'!AC4181</f>
        <v>-26.328801238846928</v>
      </c>
      <c r="T286" s="96">
        <f t="shared" si="11"/>
        <v>3.0240137221269299</v>
      </c>
      <c r="U286" s="39"/>
      <c r="V286"/>
      <c r="W286"/>
      <c r="X286" s="4"/>
      <c r="Y286"/>
      <c r="Z286"/>
      <c r="AA286"/>
      <c r="AB286"/>
      <c r="AC286"/>
      <c r="AD286"/>
      <c r="AE286"/>
    </row>
    <row r="287" spans="1:31">
      <c r="A287" s="39"/>
      <c r="B287">
        <f>+'Ark1'!C4182</f>
        <v>2009</v>
      </c>
      <c r="C287">
        <f>+'Ark1'!N4182</f>
        <v>110</v>
      </c>
      <c r="D287" s="3" t="s">
        <v>512</v>
      </c>
      <c r="E287">
        <f>+'Ark1'!Q4182</f>
        <v>697</v>
      </c>
      <c r="G287" s="9">
        <f>+'Ark1'!R4182</f>
        <v>3273</v>
      </c>
      <c r="I287" s="9">
        <f>+'Ark1'!S4182</f>
        <v>3259</v>
      </c>
      <c r="J287" s="96">
        <f>+'Ark1'!T4182</f>
        <v>16.089072408199385</v>
      </c>
      <c r="L287" s="96">
        <f>+'Ark1'!U4182</f>
        <v>12.711298648736719</v>
      </c>
      <c r="M287" s="1">
        <f>+'Ark1'!W4182</f>
        <v>57.827554464559682</v>
      </c>
      <c r="O287" s="1">
        <f>+'Ark1'!AB4182</f>
        <v>3.5208180941198313</v>
      </c>
      <c r="P287" s="9">
        <f>+'Ark1'!Y4182</f>
        <v>114.35322334249922</v>
      </c>
      <c r="R287" s="1">
        <f>+'Ark1'!AA4182</f>
        <v>2.9141741582892831</v>
      </c>
      <c r="S287" s="9">
        <f>+'Ark1'!AC4182</f>
        <v>-2.13681275051949</v>
      </c>
      <c r="T287" s="96">
        <f t="shared" si="11"/>
        <v>4.6958393113342902</v>
      </c>
      <c r="U287" s="39"/>
      <c r="V287"/>
      <c r="W287"/>
      <c r="X287" s="4"/>
      <c r="Y287"/>
      <c r="Z287"/>
      <c r="AA287"/>
      <c r="AB287"/>
      <c r="AC287"/>
      <c r="AD287"/>
      <c r="AE287"/>
    </row>
    <row r="288" spans="1:31">
      <c r="A288" s="39"/>
      <c r="B288">
        <f>+'Ark1'!C4183</f>
        <v>2009</v>
      </c>
      <c r="C288">
        <f>+'Ark1'!N4183</f>
        <v>120</v>
      </c>
      <c r="D288" s="3" t="s">
        <v>513</v>
      </c>
      <c r="E288">
        <f>+'Ark1'!Q4183</f>
        <v>565</v>
      </c>
      <c r="G288" s="9">
        <f>+'Ark1'!R4183</f>
        <v>2618</v>
      </c>
      <c r="I288" s="9">
        <f>+'Ark1'!S4183</f>
        <v>2614</v>
      </c>
      <c r="J288" s="96">
        <f>+'Ark1'!T4183</f>
        <v>12.869291648232805</v>
      </c>
      <c r="L288" s="96">
        <f>+'Ark1'!U4183</f>
        <v>11.088025510756305</v>
      </c>
      <c r="M288" s="1">
        <f>+'Ark1'!W4183</f>
        <v>57.859602142310642</v>
      </c>
      <c r="O288" s="1">
        <f>+'Ark1'!AB4183</f>
        <v>3.7703527760596462</v>
      </c>
      <c r="P288" s="9">
        <f>+'Ark1'!Y4183</f>
        <v>124.7064935064934</v>
      </c>
      <c r="R288" s="1">
        <f>+'Ark1'!AA4183</f>
        <v>2.8652737914747073</v>
      </c>
      <c r="S288" s="9">
        <f>+'Ark1'!AC4183</f>
        <v>-0.75243684217321982</v>
      </c>
      <c r="T288" s="96">
        <f t="shared" si="11"/>
        <v>4.633628318584071</v>
      </c>
      <c r="U288" s="39"/>
      <c r="V288"/>
      <c r="W288"/>
      <c r="X288" s="4"/>
      <c r="Y288"/>
      <c r="Z288"/>
      <c r="AA288"/>
      <c r="AB288"/>
      <c r="AC288"/>
      <c r="AD288"/>
      <c r="AE288"/>
    </row>
    <row r="289" spans="1:31">
      <c r="A289" s="39"/>
      <c r="B289">
        <f>+'Ark1'!C4184</f>
        <v>2009</v>
      </c>
      <c r="C289">
        <f>+'Ark1'!N4184</f>
        <v>130</v>
      </c>
      <c r="D289" s="3" t="s">
        <v>514</v>
      </c>
      <c r="E289">
        <f>+'Ark1'!Q4184</f>
        <v>545</v>
      </c>
      <c r="G289" s="9">
        <f>+'Ark1'!R4184</f>
        <v>2111</v>
      </c>
      <c r="I289" s="9">
        <f>+'Ark1'!S4184</f>
        <v>2106</v>
      </c>
      <c r="J289" s="96">
        <f>+'Ark1'!T4184</f>
        <v>10.377033869144178</v>
      </c>
      <c r="L289" s="96">
        <f>+'Ark1'!U4184</f>
        <v>9.654516030333788</v>
      </c>
      <c r="M289" s="1">
        <f>+'Ark1'!W4184</f>
        <v>57.829534662868006</v>
      </c>
      <c r="O289" s="1">
        <f>+'Ark1'!AB4184</f>
        <v>3.9606206732965088</v>
      </c>
      <c r="P289" s="9">
        <f>+'Ark1'!Y4184</f>
        <v>134.66252960682141</v>
      </c>
      <c r="R289" s="1">
        <f>+'Ark1'!AA4184</f>
        <v>2.8762392202308824</v>
      </c>
      <c r="S289" s="9">
        <f>+'Ark1'!AC4184</f>
        <v>-4.5478710745989446</v>
      </c>
      <c r="T289" s="96">
        <f t="shared" si="11"/>
        <v>3.8733944954128439</v>
      </c>
      <c r="U289" s="39"/>
      <c r="V289"/>
      <c r="W289"/>
      <c r="X289" s="4"/>
      <c r="Y289"/>
      <c r="Z289"/>
      <c r="AA289"/>
      <c r="AB289"/>
      <c r="AC289"/>
      <c r="AD289"/>
      <c r="AE289"/>
    </row>
    <row r="290" spans="1:31">
      <c r="A290" s="39"/>
      <c r="B290">
        <f>+'Ark1'!C4185</f>
        <v>2009</v>
      </c>
      <c r="C290">
        <f>+'Ark1'!N4185</f>
        <v>140</v>
      </c>
      <c r="D290" s="3" t="s">
        <v>515</v>
      </c>
      <c r="E290">
        <f>+'Ark1'!Q4185</f>
        <v>537</v>
      </c>
      <c r="G290" s="9">
        <f>+'Ark1'!R4185</f>
        <v>1930</v>
      </c>
      <c r="I290" s="9">
        <f>+'Ark1'!S4185</f>
        <v>1922</v>
      </c>
      <c r="J290" s="96">
        <f>+'Ark1'!T4185</f>
        <v>9.4872929263137191</v>
      </c>
      <c r="L290" s="96">
        <f>+'Ark1'!U4185</f>
        <v>9.4621508701058481</v>
      </c>
      <c r="M290" s="1">
        <f>+'Ark1'!W4185</f>
        <v>57.627991675338194</v>
      </c>
      <c r="O290" s="1">
        <f>+'Ark1'!AB4185</f>
        <v>4.1593527652183404</v>
      </c>
      <c r="P290" s="9">
        <f>+'Ark1'!Y4185</f>
        <v>144.3567357512953</v>
      </c>
      <c r="R290" s="1">
        <f>+'Ark1'!AA4185</f>
        <v>2.9148382540323801</v>
      </c>
      <c r="S290" s="9">
        <f>+'Ark1'!AC4185</f>
        <v>-6.6389891355215722</v>
      </c>
      <c r="T290" s="96">
        <f t="shared" si="11"/>
        <v>3.5940409683426444</v>
      </c>
      <c r="U290" s="39"/>
      <c r="V290"/>
      <c r="W290"/>
      <c r="X290" s="4"/>
      <c r="Y290"/>
      <c r="Z290"/>
      <c r="AA290"/>
      <c r="AB290"/>
      <c r="AC290"/>
      <c r="AD290"/>
      <c r="AE290"/>
    </row>
    <row r="291" spans="1:31">
      <c r="A291" s="39"/>
      <c r="B291">
        <f>+'Ark1'!C4186</f>
        <v>2009</v>
      </c>
      <c r="C291">
        <f>+'Ark1'!N4186</f>
        <v>150</v>
      </c>
      <c r="D291" s="3" t="s">
        <v>516</v>
      </c>
      <c r="E291">
        <f>+'Ark1'!Q4186</f>
        <v>542</v>
      </c>
      <c r="G291" s="9">
        <f>+'Ark1'!R4186</f>
        <v>1759</v>
      </c>
      <c r="I291" s="9">
        <f>+'Ark1'!S4186</f>
        <v>1755</v>
      </c>
      <c r="J291" s="96">
        <f>+'Ark1'!T4186</f>
        <v>8.6467089416506902</v>
      </c>
      <c r="L291" s="96">
        <f>+'Ark1'!U4186</f>
        <v>9.2319824119400771</v>
      </c>
      <c r="M291" s="1">
        <f>+'Ark1'!W4186</f>
        <v>57.336182336182354</v>
      </c>
      <c r="O291" s="1">
        <f>+'Ark1'!AB4186</f>
        <v>4.2368383378005596</v>
      </c>
      <c r="P291" s="9">
        <f>+'Ark1'!Y4186</f>
        <v>154.53740761796485</v>
      </c>
      <c r="R291" s="1">
        <f>+'Ark1'!AA4186</f>
        <v>2.869635836533432</v>
      </c>
      <c r="S291" s="9">
        <f>+'Ark1'!AC4186</f>
        <v>-6.1505547999654189</v>
      </c>
      <c r="T291" s="96">
        <f t="shared" si="11"/>
        <v>3.2453874538745389</v>
      </c>
      <c r="U291" s="39"/>
      <c r="V291"/>
      <c r="W291"/>
      <c r="X291" s="4"/>
      <c r="Y291"/>
      <c r="Z291"/>
      <c r="AA291"/>
      <c r="AB291"/>
      <c r="AC291"/>
      <c r="AD291"/>
      <c r="AE291"/>
    </row>
    <row r="292" spans="1:31">
      <c r="A292" s="39"/>
      <c r="B292">
        <f>+'Ark1'!C4187</f>
        <v>2009</v>
      </c>
      <c r="C292">
        <f>+'Ark1'!N4187</f>
        <v>160</v>
      </c>
      <c r="D292" s="3" t="s">
        <v>517</v>
      </c>
      <c r="E292">
        <f>+'Ark1'!Q4187</f>
        <v>519</v>
      </c>
      <c r="G292" s="9">
        <f>+'Ark1'!R4187</f>
        <v>1653</v>
      </c>
      <c r="I292" s="9">
        <f>+'Ark1'!S4187</f>
        <v>1650</v>
      </c>
      <c r="J292" s="96">
        <f>+'Ark1'!T4187</f>
        <v>8.1256451850759497</v>
      </c>
      <c r="L292" s="96">
        <f>+'Ark1'!U4187</f>
        <v>9.2488480284668242</v>
      </c>
      <c r="M292" s="1">
        <f>+'Ark1'!W4187</f>
        <v>56.643636363636361</v>
      </c>
      <c r="O292" s="1">
        <f>+'Ark1'!AB4187</f>
        <v>4.3448651812830814</v>
      </c>
      <c r="P292" s="9">
        <f>+'Ark1'!Y4187</f>
        <v>164.74767090139142</v>
      </c>
      <c r="R292" s="1">
        <f>+'Ark1'!AA4187</f>
        <v>2.9461111682390029</v>
      </c>
      <c r="S292" s="9">
        <f>+'Ark1'!AC4187</f>
        <v>-3.4792287144708225</v>
      </c>
      <c r="T292" s="96">
        <f t="shared" si="11"/>
        <v>3.1849710982658959</v>
      </c>
      <c r="U292" s="39"/>
      <c r="V292"/>
      <c r="W292"/>
      <c r="X292" s="4"/>
      <c r="Y292"/>
      <c r="Z292"/>
      <c r="AA292"/>
      <c r="AB292"/>
      <c r="AC292"/>
      <c r="AD292"/>
      <c r="AE292"/>
    </row>
    <row r="293" spans="1:31">
      <c r="A293" s="39"/>
      <c r="B293">
        <f>+'Ark1'!C4188</f>
        <v>2009</v>
      </c>
      <c r="C293">
        <f>+'Ark1'!N4188</f>
        <v>170</v>
      </c>
      <c r="D293" s="3" t="s">
        <v>518</v>
      </c>
      <c r="E293">
        <f>+'Ark1'!Q4188</f>
        <v>494</v>
      </c>
      <c r="G293" s="9">
        <f>+'Ark1'!R4188</f>
        <v>1356</v>
      </c>
      <c r="I293" s="9">
        <f>+'Ark1'!S4188</f>
        <v>1354</v>
      </c>
      <c r="J293" s="96">
        <f>+'Ark1'!T4188</f>
        <v>6.6656835275033188</v>
      </c>
      <c r="L293" s="96">
        <f>+'Ark1'!U4188</f>
        <v>8.0498202025429393</v>
      </c>
      <c r="M293" s="1">
        <f>+'Ark1'!W4188</f>
        <v>56.00221565731168</v>
      </c>
      <c r="O293" s="1">
        <f>+'Ark1'!AB4188</f>
        <v>4.4983989727832467</v>
      </c>
      <c r="P293" s="9">
        <f>+'Ark1'!Y4188</f>
        <v>174.79579646017697</v>
      </c>
      <c r="R293" s="1">
        <f>+'Ark1'!AA4188</f>
        <v>2.810465704648295</v>
      </c>
      <c r="S293" s="9">
        <f>+'Ark1'!AC4188</f>
        <v>-5.4600880212417984</v>
      </c>
      <c r="T293" s="96">
        <f t="shared" si="11"/>
        <v>2.7449392712550607</v>
      </c>
      <c r="U293" s="39"/>
      <c r="V293"/>
      <c r="W293"/>
      <c r="X293" s="4"/>
      <c r="Y293"/>
      <c r="Z293"/>
      <c r="AA293"/>
      <c r="AB293"/>
      <c r="AC293"/>
      <c r="AD293"/>
      <c r="AE293"/>
    </row>
    <row r="294" spans="1:31">
      <c r="A294" s="39"/>
      <c r="B294">
        <f>+'Ark1'!C4189</f>
        <v>2009</v>
      </c>
      <c r="C294">
        <f>+'Ark1'!N4189</f>
        <v>180</v>
      </c>
      <c r="D294" s="3" t="s">
        <v>519</v>
      </c>
      <c r="E294">
        <f>+'Ark1'!Q4189</f>
        <v>479</v>
      </c>
      <c r="G294" s="9">
        <f>+'Ark1'!R4189</f>
        <v>1171</v>
      </c>
      <c r="I294" s="9">
        <f>+'Ark1'!S4189</f>
        <v>1169</v>
      </c>
      <c r="J294" s="96">
        <f>+'Ark1'!T4189</f>
        <v>5.7562798014058894</v>
      </c>
      <c r="L294" s="96">
        <f>+'Ark1'!U4189</f>
        <v>7.3351303626233202</v>
      </c>
      <c r="M294" s="1">
        <f>+'Ark1'!W4189</f>
        <v>54.569717707442258</v>
      </c>
      <c r="O294" s="1">
        <f>+'Ark1'!AB4189</f>
        <v>4.7262592075054242</v>
      </c>
      <c r="P294" s="9">
        <f>+'Ark1'!Y4189</f>
        <v>184.44013663535435</v>
      </c>
      <c r="R294" s="1">
        <f>+'Ark1'!AA4189</f>
        <v>2.883563739196334</v>
      </c>
      <c r="S294" s="9">
        <f>+'Ark1'!AC4189</f>
        <v>-7.0462659867690878</v>
      </c>
      <c r="T294" s="96">
        <f t="shared" si="11"/>
        <v>2.4446764091858038</v>
      </c>
      <c r="U294" s="39"/>
      <c r="V294"/>
      <c r="W294"/>
      <c r="X294" s="4"/>
      <c r="Y294"/>
      <c r="Z294"/>
      <c r="AA294"/>
      <c r="AB294"/>
      <c r="AC294"/>
      <c r="AD294"/>
      <c r="AE294"/>
    </row>
    <row r="295" spans="1:31">
      <c r="A295" s="39"/>
      <c r="B295">
        <f>+'Ark1'!C4190</f>
        <v>2009</v>
      </c>
      <c r="C295">
        <f>+'Ark1'!N4190</f>
        <v>190</v>
      </c>
      <c r="D295" s="3" t="s">
        <v>520</v>
      </c>
      <c r="E295">
        <f>+'Ark1'!Q4190</f>
        <v>431</v>
      </c>
      <c r="G295" s="9">
        <f>+'Ark1'!R4190</f>
        <v>870</v>
      </c>
      <c r="I295" s="9">
        <f>+'Ark1'!S4190</f>
        <v>868</v>
      </c>
      <c r="J295" s="96">
        <f>+'Ark1'!T4190</f>
        <v>4.2766553605662878</v>
      </c>
      <c r="L295" s="96">
        <f>+'Ark1'!U4190</f>
        <v>5.7443522344955138</v>
      </c>
      <c r="M295" s="1">
        <f>+'Ark1'!W4190</f>
        <v>53.221198156682014</v>
      </c>
      <c r="O295" s="1">
        <f>+'Ark1'!AB4190</f>
        <v>5.0126027752908708</v>
      </c>
      <c r="P295" s="9">
        <f>+'Ark1'!Y4190</f>
        <v>194.41344827586221</v>
      </c>
      <c r="R295" s="1">
        <f>+'Ark1'!AA4190</f>
        <v>2.9152422189183742</v>
      </c>
      <c r="S295" s="9">
        <f>+'Ark1'!AC4190</f>
        <v>-6.1178438363314838</v>
      </c>
      <c r="T295" s="96">
        <f t="shared" si="11"/>
        <v>2.0185614849187936</v>
      </c>
      <c r="U295" s="39"/>
      <c r="V295"/>
      <c r="W295"/>
      <c r="X295" s="4"/>
      <c r="Y295"/>
      <c r="Z295"/>
      <c r="AA295"/>
      <c r="AB295"/>
      <c r="AC295"/>
      <c r="AD295"/>
      <c r="AE295"/>
    </row>
    <row r="296" spans="1:31">
      <c r="A296" s="39"/>
      <c r="B296">
        <f>+'Ark1'!C4191</f>
        <v>2009</v>
      </c>
      <c r="C296">
        <f>+'Ark1'!N4191</f>
        <v>200</v>
      </c>
      <c r="D296" s="3" t="s">
        <v>521</v>
      </c>
      <c r="E296">
        <f>+'Ark1'!Q4191</f>
        <v>307</v>
      </c>
      <c r="G296" s="9">
        <f>+'Ark1'!R4191</f>
        <v>574</v>
      </c>
      <c r="I296" s="9">
        <f>+'Ark1'!S4191</f>
        <v>574</v>
      </c>
      <c r="J296" s="96">
        <f>+'Ark1'!T4191</f>
        <v>2.8216093988104007</v>
      </c>
      <c r="L296" s="96">
        <f>+'Ark1'!U4191</f>
        <v>3.9879337823155616</v>
      </c>
      <c r="M296" s="1">
        <f>+'Ark1'!W4191</f>
        <v>52.268292682926813</v>
      </c>
      <c r="O296" s="1">
        <f>+'Ark1'!AB4191</f>
        <v>5.1939194760886602</v>
      </c>
      <c r="P296" s="9">
        <f>+'Ark1'!Y4191</f>
        <v>204.56933797909409</v>
      </c>
      <c r="R296" s="1">
        <f>+'Ark1'!AA4191</f>
        <v>2.9181757548152154</v>
      </c>
      <c r="S296" s="9">
        <f>+'Ark1'!AC4191</f>
        <v>-8.2227495048103716</v>
      </c>
      <c r="T296" s="96">
        <f t="shared" si="11"/>
        <v>1.8697068403908794</v>
      </c>
      <c r="U296" s="39"/>
      <c r="V296"/>
      <c r="W296"/>
      <c r="X296" s="4"/>
      <c r="Y296"/>
      <c r="Z296"/>
      <c r="AA296"/>
      <c r="AB296"/>
      <c r="AC296"/>
      <c r="AD296"/>
      <c r="AE296"/>
    </row>
    <row r="297" spans="1:31">
      <c r="A297" s="39"/>
      <c r="B297">
        <f>+'Ark1'!C4192</f>
        <v>2009</v>
      </c>
      <c r="C297">
        <f>+'Ark1'!N4192</f>
        <v>210</v>
      </c>
      <c r="D297" s="3" t="s">
        <v>522</v>
      </c>
      <c r="E297">
        <f>+'Ark1'!Q4192</f>
        <v>218</v>
      </c>
      <c r="G297" s="9">
        <f>+'Ark1'!R4192</f>
        <v>337</v>
      </c>
      <c r="I297" s="9">
        <f>+'Ark1'!S4192</f>
        <v>337</v>
      </c>
      <c r="J297" s="96">
        <f>+'Ark1'!T4192</f>
        <v>1.6565894902423437</v>
      </c>
      <c r="L297" s="96">
        <f>+'Ark1'!U4192</f>
        <v>2.4564671980909454</v>
      </c>
      <c r="M297" s="1">
        <f>+'Ark1'!W4192</f>
        <v>49.94955489614243</v>
      </c>
      <c r="O297" s="1">
        <f>+'Ark1'!AB4192</f>
        <v>5.3672659997682723</v>
      </c>
      <c r="P297" s="9">
        <f>+'Ark1'!Y4192</f>
        <v>214.6275964391692</v>
      </c>
      <c r="R297" s="1">
        <f>+'Ark1'!AA4192</f>
        <v>2.7649208664874259</v>
      </c>
      <c r="S297" s="9">
        <f>+'Ark1'!AC4192</f>
        <v>-7.4569734540634656</v>
      </c>
      <c r="T297" s="96">
        <f t="shared" si="11"/>
        <v>1.5458715596330275</v>
      </c>
      <c r="U297" s="39"/>
      <c r="V297"/>
      <c r="W297"/>
      <c r="X297" s="4"/>
      <c r="Y297"/>
      <c r="Z297"/>
      <c r="AA297"/>
      <c r="AB297"/>
      <c r="AC297"/>
      <c r="AD297"/>
      <c r="AE297"/>
    </row>
    <row r="298" spans="1:31">
      <c r="A298" s="39"/>
      <c r="B298">
        <f>+'Ark1'!C4193</f>
        <v>2009</v>
      </c>
      <c r="C298">
        <f>+'Ark1'!N4193</f>
        <v>220</v>
      </c>
      <c r="D298" s="3" t="s">
        <v>523</v>
      </c>
      <c r="E298">
        <f>+'Ark1'!Q4193</f>
        <v>140</v>
      </c>
      <c r="G298" s="9">
        <f>+'Ark1'!R4193</f>
        <v>196</v>
      </c>
      <c r="I298" s="9">
        <f>+'Ark1'!S4193</f>
        <v>196</v>
      </c>
      <c r="J298" s="96">
        <f>+'Ark1'!T4193</f>
        <v>0.96347638008160064</v>
      </c>
      <c r="L298" s="96">
        <f>+'Ark1'!U4193</f>
        <v>1.4919142342305376</v>
      </c>
      <c r="M298" s="1">
        <f>+'Ark1'!W4193</f>
        <v>48.928571428571438</v>
      </c>
      <c r="O298" s="1">
        <f>+'Ark1'!AB4193</f>
        <v>5.7600843247795801</v>
      </c>
      <c r="P298" s="9">
        <f>+'Ark1'!Y4193</f>
        <v>224.12602040816327</v>
      </c>
      <c r="R298" s="1">
        <f>+'Ark1'!AA4193</f>
        <v>2.6812246820240841</v>
      </c>
      <c r="S298" s="9">
        <f>+'Ark1'!AC4193</f>
        <v>-6.4596348788860851</v>
      </c>
      <c r="T298" s="96">
        <f t="shared" si="11"/>
        <v>1.4</v>
      </c>
      <c r="U298" s="39"/>
      <c r="V298"/>
      <c r="W298"/>
      <c r="X298" s="4"/>
      <c r="Y298"/>
      <c r="Z298"/>
      <c r="AA298"/>
      <c r="AB298"/>
      <c r="AC298"/>
      <c r="AD298"/>
      <c r="AE298"/>
    </row>
    <row r="299" spans="1:31">
      <c r="A299" s="39"/>
      <c r="B299">
        <f>+'Ark1'!C4194</f>
        <v>2009</v>
      </c>
      <c r="C299">
        <f>+'Ark1'!N4194</f>
        <v>230</v>
      </c>
      <c r="D299" s="3" t="s">
        <v>524</v>
      </c>
      <c r="E299">
        <f>+'Ark1'!Q4194</f>
        <v>120</v>
      </c>
      <c r="G299" s="9">
        <f>+'Ark1'!R4194</f>
        <v>183</v>
      </c>
      <c r="I299" s="9">
        <f>+'Ark1'!S4194</f>
        <v>183</v>
      </c>
      <c r="J299" s="96">
        <f>+'Ark1'!T4194</f>
        <v>0.89957233446394347</v>
      </c>
      <c r="L299" s="96">
        <f>+'Ark1'!U4194</f>
        <v>1.5044904279475295</v>
      </c>
      <c r="M299" s="1">
        <f>+'Ark1'!W4194</f>
        <v>45.666666666666657</v>
      </c>
      <c r="O299" s="1">
        <f>+'Ark1'!AB4194</f>
        <v>6.3464058356652142</v>
      </c>
      <c r="P299" s="9">
        <f>+'Ark1'!Y4194</f>
        <v>242.07103825136619</v>
      </c>
      <c r="R299" s="1">
        <f>+'Ark1'!AA4194</f>
        <v>12.228569188032809</v>
      </c>
      <c r="S299" s="9">
        <f>+'Ark1'!AC4194</f>
        <v>-34.05935945190361</v>
      </c>
      <c r="T299" s="96">
        <f t="shared" si="11"/>
        <v>1.5249999999999999</v>
      </c>
      <c r="U299" s="39"/>
      <c r="V299"/>
      <c r="W299"/>
      <c r="X299" s="4"/>
      <c r="Y299"/>
      <c r="Z299"/>
      <c r="AA299"/>
      <c r="AB299"/>
      <c r="AC299"/>
      <c r="AD299"/>
      <c r="AE299"/>
    </row>
    <row r="300" spans="1:31">
      <c r="A300" s="39"/>
      <c r="B300">
        <f>+'Ark1'!C4195</f>
        <v>2008</v>
      </c>
      <c r="C300">
        <f>+'Ark1'!N4195</f>
        <v>60</v>
      </c>
      <c r="D300" s="3" t="s">
        <v>525</v>
      </c>
      <c r="E300">
        <f>+'Ark1'!Q4195</f>
        <v>6</v>
      </c>
      <c r="G300" s="9">
        <f>+'Ark1'!R4195</f>
        <v>7</v>
      </c>
      <c r="I300" s="9">
        <f>+'Ark1'!S4195</f>
        <v>6</v>
      </c>
      <c r="J300" s="96">
        <f>+'Ark1'!T4195</f>
        <v>3.5156446185525589E-2</v>
      </c>
      <c r="L300" s="96">
        <f>+'Ark1'!U4195</f>
        <v>1.3075507101085132E-2</v>
      </c>
      <c r="M300" s="1">
        <f>+'Ark1'!W4195</f>
        <v>66.666666666666686</v>
      </c>
      <c r="O300" s="1">
        <f>+'Ark1'!AB4195</f>
        <v>0</v>
      </c>
      <c r="P300" s="9">
        <f>+'Ark1'!Y4195</f>
        <v>54.585714285714303</v>
      </c>
      <c r="R300" s="1">
        <f>+'Ark1'!AA4195</f>
        <v>5.8156159509452543</v>
      </c>
      <c r="S300" s="9">
        <f>+'Ark1'!AC4195</f>
        <v>0</v>
      </c>
      <c r="T300" s="96">
        <f t="shared" si="11"/>
        <v>1.1666666666666667</v>
      </c>
      <c r="U300" s="39"/>
      <c r="V300"/>
      <c r="W300"/>
      <c r="X300" s="4"/>
      <c r="Y300"/>
      <c r="Z300"/>
      <c r="AA300"/>
      <c r="AB300"/>
      <c r="AC300"/>
      <c r="AD300"/>
      <c r="AE300"/>
    </row>
    <row r="301" spans="1:31">
      <c r="A301" s="39"/>
      <c r="B301" s="47">
        <f>+'Ark1'!C4196</f>
        <v>2008</v>
      </c>
      <c r="C301" s="47">
        <f>+'Ark1'!N4196</f>
        <v>70</v>
      </c>
      <c r="D301" s="48" t="s">
        <v>509</v>
      </c>
      <c r="E301" s="47">
        <f>+'Ark1'!Q4196</f>
        <v>21</v>
      </c>
      <c r="F301" s="47"/>
      <c r="G301" s="65">
        <f>+'Ark1'!R4196</f>
        <v>28</v>
      </c>
      <c r="H301" s="47"/>
      <c r="I301" s="65">
        <f>+'Ark1'!S4196</f>
        <v>25</v>
      </c>
      <c r="J301" s="101">
        <f>+'Ark1'!T4196</f>
        <v>0.14062578474210238</v>
      </c>
      <c r="K301" s="47"/>
      <c r="L301" s="101">
        <f>+'Ark1'!U4196</f>
        <v>6.5131150655575315E-2</v>
      </c>
      <c r="M301" s="49">
        <f>+'Ark1'!W4196</f>
        <v>60.56</v>
      </c>
      <c r="N301" s="101"/>
      <c r="O301" s="49">
        <f>+'Ark1'!AB4196</f>
        <v>3.099419300449612</v>
      </c>
      <c r="P301" s="65">
        <f>+'Ark1'!Y4196</f>
        <v>67.975000000000023</v>
      </c>
      <c r="Q301" s="47"/>
      <c r="R301" s="49">
        <f>+'Ark1'!AA4196</f>
        <v>2.9393495879186444</v>
      </c>
      <c r="S301" s="65">
        <f>+'Ark1'!AC4196</f>
        <v>0.24236365565857501</v>
      </c>
      <c r="T301" s="101">
        <f t="shared" si="11"/>
        <v>1.3333333333333333</v>
      </c>
      <c r="U301" s="39"/>
      <c r="V301"/>
      <c r="W301"/>
      <c r="X301" s="4"/>
      <c r="Y301"/>
      <c r="Z301"/>
      <c r="AA301"/>
      <c r="AB301"/>
      <c r="AC301"/>
      <c r="AD301"/>
      <c r="AE301"/>
    </row>
    <row r="302" spans="1:31">
      <c r="A302" s="39"/>
      <c r="B302" s="47">
        <f>+'Ark1'!C4197</f>
        <v>2008</v>
      </c>
      <c r="C302" s="47">
        <f>+'Ark1'!N4197</f>
        <v>80</v>
      </c>
      <c r="D302" s="48" t="s">
        <v>510</v>
      </c>
      <c r="E302" s="47">
        <f>+'Ark1'!Q4197</f>
        <v>48</v>
      </c>
      <c r="F302" s="47"/>
      <c r="G302" s="65">
        <f>+'Ark1'!R4197</f>
        <v>83</v>
      </c>
      <c r="H302" s="47"/>
      <c r="I302" s="65">
        <f>+'Ark1'!S4197</f>
        <v>79</v>
      </c>
      <c r="J302" s="101">
        <f>+'Ark1'!T4197</f>
        <v>0.41685500477123194</v>
      </c>
      <c r="K302" s="47"/>
      <c r="L302" s="101">
        <f>+'Ark1'!U4197</f>
        <v>0.23318957233612797</v>
      </c>
      <c r="M302" s="49">
        <f>+'Ark1'!W4197</f>
        <v>61.037974683544306</v>
      </c>
      <c r="N302" s="101"/>
      <c r="O302" s="49">
        <f>+'Ark1'!AB4197</f>
        <v>2.8835765326434601</v>
      </c>
      <c r="P302" s="65">
        <f>+'Ark1'!Y4197</f>
        <v>82.101204819277058</v>
      </c>
      <c r="Q302" s="47"/>
      <c r="R302" s="49">
        <f>+'Ark1'!AA4197</f>
        <v>2.8399325894546101</v>
      </c>
      <c r="S302" s="65">
        <f>+'Ark1'!AC4197</f>
        <v>-27.664638398987087</v>
      </c>
      <c r="T302" s="101">
        <f t="shared" si="11"/>
        <v>1.7291666666666667</v>
      </c>
      <c r="U302" s="39"/>
      <c r="V302"/>
      <c r="W302"/>
      <c r="X302" s="4"/>
      <c r="Y302"/>
      <c r="Z302"/>
      <c r="AA302"/>
      <c r="AB302"/>
      <c r="AC302"/>
      <c r="AD302"/>
      <c r="AE302"/>
    </row>
    <row r="303" spans="1:31">
      <c r="A303" s="39"/>
      <c r="B303" s="47">
        <f>+'Ark1'!C4198</f>
        <v>2008</v>
      </c>
      <c r="C303" s="47">
        <f>+'Ark1'!N4198</f>
        <v>90</v>
      </c>
      <c r="D303" s="48" t="s">
        <v>511</v>
      </c>
      <c r="E303" s="47">
        <f>+'Ark1'!Q4198</f>
        <v>147</v>
      </c>
      <c r="F303" s="47"/>
      <c r="G303" s="65">
        <f>+'Ark1'!R4198</f>
        <v>336</v>
      </c>
      <c r="H303" s="47"/>
      <c r="I303" s="65">
        <f>+'Ark1'!S4198</f>
        <v>327</v>
      </c>
      <c r="J303" s="101">
        <f>+'Ark1'!T4198</f>
        <v>1.6875094169052285</v>
      </c>
      <c r="K303" s="47"/>
      <c r="L303" s="101">
        <f>+'Ark1'!U4198</f>
        <v>1.0691083496540481</v>
      </c>
      <c r="M303" s="49">
        <f>+'Ark1'!W4198</f>
        <v>60.434250764525991</v>
      </c>
      <c r="N303" s="101"/>
      <c r="O303" s="49">
        <f>+'Ark1'!AB4198</f>
        <v>3.0979604573366006</v>
      </c>
      <c r="P303" s="65">
        <f>+'Ark1'!Y4198</f>
        <v>92.982440476190433</v>
      </c>
      <c r="Q303" s="47"/>
      <c r="R303" s="49">
        <f>+'Ark1'!AA4198</f>
        <v>2.8979452665409782</v>
      </c>
      <c r="S303" s="65">
        <f>+'Ark1'!AC4198</f>
        <v>11.346273700182172</v>
      </c>
      <c r="T303" s="101">
        <f t="shared" si="11"/>
        <v>2.2857142857142856</v>
      </c>
      <c r="U303" s="39"/>
      <c r="V303"/>
      <c r="W303"/>
      <c r="X303" s="4"/>
      <c r="Y303"/>
      <c r="Z303"/>
      <c r="AA303"/>
      <c r="AB303"/>
      <c r="AC303"/>
      <c r="AD303"/>
      <c r="AE303"/>
    </row>
    <row r="304" spans="1:31">
      <c r="A304" s="39"/>
      <c r="B304" s="47">
        <f>+'Ark1'!C4199</f>
        <v>2008</v>
      </c>
      <c r="C304" s="47">
        <f>+'Ark1'!N4199</f>
        <v>100</v>
      </c>
      <c r="D304" s="48" t="s">
        <v>486</v>
      </c>
      <c r="E304" s="47">
        <f>+'Ark1'!Q4199</f>
        <v>595</v>
      </c>
      <c r="F304" s="47"/>
      <c r="G304" s="65">
        <f>+'Ark1'!R4199</f>
        <v>1813</v>
      </c>
      <c r="H304" s="47"/>
      <c r="I304" s="65">
        <f>+'Ark1'!S4199</f>
        <v>1805</v>
      </c>
      <c r="J304" s="101">
        <f>+'Ark1'!T4199</f>
        <v>9.1055195620511231</v>
      </c>
      <c r="K304" s="47"/>
      <c r="L304" s="101">
        <f>+'Ark1'!U4199</f>
        <v>6.6094515418490136</v>
      </c>
      <c r="M304" s="49">
        <f>+'Ark1'!W4199</f>
        <v>58.67700831024932</v>
      </c>
      <c r="N304" s="101"/>
      <c r="O304" s="49">
        <f>+'Ark1'!AB4199</f>
        <v>3.1759741973801012</v>
      </c>
      <c r="P304" s="65">
        <f>+'Ark1'!Y4199</f>
        <v>106.5334804191947</v>
      </c>
      <c r="Q304" s="47"/>
      <c r="R304" s="49">
        <f>+'Ark1'!AA4199</f>
        <v>2.3414963561093631</v>
      </c>
      <c r="S304" s="65">
        <f>+'Ark1'!AC4199</f>
        <v>-24.780006583961249</v>
      </c>
      <c r="T304" s="101">
        <f t="shared" si="11"/>
        <v>3.0470588235294116</v>
      </c>
      <c r="U304" s="39"/>
      <c r="V304"/>
      <c r="W304"/>
      <c r="X304" s="4"/>
      <c r="Y304"/>
      <c r="Z304"/>
      <c r="AA304"/>
      <c r="AB304"/>
      <c r="AC304"/>
      <c r="AD304"/>
      <c r="AE304"/>
    </row>
    <row r="305" spans="1:31">
      <c r="A305" s="39"/>
      <c r="B305" s="47">
        <f>+'Ark1'!C4200</f>
        <v>2008</v>
      </c>
      <c r="C305" s="47">
        <f>+'Ark1'!N4200</f>
        <v>110</v>
      </c>
      <c r="D305" s="48" t="s">
        <v>512</v>
      </c>
      <c r="E305" s="47">
        <f>+'Ark1'!Q4200</f>
        <v>715</v>
      </c>
      <c r="F305" s="47"/>
      <c r="G305" s="65">
        <f>+'Ark1'!R4200</f>
        <v>2912</v>
      </c>
      <c r="H305" s="47"/>
      <c r="I305" s="65">
        <f>+'Ark1'!S4200</f>
        <v>2901</v>
      </c>
      <c r="J305" s="101">
        <f>+'Ark1'!T4200</f>
        <v>14.625081613178644</v>
      </c>
      <c r="K305" s="47"/>
      <c r="L305" s="101">
        <f>+'Ark1'!U4200</f>
        <v>11.376656185272653</v>
      </c>
      <c r="M305" s="49">
        <f>+'Ark1'!W4200</f>
        <v>58.357807652533609</v>
      </c>
      <c r="N305" s="101"/>
      <c r="O305" s="49">
        <f>+'Ark1'!AB4200</f>
        <v>3.3753264377563479</v>
      </c>
      <c r="P305" s="65">
        <f>+'Ark1'!Y4200</f>
        <v>114.16730769230777</v>
      </c>
      <c r="Q305" s="47"/>
      <c r="R305" s="49">
        <f>+'Ark1'!AA4200</f>
        <v>2.8922795326217421</v>
      </c>
      <c r="S305" s="65">
        <f>+'Ark1'!AC4200</f>
        <v>-0.58831443059063915</v>
      </c>
      <c r="T305" s="101">
        <f t="shared" si="11"/>
        <v>4.0727272727272723</v>
      </c>
      <c r="U305" s="39"/>
      <c r="V305"/>
      <c r="W305"/>
      <c r="X305" s="4"/>
      <c r="Y305"/>
      <c r="Z305"/>
      <c r="AA305"/>
      <c r="AB305"/>
      <c r="AC305"/>
      <c r="AD305"/>
      <c r="AE305"/>
    </row>
    <row r="306" spans="1:31">
      <c r="A306" s="39"/>
      <c r="B306" s="47">
        <f>+'Ark1'!C4201</f>
        <v>2008</v>
      </c>
      <c r="C306" s="47">
        <f>+'Ark1'!N4201</f>
        <v>120</v>
      </c>
      <c r="D306" s="48" t="s">
        <v>513</v>
      </c>
      <c r="E306" s="47">
        <f>+'Ark1'!Q4201</f>
        <v>574</v>
      </c>
      <c r="F306" s="47"/>
      <c r="G306" s="65">
        <f>+'Ark1'!R4201</f>
        <v>2328</v>
      </c>
      <c r="H306" s="47"/>
      <c r="I306" s="65">
        <f>+'Ark1'!S4201</f>
        <v>2323</v>
      </c>
      <c r="J306" s="101">
        <f>+'Ark1'!T4201</f>
        <v>11.692029531414796</v>
      </c>
      <c r="K306" s="47"/>
      <c r="L306" s="101">
        <f>+'Ark1'!U4201</f>
        <v>9.9298090626918061</v>
      </c>
      <c r="M306" s="49">
        <f>+'Ark1'!W4201</f>
        <v>58.078777442961687</v>
      </c>
      <c r="N306" s="101"/>
      <c r="O306" s="49">
        <f>+'Ark1'!AB4201</f>
        <v>3.7469794825075264</v>
      </c>
      <c r="P306" s="65">
        <f>+'Ark1'!Y4201</f>
        <v>124.64544673539523</v>
      </c>
      <c r="Q306" s="47"/>
      <c r="R306" s="49">
        <f>+'Ark1'!AA4201</f>
        <v>2.9217438536901721</v>
      </c>
      <c r="S306" s="65">
        <f>+'Ark1'!AC4201</f>
        <v>-0.96342179031851283</v>
      </c>
      <c r="T306" s="101">
        <f t="shared" si="11"/>
        <v>4.0557491289198611</v>
      </c>
      <c r="U306" s="39"/>
      <c r="V306"/>
      <c r="W306"/>
      <c r="X306" s="4"/>
      <c r="Y306"/>
      <c r="Z306"/>
      <c r="AA306"/>
      <c r="AB306"/>
      <c r="AC306"/>
      <c r="AD306"/>
      <c r="AE306"/>
    </row>
    <row r="307" spans="1:31">
      <c r="A307" s="39"/>
      <c r="B307" s="47">
        <f>+'Ark1'!C4202</f>
        <v>2008</v>
      </c>
      <c r="C307" s="47">
        <f>+'Ark1'!N4202</f>
        <v>130</v>
      </c>
      <c r="D307" s="48" t="s">
        <v>514</v>
      </c>
      <c r="E307" s="47">
        <f>+'Ark1'!Q4202</f>
        <v>545</v>
      </c>
      <c r="F307" s="47"/>
      <c r="G307" s="65">
        <f>+'Ark1'!R4202</f>
        <v>2057</v>
      </c>
      <c r="H307" s="47"/>
      <c r="I307" s="65">
        <f>+'Ark1'!S4202</f>
        <v>2047</v>
      </c>
      <c r="J307" s="101">
        <f>+'Ark1'!T4202</f>
        <v>10.33097282908945</v>
      </c>
      <c r="K307" s="47"/>
      <c r="L307" s="101">
        <f>+'Ark1'!U4202</f>
        <v>9.452722443086472</v>
      </c>
      <c r="M307" s="49">
        <f>+'Ark1'!W4202</f>
        <v>57.964826575476309</v>
      </c>
      <c r="N307" s="101"/>
      <c r="O307" s="49">
        <f>+'Ark1'!AB4202</f>
        <v>3.900162680799903</v>
      </c>
      <c r="P307" s="65">
        <f>+'Ark1'!Y4202</f>
        <v>134.28920758386013</v>
      </c>
      <c r="Q307" s="47"/>
      <c r="R307" s="49">
        <f>+'Ark1'!AA4202</f>
        <v>2.9202785651174197</v>
      </c>
      <c r="S307" s="65">
        <f>+'Ark1'!AC4202</f>
        <v>-1.0832043310291688</v>
      </c>
      <c r="T307" s="101">
        <f t="shared" si="11"/>
        <v>3.7743119266055047</v>
      </c>
      <c r="U307" s="39"/>
      <c r="V307"/>
      <c r="W307"/>
      <c r="X307" s="4"/>
      <c r="Y307"/>
      <c r="Z307"/>
      <c r="AA307"/>
      <c r="AB307"/>
      <c r="AC307"/>
      <c r="AD307"/>
      <c r="AE307"/>
    </row>
    <row r="308" spans="1:31">
      <c r="A308" s="39"/>
      <c r="B308" s="47">
        <f>+'Ark1'!C4203</f>
        <v>2008</v>
      </c>
      <c r="C308" s="47">
        <f>+'Ark1'!N4203</f>
        <v>140</v>
      </c>
      <c r="D308" s="48" t="s">
        <v>515</v>
      </c>
      <c r="E308" s="47">
        <f>+'Ark1'!Q4203</f>
        <v>549</v>
      </c>
      <c r="F308" s="47"/>
      <c r="G308" s="65">
        <f>+'Ark1'!R4203</f>
        <v>1882</v>
      </c>
      <c r="H308" s="47"/>
      <c r="I308" s="65">
        <f>+'Ark1'!S4203</f>
        <v>1879</v>
      </c>
      <c r="J308" s="101">
        <f>+'Ark1'!T4203</f>
        <v>9.4520616744513095</v>
      </c>
      <c r="K308" s="47"/>
      <c r="L308" s="101">
        <f>+'Ark1'!U4203</f>
        <v>9.3273536186542803</v>
      </c>
      <c r="M308" s="49">
        <f>+'Ark1'!W4203</f>
        <v>57.86588610963279</v>
      </c>
      <c r="N308" s="101"/>
      <c r="O308" s="49">
        <f>+'Ark1'!AB4203</f>
        <v>3.8994959690965634</v>
      </c>
      <c r="P308" s="65">
        <f>+'Ark1'!Y4203</f>
        <v>144.8295961742825</v>
      </c>
      <c r="Q308" s="47"/>
      <c r="R308" s="49">
        <f>+'Ark1'!AA4203</f>
        <v>2.9103984084106997</v>
      </c>
      <c r="S308" s="65">
        <f>+'Ark1'!AC4203</f>
        <v>2.6116339309524159</v>
      </c>
      <c r="T308" s="101">
        <f t="shared" si="11"/>
        <v>3.4280510018214936</v>
      </c>
      <c r="U308" s="39"/>
      <c r="V308"/>
      <c r="W308"/>
      <c r="X308" s="4"/>
      <c r="Y308"/>
      <c r="Z308"/>
      <c r="AA308"/>
      <c r="AB308"/>
      <c r="AC308"/>
      <c r="AD308"/>
      <c r="AE308"/>
    </row>
    <row r="309" spans="1:31">
      <c r="A309" s="39"/>
      <c r="B309" s="47">
        <f>+'Ark1'!C4204</f>
        <v>2008</v>
      </c>
      <c r="C309" s="47">
        <f>+'Ark1'!N4204</f>
        <v>150</v>
      </c>
      <c r="D309" s="48" t="s">
        <v>516</v>
      </c>
      <c r="E309" s="47">
        <f>+'Ark1'!Q4204</f>
        <v>558</v>
      </c>
      <c r="F309" s="47"/>
      <c r="G309" s="65">
        <f>+'Ark1'!R4204</f>
        <v>1738</v>
      </c>
      <c r="H309" s="47"/>
      <c r="I309" s="65">
        <f>+'Ark1'!S4204</f>
        <v>1736</v>
      </c>
      <c r="J309" s="101">
        <f>+'Ark1'!T4204</f>
        <v>8.7288433529204976</v>
      </c>
      <c r="K309" s="47"/>
      <c r="L309" s="101">
        <f>+'Ark1'!U4204</f>
        <v>9.2037779284071188</v>
      </c>
      <c r="M309" s="49">
        <f>+'Ark1'!W4204</f>
        <v>57.530529953917039</v>
      </c>
      <c r="N309" s="101"/>
      <c r="O309" s="49">
        <f>+'Ark1'!AB4204</f>
        <v>3.962408462682685</v>
      </c>
      <c r="P309" s="65">
        <f>+'Ark1'!Y4204</f>
        <v>154.75149597238183</v>
      </c>
      <c r="Q309" s="47"/>
      <c r="R309" s="49">
        <f>+'Ark1'!AA4204</f>
        <v>2.9027488081795161</v>
      </c>
      <c r="S309" s="65">
        <f>+'Ark1'!AC4204</f>
        <v>-3.7693128285135504</v>
      </c>
      <c r="T309" s="101">
        <f t="shared" si="11"/>
        <v>3.1146953405017923</v>
      </c>
      <c r="U309" s="39"/>
      <c r="V309"/>
      <c r="W309"/>
      <c r="X309" s="4"/>
      <c r="Y309"/>
      <c r="Z309"/>
      <c r="AA309"/>
      <c r="AB309"/>
      <c r="AC309"/>
      <c r="AD309"/>
      <c r="AE309"/>
    </row>
    <row r="310" spans="1:31">
      <c r="A310" s="39"/>
      <c r="B310" s="47">
        <f>+'Ark1'!C4205</f>
        <v>2008</v>
      </c>
      <c r="C310" s="47">
        <f>+'Ark1'!N4205</f>
        <v>160</v>
      </c>
      <c r="D310" s="48" t="s">
        <v>517</v>
      </c>
      <c r="E310" s="47">
        <f>+'Ark1'!Q4205</f>
        <v>507</v>
      </c>
      <c r="F310" s="47"/>
      <c r="G310" s="65">
        <f>+'Ark1'!R4205</f>
        <v>1597</v>
      </c>
      <c r="H310" s="47"/>
      <c r="I310" s="65">
        <f>+'Ark1'!S4205</f>
        <v>1596</v>
      </c>
      <c r="J310" s="101">
        <f>+'Ark1'!T4205</f>
        <v>8.0206920797549088</v>
      </c>
      <c r="K310" s="47"/>
      <c r="L310" s="101">
        <f>+'Ark1'!U4205</f>
        <v>9.0094589881467027</v>
      </c>
      <c r="M310" s="49">
        <f>+'Ark1'!W4205</f>
        <v>56.692355889724304</v>
      </c>
      <c r="N310" s="101"/>
      <c r="O310" s="49">
        <f>+'Ark1'!AB4205</f>
        <v>4.0439275573236273</v>
      </c>
      <c r="P310" s="65">
        <f>+'Ark1'!Y4205</f>
        <v>164.85886036318112</v>
      </c>
      <c r="Q310" s="47"/>
      <c r="R310" s="49">
        <f>+'Ark1'!AA4205</f>
        <v>2.8887902552309241</v>
      </c>
      <c r="S310" s="65">
        <f>+'Ark1'!AC4205</f>
        <v>-7.2422267583483695</v>
      </c>
      <c r="T310" s="101">
        <f t="shared" si="11"/>
        <v>3.1499013806706113</v>
      </c>
      <c r="U310" s="39"/>
      <c r="V310"/>
      <c r="W310"/>
      <c r="X310" s="4"/>
      <c r="Y310"/>
      <c r="Z310"/>
      <c r="AA310"/>
      <c r="AB310"/>
      <c r="AC310"/>
      <c r="AD310"/>
      <c r="AE310"/>
    </row>
    <row r="311" spans="1:31">
      <c r="A311" s="39"/>
      <c r="B311" s="47">
        <f>+'Ark1'!C4206</f>
        <v>2008</v>
      </c>
      <c r="C311" s="47">
        <f>+'Ark1'!N4206</f>
        <v>170</v>
      </c>
      <c r="D311" s="48" t="s">
        <v>518</v>
      </c>
      <c r="E311" s="47">
        <f>+'Ark1'!Q4206</f>
        <v>538</v>
      </c>
      <c r="F311" s="47"/>
      <c r="G311" s="65">
        <f>+'Ark1'!R4206</f>
        <v>1545</v>
      </c>
      <c r="H311" s="47"/>
      <c r="I311" s="65">
        <f>+'Ark1'!S4206</f>
        <v>1542</v>
      </c>
      <c r="J311" s="101">
        <f>+'Ark1'!T4206</f>
        <v>7.7595299080910065</v>
      </c>
      <c r="K311" s="47"/>
      <c r="L311" s="101">
        <f>+'Ark1'!U4206</f>
        <v>9.2231875793564448</v>
      </c>
      <c r="M311" s="49">
        <f>+'Ark1'!W4206</f>
        <v>56.2704280155642</v>
      </c>
      <c r="N311" s="101"/>
      <c r="O311" s="49">
        <f>+'Ark1'!AB4206</f>
        <v>4.0743918500558172</v>
      </c>
      <c r="P311" s="65">
        <f>+'Ark1'!Y4206</f>
        <v>174.45003236245941</v>
      </c>
      <c r="Q311" s="47"/>
      <c r="R311" s="49">
        <f>+'Ark1'!AA4206</f>
        <v>2.907865100193201</v>
      </c>
      <c r="S311" s="65">
        <f>+'Ark1'!AC4206</f>
        <v>-3.3564105183195463</v>
      </c>
      <c r="T311" s="101">
        <f t="shared" si="11"/>
        <v>2.8717472118959106</v>
      </c>
      <c r="U311" s="39"/>
      <c r="V311"/>
      <c r="W311"/>
      <c r="X311" s="4"/>
      <c r="Y311"/>
      <c r="Z311"/>
      <c r="AA311"/>
      <c r="AB311"/>
      <c r="AC311"/>
      <c r="AD311"/>
      <c r="AE311"/>
    </row>
    <row r="312" spans="1:31">
      <c r="A312" s="39"/>
      <c r="B312" s="47">
        <f>+'Ark1'!C4207</f>
        <v>2008</v>
      </c>
      <c r="C312" s="47">
        <f>+'Ark1'!N4207</f>
        <v>180</v>
      </c>
      <c r="D312" s="48" t="s">
        <v>519</v>
      </c>
      <c r="E312" s="47">
        <f>+'Ark1'!Q4207</f>
        <v>455</v>
      </c>
      <c r="F312" s="47"/>
      <c r="G312" s="65">
        <f>+'Ark1'!R4207</f>
        <v>1197</v>
      </c>
      <c r="H312" s="47"/>
      <c r="I312" s="65">
        <f>+'Ark1'!S4207</f>
        <v>1197</v>
      </c>
      <c r="J312" s="101">
        <f>+'Ark1'!T4207</f>
        <v>6.0117522977248754</v>
      </c>
      <c r="K312" s="47"/>
      <c r="L312" s="101">
        <f>+'Ark1'!U4207</f>
        <v>7.5690897339098511</v>
      </c>
      <c r="M312" s="49">
        <f>+'Ark1'!W4207</f>
        <v>54.900584795321642</v>
      </c>
      <c r="N312" s="101"/>
      <c r="O312" s="49">
        <f>+'Ark1'!AB4207</f>
        <v>4.2776614281369634</v>
      </c>
      <c r="P312" s="65">
        <f>+'Ark1'!Y4207</f>
        <v>184.78554720133695</v>
      </c>
      <c r="Q312" s="47"/>
      <c r="R312" s="49">
        <f>+'Ark1'!AA4207</f>
        <v>2.908685459077764</v>
      </c>
      <c r="S312" s="65">
        <f>+'Ark1'!AC4207</f>
        <v>-11.516552308474653</v>
      </c>
      <c r="T312" s="101">
        <f t="shared" si="11"/>
        <v>2.6307692307692307</v>
      </c>
      <c r="U312" s="39"/>
      <c r="V312"/>
      <c r="W312"/>
      <c r="X312" s="4"/>
      <c r="Y312"/>
      <c r="Z312"/>
      <c r="AA312"/>
      <c r="AB312"/>
      <c r="AC312"/>
      <c r="AD312"/>
      <c r="AE312"/>
    </row>
    <row r="313" spans="1:31">
      <c r="A313" s="39"/>
      <c r="B313" s="47">
        <f>+'Ark1'!C4208</f>
        <v>2008</v>
      </c>
      <c r="C313" s="47">
        <f>+'Ark1'!N4208</f>
        <v>190</v>
      </c>
      <c r="D313" s="48" t="s">
        <v>520</v>
      </c>
      <c r="E313" s="47">
        <f>+'Ark1'!Q4208</f>
        <v>413</v>
      </c>
      <c r="F313" s="47"/>
      <c r="G313" s="65">
        <f>+'Ark1'!R4208</f>
        <v>946</v>
      </c>
      <c r="H313" s="47"/>
      <c r="I313" s="65">
        <f>+'Ark1'!S4208</f>
        <v>945</v>
      </c>
      <c r="J313" s="101">
        <f>+'Ark1'!T4208</f>
        <v>4.7511425845010304</v>
      </c>
      <c r="K313" s="47"/>
      <c r="L313" s="101">
        <f>+'Ark1'!U4208</f>
        <v>6.2967412592236913</v>
      </c>
      <c r="M313" s="49">
        <f>+'Ark1'!W4208</f>
        <v>53.751322751322753</v>
      </c>
      <c r="N313" s="101"/>
      <c r="O313" s="49">
        <f>+'Ark1'!AB4208</f>
        <v>4.7931345132354579</v>
      </c>
      <c r="P313" s="65">
        <f>+'Ark1'!Y4208</f>
        <v>194.51057082452436</v>
      </c>
      <c r="Q313" s="47"/>
      <c r="R313" s="49">
        <f>+'Ark1'!AA4208</f>
        <v>2.896978131317212</v>
      </c>
      <c r="S313" s="65">
        <f>+'Ark1'!AC4208</f>
        <v>-11.80809023694124</v>
      </c>
      <c r="T313" s="101">
        <f t="shared" si="11"/>
        <v>2.2905569007263922</v>
      </c>
      <c r="U313" s="39"/>
      <c r="V313"/>
      <c r="W313"/>
      <c r="X313" s="4"/>
      <c r="Y313"/>
      <c r="Z313"/>
      <c r="AA313"/>
      <c r="AB313"/>
      <c r="AC313"/>
      <c r="AD313"/>
      <c r="AE313"/>
    </row>
    <row r="314" spans="1:31">
      <c r="A314" s="39"/>
      <c r="B314" s="47">
        <f>+'Ark1'!C4209</f>
        <v>2008</v>
      </c>
      <c r="C314" s="47">
        <f>+'Ark1'!N4209</f>
        <v>200</v>
      </c>
      <c r="D314" s="48" t="s">
        <v>521</v>
      </c>
      <c r="E314" s="47">
        <f>+'Ark1'!Q4209</f>
        <v>329</v>
      </c>
      <c r="F314" s="47"/>
      <c r="G314" s="65">
        <f>+'Ark1'!R4209</f>
        <v>642</v>
      </c>
      <c r="H314" s="47"/>
      <c r="I314" s="65">
        <f>+'Ark1'!S4209</f>
        <v>642</v>
      </c>
      <c r="J314" s="101">
        <f>+'Ark1'!T4209</f>
        <v>3.2243483501582042</v>
      </c>
      <c r="K314" s="47"/>
      <c r="L314" s="101">
        <f>+'Ark1'!U4209</f>
        <v>4.4943744863560271</v>
      </c>
      <c r="M314" s="49">
        <f>+'Ark1'!W4209</f>
        <v>52.436137071651089</v>
      </c>
      <c r="N314" s="101"/>
      <c r="O314" s="49">
        <f>+'Ark1'!AB4209</f>
        <v>4.7300790038942191</v>
      </c>
      <c r="P314" s="65">
        <f>+'Ark1'!Y4209</f>
        <v>204.57507788161996</v>
      </c>
      <c r="Q314" s="47"/>
      <c r="R314" s="49">
        <f>+'Ark1'!AA4209</f>
        <v>2.8086707219701599</v>
      </c>
      <c r="S314" s="65">
        <f>+'Ark1'!AC4209</f>
        <v>-5.1004298423628844</v>
      </c>
      <c r="T314" s="101">
        <f t="shared" ref="T314:T377" si="12">+G314/E314</f>
        <v>1.9513677811550152</v>
      </c>
      <c r="U314" s="39"/>
      <c r="V314"/>
      <c r="W314"/>
      <c r="X314" s="4"/>
      <c r="Y314"/>
      <c r="Z314"/>
      <c r="AA314"/>
      <c r="AB314"/>
      <c r="AC314"/>
      <c r="AD314"/>
      <c r="AE314"/>
    </row>
    <row r="315" spans="1:31">
      <c r="A315" s="39"/>
      <c r="B315" s="47">
        <f>+'Ark1'!C4210</f>
        <v>2008</v>
      </c>
      <c r="C315" s="47">
        <f>+'Ark1'!N4210</f>
        <v>210</v>
      </c>
      <c r="D315" s="48" t="s">
        <v>522</v>
      </c>
      <c r="E315" s="47">
        <f>+'Ark1'!Q4210</f>
        <v>240</v>
      </c>
      <c r="F315" s="47"/>
      <c r="G315" s="65">
        <f>+'Ark1'!R4210</f>
        <v>382</v>
      </c>
      <c r="H315" s="47"/>
      <c r="I315" s="65">
        <f>+'Ark1'!S4210</f>
        <v>382</v>
      </c>
      <c r="J315" s="101">
        <f>+'Ark1'!T4210</f>
        <v>1.9185374918386815</v>
      </c>
      <c r="K315" s="47"/>
      <c r="L315" s="101">
        <f>+'Ark1'!U4210</f>
        <v>2.8066759070110683</v>
      </c>
      <c r="M315" s="49">
        <f>+'Ark1'!W4210</f>
        <v>50.350785340314147</v>
      </c>
      <c r="N315" s="101"/>
      <c r="O315" s="49">
        <f>+'Ark1'!AB4210</f>
        <v>4.837407348409303</v>
      </c>
      <c r="P315" s="65">
        <f>+'Ark1'!Y4210</f>
        <v>214.70759162303636</v>
      </c>
      <c r="Q315" s="47"/>
      <c r="R315" s="49">
        <f>+'Ark1'!AA4210</f>
        <v>2.8717380695547874</v>
      </c>
      <c r="S315" s="65">
        <f>+'Ark1'!AC4210</f>
        <v>-18.322602274979889</v>
      </c>
      <c r="T315" s="101">
        <f t="shared" si="12"/>
        <v>1.5916666666666666</v>
      </c>
      <c r="U315" s="39"/>
      <c r="V315"/>
      <c r="W315"/>
      <c r="X315" s="4"/>
      <c r="Y315"/>
      <c r="Z315"/>
      <c r="AA315"/>
      <c r="AB315"/>
      <c r="AC315"/>
      <c r="AD315"/>
      <c r="AE315"/>
    </row>
    <row r="316" spans="1:31">
      <c r="A316" s="39"/>
      <c r="B316" s="47">
        <f>+'Ark1'!C4211</f>
        <v>2008</v>
      </c>
      <c r="C316" s="47">
        <f>+'Ark1'!N4211</f>
        <v>220</v>
      </c>
      <c r="D316" s="48" t="s">
        <v>523</v>
      </c>
      <c r="E316" s="47">
        <f>+'Ark1'!Q4211</f>
        <v>159</v>
      </c>
      <c r="F316" s="47"/>
      <c r="G316" s="65">
        <f>+'Ark1'!R4211</f>
        <v>235</v>
      </c>
      <c r="H316" s="47"/>
      <c r="I316" s="65">
        <f>+'Ark1'!S4211</f>
        <v>235</v>
      </c>
      <c r="J316" s="101">
        <f>+'Ark1'!T4211</f>
        <v>1.1802521219426445</v>
      </c>
      <c r="K316" s="47"/>
      <c r="L316" s="101">
        <f>+'Ark1'!U4211</f>
        <v>1.806945424660714</v>
      </c>
      <c r="M316" s="49">
        <f>+'Ark1'!W4211</f>
        <v>49.838297872340405</v>
      </c>
      <c r="N316" s="101"/>
      <c r="O316" s="49">
        <f>+'Ark1'!AB4211</f>
        <v>5.1768121790155917</v>
      </c>
      <c r="P316" s="65">
        <f>+'Ark1'!Y4211</f>
        <v>224.69617021276588</v>
      </c>
      <c r="Q316" s="47"/>
      <c r="R316" s="49">
        <f>+'Ark1'!AA4211</f>
        <v>2.9143420506356179</v>
      </c>
      <c r="S316" s="65">
        <f>+'Ark1'!AC4211</f>
        <v>7.9892493437916015</v>
      </c>
      <c r="T316" s="101">
        <f t="shared" si="12"/>
        <v>1.4779874213836477</v>
      </c>
      <c r="U316" s="39"/>
      <c r="V316"/>
      <c r="W316"/>
      <c r="X316" s="4"/>
      <c r="Y316"/>
      <c r="Z316"/>
      <c r="AA316"/>
      <c r="AB316"/>
      <c r="AC316"/>
      <c r="AD316"/>
      <c r="AE316"/>
    </row>
    <row r="317" spans="1:31">
      <c r="A317" s="39"/>
      <c r="B317" s="47">
        <f>+'Ark1'!C4212</f>
        <v>2008</v>
      </c>
      <c r="C317" s="47">
        <f>+'Ark1'!N4212</f>
        <v>230</v>
      </c>
      <c r="D317" s="48" t="s">
        <v>524</v>
      </c>
      <c r="E317" s="47">
        <f>+'Ark1'!Q4212</f>
        <v>122</v>
      </c>
      <c r="F317" s="47"/>
      <c r="G317" s="65">
        <f>+'Ark1'!R4212</f>
        <v>183</v>
      </c>
      <c r="H317" s="47"/>
      <c r="I317" s="65">
        <f>+'Ark1'!S4212</f>
        <v>183</v>
      </c>
      <c r="J317" s="101">
        <f>+'Ark1'!T4212</f>
        <v>0.91908995027874019</v>
      </c>
      <c r="K317" s="47"/>
      <c r="L317" s="101">
        <f>+'Ark1'!U4212</f>
        <v>1.5132512616273126</v>
      </c>
      <c r="M317" s="49">
        <f>+'Ark1'!W4212</f>
        <v>48.306010928961747</v>
      </c>
      <c r="N317" s="101"/>
      <c r="O317" s="49">
        <f>+'Ark1'!AB4212</f>
        <v>5.6233623665820804</v>
      </c>
      <c r="P317" s="65">
        <f>+'Ark1'!Y4212</f>
        <v>241.64535519125695</v>
      </c>
      <c r="Q317" s="47"/>
      <c r="R317" s="49">
        <f>+'Ark1'!AA4212</f>
        <v>11.164437478799744</v>
      </c>
      <c r="S317" s="65">
        <f>+'Ark1'!AC4212</f>
        <v>-15.755352830155868</v>
      </c>
      <c r="T317" s="101">
        <f t="shared" si="12"/>
        <v>1.5</v>
      </c>
      <c r="U317" s="39"/>
      <c r="V317"/>
      <c r="W317"/>
      <c r="X317" s="4"/>
      <c r="Y317"/>
      <c r="Z317"/>
      <c r="AA317"/>
      <c r="AB317"/>
      <c r="AC317"/>
      <c r="AD317"/>
      <c r="AE317"/>
    </row>
    <row r="318" spans="1:31">
      <c r="A318" s="39"/>
      <c r="B318" s="47">
        <f>+'Ark1'!C4213</f>
        <v>2007</v>
      </c>
      <c r="C318" s="47">
        <f>+'Ark1'!N4213</f>
        <v>60</v>
      </c>
      <c r="D318" s="48" t="s">
        <v>525</v>
      </c>
      <c r="E318" s="47">
        <f>+'Ark1'!Q4213</f>
        <v>11</v>
      </c>
      <c r="F318" s="47"/>
      <c r="G318" s="65">
        <f>+'Ark1'!R4213</f>
        <v>9</v>
      </c>
      <c r="H318" s="47"/>
      <c r="I318" s="65">
        <f>+'Ark1'!S4213</f>
        <v>6</v>
      </c>
      <c r="J318" s="101">
        <f>+'Ark1'!T4213</f>
        <v>4.4035619923671603E-2</v>
      </c>
      <c r="K318" s="47"/>
      <c r="L318" s="101">
        <f>+'Ark1'!U4213</f>
        <v>1.2211328748296E-2</v>
      </c>
      <c r="M318" s="49">
        <f>+'Ark1'!W4213</f>
        <v>61.16666666666665</v>
      </c>
      <c r="N318" s="101"/>
      <c r="O318" s="49">
        <f>+'Ark1'!AB4213</f>
        <v>2.3392781412697872</v>
      </c>
      <c r="P318" s="65">
        <f>+'Ark1'!Y4213</f>
        <v>41.211111111111109</v>
      </c>
      <c r="Q318" s="47"/>
      <c r="R318" s="49">
        <f>+'Ark1'!AA4213</f>
        <v>5.4281416914282659</v>
      </c>
      <c r="S318" s="65">
        <f>+'Ark1'!AC4213</f>
        <v>31.348058702387608</v>
      </c>
      <c r="T318" s="101">
        <f t="shared" si="12"/>
        <v>0.81818181818181823</v>
      </c>
      <c r="U318" s="39"/>
      <c r="V318"/>
      <c r="W318"/>
      <c r="X318" s="4"/>
      <c r="Y318"/>
      <c r="Z318"/>
      <c r="AA318"/>
      <c r="AB318"/>
      <c r="AC318"/>
      <c r="AD318"/>
      <c r="AE318"/>
    </row>
    <row r="319" spans="1:31">
      <c r="A319" s="39"/>
      <c r="B319">
        <f>+'Ark1'!C4214</f>
        <v>2007</v>
      </c>
      <c r="C319">
        <f>+'Ark1'!N4214</f>
        <v>70</v>
      </c>
      <c r="D319" s="3" t="s">
        <v>509</v>
      </c>
      <c r="E319">
        <f>+'Ark1'!Q4214</f>
        <v>27</v>
      </c>
      <c r="G319" s="9">
        <f>+'Ark1'!R4214</f>
        <v>37</v>
      </c>
      <c r="I319" s="9">
        <f>+'Ark1'!S4214</f>
        <v>33</v>
      </c>
      <c r="J319" s="96">
        <f>+'Ark1'!T4214</f>
        <v>0.18103532635287203</v>
      </c>
      <c r="L319" s="96">
        <f>+'Ark1'!U4214</f>
        <v>8.2835543625539854E-2</v>
      </c>
      <c r="M319" s="1">
        <f>+'Ark1'!W4214</f>
        <v>61.212121212121197</v>
      </c>
      <c r="O319" s="1">
        <f>+'Ark1'!AB4214</f>
        <v>2.2530460964171062</v>
      </c>
      <c r="P319" s="9">
        <f>+'Ark1'!Y4214</f>
        <v>68</v>
      </c>
      <c r="R319" s="1">
        <f>+'Ark1'!AA4214</f>
        <v>2.8159750238892443</v>
      </c>
      <c r="S319" s="9">
        <f>+'Ark1'!AC4214</f>
        <v>-8.3569927219665487</v>
      </c>
      <c r="T319" s="96">
        <f t="shared" si="12"/>
        <v>1.3703703703703705</v>
      </c>
      <c r="U319" s="39"/>
      <c r="V319"/>
      <c r="W319"/>
      <c r="X319" s="4"/>
      <c r="Y319"/>
      <c r="Z319"/>
      <c r="AA319"/>
      <c r="AB319"/>
      <c r="AC319"/>
      <c r="AD319"/>
      <c r="AE319"/>
    </row>
    <row r="320" spans="1:31">
      <c r="A320" s="39"/>
      <c r="B320">
        <f>+'Ark1'!C4215</f>
        <v>2007</v>
      </c>
      <c r="C320">
        <f>+'Ark1'!N4215</f>
        <v>80</v>
      </c>
      <c r="D320" s="3" t="s">
        <v>510</v>
      </c>
      <c r="E320">
        <f>+'Ark1'!Q4215</f>
        <v>94</v>
      </c>
      <c r="G320" s="9">
        <f>+'Ark1'!R4215</f>
        <v>148</v>
      </c>
      <c r="I320" s="9">
        <f>+'Ark1'!S4215</f>
        <v>140</v>
      </c>
      <c r="J320" s="96">
        <f>+'Ark1'!T4215</f>
        <v>0.72414130541148813</v>
      </c>
      <c r="L320" s="96">
        <f>+'Ark1'!U4215</f>
        <v>0.39603357341703366</v>
      </c>
      <c r="M320" s="1">
        <f>+'Ark1'!W4215</f>
        <v>61.292857142857152</v>
      </c>
      <c r="O320" s="1">
        <f>+'Ark1'!AB4215</f>
        <v>2.9892579790486198</v>
      </c>
      <c r="P320" s="9">
        <f>+'Ark1'!Y4215</f>
        <v>81.27635135135138</v>
      </c>
      <c r="R320" s="1">
        <f>+'Ark1'!AA4215</f>
        <v>2.657966366243854</v>
      </c>
      <c r="S320" s="9">
        <f>+'Ark1'!AC4215</f>
        <v>-16.321258023995259</v>
      </c>
      <c r="T320" s="96">
        <f t="shared" si="12"/>
        <v>1.574468085106383</v>
      </c>
      <c r="U320" s="39"/>
      <c r="V320"/>
      <c r="W320"/>
      <c r="X320" s="4"/>
      <c r="Y320"/>
      <c r="Z320"/>
      <c r="AA320"/>
      <c r="AB320"/>
      <c r="AC320"/>
      <c r="AD320"/>
      <c r="AE320"/>
    </row>
    <row r="321" spans="1:31">
      <c r="A321" s="39"/>
      <c r="B321">
        <f>+'Ark1'!C4216</f>
        <v>2007</v>
      </c>
      <c r="C321">
        <f>+'Ark1'!N4216</f>
        <v>90</v>
      </c>
      <c r="D321" s="3" t="s">
        <v>511</v>
      </c>
      <c r="E321">
        <f>+'Ark1'!Q4216</f>
        <v>164</v>
      </c>
      <c r="G321" s="9">
        <f>+'Ark1'!R4216</f>
        <v>335</v>
      </c>
      <c r="I321" s="9">
        <f>+'Ark1'!S4216</f>
        <v>330</v>
      </c>
      <c r="J321" s="96">
        <f>+'Ark1'!T4216</f>
        <v>1.6391036304922204</v>
      </c>
      <c r="L321" s="96">
        <f>+'Ark1'!U4216</f>
        <v>1.0403828213700561</v>
      </c>
      <c r="M321" s="1">
        <f>+'Ark1'!W4216</f>
        <v>60.363636363636367</v>
      </c>
      <c r="O321" s="1">
        <f>+'Ark1'!AB4216</f>
        <v>3.1929674790567049</v>
      </c>
      <c r="P321" s="9">
        <f>+'Ark1'!Y4216</f>
        <v>94.32835820895518</v>
      </c>
      <c r="R321" s="1">
        <f>+'Ark1'!AA4216</f>
        <v>2.8481073250797859</v>
      </c>
      <c r="S321" s="9">
        <f>+'Ark1'!AC4216</f>
        <v>-6.4048525905714051</v>
      </c>
      <c r="T321" s="96">
        <f t="shared" si="12"/>
        <v>2.0426829268292681</v>
      </c>
      <c r="U321" s="39"/>
      <c r="V321"/>
      <c r="W321"/>
      <c r="X321" s="4"/>
      <c r="Y321"/>
      <c r="Z321"/>
      <c r="AA321"/>
      <c r="AB321"/>
      <c r="AC321"/>
      <c r="AD321"/>
      <c r="AE321"/>
    </row>
    <row r="322" spans="1:31">
      <c r="A322" s="39"/>
      <c r="B322">
        <f>+'Ark1'!C4217</f>
        <v>2007</v>
      </c>
      <c r="C322">
        <f>+'Ark1'!N4217</f>
        <v>100</v>
      </c>
      <c r="D322" s="3" t="s">
        <v>486</v>
      </c>
      <c r="E322">
        <f>+'Ark1'!Q4217</f>
        <v>500</v>
      </c>
      <c r="G322" s="9">
        <f>+'Ark1'!R4217</f>
        <v>1475</v>
      </c>
      <c r="I322" s="9">
        <f>+'Ark1'!S4217</f>
        <v>1467</v>
      </c>
      <c r="J322" s="96">
        <f>+'Ark1'!T4217</f>
        <v>7.2169488208239549</v>
      </c>
      <c r="L322" s="96">
        <f>+'Ark1'!U4217</f>
        <v>5.1497665641044605</v>
      </c>
      <c r="M322" s="1">
        <f>+'Ark1'!W4217</f>
        <v>58.815269256987051</v>
      </c>
      <c r="O322" s="1">
        <f>+'Ark1'!AB4217</f>
        <v>3.3409869157166856</v>
      </c>
      <c r="P322" s="9">
        <f>+'Ark1'!Y4217</f>
        <v>106.04481355932212</v>
      </c>
      <c r="R322" s="1">
        <f>+'Ark1'!AA4217</f>
        <v>2.5204016388496409</v>
      </c>
      <c r="S322" s="9">
        <f>+'Ark1'!AC4217</f>
        <v>-18.526884410988945</v>
      </c>
      <c r="T322" s="96">
        <f t="shared" si="12"/>
        <v>2.95</v>
      </c>
      <c r="U322" s="39"/>
      <c r="V322"/>
      <c r="W322"/>
      <c r="X322" s="4"/>
      <c r="Y322"/>
      <c r="Z322"/>
      <c r="AA322"/>
      <c r="AB322"/>
      <c r="AC322"/>
      <c r="AD322"/>
      <c r="AE322"/>
    </row>
    <row r="323" spans="1:31">
      <c r="A323" s="39"/>
      <c r="B323">
        <f>+'Ark1'!C4218</f>
        <v>2007</v>
      </c>
      <c r="C323">
        <f>+'Ark1'!N4218</f>
        <v>110</v>
      </c>
      <c r="D323" s="3" t="s">
        <v>512</v>
      </c>
      <c r="E323">
        <f>+'Ark1'!Q4218</f>
        <v>613</v>
      </c>
      <c r="G323" s="9">
        <f>+'Ark1'!R4218</f>
        <v>2367</v>
      </c>
      <c r="I323" s="9">
        <f>+'Ark1'!S4218</f>
        <v>2355</v>
      </c>
      <c r="J323" s="96">
        <f>+'Ark1'!T4218</f>
        <v>11.581368039925628</v>
      </c>
      <c r="L323" s="96">
        <f>+'Ark1'!U4218</f>
        <v>8.9080639051855783</v>
      </c>
      <c r="M323" s="1">
        <f>+'Ark1'!W4218</f>
        <v>58.324416135881101</v>
      </c>
      <c r="O323" s="1">
        <f>+'Ark1'!AB4218</f>
        <v>3.4077559889038631</v>
      </c>
      <c r="P323" s="9">
        <f>+'Ark1'!Y4218</f>
        <v>114.30861850443613</v>
      </c>
      <c r="R323" s="1">
        <f>+'Ark1'!AA4218</f>
        <v>2.9237654762270382</v>
      </c>
      <c r="S323" s="9">
        <f>+'Ark1'!AC4218</f>
        <v>-1.3743920330988844</v>
      </c>
      <c r="T323" s="96">
        <f t="shared" si="12"/>
        <v>3.8613376835236544</v>
      </c>
      <c r="U323" s="39"/>
      <c r="V323"/>
      <c r="W323"/>
      <c r="X323" s="4"/>
      <c r="Y323"/>
      <c r="Z323"/>
      <c r="AA323"/>
      <c r="AB323"/>
      <c r="AC323"/>
      <c r="AD323"/>
      <c r="AE323"/>
    </row>
    <row r="324" spans="1:31">
      <c r="A324" s="39"/>
      <c r="B324">
        <f>+'Ark1'!C4219</f>
        <v>2007</v>
      </c>
      <c r="C324">
        <f>+'Ark1'!N4219</f>
        <v>120</v>
      </c>
      <c r="D324" s="3" t="s">
        <v>513</v>
      </c>
      <c r="E324">
        <f>+'Ark1'!Q4219</f>
        <v>611</v>
      </c>
      <c r="G324" s="9">
        <f>+'Ark1'!R4219</f>
        <v>2381</v>
      </c>
      <c r="I324" s="9">
        <f>+'Ark1'!S4219</f>
        <v>2374</v>
      </c>
      <c r="J324" s="96">
        <f>+'Ark1'!T4219</f>
        <v>11.649867893140224</v>
      </c>
      <c r="L324" s="96">
        <f>+'Ark1'!U4219</f>
        <v>9.7758814569376185</v>
      </c>
      <c r="M324" s="1">
        <f>+'Ark1'!W4219</f>
        <v>58.249789385004206</v>
      </c>
      <c r="O324" s="1">
        <f>+'Ark1'!AB4219</f>
        <v>3.5899134939635751</v>
      </c>
      <c r="P324" s="9">
        <f>+'Ark1'!Y4219</f>
        <v>124.70688786224272</v>
      </c>
      <c r="R324" s="1">
        <f>+'Ark1'!AA4219</f>
        <v>2.9329705212112991</v>
      </c>
      <c r="S324" s="9">
        <f>+'Ark1'!AC4219</f>
        <v>-3.1818461231773645</v>
      </c>
      <c r="T324" s="96">
        <f t="shared" si="12"/>
        <v>3.8968903436988542</v>
      </c>
      <c r="U324" s="39"/>
      <c r="V324"/>
      <c r="W324"/>
      <c r="X324" s="4"/>
      <c r="Y324"/>
      <c r="Z324"/>
      <c r="AA324"/>
      <c r="AB324"/>
      <c r="AC324"/>
      <c r="AD324"/>
      <c r="AE324"/>
    </row>
    <row r="325" spans="1:31">
      <c r="A325" s="39"/>
      <c r="B325">
        <f>+'Ark1'!C4220</f>
        <v>2007</v>
      </c>
      <c r="C325">
        <f>+'Ark1'!N4220</f>
        <v>130</v>
      </c>
      <c r="D325" s="3" t="s">
        <v>514</v>
      </c>
      <c r="E325">
        <f>+'Ark1'!Q4220</f>
        <v>602</v>
      </c>
      <c r="G325" s="9">
        <f>+'Ark1'!R4220</f>
        <v>2283</v>
      </c>
      <c r="I325" s="9">
        <f>+'Ark1'!S4220</f>
        <v>2273</v>
      </c>
      <c r="J325" s="96">
        <f>+'Ark1'!T4220</f>
        <v>11.170368920638028</v>
      </c>
      <c r="L325" s="96">
        <f>+'Ark1'!U4220</f>
        <v>10.112267512712995</v>
      </c>
      <c r="M325" s="1">
        <f>+'Ark1'!W4220</f>
        <v>58.065112186537597</v>
      </c>
      <c r="O325" s="1">
        <f>+'Ark1'!AB4220</f>
        <v>3.8689693231631774</v>
      </c>
      <c r="P325" s="9">
        <f>+'Ark1'!Y4220</f>
        <v>134.53539202803321</v>
      </c>
      <c r="R325" s="1">
        <f>+'Ark1'!AA4220</f>
        <v>2.9394033203895193</v>
      </c>
      <c r="S325" s="9">
        <f>+'Ark1'!AC4220</f>
        <v>2.8068632348021123</v>
      </c>
      <c r="T325" s="96">
        <f t="shared" si="12"/>
        <v>3.7923588039867111</v>
      </c>
      <c r="U325" s="39"/>
      <c r="V325"/>
      <c r="W325"/>
      <c r="X325" s="4"/>
      <c r="Y325"/>
      <c r="Z325"/>
      <c r="AA325"/>
      <c r="AB325"/>
      <c r="AC325"/>
      <c r="AD325"/>
      <c r="AE325"/>
    </row>
    <row r="326" spans="1:31">
      <c r="A326" s="39"/>
      <c r="B326">
        <f>+'Ark1'!C4221</f>
        <v>2007</v>
      </c>
      <c r="C326">
        <f>+'Ark1'!N4221</f>
        <v>140</v>
      </c>
      <c r="D326" s="3" t="s">
        <v>515</v>
      </c>
      <c r="E326">
        <f>+'Ark1'!Q4221</f>
        <v>622</v>
      </c>
      <c r="G326" s="9">
        <f>+'Ark1'!R4221</f>
        <v>2111</v>
      </c>
      <c r="I326" s="9">
        <f>+'Ark1'!S4221</f>
        <v>2102</v>
      </c>
      <c r="J326" s="96">
        <f>+'Ark1'!T4221</f>
        <v>10.32879929543008</v>
      </c>
      <c r="L326" s="96">
        <f>+'Ark1'!U4221</f>
        <v>10.032391792367257</v>
      </c>
      <c r="M326" s="1">
        <f>+'Ark1'!W4221</f>
        <v>57.659372026641293</v>
      </c>
      <c r="O326" s="1">
        <f>+'Ark1'!AB4221</f>
        <v>3.8906381066375175</v>
      </c>
      <c r="P326" s="9">
        <f>+'Ark1'!Y4221</f>
        <v>144.3477972524872</v>
      </c>
      <c r="R326" s="1">
        <f>+'Ark1'!AA4221</f>
        <v>2.8767819083452153</v>
      </c>
      <c r="S326" s="9">
        <f>+'Ark1'!AC4221</f>
        <v>2.348580902422571</v>
      </c>
      <c r="T326" s="96">
        <f t="shared" si="12"/>
        <v>3.3938906752411575</v>
      </c>
      <c r="U326" s="39"/>
      <c r="V326"/>
      <c r="W326"/>
      <c r="X326" s="4"/>
      <c r="Y326"/>
      <c r="Z326"/>
      <c r="AA326"/>
      <c r="AB326"/>
      <c r="AC326"/>
      <c r="AD326"/>
      <c r="AE326"/>
    </row>
    <row r="327" spans="1:31">
      <c r="A327" s="39"/>
      <c r="B327">
        <f>+'Ark1'!C4222</f>
        <v>2007</v>
      </c>
      <c r="C327">
        <f>+'Ark1'!N4222</f>
        <v>150</v>
      </c>
      <c r="D327" s="3" t="s">
        <v>516</v>
      </c>
      <c r="E327">
        <f>+'Ark1'!Q4222</f>
        <v>642</v>
      </c>
      <c r="G327" s="9">
        <f>+'Ark1'!R4222</f>
        <v>2052</v>
      </c>
      <c r="I327" s="9">
        <f>+'Ark1'!S4222</f>
        <v>2046</v>
      </c>
      <c r="J327" s="96">
        <f>+'Ark1'!T4222</f>
        <v>10.040121342597123</v>
      </c>
      <c r="L327" s="96">
        <f>+'Ark1'!U4222</f>
        <v>10.442279577532126</v>
      </c>
      <c r="M327" s="1">
        <f>+'Ark1'!W4222</f>
        <v>57.309384164222891</v>
      </c>
      <c r="O327" s="1">
        <f>+'Ark1'!AB4222</f>
        <v>3.8855297023020321</v>
      </c>
      <c r="P327" s="9">
        <f>+'Ark1'!Y4222</f>
        <v>154.5652534113058</v>
      </c>
      <c r="R327" s="1">
        <f>+'Ark1'!AA4222</f>
        <v>2.8636229217160554</v>
      </c>
      <c r="S327" s="9">
        <f>+'Ark1'!AC4222</f>
        <v>-0.19119374075425749</v>
      </c>
      <c r="T327" s="96">
        <f t="shared" si="12"/>
        <v>3.1962616822429908</v>
      </c>
      <c r="U327" s="39"/>
      <c r="V327"/>
      <c r="W327"/>
      <c r="X327" s="4"/>
      <c r="Y327"/>
      <c r="Z327"/>
      <c r="AA327"/>
      <c r="AB327"/>
      <c r="AC327"/>
      <c r="AD327"/>
      <c r="AE327"/>
    </row>
    <row r="328" spans="1:31">
      <c r="A328" s="39"/>
      <c r="B328">
        <f>+'Ark1'!C4223</f>
        <v>2007</v>
      </c>
      <c r="C328">
        <f>+'Ark1'!N4223</f>
        <v>160</v>
      </c>
      <c r="D328" s="3" t="s">
        <v>517</v>
      </c>
      <c r="E328">
        <f>+'Ark1'!Q4223</f>
        <v>615</v>
      </c>
      <c r="G328" s="9">
        <f>+'Ark1'!R4223</f>
        <v>1880</v>
      </c>
      <c r="I328" s="9">
        <f>+'Ark1'!S4223</f>
        <v>1880</v>
      </c>
      <c r="J328" s="96">
        <f>+'Ark1'!T4223</f>
        <v>9.1985517173891775</v>
      </c>
      <c r="L328" s="96">
        <f>+'Ark1'!U4223</f>
        <v>10.210540888773352</v>
      </c>
      <c r="M328" s="1">
        <f>+'Ark1'!W4223</f>
        <v>56.571808510638292</v>
      </c>
      <c r="O328" s="1">
        <f>+'Ark1'!AB4223</f>
        <v>4.0899660464610328</v>
      </c>
      <c r="P328" s="9">
        <f>+'Ark1'!Y4223</f>
        <v>164.96234042553181</v>
      </c>
      <c r="R328" s="1">
        <f>+'Ark1'!AA4223</f>
        <v>2.9133947536491851</v>
      </c>
      <c r="S328" s="9">
        <f>+'Ark1'!AC4223</f>
        <v>-8.0923904651209977</v>
      </c>
      <c r="T328" s="96">
        <f t="shared" si="12"/>
        <v>3.0569105691056913</v>
      </c>
      <c r="U328" s="39"/>
      <c r="V328"/>
      <c r="W328"/>
      <c r="X328" s="4"/>
      <c r="Y328"/>
      <c r="Z328"/>
      <c r="AA328"/>
      <c r="AB328"/>
      <c r="AC328"/>
      <c r="AD328"/>
      <c r="AE328"/>
    </row>
    <row r="329" spans="1:31">
      <c r="A329" s="39"/>
      <c r="B329">
        <f>+'Ark1'!C4224</f>
        <v>2007</v>
      </c>
      <c r="C329">
        <f>+'Ark1'!N4224</f>
        <v>170</v>
      </c>
      <c r="D329" s="3" t="s">
        <v>518</v>
      </c>
      <c r="E329">
        <f>+'Ark1'!Q4224</f>
        <v>600</v>
      </c>
      <c r="G329" s="9">
        <f>+'Ark1'!R4224</f>
        <v>1602</v>
      </c>
      <c r="I329" s="9">
        <f>+'Ark1'!S4224</f>
        <v>1602</v>
      </c>
      <c r="J329" s="96">
        <f>+'Ark1'!T4224</f>
        <v>7.8383403464135437</v>
      </c>
      <c r="L329" s="96">
        <f>+'Ark1'!U4224</f>
        <v>9.2260457205449438</v>
      </c>
      <c r="M329" s="1">
        <f>+'Ark1'!W4224</f>
        <v>55.506242197253435</v>
      </c>
      <c r="O329" s="1">
        <f>+'Ark1'!AB4224</f>
        <v>4.1844517491203153</v>
      </c>
      <c r="P329" s="9">
        <f>+'Ark1'!Y4224</f>
        <v>174.92303370786524</v>
      </c>
      <c r="R329" s="1">
        <f>+'Ark1'!AA4224</f>
        <v>2.8683711568939723</v>
      </c>
      <c r="S329" s="9">
        <f>+'Ark1'!AC4224</f>
        <v>-5.6005544547944304</v>
      </c>
      <c r="T329" s="96">
        <f t="shared" si="12"/>
        <v>2.67</v>
      </c>
      <c r="U329" s="39"/>
      <c r="V329"/>
      <c r="W329"/>
      <c r="X329" s="4"/>
      <c r="Y329"/>
      <c r="Z329"/>
      <c r="AA329"/>
      <c r="AB329"/>
      <c r="AC329"/>
      <c r="AD329"/>
      <c r="AE329"/>
    </row>
    <row r="330" spans="1:31">
      <c r="A330" s="39"/>
      <c r="B330">
        <f>+'Ark1'!C4225</f>
        <v>2007</v>
      </c>
      <c r="C330">
        <f>+'Ark1'!N4225</f>
        <v>180</v>
      </c>
      <c r="D330" s="3" t="s">
        <v>519</v>
      </c>
      <c r="E330">
        <f>+'Ark1'!Q4225</f>
        <v>546</v>
      </c>
      <c r="G330" s="9">
        <f>+'Ark1'!R4225</f>
        <v>1361</v>
      </c>
      <c r="I330" s="9">
        <f>+'Ark1'!S4225</f>
        <v>1360</v>
      </c>
      <c r="J330" s="96">
        <f>+'Ark1'!T4225</f>
        <v>6.6591643017907822</v>
      </c>
      <c r="L330" s="96">
        <f>+'Ark1'!U4225</f>
        <v>8.2645048214006778</v>
      </c>
      <c r="M330" s="1">
        <f>+'Ark1'!W4225</f>
        <v>54.403676470588223</v>
      </c>
      <c r="O330" s="1">
        <f>+'Ark1'!AB4225</f>
        <v>4.5237430507762122</v>
      </c>
      <c r="P330" s="9">
        <f>+'Ark1'!Y4225</f>
        <v>184.43894195444528</v>
      </c>
      <c r="R330" s="1">
        <f>+'Ark1'!AA4225</f>
        <v>2.8628297055519321</v>
      </c>
      <c r="S330" s="9">
        <f>+'Ark1'!AC4225</f>
        <v>-11.603005842041998</v>
      </c>
      <c r="T330" s="96">
        <f t="shared" si="12"/>
        <v>2.4926739926739927</v>
      </c>
      <c r="U330" s="39"/>
      <c r="V330"/>
      <c r="W330"/>
      <c r="X330" s="4"/>
      <c r="Y330"/>
      <c r="Z330"/>
      <c r="AA330"/>
      <c r="AB330"/>
      <c r="AC330"/>
      <c r="AD330"/>
      <c r="AE330"/>
    </row>
    <row r="331" spans="1:31">
      <c r="A331" s="39"/>
      <c r="B331">
        <f>+'Ark1'!C4226</f>
        <v>2007</v>
      </c>
      <c r="C331">
        <f>+'Ark1'!N4226</f>
        <v>190</v>
      </c>
      <c r="D331" s="3" t="s">
        <v>520</v>
      </c>
      <c r="E331">
        <f>+'Ark1'!Q4226</f>
        <v>466</v>
      </c>
      <c r="G331" s="9">
        <f>+'Ark1'!R4226</f>
        <v>973</v>
      </c>
      <c r="I331" s="9">
        <f>+'Ark1'!S4226</f>
        <v>972</v>
      </c>
      <c r="J331" s="96">
        <f>+'Ark1'!T4226</f>
        <v>4.7607397984147184</v>
      </c>
      <c r="L331" s="96">
        <f>+'Ark1'!U4226</f>
        <v>6.2278632627491852</v>
      </c>
      <c r="M331" s="1">
        <f>+'Ark1'!W4226</f>
        <v>53.406378600823047</v>
      </c>
      <c r="O331" s="1">
        <f>+'Ark1'!AB4226</f>
        <v>4.4613659874465998</v>
      </c>
      <c r="P331" s="9">
        <f>+'Ark1'!Y4226</f>
        <v>194.41068859198393</v>
      </c>
      <c r="R331" s="1">
        <f>+'Ark1'!AA4226</f>
        <v>2.8174625809835496</v>
      </c>
      <c r="S331" s="9">
        <f>+'Ark1'!AC4226</f>
        <v>-6.9973955214762196</v>
      </c>
      <c r="T331" s="96">
        <f t="shared" si="12"/>
        <v>2.0879828326180259</v>
      </c>
      <c r="U331" s="39"/>
      <c r="V331"/>
      <c r="W331"/>
      <c r="X331" s="4"/>
      <c r="Y331"/>
      <c r="Z331"/>
      <c r="AA331"/>
      <c r="AB331"/>
      <c r="AC331"/>
      <c r="AD331"/>
      <c r="AE331"/>
    </row>
    <row r="332" spans="1:31">
      <c r="A332" s="39"/>
      <c r="B332">
        <f>+'Ark1'!C4227</f>
        <v>2007</v>
      </c>
      <c r="C332">
        <f>+'Ark1'!N4227</f>
        <v>200</v>
      </c>
      <c r="D332" s="3" t="s">
        <v>521</v>
      </c>
      <c r="E332">
        <f>+'Ark1'!Q4227</f>
        <v>341</v>
      </c>
      <c r="G332" s="9">
        <f>+'Ark1'!R4227</f>
        <v>592</v>
      </c>
      <c r="I332" s="9">
        <f>+'Ark1'!S4227</f>
        <v>592</v>
      </c>
      <c r="J332" s="96">
        <f>+'Ark1'!T4227</f>
        <v>2.896565221645953</v>
      </c>
      <c r="L332" s="96">
        <f>+'Ark1'!U4227</f>
        <v>3.9909183798276362</v>
      </c>
      <c r="M332" s="1">
        <f>+'Ark1'!W4227</f>
        <v>51.386824324324323</v>
      </c>
      <c r="O332" s="1">
        <f>+'Ark1'!AB4227</f>
        <v>4.9166047306293086</v>
      </c>
      <c r="P332" s="9">
        <f>+'Ark1'!Y4227</f>
        <v>204.75996621621621</v>
      </c>
      <c r="R332" s="1">
        <f>+'Ark1'!AA4227</f>
        <v>2.829854475086464</v>
      </c>
      <c r="S332" s="9">
        <f>+'Ark1'!AC4227</f>
        <v>-2.9615436753968889</v>
      </c>
      <c r="T332" s="96">
        <f t="shared" si="12"/>
        <v>1.7360703812316716</v>
      </c>
      <c r="U332" s="39"/>
      <c r="V332"/>
      <c r="W332"/>
      <c r="X332" s="4"/>
      <c r="Y332"/>
      <c r="Z332"/>
      <c r="AA332"/>
      <c r="AB332"/>
      <c r="AC332"/>
      <c r="AD332"/>
      <c r="AE332"/>
    </row>
    <row r="333" spans="1:31">
      <c r="A333" s="39"/>
      <c r="B333">
        <f>+'Ark1'!C4228</f>
        <v>2007</v>
      </c>
      <c r="C333">
        <f>+'Ark1'!N4228</f>
        <v>210</v>
      </c>
      <c r="D333" s="3" t="s">
        <v>522</v>
      </c>
      <c r="E333">
        <f>+'Ark1'!Q4228</f>
        <v>259</v>
      </c>
      <c r="G333" s="9">
        <f>+'Ark1'!R4228</f>
        <v>415</v>
      </c>
      <c r="I333" s="9">
        <f>+'Ark1'!S4228</f>
        <v>415</v>
      </c>
      <c r="J333" s="96">
        <f>+'Ark1'!T4228</f>
        <v>2.0305313631470789</v>
      </c>
      <c r="L333" s="96">
        <f>+'Ark1'!U4228</f>
        <v>2.9304752656391999</v>
      </c>
      <c r="M333" s="1">
        <f>+'Ark1'!W4228</f>
        <v>50.807228915662655</v>
      </c>
      <c r="O333" s="1">
        <f>+'Ark1'!AB4228</f>
        <v>5.2145714082457717</v>
      </c>
      <c r="P333" s="9">
        <f>+'Ark1'!Y4228</f>
        <v>214.47855421686745</v>
      </c>
      <c r="R333" s="1">
        <f>+'Ark1'!AA4228</f>
        <v>2.829065635069385</v>
      </c>
      <c r="S333" s="9">
        <f>+'Ark1'!AC4228</f>
        <v>-8.5379926067909189</v>
      </c>
      <c r="T333" s="96">
        <f t="shared" si="12"/>
        <v>1.6023166023166022</v>
      </c>
      <c r="U333" s="39"/>
      <c r="V333"/>
      <c r="W333"/>
      <c r="X333" s="4"/>
      <c r="Y333"/>
      <c r="Z333"/>
      <c r="AA333"/>
      <c r="AB333"/>
      <c r="AC333"/>
      <c r="AD333"/>
      <c r="AE333"/>
    </row>
    <row r="334" spans="1:31">
      <c r="A334" s="39"/>
      <c r="B334">
        <f>+'Ark1'!C4229</f>
        <v>2007</v>
      </c>
      <c r="C334">
        <f>+'Ark1'!N4229</f>
        <v>220</v>
      </c>
      <c r="D334" s="3" t="s">
        <v>523</v>
      </c>
      <c r="E334">
        <f>+'Ark1'!Q4229</f>
        <v>163</v>
      </c>
      <c r="G334" s="9">
        <f>+'Ark1'!R4229</f>
        <v>213</v>
      </c>
      <c r="I334" s="9">
        <f>+'Ark1'!S4229</f>
        <v>213</v>
      </c>
      <c r="J334" s="96">
        <f>+'Ark1'!T4229</f>
        <v>1.0421763381935607</v>
      </c>
      <c r="L334" s="96">
        <f>+'Ark1'!U4229</f>
        <v>1.5752251926724781</v>
      </c>
      <c r="M334" s="1">
        <f>+'Ark1'!W4229</f>
        <v>48.539906103286384</v>
      </c>
      <c r="O334" s="1">
        <f>+'Ark1'!AB4229</f>
        <v>5.6356139498835995</v>
      </c>
      <c r="P334" s="9">
        <f>+'Ark1'!Y4229</f>
        <v>224.62441314553985</v>
      </c>
      <c r="R334" s="1">
        <f>+'Ark1'!AA4229</f>
        <v>2.7952449997633302</v>
      </c>
      <c r="S334" s="9">
        <f>+'Ark1'!AC4229</f>
        <v>-7.5940160151777309</v>
      </c>
      <c r="T334" s="96">
        <f t="shared" si="12"/>
        <v>1.3067484662576687</v>
      </c>
      <c r="U334" s="39"/>
      <c r="V334"/>
      <c r="W334"/>
      <c r="X334" s="4"/>
      <c r="Y334"/>
      <c r="Z334"/>
      <c r="AA334"/>
      <c r="AB334"/>
      <c r="AC334"/>
      <c r="AD334"/>
      <c r="AE334"/>
    </row>
    <row r="335" spans="1:31">
      <c r="A335" s="39"/>
      <c r="B335">
        <f>+'Ark1'!C4230</f>
        <v>2007</v>
      </c>
      <c r="C335">
        <f>+'Ark1'!N4230</f>
        <v>230</v>
      </c>
      <c r="D335" s="3" t="s">
        <v>524</v>
      </c>
      <c r="E335">
        <f>+'Ark1'!Q4230</f>
        <v>136</v>
      </c>
      <c r="G335" s="9">
        <f>+'Ark1'!R4230</f>
        <v>204</v>
      </c>
      <c r="I335" s="9">
        <f>+'Ark1'!S4230</f>
        <v>204</v>
      </c>
      <c r="J335" s="96">
        <f>+'Ark1'!T4230</f>
        <v>0.99814071826988948</v>
      </c>
      <c r="L335" s="96">
        <f>+'Ark1'!U4230</f>
        <v>1.622312392391575</v>
      </c>
      <c r="M335" s="1">
        <f>+'Ark1'!W4230</f>
        <v>46.906862745098039</v>
      </c>
      <c r="O335" s="1">
        <f>+'Ark1'!AB4230</f>
        <v>5.7177185873306335</v>
      </c>
      <c r="P335" s="9">
        <f>+'Ark1'!Y4230</f>
        <v>241.54509803921579</v>
      </c>
      <c r="R335" s="1">
        <f>+'Ark1'!AA4230</f>
        <v>9.3347193731091807</v>
      </c>
      <c r="S335" s="9">
        <f>+'Ark1'!AC4230</f>
        <v>-10.569682012792851</v>
      </c>
      <c r="T335" s="96">
        <f t="shared" si="12"/>
        <v>1.5</v>
      </c>
      <c r="U335" s="39"/>
      <c r="V335"/>
      <c r="W335"/>
      <c r="X335" s="4"/>
      <c r="Y335"/>
      <c r="Z335"/>
      <c r="AA335"/>
      <c r="AB335"/>
      <c r="AC335"/>
      <c r="AD335"/>
      <c r="AE335"/>
    </row>
    <row r="336" spans="1:31">
      <c r="A336" s="39"/>
      <c r="B336">
        <f>+'Ark1'!C4231</f>
        <v>2006</v>
      </c>
      <c r="C336">
        <f>+'Ark1'!N4231</f>
        <v>60</v>
      </c>
      <c r="D336" s="3" t="s">
        <v>525</v>
      </c>
      <c r="E336">
        <f>+'Ark1'!Q4231</f>
        <v>11</v>
      </c>
      <c r="G336" s="9">
        <f>+'Ark1'!R4231</f>
        <v>10</v>
      </c>
      <c r="I336" s="9">
        <f>+'Ark1'!S4231</f>
        <v>7</v>
      </c>
      <c r="J336" s="96">
        <f>+'Ark1'!T4231</f>
        <v>5.1392743344639717E-2</v>
      </c>
      <c r="L336" s="96">
        <f>+'Ark1'!U4231</f>
        <v>1.6260662429783825E-2</v>
      </c>
      <c r="M336" s="1">
        <f>+'Ark1'!W4231</f>
        <v>61.714285714285694</v>
      </c>
      <c r="O336" s="1">
        <f>+'Ark1'!AB4231</f>
        <v>2.4907993963088808</v>
      </c>
      <c r="P336" s="9">
        <f>+'Ark1'!Y4231</f>
        <v>45.81</v>
      </c>
      <c r="R336" s="1">
        <f>+'Ark1'!AA4231</f>
        <v>7.4046041936964988</v>
      </c>
      <c r="S336" s="9">
        <f>+'Ark1'!AC4231</f>
        <v>-7.6018633159177309</v>
      </c>
      <c r="T336" s="96">
        <f t="shared" si="12"/>
        <v>0.90909090909090906</v>
      </c>
      <c r="U336" s="39"/>
      <c r="V336"/>
      <c r="W336"/>
      <c r="X336" s="4"/>
      <c r="Y336"/>
      <c r="Z336"/>
      <c r="AA336"/>
      <c r="AB336"/>
      <c r="AC336"/>
      <c r="AD336"/>
      <c r="AE336"/>
    </row>
    <row r="337" spans="1:31">
      <c r="A337" s="39"/>
      <c r="B337" s="47">
        <f>+'Ark1'!C4232</f>
        <v>2006</v>
      </c>
      <c r="C337" s="47">
        <f>+'Ark1'!N4232</f>
        <v>70</v>
      </c>
      <c r="D337" s="48" t="s">
        <v>509</v>
      </c>
      <c r="E337" s="47">
        <f>+'Ark1'!Q4232</f>
        <v>21</v>
      </c>
      <c r="F337" s="47"/>
      <c r="G337" s="65">
        <f>+'Ark1'!R4232</f>
        <v>25</v>
      </c>
      <c r="H337" s="47"/>
      <c r="I337" s="65">
        <f>+'Ark1'!S4232</f>
        <v>23</v>
      </c>
      <c r="J337" s="101">
        <f>+'Ark1'!T4232</f>
        <v>0.12848185836159931</v>
      </c>
      <c r="K337" s="47"/>
      <c r="L337" s="101">
        <f>+'Ark1'!U4232</f>
        <v>6.1876417261731438E-2</v>
      </c>
      <c r="M337" s="49">
        <f>+'Ark1'!W4232</f>
        <v>59.565217391304344</v>
      </c>
      <c r="N337" s="101"/>
      <c r="O337" s="49">
        <f>+'Ark1'!AB4232</f>
        <v>6.2333331648521115</v>
      </c>
      <c r="P337" s="65">
        <f>+'Ark1'!Y4232</f>
        <v>69.728000000000023</v>
      </c>
      <c r="Q337" s="47"/>
      <c r="R337" s="49">
        <f>+'Ark1'!AA4232</f>
        <v>3.2286641528223847</v>
      </c>
      <c r="S337" s="65">
        <f>+'Ark1'!AC4232</f>
        <v>-16.070365055673221</v>
      </c>
      <c r="T337" s="101">
        <f t="shared" si="12"/>
        <v>1.1904761904761905</v>
      </c>
      <c r="U337" s="39"/>
      <c r="V337"/>
      <c r="W337"/>
      <c r="X337" s="4"/>
      <c r="Y337"/>
      <c r="Z337"/>
      <c r="AA337"/>
      <c r="AB337"/>
      <c r="AC337"/>
      <c r="AD337"/>
      <c r="AE337"/>
    </row>
    <row r="338" spans="1:31">
      <c r="A338" s="39"/>
      <c r="B338" s="47">
        <f>+'Ark1'!C4233</f>
        <v>2006</v>
      </c>
      <c r="C338" s="47">
        <f>+'Ark1'!N4233</f>
        <v>80</v>
      </c>
      <c r="D338" s="48" t="s">
        <v>510</v>
      </c>
      <c r="E338" s="47">
        <f>+'Ark1'!Q4233</f>
        <v>86</v>
      </c>
      <c r="F338" s="47"/>
      <c r="G338" s="65">
        <f>+'Ark1'!R4233</f>
        <v>130</v>
      </c>
      <c r="H338" s="47"/>
      <c r="I338" s="65">
        <f>+'Ark1'!S4233</f>
        <v>124</v>
      </c>
      <c r="J338" s="101">
        <f>+'Ark1'!T4233</f>
        <v>0.66810566348031641</v>
      </c>
      <c r="K338" s="47"/>
      <c r="L338" s="101">
        <f>+'Ark1'!U4233</f>
        <v>0.37679586078288846</v>
      </c>
      <c r="M338" s="49">
        <f>+'Ark1'!W4233</f>
        <v>60.838709677419367</v>
      </c>
      <c r="N338" s="101"/>
      <c r="O338" s="49">
        <f>+'Ark1'!AB4233</f>
        <v>3.9459801856307513</v>
      </c>
      <c r="P338" s="65">
        <f>+'Ark1'!Y4233</f>
        <v>81.655384615384577</v>
      </c>
      <c r="Q338" s="47"/>
      <c r="R338" s="49">
        <f>+'Ark1'!AA4233</f>
        <v>2.9170727134246728</v>
      </c>
      <c r="S338" s="65">
        <f>+'Ark1'!AC4233</f>
        <v>-8.8186423784855652</v>
      </c>
      <c r="T338" s="101">
        <f t="shared" si="12"/>
        <v>1.5116279069767442</v>
      </c>
      <c r="U338" s="39"/>
      <c r="V338"/>
      <c r="W338"/>
      <c r="X338" s="4"/>
      <c r="Y338"/>
      <c r="Z338"/>
      <c r="AA338"/>
      <c r="AB338"/>
      <c r="AC338"/>
      <c r="AD338"/>
      <c r="AE338"/>
    </row>
    <row r="339" spans="1:31">
      <c r="A339" s="39"/>
      <c r="B339" s="47">
        <f>+'Ark1'!C4234</f>
        <v>2006</v>
      </c>
      <c r="C339" s="47">
        <f>+'Ark1'!N4234</f>
        <v>90</v>
      </c>
      <c r="D339" s="48" t="s">
        <v>511</v>
      </c>
      <c r="E339" s="47">
        <f>+'Ark1'!Q4234</f>
        <v>193</v>
      </c>
      <c r="F339" s="47"/>
      <c r="G339" s="65">
        <f>+'Ark1'!R4234</f>
        <v>386</v>
      </c>
      <c r="H339" s="47"/>
      <c r="I339" s="65">
        <f>+'Ark1'!S4234</f>
        <v>370</v>
      </c>
      <c r="J339" s="101">
        <f>+'Ark1'!T4234</f>
        <v>1.9837598931030935</v>
      </c>
      <c r="K339" s="47"/>
      <c r="L339" s="101">
        <f>+'Ark1'!U4234</f>
        <v>1.2580769099161444</v>
      </c>
      <c r="M339" s="49">
        <f>+'Ark1'!W4234</f>
        <v>60.983783783783792</v>
      </c>
      <c r="N339" s="101"/>
      <c r="O339" s="49">
        <f>+'Ark1'!AB4234</f>
        <v>2.4161073800991111</v>
      </c>
      <c r="P339" s="65">
        <f>+'Ark1'!Y4234</f>
        <v>91.820984455958595</v>
      </c>
      <c r="Q339" s="47"/>
      <c r="R339" s="49">
        <f>+'Ark1'!AA4234</f>
        <v>2.7203755836781873</v>
      </c>
      <c r="S339" s="65">
        <f>+'Ark1'!AC4234</f>
        <v>-0.1213151330915334</v>
      </c>
      <c r="T339" s="101">
        <f t="shared" si="12"/>
        <v>2</v>
      </c>
      <c r="U339" s="39"/>
      <c r="V339"/>
      <c r="W339"/>
      <c r="X339" s="4"/>
      <c r="Y339"/>
      <c r="Z339"/>
      <c r="AA339"/>
      <c r="AB339"/>
      <c r="AC339"/>
      <c r="AD339"/>
      <c r="AE339"/>
    </row>
    <row r="340" spans="1:31">
      <c r="A340" s="39"/>
      <c r="B340" s="47">
        <f>+'Ark1'!C4235</f>
        <v>2006</v>
      </c>
      <c r="C340" s="47">
        <f>+'Ark1'!N4235</f>
        <v>100</v>
      </c>
      <c r="D340" s="48" t="s">
        <v>486</v>
      </c>
      <c r="E340" s="47">
        <f>+'Ark1'!Q4235</f>
        <v>580</v>
      </c>
      <c r="F340" s="47"/>
      <c r="G340" s="65">
        <f>+'Ark1'!R4235</f>
        <v>1623</v>
      </c>
      <c r="H340" s="47"/>
      <c r="I340" s="65">
        <f>+'Ark1'!S4235</f>
        <v>1606</v>
      </c>
      <c r="J340" s="101">
        <f>+'Ark1'!T4235</f>
        <v>8.3410422448350303</v>
      </c>
      <c r="K340" s="47"/>
      <c r="L340" s="101">
        <f>+'Ark1'!U4235</f>
        <v>6.0856833617040014</v>
      </c>
      <c r="M340" s="49">
        <f>+'Ark1'!W4235</f>
        <v>58.983810709838103</v>
      </c>
      <c r="N340" s="101"/>
      <c r="O340" s="49">
        <f>+'Ark1'!AB4235</f>
        <v>3.2207665097954306</v>
      </c>
      <c r="P340" s="65">
        <f>+'Ark1'!Y4235</f>
        <v>105.6362292051755</v>
      </c>
      <c r="Q340" s="47"/>
      <c r="R340" s="49">
        <f>+'Ark1'!AA4235</f>
        <v>2.5198716599764621</v>
      </c>
      <c r="S340" s="65">
        <f>+'Ark1'!AC4235</f>
        <v>-20.792932389363848</v>
      </c>
      <c r="T340" s="101">
        <f t="shared" si="12"/>
        <v>2.7982758620689654</v>
      </c>
      <c r="U340" s="39"/>
      <c r="V340"/>
      <c r="W340"/>
      <c r="X340" s="4"/>
      <c r="Y340"/>
      <c r="Z340"/>
      <c r="AA340"/>
      <c r="AB340"/>
      <c r="AC340"/>
      <c r="AD340"/>
      <c r="AE340"/>
    </row>
    <row r="341" spans="1:31">
      <c r="A341" s="39"/>
      <c r="B341" s="47">
        <f>+'Ark1'!C4236</f>
        <v>2006</v>
      </c>
      <c r="C341" s="47">
        <f>+'Ark1'!N4236</f>
        <v>110</v>
      </c>
      <c r="D341" s="48" t="s">
        <v>512</v>
      </c>
      <c r="E341" s="47">
        <f>+'Ark1'!Q4236</f>
        <v>715</v>
      </c>
      <c r="F341" s="47"/>
      <c r="G341" s="65">
        <f>+'Ark1'!R4236</f>
        <v>2716</v>
      </c>
      <c r="H341" s="47"/>
      <c r="I341" s="65">
        <f>+'Ark1'!S4236</f>
        <v>2682</v>
      </c>
      <c r="J341" s="101">
        <f>+'Ark1'!T4236</f>
        <v>13.958269092404151</v>
      </c>
      <c r="K341" s="47"/>
      <c r="L341" s="101">
        <f>+'Ark1'!U4236</f>
        <v>10.941466442692398</v>
      </c>
      <c r="M341" s="49">
        <f>+'Ark1'!W4236</f>
        <v>58.341909023117083</v>
      </c>
      <c r="N341" s="101"/>
      <c r="O341" s="49">
        <f>+'Ark1'!AB4236</f>
        <v>3.3306179894388821</v>
      </c>
      <c r="P341" s="65">
        <f>+'Ark1'!Y4236</f>
        <v>113.49267304860084</v>
      </c>
      <c r="Q341" s="47"/>
      <c r="R341" s="49">
        <f>+'Ark1'!AA4236</f>
        <v>2.9320416302534902</v>
      </c>
      <c r="S341" s="65">
        <f>+'Ark1'!AC4236</f>
        <v>-0.36471523803401851</v>
      </c>
      <c r="T341" s="101">
        <f t="shared" si="12"/>
        <v>3.7986013986013987</v>
      </c>
      <c r="U341" s="39"/>
      <c r="V341"/>
      <c r="W341"/>
      <c r="X341" s="4"/>
      <c r="Y341"/>
      <c r="Z341"/>
      <c r="AA341"/>
      <c r="AB341"/>
      <c r="AC341"/>
      <c r="AD341"/>
      <c r="AE341"/>
    </row>
    <row r="342" spans="1:31">
      <c r="A342" s="39"/>
      <c r="B342" s="47">
        <f>+'Ark1'!C4237</f>
        <v>2006</v>
      </c>
      <c r="C342" s="47">
        <f>+'Ark1'!N4237</f>
        <v>120</v>
      </c>
      <c r="D342" s="48" t="s">
        <v>513</v>
      </c>
      <c r="E342" s="47">
        <f>+'Ark1'!Q4237</f>
        <v>655</v>
      </c>
      <c r="F342" s="47"/>
      <c r="G342" s="65">
        <f>+'Ark1'!R4237</f>
        <v>2501</v>
      </c>
      <c r="H342" s="47"/>
      <c r="I342" s="65">
        <f>+'Ark1'!S4237</f>
        <v>2476</v>
      </c>
      <c r="J342" s="101">
        <f>+'Ark1'!T4237</f>
        <v>12.853325110494398</v>
      </c>
      <c r="K342" s="47"/>
      <c r="L342" s="101">
        <f>+'Ark1'!U4237</f>
        <v>10.983699440201592</v>
      </c>
      <c r="M342" s="49">
        <f>+'Ark1'!W4237</f>
        <v>58.056542810985455</v>
      </c>
      <c r="N342" s="101"/>
      <c r="O342" s="49">
        <f>+'Ark1'!AB4237</f>
        <v>3.7018357672705879</v>
      </c>
      <c r="P342" s="65">
        <f>+'Ark1'!Y4237</f>
        <v>123.72487005197928</v>
      </c>
      <c r="Q342" s="47"/>
      <c r="R342" s="49">
        <f>+'Ark1'!AA4237</f>
        <v>2.897605728888252</v>
      </c>
      <c r="S342" s="65">
        <f>+'Ark1'!AC4237</f>
        <v>-2.3753994716879241</v>
      </c>
      <c r="T342" s="101">
        <f t="shared" si="12"/>
        <v>3.8183206106870231</v>
      </c>
      <c r="U342" s="39"/>
      <c r="V342"/>
      <c r="W342"/>
      <c r="X342" s="4"/>
      <c r="Y342"/>
      <c r="Z342"/>
      <c r="AA342"/>
      <c r="AB342"/>
      <c r="AC342"/>
      <c r="AD342"/>
      <c r="AE342"/>
    </row>
    <row r="343" spans="1:31">
      <c r="A343" s="39"/>
      <c r="B343" s="47">
        <f>+'Ark1'!C4238</f>
        <v>2006</v>
      </c>
      <c r="C343" s="47">
        <f>+'Ark1'!N4238</f>
        <v>130</v>
      </c>
      <c r="D343" s="48" t="s">
        <v>514</v>
      </c>
      <c r="E343" s="47">
        <f>+'Ark1'!Q4238</f>
        <v>664</v>
      </c>
      <c r="F343" s="47"/>
      <c r="G343" s="65">
        <f>+'Ark1'!R4238</f>
        <v>2083</v>
      </c>
      <c r="H343" s="47"/>
      <c r="I343" s="65">
        <f>+'Ark1'!S4238</f>
        <v>2060</v>
      </c>
      <c r="J343" s="101">
        <f>+'Ark1'!T4238</f>
        <v>10.705108438688461</v>
      </c>
      <c r="K343" s="47"/>
      <c r="L343" s="101">
        <f>+'Ark1'!U4238</f>
        <v>9.8718691036907185</v>
      </c>
      <c r="M343" s="49">
        <f>+'Ark1'!W4238</f>
        <v>57.814563106796143</v>
      </c>
      <c r="N343" s="101"/>
      <c r="O343" s="49">
        <f>+'Ark1'!AB4238</f>
        <v>3.8241163143690424</v>
      </c>
      <c r="P343" s="65">
        <f>+'Ark1'!Y4238</f>
        <v>133.51565050408078</v>
      </c>
      <c r="Q343" s="47"/>
      <c r="R343" s="49">
        <f>+'Ark1'!AA4238</f>
        <v>2.8676659679814218</v>
      </c>
      <c r="S343" s="65">
        <f>+'Ark1'!AC4238</f>
        <v>-1.5004978672338951</v>
      </c>
      <c r="T343" s="101">
        <f t="shared" si="12"/>
        <v>3.1370481927710845</v>
      </c>
      <c r="U343" s="39"/>
      <c r="V343"/>
      <c r="W343"/>
      <c r="X343" s="4"/>
      <c r="Y343"/>
      <c r="Z343"/>
      <c r="AA343"/>
      <c r="AB343"/>
      <c r="AC343"/>
      <c r="AD343"/>
      <c r="AE343"/>
    </row>
    <row r="344" spans="1:31">
      <c r="A344" s="39"/>
      <c r="B344" s="47">
        <f>+'Ark1'!C4239</f>
        <v>2006</v>
      </c>
      <c r="C344" s="47">
        <f>+'Ark1'!N4239</f>
        <v>140</v>
      </c>
      <c r="D344" s="48" t="s">
        <v>515</v>
      </c>
      <c r="E344" s="47">
        <f>+'Ark1'!Q4239</f>
        <v>674</v>
      </c>
      <c r="F344" s="47"/>
      <c r="G344" s="65">
        <f>+'Ark1'!R4239</f>
        <v>2037</v>
      </c>
      <c r="H344" s="47"/>
      <c r="I344" s="65">
        <f>+'Ark1'!S4239</f>
        <v>2014</v>
      </c>
      <c r="J344" s="101">
        <f>+'Ark1'!T4239</f>
        <v>10.468701819303112</v>
      </c>
      <c r="K344" s="47"/>
      <c r="L344" s="101">
        <f>+'Ark1'!U4239</f>
        <v>10.361481518502352</v>
      </c>
      <c r="M344" s="49">
        <f>+'Ark1'!W4239</f>
        <v>57.53475670307845</v>
      </c>
      <c r="N344" s="101"/>
      <c r="O344" s="49">
        <f>+'Ark1'!AB4239</f>
        <v>3.9363775275141606</v>
      </c>
      <c r="P344" s="65">
        <f>+'Ark1'!Y4239</f>
        <v>143.3022091310749</v>
      </c>
      <c r="Q344" s="47"/>
      <c r="R344" s="49">
        <f>+'Ark1'!AA4239</f>
        <v>2.9154094544393998</v>
      </c>
      <c r="S344" s="65">
        <f>+'Ark1'!AC4239</f>
        <v>-5.7262696463404303</v>
      </c>
      <c r="T344" s="101">
        <f t="shared" si="12"/>
        <v>3.0222551928783381</v>
      </c>
      <c r="U344" s="39"/>
      <c r="V344"/>
      <c r="W344"/>
      <c r="X344" s="4"/>
      <c r="Y344"/>
      <c r="Z344"/>
      <c r="AA344"/>
      <c r="AB344"/>
      <c r="AC344"/>
      <c r="AD344"/>
      <c r="AE344"/>
    </row>
    <row r="345" spans="1:31">
      <c r="A345" s="39"/>
      <c r="B345" s="47">
        <f>+'Ark1'!C4240</f>
        <v>2006</v>
      </c>
      <c r="C345" s="47">
        <f>+'Ark1'!N4240</f>
        <v>150</v>
      </c>
      <c r="D345" s="48" t="s">
        <v>516</v>
      </c>
      <c r="E345" s="47">
        <f>+'Ark1'!Q4240</f>
        <v>659</v>
      </c>
      <c r="F345" s="47"/>
      <c r="G345" s="65">
        <f>+'Ark1'!R4240</f>
        <v>1788</v>
      </c>
      <c r="H345" s="47"/>
      <c r="I345" s="65">
        <f>+'Ark1'!S4240</f>
        <v>1777</v>
      </c>
      <c r="J345" s="101">
        <f>+'Ark1'!T4240</f>
        <v>9.1890225100215837</v>
      </c>
      <c r="K345" s="47"/>
      <c r="L345" s="101">
        <f>+'Ark1'!U4240</f>
        <v>9.7776062459117679</v>
      </c>
      <c r="M345" s="49">
        <f>+'Ark1'!W4240</f>
        <v>57.142374788970173</v>
      </c>
      <c r="N345" s="101"/>
      <c r="O345" s="49">
        <f>+'Ark1'!AB4240</f>
        <v>4.0059732537603425</v>
      </c>
      <c r="P345" s="65">
        <f>+'Ark1'!Y4240</f>
        <v>154.05900447427297</v>
      </c>
      <c r="Q345" s="47"/>
      <c r="R345" s="49">
        <f>+'Ark1'!AA4240</f>
        <v>2.9533081047869434</v>
      </c>
      <c r="S345" s="65">
        <f>+'Ark1'!AC4240</f>
        <v>-6.8989752758985192</v>
      </c>
      <c r="T345" s="101">
        <f t="shared" si="12"/>
        <v>2.7132018209408195</v>
      </c>
      <c r="U345" s="39"/>
      <c r="V345"/>
      <c r="W345"/>
      <c r="X345" s="4"/>
      <c r="Y345"/>
      <c r="Z345"/>
      <c r="AA345"/>
      <c r="AB345"/>
      <c r="AC345"/>
      <c r="AD345"/>
      <c r="AE345"/>
    </row>
    <row r="346" spans="1:31">
      <c r="A346" s="39"/>
      <c r="B346" s="47">
        <f>+'Ark1'!C4241</f>
        <v>2006</v>
      </c>
      <c r="C346" s="47">
        <f>+'Ark1'!N4241</f>
        <v>160</v>
      </c>
      <c r="D346" s="48" t="s">
        <v>517</v>
      </c>
      <c r="E346" s="47">
        <f>+'Ark1'!Q4241</f>
        <v>663</v>
      </c>
      <c r="F346" s="47"/>
      <c r="G346" s="65">
        <f>+'Ark1'!R4241</f>
        <v>1644</v>
      </c>
      <c r="H346" s="47"/>
      <c r="I346" s="65">
        <f>+'Ark1'!S4241</f>
        <v>1638</v>
      </c>
      <c r="J346" s="101">
        <f>+'Ark1'!T4241</f>
        <v>8.4489670058587745</v>
      </c>
      <c r="K346" s="47"/>
      <c r="L346" s="101">
        <f>+'Ark1'!U4241</f>
        <v>9.591071849197613</v>
      </c>
      <c r="M346" s="49">
        <f>+'Ark1'!W4241</f>
        <v>56.725885225885243</v>
      </c>
      <c r="N346" s="101"/>
      <c r="O346" s="49">
        <f>+'Ark1'!AB4241</f>
        <v>3.9367653173476689</v>
      </c>
      <c r="P346" s="65">
        <f>+'Ark1'!Y4241</f>
        <v>164.356690997567</v>
      </c>
      <c r="Q346" s="47"/>
      <c r="R346" s="49">
        <f>+'Ark1'!AA4241</f>
        <v>2.8536152079479118</v>
      </c>
      <c r="S346" s="65">
        <f>+'Ark1'!AC4241</f>
        <v>-10.26627863289656</v>
      </c>
      <c r="T346" s="101">
        <f t="shared" si="12"/>
        <v>2.4796380090497738</v>
      </c>
      <c r="U346" s="39"/>
      <c r="V346"/>
      <c r="W346"/>
      <c r="X346" s="4"/>
      <c r="Y346"/>
      <c r="Z346"/>
      <c r="AA346"/>
      <c r="AB346"/>
      <c r="AC346"/>
      <c r="AD346"/>
      <c r="AE346"/>
    </row>
    <row r="347" spans="1:31">
      <c r="A347" s="39"/>
      <c r="B347" s="47">
        <f>+'Ark1'!C4242</f>
        <v>2006</v>
      </c>
      <c r="C347" s="47">
        <f>+'Ark1'!N4242</f>
        <v>170</v>
      </c>
      <c r="D347" s="48" t="s">
        <v>518</v>
      </c>
      <c r="E347" s="47">
        <f>+'Ark1'!Q4242</f>
        <v>593</v>
      </c>
      <c r="F347" s="47"/>
      <c r="G347" s="65">
        <f>+'Ark1'!R4242</f>
        <v>1408</v>
      </c>
      <c r="H347" s="47"/>
      <c r="I347" s="65">
        <f>+'Ark1'!S4242</f>
        <v>1404</v>
      </c>
      <c r="J347" s="101">
        <f>+'Ark1'!T4242</f>
        <v>7.2360982629252737</v>
      </c>
      <c r="K347" s="47"/>
      <c r="L347" s="101">
        <f>+'Ark1'!U4242</f>
        <v>8.7104900688918256</v>
      </c>
      <c r="M347" s="49">
        <f>+'Ark1'!W4242</f>
        <v>55.823361823361822</v>
      </c>
      <c r="N347" s="101"/>
      <c r="O347" s="49">
        <f>+'Ark1'!AB4242</f>
        <v>4.2602477199648332</v>
      </c>
      <c r="P347" s="65">
        <f>+'Ark1'!Y4242</f>
        <v>174.28579545454545</v>
      </c>
      <c r="Q347" s="47"/>
      <c r="R347" s="49">
        <f>+'Ark1'!AA4242</f>
        <v>2.9400033356335209</v>
      </c>
      <c r="S347" s="65">
        <f>+'Ark1'!AC4242</f>
        <v>-7.8331368841921778</v>
      </c>
      <c r="T347" s="101">
        <f t="shared" si="12"/>
        <v>2.3743676222596966</v>
      </c>
      <c r="U347" s="39"/>
      <c r="V347"/>
      <c r="W347"/>
      <c r="X347" s="4"/>
      <c r="Y347"/>
      <c r="Z347"/>
      <c r="AA347"/>
      <c r="AB347"/>
      <c r="AC347"/>
      <c r="AD347"/>
      <c r="AE347"/>
    </row>
    <row r="348" spans="1:31">
      <c r="A348" s="39"/>
      <c r="B348" s="47">
        <f>+'Ark1'!C4243</f>
        <v>2006</v>
      </c>
      <c r="C348" s="47">
        <f>+'Ark1'!N4243</f>
        <v>180</v>
      </c>
      <c r="D348" s="48" t="s">
        <v>519</v>
      </c>
      <c r="E348" s="47">
        <f>+'Ark1'!Q4243</f>
        <v>522</v>
      </c>
      <c r="F348" s="47"/>
      <c r="G348" s="65">
        <f>+'Ark1'!R4243</f>
        <v>1070</v>
      </c>
      <c r="H348" s="47"/>
      <c r="I348" s="65">
        <f>+'Ark1'!S4243</f>
        <v>1068</v>
      </c>
      <c r="J348" s="101">
        <f>+'Ark1'!T4243</f>
        <v>5.4990235378764529</v>
      </c>
      <c r="K348" s="47"/>
      <c r="L348" s="101">
        <f>+'Ark1'!U4243</f>
        <v>7.0069966638132586</v>
      </c>
      <c r="M348" s="49">
        <f>+'Ark1'!W4243</f>
        <v>54.552434456928815</v>
      </c>
      <c r="N348" s="101"/>
      <c r="O348" s="49">
        <f>+'Ark1'!AB4243</f>
        <v>4.4025086130979183</v>
      </c>
      <c r="P348" s="65">
        <f>+'Ark1'!Y4243</f>
        <v>184.48887850467247</v>
      </c>
      <c r="Q348" s="47"/>
      <c r="R348" s="49">
        <f>+'Ark1'!AA4243</f>
        <v>2.8158607872190209</v>
      </c>
      <c r="S348" s="65">
        <f>+'Ark1'!AC4243</f>
        <v>-5.1176939045854644</v>
      </c>
      <c r="T348" s="101">
        <f t="shared" si="12"/>
        <v>2.0498084291187739</v>
      </c>
      <c r="U348" s="39"/>
      <c r="V348"/>
      <c r="W348"/>
      <c r="X348" s="4"/>
      <c r="Y348"/>
      <c r="Z348"/>
      <c r="AA348"/>
      <c r="AB348"/>
      <c r="AC348"/>
      <c r="AD348"/>
      <c r="AE348"/>
    </row>
    <row r="349" spans="1:31">
      <c r="A349" s="39"/>
      <c r="B349" s="47">
        <f>+'Ark1'!C4244</f>
        <v>2006</v>
      </c>
      <c r="C349" s="47">
        <f>+'Ark1'!N4244</f>
        <v>190</v>
      </c>
      <c r="D349" s="48" t="s">
        <v>520</v>
      </c>
      <c r="E349" s="47">
        <f>+'Ark1'!Q4244</f>
        <v>457</v>
      </c>
      <c r="F349" s="47"/>
      <c r="G349" s="65">
        <f>+'Ark1'!R4244</f>
        <v>818</v>
      </c>
      <c r="H349" s="47"/>
      <c r="I349" s="65">
        <f>+'Ark1'!S4244</f>
        <v>818</v>
      </c>
      <c r="J349" s="101">
        <f>+'Ark1'!T4244</f>
        <v>4.2039264055915293</v>
      </c>
      <c r="K349" s="47"/>
      <c r="L349" s="101">
        <f>+'Ark1'!U4244</f>
        <v>5.65607673130088</v>
      </c>
      <c r="M349" s="49">
        <f>+'Ark1'!W4244</f>
        <v>53.590464547677264</v>
      </c>
      <c r="N349" s="101"/>
      <c r="O349" s="49">
        <f>+'Ark1'!AB4244</f>
        <v>4.504521719463078</v>
      </c>
      <c r="P349" s="65">
        <f>+'Ark1'!Y4244</f>
        <v>194.79779951100247</v>
      </c>
      <c r="Q349" s="47"/>
      <c r="R349" s="49">
        <f>+'Ark1'!AA4244</f>
        <v>2.7558464279342045</v>
      </c>
      <c r="S349" s="65">
        <f>+'Ark1'!AC4244</f>
        <v>-12.773073716839653</v>
      </c>
      <c r="T349" s="101">
        <f t="shared" si="12"/>
        <v>1.7899343544857769</v>
      </c>
      <c r="U349" s="39"/>
      <c r="V349"/>
      <c r="W349"/>
      <c r="X349" s="4"/>
      <c r="Y349"/>
      <c r="Z349"/>
      <c r="AA349"/>
      <c r="AB349"/>
      <c r="AC349"/>
      <c r="AD349"/>
      <c r="AE349"/>
    </row>
    <row r="350" spans="1:31">
      <c r="A350" s="39"/>
      <c r="B350" s="47">
        <f>+'Ark1'!C4245</f>
        <v>2006</v>
      </c>
      <c r="C350" s="47">
        <f>+'Ark1'!N4245</f>
        <v>200</v>
      </c>
      <c r="D350" s="48" t="s">
        <v>521</v>
      </c>
      <c r="E350" s="47">
        <f>+'Ark1'!Q4245</f>
        <v>338</v>
      </c>
      <c r="F350" s="47"/>
      <c r="G350" s="65">
        <f>+'Ark1'!R4245</f>
        <v>544</v>
      </c>
      <c r="H350" s="47"/>
      <c r="I350" s="65">
        <f>+'Ark1'!S4245</f>
        <v>543</v>
      </c>
      <c r="J350" s="101">
        <f>+'Ark1'!T4245</f>
        <v>2.7957652379484026</v>
      </c>
      <c r="K350" s="47"/>
      <c r="L350" s="101">
        <f>+'Ark1'!U4245</f>
        <v>3.945100794809536</v>
      </c>
      <c r="M350" s="49">
        <f>+'Ark1'!W4245</f>
        <v>51.850828729281758</v>
      </c>
      <c r="N350" s="101"/>
      <c r="O350" s="49">
        <f>+'Ark1'!AB4245</f>
        <v>4.6098056124595086</v>
      </c>
      <c r="P350" s="65">
        <f>+'Ark1'!Y4245</f>
        <v>204.30606617647047</v>
      </c>
      <c r="Q350" s="47"/>
      <c r="R350" s="49">
        <f>+'Ark1'!AA4245</f>
        <v>2.8791785316391723</v>
      </c>
      <c r="S350" s="65">
        <f>+'Ark1'!AC4245</f>
        <v>-8.5893854768320441</v>
      </c>
      <c r="T350" s="101">
        <f t="shared" si="12"/>
        <v>1.6094674556213018</v>
      </c>
      <c r="U350" s="39"/>
      <c r="V350"/>
      <c r="W350"/>
      <c r="X350" s="4"/>
      <c r="Y350"/>
      <c r="Z350"/>
      <c r="AA350"/>
      <c r="AB350"/>
      <c r="AC350"/>
      <c r="AD350"/>
      <c r="AE350"/>
    </row>
    <row r="351" spans="1:31">
      <c r="A351" s="39"/>
      <c r="B351" s="47">
        <f>+'Ark1'!C4246</f>
        <v>2006</v>
      </c>
      <c r="C351" s="47">
        <f>+'Ark1'!N4246</f>
        <v>210</v>
      </c>
      <c r="D351" s="48" t="s">
        <v>522</v>
      </c>
      <c r="E351" s="47">
        <f>+'Ark1'!Q4246</f>
        <v>230</v>
      </c>
      <c r="F351" s="47"/>
      <c r="G351" s="65">
        <f>+'Ark1'!R4246</f>
        <v>337</v>
      </c>
      <c r="H351" s="47"/>
      <c r="I351" s="65">
        <f>+'Ark1'!S4246</f>
        <v>337</v>
      </c>
      <c r="J351" s="101">
        <f>+'Ark1'!T4246</f>
        <v>1.7319354507143589</v>
      </c>
      <c r="K351" s="47"/>
      <c r="L351" s="101">
        <f>+'Ark1'!U4246</f>
        <v>2.5667602953313966</v>
      </c>
      <c r="M351" s="49">
        <f>+'Ark1'!W4246</f>
        <v>50.468842729970319</v>
      </c>
      <c r="N351" s="101"/>
      <c r="O351" s="49">
        <f>+'Ark1'!AB4246</f>
        <v>5.0610289850710251</v>
      </c>
      <c r="P351" s="65">
        <f>+'Ark1'!Y4246</f>
        <v>214.574183976261</v>
      </c>
      <c r="Q351" s="47"/>
      <c r="R351" s="49">
        <f>+'Ark1'!AA4246</f>
        <v>2.784551171078419</v>
      </c>
      <c r="S351" s="65">
        <f>+'Ark1'!AC4246</f>
        <v>-14.89125364995359</v>
      </c>
      <c r="T351" s="101">
        <f t="shared" si="12"/>
        <v>1.4652173913043478</v>
      </c>
      <c r="U351" s="39"/>
      <c r="V351"/>
      <c r="W351"/>
      <c r="X351" s="4"/>
      <c r="Y351"/>
      <c r="Z351"/>
      <c r="AA351"/>
      <c r="AB351"/>
      <c r="AC351"/>
      <c r="AD351"/>
      <c r="AE351"/>
    </row>
    <row r="352" spans="1:31">
      <c r="A352" s="39"/>
      <c r="B352" s="47">
        <f>+'Ark1'!C4247</f>
        <v>2006</v>
      </c>
      <c r="C352" s="47">
        <f>+'Ark1'!N4247</f>
        <v>220</v>
      </c>
      <c r="D352" s="48" t="s">
        <v>523</v>
      </c>
      <c r="E352" s="47">
        <f>+'Ark1'!Q4247</f>
        <v>131</v>
      </c>
      <c r="F352" s="47"/>
      <c r="G352" s="65">
        <f>+'Ark1'!R4247</f>
        <v>173</v>
      </c>
      <c r="H352" s="47"/>
      <c r="I352" s="65">
        <f>+'Ark1'!S4247</f>
        <v>173</v>
      </c>
      <c r="J352" s="101">
        <f>+'Ark1'!T4247</f>
        <v>0.88909445986226787</v>
      </c>
      <c r="K352" s="47"/>
      <c r="L352" s="101">
        <f>+'Ark1'!U4247</f>
        <v>1.377538292599918</v>
      </c>
      <c r="M352" s="49">
        <f>+'Ark1'!W4247</f>
        <v>48.670520231213878</v>
      </c>
      <c r="N352" s="101"/>
      <c r="O352" s="49">
        <f>+'Ark1'!AB4247</f>
        <v>5.2587497432667076</v>
      </c>
      <c r="P352" s="65">
        <f>+'Ark1'!Y4247</f>
        <v>224.32601156069367</v>
      </c>
      <c r="Q352" s="47"/>
      <c r="R352" s="49">
        <f>+'Ark1'!AA4247</f>
        <v>2.7220072370853847</v>
      </c>
      <c r="S352" s="65">
        <f>+'Ark1'!AC4247</f>
        <v>-6.53106076310771E-2</v>
      </c>
      <c r="T352" s="101">
        <f t="shared" si="12"/>
        <v>1.3206106870229009</v>
      </c>
      <c r="U352" s="39"/>
      <c r="V352"/>
      <c r="W352"/>
      <c r="X352" s="4"/>
      <c r="Y352"/>
      <c r="Z352"/>
      <c r="AA352"/>
      <c r="AB352"/>
      <c r="AC352"/>
      <c r="AD352"/>
      <c r="AE352"/>
    </row>
    <row r="353" spans="1:31">
      <c r="A353" s="39"/>
      <c r="B353" s="47">
        <f>+'Ark1'!C4248</f>
        <v>2006</v>
      </c>
      <c r="C353" s="47">
        <f>+'Ark1'!N4248</f>
        <v>230</v>
      </c>
      <c r="D353" s="48" t="s">
        <v>524</v>
      </c>
      <c r="E353" s="47">
        <f>+'Ark1'!Q4248</f>
        <v>109</v>
      </c>
      <c r="F353" s="47"/>
      <c r="G353" s="65">
        <f>+'Ark1'!R4248</f>
        <v>165</v>
      </c>
      <c r="H353" s="47"/>
      <c r="I353" s="65">
        <f>+'Ark1'!S4248</f>
        <v>165</v>
      </c>
      <c r="J353" s="101">
        <f>+'Ark1'!T4248</f>
        <v>0.84798026518655556</v>
      </c>
      <c r="K353" s="47"/>
      <c r="L353" s="101">
        <f>+'Ark1'!U4248</f>
        <v>1.4111493409622029</v>
      </c>
      <c r="M353" s="49">
        <f>+'Ark1'!W4248</f>
        <v>47.157575757575763</v>
      </c>
      <c r="N353" s="101"/>
      <c r="O353" s="49">
        <f>+'Ark1'!AB4248</f>
        <v>5.3845474924831427</v>
      </c>
      <c r="P353" s="65">
        <f>+'Ark1'!Y4248</f>
        <v>240.94121212121215</v>
      </c>
      <c r="Q353" s="47"/>
      <c r="R353" s="49">
        <f>+'Ark1'!AA4248</f>
        <v>9.6975347562637797</v>
      </c>
      <c r="S353" s="65">
        <f>+'Ark1'!AC4248</f>
        <v>-5.743782097053125</v>
      </c>
      <c r="T353" s="101">
        <f t="shared" si="12"/>
        <v>1.5137614678899083</v>
      </c>
      <c r="U353" s="39"/>
      <c r="V353"/>
      <c r="W353"/>
      <c r="X353" s="4"/>
      <c r="Y353"/>
      <c r="Z353"/>
      <c r="AA353"/>
      <c r="AB353"/>
      <c r="AC353"/>
      <c r="AD353"/>
      <c r="AE353"/>
    </row>
    <row r="354" spans="1:31">
      <c r="A354" s="39"/>
      <c r="B354" s="47">
        <f>+'Ark1'!C4249</f>
        <v>2005</v>
      </c>
      <c r="C354" s="47">
        <f>+'Ark1'!N4249</f>
        <v>60</v>
      </c>
      <c r="D354" s="48" t="s">
        <v>525</v>
      </c>
      <c r="E354" s="47">
        <f>+'Ark1'!Q4249</f>
        <v>17</v>
      </c>
      <c r="F354" s="47"/>
      <c r="G354" s="65">
        <f>+'Ark1'!R4249</f>
        <v>8.25</v>
      </c>
      <c r="H354" s="47"/>
      <c r="I354" s="65">
        <f>+'Ark1'!S4249</f>
        <v>3</v>
      </c>
      <c r="J354" s="101">
        <f>+'Ark1'!T4249</f>
        <v>4.4904679611914702E-2</v>
      </c>
      <c r="K354" s="47"/>
      <c r="L354" s="101">
        <f>+'Ark1'!U4249</f>
        <v>7.544179312861045E-3</v>
      </c>
      <c r="M354" s="49">
        <f>+'Ark1'!W4249</f>
        <v>61</v>
      </c>
      <c r="N354" s="101"/>
      <c r="O354" s="49">
        <f>+'Ark1'!AB4249</f>
        <v>1.6329931618554523</v>
      </c>
      <c r="P354" s="65">
        <f>+'Ark1'!Y4249</f>
        <v>23.975757575757569</v>
      </c>
      <c r="Q354" s="47"/>
      <c r="R354" s="49">
        <f>+'Ark1'!AA4249</f>
        <v>2.8015868519271088</v>
      </c>
      <c r="S354" s="65">
        <f>+'Ark1'!AC4249</f>
        <v>-99.089855923760894</v>
      </c>
      <c r="T354" s="101">
        <f t="shared" si="12"/>
        <v>0.48529411764705882</v>
      </c>
      <c r="U354" s="39"/>
      <c r="V354"/>
      <c r="W354"/>
      <c r="X354" s="4"/>
      <c r="Y354"/>
      <c r="Z354"/>
      <c r="AA354"/>
      <c r="AB354"/>
      <c r="AC354"/>
      <c r="AD354"/>
      <c r="AE354"/>
    </row>
    <row r="355" spans="1:31">
      <c r="A355" s="39"/>
      <c r="B355">
        <f>+'Ark1'!C4250</f>
        <v>2005</v>
      </c>
      <c r="C355">
        <f>+'Ark1'!N4250</f>
        <v>70</v>
      </c>
      <c r="D355" s="3" t="s">
        <v>509</v>
      </c>
      <c r="E355">
        <f>+'Ark1'!Q4250</f>
        <v>30</v>
      </c>
      <c r="G355" s="9">
        <f>+'Ark1'!R4250</f>
        <v>48</v>
      </c>
      <c r="I355" s="9">
        <f>+'Ark1'!S4250</f>
        <v>41</v>
      </c>
      <c r="J355" s="96">
        <f>+'Ark1'!T4250</f>
        <v>0.2612635904693219</v>
      </c>
      <c r="L355" s="96">
        <f>+'Ark1'!U4250</f>
        <v>0.1180789925919439</v>
      </c>
      <c r="M355" s="1">
        <f>+'Ark1'!W4250</f>
        <v>61.414634146341456</v>
      </c>
      <c r="O355" s="1">
        <f>+'Ark1'!AB4250</f>
        <v>1.8475509136004404</v>
      </c>
      <c r="P355" s="9">
        <f>+'Ark1'!Y4250</f>
        <v>64.497916666666654</v>
      </c>
      <c r="R355" s="1">
        <f>+'Ark1'!AA4250</f>
        <v>2.5820964141046523</v>
      </c>
      <c r="S355" s="9">
        <f>+'Ark1'!AC4250</f>
        <v>10.856306089364953</v>
      </c>
      <c r="T355" s="96">
        <f t="shared" si="12"/>
        <v>1.6</v>
      </c>
      <c r="U355" s="39"/>
      <c r="V355"/>
      <c r="W355"/>
      <c r="X355" s="4"/>
      <c r="Y355"/>
      <c r="Z355"/>
      <c r="AA355"/>
      <c r="AB355"/>
      <c r="AC355"/>
      <c r="AD355"/>
      <c r="AE355"/>
    </row>
    <row r="356" spans="1:31">
      <c r="A356" s="39"/>
      <c r="B356">
        <f>+'Ark1'!C4251</f>
        <v>2005</v>
      </c>
      <c r="C356">
        <f>+'Ark1'!N4251</f>
        <v>80</v>
      </c>
      <c r="D356" s="3" t="s">
        <v>510</v>
      </c>
      <c r="E356">
        <f>+'Ark1'!Q4251</f>
        <v>92</v>
      </c>
      <c r="G356" s="9">
        <f>+'Ark1'!R4251</f>
        <v>144</v>
      </c>
      <c r="I356" s="9">
        <f>+'Ark1'!S4251</f>
        <v>128</v>
      </c>
      <c r="J356" s="96">
        <f>+'Ark1'!T4251</f>
        <v>0.78379077140796571</v>
      </c>
      <c r="L356" s="96">
        <f>+'Ark1'!U4251</f>
        <v>0.41987667745952151</v>
      </c>
      <c r="M356" s="1">
        <f>+'Ark1'!W4251</f>
        <v>60.484375</v>
      </c>
      <c r="O356" s="1">
        <f>+'Ark1'!AB4251</f>
        <v>3.7996389117092431</v>
      </c>
      <c r="P356" s="9">
        <f>+'Ark1'!Y4251</f>
        <v>76.449305555555554</v>
      </c>
      <c r="R356" s="1">
        <f>+'Ark1'!AA4251</f>
        <v>2.7614338608356568</v>
      </c>
      <c r="S356" s="9">
        <f>+'Ark1'!AC4251</f>
        <v>0.13111639500837841</v>
      </c>
      <c r="T356" s="96">
        <f t="shared" si="12"/>
        <v>1.5652173913043479</v>
      </c>
      <c r="U356" s="39"/>
      <c r="V356"/>
      <c r="W356"/>
      <c r="X356" s="4"/>
      <c r="Y356"/>
      <c r="Z356"/>
      <c r="AA356"/>
      <c r="AB356"/>
      <c r="AC356"/>
      <c r="AD356"/>
      <c r="AE356"/>
    </row>
    <row r="357" spans="1:31">
      <c r="A357" s="39"/>
      <c r="B357">
        <f>+'Ark1'!C4252</f>
        <v>2005</v>
      </c>
      <c r="C357">
        <f>+'Ark1'!N4252</f>
        <v>90</v>
      </c>
      <c r="D357" s="3" t="s">
        <v>511</v>
      </c>
      <c r="E357">
        <f>+'Ark1'!Q4252</f>
        <v>201</v>
      </c>
      <c r="G357" s="9">
        <f>+'Ark1'!R4252</f>
        <v>372</v>
      </c>
      <c r="I357" s="9">
        <f>+'Ark1'!S4252</f>
        <v>341</v>
      </c>
      <c r="J357" s="96">
        <f>+'Ark1'!T4252</f>
        <v>2.024792826137245</v>
      </c>
      <c r="L357" s="96">
        <f>+'Ark1'!U4252</f>
        <v>1.2445950703708304</v>
      </c>
      <c r="M357" s="1">
        <f>+'Ark1'!W4252</f>
        <v>60.260997067448685</v>
      </c>
      <c r="O357" s="1">
        <f>+'Ark1'!AB4252</f>
        <v>3.0295568721570905</v>
      </c>
      <c r="P357" s="9">
        <f>+'Ark1'!Y4252</f>
        <v>87.720161290322565</v>
      </c>
      <c r="R357" s="1">
        <f>+'Ark1'!AA4252</f>
        <v>2.9304401491657175</v>
      </c>
      <c r="S357" s="9">
        <f>+'Ark1'!AC4252</f>
        <v>-9.4745488478101354</v>
      </c>
      <c r="T357" s="96">
        <f t="shared" si="12"/>
        <v>1.8507462686567164</v>
      </c>
      <c r="U357" s="39"/>
      <c r="V357"/>
      <c r="W357"/>
      <c r="X357" s="4"/>
      <c r="Y357"/>
      <c r="Z357"/>
      <c r="AA357"/>
      <c r="AB357"/>
      <c r="AC357"/>
      <c r="AD357"/>
      <c r="AE357"/>
    </row>
    <row r="358" spans="1:31">
      <c r="A358" s="39"/>
      <c r="B358">
        <f>+'Ark1'!C4253</f>
        <v>2005</v>
      </c>
      <c r="C358">
        <f>+'Ark1'!N4253</f>
        <v>100</v>
      </c>
      <c r="D358" s="3" t="s">
        <v>486</v>
      </c>
      <c r="E358">
        <f>+'Ark1'!Q4253</f>
        <v>547</v>
      </c>
      <c r="G358" s="9">
        <f>+'Ark1'!R4253</f>
        <v>1475</v>
      </c>
      <c r="I358" s="9">
        <f>+'Ark1'!S4253</f>
        <v>1434</v>
      </c>
      <c r="J358" s="96">
        <f>+'Ark1'!T4253</f>
        <v>8.0284124154635368</v>
      </c>
      <c r="L358" s="96">
        <f>+'Ark1'!U4253</f>
        <v>5.832729983333774</v>
      </c>
      <c r="M358" s="1">
        <f>+'Ark1'!W4253</f>
        <v>58.904463040446309</v>
      </c>
      <c r="O358" s="1">
        <f>+'Ark1'!AB4253</f>
        <v>3.0618805622987861</v>
      </c>
      <c r="P358" s="9">
        <f>+'Ark1'!Y4253</f>
        <v>103.67979661016952</v>
      </c>
      <c r="R358" s="1">
        <f>+'Ark1'!AA4253</f>
        <v>2.6131647979962676</v>
      </c>
      <c r="S358" s="9">
        <f>+'Ark1'!AC4253</f>
        <v>-19.539894420882977</v>
      </c>
      <c r="T358" s="96">
        <f t="shared" si="12"/>
        <v>2.6965265082266909</v>
      </c>
      <c r="U358" s="39"/>
      <c r="V358"/>
      <c r="W358"/>
      <c r="X358" s="4"/>
      <c r="Y358"/>
      <c r="Z358"/>
      <c r="AA358"/>
      <c r="AB358"/>
      <c r="AC358"/>
      <c r="AD358"/>
      <c r="AE358"/>
    </row>
    <row r="359" spans="1:31">
      <c r="A359" s="39"/>
      <c r="B359">
        <f>+'Ark1'!C4254</f>
        <v>2005</v>
      </c>
      <c r="C359">
        <f>+'Ark1'!N4254</f>
        <v>110</v>
      </c>
      <c r="D359" s="3" t="s">
        <v>512</v>
      </c>
      <c r="E359">
        <f>+'Ark1'!Q4254</f>
        <v>764</v>
      </c>
      <c r="G359" s="9">
        <f>+'Ark1'!R4254</f>
        <v>2784</v>
      </c>
      <c r="I359" s="9">
        <f>+'Ark1'!S4254</f>
        <v>2714</v>
      </c>
      <c r="J359" s="96">
        <f>+'Ark1'!T4254</f>
        <v>15.153288247220669</v>
      </c>
      <c r="L359" s="96">
        <f>+'Ark1'!U4254</f>
        <v>11.88114034885308</v>
      </c>
      <c r="M359" s="1">
        <f>+'Ark1'!W4254</f>
        <v>58.197862932940311</v>
      </c>
      <c r="O359" s="1">
        <f>+'Ark1'!AB4254</f>
        <v>3.3571900427922312</v>
      </c>
      <c r="P359" s="9">
        <f>+'Ark1'!Y4254</f>
        <v>111.8930675287357</v>
      </c>
      <c r="R359" s="1">
        <f>+'Ark1'!AA4254</f>
        <v>2.8911814863702285</v>
      </c>
      <c r="S359" s="9">
        <f>+'Ark1'!AC4254</f>
        <v>-1.5387216081527046</v>
      </c>
      <c r="T359" s="96">
        <f t="shared" si="12"/>
        <v>3.6439790575916229</v>
      </c>
      <c r="U359" s="39"/>
      <c r="V359"/>
      <c r="W359"/>
      <c r="X359" s="4"/>
      <c r="Y359"/>
      <c r="Z359"/>
      <c r="AA359"/>
      <c r="AB359"/>
      <c r="AC359"/>
      <c r="AD359"/>
      <c r="AE359"/>
    </row>
    <row r="360" spans="1:31">
      <c r="A360" s="39"/>
      <c r="B360">
        <f>+'Ark1'!C4255</f>
        <v>2005</v>
      </c>
      <c r="C360">
        <f>+'Ark1'!N4255</f>
        <v>120</v>
      </c>
      <c r="D360" s="3" t="s">
        <v>513</v>
      </c>
      <c r="E360">
        <f>+'Ark1'!Q4255</f>
        <v>713</v>
      </c>
      <c r="G360" s="9">
        <f>+'Ark1'!R4255</f>
        <v>2277</v>
      </c>
      <c r="I360" s="9">
        <f>+'Ark1'!S4255</f>
        <v>2225</v>
      </c>
      <c r="J360" s="96">
        <f>+'Ark1'!T4255</f>
        <v>12.393691572888455</v>
      </c>
      <c r="L360" s="96">
        <f>+'Ark1'!U4255</f>
        <v>10.59002538208235</v>
      </c>
      <c r="M360" s="1">
        <f>+'Ark1'!W4255</f>
        <v>58.158202247191014</v>
      </c>
      <c r="O360" s="1">
        <f>+'Ark1'!AB4255</f>
        <v>3.4416035463620678</v>
      </c>
      <c r="P360" s="9">
        <f>+'Ark1'!Y4255</f>
        <v>121.94057971014482</v>
      </c>
      <c r="R360" s="1">
        <f>+'Ark1'!AA4255</f>
        <v>2.8982339523347318</v>
      </c>
      <c r="S360" s="9">
        <f>+'Ark1'!AC4255</f>
        <v>0.17604182763606133</v>
      </c>
      <c r="T360" s="96">
        <f t="shared" si="12"/>
        <v>3.193548387096774</v>
      </c>
      <c r="U360" s="39"/>
      <c r="V360"/>
      <c r="W360"/>
      <c r="X360" s="4"/>
      <c r="Y360"/>
      <c r="Z360"/>
      <c r="AA360"/>
      <c r="AB360"/>
      <c r="AC360"/>
      <c r="AD360"/>
      <c r="AE360"/>
    </row>
    <row r="361" spans="1:31">
      <c r="A361" s="39"/>
      <c r="B361">
        <f>+'Ark1'!C4256</f>
        <v>2005</v>
      </c>
      <c r="C361">
        <f>+'Ark1'!N4256</f>
        <v>130</v>
      </c>
      <c r="D361" s="3" t="s">
        <v>514</v>
      </c>
      <c r="E361">
        <f>+'Ark1'!Q4256</f>
        <v>720</v>
      </c>
      <c r="G361" s="9">
        <f>+'Ark1'!R4256</f>
        <v>1993</v>
      </c>
      <c r="I361" s="9">
        <f>+'Ark1'!S4256</f>
        <v>1962</v>
      </c>
      <c r="J361" s="96">
        <f>+'Ark1'!T4256</f>
        <v>10.847881995944975</v>
      </c>
      <c r="L361" s="96">
        <f>+'Ark1'!U4256</f>
        <v>10.10252188794118</v>
      </c>
      <c r="M361" s="1">
        <f>+'Ark1'!W4256</f>
        <v>58.015800203873582</v>
      </c>
      <c r="O361" s="1">
        <f>+'Ark1'!AB4256</f>
        <v>3.7986068448999153</v>
      </c>
      <c r="P361" s="9">
        <f>+'Ark1'!Y4256</f>
        <v>132.90361264425502</v>
      </c>
      <c r="R361" s="1">
        <f>+'Ark1'!AA4256</f>
        <v>2.85664146787648</v>
      </c>
      <c r="S361" s="9">
        <f>+'Ark1'!AC4256</f>
        <v>1.5274232715010976</v>
      </c>
      <c r="T361" s="96">
        <f t="shared" si="12"/>
        <v>2.7680555555555557</v>
      </c>
      <c r="U361" s="39"/>
      <c r="V361"/>
      <c r="W361"/>
      <c r="X361" s="4"/>
      <c r="Y361"/>
      <c r="Z361"/>
      <c r="AA361"/>
      <c r="AB361"/>
      <c r="AC361"/>
      <c r="AD361"/>
      <c r="AE361"/>
    </row>
    <row r="362" spans="1:31">
      <c r="A362" s="39"/>
      <c r="B362">
        <f>+'Ark1'!C4257</f>
        <v>2005</v>
      </c>
      <c r="C362">
        <f>+'Ark1'!N4257</f>
        <v>140</v>
      </c>
      <c r="D362" s="3" t="s">
        <v>515</v>
      </c>
      <c r="E362">
        <f>+'Ark1'!Q4257</f>
        <v>695</v>
      </c>
      <c r="G362" s="9">
        <f>+'Ark1'!R4257</f>
        <v>1868</v>
      </c>
      <c r="I362" s="9">
        <f>+'Ark1'!S4257</f>
        <v>1837</v>
      </c>
      <c r="J362" s="96">
        <f>+'Ark1'!T4257</f>
        <v>10.167508062431111</v>
      </c>
      <c r="L362" s="96">
        <f>+'Ark1'!U4257</f>
        <v>10.164904393927605</v>
      </c>
      <c r="M362" s="1">
        <f>+'Ark1'!W4257</f>
        <v>57.537833424060949</v>
      </c>
      <c r="O362" s="1">
        <f>+'Ark1'!AB4257</f>
        <v>3.8184593461837282</v>
      </c>
      <c r="P362" s="9">
        <f>+'Ark1'!Y4257</f>
        <v>142.67264453961471</v>
      </c>
      <c r="R362" s="1">
        <f>+'Ark1'!AA4257</f>
        <v>2.8857001672418634</v>
      </c>
      <c r="S362" s="9">
        <f>+'Ark1'!AC4257</f>
        <v>-2.9060223851673994</v>
      </c>
      <c r="T362" s="96">
        <f t="shared" si="12"/>
        <v>2.6877697841726618</v>
      </c>
      <c r="U362" s="39"/>
      <c r="V362"/>
      <c r="W362"/>
      <c r="X362" s="4"/>
      <c r="Y362"/>
      <c r="Z362"/>
      <c r="AA362"/>
      <c r="AB362"/>
      <c r="AC362"/>
      <c r="AD362"/>
      <c r="AE362"/>
    </row>
    <row r="363" spans="1:31">
      <c r="A363" s="39"/>
      <c r="B363">
        <f>+'Ark1'!C4258</f>
        <v>2005</v>
      </c>
      <c r="C363">
        <f>+'Ark1'!N4258</f>
        <v>150</v>
      </c>
      <c r="D363" s="3" t="s">
        <v>516</v>
      </c>
      <c r="E363">
        <f>+'Ark1'!Q4258</f>
        <v>686</v>
      </c>
      <c r="G363" s="9">
        <f>+'Ark1'!R4258</f>
        <v>1773</v>
      </c>
      <c r="I363" s="9">
        <f>+'Ark1'!S4258</f>
        <v>1754</v>
      </c>
      <c r="J363" s="96">
        <f>+'Ark1'!T4258</f>
        <v>9.6504238729605785</v>
      </c>
      <c r="L363" s="96">
        <f>+'Ark1'!U4258</f>
        <v>10.365870193813306</v>
      </c>
      <c r="M363" s="1">
        <f>+'Ark1'!W4258</f>
        <v>56.978335233751451</v>
      </c>
      <c r="O363" s="1">
        <f>+'Ark1'!AB4258</f>
        <v>4.0054962765250028</v>
      </c>
      <c r="P363" s="9">
        <f>+'Ark1'!Y4258</f>
        <v>153.28911449520564</v>
      </c>
      <c r="R363" s="1">
        <f>+'Ark1'!AA4258</f>
        <v>2.9095549665010982</v>
      </c>
      <c r="S363" s="9">
        <f>+'Ark1'!AC4258</f>
        <v>-4.4557187056930863</v>
      </c>
      <c r="T363" s="96">
        <f t="shared" si="12"/>
        <v>2.5845481049562684</v>
      </c>
      <c r="U363" s="39"/>
      <c r="V363"/>
      <c r="W363"/>
      <c r="X363" s="4"/>
      <c r="Y363"/>
      <c r="Z363"/>
      <c r="AA363"/>
      <c r="AB363"/>
      <c r="AC363"/>
      <c r="AD363"/>
      <c r="AE363"/>
    </row>
    <row r="364" spans="1:31">
      <c r="A364" s="39"/>
      <c r="B364">
        <f>+'Ark1'!C4259</f>
        <v>2005</v>
      </c>
      <c r="C364">
        <f>+'Ark1'!N4259</f>
        <v>160</v>
      </c>
      <c r="D364" s="3" t="s">
        <v>517</v>
      </c>
      <c r="E364">
        <f>+'Ark1'!Q4259</f>
        <v>642</v>
      </c>
      <c r="G364" s="9">
        <f>+'Ark1'!R4259</f>
        <v>1498</v>
      </c>
      <c r="I364" s="9">
        <f>+'Ark1'!S4259</f>
        <v>1480</v>
      </c>
      <c r="J364" s="96">
        <f>+'Ark1'!T4259</f>
        <v>8.1536012192300884</v>
      </c>
      <c r="L364" s="96">
        <f>+'Ark1'!U4259</f>
        <v>9.3136135554790425</v>
      </c>
      <c r="M364" s="1">
        <f>+'Ark1'!W4259</f>
        <v>56.254729729729718</v>
      </c>
      <c r="O364" s="1">
        <f>+'Ark1'!AB4259</f>
        <v>4.2038404973254622</v>
      </c>
      <c r="P364" s="9">
        <f>+'Ark1'!Y4259</f>
        <v>163.01241655540747</v>
      </c>
      <c r="R364" s="1">
        <f>+'Ark1'!AA4259</f>
        <v>2.8570211050128695</v>
      </c>
      <c r="S364" s="9">
        <f>+'Ark1'!AC4259</f>
        <v>-7.5070536847184419</v>
      </c>
      <c r="T364" s="96">
        <f t="shared" si="12"/>
        <v>2.3333333333333335</v>
      </c>
      <c r="U364" s="39"/>
      <c r="V364"/>
      <c r="W364"/>
      <c r="X364" s="4"/>
      <c r="Y364"/>
      <c r="Z364"/>
      <c r="AA364"/>
      <c r="AB364"/>
      <c r="AC364"/>
      <c r="AD364"/>
      <c r="AE364"/>
    </row>
    <row r="365" spans="1:31">
      <c r="A365" s="39"/>
      <c r="B365">
        <f>+'Ark1'!C4260</f>
        <v>2005</v>
      </c>
      <c r="C365">
        <f>+'Ark1'!N4260</f>
        <v>170</v>
      </c>
      <c r="D365" s="3" t="s">
        <v>518</v>
      </c>
      <c r="E365">
        <f>+'Ark1'!Q4260</f>
        <v>610</v>
      </c>
      <c r="G365" s="9">
        <f>+'Ark1'!R4260</f>
        <v>1333</v>
      </c>
      <c r="I365" s="9">
        <f>+'Ark1'!S4260</f>
        <v>1321</v>
      </c>
      <c r="J365" s="96">
        <f>+'Ark1'!T4260</f>
        <v>7.2555076269917951</v>
      </c>
      <c r="L365" s="96">
        <f>+'Ark1'!U4260</f>
        <v>8.8140767520698553</v>
      </c>
      <c r="M365" s="1">
        <f>+'Ark1'!W4260</f>
        <v>55.605601816805446</v>
      </c>
      <c r="O365" s="1">
        <f>+'Ark1'!AB4260</f>
        <v>4.2090992729195644</v>
      </c>
      <c r="P365" s="9">
        <f>+'Ark1'!Y4260</f>
        <v>173.36481620405104</v>
      </c>
      <c r="R365" s="1">
        <f>+'Ark1'!AA4260</f>
        <v>2.8668431935883598</v>
      </c>
      <c r="S365" s="9">
        <f>+'Ark1'!AC4260</f>
        <v>-13.506874627658203</v>
      </c>
      <c r="T365" s="96">
        <f t="shared" si="12"/>
        <v>2.1852459016393442</v>
      </c>
      <c r="U365" s="39"/>
      <c r="V365"/>
      <c r="W365"/>
      <c r="X365" s="4"/>
      <c r="Y365"/>
      <c r="Z365"/>
      <c r="AA365"/>
      <c r="AB365"/>
      <c r="AC365"/>
      <c r="AD365"/>
      <c r="AE365"/>
    </row>
    <row r="366" spans="1:31">
      <c r="A366" s="39"/>
      <c r="B366">
        <f>+'Ark1'!C4261</f>
        <v>2005</v>
      </c>
      <c r="C366">
        <f>+'Ark1'!N4261</f>
        <v>180</v>
      </c>
      <c r="D366" s="3" t="s">
        <v>519</v>
      </c>
      <c r="E366">
        <f>+'Ark1'!Q4261</f>
        <v>509</v>
      </c>
      <c r="G366" s="9">
        <f>+'Ark1'!R4261</f>
        <v>951</v>
      </c>
      <c r="I366" s="9">
        <f>+'Ark1'!S4261</f>
        <v>944</v>
      </c>
      <c r="J366" s="96">
        <f>+'Ark1'!T4261</f>
        <v>5.1762848861734412</v>
      </c>
      <c r="L366" s="96">
        <f>+'Ark1'!U4261</f>
        <v>6.6615141473004389</v>
      </c>
      <c r="M366" s="1">
        <f>+'Ark1'!W4261</f>
        <v>54.148305084745779</v>
      </c>
      <c r="O366" s="1">
        <f>+'Ark1'!AB4261</f>
        <v>4.4232194167391468</v>
      </c>
      <c r="P366" s="9">
        <f>+'Ark1'!Y4261</f>
        <v>183.65667718191372</v>
      </c>
      <c r="R366" s="1">
        <f>+'Ark1'!AA4261</f>
        <v>2.7871233846552061</v>
      </c>
      <c r="S366" s="9">
        <f>+'Ark1'!AC4261</f>
        <v>-0.69511526574620819</v>
      </c>
      <c r="T366" s="96">
        <f t="shared" si="12"/>
        <v>1.8683693516699411</v>
      </c>
      <c r="U366" s="39"/>
      <c r="V366"/>
      <c r="W366"/>
      <c r="X366" s="4"/>
      <c r="Y366"/>
      <c r="Z366"/>
      <c r="AA366"/>
      <c r="AB366"/>
      <c r="AC366"/>
      <c r="AD366"/>
      <c r="AE366"/>
    </row>
    <row r="367" spans="1:31">
      <c r="A367" s="39"/>
      <c r="B367">
        <f>+'Ark1'!C4262</f>
        <v>2005</v>
      </c>
      <c r="C367">
        <f>+'Ark1'!N4262</f>
        <v>190</v>
      </c>
      <c r="D367" s="3" t="s">
        <v>520</v>
      </c>
      <c r="E367">
        <f>+'Ark1'!Q4262</f>
        <v>453</v>
      </c>
      <c r="G367" s="9">
        <f>+'Ark1'!R4262</f>
        <v>776</v>
      </c>
      <c r="I367" s="9">
        <f>+'Ark1'!S4262</f>
        <v>770</v>
      </c>
      <c r="J367" s="96">
        <f>+'Ark1'!T4262</f>
        <v>4.2237613792540376</v>
      </c>
      <c r="L367" s="96">
        <f>+'Ark1'!U4262</f>
        <v>5.7184001961334019</v>
      </c>
      <c r="M367" s="1">
        <f>+'Ark1'!W4262</f>
        <v>52.840259740259746</v>
      </c>
      <c r="O367" s="1">
        <f>+'Ark1'!AB4262</f>
        <v>4.7360666386002812</v>
      </c>
      <c r="P367" s="9">
        <f>+'Ark1'!Y4262</f>
        <v>193.20889175257724</v>
      </c>
      <c r="R367" s="1">
        <f>+'Ark1'!AA4262</f>
        <v>2.8307242859742554</v>
      </c>
      <c r="S367" s="9">
        <f>+'Ark1'!AC4262</f>
        <v>-9.7464543427406021</v>
      </c>
      <c r="T367" s="96">
        <f t="shared" si="12"/>
        <v>1.7130242825607065</v>
      </c>
      <c r="U367" s="39"/>
      <c r="V367"/>
      <c r="W367"/>
      <c r="X367" s="4"/>
      <c r="Y367"/>
      <c r="Z367"/>
      <c r="AA367"/>
      <c r="AB367"/>
      <c r="AC367"/>
      <c r="AD367"/>
      <c r="AE367"/>
    </row>
    <row r="368" spans="1:31">
      <c r="A368" s="39"/>
      <c r="B368">
        <f>+'Ark1'!C4263</f>
        <v>2005</v>
      </c>
      <c r="C368">
        <f>+'Ark1'!N4263</f>
        <v>200</v>
      </c>
      <c r="D368" s="3" t="s">
        <v>521</v>
      </c>
      <c r="E368">
        <f>+'Ark1'!Q4263</f>
        <v>295</v>
      </c>
      <c r="G368" s="9">
        <f>+'Ark1'!R4263</f>
        <v>470</v>
      </c>
      <c r="I368" s="9">
        <f>+'Ark1'!S4263</f>
        <v>467</v>
      </c>
      <c r="J368" s="96">
        <f>+'Ark1'!T4263</f>
        <v>2.558205990012111</v>
      </c>
      <c r="L368" s="96">
        <f>+'Ark1'!U4263</f>
        <v>3.6437699553173295</v>
      </c>
      <c r="M368" s="1">
        <f>+'Ark1'!W4263</f>
        <v>51.194860813704494</v>
      </c>
      <c r="O368" s="1">
        <f>+'Ark1'!AB4263</f>
        <v>5.1139620082418684</v>
      </c>
      <c r="P368" s="9">
        <f>+'Ark1'!Y4263</f>
        <v>203.26723404255324</v>
      </c>
      <c r="R368" s="1">
        <f>+'Ark1'!AA4263</f>
        <v>2.8948081868288726</v>
      </c>
      <c r="S368" s="9">
        <f>+'Ark1'!AC4263</f>
        <v>-14.615659047814397</v>
      </c>
      <c r="T368" s="96">
        <f t="shared" si="12"/>
        <v>1.5932203389830508</v>
      </c>
      <c r="U368" s="39"/>
      <c r="V368"/>
      <c r="W368"/>
      <c r="X368" s="4"/>
      <c r="Y368"/>
      <c r="Z368"/>
      <c r="AA368"/>
      <c r="AB368"/>
      <c r="AC368"/>
      <c r="AD368"/>
      <c r="AE368"/>
    </row>
    <row r="369" spans="1:31">
      <c r="A369" s="39"/>
      <c r="B369">
        <f>+'Ark1'!C4264</f>
        <v>2005</v>
      </c>
      <c r="C369">
        <f>+'Ark1'!N4264</f>
        <v>210</v>
      </c>
      <c r="D369" s="3" t="s">
        <v>522</v>
      </c>
      <c r="E369">
        <f>+'Ark1'!Q4264</f>
        <v>192</v>
      </c>
      <c r="G369" s="9">
        <f>+'Ark1'!R4264</f>
        <v>292</v>
      </c>
      <c r="I369" s="9">
        <f>+'Ark1'!S4264</f>
        <v>291</v>
      </c>
      <c r="J369" s="96">
        <f>+'Ark1'!T4264</f>
        <v>1.589353508688375</v>
      </c>
      <c r="L369" s="96">
        <f>+'Ark1'!U4264</f>
        <v>2.3821871323380619</v>
      </c>
      <c r="M369" s="1">
        <f>+'Ark1'!W4264</f>
        <v>50.020618556701031</v>
      </c>
      <c r="O369" s="1">
        <f>+'Ark1'!AB4264</f>
        <v>5.0841294363911054</v>
      </c>
      <c r="P369" s="9">
        <f>+'Ark1'!Y4264</f>
        <v>213.89828767123265</v>
      </c>
      <c r="R369" s="1">
        <f>+'Ark1'!AA4264</f>
        <v>2.9528404792378571</v>
      </c>
      <c r="S369" s="9">
        <f>+'Ark1'!AC4264</f>
        <v>-4.987784218669681</v>
      </c>
      <c r="T369" s="96">
        <f t="shared" si="12"/>
        <v>1.5208333333333333</v>
      </c>
      <c r="U369" s="39"/>
      <c r="V369"/>
      <c r="W369"/>
      <c r="X369" s="4"/>
      <c r="Y369"/>
      <c r="Z369"/>
      <c r="AA369"/>
      <c r="AB369"/>
      <c r="AC369"/>
      <c r="AD369"/>
      <c r="AE369"/>
    </row>
    <row r="370" spans="1:31">
      <c r="A370" s="39"/>
      <c r="B370">
        <f>+'Ark1'!C4265</f>
        <v>2005</v>
      </c>
      <c r="C370">
        <f>+'Ark1'!N4265</f>
        <v>220</v>
      </c>
      <c r="D370" s="3" t="s">
        <v>523</v>
      </c>
      <c r="E370">
        <f>+'Ark1'!Q4265</f>
        <v>134</v>
      </c>
      <c r="G370" s="9">
        <f>+'Ark1'!R4265</f>
        <v>170</v>
      </c>
      <c r="I370" s="9">
        <f>+'Ark1'!S4265</f>
        <v>169</v>
      </c>
      <c r="J370" s="96">
        <f>+'Ark1'!T4265</f>
        <v>0.92530854957884867</v>
      </c>
      <c r="L370" s="96">
        <f>+'Ark1'!U4265</f>
        <v>1.446857645264831</v>
      </c>
      <c r="M370" s="1">
        <f>+'Ark1'!W4265</f>
        <v>48.77514792899408</v>
      </c>
      <c r="O370" s="1">
        <f>+'Ark1'!AB4265</f>
        <v>5.5849838940197687</v>
      </c>
      <c r="P370" s="9">
        <f>+'Ark1'!Y4265</f>
        <v>223.14705882352925</v>
      </c>
      <c r="R370" s="1">
        <f>+'Ark1'!AA4265</f>
        <v>2.6996065962854217</v>
      </c>
      <c r="S370" s="9">
        <f>+'Ark1'!AC4265</f>
        <v>-4.5578530641622912</v>
      </c>
      <c r="T370" s="96">
        <f t="shared" si="12"/>
        <v>1.2686567164179106</v>
      </c>
      <c r="U370" s="39"/>
      <c r="V370"/>
      <c r="W370"/>
      <c r="X370" s="4"/>
      <c r="Y370"/>
      <c r="Z370"/>
      <c r="AA370"/>
      <c r="AB370"/>
      <c r="AC370"/>
      <c r="AD370"/>
      <c r="AE370"/>
    </row>
    <row r="371" spans="1:31">
      <c r="A371" s="39"/>
      <c r="B371">
        <f>+'Ark1'!C4266</f>
        <v>2005</v>
      </c>
      <c r="C371">
        <f>+'Ark1'!N4266</f>
        <v>230</v>
      </c>
      <c r="D371" s="3" t="s">
        <v>524</v>
      </c>
      <c r="E371">
        <f>+'Ark1'!Q4266</f>
        <v>105</v>
      </c>
      <c r="G371" s="9">
        <f>+'Ark1'!R4266</f>
        <v>140</v>
      </c>
      <c r="I371" s="9">
        <f>+'Ark1'!S4266</f>
        <v>140</v>
      </c>
      <c r="J371" s="96">
        <f>+'Ark1'!T4266</f>
        <v>0.76201880553552226</v>
      </c>
      <c r="L371" s="96">
        <f>+'Ark1'!U4266</f>
        <v>1.2922935064105876</v>
      </c>
      <c r="M371" s="1">
        <f>+'Ark1'!W4266</f>
        <v>47.185714285714283</v>
      </c>
      <c r="O371" s="1">
        <f>+'Ark1'!AB4266</f>
        <v>6.0940084325106065</v>
      </c>
      <c r="P371" s="9">
        <f>+'Ark1'!Y4266</f>
        <v>242.01785714285705</v>
      </c>
      <c r="R371" s="1">
        <f>+'Ark1'!AA4266</f>
        <v>11.011910875161853</v>
      </c>
      <c r="S371" s="9">
        <f>+'Ark1'!AC4266</f>
        <v>-4.069898200471938</v>
      </c>
      <c r="T371" s="96">
        <f t="shared" si="12"/>
        <v>1.3333333333333333</v>
      </c>
      <c r="U371" s="39"/>
      <c r="V371"/>
      <c r="W371"/>
      <c r="X371" s="4"/>
      <c r="Y371"/>
      <c r="Z371"/>
      <c r="AA371"/>
      <c r="AB371"/>
      <c r="AC371"/>
      <c r="AD371"/>
      <c r="AE371"/>
    </row>
    <row r="372" spans="1:31">
      <c r="A372" s="39"/>
      <c r="B372">
        <f>+'Ark1'!C4267</f>
        <v>2004</v>
      </c>
      <c r="C372">
        <f>+'Ark1'!N4267</f>
        <v>60</v>
      </c>
      <c r="D372" s="3" t="s">
        <v>525</v>
      </c>
      <c r="E372">
        <f>+'Ark1'!Q4267</f>
        <v>11</v>
      </c>
      <c r="G372" s="9">
        <f>+'Ark1'!R4267</f>
        <v>11</v>
      </c>
      <c r="I372" s="9">
        <f>+'Ark1'!S4267</f>
        <v>6</v>
      </c>
      <c r="J372" s="96">
        <f>+'Ark1'!T4267</f>
        <v>6.7559267903205988E-2</v>
      </c>
      <c r="L372" s="96">
        <f>+'Ark1'!U4267</f>
        <v>1.594107786072366E-2</v>
      </c>
      <c r="M372" s="1">
        <f>+'Ark1'!W4267</f>
        <v>57.16666666666665</v>
      </c>
      <c r="O372" s="1">
        <f>+'Ark1'!AB4267</f>
        <v>3.13138237134272</v>
      </c>
      <c r="P372" s="9">
        <f>+'Ark1'!Y4267</f>
        <v>33.75454545454545</v>
      </c>
      <c r="R372" s="1">
        <f>+'Ark1'!AA4267</f>
        <v>7.1426924584190381</v>
      </c>
      <c r="S372" s="9">
        <f>+'Ark1'!AC4267</f>
        <v>-57.961183758779605</v>
      </c>
      <c r="T372" s="96">
        <f t="shared" si="12"/>
        <v>1</v>
      </c>
      <c r="U372" s="39"/>
      <c r="V372"/>
      <c r="W372"/>
      <c r="X372" s="4"/>
      <c r="Y372"/>
      <c r="Z372"/>
      <c r="AA372"/>
      <c r="AB372"/>
      <c r="AC372"/>
      <c r="AD372"/>
      <c r="AE372"/>
    </row>
    <row r="373" spans="1:31">
      <c r="A373" s="39"/>
      <c r="B373" s="47">
        <f>+'Ark1'!C4268</f>
        <v>2004</v>
      </c>
      <c r="C373" s="47">
        <f>+'Ark1'!N4268</f>
        <v>70</v>
      </c>
      <c r="D373" s="47" t="s">
        <v>509</v>
      </c>
      <c r="E373" s="47">
        <f>+'Ark1'!Q4268</f>
        <v>23</v>
      </c>
      <c r="F373" s="47"/>
      <c r="G373" s="47">
        <f>+'Ark1'!R4268</f>
        <v>25</v>
      </c>
      <c r="H373" s="47"/>
      <c r="I373" s="47">
        <f>+'Ark1'!S4268</f>
        <v>21</v>
      </c>
      <c r="J373" s="101">
        <f>+'Ark1'!T4268</f>
        <v>0.15354379068910451</v>
      </c>
      <c r="K373" s="47"/>
      <c r="L373" s="101">
        <f>+'Ark1'!U4268</f>
        <v>6.9319860796995564E-2</v>
      </c>
      <c r="M373" s="47">
        <f>+'Ark1'!W4268</f>
        <v>59.047619047619023</v>
      </c>
      <c r="N373" s="101"/>
      <c r="O373" s="47">
        <f>+'Ark1'!AB4268</f>
        <v>6.0354207686684624</v>
      </c>
      <c r="P373" s="65">
        <f>+'Ark1'!Y4268</f>
        <v>64.584000000000017</v>
      </c>
      <c r="Q373" s="47"/>
      <c r="R373" s="47">
        <f>+'Ark1'!AA4268</f>
        <v>2.0464337654704834</v>
      </c>
      <c r="S373" s="65">
        <f>+'Ark1'!AC4268</f>
        <v>-16.264505598184879</v>
      </c>
      <c r="T373" s="101">
        <f t="shared" si="12"/>
        <v>1.0869565217391304</v>
      </c>
      <c r="U373" s="39"/>
      <c r="V373"/>
      <c r="W373"/>
      <c r="X373" s="4"/>
      <c r="Y373"/>
      <c r="Z373"/>
      <c r="AA373"/>
      <c r="AB373"/>
      <c r="AC373"/>
      <c r="AD373"/>
      <c r="AE373"/>
    </row>
    <row r="374" spans="1:31">
      <c r="A374" s="39"/>
      <c r="B374" s="47">
        <f>+'Ark1'!C4269</f>
        <v>2004</v>
      </c>
      <c r="C374" s="47">
        <f>+'Ark1'!N4269</f>
        <v>80</v>
      </c>
      <c r="D374" s="47" t="s">
        <v>510</v>
      </c>
      <c r="E374" s="47">
        <f>+'Ark1'!Q4269</f>
        <v>55</v>
      </c>
      <c r="F374" s="47"/>
      <c r="G374" s="47">
        <f>+'Ark1'!R4269</f>
        <v>77</v>
      </c>
      <c r="H374" s="47"/>
      <c r="I374" s="47">
        <f>+'Ark1'!S4269</f>
        <v>70</v>
      </c>
      <c r="J374" s="101">
        <f>+'Ark1'!T4269</f>
        <v>0.47291487532244225</v>
      </c>
      <c r="K374" s="47"/>
      <c r="L374" s="101">
        <f>+'Ark1'!U4269</f>
        <v>0.25808403270715918</v>
      </c>
      <c r="M374" s="47">
        <f>+'Ark1'!W4269</f>
        <v>60.6</v>
      </c>
      <c r="N374" s="101"/>
      <c r="O374" s="47">
        <f>+'Ark1'!AB4269</f>
        <v>2.6640463316434064</v>
      </c>
      <c r="P374" s="65">
        <f>+'Ark1'!Y4269</f>
        <v>78.068831168831196</v>
      </c>
      <c r="Q374" s="47"/>
      <c r="R374" s="47">
        <f>+'Ark1'!AA4269</f>
        <v>2.8037951685051561</v>
      </c>
      <c r="S374" s="65">
        <f>+'Ark1'!AC4269</f>
        <v>-9.9032091108609475</v>
      </c>
      <c r="T374" s="101">
        <f t="shared" si="12"/>
        <v>1.4</v>
      </c>
      <c r="U374" s="39"/>
      <c r="V374"/>
      <c r="W374"/>
      <c r="X374" s="4"/>
      <c r="Y374"/>
      <c r="Z374"/>
      <c r="AA374"/>
      <c r="AB374"/>
      <c r="AC374"/>
      <c r="AD374"/>
      <c r="AE374"/>
    </row>
    <row r="375" spans="1:31">
      <c r="A375" s="39"/>
      <c r="B375" s="47">
        <f>+'Ark1'!C4270</f>
        <v>2004</v>
      </c>
      <c r="C375" s="47">
        <f>+'Ark1'!N4270</f>
        <v>90</v>
      </c>
      <c r="D375" s="47" t="s">
        <v>511</v>
      </c>
      <c r="E375" s="47">
        <f>+'Ark1'!Q4270</f>
        <v>169</v>
      </c>
      <c r="F375" s="47"/>
      <c r="G375" s="47">
        <f>+'Ark1'!R4270</f>
        <v>300</v>
      </c>
      <c r="H375" s="47"/>
      <c r="I375" s="47">
        <f>+'Ark1'!S4270</f>
        <v>282</v>
      </c>
      <c r="J375" s="101">
        <f>+'Ark1'!T4270</f>
        <v>1.8425254882692543</v>
      </c>
      <c r="K375" s="47"/>
      <c r="L375" s="101">
        <f>+'Ark1'!U4270</f>
        <v>1.1603327250278701</v>
      </c>
      <c r="M375" s="47">
        <f>+'Ark1'!W4270</f>
        <v>60.028368794326248</v>
      </c>
      <c r="N375" s="101"/>
      <c r="O375" s="47">
        <f>+'Ark1'!AB4270</f>
        <v>2.911077552466252</v>
      </c>
      <c r="P375" s="202">
        <f>+'Ark1'!Y4270</f>
        <v>90.088333333333296</v>
      </c>
      <c r="Q375" s="47"/>
      <c r="R375" s="47">
        <f>+'Ark1'!AA4270</f>
        <v>2.8397187254233556</v>
      </c>
      <c r="S375" s="65">
        <f>+'Ark1'!AC4270</f>
        <v>-0.33069849807118346</v>
      </c>
      <c r="T375" s="88">
        <f t="shared" si="12"/>
        <v>1.7751479289940828</v>
      </c>
      <c r="U375" s="39"/>
      <c r="X375" s="4"/>
    </row>
    <row r="376" spans="1:31">
      <c r="A376" s="39"/>
      <c r="B376" s="47">
        <f>+'Ark1'!C4271</f>
        <v>2004</v>
      </c>
      <c r="C376" s="47">
        <f>+'Ark1'!N4271</f>
        <v>100</v>
      </c>
      <c r="D376" s="47" t="s">
        <v>486</v>
      </c>
      <c r="E376" s="47">
        <f>+'Ark1'!Q4271</f>
        <v>536</v>
      </c>
      <c r="F376" s="47"/>
      <c r="G376" s="47">
        <f>+'Ark1'!R4271</f>
        <v>1343</v>
      </c>
      <c r="H376" s="47"/>
      <c r="I376" s="47">
        <f>+'Ark1'!S4271</f>
        <v>1327</v>
      </c>
      <c r="J376" s="101">
        <f>+'Ark1'!T4271</f>
        <v>8.2483724358186947</v>
      </c>
      <c r="K376" s="47"/>
      <c r="L376" s="101">
        <f>+'Ark1'!U4271</f>
        <v>6.0833394226848236</v>
      </c>
      <c r="M376" s="47">
        <f>+'Ark1'!W4271</f>
        <v>58.558402411454381</v>
      </c>
      <c r="N376" s="101"/>
      <c r="O376" s="47">
        <f>+'Ark1'!AB4271</f>
        <v>3.4217734281294581</v>
      </c>
      <c r="P376" s="202">
        <f>+'Ark1'!Y4271</f>
        <v>105.50506329113924</v>
      </c>
      <c r="Q376" s="47"/>
      <c r="R376" s="47">
        <f>+'Ark1'!AA4271</f>
        <v>2.5891283555411175</v>
      </c>
      <c r="S376" s="65">
        <f>+'Ark1'!AC4271</f>
        <v>-20.938148378371935</v>
      </c>
      <c r="T376" s="88">
        <f t="shared" si="12"/>
        <v>2.5055970149253732</v>
      </c>
      <c r="U376" s="39"/>
      <c r="X376" s="4"/>
    </row>
    <row r="377" spans="1:31">
      <c r="A377" s="39"/>
      <c r="B377" s="47">
        <f>+'Ark1'!C4272</f>
        <v>2004</v>
      </c>
      <c r="C377" s="47">
        <f>+'Ark1'!N4272</f>
        <v>110</v>
      </c>
      <c r="D377" s="47" t="s">
        <v>512</v>
      </c>
      <c r="E377" s="47">
        <f>+'Ark1'!Q4272</f>
        <v>724</v>
      </c>
      <c r="F377" s="47"/>
      <c r="G377" s="47">
        <f>+'Ark1'!R4272</f>
        <v>2741</v>
      </c>
      <c r="H377" s="47"/>
      <c r="I377" s="47">
        <f>+'Ark1'!S4272</f>
        <v>2719</v>
      </c>
      <c r="J377" s="101">
        <f>+'Ark1'!T4272</f>
        <v>16.834541211153422</v>
      </c>
      <c r="K377" s="47"/>
      <c r="L377" s="101">
        <f>+'Ark1'!U4272</f>
        <v>13.396507457101402</v>
      </c>
      <c r="M377" s="47">
        <f>+'Ark1'!W4272</f>
        <v>57.653549098933453</v>
      </c>
      <c r="N377" s="101"/>
      <c r="O377" s="47">
        <f>+'Ark1'!AB4272</f>
        <v>3.327178265172559</v>
      </c>
      <c r="P377" s="202">
        <f>+'Ark1'!Y4272</f>
        <v>113.83867201751173</v>
      </c>
      <c r="Q377" s="47"/>
      <c r="R377" s="47">
        <f>+'Ark1'!AA4272</f>
        <v>2.8964828991012661</v>
      </c>
      <c r="S377" s="65">
        <f>+'Ark1'!AC4272</f>
        <v>4.0407034359298404</v>
      </c>
      <c r="T377" s="88">
        <f t="shared" si="12"/>
        <v>3.7859116022099446</v>
      </c>
      <c r="U377" s="39"/>
      <c r="X377" s="4"/>
    </row>
    <row r="378" spans="1:31">
      <c r="A378" s="39"/>
      <c r="B378" s="47">
        <f>+'Ark1'!C4273</f>
        <v>2004</v>
      </c>
      <c r="C378" s="47">
        <f>+'Ark1'!N4273</f>
        <v>120</v>
      </c>
      <c r="D378" s="47" t="s">
        <v>513</v>
      </c>
      <c r="E378" s="47">
        <f>+'Ark1'!Q4273</f>
        <v>707</v>
      </c>
      <c r="F378" s="47"/>
      <c r="G378" s="47">
        <f>+'Ark1'!R4273</f>
        <v>2025</v>
      </c>
      <c r="H378" s="47"/>
      <c r="I378" s="47">
        <f>+'Ark1'!S4273</f>
        <v>2011</v>
      </c>
      <c r="J378" s="101">
        <f>+'Ark1'!T4273</f>
        <v>12.43704704581747</v>
      </c>
      <c r="K378" s="47"/>
      <c r="L378" s="101">
        <f>+'Ark1'!U4273</f>
        <v>10.774979385648985</v>
      </c>
      <c r="M378" s="47">
        <f>+'Ark1'!W4273</f>
        <v>57.6001989060169</v>
      </c>
      <c r="N378" s="101"/>
      <c r="O378" s="47">
        <f>+'Ark1'!AB4273</f>
        <v>3.4851792423470456</v>
      </c>
      <c r="P378" s="202">
        <f>+'Ark1'!Y4273</f>
        <v>123.9363456790124</v>
      </c>
      <c r="Q378" s="47"/>
      <c r="R378" s="47">
        <f>+'Ark1'!AA4273</f>
        <v>2.8765853357590632</v>
      </c>
      <c r="S378" s="65">
        <f>+'Ark1'!AC4273</f>
        <v>-4.3116655639896964</v>
      </c>
      <c r="T378" s="88">
        <f t="shared" ref="T378:T390" si="13">+G378/E378</f>
        <v>2.8642149929278644</v>
      </c>
      <c r="U378" s="39"/>
      <c r="X378" s="4"/>
    </row>
    <row r="379" spans="1:31">
      <c r="A379" s="39"/>
      <c r="B379" s="47">
        <f>+'Ark1'!C4274</f>
        <v>2004</v>
      </c>
      <c r="C379" s="47">
        <f>+'Ark1'!N4274</f>
        <v>130</v>
      </c>
      <c r="D379" s="47" t="s">
        <v>514</v>
      </c>
      <c r="E379" s="47">
        <f>+'Ark1'!Q4274</f>
        <v>712</v>
      </c>
      <c r="F379" s="47"/>
      <c r="G379" s="47">
        <f>+'Ark1'!R4274</f>
        <v>1824</v>
      </c>
      <c r="H379" s="47"/>
      <c r="I379" s="47">
        <f>+'Ark1'!S4274</f>
        <v>1800</v>
      </c>
      <c r="J379" s="101">
        <f>+'Ark1'!T4274</f>
        <v>11.202554968677063</v>
      </c>
      <c r="K379" s="47"/>
      <c r="L379" s="101">
        <f>+'Ark1'!U4274</f>
        <v>10.432162492004776</v>
      </c>
      <c r="M379" s="47">
        <f>+'Ark1'!W4274</f>
        <v>57.324444444444445</v>
      </c>
      <c r="N379" s="101"/>
      <c r="O379" s="47">
        <f>+'Ark1'!AB4274</f>
        <v>3.6449755710539473</v>
      </c>
      <c r="P379" s="202">
        <f>+'Ark1'!Y4274</f>
        <v>133.21611842105264</v>
      </c>
      <c r="Q379" s="47"/>
      <c r="R379" s="47">
        <f>+'Ark1'!AA4274</f>
        <v>2.9274196259892755</v>
      </c>
      <c r="S379" s="65">
        <f>+'Ark1'!AC4274</f>
        <v>-6.7613103636384961</v>
      </c>
      <c r="T379" s="88">
        <f t="shared" si="13"/>
        <v>2.5617977528089888</v>
      </c>
      <c r="U379" s="39"/>
      <c r="X379" s="4"/>
    </row>
    <row r="380" spans="1:31">
      <c r="A380" s="39"/>
      <c r="B380" s="47">
        <f>+'Ark1'!C4275</f>
        <v>2004</v>
      </c>
      <c r="C380" s="47">
        <f>+'Ark1'!N4275</f>
        <v>140</v>
      </c>
      <c r="D380" s="47" t="s">
        <v>515</v>
      </c>
      <c r="E380" s="47">
        <f>+'Ark1'!Q4275</f>
        <v>690</v>
      </c>
      <c r="F380" s="47"/>
      <c r="G380" s="47">
        <f>+'Ark1'!R4275</f>
        <v>1650</v>
      </c>
      <c r="H380" s="47"/>
      <c r="I380" s="47">
        <f>+'Ark1'!S4275</f>
        <v>1640</v>
      </c>
      <c r="J380" s="101">
        <f>+'Ark1'!T4275</f>
        <v>10.133890185480903</v>
      </c>
      <c r="K380" s="47"/>
      <c r="L380" s="101">
        <f>+'Ark1'!U4275</f>
        <v>10.203354572934106</v>
      </c>
      <c r="M380" s="47">
        <f>+'Ark1'!W4275</f>
        <v>56.962195121951211</v>
      </c>
      <c r="N380" s="101"/>
      <c r="O380" s="47">
        <f>+'Ark1'!AB4275</f>
        <v>3.749606166112903</v>
      </c>
      <c r="P380" s="202">
        <f>+'Ark1'!Y4275</f>
        <v>144.03442424242431</v>
      </c>
      <c r="Q380" s="47"/>
      <c r="R380" s="47">
        <f>+'Ark1'!AA4275</f>
        <v>2.8334410041201568</v>
      </c>
      <c r="S380" s="65">
        <f>+'Ark1'!AC4275</f>
        <v>-3.3110607099954743</v>
      </c>
      <c r="T380" s="88">
        <f t="shared" si="13"/>
        <v>2.3913043478260869</v>
      </c>
      <c r="U380" s="39"/>
      <c r="X380" s="4"/>
    </row>
    <row r="381" spans="1:31">
      <c r="A381" s="39"/>
      <c r="B381" s="47">
        <f>+'Ark1'!C4276</f>
        <v>2004</v>
      </c>
      <c r="C381" s="47">
        <f>+'Ark1'!N4276</f>
        <v>150</v>
      </c>
      <c r="D381" s="47" t="s">
        <v>516</v>
      </c>
      <c r="E381" s="47">
        <f>+'Ark1'!Q4276</f>
        <v>650</v>
      </c>
      <c r="F381" s="47"/>
      <c r="G381" s="47">
        <f>+'Ark1'!R4276</f>
        <v>1511</v>
      </c>
      <c r="H381" s="47"/>
      <c r="I381" s="47">
        <f>+'Ark1'!S4276</f>
        <v>1499</v>
      </c>
      <c r="J381" s="101">
        <f>+'Ark1'!T4276</f>
        <v>9.280186709249481</v>
      </c>
      <c r="K381" s="47"/>
      <c r="L381" s="101">
        <f>+'Ark1'!U4276</f>
        <v>9.9717602925567679</v>
      </c>
      <c r="M381" s="47">
        <f>+'Ark1'!W4276</f>
        <v>56.260840560373595</v>
      </c>
      <c r="N381" s="101"/>
      <c r="O381" s="47">
        <f>+'Ark1'!AB4276</f>
        <v>3.999083562537372</v>
      </c>
      <c r="P381" s="202">
        <f>+'Ark1'!Y4276</f>
        <v>153.71442753143603</v>
      </c>
      <c r="Q381" s="47"/>
      <c r="R381" s="47">
        <f>+'Ark1'!AA4276</f>
        <v>2.8752920753190274</v>
      </c>
      <c r="S381" s="65">
        <f>+'Ark1'!AC4276</f>
        <v>-7.5583538774950991</v>
      </c>
      <c r="T381" s="88">
        <f t="shared" si="13"/>
        <v>2.3246153846153845</v>
      </c>
      <c r="U381" s="39"/>
      <c r="X381" s="4"/>
    </row>
    <row r="382" spans="1:31">
      <c r="A382" s="39"/>
      <c r="B382" s="47">
        <f>+'Ark1'!C4277</f>
        <v>2004</v>
      </c>
      <c r="C382" s="47">
        <f>+'Ark1'!N4277</f>
        <v>160</v>
      </c>
      <c r="D382" s="47" t="s">
        <v>517</v>
      </c>
      <c r="E382" s="47">
        <f>+'Ark1'!Q4277</f>
        <v>617</v>
      </c>
      <c r="F382" s="47"/>
      <c r="G382" s="47">
        <f>+'Ark1'!R4277</f>
        <v>1308</v>
      </c>
      <c r="H382" s="47"/>
      <c r="I382" s="47">
        <f>+'Ark1'!S4277</f>
        <v>1299</v>
      </c>
      <c r="J382" s="101">
        <f>+'Ark1'!T4277</f>
        <v>8.0334111288539507</v>
      </c>
      <c r="K382" s="47"/>
      <c r="L382" s="101">
        <f>+'Ark1'!U4277</f>
        <v>9.193481065150797</v>
      </c>
      <c r="M382" s="47">
        <f>+'Ark1'!W4277</f>
        <v>55.921478060046198</v>
      </c>
      <c r="N382" s="101"/>
      <c r="O382" s="47">
        <f>+'Ark1'!AB4277</f>
        <v>3.9439872247173247</v>
      </c>
      <c r="P382" s="202">
        <f>+'Ark1'!Y4277</f>
        <v>163.71162079510705</v>
      </c>
      <c r="Q382" s="47"/>
      <c r="R382" s="47">
        <f>+'Ark1'!AA4277</f>
        <v>2.8811785322981032</v>
      </c>
      <c r="S382" s="65">
        <f>+'Ark1'!AC4277</f>
        <v>2.6209658041393391</v>
      </c>
      <c r="T382" s="88">
        <f t="shared" si="13"/>
        <v>2.119935170178282</v>
      </c>
      <c r="U382" s="39"/>
      <c r="X382" s="4"/>
    </row>
    <row r="383" spans="1:31">
      <c r="A383" s="39"/>
      <c r="B383" s="47">
        <f>+'Ark1'!C4278</f>
        <v>2004</v>
      </c>
      <c r="C383" s="47">
        <f>+'Ark1'!N4278</f>
        <v>170</v>
      </c>
      <c r="D383" s="47" t="s">
        <v>518</v>
      </c>
      <c r="E383" s="47">
        <f>+'Ark1'!Q4278</f>
        <v>544</v>
      </c>
      <c r="F383" s="47"/>
      <c r="G383" s="47">
        <f>+'Ark1'!R4278</f>
        <v>1069</v>
      </c>
      <c r="H383" s="47"/>
      <c r="I383" s="47">
        <f>+'Ark1'!S4278</f>
        <v>1063</v>
      </c>
      <c r="J383" s="101">
        <f>+'Ark1'!T4278</f>
        <v>6.5655324898661096</v>
      </c>
      <c r="K383" s="47"/>
      <c r="L383" s="101">
        <f>+'Ark1'!U4278</f>
        <v>7.9831655691952301</v>
      </c>
      <c r="M383" s="47">
        <f>+'Ark1'!W4278</f>
        <v>54.589840075258714</v>
      </c>
      <c r="N383" s="101"/>
      <c r="O383" s="47">
        <f>+'Ark1'!AB4278</f>
        <v>4.3368479903990194</v>
      </c>
      <c r="P383" s="65">
        <f>+'Ark1'!Y4278</f>
        <v>173.94209541627691</v>
      </c>
      <c r="Q383" s="47"/>
      <c r="R383" s="47">
        <f>+'Ark1'!AA4278</f>
        <v>2.8153745811410751</v>
      </c>
      <c r="S383" s="65">
        <f>+'Ark1'!AC4278</f>
        <v>-7.4071699407489744</v>
      </c>
      <c r="T383" s="88">
        <f t="shared" si="13"/>
        <v>1.9650735294117647</v>
      </c>
      <c r="U383" s="39"/>
      <c r="X383" s="4"/>
    </row>
    <row r="384" spans="1:31">
      <c r="A384" s="39"/>
      <c r="B384" s="47">
        <f>+'Ark1'!C4279</f>
        <v>2004</v>
      </c>
      <c r="C384" s="47">
        <f>+'Ark1'!N4279</f>
        <v>180</v>
      </c>
      <c r="D384" s="47" t="s">
        <v>519</v>
      </c>
      <c r="E384" s="47">
        <f>+'Ark1'!Q4279</f>
        <v>444</v>
      </c>
      <c r="F384" s="47"/>
      <c r="G384" s="47">
        <f>+'Ark1'!R4279</f>
        <v>842</v>
      </c>
      <c r="H384" s="47"/>
      <c r="I384" s="47">
        <f>+'Ark1'!S4279</f>
        <v>838</v>
      </c>
      <c r="J384" s="101">
        <f>+'Ark1'!T4279</f>
        <v>5.1713548704090417</v>
      </c>
      <c r="K384" s="47"/>
      <c r="L384" s="101">
        <f>+'Ark1'!U4279</f>
        <v>6.6539424264767693</v>
      </c>
      <c r="M384" s="47">
        <f>+'Ark1'!W4279</f>
        <v>53.513126491646759</v>
      </c>
      <c r="N384" s="101"/>
      <c r="O384" s="47">
        <f>+'Ark1'!AB4279</f>
        <v>4.3470226291309295</v>
      </c>
      <c r="P384" s="65">
        <f>+'Ark1'!Y4279</f>
        <v>184.06627078384795</v>
      </c>
      <c r="Q384" s="47"/>
      <c r="R384" s="47">
        <f>+'Ark1'!AA4279</f>
        <v>2.9018907784761332</v>
      </c>
      <c r="S384" s="65">
        <f>+'Ark1'!AC4279</f>
        <v>-6.391941552507256</v>
      </c>
      <c r="T384" s="88">
        <f t="shared" si="13"/>
        <v>1.8963963963963963</v>
      </c>
      <c r="U384" s="39"/>
      <c r="X384" s="1"/>
    </row>
    <row r="385" spans="1:24">
      <c r="A385" s="39"/>
      <c r="B385" s="47">
        <f>+'Ark1'!C4280</f>
        <v>2004</v>
      </c>
      <c r="C385" s="47">
        <f>+'Ark1'!N4280</f>
        <v>190</v>
      </c>
      <c r="D385" s="47" t="s">
        <v>520</v>
      </c>
      <c r="E385" s="47">
        <f>+'Ark1'!Q4280</f>
        <v>377</v>
      </c>
      <c r="F385" s="47"/>
      <c r="G385" s="47">
        <f>+'Ark1'!R4280</f>
        <v>604</v>
      </c>
      <c r="H385" s="47"/>
      <c r="I385" s="47">
        <f>+'Ark1'!S4280</f>
        <v>602</v>
      </c>
      <c r="J385" s="101">
        <f>+'Ark1'!T4280</f>
        <v>3.7096179830487657</v>
      </c>
      <c r="K385" s="47"/>
      <c r="L385" s="101">
        <f>+'Ark1'!U4280</f>
        <v>5.0387329981513842</v>
      </c>
      <c r="M385" s="47">
        <f>+'Ark1'!W4280</f>
        <v>52.392026578073086</v>
      </c>
      <c r="N385" s="101"/>
      <c r="O385" s="47">
        <f>+'Ark1'!AB4280</f>
        <v>4.7027032813178291</v>
      </c>
      <c r="P385" s="65">
        <f>+'Ark1'!Y4280</f>
        <v>194.30844370860936</v>
      </c>
      <c r="Q385" s="47"/>
      <c r="R385" s="47">
        <f>+'Ark1'!AA4280</f>
        <v>2.9364688921660447</v>
      </c>
      <c r="S385" s="65">
        <f>+'Ark1'!AC4280</f>
        <v>-2.7852114748953576</v>
      </c>
      <c r="T385" s="88">
        <f t="shared" si="13"/>
        <v>1.6021220159151193</v>
      </c>
      <c r="U385" s="39"/>
      <c r="X385" s="1"/>
    </row>
    <row r="386" spans="1:24">
      <c r="A386" s="39"/>
      <c r="B386" s="47">
        <f>+'Ark1'!C4281</f>
        <v>2004</v>
      </c>
      <c r="C386" s="47">
        <f>+'Ark1'!N4281</f>
        <v>200</v>
      </c>
      <c r="D386" s="47" t="s">
        <v>521</v>
      </c>
      <c r="E386" s="47">
        <f>+'Ark1'!Q4281</f>
        <v>270</v>
      </c>
      <c r="F386" s="47"/>
      <c r="G386" s="47">
        <f>+'Ark1'!R4281</f>
        <v>416</v>
      </c>
      <c r="H386" s="47"/>
      <c r="I386" s="47">
        <f>+'Ark1'!S4281</f>
        <v>413</v>
      </c>
      <c r="J386" s="101">
        <f>+'Ark1'!T4281</f>
        <v>2.5549686770666997</v>
      </c>
      <c r="K386" s="47"/>
      <c r="L386" s="101">
        <f>+'Ark1'!U4281</f>
        <v>3.6314316324393601</v>
      </c>
      <c r="M386" s="47">
        <f>+'Ark1'!W4281</f>
        <v>51.261501210653755</v>
      </c>
      <c r="N386" s="101"/>
      <c r="O386" s="47">
        <f>+'Ark1'!AB4281</f>
        <v>4.7473091318493319</v>
      </c>
      <c r="P386" s="65">
        <f>+'Ark1'!Y4281</f>
        <v>203.32548076923081</v>
      </c>
      <c r="Q386" s="47"/>
      <c r="R386" s="47">
        <f>+'Ark1'!AA4281</f>
        <v>2.9431323510080838</v>
      </c>
      <c r="S386" s="65">
        <f>+'Ark1'!AC4281</f>
        <v>-8.0126156002323494</v>
      </c>
      <c r="T386" s="88">
        <f t="shared" si="13"/>
        <v>1.5407407407407407</v>
      </c>
      <c r="U386" s="39"/>
      <c r="X386" s="1"/>
    </row>
    <row r="387" spans="1:24">
      <c r="A387" s="39"/>
      <c r="B387" s="47">
        <f>+'Ark1'!C4282</f>
        <v>2004</v>
      </c>
      <c r="C387" s="47">
        <f>+'Ark1'!N4282</f>
        <v>210</v>
      </c>
      <c r="D387" s="47" t="s">
        <v>522</v>
      </c>
      <c r="E387" s="47">
        <f>+'Ark1'!Q4282</f>
        <v>180</v>
      </c>
      <c r="F387" s="47"/>
      <c r="G387" s="47">
        <f>+'Ark1'!R4282</f>
        <v>253</v>
      </c>
      <c r="H387" s="47"/>
      <c r="I387" s="47">
        <f>+'Ark1'!S4282</f>
        <v>253</v>
      </c>
      <c r="J387" s="101">
        <f>+'Ark1'!T4282</f>
        <v>1.553863161773738</v>
      </c>
      <c r="K387" s="47"/>
      <c r="L387" s="101">
        <f>+'Ark1'!U4282</f>
        <v>2.3295869582148003</v>
      </c>
      <c r="M387" s="47">
        <f>+'Ark1'!W4282</f>
        <v>49.071146245059289</v>
      </c>
      <c r="N387" s="101"/>
      <c r="O387" s="47">
        <f>+'Ark1'!AB4282</f>
        <v>4.8920033835939645</v>
      </c>
      <c r="P387" s="65">
        <f>+'Ark1'!Y4282</f>
        <v>214.46956521739136</v>
      </c>
      <c r="Q387" s="47"/>
      <c r="R387" s="47">
        <f>+'Ark1'!AA4282</f>
        <v>2.8899687842223445</v>
      </c>
      <c r="S387" s="65">
        <f>+'Ark1'!AC4282</f>
        <v>-1.516759499299958</v>
      </c>
      <c r="T387" s="88">
        <f t="shared" si="13"/>
        <v>1.4055555555555554</v>
      </c>
      <c r="U387" s="39"/>
      <c r="X387" s="1"/>
    </row>
    <row r="388" spans="1:24">
      <c r="A388" s="39"/>
      <c r="B388" s="47">
        <f>+'Ark1'!C4283</f>
        <v>2004</v>
      </c>
      <c r="C388" s="47">
        <f>+'Ark1'!N4283</f>
        <v>220</v>
      </c>
      <c r="D388" s="47" t="s">
        <v>523</v>
      </c>
      <c r="E388" s="47">
        <f>+'Ark1'!Q4283</f>
        <v>108</v>
      </c>
      <c r="F388" s="47"/>
      <c r="G388" s="47">
        <f>+'Ark1'!R4283</f>
        <v>147</v>
      </c>
      <c r="H388" s="47"/>
      <c r="I388" s="47">
        <f>+'Ark1'!S4283</f>
        <v>146</v>
      </c>
      <c r="J388" s="101">
        <f>+'Ark1'!T4283</f>
        <v>0.90283748925193474</v>
      </c>
      <c r="K388" s="47"/>
      <c r="L388" s="101">
        <f>+'Ark1'!U4283</f>
        <v>1.4071510996939469</v>
      </c>
      <c r="M388" s="47">
        <f>+'Ark1'!W4283</f>
        <v>47.828767123287683</v>
      </c>
      <c r="N388" s="101"/>
      <c r="O388" s="47">
        <f>+'Ark1'!AB4283</f>
        <v>5.1088957993126627</v>
      </c>
      <c r="P388" s="65">
        <f>+'Ark1'!Y4283</f>
        <v>222.96190476190472</v>
      </c>
      <c r="Q388" s="47"/>
      <c r="R388" s="47">
        <f>+'Ark1'!AA4283</f>
        <v>2.924556477024407</v>
      </c>
      <c r="S388" s="65">
        <f>+'Ark1'!AC4283</f>
        <v>-2.5292650425376406</v>
      </c>
      <c r="T388" s="88">
        <f t="shared" si="13"/>
        <v>1.3611111111111112</v>
      </c>
      <c r="U388" s="39"/>
      <c r="X388" s="1"/>
    </row>
    <row r="389" spans="1:24">
      <c r="A389" s="39"/>
      <c r="B389" s="47">
        <f>+'Ark1'!C4284</f>
        <v>2004</v>
      </c>
      <c r="C389" s="47">
        <f>+'Ark1'!N4284</f>
        <v>230</v>
      </c>
      <c r="D389" s="47" t="s">
        <v>524</v>
      </c>
      <c r="E389" s="47">
        <f>+'Ark1'!Q4284</f>
        <v>100</v>
      </c>
      <c r="F389" s="47"/>
      <c r="G389" s="47">
        <f>+'Ark1'!R4284</f>
        <v>136</v>
      </c>
      <c r="H389" s="47"/>
      <c r="I389" s="47">
        <f>+'Ark1'!S4284</f>
        <v>135</v>
      </c>
      <c r="J389" s="101">
        <f>+'Ark1'!T4284</f>
        <v>0.83527822134872864</v>
      </c>
      <c r="K389" s="47"/>
      <c r="L389" s="101">
        <f>+'Ark1'!U4284</f>
        <v>1.3967269313541035</v>
      </c>
      <c r="M389" s="47">
        <f>+'Ark1'!W4284</f>
        <v>46.585185185185182</v>
      </c>
      <c r="N389" s="101"/>
      <c r="O389" s="47">
        <f>+'Ark1'!AB4284</f>
        <v>5.5742598713959266</v>
      </c>
      <c r="P389" s="65">
        <f>+'Ark1'!Y4284</f>
        <v>239.21029411764695</v>
      </c>
      <c r="Q389" s="47"/>
      <c r="R389" s="47">
        <f>+'Ark1'!AA4284</f>
        <v>10.080798518244622</v>
      </c>
      <c r="S389" s="65">
        <f>+'Ark1'!AC4284</f>
        <v>-4.7270368486665379</v>
      </c>
      <c r="T389" s="88">
        <f t="shared" si="13"/>
        <v>1.36</v>
      </c>
      <c r="U389" s="39"/>
      <c r="X389" s="1"/>
    </row>
    <row r="390" spans="1:24">
      <c r="A390" s="39"/>
      <c r="B390" s="47">
        <f>+'Ark1'!C4285</f>
        <v>2003</v>
      </c>
      <c r="C390" s="47">
        <f>+'Ark1'!N4285</f>
        <v>60</v>
      </c>
      <c r="D390" s="47" t="s">
        <v>525</v>
      </c>
      <c r="E390" s="47">
        <f>+'Ark1'!Q4285</f>
        <v>18</v>
      </c>
      <c r="F390" s="47"/>
      <c r="G390" s="47">
        <f>+'Ark1'!R4285</f>
        <v>26</v>
      </c>
      <c r="H390" s="47"/>
      <c r="I390" s="47">
        <f>+'Ark1'!S4285</f>
        <v>14</v>
      </c>
      <c r="J390" s="101">
        <f>+'Ark1'!T4285</f>
        <v>0.17501346257404413</v>
      </c>
      <c r="K390" s="47"/>
      <c r="L390" s="101">
        <f>+'Ark1'!U4285</f>
        <v>4.0669794439219573E-2</v>
      </c>
      <c r="M390" s="47">
        <f>+'Ark1'!W4285</f>
        <v>58.285714285714306</v>
      </c>
      <c r="N390" s="101"/>
      <c r="O390" s="47">
        <f>+'Ark1'!AB4285</f>
        <v>5.9812632615595351</v>
      </c>
      <c r="P390" s="65">
        <f>+'Ark1'!Y4285</f>
        <v>33.246153846153845</v>
      </c>
      <c r="Q390" s="47"/>
      <c r="R390" s="47">
        <f>+'Ark1'!AA4285</f>
        <v>7.65046350469916</v>
      </c>
      <c r="S390" s="65">
        <f>+'Ark1'!AC4285</f>
        <v>6.8414571909190611</v>
      </c>
      <c r="T390" s="88">
        <f t="shared" si="13"/>
        <v>1.4444444444444444</v>
      </c>
      <c r="U390" s="39"/>
      <c r="X390" s="1"/>
    </row>
    <row r="391" spans="1:24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100"/>
      <c r="O391" s="39"/>
      <c r="P391" s="64"/>
      <c r="Q391" s="39"/>
      <c r="R391" s="39"/>
      <c r="S391" s="64"/>
      <c r="T391" s="39"/>
      <c r="U391" s="39"/>
      <c r="X391" s="1"/>
    </row>
    <row r="392" spans="1:24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100"/>
      <c r="O392" s="39"/>
      <c r="P392" s="64"/>
      <c r="Q392" s="39"/>
      <c r="R392" s="39"/>
      <c r="S392" s="64"/>
      <c r="T392" s="39"/>
      <c r="U392" s="39"/>
      <c r="X392" s="1"/>
    </row>
    <row r="393" spans="1:24">
      <c r="T393" s="52"/>
      <c r="X393" s="1"/>
    </row>
    <row r="394" spans="1:24">
      <c r="T394" s="52"/>
      <c r="X394" s="1"/>
    </row>
    <row r="395" spans="1:24">
      <c r="T395" s="52"/>
      <c r="X395" s="1"/>
    </row>
    <row r="396" spans="1:24">
      <c r="T396" s="52"/>
      <c r="X396" s="1"/>
    </row>
    <row r="397" spans="1:24">
      <c r="T397" s="52"/>
      <c r="X397" s="1"/>
    </row>
    <row r="398" spans="1:24">
      <c r="T398" s="52"/>
      <c r="X398" s="1"/>
    </row>
    <row r="399" spans="1:24">
      <c r="T399" s="52"/>
      <c r="X399" s="1"/>
    </row>
    <row r="400" spans="1:24">
      <c r="T400" s="52"/>
      <c r="X400" s="1"/>
    </row>
    <row r="401" spans="20:24">
      <c r="T401" s="52"/>
      <c r="X401" s="1"/>
    </row>
    <row r="402" spans="20:24">
      <c r="T402" s="52"/>
      <c r="X402" s="1"/>
    </row>
    <row r="403" spans="20:24">
      <c r="T403" s="52"/>
      <c r="X403" s="1"/>
    </row>
    <row r="404" spans="20:24">
      <c r="T404" s="52"/>
      <c r="X404" s="1"/>
    </row>
    <row r="405" spans="20:24">
      <c r="T405" s="52"/>
      <c r="X405" s="1"/>
    </row>
    <row r="406" spans="20:24">
      <c r="T406" s="52"/>
      <c r="X406" s="1"/>
    </row>
    <row r="407" spans="20:24">
      <c r="T407" s="52"/>
      <c r="X407" s="1"/>
    </row>
    <row r="408" spans="20:24">
      <c r="T408" s="52"/>
      <c r="X408" s="1"/>
    </row>
    <row r="409" spans="20:24">
      <c r="T409" s="52"/>
      <c r="X409" s="1"/>
    </row>
    <row r="410" spans="20:24">
      <c r="T410" s="52"/>
      <c r="X410" s="1"/>
    </row>
    <row r="411" spans="20:24">
      <c r="T411" s="52"/>
      <c r="X411" s="1"/>
    </row>
    <row r="412" spans="20:24">
      <c r="T412" s="52"/>
      <c r="X412" s="1"/>
    </row>
    <row r="413" spans="20:24">
      <c r="T413" s="52"/>
      <c r="X413" s="1"/>
    </row>
    <row r="414" spans="20:24">
      <c r="T414" s="52"/>
      <c r="X414" s="1"/>
    </row>
    <row r="415" spans="20:24">
      <c r="T415" s="52"/>
      <c r="X415" s="1"/>
    </row>
    <row r="416" spans="20:24">
      <c r="T416" s="52"/>
      <c r="X416" s="1"/>
    </row>
    <row r="417" spans="20:24">
      <c r="T417" s="52"/>
      <c r="X417" s="1"/>
    </row>
    <row r="418" spans="20:24">
      <c r="T418" s="52"/>
      <c r="X418" s="1"/>
    </row>
    <row r="419" spans="20:24">
      <c r="T419" s="52"/>
      <c r="X419" s="1"/>
    </row>
    <row r="420" spans="20:24">
      <c r="T420" s="52"/>
      <c r="X420" s="1"/>
    </row>
    <row r="421" spans="20:24">
      <c r="T421" s="52"/>
      <c r="X421" s="1"/>
    </row>
    <row r="422" spans="20:24">
      <c r="T422" s="52"/>
      <c r="X422" s="1"/>
    </row>
    <row r="423" spans="20:24">
      <c r="T423" s="52"/>
      <c r="X423" s="1"/>
    </row>
    <row r="424" spans="20:24">
      <c r="T424" s="52"/>
      <c r="X424" s="1"/>
    </row>
    <row r="425" spans="20:24">
      <c r="T425" s="52"/>
      <c r="X425" s="1"/>
    </row>
    <row r="426" spans="20:24">
      <c r="T426" s="52"/>
      <c r="X426" s="1"/>
    </row>
    <row r="427" spans="20:24">
      <c r="T427" s="52"/>
      <c r="X427" s="1"/>
    </row>
    <row r="428" spans="20:24">
      <c r="T428" s="52"/>
      <c r="X428" s="1"/>
    </row>
    <row r="429" spans="20:24">
      <c r="T429" s="52"/>
      <c r="X429" s="1"/>
    </row>
    <row r="430" spans="20:24">
      <c r="T430" s="52"/>
      <c r="X430" s="1"/>
    </row>
    <row r="431" spans="20:24">
      <c r="T431" s="52"/>
      <c r="X431" s="1"/>
    </row>
    <row r="432" spans="20:24">
      <c r="T432" s="52"/>
      <c r="X432" s="1"/>
    </row>
    <row r="433" spans="20:24">
      <c r="T433" s="52"/>
      <c r="X433" s="1"/>
    </row>
    <row r="434" spans="20:24">
      <c r="T434" s="52"/>
      <c r="X434" s="1"/>
    </row>
    <row r="435" spans="20:24">
      <c r="T435" s="52"/>
      <c r="X435" s="1"/>
    </row>
    <row r="436" spans="20:24">
      <c r="T436" s="52"/>
      <c r="X436" s="1"/>
    </row>
    <row r="437" spans="20:24">
      <c r="T437" s="52"/>
      <c r="X437" s="1"/>
    </row>
    <row r="438" spans="20:24">
      <c r="T438" s="52"/>
      <c r="X438" s="1"/>
    </row>
    <row r="439" spans="20:24">
      <c r="T439" s="52"/>
      <c r="X439" s="1"/>
    </row>
    <row r="440" spans="20:24">
      <c r="T440" s="52"/>
      <c r="X440" s="1"/>
    </row>
    <row r="441" spans="20:24">
      <c r="T441" s="52"/>
      <c r="X441" s="1"/>
    </row>
    <row r="442" spans="20:24">
      <c r="T442" s="52"/>
      <c r="X442" s="1"/>
    </row>
    <row r="443" spans="20:24">
      <c r="T443" s="52"/>
      <c r="X443" s="1"/>
    </row>
    <row r="444" spans="20:24">
      <c r="T444" s="52"/>
      <c r="X444" s="1"/>
    </row>
  </sheetData>
  <mergeCells count="1">
    <mergeCell ref="O5:P5"/>
  </mergeCells>
  <conditionalFormatting sqref="W40:W41 W113:W114">
    <cfRule type="cellIs" dxfId="54" priority="12" stopIfTrue="1" operator="lessThan">
      <formula>0</formula>
    </cfRule>
  </conditionalFormatting>
  <conditionalFormatting sqref="W89">
    <cfRule type="cellIs" dxfId="53" priority="13" stopIfTrue="1" operator="greaterThan">
      <formula>0</formula>
    </cfRule>
  </conditionalFormatting>
  <conditionalFormatting sqref="W64">
    <cfRule type="cellIs" dxfId="52" priority="14" stopIfTrue="1" operator="greaterThan">
      <formula>0</formula>
    </cfRule>
    <cfRule type="cellIs" dxfId="51" priority="15" stopIfTrue="1" operator="lessThan">
      <formula>0</formula>
    </cfRule>
  </conditionalFormatting>
  <conditionalFormatting sqref="W89">
    <cfRule type="cellIs" dxfId="50" priority="11" operator="lessThan">
      <formula>0</formula>
    </cfRule>
  </conditionalFormatting>
  <conditionalFormatting sqref="F12:F29">
    <cfRule type="cellIs" dxfId="49" priority="9" operator="lessThan">
      <formula>0</formula>
    </cfRule>
    <cfRule type="cellIs" dxfId="48" priority="10" operator="greaterThan">
      <formula>0</formula>
    </cfRule>
  </conditionalFormatting>
  <conditionalFormatting sqref="H12:H29">
    <cfRule type="cellIs" dxfId="47" priority="7" operator="lessThan">
      <formula>0</formula>
    </cfRule>
    <cfRule type="cellIs" dxfId="46" priority="8" operator="greaterThan">
      <formula>0</formula>
    </cfRule>
  </conditionalFormatting>
  <conditionalFormatting sqref="K12:K29">
    <cfRule type="cellIs" dxfId="45" priority="5" operator="lessThan">
      <formula>0</formula>
    </cfRule>
    <cfRule type="cellIs" dxfId="44" priority="6" operator="greaterThan">
      <formula>0</formula>
    </cfRule>
  </conditionalFormatting>
  <conditionalFormatting sqref="N12:N29">
    <cfRule type="cellIs" dxfId="43" priority="3" operator="lessThan">
      <formula>0</formula>
    </cfRule>
    <cfRule type="cellIs" dxfId="42" priority="4" operator="greaterThan">
      <formula>0</formula>
    </cfRule>
  </conditionalFormatting>
  <conditionalFormatting sqref="Q12:Q29">
    <cfRule type="cellIs" dxfId="41" priority="1" operator="lessThan">
      <formula>0</formula>
    </cfRule>
    <cfRule type="cellIs" dxfId="4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B1DF1-C3A9-42F5-A826-42F52EEEB053}">
  <dimension ref="AI1:BH443"/>
  <sheetViews>
    <sheetView zoomScale="94" zoomScaleNormal="94" workbookViewId="0">
      <selection activeCell="A8" sqref="A8"/>
    </sheetView>
  </sheetViews>
  <sheetFormatPr baseColWidth="10" defaultRowHeight="15"/>
  <cols>
    <col min="35" max="35" width="2.90625" customWidth="1"/>
    <col min="36" max="36" width="6.08984375" customWidth="1"/>
    <col min="37" max="37" width="4.453125" customWidth="1"/>
    <col min="38" max="38" width="9.1796875" customWidth="1"/>
    <col min="39" max="40" width="7.36328125" customWidth="1"/>
    <col min="41" max="41" width="7.90625" customWidth="1"/>
    <col min="42" max="42" width="5.08984375" style="96" customWidth="1"/>
    <col min="43" max="43" width="7.81640625" customWidth="1"/>
    <col min="44" max="44" width="6.453125" customWidth="1"/>
    <col min="45" max="45" width="7.08984375" style="9" customWidth="1"/>
    <col min="46" max="46" width="6.6328125" style="96" customWidth="1"/>
    <col min="47" max="47" width="8.54296875" customWidth="1"/>
    <col min="48" max="48" width="9.453125" style="9" customWidth="1"/>
    <col min="49" max="49" width="8" style="9" customWidth="1"/>
    <col min="50" max="50" width="7.1796875" style="1" customWidth="1"/>
    <col min="51" max="52" width="8.90625" style="1" customWidth="1"/>
    <col min="53" max="53" width="8.1796875" style="96" customWidth="1"/>
    <col min="54" max="54" width="8.08984375" style="1" customWidth="1"/>
    <col min="55" max="56" width="10.90625" style="1"/>
    <col min="58" max="58" width="14" customWidth="1"/>
    <col min="59" max="59" width="12.54296875" customWidth="1"/>
    <col min="60" max="60" width="10.90625" customWidth="1"/>
  </cols>
  <sheetData>
    <row r="1" spans="35:60">
      <c r="AI1" s="39"/>
      <c r="AJ1" s="39"/>
      <c r="AK1" s="39"/>
      <c r="AL1" s="39"/>
      <c r="AM1" s="39"/>
      <c r="AN1" s="39"/>
      <c r="AO1" s="39"/>
      <c r="AP1" s="100"/>
      <c r="AQ1" s="39"/>
      <c r="AR1" s="39"/>
      <c r="AS1" s="64"/>
      <c r="AT1" s="100"/>
      <c r="AU1" s="39"/>
      <c r="AV1" s="4"/>
      <c r="AW1" s="4"/>
      <c r="AX1" s="4"/>
      <c r="AY1" s="4"/>
      <c r="AZ1"/>
      <c r="BA1"/>
      <c r="BB1"/>
      <c r="BC1"/>
      <c r="BD1"/>
    </row>
    <row r="2" spans="35:60" s="126" customFormat="1" ht="31.8">
      <c r="AI2" s="144"/>
      <c r="AJ2" s="145" t="s">
        <v>461</v>
      </c>
      <c r="AK2" s="144"/>
      <c r="AL2" s="144"/>
      <c r="AM2" s="144"/>
      <c r="AN2" s="144"/>
      <c r="AO2" s="145" t="s">
        <v>502</v>
      </c>
      <c r="AP2" s="147"/>
      <c r="AQ2" s="147" t="str">
        <f>+År!B2</f>
        <v>Skålda purke</v>
      </c>
      <c r="AR2" s="144"/>
      <c r="AS2" s="151"/>
      <c r="AT2" s="144"/>
      <c r="AU2" s="150"/>
      <c r="AV2" s="4"/>
      <c r="AW2" s="4"/>
      <c r="AX2" s="4"/>
      <c r="AY2" s="4"/>
      <c r="AZ2" s="4"/>
      <c r="BA2"/>
      <c r="BB2"/>
      <c r="BC2"/>
      <c r="BD2"/>
      <c r="BE2"/>
      <c r="BF2"/>
      <c r="BG2"/>
      <c r="BH2"/>
    </row>
    <row r="3" spans="35:60">
      <c r="AI3" s="39"/>
      <c r="AJ3" s="39"/>
      <c r="AK3" s="39"/>
      <c r="AL3" s="39"/>
      <c r="AM3" s="39"/>
      <c r="AN3" s="39"/>
      <c r="AO3" s="39"/>
      <c r="AP3" s="100"/>
      <c r="AQ3" s="39"/>
      <c r="AR3" s="39"/>
      <c r="AS3" s="64"/>
      <c r="AT3" s="100"/>
      <c r="AU3" s="39"/>
      <c r="AV3" s="4"/>
      <c r="AW3" s="4"/>
      <c r="AX3" s="4"/>
      <c r="AY3" s="4"/>
      <c r="AZ3"/>
      <c r="BA3"/>
      <c r="BB3"/>
      <c r="BC3"/>
      <c r="BD3"/>
    </row>
    <row r="4" spans="35:60">
      <c r="AI4" s="39"/>
      <c r="AJ4" s="39"/>
      <c r="AK4" s="39"/>
      <c r="AL4" s="39"/>
      <c r="AM4" s="39"/>
      <c r="AN4" s="39"/>
      <c r="AO4" s="39"/>
      <c r="AP4" s="100"/>
      <c r="AQ4" s="39"/>
      <c r="AR4" s="39"/>
      <c r="AS4" s="64"/>
      <c r="AT4" s="100"/>
      <c r="AU4" s="39"/>
      <c r="AV4" s="4"/>
      <c r="AW4" s="4"/>
      <c r="AX4" s="4"/>
      <c r="AY4" s="4"/>
      <c r="AZ4"/>
      <c r="BA4"/>
      <c r="BB4"/>
      <c r="BC4"/>
      <c r="BD4"/>
    </row>
    <row r="5" spans="35:60" s="137" customFormat="1" ht="19.8">
      <c r="AI5" s="157"/>
      <c r="AJ5" s="157"/>
      <c r="AK5" s="157"/>
      <c r="AL5" s="157"/>
      <c r="AM5" s="142" t="s">
        <v>8</v>
      </c>
      <c r="AN5" s="136">
        <f>+År!R2</f>
        <v>24</v>
      </c>
      <c r="AO5" s="157"/>
      <c r="AP5" s="157"/>
      <c r="AQ5" s="157"/>
      <c r="AR5" s="157"/>
      <c r="AS5" s="157"/>
      <c r="AT5" s="157"/>
      <c r="AU5" s="157"/>
      <c r="AV5" s="4"/>
      <c r="AW5" s="4"/>
      <c r="AX5" s="4"/>
      <c r="AY5" s="4"/>
      <c r="AZ5"/>
      <c r="BA5"/>
      <c r="BB5"/>
      <c r="BC5"/>
      <c r="BD5"/>
      <c r="BE5"/>
      <c r="BF5"/>
      <c r="BG5"/>
    </row>
    <row r="6" spans="35:60" ht="15.6">
      <c r="AI6" s="45"/>
      <c r="AJ6" s="45"/>
      <c r="AK6" s="39"/>
      <c r="AL6" s="39"/>
      <c r="AM6" s="39"/>
      <c r="AN6" s="39"/>
      <c r="AO6" s="39"/>
      <c r="AP6" s="100"/>
      <c r="AQ6" s="39"/>
      <c r="AR6" s="45"/>
      <c r="AS6" s="64"/>
      <c r="AT6" s="100"/>
      <c r="AU6" s="39"/>
      <c r="AV6" s="4"/>
      <c r="AW6" s="4"/>
      <c r="AX6" s="4"/>
      <c r="AY6" s="4"/>
      <c r="AZ6"/>
      <c r="BA6"/>
      <c r="BB6"/>
      <c r="BC6"/>
      <c r="BD6"/>
      <c r="BH6" s="5"/>
    </row>
    <row r="7" spans="35:60" ht="15.6">
      <c r="AI7" s="45"/>
      <c r="AJ7" s="45"/>
      <c r="AK7" s="39"/>
      <c r="AL7" s="39"/>
      <c r="AM7" s="39"/>
      <c r="AN7" s="39"/>
      <c r="AO7" s="39"/>
      <c r="AP7" s="100"/>
      <c r="AQ7" s="39"/>
      <c r="AR7" s="45"/>
      <c r="AS7" s="64"/>
      <c r="AT7" s="100"/>
      <c r="AU7" s="39"/>
      <c r="AV7" s="4"/>
      <c r="AW7" s="4"/>
      <c r="AX7" s="4"/>
      <c r="AY7" s="4"/>
      <c r="AZ7"/>
      <c r="BA7"/>
      <c r="BB7"/>
      <c r="BC7"/>
      <c r="BD7"/>
      <c r="BH7" s="5"/>
    </row>
    <row r="8" spans="35:60" ht="15.6">
      <c r="AI8" s="45"/>
      <c r="AJ8" s="45"/>
      <c r="AK8" s="39"/>
      <c r="AL8" s="39"/>
      <c r="AM8" s="39"/>
      <c r="AN8" s="39"/>
      <c r="AO8" s="39"/>
      <c r="AP8" s="100"/>
      <c r="AQ8" s="39"/>
      <c r="AR8" s="45"/>
      <c r="AS8" s="64"/>
      <c r="AT8" s="148" t="s">
        <v>3</v>
      </c>
      <c r="AU8" s="39"/>
      <c r="AV8" s="4"/>
      <c r="AW8" s="4"/>
      <c r="AX8" s="4"/>
      <c r="AY8" s="4"/>
      <c r="AZ8"/>
      <c r="BA8"/>
      <c r="BB8"/>
      <c r="BC8"/>
      <c r="BD8"/>
      <c r="BH8" s="5"/>
    </row>
    <row r="9" spans="35:60" ht="15.6">
      <c r="AI9" s="39"/>
      <c r="AJ9" s="39"/>
      <c r="AK9" s="39"/>
      <c r="AL9" s="39"/>
      <c r="AM9" s="34" t="s">
        <v>3</v>
      </c>
      <c r="AN9" s="39"/>
      <c r="AO9" s="72" t="s">
        <v>3</v>
      </c>
      <c r="AP9" s="100"/>
      <c r="AQ9" s="39"/>
      <c r="AR9" s="45"/>
      <c r="AS9" s="72" t="s">
        <v>18</v>
      </c>
      <c r="AT9" s="95" t="s">
        <v>11</v>
      </c>
      <c r="AU9" s="39"/>
      <c r="AV9" s="4"/>
      <c r="AW9" s="4"/>
      <c r="AX9" s="4"/>
      <c r="AY9" s="4"/>
      <c r="AZ9"/>
      <c r="BA9"/>
      <c r="BB9"/>
      <c r="BC9"/>
      <c r="BD9"/>
    </row>
    <row r="10" spans="35:60" ht="15.6">
      <c r="AI10" s="39"/>
      <c r="AJ10" s="39"/>
      <c r="AK10" s="39"/>
      <c r="AL10" s="39"/>
      <c r="AM10" s="34" t="s">
        <v>526</v>
      </c>
      <c r="AN10" s="72" t="s">
        <v>3</v>
      </c>
      <c r="AO10" s="72" t="s">
        <v>482</v>
      </c>
      <c r="AP10" s="95" t="s">
        <v>3</v>
      </c>
      <c r="AQ10" s="78" t="s">
        <v>18</v>
      </c>
      <c r="AR10" s="78" t="s">
        <v>476</v>
      </c>
      <c r="AS10" s="72" t="s">
        <v>480</v>
      </c>
      <c r="AT10" s="95" t="s">
        <v>533</v>
      </c>
      <c r="AU10" s="39"/>
      <c r="AV10" s="4"/>
      <c r="AW10" s="52"/>
      <c r="AY10" s="5"/>
      <c r="AZ10"/>
      <c r="BA10"/>
      <c r="BB10"/>
      <c r="BC10"/>
      <c r="BD10"/>
    </row>
    <row r="11" spans="35:60" ht="15.6">
      <c r="AI11" s="39"/>
      <c r="AJ11" s="45" t="s">
        <v>63</v>
      </c>
      <c r="AK11" s="45" t="s">
        <v>462</v>
      </c>
      <c r="AL11" s="42"/>
      <c r="AM11" s="34" t="s">
        <v>505</v>
      </c>
      <c r="AN11" s="72" t="s">
        <v>11</v>
      </c>
      <c r="AO11" s="72" t="s">
        <v>475</v>
      </c>
      <c r="AP11" s="95" t="s">
        <v>444</v>
      </c>
      <c r="AQ11" s="78" t="s">
        <v>475</v>
      </c>
      <c r="AR11" s="78" t="s">
        <v>478</v>
      </c>
      <c r="AS11" s="72" t="s">
        <v>477</v>
      </c>
      <c r="AT11" s="95" t="s">
        <v>540</v>
      </c>
      <c r="AU11" s="39"/>
      <c r="AV11" s="4"/>
      <c r="AW11" s="52"/>
      <c r="AY11" s="5"/>
      <c r="AZ11"/>
      <c r="BA11"/>
      <c r="BB11"/>
      <c r="BC11"/>
      <c r="BD11"/>
    </row>
    <row r="12" spans="35:60" ht="15.6">
      <c r="AI12" s="39"/>
      <c r="AJ12" s="47">
        <f>+'Ark1'!C3908</f>
        <v>2024</v>
      </c>
      <c r="AK12" s="47">
        <f>+'Ark1'!N3908</f>
        <v>70</v>
      </c>
      <c r="AL12" s="48" t="s">
        <v>509</v>
      </c>
      <c r="AM12" s="47">
        <f>+'Ark1'!Q3908</f>
        <v>11</v>
      </c>
      <c r="AN12" s="199">
        <f>+'Ark1'!R3908</f>
        <v>13</v>
      </c>
      <c r="AO12" s="65">
        <f>+'Ark1'!S3908</f>
        <v>13</v>
      </c>
      <c r="AP12" s="101">
        <f>+'Ark1'!T3908</f>
        <v>9.2178969013684997E-2</v>
      </c>
      <c r="AQ12" s="201">
        <f>+'Ark1'!W3908</f>
        <v>62</v>
      </c>
      <c r="AR12" s="49">
        <f>+'Ark1'!AB3908</f>
        <v>4.803844614152613</v>
      </c>
      <c r="AS12" s="199">
        <f>+'Ark1'!Y3908</f>
        <v>75.638461538461556</v>
      </c>
      <c r="AT12" s="101">
        <f t="shared" ref="AT12:AT75" si="0">+AN12/AM12</f>
        <v>1.1818181818181819</v>
      </c>
      <c r="AU12" s="39"/>
      <c r="AV12" s="4"/>
      <c r="AW12" s="52"/>
      <c r="AY12" s="5"/>
      <c r="AZ12"/>
      <c r="BA12"/>
      <c r="BB12"/>
      <c r="BC12"/>
      <c r="BD12"/>
    </row>
    <row r="13" spans="35:60" ht="15.6">
      <c r="AI13" s="39"/>
      <c r="AJ13" s="47">
        <f>+'Ark1'!C3909</f>
        <v>2024</v>
      </c>
      <c r="AK13" s="47">
        <f>+'Ark1'!N3909</f>
        <v>80</v>
      </c>
      <c r="AL13" s="48" t="s">
        <v>510</v>
      </c>
      <c r="AM13" s="47">
        <f>+'Ark1'!Q3909</f>
        <v>36</v>
      </c>
      <c r="AN13" s="199">
        <f>+'Ark1'!R3909</f>
        <v>61</v>
      </c>
      <c r="AO13" s="65">
        <f>+'Ark1'!S3909</f>
        <v>61</v>
      </c>
      <c r="AP13" s="101">
        <f>+'Ark1'!T3909</f>
        <v>0.43253208537190674</v>
      </c>
      <c r="AQ13" s="201">
        <f>+'Ark1'!W3909</f>
        <v>62.032786885245905</v>
      </c>
      <c r="AR13" s="49">
        <f>+'Ark1'!AB3909</f>
        <v>3.9379082952078543</v>
      </c>
      <c r="AS13" s="199">
        <f>+'Ark1'!Y3909</f>
        <v>86.406557377049182</v>
      </c>
      <c r="AT13" s="101">
        <f t="shared" si="0"/>
        <v>1.6944444444444444</v>
      </c>
      <c r="AU13" s="39"/>
      <c r="AV13" s="4"/>
      <c r="AW13" s="52"/>
      <c r="AY13" s="5"/>
      <c r="AZ13"/>
      <c r="BA13"/>
      <c r="BB13"/>
      <c r="BC13"/>
      <c r="BD13"/>
    </row>
    <row r="14" spans="35:60" ht="15.6">
      <c r="AI14" s="39"/>
      <c r="AJ14" s="47">
        <f>+'Ark1'!C3910</f>
        <v>2024</v>
      </c>
      <c r="AK14" s="47">
        <f>+'Ark1'!N3910</f>
        <v>90</v>
      </c>
      <c r="AL14" s="48" t="s">
        <v>511</v>
      </c>
      <c r="AM14" s="47">
        <f>+'Ark1'!Q3910</f>
        <v>77</v>
      </c>
      <c r="AN14" s="199">
        <f>+'Ark1'!R3910</f>
        <v>214</v>
      </c>
      <c r="AO14" s="65">
        <f>+'Ark1'!S3910</f>
        <v>213</v>
      </c>
      <c r="AP14" s="101">
        <f>+'Ark1'!T3910</f>
        <v>1.517407643763738</v>
      </c>
      <c r="AQ14" s="201">
        <f>+'Ark1'!W3910</f>
        <v>61.906103286384962</v>
      </c>
      <c r="AR14" s="49">
        <f>+'Ark1'!AB3910</f>
        <v>3.147487309731186</v>
      </c>
      <c r="AS14" s="199">
        <f>+'Ark1'!Y3910</f>
        <v>95.757943925233619</v>
      </c>
      <c r="AT14" s="101">
        <f t="shared" si="0"/>
        <v>2.779220779220779</v>
      </c>
      <c r="AU14" s="39"/>
      <c r="AV14" s="4"/>
      <c r="AW14" s="52"/>
      <c r="AY14" s="5"/>
      <c r="AZ14"/>
      <c r="BA14"/>
      <c r="BB14"/>
      <c r="BC14"/>
      <c r="BD14"/>
    </row>
    <row r="15" spans="35:60" ht="15.6">
      <c r="AI15" s="39"/>
      <c r="AJ15" s="47">
        <f>+'Ark1'!C3911</f>
        <v>2024</v>
      </c>
      <c r="AK15" s="47">
        <f>+'Ark1'!N3911</f>
        <v>100</v>
      </c>
      <c r="AL15" s="48" t="s">
        <v>486</v>
      </c>
      <c r="AM15" s="47">
        <f>+'Ark1'!Q3911</f>
        <v>140</v>
      </c>
      <c r="AN15" s="199">
        <f>+'Ark1'!R3911</f>
        <v>549</v>
      </c>
      <c r="AO15" s="65">
        <f>+'Ark1'!S3911</f>
        <v>546</v>
      </c>
      <c r="AP15" s="101">
        <f>+'Ark1'!T3911</f>
        <v>3.8927887683471591</v>
      </c>
      <c r="AQ15" s="201">
        <f>+'Ark1'!W3911</f>
        <v>61.965201465201488</v>
      </c>
      <c r="AR15" s="49">
        <f>+'Ark1'!AB3911</f>
        <v>0</v>
      </c>
      <c r="AS15" s="199">
        <f>+'Ark1'!Y3911</f>
        <v>104.68816029143893</v>
      </c>
      <c r="AT15" s="101">
        <f t="shared" si="0"/>
        <v>3.9214285714285713</v>
      </c>
      <c r="AU15" s="39"/>
      <c r="AV15" s="4"/>
      <c r="AW15" s="52"/>
      <c r="AY15" s="5"/>
      <c r="AZ15"/>
      <c r="BA15" s="2"/>
      <c r="BB15" s="2"/>
      <c r="BC15" s="2"/>
      <c r="BD15"/>
    </row>
    <row r="16" spans="35:60" ht="15.6">
      <c r="AI16" s="39"/>
      <c r="AJ16" s="47">
        <f>+'Ark1'!C3912</f>
        <v>2024</v>
      </c>
      <c r="AK16" s="47">
        <f>+'Ark1'!N3912</f>
        <v>110</v>
      </c>
      <c r="AL16" s="48" t="s">
        <v>512</v>
      </c>
      <c r="AM16" s="47">
        <f>+'Ark1'!Q3912</f>
        <v>180</v>
      </c>
      <c r="AN16" s="199">
        <f>+'Ark1'!R3912</f>
        <v>889</v>
      </c>
      <c r="AO16" s="65">
        <f>+'Ark1'!S3912</f>
        <v>887</v>
      </c>
      <c r="AP16" s="101">
        <f>+'Ark1'!T3912</f>
        <v>6.30362334255123</v>
      </c>
      <c r="AQ16" s="201">
        <f>+'Ark1'!W3912</f>
        <v>61.418263810597523</v>
      </c>
      <c r="AR16" s="49">
        <f>+'Ark1'!AB3912</f>
        <v>3.0607940342018889</v>
      </c>
      <c r="AS16" s="199">
        <f>+'Ark1'!Y3912</f>
        <v>115.20101237345337</v>
      </c>
      <c r="AT16" s="101">
        <f t="shared" si="0"/>
        <v>4.9388888888888891</v>
      </c>
      <c r="AU16" s="39"/>
      <c r="AV16" s="4"/>
      <c r="AW16" s="52"/>
      <c r="AX16" s="11"/>
      <c r="AY16" s="5"/>
      <c r="AZ16"/>
      <c r="BA16" s="2"/>
      <c r="BB16" s="2"/>
      <c r="BC16" s="4"/>
      <c r="BD16" s="4"/>
      <c r="BE16" s="4"/>
    </row>
    <row r="17" spans="35:57" ht="15.6">
      <c r="AI17" s="39"/>
      <c r="AJ17" s="47">
        <f>+'Ark1'!C3913</f>
        <v>2024</v>
      </c>
      <c r="AK17" s="47">
        <f>+'Ark1'!N3913</f>
        <v>120</v>
      </c>
      <c r="AL17" s="48" t="s">
        <v>513</v>
      </c>
      <c r="AM17" s="47">
        <f>+'Ark1'!Q3913</f>
        <v>311</v>
      </c>
      <c r="AN17" s="199">
        <f>+'Ark1'!R3913</f>
        <v>1561</v>
      </c>
      <c r="AO17" s="65">
        <f>+'Ark1'!S3913</f>
        <v>1558</v>
      </c>
      <c r="AP17" s="101">
        <f>+'Ark1'!T3913</f>
        <v>11.068566971566332</v>
      </c>
      <c r="AQ17" s="201">
        <f>+'Ark1'!W3913</f>
        <v>60.189345314505779</v>
      </c>
      <c r="AR17" s="49">
        <f>+'Ark1'!AB3913</f>
        <v>3.6560343784304128</v>
      </c>
      <c r="AS17" s="199">
        <f>+'Ark1'!Y3913</f>
        <v>125.37764253683537</v>
      </c>
      <c r="AT17" s="101">
        <f t="shared" si="0"/>
        <v>5.019292604501608</v>
      </c>
      <c r="AU17" s="39"/>
      <c r="AV17" s="4"/>
      <c r="AW17" s="52"/>
      <c r="AY17" s="5"/>
      <c r="AZ17"/>
      <c r="BA17"/>
      <c r="BB17"/>
      <c r="BC17"/>
      <c r="BD17"/>
    </row>
    <row r="18" spans="35:57" ht="15.6">
      <c r="AI18" s="39"/>
      <c r="AJ18" s="47">
        <f>+'Ark1'!C3914</f>
        <v>2024</v>
      </c>
      <c r="AK18" s="47">
        <f>+'Ark1'!N3914</f>
        <v>130</v>
      </c>
      <c r="AL18" s="48" t="s">
        <v>514</v>
      </c>
      <c r="AM18" s="47">
        <f>+'Ark1'!Q3914</f>
        <v>346</v>
      </c>
      <c r="AN18" s="199">
        <f>+'Ark1'!R3914</f>
        <v>1947</v>
      </c>
      <c r="AO18" s="65">
        <f>+'Ark1'!S3914</f>
        <v>1943</v>
      </c>
      <c r="AP18" s="101">
        <f>+'Ark1'!T3914</f>
        <v>13.805573282280371</v>
      </c>
      <c r="AQ18" s="201">
        <f>+'Ark1'!W3914</f>
        <v>59.771487390633027</v>
      </c>
      <c r="AR18" s="49">
        <f>+'Ark1'!AB3914</f>
        <v>3.9277140847796113</v>
      </c>
      <c r="AS18" s="199">
        <f>+'Ark1'!Y3914</f>
        <v>134.59661016949164</v>
      </c>
      <c r="AT18" s="101">
        <f t="shared" si="0"/>
        <v>5.6271676300578033</v>
      </c>
      <c r="AU18" s="39"/>
      <c r="AV18" s="4"/>
      <c r="AW18" s="52"/>
      <c r="AY18" s="5"/>
      <c r="AZ18"/>
      <c r="BA18"/>
      <c r="BB18"/>
      <c r="BC18"/>
      <c r="BD18"/>
    </row>
    <row r="19" spans="35:57" ht="15.6">
      <c r="AI19" s="39"/>
      <c r="AJ19" s="47">
        <f>+'Ark1'!C3915</f>
        <v>2024</v>
      </c>
      <c r="AK19" s="47">
        <f>+'Ark1'!N3915</f>
        <v>140</v>
      </c>
      <c r="AL19" s="48" t="s">
        <v>515</v>
      </c>
      <c r="AM19" s="47">
        <f>+'Ark1'!Q3915</f>
        <v>310</v>
      </c>
      <c r="AN19" s="199">
        <f>+'Ark1'!R3915</f>
        <v>1736</v>
      </c>
      <c r="AO19" s="65">
        <f>+'Ark1'!S3915</f>
        <v>1733</v>
      </c>
      <c r="AP19" s="101">
        <f>+'Ark1'!T3915</f>
        <v>12.309437708289016</v>
      </c>
      <c r="AQ19" s="201">
        <f>+'Ark1'!W3915</f>
        <v>59.638776687824603</v>
      </c>
      <c r="AR19" s="49">
        <f>+'Ark1'!AB3915</f>
        <v>4.3004498085014884</v>
      </c>
      <c r="AS19" s="199">
        <f>+'Ark1'!Y3915</f>
        <v>144.84648617511525</v>
      </c>
      <c r="AT19" s="101">
        <f t="shared" si="0"/>
        <v>5.6</v>
      </c>
      <c r="AU19" s="39"/>
      <c r="AV19" s="4"/>
      <c r="AW19" s="52"/>
      <c r="AY19" s="5"/>
      <c r="AZ19"/>
      <c r="BA19" s="2"/>
      <c r="BB19" s="2"/>
      <c r="BC19" s="2"/>
      <c r="BD19"/>
    </row>
    <row r="20" spans="35:57" ht="15.6">
      <c r="AI20" s="39"/>
      <c r="AJ20" s="47">
        <f>+'Ark1'!C3916</f>
        <v>2024</v>
      </c>
      <c r="AK20" s="47">
        <f>+'Ark1'!N3916</f>
        <v>150</v>
      </c>
      <c r="AL20" s="48" t="s">
        <v>516</v>
      </c>
      <c r="AM20" s="47">
        <f>+'Ark1'!Q3916</f>
        <v>285</v>
      </c>
      <c r="AN20" s="199">
        <f>+'Ark1'!R3916</f>
        <v>1637</v>
      </c>
      <c r="AO20" s="65">
        <f>+'Ark1'!S3916</f>
        <v>1636</v>
      </c>
      <c r="AP20" s="101">
        <f>+'Ark1'!T3916</f>
        <v>11.60745940580018</v>
      </c>
      <c r="AQ20" s="201">
        <f>+'Ark1'!W3916</f>
        <v>59.216381418092901</v>
      </c>
      <c r="AR20" s="49">
        <f>+'Ark1'!AB3916</f>
        <v>4.4365536098147098</v>
      </c>
      <c r="AS20" s="199">
        <f>+'Ark1'!Y3916</f>
        <v>154.8814905314602</v>
      </c>
      <c r="AT20" s="101">
        <f t="shared" si="0"/>
        <v>5.7438596491228067</v>
      </c>
      <c r="AU20" s="39"/>
      <c r="AV20" s="4"/>
      <c r="AW20" s="52"/>
      <c r="AY20" s="5"/>
      <c r="AZ20"/>
      <c r="BA20" s="2"/>
      <c r="BB20" s="2"/>
      <c r="BC20" s="2"/>
      <c r="BD20"/>
    </row>
    <row r="21" spans="35:57" ht="15.6">
      <c r="AI21" s="39"/>
      <c r="AJ21" s="47">
        <f>+'Ark1'!C3917</f>
        <v>2024</v>
      </c>
      <c r="AK21" s="47">
        <f>+'Ark1'!N3917</f>
        <v>160</v>
      </c>
      <c r="AL21" s="48" t="s">
        <v>517</v>
      </c>
      <c r="AM21" s="47">
        <f>+'Ark1'!Q3917</f>
        <v>278</v>
      </c>
      <c r="AN21" s="199">
        <f>+'Ark1'!R3917</f>
        <v>1467</v>
      </c>
      <c r="AO21" s="65">
        <f>+'Ark1'!S3917</f>
        <v>1464</v>
      </c>
      <c r="AP21" s="101">
        <f>+'Ark1'!T3917</f>
        <v>10.40204211869815</v>
      </c>
      <c r="AQ21" s="201">
        <f>+'Ark1'!W3917</f>
        <v>58.967213114754095</v>
      </c>
      <c r="AR21" s="49">
        <f>+'Ark1'!AB3917</f>
        <v>4.7274360700185492</v>
      </c>
      <c r="AS21" s="199">
        <f>+'Ark1'!Y3917</f>
        <v>164.54546693933227</v>
      </c>
      <c r="AT21" s="101">
        <f t="shared" si="0"/>
        <v>5.2769784172661867</v>
      </c>
      <c r="AU21" s="39"/>
      <c r="AV21" s="4"/>
      <c r="AW21" s="52"/>
      <c r="AY21" s="5"/>
      <c r="AZ21"/>
      <c r="BA21" s="2"/>
      <c r="BB21" s="2"/>
      <c r="BC21" s="2"/>
      <c r="BD21"/>
    </row>
    <row r="22" spans="35:57" ht="15.6">
      <c r="AI22" s="39"/>
      <c r="AJ22" s="47">
        <f>+'Ark1'!C3918</f>
        <v>2024</v>
      </c>
      <c r="AK22" s="47">
        <f>+'Ark1'!N3918</f>
        <v>170</v>
      </c>
      <c r="AL22" s="48" t="s">
        <v>518</v>
      </c>
      <c r="AM22" s="47">
        <f>+'Ark1'!Q3918</f>
        <v>272</v>
      </c>
      <c r="AN22" s="199">
        <f>+'Ark1'!R3918</f>
        <v>1279</v>
      </c>
      <c r="AO22" s="65">
        <f>+'Ark1'!S3918</f>
        <v>1277</v>
      </c>
      <c r="AP22" s="101">
        <f>+'Ark1'!T3918</f>
        <v>9.06899241296178</v>
      </c>
      <c r="AQ22" s="201">
        <f>+'Ark1'!W3918</f>
        <v>58.240407204385278</v>
      </c>
      <c r="AR22" s="49">
        <f>+'Ark1'!AB3918</f>
        <v>4.6125696458552179</v>
      </c>
      <c r="AS22" s="199">
        <f>+'Ark1'!Y3918</f>
        <v>174.5451915559031</v>
      </c>
      <c r="AT22" s="101">
        <f t="shared" si="0"/>
        <v>4.7022058823529411</v>
      </c>
      <c r="AU22" s="39"/>
      <c r="AV22" s="4"/>
      <c r="AW22" s="52"/>
      <c r="AY22" s="5"/>
      <c r="AZ22"/>
      <c r="BA22" s="2"/>
      <c r="BB22" s="2"/>
      <c r="BC22" s="2"/>
      <c r="BD22"/>
    </row>
    <row r="23" spans="35:57" ht="15.6">
      <c r="AI23" s="39"/>
      <c r="AJ23" s="47">
        <f>+'Ark1'!C3919</f>
        <v>2024</v>
      </c>
      <c r="AK23" s="47">
        <f>+'Ark1'!N3919</f>
        <v>180</v>
      </c>
      <c r="AL23" s="48" t="s">
        <v>519</v>
      </c>
      <c r="AM23" s="47">
        <f>+'Ark1'!Q3919</f>
        <v>256</v>
      </c>
      <c r="AN23" s="199">
        <f>+'Ark1'!R3919</f>
        <v>1012</v>
      </c>
      <c r="AO23" s="65">
        <f>+'Ark1'!S3919</f>
        <v>1011</v>
      </c>
      <c r="AP23" s="101">
        <f>+'Ark1'!T3919</f>
        <v>7.1757782032191759</v>
      </c>
      <c r="AQ23" s="201">
        <f>+'Ark1'!W3919</f>
        <v>57.917903066271002</v>
      </c>
      <c r="AR23" s="49">
        <f>+'Ark1'!AB3919</f>
        <v>4.5960661322148439</v>
      </c>
      <c r="AS23" s="199">
        <f>+'Ark1'!Y3919</f>
        <v>184.55069169960464</v>
      </c>
      <c r="AT23" s="101">
        <f t="shared" si="0"/>
        <v>3.953125</v>
      </c>
      <c r="AU23" s="39"/>
      <c r="AV23" s="4"/>
      <c r="AW23" s="52"/>
      <c r="AY23" s="5"/>
      <c r="AZ23"/>
      <c r="BA23" s="2"/>
      <c r="BB23" s="2"/>
      <c r="BC23" s="2"/>
      <c r="BD23"/>
    </row>
    <row r="24" spans="35:57" ht="15.6">
      <c r="AI24" s="39"/>
      <c r="AJ24" s="47">
        <f>+'Ark1'!C3920</f>
        <v>2024</v>
      </c>
      <c r="AK24" s="47">
        <f>+'Ark1'!N3920</f>
        <v>190</v>
      </c>
      <c r="AL24" s="48" t="s">
        <v>520</v>
      </c>
      <c r="AM24" s="47">
        <f>+'Ark1'!Q3920</f>
        <v>204</v>
      </c>
      <c r="AN24" s="199">
        <f>+'Ark1'!R3920</f>
        <v>666</v>
      </c>
      <c r="AO24" s="65">
        <f>+'Ark1'!S3920</f>
        <v>663</v>
      </c>
      <c r="AP24" s="101">
        <f>+'Ark1'!T3920</f>
        <v>4.722399489470325</v>
      </c>
      <c r="AQ24" s="201">
        <f>+'Ark1'!W3920</f>
        <v>57.179487179487197</v>
      </c>
      <c r="AR24" s="49">
        <f>+'Ark1'!AB3920</f>
        <v>4.5747752585373158</v>
      </c>
      <c r="AS24" s="199">
        <f>+'Ark1'!Y3920</f>
        <v>194.06561561561563</v>
      </c>
      <c r="AT24" s="101">
        <f t="shared" si="0"/>
        <v>3.2647058823529411</v>
      </c>
      <c r="AU24" s="39"/>
      <c r="AV24" s="4"/>
      <c r="AW24" s="52"/>
      <c r="AX24" s="11"/>
      <c r="AY24" s="5"/>
      <c r="AZ24"/>
      <c r="BA24" s="2"/>
      <c r="BB24" s="2"/>
      <c r="BC24" s="4"/>
      <c r="BD24" s="4"/>
      <c r="BE24" s="4"/>
    </row>
    <row r="25" spans="35:57" ht="15.6">
      <c r="AI25" s="39"/>
      <c r="AJ25" s="47">
        <f>+'Ark1'!C3921</f>
        <v>2024</v>
      </c>
      <c r="AK25" s="47">
        <f>+'Ark1'!N3921</f>
        <v>200</v>
      </c>
      <c r="AL25" s="48" t="s">
        <v>521</v>
      </c>
      <c r="AM25" s="47">
        <f>+'Ark1'!Q3921</f>
        <v>175</v>
      </c>
      <c r="AN25" s="199">
        <f>+'Ark1'!R3921</f>
        <v>431</v>
      </c>
      <c r="AO25" s="65">
        <f>+'Ark1'!S3921</f>
        <v>428</v>
      </c>
      <c r="AP25" s="101">
        <f>+'Ark1'!T3921</f>
        <v>3.0560873572998655</v>
      </c>
      <c r="AQ25" s="201">
        <f>+'Ark1'!W3921</f>
        <v>55.51635514018691</v>
      </c>
      <c r="AR25" s="49">
        <f>+'Ark1'!AB3921</f>
        <v>5.003943658311659</v>
      </c>
      <c r="AS25" s="199">
        <f>+'Ark1'!Y3921</f>
        <v>203.13225058004639</v>
      </c>
      <c r="AT25" s="101">
        <f t="shared" si="0"/>
        <v>2.4628571428571431</v>
      </c>
      <c r="AU25" s="39"/>
      <c r="AV25" s="4"/>
      <c r="AW25" s="52"/>
      <c r="AX25" s="11"/>
      <c r="AY25" s="5"/>
      <c r="AZ25"/>
      <c r="BA25" s="1"/>
      <c r="BC25" s="9"/>
      <c r="BD25" s="9"/>
      <c r="BE25" s="9"/>
    </row>
    <row r="26" spans="35:57" ht="15.6">
      <c r="AI26" s="39"/>
      <c r="AJ26" s="47">
        <f>+'Ark1'!C3922</f>
        <v>2024</v>
      </c>
      <c r="AK26" s="47">
        <f>+'Ark1'!N3922</f>
        <v>210</v>
      </c>
      <c r="AL26" s="48" t="s">
        <v>522</v>
      </c>
      <c r="AM26" s="47">
        <f>+'Ark1'!Q3922</f>
        <v>126</v>
      </c>
      <c r="AN26" s="199">
        <f>+'Ark1'!R3922</f>
        <v>293</v>
      </c>
      <c r="AO26" s="65">
        <f>+'Ark1'!S3922</f>
        <v>293</v>
      </c>
      <c r="AP26" s="101">
        <f>+'Ark1'!T3922</f>
        <v>2.077572147769978</v>
      </c>
      <c r="AQ26" s="201">
        <f>+'Ark1'!W3922</f>
        <v>54.566552901023883</v>
      </c>
      <c r="AR26" s="49">
        <f>+'Ark1'!AB3922</f>
        <v>4.9398954744403163</v>
      </c>
      <c r="AS26" s="199">
        <f>+'Ark1'!Y3922</f>
        <v>214.773037542662</v>
      </c>
      <c r="AT26" s="101">
        <f t="shared" si="0"/>
        <v>2.3253968253968256</v>
      </c>
      <c r="AU26" s="39"/>
      <c r="AV26" s="4"/>
      <c r="AW26" s="52"/>
      <c r="AX26" s="11"/>
      <c r="AY26" s="5"/>
      <c r="AZ26"/>
      <c r="BA26" s="1"/>
      <c r="BC26" s="9"/>
      <c r="BD26" s="9"/>
      <c r="BE26" s="9"/>
    </row>
    <row r="27" spans="35:57" ht="15.6">
      <c r="AI27" s="39"/>
      <c r="AJ27" s="47">
        <f>+'Ark1'!C3923</f>
        <v>2024</v>
      </c>
      <c r="AK27" s="47">
        <f>+'Ark1'!N3923</f>
        <v>220</v>
      </c>
      <c r="AL27" s="48" t="s">
        <v>523</v>
      </c>
      <c r="AM27" s="47">
        <f>+'Ark1'!Q3923</f>
        <v>82</v>
      </c>
      <c r="AN27" s="199">
        <f>+'Ark1'!R3923</f>
        <v>165</v>
      </c>
      <c r="AO27" s="65">
        <f>+'Ark1'!S3923</f>
        <v>165</v>
      </c>
      <c r="AP27" s="101">
        <f>+'Ark1'!T3923</f>
        <v>1.169963837481387</v>
      </c>
      <c r="AQ27" s="201">
        <f>+'Ark1'!W3923</f>
        <v>52.987878787878799</v>
      </c>
      <c r="AR27" s="49">
        <f>+'Ark1'!AB3923</f>
        <v>4.5792521273581448</v>
      </c>
      <c r="AS27" s="199">
        <f>+'Ark1'!Y3923</f>
        <v>224.76424242424247</v>
      </c>
      <c r="AT27" s="101">
        <f t="shared" si="0"/>
        <v>2.0121951219512195</v>
      </c>
      <c r="AU27" s="39"/>
      <c r="AV27" s="4"/>
      <c r="AW27" s="52"/>
      <c r="AX27" s="11"/>
      <c r="AY27" s="5"/>
      <c r="AZ27"/>
      <c r="BA27" s="1"/>
      <c r="BC27" s="9"/>
      <c r="BD27" s="9"/>
      <c r="BE27" s="9"/>
    </row>
    <row r="28" spans="35:57" ht="15.6">
      <c r="AI28" s="39"/>
      <c r="AJ28" s="47">
        <f>+'Ark1'!C3924</f>
        <v>2024</v>
      </c>
      <c r="AK28" s="47">
        <f>+'Ark1'!N3924</f>
        <v>230</v>
      </c>
      <c r="AL28" s="48" t="s">
        <v>524</v>
      </c>
      <c r="AM28" s="47">
        <f>+'Ark1'!Q3924</f>
        <v>82</v>
      </c>
      <c r="AN28" s="199">
        <f>+'Ark1'!R3924</f>
        <v>178</v>
      </c>
      <c r="AO28" s="65">
        <f>+'Ark1'!S3924</f>
        <v>178</v>
      </c>
      <c r="AP28" s="101">
        <f>+'Ark1'!T3924</f>
        <v>1.2621428064950722</v>
      </c>
      <c r="AQ28" s="201">
        <f>+'Ark1'!W3924</f>
        <v>50.831460674157313</v>
      </c>
      <c r="AR28" s="49">
        <f>+'Ark1'!AB3924</f>
        <v>5.2053040258242511</v>
      </c>
      <c r="AS28" s="199">
        <f>+'Ark1'!Y3924</f>
        <v>243.82640449438193</v>
      </c>
      <c r="AT28" s="101">
        <f t="shared" si="0"/>
        <v>2.1707317073170733</v>
      </c>
      <c r="AU28" s="39"/>
      <c r="AV28" s="4"/>
      <c r="AW28" s="52"/>
      <c r="AX28" s="5"/>
      <c r="AY28" s="5"/>
      <c r="AZ28"/>
      <c r="BA28" s="1"/>
      <c r="BC28" s="9"/>
      <c r="BD28" s="9"/>
      <c r="BE28" s="9"/>
    </row>
    <row r="29" spans="35:57" ht="15.6">
      <c r="AI29" s="39"/>
      <c r="AJ29" s="47">
        <f>+'Ark1'!C3925</f>
        <v>2023</v>
      </c>
      <c r="AK29" s="47">
        <f>+'Ark1'!N3925</f>
        <v>60</v>
      </c>
      <c r="AL29" s="48" t="s">
        <v>525</v>
      </c>
      <c r="AM29" s="47">
        <f>+'Ark1'!Q3925</f>
        <v>3</v>
      </c>
      <c r="AN29" s="199">
        <f>+'Ark1'!R3925</f>
        <v>3</v>
      </c>
      <c r="AO29" s="65">
        <f>+'Ark1'!S3925</f>
        <v>2</v>
      </c>
      <c r="AP29" s="101">
        <f>+'Ark1'!T3925</f>
        <v>2.0562028786840297E-2</v>
      </c>
      <c r="AQ29" s="201">
        <f>+'Ark1'!W3925</f>
        <v>62</v>
      </c>
      <c r="AR29" s="49">
        <f>+'Ark1'!AB3925</f>
        <v>3</v>
      </c>
      <c r="AS29" s="199">
        <f>+'Ark1'!Y3925</f>
        <v>43.866666666666681</v>
      </c>
      <c r="AT29" s="101">
        <f t="shared" si="0"/>
        <v>1</v>
      </c>
      <c r="AU29" s="39"/>
      <c r="AV29" s="4"/>
      <c r="AW29" s="52"/>
      <c r="AX29" s="5"/>
      <c r="AY29" s="5"/>
      <c r="AZ29"/>
      <c r="BA29" s="1"/>
      <c r="BC29" s="9"/>
      <c r="BD29" s="9"/>
      <c r="BE29" s="9"/>
    </row>
    <row r="30" spans="35:57" ht="15.6">
      <c r="AI30" s="39"/>
      <c r="AJ30">
        <f>+'Ark1'!C3926</f>
        <v>2023</v>
      </c>
      <c r="AK30">
        <f>+'Ark1'!N3926</f>
        <v>70</v>
      </c>
      <c r="AL30" s="3" t="s">
        <v>509</v>
      </c>
      <c r="AM30">
        <f>+'Ark1'!Q3926</f>
        <v>7</v>
      </c>
      <c r="AN30" s="9">
        <f>+'Ark1'!R3926</f>
        <v>8</v>
      </c>
      <c r="AO30" s="9">
        <f>+'Ark1'!S3926</f>
        <v>8</v>
      </c>
      <c r="AP30" s="96">
        <f>+'Ark1'!T3926</f>
        <v>5.4832076764907457E-2</v>
      </c>
      <c r="AQ30" s="1">
        <f>+'Ark1'!W3926</f>
        <v>62</v>
      </c>
      <c r="AR30" s="1">
        <f>+'Ark1'!AB3926</f>
        <v>4.9244289008980511</v>
      </c>
      <c r="AS30" s="9">
        <f>+'Ark1'!Y3926</f>
        <v>76.762499999999989</v>
      </c>
      <c r="AT30" s="96">
        <f t="shared" si="0"/>
        <v>1.1428571428571428</v>
      </c>
      <c r="AU30" s="39"/>
      <c r="AV30" s="4"/>
      <c r="AW30" s="52"/>
      <c r="AX30" s="5"/>
      <c r="AY30" s="5"/>
      <c r="AZ30"/>
      <c r="BA30" s="1"/>
      <c r="BC30" s="9"/>
      <c r="BD30" s="9"/>
      <c r="BE30" s="9"/>
    </row>
    <row r="31" spans="35:57" ht="15.6">
      <c r="AI31" s="39"/>
      <c r="AJ31">
        <f>+'Ark1'!C3927</f>
        <v>2023</v>
      </c>
      <c r="AK31">
        <f>+'Ark1'!N3927</f>
        <v>80</v>
      </c>
      <c r="AL31" s="3" t="s">
        <v>510</v>
      </c>
      <c r="AM31">
        <f>+'Ark1'!Q3927</f>
        <v>31</v>
      </c>
      <c r="AN31" s="9">
        <f>+'Ark1'!R3927</f>
        <v>40</v>
      </c>
      <c r="AO31" s="9">
        <f>+'Ark1'!S3927</f>
        <v>40</v>
      </c>
      <c r="AP31" s="96">
        <f>+'Ark1'!T3927</f>
        <v>0.27416038382453728</v>
      </c>
      <c r="AQ31" s="1">
        <f>+'Ark1'!W3927</f>
        <v>62.075000000000003</v>
      </c>
      <c r="AR31" s="1">
        <f>+'Ark1'!AB3927</f>
        <v>2.7512497160381231</v>
      </c>
      <c r="AS31" s="9">
        <f>+'Ark1'!Y3927</f>
        <v>86.635000000000019</v>
      </c>
      <c r="AT31" s="96">
        <f t="shared" si="0"/>
        <v>1.2903225806451613</v>
      </c>
      <c r="AU31" s="39"/>
      <c r="AV31" s="4"/>
      <c r="AW31" s="52"/>
      <c r="AX31" s="5"/>
      <c r="AY31" s="5"/>
      <c r="AZ31"/>
      <c r="BA31" s="1"/>
      <c r="BC31" s="9"/>
      <c r="BD31" s="9"/>
      <c r="BE31" s="9"/>
    </row>
    <row r="32" spans="35:57" ht="15.6">
      <c r="AI32" s="39"/>
      <c r="AJ32">
        <f>+'Ark1'!C3928</f>
        <v>2023</v>
      </c>
      <c r="AK32">
        <f>+'Ark1'!N3928</f>
        <v>90</v>
      </c>
      <c r="AL32" s="3" t="s">
        <v>511</v>
      </c>
      <c r="AM32">
        <f>+'Ark1'!Q3928</f>
        <v>77</v>
      </c>
      <c r="AN32" s="9">
        <f>+'Ark1'!R3928</f>
        <v>183</v>
      </c>
      <c r="AO32" s="9">
        <f>+'Ark1'!S3928</f>
        <v>183</v>
      </c>
      <c r="AP32" s="96">
        <f>+'Ark1'!T3928</f>
        <v>1.2542837559972579</v>
      </c>
      <c r="AQ32" s="1">
        <f>+'Ark1'!W3928</f>
        <v>62.229508196721305</v>
      </c>
      <c r="AR32" s="1">
        <f>+'Ark1'!AB3928</f>
        <v>2.8480274601673288</v>
      </c>
      <c r="AS32" s="9">
        <f>+'Ark1'!Y3928</f>
        <v>96.1426229508197</v>
      </c>
      <c r="AT32" s="96">
        <f t="shared" si="0"/>
        <v>2.3766233766233764</v>
      </c>
      <c r="AU32" s="39"/>
      <c r="AV32" s="4"/>
      <c r="AW32" s="52"/>
      <c r="AX32" s="5"/>
      <c r="AY32" s="5"/>
      <c r="AZ32"/>
      <c r="BA32" s="1"/>
      <c r="BC32" s="9"/>
      <c r="BD32" s="9"/>
      <c r="BE32" s="9"/>
    </row>
    <row r="33" spans="35:57" ht="15.6">
      <c r="AI33" s="39"/>
      <c r="AJ33">
        <f>+'Ark1'!C3929</f>
        <v>2023</v>
      </c>
      <c r="AK33">
        <f>+'Ark1'!N3929</f>
        <v>100</v>
      </c>
      <c r="AL33" s="3" t="s">
        <v>486</v>
      </c>
      <c r="AM33">
        <f>+'Ark1'!Q3929</f>
        <v>133</v>
      </c>
      <c r="AN33" s="9">
        <f>+'Ark1'!R3929</f>
        <v>458</v>
      </c>
      <c r="AO33" s="9">
        <f>+'Ark1'!S3929</f>
        <v>455</v>
      </c>
      <c r="AP33" s="96">
        <f>+'Ark1'!T3929</f>
        <v>3.1391363947909525</v>
      </c>
      <c r="AQ33" s="1">
        <f>+'Ark1'!W3929</f>
        <v>61.967032967032978</v>
      </c>
      <c r="AR33" s="1">
        <f>+'Ark1'!AB3929</f>
        <v>2.9518128140218121</v>
      </c>
      <c r="AS33" s="9">
        <f>+'Ark1'!Y3929</f>
        <v>105.00567685589525</v>
      </c>
      <c r="AT33" s="96">
        <f t="shared" si="0"/>
        <v>3.4436090225563909</v>
      </c>
      <c r="AU33" s="39"/>
      <c r="AV33" s="4"/>
      <c r="AW33" s="52"/>
      <c r="AX33" s="5"/>
      <c r="AY33" s="5"/>
      <c r="AZ33"/>
      <c r="BA33" s="1"/>
      <c r="BC33" s="9"/>
      <c r="BD33" s="9"/>
      <c r="BE33" s="9"/>
    </row>
    <row r="34" spans="35:57" ht="15.6">
      <c r="AI34" s="39"/>
      <c r="AJ34">
        <f>+'Ark1'!C3930</f>
        <v>2023</v>
      </c>
      <c r="AK34">
        <f>+'Ark1'!N3930</f>
        <v>110</v>
      </c>
      <c r="AL34" s="3" t="s">
        <v>512</v>
      </c>
      <c r="AM34">
        <f>+'Ark1'!Q3930</f>
        <v>196</v>
      </c>
      <c r="AN34" s="9">
        <f>+'Ark1'!R3930</f>
        <v>870</v>
      </c>
      <c r="AO34" s="9">
        <f>+'Ark1'!S3930</f>
        <v>869</v>
      </c>
      <c r="AP34" s="96">
        <f>+'Ark1'!T3930</f>
        <v>5.9629883481836892</v>
      </c>
      <c r="AQ34" s="1">
        <f>+'Ark1'!W3930</f>
        <v>61.654775604142706</v>
      </c>
      <c r="AR34" s="1">
        <f>+'Ark1'!AB3930</f>
        <v>3.419707435255559</v>
      </c>
      <c r="AS34" s="9">
        <f>+'Ark1'!Y3930</f>
        <v>115.54425287356324</v>
      </c>
      <c r="AT34" s="96">
        <f t="shared" si="0"/>
        <v>4.4387755102040813</v>
      </c>
      <c r="AU34" s="39"/>
      <c r="AV34" s="4"/>
      <c r="AW34" s="52"/>
      <c r="AX34" s="5"/>
      <c r="AY34" s="5"/>
      <c r="AZ34"/>
      <c r="BA34" s="1"/>
      <c r="BC34" s="9"/>
      <c r="BD34" s="9"/>
      <c r="BE34" s="9"/>
    </row>
    <row r="35" spans="35:57" ht="15.6">
      <c r="AI35" s="39"/>
      <c r="AJ35">
        <f>+'Ark1'!C3931</f>
        <v>2023</v>
      </c>
      <c r="AK35">
        <f>+'Ark1'!N3931</f>
        <v>120</v>
      </c>
      <c r="AL35" s="3" t="s">
        <v>513</v>
      </c>
      <c r="AM35">
        <f>+'Ark1'!Q3931</f>
        <v>341</v>
      </c>
      <c r="AN35" s="9">
        <f>+'Ark1'!R3931</f>
        <v>1724</v>
      </c>
      <c r="AO35" s="9">
        <f>+'Ark1'!S3931</f>
        <v>1721</v>
      </c>
      <c r="AP35" s="96">
        <f>+'Ark1'!T3931</f>
        <v>11.81631254283756</v>
      </c>
      <c r="AQ35" s="1">
        <f>+'Ark1'!W3931</f>
        <v>60.206275421266703</v>
      </c>
      <c r="AR35" s="1">
        <f>+'Ark1'!AB3931</f>
        <v>3.764398831439693</v>
      </c>
      <c r="AS35" s="9">
        <f>+'Ark1'!Y3931</f>
        <v>125.3951856148491</v>
      </c>
      <c r="AT35" s="96">
        <f t="shared" si="0"/>
        <v>5.0557184750733137</v>
      </c>
      <c r="AU35" s="39"/>
      <c r="AV35" s="4"/>
      <c r="AW35" s="52"/>
      <c r="AX35" s="5"/>
      <c r="AY35" s="5"/>
      <c r="AZ35"/>
      <c r="BA35" s="11"/>
      <c r="BB35" s="11"/>
      <c r="BC35" s="9"/>
      <c r="BD35" s="9"/>
      <c r="BE35" s="9"/>
    </row>
    <row r="36" spans="35:57" ht="16.5" customHeight="1">
      <c r="AI36" s="39"/>
      <c r="AJ36">
        <f>+'Ark1'!C3932</f>
        <v>2023</v>
      </c>
      <c r="AK36">
        <f>+'Ark1'!N3932</f>
        <v>130</v>
      </c>
      <c r="AL36" s="3" t="s">
        <v>514</v>
      </c>
      <c r="AM36">
        <f>+'Ark1'!Q3932</f>
        <v>377</v>
      </c>
      <c r="AN36" s="9">
        <f>+'Ark1'!R3932</f>
        <v>2026</v>
      </c>
      <c r="AO36" s="9">
        <f>+'Ark1'!S3932</f>
        <v>2024</v>
      </c>
      <c r="AP36" s="96">
        <f>+'Ark1'!T3932</f>
        <v>13.886223440712817</v>
      </c>
      <c r="AQ36" s="1">
        <f>+'Ark1'!W3932</f>
        <v>59.821146245059289</v>
      </c>
      <c r="AR36" s="1">
        <f>+'Ark1'!AB3932</f>
        <v>4.052719219668913</v>
      </c>
      <c r="AS36" s="9">
        <f>+'Ark1'!Y3932</f>
        <v>134.89368213228056</v>
      </c>
      <c r="AT36" s="96">
        <f t="shared" si="0"/>
        <v>5.3740053050397876</v>
      </c>
      <c r="AU36" s="39"/>
      <c r="AV36" s="4"/>
      <c r="AW36" s="52"/>
      <c r="AX36" s="5"/>
      <c r="AY36" s="5"/>
      <c r="AZ36"/>
      <c r="BA36" s="11"/>
      <c r="BB36" s="11"/>
      <c r="BC36" s="9"/>
      <c r="BD36" s="9"/>
      <c r="BE36" s="9"/>
    </row>
    <row r="37" spans="35:57" ht="16.5" customHeight="1">
      <c r="AI37" s="39"/>
      <c r="AJ37">
        <f>+'Ark1'!C3933</f>
        <v>2023</v>
      </c>
      <c r="AK37">
        <f>+'Ark1'!N3933</f>
        <v>140</v>
      </c>
      <c r="AL37" s="3" t="s">
        <v>515</v>
      </c>
      <c r="AM37">
        <f>+'Ark1'!Q3933</f>
        <v>323</v>
      </c>
      <c r="AN37" s="9">
        <f>+'Ark1'!R3933</f>
        <v>1925</v>
      </c>
      <c r="AO37" s="9">
        <f>+'Ark1'!S3933</f>
        <v>1922</v>
      </c>
      <c r="AP37" s="96">
        <f>+'Ark1'!T3933</f>
        <v>13.193968471555859</v>
      </c>
      <c r="AQ37" s="1">
        <f>+'Ark1'!W3933</f>
        <v>59.895941727367322</v>
      </c>
      <c r="AR37" s="1">
        <f>+'Ark1'!AB3933</f>
        <v>4.2066290004079212</v>
      </c>
      <c r="AS37" s="9">
        <f>+'Ark1'!Y3933</f>
        <v>144.70363636363652</v>
      </c>
      <c r="AT37" s="96">
        <f t="shared" si="0"/>
        <v>5.9597523219814246</v>
      </c>
      <c r="AU37" s="39"/>
      <c r="AV37" s="4"/>
      <c r="AW37" s="51"/>
      <c r="AX37" s="5"/>
      <c r="AY37" s="5"/>
      <c r="AZ37"/>
      <c r="BA37" s="11"/>
      <c r="BB37" s="11"/>
      <c r="BC37" s="9"/>
      <c r="BD37" s="9"/>
      <c r="BE37" s="9"/>
    </row>
    <row r="38" spans="35:57">
      <c r="AI38" s="39"/>
      <c r="AJ38">
        <f>+'Ark1'!C3934</f>
        <v>2023</v>
      </c>
      <c r="AK38">
        <f>+'Ark1'!N3934</f>
        <v>150</v>
      </c>
      <c r="AL38" s="3" t="s">
        <v>516</v>
      </c>
      <c r="AM38">
        <f>+'Ark1'!Q3934</f>
        <v>302</v>
      </c>
      <c r="AN38" s="9">
        <f>+'Ark1'!R3934</f>
        <v>1656</v>
      </c>
      <c r="AO38" s="9">
        <f>+'Ark1'!S3934</f>
        <v>1655</v>
      </c>
      <c r="AP38" s="96">
        <f>+'Ark1'!T3934</f>
        <v>11.350239890335844</v>
      </c>
      <c r="AQ38" s="1">
        <f>+'Ark1'!W3934</f>
        <v>59.698489425981847</v>
      </c>
      <c r="AR38" s="1">
        <f>+'Ark1'!AB3934</f>
        <v>4.3278446610303041</v>
      </c>
      <c r="AS38" s="9">
        <f>+'Ark1'!Y3934</f>
        <v>154.77342995169067</v>
      </c>
      <c r="AT38" s="96">
        <f t="shared" si="0"/>
        <v>5.4834437086092711</v>
      </c>
      <c r="AU38" s="39"/>
      <c r="AV38"/>
      <c r="AW38"/>
      <c r="AX38"/>
      <c r="AY38"/>
      <c r="AZ38"/>
      <c r="BA38" s="11"/>
      <c r="BB38" s="11"/>
      <c r="BC38" s="9"/>
      <c r="BD38" s="9"/>
      <c r="BE38" s="9"/>
    </row>
    <row r="39" spans="35:57" ht="17.25" customHeight="1">
      <c r="AI39" s="39"/>
      <c r="AJ39">
        <f>+'Ark1'!C3935</f>
        <v>2023</v>
      </c>
      <c r="AK39">
        <f>+'Ark1'!N3935</f>
        <v>160</v>
      </c>
      <c r="AL39" s="3" t="s">
        <v>517</v>
      </c>
      <c r="AM39">
        <f>+'Ark1'!Q3935</f>
        <v>296</v>
      </c>
      <c r="AN39" s="9">
        <f>+'Ark1'!R3935</f>
        <v>1410</v>
      </c>
      <c r="AO39" s="9">
        <f>+'Ark1'!S3935</f>
        <v>1409</v>
      </c>
      <c r="AP39" s="96">
        <f>+'Ark1'!T3935</f>
        <v>9.664153529814941</v>
      </c>
      <c r="AQ39" s="1">
        <f>+'Ark1'!W3935</f>
        <v>58.991483321504603</v>
      </c>
      <c r="AR39" s="1">
        <f>+'Ark1'!AB3935</f>
        <v>4.707475428633102</v>
      </c>
      <c r="AS39" s="9">
        <f>+'Ark1'!Y3935</f>
        <v>164.85921985815597</v>
      </c>
      <c r="AT39" s="96">
        <f t="shared" si="0"/>
        <v>4.7635135135135132</v>
      </c>
      <c r="AU39" s="39"/>
      <c r="AV39" s="2"/>
      <c r="AW39" s="51"/>
      <c r="AX39"/>
      <c r="AY39" s="5"/>
      <c r="AZ39"/>
      <c r="BA39" s="11"/>
      <c r="BB39" s="11"/>
      <c r="BC39" s="9"/>
      <c r="BD39" s="9"/>
      <c r="BE39" s="9"/>
    </row>
    <row r="40" spans="35:57" ht="15.6">
      <c r="AI40" s="39"/>
      <c r="AJ40">
        <f>+'Ark1'!C3936</f>
        <v>2023</v>
      </c>
      <c r="AK40">
        <f>+'Ark1'!N3936</f>
        <v>170</v>
      </c>
      <c r="AL40" s="3" t="s">
        <v>518</v>
      </c>
      <c r="AM40">
        <f>+'Ark1'!Q3936</f>
        <v>280</v>
      </c>
      <c r="AN40" s="9">
        <f>+'Ark1'!R3936</f>
        <v>1266</v>
      </c>
      <c r="AO40" s="9">
        <f>+'Ark1'!S3936</f>
        <v>1266</v>
      </c>
      <c r="AP40" s="96">
        <f>+'Ark1'!T3936</f>
        <v>8.6771761480466072</v>
      </c>
      <c r="AQ40" s="1">
        <f>+'Ark1'!W3936</f>
        <v>58.793838862559248</v>
      </c>
      <c r="AR40" s="1">
        <f>+'Ark1'!AB3936</f>
        <v>4.5339854048905295</v>
      </c>
      <c r="AS40" s="9">
        <f>+'Ark1'!Y3936</f>
        <v>174.80916271721949</v>
      </c>
      <c r="AT40" s="96">
        <f t="shared" si="0"/>
        <v>4.5214285714285714</v>
      </c>
      <c r="AU40" s="39"/>
      <c r="AV40" s="2"/>
      <c r="AW40" s="51"/>
      <c r="AX40"/>
      <c r="AY40"/>
      <c r="AZ40"/>
      <c r="BA40" s="11"/>
      <c r="BB40" s="11"/>
      <c r="BC40" s="9"/>
      <c r="BD40" s="9"/>
      <c r="BE40" s="9"/>
    </row>
    <row r="41" spans="35:57">
      <c r="AI41" s="39"/>
      <c r="AJ41">
        <f>+'Ark1'!C3937</f>
        <v>2023</v>
      </c>
      <c r="AK41">
        <f>+'Ark1'!N3937</f>
        <v>180</v>
      </c>
      <c r="AL41" s="3" t="s">
        <v>519</v>
      </c>
      <c r="AM41">
        <f>+'Ark1'!Q3937</f>
        <v>259</v>
      </c>
      <c r="AN41" s="9">
        <f>+'Ark1'!R3937</f>
        <v>983</v>
      </c>
      <c r="AO41" s="9">
        <f>+'Ark1'!S3937</f>
        <v>981</v>
      </c>
      <c r="AP41" s="96">
        <f>+'Ark1'!T3937</f>
        <v>6.7374914324880084</v>
      </c>
      <c r="AQ41" s="1">
        <f>+'Ark1'!W3937</f>
        <v>58.048929663608554</v>
      </c>
      <c r="AR41" s="1">
        <f>+'Ark1'!AB3937</f>
        <v>4.6021813043989761</v>
      </c>
      <c r="AS41" s="9">
        <f>+'Ark1'!Y3937</f>
        <v>184.57456765005099</v>
      </c>
      <c r="AT41" s="96">
        <f t="shared" si="0"/>
        <v>3.7953667953667956</v>
      </c>
      <c r="AU41" s="39"/>
      <c r="AV41" s="12"/>
      <c r="AW41" s="11"/>
      <c r="AX41"/>
      <c r="AY41"/>
      <c r="AZ41"/>
      <c r="BA41" s="11"/>
      <c r="BB41" s="11"/>
      <c r="BC41" s="9"/>
      <c r="BD41" s="9"/>
      <c r="BE41" s="9"/>
    </row>
    <row r="42" spans="35:57" ht="21">
      <c r="AI42" s="39"/>
      <c r="AJ42">
        <f>+'Ark1'!C3938</f>
        <v>2023</v>
      </c>
      <c r="AK42">
        <f>+'Ark1'!N3938</f>
        <v>190</v>
      </c>
      <c r="AL42" s="3" t="s">
        <v>520</v>
      </c>
      <c r="AM42">
        <f>+'Ark1'!Q3938</f>
        <v>223</v>
      </c>
      <c r="AN42" s="9">
        <f>+'Ark1'!R3938</f>
        <v>782</v>
      </c>
      <c r="AO42" s="9">
        <f>+'Ark1'!S3938</f>
        <v>780</v>
      </c>
      <c r="AP42" s="96">
        <f>+'Ark1'!T3938</f>
        <v>5.3598355037697045</v>
      </c>
      <c r="AQ42" s="1">
        <f>+'Ark1'!W3938</f>
        <v>57.019230769230759</v>
      </c>
      <c r="AR42" s="1">
        <f>+'Ark1'!AB3938</f>
        <v>4.625003331732894</v>
      </c>
      <c r="AS42" s="9">
        <f>+'Ark1'!Y3938</f>
        <v>194.38976982097213</v>
      </c>
      <c r="AT42" s="96">
        <f t="shared" si="0"/>
        <v>3.506726457399103</v>
      </c>
      <c r="AU42" s="39"/>
      <c r="AV42" s="2"/>
      <c r="AW42" s="5"/>
      <c r="AX42"/>
      <c r="AY42"/>
      <c r="AZ42"/>
      <c r="BA42" s="50"/>
      <c r="BB42" s="50"/>
      <c r="BC42" s="9"/>
      <c r="BD42" s="9"/>
      <c r="BE42" s="9"/>
    </row>
    <row r="43" spans="35:57">
      <c r="AI43" s="39"/>
      <c r="AJ43">
        <f>+'Ark1'!C3939</f>
        <v>2023</v>
      </c>
      <c r="AK43">
        <f>+'Ark1'!N3939</f>
        <v>200</v>
      </c>
      <c r="AL43" s="3" t="s">
        <v>521</v>
      </c>
      <c r="AM43">
        <f>+'Ark1'!Q3939</f>
        <v>187</v>
      </c>
      <c r="AN43" s="9">
        <f>+'Ark1'!R3939</f>
        <v>492</v>
      </c>
      <c r="AO43" s="9">
        <f>+'Ark1'!S3939</f>
        <v>491</v>
      </c>
      <c r="AP43" s="96">
        <f>+'Ark1'!T3939</f>
        <v>3.3721727210418089</v>
      </c>
      <c r="AQ43" s="1">
        <f>+'Ark1'!W3939</f>
        <v>55.623217922606919</v>
      </c>
      <c r="AR43" s="1">
        <f>+'Ark1'!AB3939</f>
        <v>4.7300433629342846</v>
      </c>
      <c r="AS43" s="9">
        <f>+'Ark1'!Y3939</f>
        <v>204.55955284552857</v>
      </c>
      <c r="AT43" s="96">
        <f t="shared" si="0"/>
        <v>2.6310160427807485</v>
      </c>
      <c r="AU43" s="39"/>
      <c r="AV43" s="4"/>
      <c r="AW43" s="4"/>
      <c r="AX43" s="4"/>
      <c r="AY43" s="4"/>
      <c r="AZ43"/>
      <c r="BA43"/>
      <c r="BB43"/>
      <c r="BC43"/>
      <c r="BD43"/>
    </row>
    <row r="44" spans="35:57" ht="15.6">
      <c r="AI44" s="39"/>
      <c r="AJ44">
        <f>+'Ark1'!C3940</f>
        <v>2023</v>
      </c>
      <c r="AK44">
        <f>+'Ark1'!N3940</f>
        <v>210</v>
      </c>
      <c r="AL44" s="3" t="s">
        <v>522</v>
      </c>
      <c r="AM44">
        <f>+'Ark1'!Q3940</f>
        <v>147</v>
      </c>
      <c r="AN44" s="9">
        <f>+'Ark1'!R3940</f>
        <v>305</v>
      </c>
      <c r="AO44" s="9">
        <f>+'Ark1'!S3940</f>
        <v>305</v>
      </c>
      <c r="AP44" s="96">
        <f>+'Ark1'!T3940</f>
        <v>2.0904729266620974</v>
      </c>
      <c r="AQ44" s="1">
        <f>+'Ark1'!W3940</f>
        <v>54.036065573770514</v>
      </c>
      <c r="AR44" s="1">
        <f>+'Ark1'!AB3940</f>
        <v>4.6660979164813323</v>
      </c>
      <c r="AS44" s="9">
        <f>+'Ark1'!Y3940</f>
        <v>214.65868852459013</v>
      </c>
      <c r="AT44" s="96">
        <f t="shared" si="0"/>
        <v>2.074829931972789</v>
      </c>
      <c r="AU44" s="39"/>
      <c r="AV44" s="4"/>
      <c r="AW44" s="14"/>
      <c r="AY44" s="18"/>
      <c r="AZ44"/>
      <c r="BA44" s="1"/>
      <c r="BB44" s="5"/>
      <c r="BC44"/>
      <c r="BD44"/>
    </row>
    <row r="45" spans="35:57" ht="15.6">
      <c r="AI45" s="39"/>
      <c r="AJ45">
        <f>+'Ark1'!C3941</f>
        <v>2023</v>
      </c>
      <c r="AK45">
        <f>+'Ark1'!N3941</f>
        <v>220</v>
      </c>
      <c r="AL45" s="3" t="s">
        <v>523</v>
      </c>
      <c r="AM45">
        <f>+'Ark1'!Q3941</f>
        <v>99</v>
      </c>
      <c r="AN45" s="9">
        <f>+'Ark1'!R3941</f>
        <v>205</v>
      </c>
      <c r="AO45" s="9">
        <f>+'Ark1'!S3941</f>
        <v>205</v>
      </c>
      <c r="AP45" s="96">
        <f>+'Ark1'!T3941</f>
        <v>1.4050719671007541</v>
      </c>
      <c r="AQ45" s="1">
        <f>+'Ark1'!W3941</f>
        <v>52.6</v>
      </c>
      <c r="AR45" s="1">
        <f>+'Ark1'!AB3941</f>
        <v>5.1566674812513265</v>
      </c>
      <c r="AS45" s="9">
        <f>+'Ark1'!Y3941</f>
        <v>224.63560975609755</v>
      </c>
      <c r="AT45" s="96">
        <f t="shared" si="0"/>
        <v>2.0707070707070705</v>
      </c>
      <c r="AU45" s="39"/>
      <c r="AV45" s="4"/>
      <c r="AW45" s="14"/>
      <c r="AY45" s="18"/>
      <c r="AZ45"/>
      <c r="BA45"/>
      <c r="BB45"/>
      <c r="BC45"/>
      <c r="BD45"/>
    </row>
    <row r="46" spans="35:57" ht="15.6">
      <c r="AI46" s="39"/>
      <c r="AJ46">
        <f>+'Ark1'!C3942</f>
        <v>2023</v>
      </c>
      <c r="AK46">
        <f>+'Ark1'!N3942</f>
        <v>230</v>
      </c>
      <c r="AL46" s="3" t="s">
        <v>524</v>
      </c>
      <c r="AM46">
        <f>+'Ark1'!Q3942</f>
        <v>104</v>
      </c>
      <c r="AN46" s="9">
        <f>+'Ark1'!R3942</f>
        <v>254</v>
      </c>
      <c r="AO46" s="9">
        <f>+'Ark1'!S3942</f>
        <v>254</v>
      </c>
      <c r="AP46" s="96">
        <f>+'Ark1'!T3942</f>
        <v>1.7409184372858122</v>
      </c>
      <c r="AQ46" s="1">
        <f>+'Ark1'!W3942</f>
        <v>49.779527559055119</v>
      </c>
      <c r="AR46" s="1">
        <f>+'Ark1'!AB3942</f>
        <v>6.0077553367499856</v>
      </c>
      <c r="AS46" s="9">
        <f>+'Ark1'!Y3942</f>
        <v>245.20944881889756</v>
      </c>
      <c r="AT46" s="96">
        <f t="shared" si="0"/>
        <v>2.4423076923076925</v>
      </c>
      <c r="AU46" s="39"/>
      <c r="AV46" s="4"/>
      <c r="AW46" s="14"/>
      <c r="AY46" s="18"/>
      <c r="AZ46"/>
      <c r="BA46"/>
      <c r="BB46"/>
      <c r="BC46"/>
      <c r="BD46"/>
    </row>
    <row r="47" spans="35:57" ht="15.6">
      <c r="AI47" s="39"/>
      <c r="AJ47">
        <f>+'Ark1'!C3943</f>
        <v>2022</v>
      </c>
      <c r="AK47">
        <f>+'Ark1'!N3943</f>
        <v>60</v>
      </c>
      <c r="AL47" s="3" t="s">
        <v>525</v>
      </c>
      <c r="AM47">
        <f>+'Ark1'!Q3943</f>
        <v>4</v>
      </c>
      <c r="AN47" s="9">
        <f>+'Ark1'!R3943</f>
        <v>5</v>
      </c>
      <c r="AO47" s="9">
        <f>+'Ark1'!S3943</f>
        <v>4</v>
      </c>
      <c r="AP47" s="96">
        <f>+'Ark1'!T3943</f>
        <v>3.3852403520649971E-2</v>
      </c>
      <c r="AQ47" s="1">
        <f>+'Ark1'!W3943</f>
        <v>56.75</v>
      </c>
      <c r="AR47" s="1">
        <f>+'Ark1'!AB3943</f>
        <v>4.3229041164476447</v>
      </c>
      <c r="AS47" s="9">
        <f>+'Ark1'!Y3943</f>
        <v>47.74</v>
      </c>
      <c r="AT47" s="96">
        <f t="shared" si="0"/>
        <v>1.25</v>
      </c>
      <c r="AU47" s="39"/>
      <c r="AV47" s="4"/>
      <c r="AW47" s="14"/>
      <c r="AY47" s="18"/>
      <c r="AZ47"/>
      <c r="BA47"/>
      <c r="BB47"/>
      <c r="BC47"/>
      <c r="BD47"/>
    </row>
    <row r="48" spans="35:57" ht="15.6">
      <c r="AI48" s="39"/>
      <c r="AJ48" s="47">
        <f>+'Ark1'!C3944</f>
        <v>2022</v>
      </c>
      <c r="AK48" s="47">
        <f>+'Ark1'!N3944</f>
        <v>70</v>
      </c>
      <c r="AL48" s="48" t="s">
        <v>509</v>
      </c>
      <c r="AM48" s="47">
        <f>+'Ark1'!Q3944</f>
        <v>10</v>
      </c>
      <c r="AN48" s="65">
        <f>+'Ark1'!R3944</f>
        <v>10</v>
      </c>
      <c r="AO48" s="65">
        <f>+'Ark1'!S3944</f>
        <v>10</v>
      </c>
      <c r="AP48" s="101">
        <f>+'Ark1'!T3944</f>
        <v>6.7704807041299941E-2</v>
      </c>
      <c r="AQ48" s="49">
        <f>+'Ark1'!W3944</f>
        <v>61.8</v>
      </c>
      <c r="AR48" s="49">
        <f>+'Ark1'!AB3944</f>
        <v>5.1730068625510812</v>
      </c>
      <c r="AS48" s="65">
        <f>+'Ark1'!Y3944</f>
        <v>75.710000000000022</v>
      </c>
      <c r="AT48" s="101">
        <f t="shared" si="0"/>
        <v>1</v>
      </c>
      <c r="AU48" s="39"/>
      <c r="AV48" s="4"/>
      <c r="AW48" s="14"/>
      <c r="AX48" s="11"/>
      <c r="AY48" s="18"/>
      <c r="AZ48"/>
      <c r="BA48"/>
      <c r="BB48"/>
      <c r="BC48"/>
      <c r="BD48"/>
    </row>
    <row r="49" spans="35:56" ht="15.6">
      <c r="AI49" s="39"/>
      <c r="AJ49" s="47">
        <f>+'Ark1'!C3945</f>
        <v>2022</v>
      </c>
      <c r="AK49" s="47">
        <f>+'Ark1'!N3945</f>
        <v>80</v>
      </c>
      <c r="AL49" s="48" t="s">
        <v>510</v>
      </c>
      <c r="AM49" s="47">
        <f>+'Ark1'!Q3945</f>
        <v>34</v>
      </c>
      <c r="AN49" s="65">
        <f>+'Ark1'!R3945</f>
        <v>48</v>
      </c>
      <c r="AO49" s="65">
        <f>+'Ark1'!S3945</f>
        <v>48</v>
      </c>
      <c r="AP49" s="101">
        <f>+'Ark1'!T3945</f>
        <v>0.32498307379823971</v>
      </c>
      <c r="AQ49" s="49">
        <f>+'Ark1'!W3945</f>
        <v>62.04166666666665</v>
      </c>
      <c r="AR49" s="49">
        <f>+'Ark1'!AB3945</f>
        <v>3.4336468303475765</v>
      </c>
      <c r="AS49" s="65">
        <f>+'Ark1'!Y3945</f>
        <v>86.222916666666634</v>
      </c>
      <c r="AT49" s="101">
        <f t="shared" si="0"/>
        <v>1.411764705882353</v>
      </c>
      <c r="AU49" s="39"/>
      <c r="AV49" s="4"/>
      <c r="AW49" s="14"/>
      <c r="AX49" s="11"/>
      <c r="AY49" s="18"/>
      <c r="AZ49"/>
      <c r="BA49"/>
      <c r="BB49"/>
      <c r="BC49"/>
      <c r="BD49"/>
    </row>
    <row r="50" spans="35:56" ht="15.6">
      <c r="AI50" s="39"/>
      <c r="AJ50" s="47">
        <f>+'Ark1'!C3946</f>
        <v>2022</v>
      </c>
      <c r="AK50" s="47">
        <f>+'Ark1'!N3946</f>
        <v>90</v>
      </c>
      <c r="AL50" s="48" t="s">
        <v>511</v>
      </c>
      <c r="AM50" s="47">
        <f>+'Ark1'!Q3946</f>
        <v>78</v>
      </c>
      <c r="AN50" s="65">
        <f>+'Ark1'!R3946</f>
        <v>186</v>
      </c>
      <c r="AO50" s="65">
        <f>+'Ark1'!S3946</f>
        <v>186</v>
      </c>
      <c r="AP50" s="101">
        <f>+'Ark1'!T3946</f>
        <v>1.2593094109681788</v>
      </c>
      <c r="AQ50" s="49">
        <f>+'Ark1'!W3946</f>
        <v>62.505376344086017</v>
      </c>
      <c r="AR50" s="49">
        <f>+'Ark1'!AB3946</f>
        <v>2.274797194854822</v>
      </c>
      <c r="AS50" s="65">
        <f>+'Ark1'!Y3946</f>
        <v>95.848387096774218</v>
      </c>
      <c r="AT50" s="101">
        <f t="shared" si="0"/>
        <v>2.3846153846153846</v>
      </c>
      <c r="AU50" s="39"/>
      <c r="AV50" s="4"/>
      <c r="AW50" s="14"/>
      <c r="AX50" s="11"/>
      <c r="AY50" s="18"/>
      <c r="AZ50"/>
      <c r="BA50"/>
      <c r="BB50"/>
      <c r="BC50"/>
      <c r="BD50"/>
    </row>
    <row r="51" spans="35:56" ht="15.6">
      <c r="AI51" s="39"/>
      <c r="AJ51" s="47">
        <f>+'Ark1'!C3947</f>
        <v>2022</v>
      </c>
      <c r="AK51" s="47">
        <f>+'Ark1'!N3947</f>
        <v>100</v>
      </c>
      <c r="AL51" s="48" t="s">
        <v>486</v>
      </c>
      <c r="AM51" s="47">
        <f>+'Ark1'!Q3947</f>
        <v>156</v>
      </c>
      <c r="AN51" s="65">
        <f>+'Ark1'!R3947</f>
        <v>483</v>
      </c>
      <c r="AO51" s="65">
        <f>+'Ark1'!S3947</f>
        <v>477</v>
      </c>
      <c r="AP51" s="101">
        <f>+'Ark1'!T3947</f>
        <v>3.2701421800947852</v>
      </c>
      <c r="AQ51" s="49">
        <f>+'Ark1'!W3947</f>
        <v>62.245283018867923</v>
      </c>
      <c r="AR51" s="49">
        <f>+'Ark1'!AB3947</f>
        <v>2.2812249306132495</v>
      </c>
      <c r="AS51" s="65">
        <f>+'Ark1'!Y3947</f>
        <v>104.45142857142864</v>
      </c>
      <c r="AT51" s="101">
        <f t="shared" si="0"/>
        <v>3.0961538461538463</v>
      </c>
      <c r="AU51" s="39"/>
      <c r="AV51" s="4"/>
      <c r="AW51" s="14"/>
      <c r="AX51" s="11"/>
      <c r="AY51" s="18"/>
      <c r="AZ51"/>
      <c r="BA51"/>
      <c r="BB51"/>
      <c r="BC51"/>
      <c r="BD51"/>
    </row>
    <row r="52" spans="35:56" ht="15.6">
      <c r="AI52" s="39"/>
      <c r="AJ52" s="47">
        <f>+'Ark1'!C3948</f>
        <v>2022</v>
      </c>
      <c r="AK52" s="47">
        <f>+'Ark1'!N3948</f>
        <v>110</v>
      </c>
      <c r="AL52" s="48" t="s">
        <v>512</v>
      </c>
      <c r="AM52" s="47">
        <f>+'Ark1'!Q3948</f>
        <v>203</v>
      </c>
      <c r="AN52" s="65">
        <f>+'Ark1'!R3948</f>
        <v>852</v>
      </c>
      <c r="AO52" s="65">
        <f>+'Ark1'!S3948</f>
        <v>850</v>
      </c>
      <c r="AP52" s="101">
        <f>+'Ark1'!T3948</f>
        <v>5.7684495599187562</v>
      </c>
      <c r="AQ52" s="49">
        <f>+'Ark1'!W3948</f>
        <v>61.624705882352941</v>
      </c>
      <c r="AR52" s="49">
        <f>+'Ark1'!AB3948</f>
        <v>2.8161887421019887</v>
      </c>
      <c r="AS52" s="65">
        <f>+'Ark1'!Y3948</f>
        <v>115.06093896713624</v>
      </c>
      <c r="AT52" s="101">
        <f t="shared" si="0"/>
        <v>4.1970443349753692</v>
      </c>
      <c r="AU52" s="39"/>
      <c r="AV52" s="4"/>
      <c r="AW52" s="14"/>
      <c r="AX52" s="11"/>
      <c r="AY52" s="18"/>
      <c r="AZ52"/>
      <c r="BA52"/>
      <c r="BB52"/>
      <c r="BC52"/>
      <c r="BD52"/>
    </row>
    <row r="53" spans="35:56" ht="15.6">
      <c r="AI53" s="39"/>
      <c r="AJ53" s="47">
        <f>+'Ark1'!C3949</f>
        <v>2022</v>
      </c>
      <c r="AK53" s="47">
        <f>+'Ark1'!N3949</f>
        <v>120</v>
      </c>
      <c r="AL53" s="48" t="s">
        <v>513</v>
      </c>
      <c r="AM53" s="47">
        <f>+'Ark1'!Q3949</f>
        <v>349</v>
      </c>
      <c r="AN53" s="65">
        <f>+'Ark1'!R3949</f>
        <v>1635</v>
      </c>
      <c r="AO53" s="65">
        <f>+'Ark1'!S3949</f>
        <v>1631</v>
      </c>
      <c r="AP53" s="101">
        <f>+'Ark1'!T3949</f>
        <v>11.06973595125254</v>
      </c>
      <c r="AQ53" s="49">
        <f>+'Ark1'!W3949</f>
        <v>60.084610668301679</v>
      </c>
      <c r="AR53" s="49">
        <f>+'Ark1'!AB3949</f>
        <v>3.6608458856209154</v>
      </c>
      <c r="AS53" s="65">
        <f>+'Ark1'!Y3949</f>
        <v>125.46151070336398</v>
      </c>
      <c r="AT53" s="101">
        <f t="shared" si="0"/>
        <v>4.6848137535816621</v>
      </c>
      <c r="AU53" s="39"/>
      <c r="AV53" s="4"/>
      <c r="AW53" s="14"/>
      <c r="AX53" s="5"/>
      <c r="AY53" s="18"/>
      <c r="AZ53"/>
      <c r="BA53"/>
      <c r="BB53"/>
      <c r="BC53"/>
      <c r="BD53"/>
    </row>
    <row r="54" spans="35:56" ht="15.6">
      <c r="AI54" s="39"/>
      <c r="AJ54" s="47">
        <f>+'Ark1'!C3950</f>
        <v>2022</v>
      </c>
      <c r="AK54" s="47">
        <f>+'Ark1'!N3950</f>
        <v>130</v>
      </c>
      <c r="AL54" s="48" t="s">
        <v>514</v>
      </c>
      <c r="AM54" s="47">
        <f>+'Ark1'!Q3950</f>
        <v>407</v>
      </c>
      <c r="AN54" s="65">
        <f>+'Ark1'!R3950</f>
        <v>2143</v>
      </c>
      <c r="AO54" s="65">
        <f>+'Ark1'!S3950</f>
        <v>2136</v>
      </c>
      <c r="AP54" s="101">
        <f>+'Ark1'!T3950</f>
        <v>14.509140148950577</v>
      </c>
      <c r="AQ54" s="49">
        <f>+'Ark1'!W3950</f>
        <v>59.75234082397003</v>
      </c>
      <c r="AR54" s="49">
        <f>+'Ark1'!AB3950</f>
        <v>3.6647927814584591</v>
      </c>
      <c r="AS54" s="65">
        <f>+'Ark1'!Y3950</f>
        <v>134.47779281381221</v>
      </c>
      <c r="AT54" s="101">
        <f t="shared" si="0"/>
        <v>5.2653562653562656</v>
      </c>
      <c r="AU54" s="39"/>
      <c r="AV54" s="4"/>
      <c r="AW54" s="14"/>
      <c r="AX54" s="5"/>
      <c r="AY54" s="18"/>
      <c r="AZ54"/>
      <c r="BA54"/>
      <c r="BB54"/>
      <c r="BC54"/>
      <c r="BD54"/>
    </row>
    <row r="55" spans="35:56" ht="15.6">
      <c r="AI55" s="39"/>
      <c r="AJ55" s="47">
        <f>+'Ark1'!C3951</f>
        <v>2022</v>
      </c>
      <c r="AK55" s="47">
        <f>+'Ark1'!N3951</f>
        <v>140</v>
      </c>
      <c r="AL55" s="48" t="s">
        <v>515</v>
      </c>
      <c r="AM55" s="47">
        <f>+'Ark1'!Q3951</f>
        <v>359</v>
      </c>
      <c r="AN55" s="65">
        <f>+'Ark1'!R3951</f>
        <v>1965</v>
      </c>
      <c r="AO55" s="65">
        <f>+'Ark1'!S3951</f>
        <v>1961</v>
      </c>
      <c r="AP55" s="101">
        <f>+'Ark1'!T3951</f>
        <v>13.30399458361544</v>
      </c>
      <c r="AQ55" s="49">
        <f>+'Ark1'!W3951</f>
        <v>59.715451300356953</v>
      </c>
      <c r="AR55" s="49">
        <f>+'Ark1'!AB3951</f>
        <v>3.9633212411281007</v>
      </c>
      <c r="AS55" s="65">
        <f>+'Ark1'!Y3951</f>
        <v>144.63548600508901</v>
      </c>
      <c r="AT55" s="101">
        <f t="shared" si="0"/>
        <v>5.4735376044568245</v>
      </c>
      <c r="AU55" s="39"/>
      <c r="AV55" s="4"/>
      <c r="AW55" s="14"/>
      <c r="AX55" s="5"/>
      <c r="AY55" s="18"/>
      <c r="AZ55"/>
      <c r="BA55"/>
      <c r="BB55"/>
      <c r="BC55"/>
      <c r="BD55"/>
    </row>
    <row r="56" spans="35:56" ht="15.6">
      <c r="AI56" s="39"/>
      <c r="AJ56" s="47">
        <f>+'Ark1'!C3952</f>
        <v>2022</v>
      </c>
      <c r="AK56" s="47">
        <f>+'Ark1'!N3952</f>
        <v>150</v>
      </c>
      <c r="AL56" s="48" t="s">
        <v>516</v>
      </c>
      <c r="AM56" s="47">
        <f>+'Ark1'!Q3952</f>
        <v>326</v>
      </c>
      <c r="AN56" s="65">
        <f>+'Ark1'!R3952</f>
        <v>1729</v>
      </c>
      <c r="AO56" s="65">
        <f>+'Ark1'!S3952</f>
        <v>1727</v>
      </c>
      <c r="AP56" s="101">
        <f>+'Ark1'!T3952</f>
        <v>11.706161137440757</v>
      </c>
      <c r="AQ56" s="49">
        <f>+'Ark1'!W3952</f>
        <v>59.574406485234512</v>
      </c>
      <c r="AR56" s="49">
        <f>+'Ark1'!AB3952</f>
        <v>4.0728875161905593</v>
      </c>
      <c r="AS56" s="65">
        <f>+'Ark1'!Y3952</f>
        <v>154.7565934065934</v>
      </c>
      <c r="AT56" s="101">
        <f t="shared" si="0"/>
        <v>5.3036809815950923</v>
      </c>
      <c r="AU56" s="39"/>
      <c r="AV56" s="4"/>
      <c r="AW56" s="14"/>
      <c r="AX56" s="5"/>
      <c r="AY56" s="18"/>
      <c r="AZ56"/>
      <c r="BA56"/>
      <c r="BB56"/>
      <c r="BC56"/>
      <c r="BD56"/>
    </row>
    <row r="57" spans="35:56" ht="15.6">
      <c r="AI57" s="39"/>
      <c r="AJ57" s="47">
        <f>+'Ark1'!C3953</f>
        <v>2022</v>
      </c>
      <c r="AK57" s="47">
        <f>+'Ark1'!N3953</f>
        <v>160</v>
      </c>
      <c r="AL57" s="48" t="s">
        <v>517</v>
      </c>
      <c r="AM57" s="47">
        <f>+'Ark1'!Q3953</f>
        <v>318</v>
      </c>
      <c r="AN57" s="65">
        <f>+'Ark1'!R3953</f>
        <v>1520</v>
      </c>
      <c r="AO57" s="65">
        <f>+'Ark1'!S3953</f>
        <v>1514</v>
      </c>
      <c r="AP57" s="101">
        <f>+'Ark1'!T3953</f>
        <v>10.291130670277591</v>
      </c>
      <c r="AQ57" s="49">
        <f>+'Ark1'!W3953</f>
        <v>59.263540290620867</v>
      </c>
      <c r="AR57" s="49">
        <f>+'Ark1'!AB3953</f>
        <v>4.0500377074783271</v>
      </c>
      <c r="AS57" s="65">
        <f>+'Ark1'!Y3953</f>
        <v>164.14361184210537</v>
      </c>
      <c r="AT57" s="101">
        <f t="shared" si="0"/>
        <v>4.7798742138364778</v>
      </c>
      <c r="AU57" s="39"/>
      <c r="AV57" s="4"/>
      <c r="AW57" s="14"/>
      <c r="AX57" s="5"/>
      <c r="AY57" s="18"/>
      <c r="AZ57"/>
      <c r="BA57"/>
      <c r="BB57"/>
      <c r="BC57"/>
      <c r="BD57"/>
    </row>
    <row r="58" spans="35:56" ht="15.6">
      <c r="AI58" s="39"/>
      <c r="AJ58" s="47">
        <f>+'Ark1'!C3954</f>
        <v>2022</v>
      </c>
      <c r="AK58" s="47">
        <f>+'Ark1'!N3954</f>
        <v>170</v>
      </c>
      <c r="AL58" s="48" t="s">
        <v>518</v>
      </c>
      <c r="AM58" s="47">
        <f>+'Ark1'!Q3954</f>
        <v>304</v>
      </c>
      <c r="AN58" s="65">
        <f>+'Ark1'!R3954</f>
        <v>1295</v>
      </c>
      <c r="AO58" s="65">
        <f>+'Ark1'!S3954</f>
        <v>1292</v>
      </c>
      <c r="AP58" s="101">
        <f>+'Ark1'!T3954</f>
        <v>8.7677725118483423</v>
      </c>
      <c r="AQ58" s="49">
        <f>+'Ark1'!W3954</f>
        <v>58.641640866873047</v>
      </c>
      <c r="AR58" s="49">
        <f>+'Ark1'!AB3954</f>
        <v>4.4075540033078875</v>
      </c>
      <c r="AS58" s="65">
        <f>+'Ark1'!Y3954</f>
        <v>174.45134362934363</v>
      </c>
      <c r="AT58" s="101">
        <f t="shared" si="0"/>
        <v>4.2598684210526319</v>
      </c>
      <c r="AU58" s="39"/>
      <c r="AV58" s="4"/>
      <c r="AW58" s="14"/>
      <c r="AX58" s="5"/>
      <c r="AY58" s="18"/>
      <c r="AZ58"/>
      <c r="BA58"/>
      <c r="BB58"/>
      <c r="BC58"/>
      <c r="BD58"/>
    </row>
    <row r="59" spans="35:56" ht="15.6">
      <c r="AI59" s="39"/>
      <c r="AJ59" s="47">
        <f>+'Ark1'!C3955</f>
        <v>2022</v>
      </c>
      <c r="AK59" s="47">
        <f>+'Ark1'!N3955</f>
        <v>180</v>
      </c>
      <c r="AL59" s="48" t="s">
        <v>519</v>
      </c>
      <c r="AM59" s="47">
        <f>+'Ark1'!Q3955</f>
        <v>279</v>
      </c>
      <c r="AN59" s="65">
        <f>+'Ark1'!R3955</f>
        <v>971</v>
      </c>
      <c r="AO59" s="65">
        <f>+'Ark1'!S3955</f>
        <v>970</v>
      </c>
      <c r="AP59" s="101">
        <f>+'Ark1'!T3955</f>
        <v>6.5741367637102233</v>
      </c>
      <c r="AQ59" s="49">
        <f>+'Ark1'!W3955</f>
        <v>57.811340206185562</v>
      </c>
      <c r="AR59" s="49">
        <f>+'Ark1'!AB3955</f>
        <v>4.4001493950424848</v>
      </c>
      <c r="AS59" s="65">
        <f>+'Ark1'!Y3955</f>
        <v>184.57888774459303</v>
      </c>
      <c r="AT59" s="101">
        <f t="shared" si="0"/>
        <v>3.4802867383512543</v>
      </c>
      <c r="AU59" s="39"/>
      <c r="AV59" s="4"/>
      <c r="AW59" s="14"/>
      <c r="AX59" s="5"/>
      <c r="AY59" s="18"/>
      <c r="AZ59"/>
      <c r="BA59"/>
      <c r="BB59"/>
      <c r="BC59"/>
      <c r="BD59"/>
    </row>
    <row r="60" spans="35:56" ht="15.6">
      <c r="AI60" s="39"/>
      <c r="AJ60" s="47">
        <f>+'Ark1'!C3956</f>
        <v>2022</v>
      </c>
      <c r="AK60" s="47">
        <f>+'Ark1'!N3956</f>
        <v>190</v>
      </c>
      <c r="AL60" s="48" t="s">
        <v>520</v>
      </c>
      <c r="AM60" s="47">
        <f>+'Ark1'!Q3956</f>
        <v>251</v>
      </c>
      <c r="AN60" s="65">
        <f>+'Ark1'!R3956</f>
        <v>723</v>
      </c>
      <c r="AO60" s="65">
        <f>+'Ark1'!S3956</f>
        <v>721</v>
      </c>
      <c r="AP60" s="101">
        <f>+'Ark1'!T3956</f>
        <v>4.8950575490859851</v>
      </c>
      <c r="AQ60" s="49">
        <f>+'Ark1'!W3956</f>
        <v>56.96809986130372</v>
      </c>
      <c r="AR60" s="49">
        <f>+'Ark1'!AB3956</f>
        <v>4.7122860483422313</v>
      </c>
      <c r="AS60" s="65">
        <f>+'Ark1'!Y3956</f>
        <v>193.97228215767649</v>
      </c>
      <c r="AT60" s="101">
        <f t="shared" si="0"/>
        <v>2.8804780876494025</v>
      </c>
      <c r="AU60" s="39"/>
      <c r="AV60" s="4"/>
      <c r="AW60" s="14"/>
      <c r="AX60" s="5"/>
      <c r="AY60" s="18"/>
      <c r="AZ60"/>
      <c r="BA60"/>
      <c r="BB60"/>
      <c r="BC60"/>
      <c r="BD60"/>
    </row>
    <row r="61" spans="35:56" ht="15.6">
      <c r="AI61" s="39"/>
      <c r="AJ61" s="47">
        <f>+'Ark1'!C3957</f>
        <v>2022</v>
      </c>
      <c r="AK61" s="47">
        <f>+'Ark1'!N3957</f>
        <v>200</v>
      </c>
      <c r="AL61" s="48" t="s">
        <v>521</v>
      </c>
      <c r="AM61" s="47">
        <f>+'Ark1'!Q3957</f>
        <v>215</v>
      </c>
      <c r="AN61" s="65">
        <f>+'Ark1'!R3957</f>
        <v>511</v>
      </c>
      <c r="AO61" s="65">
        <f>+'Ark1'!S3957</f>
        <v>511</v>
      </c>
      <c r="AP61" s="101">
        <f>+'Ark1'!T3957</f>
        <v>3.4597156398104256</v>
      </c>
      <c r="AQ61" s="49">
        <f>+'Ark1'!W3957</f>
        <v>55.326810176125242</v>
      </c>
      <c r="AR61" s="49">
        <f>+'Ark1'!AB3957</f>
        <v>5.1063872938592176</v>
      </c>
      <c r="AS61" s="65">
        <f>+'Ark1'!Y3957</f>
        <v>204.4988062622308</v>
      </c>
      <c r="AT61" s="101">
        <f t="shared" si="0"/>
        <v>2.3767441860465115</v>
      </c>
      <c r="AU61" s="39"/>
      <c r="AV61" s="4"/>
      <c r="AW61" s="18"/>
      <c r="AX61" s="5"/>
      <c r="AY61" s="18"/>
      <c r="AZ61"/>
      <c r="BA61"/>
      <c r="BB61"/>
      <c r="BC61"/>
      <c r="BD61"/>
    </row>
    <row r="62" spans="35:56">
      <c r="AI62" s="39"/>
      <c r="AJ62" s="47">
        <f>+'Ark1'!C3958</f>
        <v>2022</v>
      </c>
      <c r="AK62" s="47">
        <f>+'Ark1'!N3958</f>
        <v>210</v>
      </c>
      <c r="AL62" s="48" t="s">
        <v>522</v>
      </c>
      <c r="AM62" s="47">
        <f>+'Ark1'!Q3958</f>
        <v>149</v>
      </c>
      <c r="AN62" s="65">
        <f>+'Ark1'!R3958</f>
        <v>286</v>
      </c>
      <c r="AO62" s="65">
        <f>+'Ark1'!S3958</f>
        <v>286</v>
      </c>
      <c r="AP62" s="101">
        <f>+'Ark1'!T3958</f>
        <v>1.9363574813811779</v>
      </c>
      <c r="AQ62" s="49">
        <f>+'Ark1'!W3958</f>
        <v>53.996503496503472</v>
      </c>
      <c r="AR62" s="49">
        <f>+'Ark1'!AB3958</f>
        <v>5.0275452808192203</v>
      </c>
      <c r="AS62" s="65">
        <f>+'Ark1'!Y3958</f>
        <v>214.41150349650349</v>
      </c>
      <c r="AT62" s="101">
        <f t="shared" si="0"/>
        <v>1.919463087248322</v>
      </c>
      <c r="AU62" s="39"/>
      <c r="AV62" s="11"/>
      <c r="AW62" s="11"/>
      <c r="AX62"/>
      <c r="AY62"/>
      <c r="AZ62"/>
      <c r="BA62"/>
      <c r="BB62"/>
      <c r="BC62"/>
      <c r="BD62"/>
    </row>
    <row r="63" spans="35:56" ht="15.6">
      <c r="AI63" s="39"/>
      <c r="AJ63" s="47">
        <f>+'Ark1'!C3959</f>
        <v>2022</v>
      </c>
      <c r="AK63" s="47">
        <f>+'Ark1'!N3959</f>
        <v>220</v>
      </c>
      <c r="AL63" s="48" t="s">
        <v>523</v>
      </c>
      <c r="AM63" s="47">
        <f>+'Ark1'!Q3959</f>
        <v>107</v>
      </c>
      <c r="AN63" s="65">
        <f>+'Ark1'!R3959</f>
        <v>183</v>
      </c>
      <c r="AO63" s="65">
        <f>+'Ark1'!S3959</f>
        <v>181</v>
      </c>
      <c r="AP63" s="101">
        <f>+'Ark1'!T3959</f>
        <v>1.2389979688557891</v>
      </c>
      <c r="AQ63" s="49">
        <f>+'Ark1'!W3959</f>
        <v>52.408839779005554</v>
      </c>
      <c r="AR63" s="49">
        <f>+'Ark1'!AB3959</f>
        <v>5.5750756783772175</v>
      </c>
      <c r="AS63" s="65">
        <f>+'Ark1'!Y3959</f>
        <v>222.23251366120203</v>
      </c>
      <c r="AT63" s="101">
        <f t="shared" si="0"/>
        <v>1.7102803738317758</v>
      </c>
      <c r="AU63" s="39"/>
      <c r="AV63" s="5"/>
      <c r="AW63" s="18"/>
      <c r="AX63"/>
      <c r="AY63" s="18"/>
      <c r="AZ63"/>
      <c r="BA63"/>
      <c r="BB63"/>
      <c r="BC63"/>
      <c r="BD63"/>
    </row>
    <row r="64" spans="35:56">
      <c r="AI64" s="39"/>
      <c r="AJ64" s="47">
        <f>+'Ark1'!C3960</f>
        <v>2022</v>
      </c>
      <c r="AK64" s="47">
        <f>+'Ark1'!N3960</f>
        <v>230</v>
      </c>
      <c r="AL64" s="48" t="s">
        <v>524</v>
      </c>
      <c r="AM64" s="47">
        <f>+'Ark1'!Q3960</f>
        <v>93</v>
      </c>
      <c r="AN64" s="65">
        <f>+'Ark1'!R3960</f>
        <v>225</v>
      </c>
      <c r="AO64" s="65">
        <f>+'Ark1'!S3960</f>
        <v>225</v>
      </c>
      <c r="AP64" s="101">
        <f>+'Ark1'!T3960</f>
        <v>1.5233581584292479</v>
      </c>
      <c r="AQ64" s="49">
        <f>+'Ark1'!W3960</f>
        <v>49.04</v>
      </c>
      <c r="AR64" s="49">
        <f>+'Ark1'!AB3960</f>
        <v>6.7351944622590159</v>
      </c>
      <c r="AS64" s="65">
        <f>+'Ark1'!Y3960</f>
        <v>244.60688888888888</v>
      </c>
      <c r="AT64" s="101">
        <f t="shared" si="0"/>
        <v>2.4193548387096775</v>
      </c>
      <c r="AU64" s="39"/>
      <c r="AV64" s="11"/>
      <c r="AW64" s="11"/>
      <c r="AX64"/>
      <c r="AY64"/>
      <c r="AZ64"/>
      <c r="BA64"/>
      <c r="BB64"/>
      <c r="BC64"/>
      <c r="BD64"/>
    </row>
    <row r="65" spans="35:56">
      <c r="AI65" s="39"/>
      <c r="AJ65" s="47">
        <f>+'Ark1'!C3961</f>
        <v>2021</v>
      </c>
      <c r="AK65" s="47">
        <f>+'Ark1'!N3961</f>
        <v>60</v>
      </c>
      <c r="AL65" s="48" t="s">
        <v>525</v>
      </c>
      <c r="AM65" s="47">
        <f>+'Ark1'!Q3961</f>
        <v>3</v>
      </c>
      <c r="AN65" s="65">
        <f>+'Ark1'!R3961</f>
        <v>3</v>
      </c>
      <c r="AO65" s="65">
        <f>+'Ark1'!S3961</f>
        <v>3</v>
      </c>
      <c r="AP65" s="101">
        <f>+'Ark1'!T3961</f>
        <v>2.0413718018508435E-2</v>
      </c>
      <c r="AQ65" s="49">
        <f>+'Ark1'!W3961</f>
        <v>60.66666666666665</v>
      </c>
      <c r="AR65" s="49">
        <f>+'Ark1'!AB3961</f>
        <v>1.885618083164234</v>
      </c>
      <c r="AS65" s="65">
        <f>+'Ark1'!Y3961</f>
        <v>61.546666666666646</v>
      </c>
      <c r="AT65" s="101">
        <f t="shared" si="0"/>
        <v>1</v>
      </c>
      <c r="AU65" s="39"/>
      <c r="AV65" s="11"/>
      <c r="AW65" s="11"/>
      <c r="AX65"/>
      <c r="AY65"/>
      <c r="AZ65"/>
      <c r="BA65"/>
      <c r="BB65"/>
      <c r="BC65"/>
      <c r="BD65"/>
    </row>
    <row r="66" spans="35:56">
      <c r="AI66" s="39"/>
      <c r="AJ66">
        <f>+'Ark1'!C3962</f>
        <v>2021</v>
      </c>
      <c r="AK66">
        <f>+'Ark1'!N3962</f>
        <v>70</v>
      </c>
      <c r="AL66" s="3" t="s">
        <v>509</v>
      </c>
      <c r="AM66">
        <f>+'Ark1'!Q3962</f>
        <v>12</v>
      </c>
      <c r="AN66" s="9">
        <f>+'Ark1'!R3962</f>
        <v>15</v>
      </c>
      <c r="AO66" s="9">
        <f>+'Ark1'!S3962</f>
        <v>15</v>
      </c>
      <c r="AP66" s="96">
        <f>+'Ark1'!T3962</f>
        <v>0.10206859009254218</v>
      </c>
      <c r="AQ66" s="1">
        <f>+'Ark1'!W3962</f>
        <v>62.133333333333354</v>
      </c>
      <c r="AR66" s="1">
        <f>+'Ark1'!AB3962</f>
        <v>2.1868292622476222</v>
      </c>
      <c r="AS66" s="9">
        <f>+'Ark1'!Y3962</f>
        <v>76.192666666666639</v>
      </c>
      <c r="AT66" s="96">
        <f t="shared" si="0"/>
        <v>1.25</v>
      </c>
      <c r="AU66" s="39"/>
      <c r="AV66" s="11"/>
      <c r="AW66" s="11"/>
      <c r="AX66"/>
      <c r="AY66"/>
      <c r="AZ66"/>
      <c r="BA66"/>
      <c r="BB66"/>
      <c r="BC66"/>
      <c r="BD66"/>
    </row>
    <row r="67" spans="35:56" ht="15.6">
      <c r="AI67" s="39"/>
      <c r="AJ67">
        <f>+'Ark1'!C3963</f>
        <v>2021</v>
      </c>
      <c r="AK67">
        <f>+'Ark1'!N3963</f>
        <v>80</v>
      </c>
      <c r="AL67" s="3" t="s">
        <v>510</v>
      </c>
      <c r="AM67">
        <f>+'Ark1'!Q3963</f>
        <v>43</v>
      </c>
      <c r="AN67" s="9">
        <f>+'Ark1'!R3963</f>
        <v>66</v>
      </c>
      <c r="AO67" s="9">
        <f>+'Ark1'!S3963</f>
        <v>66</v>
      </c>
      <c r="AP67" s="96">
        <f>+'Ark1'!T3963</f>
        <v>0.44910179640718562</v>
      </c>
      <c r="AQ67" s="1">
        <f>+'Ark1'!W3963</f>
        <v>62.090909090909101</v>
      </c>
      <c r="AR67" s="1">
        <f>+'Ark1'!AB3963</f>
        <v>2.8269657828119961</v>
      </c>
      <c r="AS67" s="9">
        <f>+'Ark1'!Y3963</f>
        <v>86.20999999999998</v>
      </c>
      <c r="AT67" s="96">
        <f t="shared" si="0"/>
        <v>1.5348837209302326</v>
      </c>
      <c r="AU67" s="39"/>
      <c r="AV67" s="2"/>
      <c r="AW67" s="5"/>
      <c r="AX67"/>
      <c r="AY67"/>
      <c r="AZ67"/>
      <c r="BA67"/>
      <c r="BB67"/>
      <c r="BC67"/>
      <c r="BD67"/>
    </row>
    <row r="68" spans="35:56">
      <c r="AI68" s="39"/>
      <c r="AJ68">
        <f>+'Ark1'!C3964</f>
        <v>2021</v>
      </c>
      <c r="AK68">
        <f>+'Ark1'!N3964</f>
        <v>90</v>
      </c>
      <c r="AL68" s="3" t="s">
        <v>511</v>
      </c>
      <c r="AM68">
        <f>+'Ark1'!Q3964</f>
        <v>86</v>
      </c>
      <c r="AN68" s="9">
        <f>+'Ark1'!R3964</f>
        <v>218</v>
      </c>
      <c r="AO68" s="9">
        <f>+'Ark1'!S3964</f>
        <v>218</v>
      </c>
      <c r="AP68" s="96">
        <f>+'Ark1'!T3964</f>
        <v>1.48339684267828</v>
      </c>
      <c r="AQ68" s="1">
        <f>+'Ark1'!W3964</f>
        <v>62.302752293577981</v>
      </c>
      <c r="AR68" s="1">
        <f>+'Ark1'!AB3964</f>
        <v>2.5141967077837504</v>
      </c>
      <c r="AS68" s="9">
        <f>+'Ark1'!Y3964</f>
        <v>96.0111467889908</v>
      </c>
      <c r="AT68" s="96">
        <f t="shared" si="0"/>
        <v>2.5348837209302326</v>
      </c>
      <c r="AU68" s="39"/>
      <c r="AV68" s="4"/>
      <c r="AW68" s="4"/>
      <c r="AX68" s="4"/>
      <c r="AY68" s="4"/>
      <c r="AZ68"/>
      <c r="BA68"/>
      <c r="BB68"/>
      <c r="BC68"/>
      <c r="BD68"/>
    </row>
    <row r="69" spans="35:56" ht="15.6">
      <c r="AI69" s="39"/>
      <c r="AJ69">
        <f>+'Ark1'!C3965</f>
        <v>2021</v>
      </c>
      <c r="AK69">
        <f>+'Ark1'!N3965</f>
        <v>100</v>
      </c>
      <c r="AL69" s="3" t="s">
        <v>486</v>
      </c>
      <c r="AM69">
        <f>+'Ark1'!Q3965</f>
        <v>138</v>
      </c>
      <c r="AN69" s="9">
        <f>+'Ark1'!R3965</f>
        <v>486</v>
      </c>
      <c r="AO69" s="9">
        <f>+'Ark1'!S3965</f>
        <v>486</v>
      </c>
      <c r="AP69" s="96">
        <f>+'Ark1'!T3965</f>
        <v>3.307022318998365</v>
      </c>
      <c r="AQ69" s="1">
        <f>+'Ark1'!W3965</f>
        <v>61.938271604938279</v>
      </c>
      <c r="AR69" s="1">
        <f>+'Ark1'!AB3965</f>
        <v>2.3342802964430649</v>
      </c>
      <c r="AS69" s="9">
        <f>+'Ark1'!Y3965</f>
        <v>105.87139917695464</v>
      </c>
      <c r="AT69" s="96">
        <f t="shared" si="0"/>
        <v>3.5217391304347827</v>
      </c>
      <c r="AU69" s="39"/>
      <c r="AV69" s="4"/>
      <c r="AW69" s="11"/>
      <c r="AY69" s="5"/>
      <c r="AZ69"/>
      <c r="BA69"/>
      <c r="BB69"/>
      <c r="BC69"/>
      <c r="BD69"/>
    </row>
    <row r="70" spans="35:56" ht="15.6">
      <c r="AI70" s="39"/>
      <c r="AJ70">
        <f>+'Ark1'!C3966</f>
        <v>2021</v>
      </c>
      <c r="AK70">
        <f>+'Ark1'!N3966</f>
        <v>110</v>
      </c>
      <c r="AL70" s="3" t="s">
        <v>512</v>
      </c>
      <c r="AM70">
        <f>+'Ark1'!Q3966</f>
        <v>203</v>
      </c>
      <c r="AN70" s="9">
        <f>+'Ark1'!R3966</f>
        <v>925</v>
      </c>
      <c r="AO70" s="9">
        <f>+'Ark1'!S3966</f>
        <v>925</v>
      </c>
      <c r="AP70" s="96">
        <f>+'Ark1'!T3966</f>
        <v>6.2942297223734363</v>
      </c>
      <c r="AQ70" s="1">
        <f>+'Ark1'!W3966</f>
        <v>61.50270270270272</v>
      </c>
      <c r="AR70" s="1">
        <f>+'Ark1'!AB3966</f>
        <v>2.6608763529461861</v>
      </c>
      <c r="AS70" s="9">
        <f>+'Ark1'!Y3966</f>
        <v>115.44667027027008</v>
      </c>
      <c r="AT70" s="96">
        <f t="shared" si="0"/>
        <v>4.556650246305419</v>
      </c>
      <c r="AU70" s="39"/>
      <c r="AV70" s="4"/>
      <c r="AW70" s="11"/>
      <c r="AY70" s="5"/>
      <c r="AZ70"/>
      <c r="BA70"/>
      <c r="BB70"/>
      <c r="BC70"/>
      <c r="BD70"/>
    </row>
    <row r="71" spans="35:56" ht="15.6">
      <c r="AI71" s="39"/>
      <c r="AJ71">
        <f>+'Ark1'!C3967</f>
        <v>2021</v>
      </c>
      <c r="AK71">
        <f>+'Ark1'!N3967</f>
        <v>120</v>
      </c>
      <c r="AL71" s="3" t="s">
        <v>513</v>
      </c>
      <c r="AM71">
        <f>+'Ark1'!Q3967</f>
        <v>328</v>
      </c>
      <c r="AN71" s="9">
        <f>+'Ark1'!R3967</f>
        <v>1601</v>
      </c>
      <c r="AO71" s="9">
        <f>+'Ark1'!S3967</f>
        <v>1601</v>
      </c>
      <c r="AP71" s="96">
        <f>+'Ark1'!T3967</f>
        <v>10.894120849210664</v>
      </c>
      <c r="AQ71" s="1">
        <f>+'Ark1'!W3967</f>
        <v>60.617114303560257</v>
      </c>
      <c r="AR71" s="1">
        <f>+'Ark1'!AB3967</f>
        <v>3.3744355317708008</v>
      </c>
      <c r="AS71" s="9">
        <f>+'Ark1'!Y3967</f>
        <v>125.70828856964398</v>
      </c>
      <c r="AT71" s="96">
        <f t="shared" si="0"/>
        <v>4.8810975609756095</v>
      </c>
      <c r="AU71" s="39"/>
      <c r="AV71" s="4"/>
      <c r="AW71" s="11"/>
      <c r="AY71" s="5"/>
      <c r="AZ71"/>
      <c r="BA71"/>
      <c r="BB71"/>
      <c r="BC71"/>
      <c r="BD71"/>
    </row>
    <row r="72" spans="35:56" ht="15.6">
      <c r="AI72" s="39"/>
      <c r="AJ72">
        <f>+'Ark1'!C3968</f>
        <v>2021</v>
      </c>
      <c r="AK72">
        <f>+'Ark1'!N3968</f>
        <v>130</v>
      </c>
      <c r="AL72" s="3" t="s">
        <v>514</v>
      </c>
      <c r="AM72">
        <f>+'Ark1'!Q3968</f>
        <v>403</v>
      </c>
      <c r="AN72" s="9">
        <f>+'Ark1'!R3968</f>
        <v>2200</v>
      </c>
      <c r="AO72" s="9">
        <f>+'Ark1'!S3968</f>
        <v>2200</v>
      </c>
      <c r="AP72" s="96">
        <f>+'Ark1'!T3968</f>
        <v>14.970059880239525</v>
      </c>
      <c r="AQ72" s="1">
        <f>+'Ark1'!W3968</f>
        <v>59.834090909090918</v>
      </c>
      <c r="AR72" s="1">
        <f>+'Ark1'!AB3968</f>
        <v>3.5460889583915591</v>
      </c>
      <c r="AS72" s="9">
        <f>+'Ark1'!Y3968</f>
        <v>135.01244545454549</v>
      </c>
      <c r="AT72" s="96">
        <f t="shared" si="0"/>
        <v>5.4590570719602978</v>
      </c>
      <c r="AU72" s="39"/>
      <c r="AV72" s="4"/>
      <c r="AW72" s="11"/>
      <c r="AY72" s="5"/>
      <c r="AZ72"/>
      <c r="BA72"/>
      <c r="BB72"/>
      <c r="BC72"/>
      <c r="BD72"/>
    </row>
    <row r="73" spans="35:56" ht="15.6">
      <c r="AI73" s="39"/>
      <c r="AJ73">
        <f>+'Ark1'!C3969</f>
        <v>2021</v>
      </c>
      <c r="AK73">
        <f>+'Ark1'!N3969</f>
        <v>140</v>
      </c>
      <c r="AL73" s="3" t="s">
        <v>515</v>
      </c>
      <c r="AM73">
        <f>+'Ark1'!Q3969</f>
        <v>367</v>
      </c>
      <c r="AN73" s="9">
        <f>+'Ark1'!R3969</f>
        <v>1870</v>
      </c>
      <c r="AO73" s="9">
        <f>+'Ark1'!S3969</f>
        <v>1870</v>
      </c>
      <c r="AP73" s="96">
        <f>+'Ark1'!T3969</f>
        <v>12.724550898203592</v>
      </c>
      <c r="AQ73" s="1">
        <f>+'Ark1'!W3969</f>
        <v>59.691978609625679</v>
      </c>
      <c r="AR73" s="1">
        <f>+'Ark1'!AB3969</f>
        <v>3.7837663153204639</v>
      </c>
      <c r="AS73" s="9">
        <f>+'Ark1'!Y3969</f>
        <v>144.94913368983956</v>
      </c>
      <c r="AT73" s="96">
        <f t="shared" si="0"/>
        <v>5.0953678474114446</v>
      </c>
      <c r="AU73" s="39"/>
      <c r="AV73" s="4"/>
      <c r="AW73" s="11"/>
      <c r="AX73" s="11"/>
      <c r="AY73" s="5"/>
      <c r="AZ73"/>
      <c r="BA73"/>
      <c r="BB73"/>
      <c r="BC73"/>
      <c r="BD73"/>
    </row>
    <row r="74" spans="35:56" ht="15.6">
      <c r="AI74" s="39"/>
      <c r="AJ74">
        <f>+'Ark1'!C3970</f>
        <v>2021</v>
      </c>
      <c r="AK74">
        <f>+'Ark1'!N3970</f>
        <v>150</v>
      </c>
      <c r="AL74" s="3" t="s">
        <v>516</v>
      </c>
      <c r="AM74">
        <f>+'Ark1'!Q3970</f>
        <v>354</v>
      </c>
      <c r="AN74" s="9">
        <f>+'Ark1'!R3970</f>
        <v>1777</v>
      </c>
      <c r="AO74" s="9">
        <f>+'Ark1'!S3970</f>
        <v>1777</v>
      </c>
      <c r="AP74" s="96">
        <f>+'Ark1'!T3970</f>
        <v>12.09172563962983</v>
      </c>
      <c r="AQ74" s="1">
        <f>+'Ark1'!W3970</f>
        <v>59.455261676983696</v>
      </c>
      <c r="AR74" s="1">
        <f>+'Ark1'!AB3970</f>
        <v>4.0761389826412753</v>
      </c>
      <c r="AS74" s="9">
        <f>+'Ark1'!Y3970</f>
        <v>154.86239729881839</v>
      </c>
      <c r="AT74" s="96">
        <f t="shared" si="0"/>
        <v>5.0197740112994351</v>
      </c>
      <c r="AU74" s="39"/>
      <c r="AV74" s="4"/>
      <c r="AW74" s="11"/>
      <c r="AX74" s="11"/>
      <c r="AY74" s="5"/>
      <c r="AZ74"/>
      <c r="BA74"/>
      <c r="BB74"/>
      <c r="BC74"/>
      <c r="BD74"/>
    </row>
    <row r="75" spans="35:56" ht="15.6">
      <c r="AI75" s="39"/>
      <c r="AJ75">
        <f>+'Ark1'!C3971</f>
        <v>2021</v>
      </c>
      <c r="AK75">
        <f>+'Ark1'!N3971</f>
        <v>160</v>
      </c>
      <c r="AL75" s="3" t="s">
        <v>517</v>
      </c>
      <c r="AM75">
        <f>+'Ark1'!Q3971</f>
        <v>324</v>
      </c>
      <c r="AN75" s="9">
        <f>+'Ark1'!R3971</f>
        <v>1518</v>
      </c>
      <c r="AO75" s="9">
        <f>+'Ark1'!S3971</f>
        <v>1518</v>
      </c>
      <c r="AP75" s="96">
        <f>+'Ark1'!T3971</f>
        <v>10.329341317365271</v>
      </c>
      <c r="AQ75" s="1">
        <f>+'Ark1'!W3971</f>
        <v>59.180500658761517</v>
      </c>
      <c r="AR75" s="1">
        <f>+'Ark1'!AB3971</f>
        <v>4.0486617463587748</v>
      </c>
      <c r="AS75" s="9">
        <f>+'Ark1'!Y3971</f>
        <v>164.94302371541499</v>
      </c>
      <c r="AT75" s="96">
        <f t="shared" si="0"/>
        <v>4.6851851851851851</v>
      </c>
      <c r="AU75" s="39"/>
      <c r="AV75" s="4"/>
      <c r="AW75" s="11"/>
      <c r="AX75" s="11"/>
      <c r="AY75" s="5"/>
      <c r="AZ75"/>
      <c r="BA75"/>
      <c r="BB75"/>
      <c r="BC75"/>
      <c r="BD75"/>
    </row>
    <row r="76" spans="35:56" ht="15.6">
      <c r="AI76" s="39"/>
      <c r="AJ76">
        <f>+'Ark1'!C3972</f>
        <v>2021</v>
      </c>
      <c r="AK76">
        <f>+'Ark1'!N3972</f>
        <v>170</v>
      </c>
      <c r="AL76" s="3" t="s">
        <v>518</v>
      </c>
      <c r="AM76">
        <f>+'Ark1'!Q3972</f>
        <v>320</v>
      </c>
      <c r="AN76" s="9">
        <f>+'Ark1'!R3972</f>
        <v>1282</v>
      </c>
      <c r="AO76" s="9">
        <f>+'Ark1'!S3972</f>
        <v>1282</v>
      </c>
      <c r="AP76" s="96">
        <f>+'Ark1'!T3972</f>
        <v>8.7234621665759384</v>
      </c>
      <c r="AQ76" s="1">
        <f>+'Ark1'!W3972</f>
        <v>58.751170046801853</v>
      </c>
      <c r="AR76" s="1">
        <f>+'Ark1'!AB3972</f>
        <v>4.1483435828320649</v>
      </c>
      <c r="AS76" s="9">
        <f>+'Ark1'!Y3972</f>
        <v>174.81444617784689</v>
      </c>
      <c r="AT76" s="96">
        <f t="shared" ref="AT76:AT139" si="1">+AN76/AM76</f>
        <v>4.0062499999999996</v>
      </c>
      <c r="AU76" s="39"/>
      <c r="AV76" s="4"/>
      <c r="AW76" s="11"/>
      <c r="AX76" s="11"/>
      <c r="AY76" s="5"/>
      <c r="AZ76"/>
      <c r="BA76"/>
      <c r="BB76"/>
      <c r="BC76"/>
      <c r="BD76"/>
    </row>
    <row r="77" spans="35:56" ht="15.6">
      <c r="AI77" s="39"/>
      <c r="AJ77">
        <f>+'Ark1'!C3973</f>
        <v>2021</v>
      </c>
      <c r="AK77">
        <f>+'Ark1'!N3973</f>
        <v>180</v>
      </c>
      <c r="AL77" s="3" t="s">
        <v>519</v>
      </c>
      <c r="AM77">
        <f>+'Ark1'!Q3973</f>
        <v>277</v>
      </c>
      <c r="AN77" s="9">
        <f>+'Ark1'!R3973</f>
        <v>994</v>
      </c>
      <c r="AO77" s="9">
        <f>+'Ark1'!S3973</f>
        <v>994</v>
      </c>
      <c r="AP77" s="96">
        <f>+'Ark1'!T3973</f>
        <v>6.7637452367991271</v>
      </c>
      <c r="AQ77" s="1">
        <f>+'Ark1'!W3973</f>
        <v>57.821931589537215</v>
      </c>
      <c r="AR77" s="1">
        <f>+'Ark1'!AB3973</f>
        <v>4.6164217735488364</v>
      </c>
      <c r="AS77" s="9">
        <f>+'Ark1'!Y3973</f>
        <v>184.75708249496984</v>
      </c>
      <c r="AT77" s="96">
        <f t="shared" si="1"/>
        <v>3.5884476534296028</v>
      </c>
      <c r="AU77" s="39"/>
      <c r="AV77" s="4"/>
      <c r="AW77" s="11"/>
      <c r="AX77" s="5"/>
      <c r="AY77" s="5"/>
      <c r="AZ77"/>
      <c r="BA77"/>
      <c r="BB77"/>
      <c r="BC77"/>
      <c r="BD77"/>
    </row>
    <row r="78" spans="35:56" ht="15.6">
      <c r="AI78" s="39"/>
      <c r="AJ78">
        <f>+'Ark1'!C3974</f>
        <v>2021</v>
      </c>
      <c r="AK78">
        <f>+'Ark1'!N3974</f>
        <v>190</v>
      </c>
      <c r="AL78" s="3" t="s">
        <v>520</v>
      </c>
      <c r="AM78">
        <f>+'Ark1'!Q3974</f>
        <v>239</v>
      </c>
      <c r="AN78" s="9">
        <f>+'Ark1'!R3974</f>
        <v>679</v>
      </c>
      <c r="AO78" s="9">
        <f>+'Ark1'!S3974</f>
        <v>679</v>
      </c>
      <c r="AP78" s="96">
        <f>+'Ark1'!T3974</f>
        <v>4.6203048448557427</v>
      </c>
      <c r="AQ78" s="1">
        <f>+'Ark1'!W3974</f>
        <v>56.58468335787925</v>
      </c>
      <c r="AR78" s="1">
        <f>+'Ark1'!AB3974</f>
        <v>4.6883556294276065</v>
      </c>
      <c r="AS78" s="9">
        <f>+'Ark1'!Y3974</f>
        <v>194.74650957290123</v>
      </c>
      <c r="AT78" s="96">
        <f t="shared" si="1"/>
        <v>2.8410041841004183</v>
      </c>
      <c r="AU78" s="39"/>
      <c r="AV78" s="4"/>
      <c r="AW78" s="11"/>
      <c r="AX78" s="5"/>
      <c r="AY78" s="5"/>
      <c r="AZ78"/>
      <c r="BA78"/>
      <c r="BB78"/>
      <c r="BC78"/>
      <c r="BD78"/>
    </row>
    <row r="79" spans="35:56" ht="15.6">
      <c r="AI79" s="39"/>
      <c r="AJ79">
        <f>+'Ark1'!C3975</f>
        <v>2021</v>
      </c>
      <c r="AK79">
        <f>+'Ark1'!N3975</f>
        <v>200</v>
      </c>
      <c r="AL79" s="3" t="s">
        <v>521</v>
      </c>
      <c r="AM79">
        <f>+'Ark1'!Q3975</f>
        <v>197</v>
      </c>
      <c r="AN79" s="9">
        <f>+'Ark1'!R3975</f>
        <v>463</v>
      </c>
      <c r="AO79" s="9">
        <f>+'Ark1'!S3975</f>
        <v>463</v>
      </c>
      <c r="AP79" s="96">
        <f>+'Ark1'!T3975</f>
        <v>3.1505171475231362</v>
      </c>
      <c r="AQ79" s="1">
        <f>+'Ark1'!W3975</f>
        <v>55.855291576673842</v>
      </c>
      <c r="AR79" s="1">
        <f>+'Ark1'!AB3975</f>
        <v>4.7733295531499698</v>
      </c>
      <c r="AS79" s="9">
        <f>+'Ark1'!Y3975</f>
        <v>204.34144708423327</v>
      </c>
      <c r="AT79" s="96">
        <f t="shared" si="1"/>
        <v>2.3502538071065988</v>
      </c>
      <c r="AU79" s="39"/>
      <c r="AV79" s="4"/>
      <c r="AW79" s="11"/>
      <c r="AX79" s="5"/>
      <c r="AY79" s="5"/>
      <c r="AZ79"/>
      <c r="BA79"/>
      <c r="BB79"/>
      <c r="BC79"/>
      <c r="BD79"/>
    </row>
    <row r="80" spans="35:56" ht="15.6">
      <c r="AI80" s="39"/>
      <c r="AJ80">
        <f>+'Ark1'!C3976</f>
        <v>2021</v>
      </c>
      <c r="AK80">
        <f>+'Ark1'!N3976</f>
        <v>210</v>
      </c>
      <c r="AL80" s="3" t="s">
        <v>522</v>
      </c>
      <c r="AM80">
        <f>+'Ark1'!Q3976</f>
        <v>136</v>
      </c>
      <c r="AN80" s="9">
        <f>+'Ark1'!R3976</f>
        <v>258</v>
      </c>
      <c r="AO80" s="9">
        <f>+'Ark1'!S3976</f>
        <v>258</v>
      </c>
      <c r="AP80" s="96">
        <f>+'Ark1'!T3976</f>
        <v>1.7555797495917251</v>
      </c>
      <c r="AQ80" s="1">
        <f>+'Ark1'!W3976</f>
        <v>54.453488372093005</v>
      </c>
      <c r="AR80" s="1">
        <f>+'Ark1'!AB3976</f>
        <v>4.9084414948921884</v>
      </c>
      <c r="AS80" s="9">
        <f>+'Ark1'!Y3976</f>
        <v>214.87251937984504</v>
      </c>
      <c r="AT80" s="96">
        <f t="shared" si="1"/>
        <v>1.8970588235294117</v>
      </c>
      <c r="AU80" s="39"/>
      <c r="AV80" s="4"/>
      <c r="AW80" s="11"/>
      <c r="AX80" s="5"/>
      <c r="AY80" s="5"/>
      <c r="AZ80"/>
      <c r="BA80"/>
      <c r="BB80"/>
      <c r="BC80"/>
      <c r="BD80"/>
    </row>
    <row r="81" spans="35:56" ht="15.6">
      <c r="AI81" s="39"/>
      <c r="AJ81">
        <f>+'Ark1'!C3977</f>
        <v>2021</v>
      </c>
      <c r="AK81">
        <f>+'Ark1'!N3977</f>
        <v>220</v>
      </c>
      <c r="AL81" s="3" t="s">
        <v>523</v>
      </c>
      <c r="AM81">
        <f>+'Ark1'!Q3977</f>
        <v>99</v>
      </c>
      <c r="AN81" s="9">
        <f>+'Ark1'!R3977</f>
        <v>165</v>
      </c>
      <c r="AO81" s="9">
        <f>+'Ark1'!S3977</f>
        <v>165</v>
      </c>
      <c r="AP81" s="96">
        <f>+'Ark1'!T3977</f>
        <v>1.1227544910179641</v>
      </c>
      <c r="AQ81" s="1">
        <f>+'Ark1'!W3977</f>
        <v>52.696969696969688</v>
      </c>
      <c r="AR81" s="1">
        <f>+'Ark1'!AB3977</f>
        <v>5.7455376544302466</v>
      </c>
      <c r="AS81" s="9">
        <f>+'Ark1'!Y3977</f>
        <v>224.07381818181841</v>
      </c>
      <c r="AT81" s="96">
        <f t="shared" si="1"/>
        <v>1.6666666666666667</v>
      </c>
      <c r="AU81" s="39"/>
      <c r="AV81" s="4"/>
      <c r="AW81" s="11"/>
      <c r="AX81" s="5"/>
      <c r="AY81" s="5"/>
      <c r="AZ81"/>
      <c r="BA81"/>
      <c r="BB81"/>
      <c r="BC81"/>
      <c r="BD81"/>
    </row>
    <row r="82" spans="35:56" ht="15.6">
      <c r="AI82" s="39"/>
      <c r="AJ82">
        <f>+'Ark1'!C3978</f>
        <v>2021</v>
      </c>
      <c r="AK82">
        <f>+'Ark1'!N3978</f>
        <v>230</v>
      </c>
      <c r="AL82" s="3" t="s">
        <v>524</v>
      </c>
      <c r="AM82">
        <f>+'Ark1'!Q3978</f>
        <v>93</v>
      </c>
      <c r="AN82" s="9">
        <f>+'Ark1'!R3978</f>
        <v>176</v>
      </c>
      <c r="AO82" s="9">
        <f>+'Ark1'!S3978</f>
        <v>176</v>
      </c>
      <c r="AP82" s="96">
        <f>+'Ark1'!T3978</f>
        <v>1.1976047904191618</v>
      </c>
      <c r="AQ82" s="1">
        <f>+'Ark1'!W3978</f>
        <v>49.295454545454554</v>
      </c>
      <c r="AR82" s="1">
        <f>+'Ark1'!AB3978</f>
        <v>7.0817612904705127</v>
      </c>
      <c r="AS82" s="9">
        <f>+'Ark1'!Y3978</f>
        <v>243.41187499999995</v>
      </c>
      <c r="AT82" s="96">
        <f t="shared" si="1"/>
        <v>1.89247311827957</v>
      </c>
      <c r="AU82" s="39"/>
      <c r="AV82" s="4"/>
      <c r="AW82" s="11"/>
      <c r="AX82" s="5"/>
      <c r="AY82" s="5"/>
      <c r="AZ82"/>
      <c r="BA82"/>
      <c r="BB82"/>
      <c r="BC82"/>
      <c r="BD82"/>
    </row>
    <row r="83" spans="35:56" ht="15.6">
      <c r="AI83" s="39"/>
      <c r="AJ83">
        <f>+'Ark1'!C3979</f>
        <v>2020</v>
      </c>
      <c r="AK83">
        <f>+'Ark1'!N3979</f>
        <v>60</v>
      </c>
      <c r="AL83" s="3" t="s">
        <v>525</v>
      </c>
      <c r="AM83">
        <f>+'Ark1'!Q3979</f>
        <v>2</v>
      </c>
      <c r="AN83" s="9">
        <f>+'Ark1'!R3979</f>
        <v>2</v>
      </c>
      <c r="AO83" s="9">
        <f>+'Ark1'!S3979</f>
        <v>2</v>
      </c>
      <c r="AP83" s="96">
        <f>+'Ark1'!T3979</f>
        <v>1.4228799089356856E-2</v>
      </c>
      <c r="AQ83" s="1">
        <f>+'Ark1'!W3979</f>
        <v>60.5</v>
      </c>
      <c r="AR83" s="1">
        <f>+'Ark1'!AB3979</f>
        <v>0.5</v>
      </c>
      <c r="AS83" s="9">
        <f>+'Ark1'!Y3979</f>
        <v>58.03</v>
      </c>
      <c r="AT83" s="96">
        <f t="shared" si="1"/>
        <v>1</v>
      </c>
      <c r="AU83" s="39"/>
      <c r="AV83" s="4"/>
      <c r="AW83" s="11"/>
      <c r="AX83" s="5"/>
      <c r="AY83" s="5"/>
      <c r="AZ83"/>
      <c r="BA83"/>
      <c r="BB83"/>
      <c r="BC83"/>
      <c r="BD83"/>
    </row>
    <row r="84" spans="35:56" ht="15.6">
      <c r="AI84" s="39"/>
      <c r="AJ84" s="47">
        <f>+'Ark1'!C3980</f>
        <v>2020</v>
      </c>
      <c r="AK84" s="47">
        <f>+'Ark1'!N3980</f>
        <v>70</v>
      </c>
      <c r="AL84" s="48" t="s">
        <v>509</v>
      </c>
      <c r="AM84" s="47">
        <f>+'Ark1'!Q3980</f>
        <v>12</v>
      </c>
      <c r="AN84" s="65">
        <f>+'Ark1'!R3980</f>
        <v>14</v>
      </c>
      <c r="AO84" s="65">
        <f>+'Ark1'!S3980</f>
        <v>14</v>
      </c>
      <c r="AP84" s="101">
        <f>+'Ark1'!T3980</f>
        <v>9.9601593625497989E-2</v>
      </c>
      <c r="AQ84" s="49">
        <f>+'Ark1'!W3980</f>
        <v>62.642857142857153</v>
      </c>
      <c r="AR84" s="49">
        <f>+'Ark1'!AB3980</f>
        <v>2.091040166900457</v>
      </c>
      <c r="AS84" s="65">
        <f>+'Ark1'!Y3980</f>
        <v>75.996428571428609</v>
      </c>
      <c r="AT84" s="101">
        <f t="shared" si="1"/>
        <v>1.1666666666666667</v>
      </c>
      <c r="AU84" s="39"/>
      <c r="AV84" s="4"/>
      <c r="AW84" s="11"/>
      <c r="AX84" s="5"/>
      <c r="AY84" s="5"/>
      <c r="AZ84"/>
      <c r="BA84"/>
      <c r="BB84"/>
      <c r="BC84"/>
      <c r="BD84"/>
    </row>
    <row r="85" spans="35:56" ht="15.6">
      <c r="AI85" s="39"/>
      <c r="AJ85" s="47">
        <f>+'Ark1'!C3981</f>
        <v>2020</v>
      </c>
      <c r="AK85" s="47">
        <f>+'Ark1'!N3981</f>
        <v>80</v>
      </c>
      <c r="AL85" s="48" t="s">
        <v>510</v>
      </c>
      <c r="AM85" s="47">
        <f>+'Ark1'!Q3981</f>
        <v>43</v>
      </c>
      <c r="AN85" s="65">
        <f>+'Ark1'!R3981</f>
        <v>69</v>
      </c>
      <c r="AO85" s="65">
        <f>+'Ark1'!S3981</f>
        <v>69</v>
      </c>
      <c r="AP85" s="101">
        <f>+'Ark1'!T3981</f>
        <v>0.49089356858281186</v>
      </c>
      <c r="AQ85" s="49">
        <f>+'Ark1'!W3981</f>
        <v>62.85507246376811</v>
      </c>
      <c r="AR85" s="49">
        <f>+'Ark1'!AB3981</f>
        <v>1.7551197351190235</v>
      </c>
      <c r="AS85" s="65">
        <f>+'Ark1'!Y3981</f>
        <v>86.184057971014497</v>
      </c>
      <c r="AT85" s="101">
        <f t="shared" si="1"/>
        <v>1.6046511627906976</v>
      </c>
      <c r="AU85" s="39"/>
      <c r="AV85" s="4"/>
      <c r="AW85" s="11"/>
      <c r="AX85" s="5"/>
      <c r="AY85" s="5"/>
      <c r="AZ85"/>
      <c r="BA85"/>
      <c r="BB85"/>
      <c r="BC85"/>
      <c r="BD85"/>
    </row>
    <row r="86" spans="35:56" ht="15.6">
      <c r="AI86" s="39"/>
      <c r="AJ86" s="47">
        <f>+'Ark1'!C3982</f>
        <v>2020</v>
      </c>
      <c r="AK86" s="47">
        <f>+'Ark1'!N3982</f>
        <v>90</v>
      </c>
      <c r="AL86" s="48" t="s">
        <v>511</v>
      </c>
      <c r="AM86" s="47">
        <f>+'Ark1'!Q3982</f>
        <v>94</v>
      </c>
      <c r="AN86" s="65">
        <f>+'Ark1'!R3982</f>
        <v>239</v>
      </c>
      <c r="AO86" s="65">
        <f>+'Ark1'!S3982</f>
        <v>239</v>
      </c>
      <c r="AP86" s="101">
        <f>+'Ark1'!T3982</f>
        <v>1.7003414911781445</v>
      </c>
      <c r="AQ86" s="49">
        <f>+'Ark1'!W3982</f>
        <v>61.506276150627606</v>
      </c>
      <c r="AR86" s="49">
        <f>+'Ark1'!AB3982</f>
        <v>4.1538108659822512</v>
      </c>
      <c r="AS86" s="65">
        <f>+'Ark1'!Y3982</f>
        <v>95.890251046025028</v>
      </c>
      <c r="AT86" s="101">
        <f t="shared" si="1"/>
        <v>2.5425531914893615</v>
      </c>
      <c r="AU86" s="39"/>
      <c r="AV86" s="4"/>
      <c r="AW86" s="5"/>
      <c r="AX86" s="5"/>
      <c r="AY86" s="5"/>
      <c r="AZ86"/>
      <c r="BA86"/>
      <c r="BB86"/>
      <c r="BC86"/>
      <c r="BD86"/>
    </row>
    <row r="87" spans="35:56">
      <c r="AI87" s="39"/>
      <c r="AJ87" s="47">
        <f>+'Ark1'!C3983</f>
        <v>2020</v>
      </c>
      <c r="AK87" s="47">
        <f>+'Ark1'!N3983</f>
        <v>100</v>
      </c>
      <c r="AL87" s="48" t="s">
        <v>486</v>
      </c>
      <c r="AM87" s="47">
        <f>+'Ark1'!Q3983</f>
        <v>157</v>
      </c>
      <c r="AN87" s="65">
        <f>+'Ark1'!R3983</f>
        <v>558</v>
      </c>
      <c r="AO87" s="65">
        <f>+'Ark1'!S3983</f>
        <v>558</v>
      </c>
      <c r="AP87" s="101">
        <f>+'Ark1'!T3983</f>
        <v>3.9698349459305642</v>
      </c>
      <c r="AQ87" s="49">
        <f>+'Ark1'!W3983</f>
        <v>61.876344086021504</v>
      </c>
      <c r="AR87" s="49">
        <f>+'Ark1'!AB3983</f>
        <v>2.8619577922992425</v>
      </c>
      <c r="AS87" s="65">
        <f>+'Ark1'!Y3983</f>
        <v>105.54985663082444</v>
      </c>
      <c r="AT87" s="101">
        <f t="shared" si="1"/>
        <v>3.5541401273885351</v>
      </c>
      <c r="AU87" s="39"/>
      <c r="AV87" s="11"/>
      <c r="AW87" s="11"/>
      <c r="AX87"/>
      <c r="AY87"/>
      <c r="AZ87"/>
      <c r="BA87"/>
      <c r="BB87"/>
      <c r="BC87"/>
      <c r="BD87"/>
    </row>
    <row r="88" spans="35:56" ht="15.6">
      <c r="AI88" s="39"/>
      <c r="AJ88" s="47">
        <f>+'Ark1'!C3984</f>
        <v>2020</v>
      </c>
      <c r="AK88" s="47">
        <f>+'Ark1'!N3984</f>
        <v>110</v>
      </c>
      <c r="AL88" s="48" t="s">
        <v>512</v>
      </c>
      <c r="AM88" s="47">
        <f>+'Ark1'!Q3984</f>
        <v>219</v>
      </c>
      <c r="AN88" s="65">
        <f>+'Ark1'!R3984</f>
        <v>1007</v>
      </c>
      <c r="AO88" s="65">
        <f>+'Ark1'!S3984</f>
        <v>1007</v>
      </c>
      <c r="AP88" s="101">
        <f>+'Ark1'!T3984</f>
        <v>7.1642003414911759</v>
      </c>
      <c r="AQ88" s="49">
        <f>+'Ark1'!W3984</f>
        <v>61.479642502482605</v>
      </c>
      <c r="AR88" s="49">
        <f>+'Ark1'!AB3984</f>
        <v>2.9161286029765141</v>
      </c>
      <c r="AS88" s="65">
        <f>+'Ark1'!Y3984</f>
        <v>115.41682224429016</v>
      </c>
      <c r="AT88" s="101">
        <f t="shared" si="1"/>
        <v>4.5981735159817347</v>
      </c>
      <c r="AU88" s="39"/>
      <c r="AV88" s="5"/>
      <c r="AW88" s="5"/>
      <c r="AX88"/>
      <c r="AY88" s="5"/>
      <c r="AZ88"/>
      <c r="BA88"/>
      <c r="BB88"/>
      <c r="BC88"/>
      <c r="BD88"/>
    </row>
    <row r="89" spans="35:56">
      <c r="AI89" s="39"/>
      <c r="AJ89" s="47">
        <f>+'Ark1'!C3985</f>
        <v>2020</v>
      </c>
      <c r="AK89" s="47">
        <f>+'Ark1'!N3985</f>
        <v>120</v>
      </c>
      <c r="AL89" s="48" t="s">
        <v>513</v>
      </c>
      <c r="AM89" s="47">
        <f>+'Ark1'!Q3985</f>
        <v>332</v>
      </c>
      <c r="AN89" s="65">
        <f>+'Ark1'!R3985</f>
        <v>1667</v>
      </c>
      <c r="AO89" s="65">
        <f>+'Ark1'!S3985</f>
        <v>1667</v>
      </c>
      <c r="AP89" s="101">
        <f>+'Ark1'!T3985</f>
        <v>11.85970404097894</v>
      </c>
      <c r="AQ89" s="49">
        <f>+'Ark1'!W3985</f>
        <v>60.538092381523711</v>
      </c>
      <c r="AR89" s="49">
        <f>+'Ark1'!AB3985</f>
        <v>3.372880581280703</v>
      </c>
      <c r="AS89" s="65">
        <f>+'Ark1'!Y3985</f>
        <v>125.49841031793638</v>
      </c>
      <c r="AT89" s="101">
        <f t="shared" si="1"/>
        <v>5.0210843373493974</v>
      </c>
      <c r="AU89" s="39"/>
      <c r="AV89" s="11"/>
      <c r="AW89" s="11"/>
      <c r="AX89"/>
      <c r="AY89"/>
      <c r="AZ89"/>
      <c r="BA89"/>
      <c r="BB89"/>
      <c r="BC89"/>
      <c r="BD89"/>
    </row>
    <row r="90" spans="35:56">
      <c r="AI90" s="39"/>
      <c r="AJ90" s="47">
        <f>+'Ark1'!C3986</f>
        <v>2020</v>
      </c>
      <c r="AK90" s="47">
        <f>+'Ark1'!N3986</f>
        <v>130</v>
      </c>
      <c r="AL90" s="48" t="s">
        <v>514</v>
      </c>
      <c r="AM90" s="47">
        <f>+'Ark1'!Q3986</f>
        <v>365</v>
      </c>
      <c r="AN90" s="65">
        <f>+'Ark1'!R3986</f>
        <v>2003</v>
      </c>
      <c r="AO90" s="65">
        <f>+'Ark1'!S3986</f>
        <v>2003</v>
      </c>
      <c r="AP90" s="101">
        <f>+'Ark1'!T3986</f>
        <v>14.250142287990895</v>
      </c>
      <c r="AQ90" s="49">
        <f>+'Ark1'!W3986</f>
        <v>60.248127808287592</v>
      </c>
      <c r="AR90" s="49">
        <f>+'Ark1'!AB3986</f>
        <v>3.461050697655657</v>
      </c>
      <c r="AS90" s="65">
        <f>+'Ark1'!Y3986</f>
        <v>134.87622066899655</v>
      </c>
      <c r="AT90" s="101">
        <f t="shared" si="1"/>
        <v>5.4876712328767123</v>
      </c>
      <c r="AU90" s="39"/>
      <c r="AV90" s="11"/>
      <c r="AW90" s="11"/>
      <c r="AX90"/>
      <c r="AY90"/>
      <c r="AZ90"/>
      <c r="BA90"/>
      <c r="BB90"/>
      <c r="BC90"/>
      <c r="BD90"/>
    </row>
    <row r="91" spans="35:56" ht="15.6">
      <c r="AI91" s="39"/>
      <c r="AJ91" s="47">
        <f>+'Ark1'!C3987</f>
        <v>2020</v>
      </c>
      <c r="AK91" s="47">
        <f>+'Ark1'!N3987</f>
        <v>140</v>
      </c>
      <c r="AL91" s="48" t="s">
        <v>515</v>
      </c>
      <c r="AM91" s="47">
        <f>+'Ark1'!Q3987</f>
        <v>337</v>
      </c>
      <c r="AN91" s="65">
        <f>+'Ark1'!R3987</f>
        <v>1784</v>
      </c>
      <c r="AO91" s="65">
        <f>+'Ark1'!S3987</f>
        <v>1784</v>
      </c>
      <c r="AP91" s="101">
        <f>+'Ark1'!T3987</f>
        <v>12.69208878770632</v>
      </c>
      <c r="AQ91" s="49">
        <f>+'Ark1'!W3987</f>
        <v>59.718049327354237</v>
      </c>
      <c r="AR91" s="49">
        <f>+'Ark1'!AB3987</f>
        <v>3.9395074647513151</v>
      </c>
      <c r="AS91" s="65">
        <f>+'Ark1'!Y3987</f>
        <v>144.94289237668161</v>
      </c>
      <c r="AT91" s="101">
        <f t="shared" si="1"/>
        <v>5.2937685459940651</v>
      </c>
      <c r="AU91" s="39"/>
      <c r="AV91" s="2"/>
      <c r="AW91" s="5"/>
      <c r="AX91"/>
      <c r="AY91" s="2"/>
      <c r="AZ91"/>
      <c r="BA91"/>
      <c r="BB91"/>
      <c r="BC91"/>
      <c r="BD91"/>
    </row>
    <row r="92" spans="35:56">
      <c r="AI92" s="39"/>
      <c r="AJ92" s="47">
        <f>+'Ark1'!C3988</f>
        <v>2020</v>
      </c>
      <c r="AK92" s="47">
        <f>+'Ark1'!N3988</f>
        <v>150</v>
      </c>
      <c r="AL92" s="48" t="s">
        <v>516</v>
      </c>
      <c r="AM92" s="47">
        <f>+'Ark1'!Q3988</f>
        <v>335</v>
      </c>
      <c r="AN92" s="65">
        <f>+'Ark1'!R3988</f>
        <v>1607</v>
      </c>
      <c r="AO92" s="65">
        <f>+'Ark1'!S3988</f>
        <v>1607</v>
      </c>
      <c r="AP92" s="101">
        <f>+'Ark1'!T3988</f>
        <v>11.432840068298235</v>
      </c>
      <c r="AQ92" s="49">
        <f>+'Ark1'!W3988</f>
        <v>59.647168637212197</v>
      </c>
      <c r="AR92" s="49">
        <f>+'Ark1'!AB3988</f>
        <v>4.1752928881089373</v>
      </c>
      <c r="AS92" s="65">
        <f>+'Ark1'!Y3988</f>
        <v>154.97166770379579</v>
      </c>
      <c r="AT92" s="101">
        <f t="shared" si="1"/>
        <v>4.7970149253731345</v>
      </c>
      <c r="AU92" s="39"/>
      <c r="AV92" s="4"/>
      <c r="AW92" s="4"/>
      <c r="AX92" s="4"/>
      <c r="AY92" s="4"/>
      <c r="AZ92"/>
      <c r="BA92"/>
      <c r="BB92"/>
      <c r="BC92"/>
      <c r="BD92"/>
    </row>
    <row r="93" spans="35:56" ht="15.6">
      <c r="AI93" s="39"/>
      <c r="AJ93" s="47">
        <f>+'Ark1'!C3989</f>
        <v>2020</v>
      </c>
      <c r="AK93" s="47">
        <f>+'Ark1'!N3989</f>
        <v>160</v>
      </c>
      <c r="AL93" s="48" t="s">
        <v>517</v>
      </c>
      <c r="AM93" s="47">
        <f>+'Ark1'!Q3989</f>
        <v>332</v>
      </c>
      <c r="AN93" s="65">
        <f>+'Ark1'!R3989</f>
        <v>1408</v>
      </c>
      <c r="AO93" s="65">
        <f>+'Ark1'!S3989</f>
        <v>1408</v>
      </c>
      <c r="AP93" s="101">
        <f>+'Ark1'!T3989</f>
        <v>10.017074558907227</v>
      </c>
      <c r="AQ93" s="49">
        <f>+'Ark1'!W3989</f>
        <v>59.286931818181827</v>
      </c>
      <c r="AR93" s="49">
        <f>+'Ark1'!AB3989</f>
        <v>4.2675173371204558</v>
      </c>
      <c r="AS93" s="65">
        <f>+'Ark1'!Y3989</f>
        <v>165.00714488636379</v>
      </c>
      <c r="AT93" s="101">
        <f t="shared" si="1"/>
        <v>4.2409638554216871</v>
      </c>
      <c r="AU93" s="39"/>
      <c r="AV93" s="4"/>
      <c r="AW93" s="11"/>
      <c r="AY93" s="5"/>
      <c r="AZ93"/>
      <c r="BA93"/>
      <c r="BB93"/>
      <c r="BC93"/>
      <c r="BD93"/>
    </row>
    <row r="94" spans="35:56" ht="15.6">
      <c r="AI94" s="39"/>
      <c r="AJ94" s="47">
        <f>+'Ark1'!C3990</f>
        <v>2020</v>
      </c>
      <c r="AK94" s="47">
        <f>+'Ark1'!N3990</f>
        <v>170</v>
      </c>
      <c r="AL94" s="48" t="s">
        <v>518</v>
      </c>
      <c r="AM94" s="47">
        <f>+'Ark1'!Q3990</f>
        <v>312</v>
      </c>
      <c r="AN94" s="65">
        <f>+'Ark1'!R3990</f>
        <v>1140</v>
      </c>
      <c r="AO94" s="65">
        <f>+'Ark1'!S3990</f>
        <v>1140</v>
      </c>
      <c r="AP94" s="101">
        <f>+'Ark1'!T3990</f>
        <v>8.1104154809334101</v>
      </c>
      <c r="AQ94" s="49">
        <f>+'Ark1'!W3990</f>
        <v>58.748245614035113</v>
      </c>
      <c r="AR94" s="49">
        <f>+'Ark1'!AB3990</f>
        <v>4.2534554055546758</v>
      </c>
      <c r="AS94" s="65">
        <f>+'Ark1'!Y3990</f>
        <v>174.81593859649146</v>
      </c>
      <c r="AT94" s="101">
        <f t="shared" si="1"/>
        <v>3.6538461538461537</v>
      </c>
      <c r="AU94" s="39"/>
      <c r="AV94" s="4"/>
      <c r="AW94" s="11"/>
      <c r="AY94" s="5"/>
      <c r="AZ94"/>
      <c r="BA94"/>
      <c r="BB94"/>
      <c r="BC94"/>
      <c r="BD94"/>
    </row>
    <row r="95" spans="35:56" ht="15.6">
      <c r="AI95" s="39"/>
      <c r="AJ95" s="47">
        <f>+'Ark1'!C3991</f>
        <v>2020</v>
      </c>
      <c r="AK95" s="47">
        <f>+'Ark1'!N3991</f>
        <v>180</v>
      </c>
      <c r="AL95" s="48" t="s">
        <v>519</v>
      </c>
      <c r="AM95" s="47">
        <f>+'Ark1'!Q3991</f>
        <v>288</v>
      </c>
      <c r="AN95" s="65">
        <f>+'Ark1'!R3991</f>
        <v>954</v>
      </c>
      <c r="AO95" s="65">
        <f>+'Ark1'!S3991</f>
        <v>954</v>
      </c>
      <c r="AP95" s="101">
        <f>+'Ark1'!T3991</f>
        <v>6.7871371656232213</v>
      </c>
      <c r="AQ95" s="49">
        <f>+'Ark1'!W3991</f>
        <v>57.923480083857427</v>
      </c>
      <c r="AR95" s="49">
        <f>+'Ark1'!AB3991</f>
        <v>4.547376284804165</v>
      </c>
      <c r="AS95" s="65">
        <f>+'Ark1'!Y3991</f>
        <v>184.74215932914032</v>
      </c>
      <c r="AT95" s="101">
        <f t="shared" si="1"/>
        <v>3.3125</v>
      </c>
      <c r="AU95" s="39"/>
      <c r="AV95" s="4"/>
      <c r="AW95" s="11"/>
      <c r="AY95" s="5"/>
      <c r="AZ95"/>
      <c r="BA95"/>
      <c r="BB95"/>
      <c r="BC95"/>
      <c r="BD95"/>
    </row>
    <row r="96" spans="35:56" ht="15.6">
      <c r="AI96" s="39"/>
      <c r="AJ96" s="47">
        <f>+'Ark1'!C3992</f>
        <v>2020</v>
      </c>
      <c r="AK96" s="47">
        <f>+'Ark1'!N3992</f>
        <v>190</v>
      </c>
      <c r="AL96" s="48" t="s">
        <v>520</v>
      </c>
      <c r="AM96" s="47">
        <f>+'Ark1'!Q3992</f>
        <v>242</v>
      </c>
      <c r="AN96" s="65">
        <f>+'Ark1'!R3992</f>
        <v>629</v>
      </c>
      <c r="AO96" s="65">
        <f>+'Ark1'!S3992</f>
        <v>629</v>
      </c>
      <c r="AP96" s="101">
        <f>+'Ark1'!T3992</f>
        <v>4.4749573136027347</v>
      </c>
      <c r="AQ96" s="49">
        <f>+'Ark1'!W3992</f>
        <v>56.821939586645478</v>
      </c>
      <c r="AR96" s="49">
        <f>+'Ark1'!AB3992</f>
        <v>4.6608434237628575</v>
      </c>
      <c r="AS96" s="65">
        <f>+'Ark1'!Y3992</f>
        <v>194.59437201907801</v>
      </c>
      <c r="AT96" s="101">
        <f t="shared" si="1"/>
        <v>2.5991735537190084</v>
      </c>
      <c r="AU96" s="39"/>
      <c r="AV96" s="4"/>
      <c r="AW96" s="11"/>
      <c r="AY96" s="5"/>
      <c r="AZ96"/>
      <c r="BA96"/>
      <c r="BB96"/>
      <c r="BC96"/>
      <c r="BD96"/>
    </row>
    <row r="97" spans="35:56" ht="15.6">
      <c r="AI97" s="39"/>
      <c r="AJ97" s="47">
        <f>+'Ark1'!C3993</f>
        <v>2020</v>
      </c>
      <c r="AK97" s="47">
        <f>+'Ark1'!N3993</f>
        <v>200</v>
      </c>
      <c r="AL97" s="48" t="s">
        <v>521</v>
      </c>
      <c r="AM97" s="47">
        <f>+'Ark1'!Q3993</f>
        <v>173</v>
      </c>
      <c r="AN97" s="65">
        <f>+'Ark1'!R3993</f>
        <v>409</v>
      </c>
      <c r="AO97" s="65">
        <f>+'Ark1'!S3993</f>
        <v>409</v>
      </c>
      <c r="AP97" s="101">
        <f>+'Ark1'!T3993</f>
        <v>2.9097894137734777</v>
      </c>
      <c r="AQ97" s="49">
        <f>+'Ark1'!W3993</f>
        <v>55.154034229828866</v>
      </c>
      <c r="AR97" s="49">
        <f>+'Ark1'!AB3993</f>
        <v>5.0161830635399838</v>
      </c>
      <c r="AS97" s="65">
        <f>+'Ark1'!Y3993</f>
        <v>204.69161369193159</v>
      </c>
      <c r="AT97" s="101">
        <f t="shared" si="1"/>
        <v>2.3641618497109826</v>
      </c>
      <c r="AU97" s="39"/>
      <c r="AV97" s="4"/>
      <c r="AW97" s="11"/>
      <c r="AY97" s="5"/>
      <c r="AZ97"/>
      <c r="BA97"/>
      <c r="BB97"/>
      <c r="BC97"/>
      <c r="BD97"/>
    </row>
    <row r="98" spans="35:56" ht="15.6">
      <c r="AI98" s="39"/>
      <c r="AJ98" s="47">
        <f>+'Ark1'!C3994</f>
        <v>2020</v>
      </c>
      <c r="AK98" s="47">
        <f>+'Ark1'!N3994</f>
        <v>210</v>
      </c>
      <c r="AL98" s="48" t="s">
        <v>522</v>
      </c>
      <c r="AM98" s="47">
        <f>+'Ark1'!Q3994</f>
        <v>134</v>
      </c>
      <c r="AN98" s="65">
        <f>+'Ark1'!R3994</f>
        <v>239</v>
      </c>
      <c r="AO98" s="65">
        <f>+'Ark1'!S3994</f>
        <v>239</v>
      </c>
      <c r="AP98" s="101">
        <f>+'Ark1'!T3994</f>
        <v>1.7003414911781445</v>
      </c>
      <c r="AQ98" s="49">
        <f>+'Ark1'!W3994</f>
        <v>54.079497907949801</v>
      </c>
      <c r="AR98" s="49">
        <f>+'Ark1'!AB3994</f>
        <v>5.0691822765535042</v>
      </c>
      <c r="AS98" s="65">
        <f>+'Ark1'!Y3994</f>
        <v>214.56907949790784</v>
      </c>
      <c r="AT98" s="101">
        <f t="shared" si="1"/>
        <v>1.7835820895522387</v>
      </c>
      <c r="AU98" s="39"/>
      <c r="AV98" s="4"/>
      <c r="AW98" s="11"/>
      <c r="AX98" s="11"/>
      <c r="AY98" s="5"/>
      <c r="AZ98"/>
      <c r="BA98"/>
      <c r="BB98"/>
      <c r="BC98"/>
      <c r="BD98"/>
    </row>
    <row r="99" spans="35:56" ht="15.6">
      <c r="AI99" s="39"/>
      <c r="AJ99" s="47">
        <f>+'Ark1'!C3995</f>
        <v>2020</v>
      </c>
      <c r="AK99" s="47">
        <f>+'Ark1'!N3995</f>
        <v>220</v>
      </c>
      <c r="AL99" s="48" t="s">
        <v>523</v>
      </c>
      <c r="AM99" s="47">
        <f>+'Ark1'!Q3995</f>
        <v>96</v>
      </c>
      <c r="AN99" s="65">
        <f>+'Ark1'!R3995</f>
        <v>143</v>
      </c>
      <c r="AO99" s="65">
        <f>+'Ark1'!S3995</f>
        <v>143</v>
      </c>
      <c r="AP99" s="101">
        <f>+'Ark1'!T3995</f>
        <v>1.0173591348890156</v>
      </c>
      <c r="AQ99" s="49">
        <f>+'Ark1'!W3995</f>
        <v>51.629370629370626</v>
      </c>
      <c r="AR99" s="49">
        <f>+'Ark1'!AB3995</f>
        <v>5.5905493702529343</v>
      </c>
      <c r="AS99" s="65">
        <f>+'Ark1'!Y3995</f>
        <v>224.50839160839172</v>
      </c>
      <c r="AT99" s="101">
        <f t="shared" si="1"/>
        <v>1.4895833333333333</v>
      </c>
      <c r="AU99" s="39"/>
      <c r="AV99" s="4"/>
      <c r="AW99" s="11"/>
      <c r="AX99" s="11"/>
      <c r="AY99" s="5"/>
      <c r="AZ99"/>
      <c r="BA99"/>
      <c r="BB99"/>
      <c r="BC99"/>
      <c r="BD99"/>
    </row>
    <row r="100" spans="35:56" ht="15.6">
      <c r="AI100" s="39"/>
      <c r="AJ100" s="47">
        <f>+'Ark1'!C3996</f>
        <v>2020</v>
      </c>
      <c r="AK100" s="47">
        <f>+'Ark1'!N3996</f>
        <v>230</v>
      </c>
      <c r="AL100" s="48" t="s">
        <v>524</v>
      </c>
      <c r="AM100" s="47">
        <f>+'Ark1'!Q3996</f>
        <v>96</v>
      </c>
      <c r="AN100" s="65">
        <f>+'Ark1'!R3996</f>
        <v>184</v>
      </c>
      <c r="AO100" s="65">
        <f>+'Ark1'!S3996</f>
        <v>184</v>
      </c>
      <c r="AP100" s="101">
        <f>+'Ark1'!T3996</f>
        <v>1.3090495162208311</v>
      </c>
      <c r="AQ100" s="49">
        <f>+'Ark1'!W3996</f>
        <v>48.027173913043477</v>
      </c>
      <c r="AR100" s="49">
        <f>+'Ark1'!AB3996</f>
        <v>7.1630331694852147</v>
      </c>
      <c r="AS100" s="65">
        <f>+'Ark1'!Y3996</f>
        <v>244.53858695652193</v>
      </c>
      <c r="AT100" s="101">
        <f t="shared" si="1"/>
        <v>1.9166666666666667</v>
      </c>
      <c r="AU100" s="39"/>
      <c r="AV100" s="4"/>
      <c r="AW100" s="11"/>
      <c r="AX100" s="11"/>
      <c r="AY100" s="5"/>
      <c r="AZ100"/>
      <c r="BA100"/>
      <c r="BB100"/>
      <c r="BC100"/>
      <c r="BD100"/>
    </row>
    <row r="101" spans="35:56" ht="15.6">
      <c r="AI101" s="39"/>
      <c r="AJ101" s="47">
        <f>+'Ark1'!C3997</f>
        <v>2019</v>
      </c>
      <c r="AK101" s="47">
        <f>+'Ark1'!N3997</f>
        <v>60</v>
      </c>
      <c r="AL101" s="48" t="s">
        <v>525</v>
      </c>
      <c r="AM101" s="47">
        <f>+'Ark1'!Q3997</f>
        <v>4</v>
      </c>
      <c r="AN101" s="65">
        <f>+'Ark1'!R3997</f>
        <v>5</v>
      </c>
      <c r="AO101" s="65">
        <f>+'Ark1'!S3997</f>
        <v>5</v>
      </c>
      <c r="AP101" s="101">
        <f>+'Ark1'!T3997</f>
        <v>3.4669255304396053E-2</v>
      </c>
      <c r="AQ101" s="49">
        <f>+'Ark1'!W3997</f>
        <v>63.6</v>
      </c>
      <c r="AR101" s="49">
        <f>+'Ark1'!AB3997</f>
        <v>1.0198039027186283</v>
      </c>
      <c r="AS101" s="65">
        <f>+'Ark1'!Y3997</f>
        <v>58.76</v>
      </c>
      <c r="AT101" s="101">
        <f t="shared" si="1"/>
        <v>1.25</v>
      </c>
      <c r="AU101" s="39"/>
      <c r="AV101" s="4"/>
      <c r="AW101" s="11"/>
      <c r="AX101" s="11"/>
      <c r="AY101" s="5"/>
      <c r="AZ101"/>
      <c r="BA101"/>
      <c r="BB101"/>
      <c r="BC101"/>
      <c r="BD101"/>
    </row>
    <row r="102" spans="35:56" ht="15.6">
      <c r="AI102" s="39"/>
      <c r="AJ102">
        <f>+'Ark1'!C3998</f>
        <v>2019</v>
      </c>
      <c r="AK102">
        <f>+'Ark1'!N3998</f>
        <v>70</v>
      </c>
      <c r="AL102" s="3" t="s">
        <v>509</v>
      </c>
      <c r="AM102">
        <f>+'Ark1'!Q3998</f>
        <v>16</v>
      </c>
      <c r="AN102" s="9">
        <f>+'Ark1'!R3998</f>
        <v>17</v>
      </c>
      <c r="AO102" s="9">
        <f>+'Ark1'!S3998</f>
        <v>17</v>
      </c>
      <c r="AP102" s="96">
        <f>+'Ark1'!T3998</f>
        <v>0.11787546803494664</v>
      </c>
      <c r="AQ102" s="1">
        <f>+'Ark1'!W3998</f>
        <v>63.058823529411761</v>
      </c>
      <c r="AR102" s="1">
        <f>+'Ark1'!AB3998</f>
        <v>1.6967300119827868</v>
      </c>
      <c r="AS102" s="9">
        <f>+'Ark1'!Y3998</f>
        <v>76.5</v>
      </c>
      <c r="AT102" s="96">
        <f t="shared" si="1"/>
        <v>1.0625</v>
      </c>
      <c r="AU102" s="39"/>
      <c r="AV102" s="4"/>
      <c r="AW102" s="11"/>
      <c r="AX102" s="5"/>
      <c r="AY102" s="5"/>
      <c r="AZ102"/>
      <c r="BA102"/>
      <c r="BB102"/>
      <c r="BC102"/>
      <c r="BD102"/>
    </row>
    <row r="103" spans="35:56" ht="15.6">
      <c r="AI103" s="39"/>
      <c r="AJ103">
        <f>+'Ark1'!C3999</f>
        <v>2019</v>
      </c>
      <c r="AK103">
        <f>+'Ark1'!N3999</f>
        <v>80</v>
      </c>
      <c r="AL103" s="3" t="s">
        <v>510</v>
      </c>
      <c r="AM103">
        <f>+'Ark1'!Q3999</f>
        <v>55</v>
      </c>
      <c r="AN103" s="9">
        <f>+'Ark1'!R3999</f>
        <v>91</v>
      </c>
      <c r="AO103" s="9">
        <f>+'Ark1'!S3999</f>
        <v>91</v>
      </c>
      <c r="AP103" s="96">
        <f>+'Ark1'!T3999</f>
        <v>0.63098044654000851</v>
      </c>
      <c r="AQ103" s="1">
        <f>+'Ark1'!W3999</f>
        <v>62.142857142857153</v>
      </c>
      <c r="AR103" s="1">
        <f>+'Ark1'!AB3999</f>
        <v>3.4848855076701843</v>
      </c>
      <c r="AS103" s="9">
        <f>+'Ark1'!Y3999</f>
        <v>86.652747252747247</v>
      </c>
      <c r="AT103" s="96">
        <f t="shared" si="1"/>
        <v>1.6545454545454545</v>
      </c>
      <c r="AU103" s="39"/>
      <c r="AV103" s="4"/>
      <c r="AW103" s="11"/>
      <c r="AX103" s="5"/>
      <c r="AY103" s="5"/>
      <c r="AZ103"/>
      <c r="BA103"/>
      <c r="BB103"/>
      <c r="BC103"/>
      <c r="BD103"/>
    </row>
    <row r="104" spans="35:56" ht="15.6">
      <c r="AI104" s="39"/>
      <c r="AJ104">
        <f>+'Ark1'!C4000</f>
        <v>2019</v>
      </c>
      <c r="AK104">
        <f>+'Ark1'!N4000</f>
        <v>90</v>
      </c>
      <c r="AL104" s="3" t="s">
        <v>511</v>
      </c>
      <c r="AM104">
        <f>+'Ark1'!Q4000</f>
        <v>86</v>
      </c>
      <c r="AN104" s="9">
        <f>+'Ark1'!R4000</f>
        <v>231</v>
      </c>
      <c r="AO104" s="9">
        <f>+'Ark1'!S4000</f>
        <v>230</v>
      </c>
      <c r="AP104" s="96">
        <f>+'Ark1'!T4000</f>
        <v>1.601719595063098</v>
      </c>
      <c r="AQ104" s="1">
        <f>+'Ark1'!W4000</f>
        <v>62.513043478260883</v>
      </c>
      <c r="AR104" s="1">
        <f>+'Ark1'!AB4000</f>
        <v>2.5481970348747751</v>
      </c>
      <c r="AS104" s="9">
        <f>+'Ark1'!Y4000</f>
        <v>95.399999999999906</v>
      </c>
      <c r="AT104" s="96">
        <f t="shared" si="1"/>
        <v>2.6860465116279069</v>
      </c>
      <c r="AU104" s="39"/>
      <c r="AV104" s="4"/>
      <c r="AW104" s="11"/>
      <c r="AX104" s="5"/>
      <c r="AY104" s="5"/>
      <c r="AZ104"/>
      <c r="BA104"/>
      <c r="BB104"/>
      <c r="BC104"/>
      <c r="BD104"/>
    </row>
    <row r="105" spans="35:56" ht="15.6">
      <c r="AI105" s="39"/>
      <c r="AJ105">
        <f>+'Ark1'!C4001</f>
        <v>2019</v>
      </c>
      <c r="AK105">
        <f>+'Ark1'!N4001</f>
        <v>100</v>
      </c>
      <c r="AL105" s="3" t="s">
        <v>486</v>
      </c>
      <c r="AM105">
        <f>+'Ark1'!Q4001</f>
        <v>159</v>
      </c>
      <c r="AN105" s="9">
        <f>+'Ark1'!R4001</f>
        <v>537</v>
      </c>
      <c r="AO105" s="9">
        <f>+'Ark1'!S4001</f>
        <v>537</v>
      </c>
      <c r="AP105" s="96">
        <f>+'Ark1'!T4001</f>
        <v>3.7234780196921378</v>
      </c>
      <c r="AQ105" s="1">
        <f>+'Ark1'!W4001</f>
        <v>62.249534450651772</v>
      </c>
      <c r="AR105" s="1">
        <f>+'Ark1'!AB4001</f>
        <v>2.5807489506714476</v>
      </c>
      <c r="AS105" s="9">
        <f>+'Ark1'!Y4001</f>
        <v>105.56573556797018</v>
      </c>
      <c r="AT105" s="96">
        <f t="shared" si="1"/>
        <v>3.3773584905660377</v>
      </c>
      <c r="AU105" s="39"/>
      <c r="AV105" s="4"/>
      <c r="AW105" s="11"/>
      <c r="AX105" s="5"/>
      <c r="AY105" s="5"/>
      <c r="AZ105"/>
      <c r="BA105"/>
      <c r="BB105"/>
      <c r="BC105"/>
      <c r="BD105"/>
    </row>
    <row r="106" spans="35:56" ht="15.6">
      <c r="AI106" s="39"/>
      <c r="AJ106">
        <f>+'Ark1'!C4002</f>
        <v>2019</v>
      </c>
      <c r="AK106">
        <f>+'Ark1'!N4002</f>
        <v>110</v>
      </c>
      <c r="AL106" s="3" t="s">
        <v>512</v>
      </c>
      <c r="AM106">
        <f>+'Ark1'!Q4002</f>
        <v>209</v>
      </c>
      <c r="AN106" s="9">
        <f>+'Ark1'!R4002</f>
        <v>976</v>
      </c>
      <c r="AO106" s="9">
        <f>+'Ark1'!S4002</f>
        <v>973</v>
      </c>
      <c r="AP106" s="96">
        <f>+'Ark1'!T4002</f>
        <v>6.7674386354181104</v>
      </c>
      <c r="AQ106" s="1">
        <f>+'Ark1'!W4002</f>
        <v>61.488180883864338</v>
      </c>
      <c r="AR106" s="1">
        <f>+'Ark1'!AB4002</f>
        <v>2.9714492884374648</v>
      </c>
      <c r="AS106" s="9">
        <f>+'Ark1'!Y4002</f>
        <v>115.26515368852452</v>
      </c>
      <c r="AT106" s="96">
        <f t="shared" si="1"/>
        <v>4.6698564593301439</v>
      </c>
      <c r="AU106" s="39"/>
      <c r="AV106" s="4"/>
      <c r="AW106" s="11"/>
      <c r="AX106" s="5"/>
      <c r="AY106" s="5"/>
      <c r="AZ106"/>
      <c r="BA106"/>
      <c r="BB106"/>
      <c r="BC106"/>
      <c r="BD106"/>
    </row>
    <row r="107" spans="35:56" ht="15.6">
      <c r="AI107" s="39"/>
      <c r="AJ107">
        <f>+'Ark1'!C4003</f>
        <v>2019</v>
      </c>
      <c r="AK107">
        <f>+'Ark1'!N4003</f>
        <v>120</v>
      </c>
      <c r="AL107" s="3" t="s">
        <v>513</v>
      </c>
      <c r="AM107">
        <f>+'Ark1'!Q4003</f>
        <v>346</v>
      </c>
      <c r="AN107" s="9">
        <f>+'Ark1'!R4003</f>
        <v>1667</v>
      </c>
      <c r="AO107" s="9">
        <f>+'Ark1'!S4003</f>
        <v>1662</v>
      </c>
      <c r="AP107" s="96">
        <f>+'Ark1'!T4003</f>
        <v>11.558729718485644</v>
      </c>
      <c r="AQ107" s="1">
        <f>+'Ark1'!W4003</f>
        <v>60.564981949458478</v>
      </c>
      <c r="AR107" s="1">
        <f>+'Ark1'!AB4003</f>
        <v>3.4033396521477779</v>
      </c>
      <c r="AS107" s="9">
        <f>+'Ark1'!Y4003</f>
        <v>125.2509598080387</v>
      </c>
      <c r="AT107" s="96">
        <f t="shared" si="1"/>
        <v>4.8179190751445082</v>
      </c>
      <c r="AU107" s="39"/>
      <c r="AV107" s="4"/>
      <c r="AW107" s="11"/>
      <c r="AX107" s="5"/>
      <c r="AY107" s="5"/>
      <c r="AZ107"/>
      <c r="BA107"/>
      <c r="BB107"/>
      <c r="BC107"/>
      <c r="BD107"/>
    </row>
    <row r="108" spans="35:56" ht="15.6">
      <c r="AI108" s="39"/>
      <c r="AJ108">
        <f>+'Ark1'!C4004</f>
        <v>2019</v>
      </c>
      <c r="AK108">
        <f>+'Ark1'!N4004</f>
        <v>130</v>
      </c>
      <c r="AL108" s="3" t="s">
        <v>514</v>
      </c>
      <c r="AM108">
        <f>+'Ark1'!Q4004</f>
        <v>405</v>
      </c>
      <c r="AN108" s="9">
        <f>+'Ark1'!R4004</f>
        <v>2044</v>
      </c>
      <c r="AO108" s="9">
        <f>+'Ark1'!S4004</f>
        <v>2039</v>
      </c>
      <c r="AP108" s="96">
        <f>+'Ark1'!T4004</f>
        <v>14.172791568437111</v>
      </c>
      <c r="AQ108" s="1">
        <f>+'Ark1'!W4004</f>
        <v>59.995095635115241</v>
      </c>
      <c r="AR108" s="1">
        <f>+'Ark1'!AB4004</f>
        <v>3.6803329857364879</v>
      </c>
      <c r="AS108" s="9">
        <f>+'Ark1'!Y4004</f>
        <v>134.59556751467736</v>
      </c>
      <c r="AT108" s="96">
        <f t="shared" si="1"/>
        <v>5.0469135802469136</v>
      </c>
      <c r="AU108" s="39"/>
      <c r="AV108" s="4"/>
      <c r="AW108" s="11"/>
      <c r="AX108" s="5"/>
      <c r="AY108" s="5"/>
      <c r="AZ108"/>
      <c r="BA108"/>
      <c r="BB108"/>
      <c r="BC108"/>
      <c r="BD108"/>
    </row>
    <row r="109" spans="35:56" ht="15.6">
      <c r="AI109" s="39"/>
      <c r="AJ109">
        <f>+'Ark1'!C4005</f>
        <v>2019</v>
      </c>
      <c r="AK109">
        <f>+'Ark1'!N4005</f>
        <v>140</v>
      </c>
      <c r="AL109" s="3" t="s">
        <v>515</v>
      </c>
      <c r="AM109">
        <f>+'Ark1'!Q4005</f>
        <v>376</v>
      </c>
      <c r="AN109" s="9">
        <f>+'Ark1'!R4005</f>
        <v>1848</v>
      </c>
      <c r="AO109" s="9">
        <f>+'Ark1'!S4005</f>
        <v>1843</v>
      </c>
      <c r="AP109" s="96">
        <f>+'Ark1'!T4005</f>
        <v>12.813756760504782</v>
      </c>
      <c r="AQ109" s="1">
        <f>+'Ark1'!W4005</f>
        <v>59.888225718936525</v>
      </c>
      <c r="AR109" s="1">
        <f>+'Ark1'!AB4005</f>
        <v>3.8942181007797849</v>
      </c>
      <c r="AS109" s="9">
        <f>+'Ark1'!Y4005</f>
        <v>144.65596320346319</v>
      </c>
      <c r="AT109" s="96">
        <f t="shared" si="1"/>
        <v>4.9148936170212769</v>
      </c>
      <c r="AU109" s="39"/>
      <c r="AV109" s="4"/>
      <c r="AW109" s="11"/>
      <c r="AX109" s="5"/>
      <c r="AY109" s="5"/>
      <c r="AZ109"/>
      <c r="BA109"/>
      <c r="BB109"/>
      <c r="BC109"/>
      <c r="BD109"/>
    </row>
    <row r="110" spans="35:56" ht="15.6">
      <c r="AI110" s="39"/>
      <c r="AJ110">
        <f>+'Ark1'!C4006</f>
        <v>2019</v>
      </c>
      <c r="AK110">
        <f>+'Ark1'!N4006</f>
        <v>150</v>
      </c>
      <c r="AL110" s="3" t="s">
        <v>516</v>
      </c>
      <c r="AM110">
        <f>+'Ark1'!Q4006</f>
        <v>347</v>
      </c>
      <c r="AN110" s="9">
        <f>+'Ark1'!R4006</f>
        <v>1671</v>
      </c>
      <c r="AO110" s="9">
        <f>+'Ark1'!S4006</f>
        <v>1670</v>
      </c>
      <c r="AP110" s="96">
        <f>+'Ark1'!T4006</f>
        <v>11.586465122729164</v>
      </c>
      <c r="AQ110" s="1">
        <f>+'Ark1'!W4006</f>
        <v>59.600598802395218</v>
      </c>
      <c r="AR110" s="1">
        <f>+'Ark1'!AB4006</f>
        <v>4.1499296149573048</v>
      </c>
      <c r="AS110" s="9">
        <f>+'Ark1'!Y4006</f>
        <v>154.88791741472144</v>
      </c>
      <c r="AT110" s="96">
        <f t="shared" si="1"/>
        <v>4.815561959654179</v>
      </c>
      <c r="AU110" s="39"/>
      <c r="AV110" s="4"/>
      <c r="AW110" s="5"/>
      <c r="AX110" s="5"/>
      <c r="AY110" s="5"/>
      <c r="AZ110"/>
      <c r="BA110"/>
      <c r="BB110"/>
      <c r="BC110"/>
      <c r="BD110"/>
    </row>
    <row r="111" spans="35:56">
      <c r="AI111" s="39"/>
      <c r="AJ111">
        <f>+'Ark1'!C4007</f>
        <v>2019</v>
      </c>
      <c r="AK111">
        <f>+'Ark1'!N4007</f>
        <v>160</v>
      </c>
      <c r="AL111" s="3" t="s">
        <v>517</v>
      </c>
      <c r="AM111">
        <f>+'Ark1'!Q4007</f>
        <v>352</v>
      </c>
      <c r="AN111" s="9">
        <f>+'Ark1'!R4007</f>
        <v>1505</v>
      </c>
      <c r="AO111" s="9">
        <f>+'Ark1'!S4007</f>
        <v>1500</v>
      </c>
      <c r="AP111" s="96">
        <f>+'Ark1'!T4007</f>
        <v>10.435445846623216</v>
      </c>
      <c r="AQ111" s="1">
        <f>+'Ark1'!W4007</f>
        <v>58.914000000000001</v>
      </c>
      <c r="AR111" s="1">
        <f>+'Ark1'!AB4007</f>
        <v>4.4612334617232996</v>
      </c>
      <c r="AS111" s="9">
        <f>+'Ark1'!Y4007</f>
        <v>164.66021926910298</v>
      </c>
      <c r="AT111" s="96">
        <f t="shared" si="1"/>
        <v>4.2755681818181817</v>
      </c>
      <c r="AU111" s="39"/>
      <c r="AV111" s="11"/>
      <c r="AW111" s="11"/>
      <c r="AX111"/>
      <c r="AY111"/>
      <c r="AZ111"/>
      <c r="BA111"/>
      <c r="BB111"/>
      <c r="BC111"/>
      <c r="BD111"/>
    </row>
    <row r="112" spans="35:56" ht="15.6">
      <c r="AI112" s="39"/>
      <c r="AJ112">
        <f>+'Ark1'!C4008</f>
        <v>2019</v>
      </c>
      <c r="AK112">
        <f>+'Ark1'!N4008</f>
        <v>170</v>
      </c>
      <c r="AL112" s="3" t="s">
        <v>518</v>
      </c>
      <c r="AM112">
        <f>+'Ark1'!Q4008</f>
        <v>310</v>
      </c>
      <c r="AN112" s="9">
        <f>+'Ark1'!R4008</f>
        <v>1162</v>
      </c>
      <c r="AO112" s="9">
        <f>+'Ark1'!S4008</f>
        <v>1158</v>
      </c>
      <c r="AP112" s="96">
        <f>+'Ark1'!T4008</f>
        <v>8.0571349327416453</v>
      </c>
      <c r="AQ112" s="1">
        <f>+'Ark1'!W4008</f>
        <v>58.545768566493955</v>
      </c>
      <c r="AR112" s="1">
        <f>+'Ark1'!AB4008</f>
        <v>4.46141336469592</v>
      </c>
      <c r="AS112" s="9">
        <f>+'Ark1'!Y4008</f>
        <v>174.21020654044761</v>
      </c>
      <c r="AT112" s="96">
        <f t="shared" si="1"/>
        <v>3.7483870967741937</v>
      </c>
      <c r="AU112" s="39"/>
      <c r="AV112" s="5"/>
      <c r="AW112" s="5"/>
      <c r="AX112"/>
      <c r="AY112" s="5"/>
      <c r="AZ112"/>
      <c r="BA112"/>
      <c r="BB112"/>
      <c r="BC112"/>
      <c r="BD112"/>
    </row>
    <row r="113" spans="35:56" ht="15.6">
      <c r="AI113" s="39"/>
      <c r="AJ113">
        <f>+'Ark1'!C4009</f>
        <v>2019</v>
      </c>
      <c r="AK113">
        <f>+'Ark1'!N4009</f>
        <v>180</v>
      </c>
      <c r="AL113" s="3" t="s">
        <v>519</v>
      </c>
      <c r="AM113">
        <f>+'Ark1'!Q4009</f>
        <v>286</v>
      </c>
      <c r="AN113" s="9">
        <f>+'Ark1'!R4009</f>
        <v>908</v>
      </c>
      <c r="AO113" s="9">
        <f>+'Ark1'!S4009</f>
        <v>908</v>
      </c>
      <c r="AP113" s="96">
        <f>+'Ark1'!T4009</f>
        <v>6.2959367632783252</v>
      </c>
      <c r="AQ113" s="1">
        <f>+'Ark1'!W4009</f>
        <v>57.759911894273138</v>
      </c>
      <c r="AR113" s="1">
        <f>+'Ark1'!AB4009</f>
        <v>4.4031002284972729</v>
      </c>
      <c r="AS113" s="9">
        <f>+'Ark1'!Y4009</f>
        <v>184.84121145374436</v>
      </c>
      <c r="AT113" s="96">
        <f t="shared" si="1"/>
        <v>3.174825174825175</v>
      </c>
      <c r="AU113" s="39"/>
      <c r="AV113" s="5"/>
      <c r="AW113" s="5"/>
      <c r="AX113"/>
      <c r="AY113" s="5"/>
      <c r="AZ113"/>
      <c r="BA113"/>
      <c r="BB113"/>
      <c r="BC113"/>
      <c r="BD113"/>
    </row>
    <row r="114" spans="35:56">
      <c r="AI114" s="39"/>
      <c r="AJ114">
        <f>+'Ark1'!C4010</f>
        <v>2019</v>
      </c>
      <c r="AK114">
        <f>+'Ark1'!N4010</f>
        <v>190</v>
      </c>
      <c r="AL114" s="3" t="s">
        <v>520</v>
      </c>
      <c r="AM114">
        <f>+'Ark1'!Q4010</f>
        <v>266</v>
      </c>
      <c r="AN114" s="9">
        <f>+'Ark1'!R4010</f>
        <v>727</v>
      </c>
      <c r="AO114" s="9">
        <f>+'Ark1'!S4010</f>
        <v>725</v>
      </c>
      <c r="AP114" s="96">
        <f>+'Ark1'!T4010</f>
        <v>5.0409097212591876</v>
      </c>
      <c r="AQ114" s="1">
        <f>+'Ark1'!W4010</f>
        <v>56.595862068965523</v>
      </c>
      <c r="AR114" s="1">
        <f>+'Ark1'!AB4010</f>
        <v>4.6035350114520277</v>
      </c>
      <c r="AS114" s="9">
        <f>+'Ark1'!Y4010</f>
        <v>194.03464924346645</v>
      </c>
      <c r="AT114" s="96">
        <f t="shared" si="1"/>
        <v>2.7330827067669174</v>
      </c>
      <c r="AU114" s="39"/>
      <c r="AV114" s="11"/>
      <c r="AW114" s="11"/>
      <c r="AX114"/>
      <c r="AY114"/>
      <c r="AZ114"/>
      <c r="BA114"/>
      <c r="BB114"/>
      <c r="BC114"/>
      <c r="BD114"/>
    </row>
    <row r="115" spans="35:56">
      <c r="AI115" s="39"/>
      <c r="AJ115">
        <f>+'Ark1'!C4011</f>
        <v>2019</v>
      </c>
      <c r="AK115">
        <f>+'Ark1'!N4011</f>
        <v>200</v>
      </c>
      <c r="AL115" s="3" t="s">
        <v>521</v>
      </c>
      <c r="AM115">
        <f>+'Ark1'!Q4011</f>
        <v>187</v>
      </c>
      <c r="AN115" s="9">
        <f>+'Ark1'!R4011</f>
        <v>423</v>
      </c>
      <c r="AO115" s="9">
        <f>+'Ark1'!S4011</f>
        <v>421</v>
      </c>
      <c r="AP115" s="96">
        <f>+'Ark1'!T4011</f>
        <v>2.9330189987519071</v>
      </c>
      <c r="AQ115" s="1">
        <f>+'Ark1'!W4011</f>
        <v>55.180522565320658</v>
      </c>
      <c r="AR115" s="1">
        <f>+'Ark1'!AB4011</f>
        <v>5.1556026036473295</v>
      </c>
      <c r="AS115" s="9">
        <f>+'Ark1'!Y4011</f>
        <v>203.66146572104003</v>
      </c>
      <c r="AT115" s="96">
        <f t="shared" si="1"/>
        <v>2.2620320855614975</v>
      </c>
      <c r="AU115" s="39"/>
      <c r="AV115" s="11"/>
      <c r="AW115" s="11"/>
      <c r="AX115"/>
      <c r="AY115"/>
      <c r="AZ115"/>
      <c r="BA115"/>
      <c r="BB115"/>
      <c r="BC115"/>
      <c r="BD115"/>
    </row>
    <row r="116" spans="35:56">
      <c r="AI116" s="39"/>
      <c r="AJ116">
        <f>+'Ark1'!C4012</f>
        <v>2019</v>
      </c>
      <c r="AK116">
        <f>+'Ark1'!N4012</f>
        <v>210</v>
      </c>
      <c r="AL116" s="3" t="s">
        <v>522</v>
      </c>
      <c r="AM116">
        <f>+'Ark1'!Q4012</f>
        <v>149</v>
      </c>
      <c r="AN116" s="9">
        <f>+'Ark1'!R4012</f>
        <v>278</v>
      </c>
      <c r="AO116" s="9">
        <f>+'Ark1'!S4012</f>
        <v>277</v>
      </c>
      <c r="AP116" s="96">
        <f>+'Ark1'!T4012</f>
        <v>1.9276105949244211</v>
      </c>
      <c r="AQ116" s="1">
        <f>+'Ark1'!W4012</f>
        <v>54.129963898916969</v>
      </c>
      <c r="AR116" s="1">
        <f>+'Ark1'!AB4012</f>
        <v>5.0782047552853449</v>
      </c>
      <c r="AS116" s="9">
        <f>+'Ark1'!Y4012</f>
        <v>213.61471223021576</v>
      </c>
      <c r="AT116" s="96">
        <f t="shared" si="1"/>
        <v>1.8657718120805369</v>
      </c>
      <c r="AU116" s="39"/>
      <c r="AV116" s="11"/>
      <c r="AW116" s="11"/>
      <c r="AX116"/>
      <c r="AY116"/>
      <c r="AZ116"/>
      <c r="BA116"/>
      <c r="BB116"/>
      <c r="BC116"/>
      <c r="BD116"/>
    </row>
    <row r="117" spans="35:56">
      <c r="AI117" s="39"/>
      <c r="AJ117">
        <f>+'Ark1'!C4013</f>
        <v>2019</v>
      </c>
      <c r="AK117">
        <f>+'Ark1'!N4013</f>
        <v>220</v>
      </c>
      <c r="AL117" s="3" t="s">
        <v>523</v>
      </c>
      <c r="AM117">
        <f>+'Ark1'!Q4013</f>
        <v>104</v>
      </c>
      <c r="AN117" s="9">
        <f>+'Ark1'!R4013</f>
        <v>168</v>
      </c>
      <c r="AO117" s="9">
        <f>+'Ark1'!S4013</f>
        <v>168</v>
      </c>
      <c r="AP117" s="96">
        <f>+'Ark1'!T4013</f>
        <v>1.1648869782277078</v>
      </c>
      <c r="AQ117" s="1">
        <f>+'Ark1'!W4013</f>
        <v>52.208333333333343</v>
      </c>
      <c r="AR117" s="1">
        <f>+'Ark1'!AB4013</f>
        <v>6.5081031603710251</v>
      </c>
      <c r="AS117" s="9">
        <f>+'Ark1'!Y4013</f>
        <v>224.76904761904768</v>
      </c>
      <c r="AT117" s="96">
        <f t="shared" si="1"/>
        <v>1.6153846153846154</v>
      </c>
      <c r="AU117" s="39"/>
      <c r="AV117" s="11"/>
      <c r="AW117" s="11"/>
      <c r="AX117"/>
      <c r="AY117"/>
      <c r="AZ117"/>
      <c r="BA117"/>
      <c r="BB117"/>
      <c r="BC117"/>
      <c r="BD117"/>
    </row>
    <row r="118" spans="35:56">
      <c r="AI118" s="39"/>
      <c r="AJ118">
        <f>+'Ark1'!C4014</f>
        <v>2019</v>
      </c>
      <c r="AK118">
        <f>+'Ark1'!N4014</f>
        <v>230</v>
      </c>
      <c r="AL118" s="3" t="s">
        <v>524</v>
      </c>
      <c r="AM118">
        <f>+'Ark1'!Q4014</f>
        <v>87</v>
      </c>
      <c r="AN118" s="9">
        <f>+'Ark1'!R4014</f>
        <v>164</v>
      </c>
      <c r="AO118" s="9">
        <f>+'Ark1'!S4014</f>
        <v>164</v>
      </c>
      <c r="AP118" s="96">
        <f>+'Ark1'!T4014</f>
        <v>1.1371515739841911</v>
      </c>
      <c r="AQ118" s="1">
        <f>+'Ark1'!W4014</f>
        <v>46.774390243902431</v>
      </c>
      <c r="AR118" s="1">
        <f>+'Ark1'!AB4014</f>
        <v>7.1545024366480003</v>
      </c>
      <c r="AS118" s="9">
        <f>+'Ark1'!Y4014</f>
        <v>245.54817073170744</v>
      </c>
      <c r="AT118" s="96">
        <f t="shared" si="1"/>
        <v>1.8850574712643677</v>
      </c>
      <c r="AU118" s="39"/>
      <c r="AV118" s="11"/>
      <c r="AW118" s="11"/>
      <c r="AX118"/>
      <c r="AY118"/>
      <c r="AZ118"/>
      <c r="BA118"/>
      <c r="BB118"/>
      <c r="BC118"/>
      <c r="BD118"/>
    </row>
    <row r="119" spans="35:56">
      <c r="AI119" s="39"/>
      <c r="AJ119">
        <f>+'Ark1'!C4015</f>
        <v>2018</v>
      </c>
      <c r="AK119">
        <f>+'Ark1'!N4015</f>
        <v>60</v>
      </c>
      <c r="AL119" s="3" t="s">
        <v>525</v>
      </c>
      <c r="AM119">
        <f>+'Ark1'!Q4015</f>
        <v>5</v>
      </c>
      <c r="AN119" s="9">
        <f>+'Ark1'!R4015</f>
        <v>6</v>
      </c>
      <c r="AO119" s="9">
        <f>+'Ark1'!S4015</f>
        <v>6</v>
      </c>
      <c r="AP119" s="96">
        <f>+'Ark1'!T4015</f>
        <v>3.8692203520990509E-2</v>
      </c>
      <c r="AQ119" s="1">
        <f>+'Ark1'!W4015</f>
        <v>60.33333333333335</v>
      </c>
      <c r="AR119" s="1">
        <f>+'Ark1'!AB4015</f>
        <v>4.4969125210773244</v>
      </c>
      <c r="AS119" s="9">
        <f>+'Ark1'!Y4015</f>
        <v>60.533333333333331</v>
      </c>
      <c r="AT119" s="96">
        <f t="shared" si="1"/>
        <v>1.2</v>
      </c>
      <c r="AU119" s="39"/>
      <c r="AV119" s="11"/>
      <c r="AW119" s="11"/>
      <c r="AX119"/>
      <c r="AY119"/>
      <c r="AZ119"/>
      <c r="BA119"/>
      <c r="BB119"/>
      <c r="BC119"/>
      <c r="BD119"/>
    </row>
    <row r="120" spans="35:56">
      <c r="AI120" s="39"/>
      <c r="AJ120" s="47">
        <f>+'Ark1'!C4016</f>
        <v>2018</v>
      </c>
      <c r="AK120" s="47">
        <f>+'Ark1'!N4016</f>
        <v>70</v>
      </c>
      <c r="AL120" s="48" t="s">
        <v>509</v>
      </c>
      <c r="AM120" s="47">
        <f>+'Ark1'!Q4016</f>
        <v>20</v>
      </c>
      <c r="AN120" s="65">
        <f>+'Ark1'!R4016</f>
        <v>20</v>
      </c>
      <c r="AO120" s="65">
        <f>+'Ark1'!S4016</f>
        <v>20</v>
      </c>
      <c r="AP120" s="101">
        <f>+'Ark1'!T4016</f>
        <v>0.128974011736635</v>
      </c>
      <c r="AQ120" s="49">
        <f>+'Ark1'!W4016</f>
        <v>61.9</v>
      </c>
      <c r="AR120" s="49">
        <f>+'Ark1'!AB4016</f>
        <v>3.6180105030251286</v>
      </c>
      <c r="AS120" s="65">
        <f>+'Ark1'!Y4016</f>
        <v>75.824999999999989</v>
      </c>
      <c r="AT120" s="101">
        <f t="shared" si="1"/>
        <v>1</v>
      </c>
      <c r="AU120" s="39"/>
      <c r="AV120" s="11"/>
      <c r="AW120" s="11"/>
      <c r="AX120"/>
      <c r="AY120"/>
      <c r="AZ120"/>
      <c r="BA120"/>
      <c r="BB120"/>
      <c r="BC120"/>
      <c r="BD120"/>
    </row>
    <row r="121" spans="35:56">
      <c r="AI121" s="39"/>
      <c r="AJ121" s="47">
        <f>+'Ark1'!C4017</f>
        <v>2018</v>
      </c>
      <c r="AK121" s="47">
        <f>+'Ark1'!N4017</f>
        <v>80</v>
      </c>
      <c r="AL121" s="48" t="s">
        <v>510</v>
      </c>
      <c r="AM121" s="47">
        <f>+'Ark1'!Q4017</f>
        <v>42</v>
      </c>
      <c r="AN121" s="65">
        <f>+'Ark1'!R4017</f>
        <v>67</v>
      </c>
      <c r="AO121" s="65">
        <f>+'Ark1'!S4017</f>
        <v>67</v>
      </c>
      <c r="AP121" s="101">
        <f>+'Ark1'!T4017</f>
        <v>0.43206293931772755</v>
      </c>
      <c r="AQ121" s="49">
        <f>+'Ark1'!W4017</f>
        <v>61.940298507462678</v>
      </c>
      <c r="AR121" s="49">
        <f>+'Ark1'!AB4017</f>
        <v>2.8066051996521781</v>
      </c>
      <c r="AS121" s="65">
        <f>+'Ark1'!Y4017</f>
        <v>86.416417910447748</v>
      </c>
      <c r="AT121" s="101">
        <f t="shared" si="1"/>
        <v>1.5952380952380953</v>
      </c>
      <c r="AU121" s="39"/>
      <c r="AV121" s="11"/>
      <c r="AW121" s="11"/>
      <c r="AX121"/>
      <c r="AY121"/>
      <c r="AZ121"/>
      <c r="BA121"/>
      <c r="BB121"/>
      <c r="BC121"/>
      <c r="BD121"/>
    </row>
    <row r="122" spans="35:56">
      <c r="AI122" s="39"/>
      <c r="AJ122" s="47">
        <f>+'Ark1'!C4018</f>
        <v>2018</v>
      </c>
      <c r="AK122" s="47">
        <f>+'Ark1'!N4018</f>
        <v>90</v>
      </c>
      <c r="AL122" s="48" t="s">
        <v>511</v>
      </c>
      <c r="AM122" s="47">
        <f>+'Ark1'!Q4018</f>
        <v>98</v>
      </c>
      <c r="AN122" s="65">
        <f>+'Ark1'!R4018</f>
        <v>216</v>
      </c>
      <c r="AO122" s="65">
        <f>+'Ark1'!S4018</f>
        <v>216</v>
      </c>
      <c r="AP122" s="101">
        <f>+'Ark1'!T4018</f>
        <v>1.3929193267556583</v>
      </c>
      <c r="AQ122" s="49">
        <f>+'Ark1'!W4018</f>
        <v>61.805555555555557</v>
      </c>
      <c r="AR122" s="49">
        <f>+'Ark1'!AB4018</f>
        <v>3.0091168057450774</v>
      </c>
      <c r="AS122" s="65">
        <f>+'Ark1'!Y4018</f>
        <v>95.978240740740773</v>
      </c>
      <c r="AT122" s="101">
        <f t="shared" si="1"/>
        <v>2.204081632653061</v>
      </c>
      <c r="AU122" s="39"/>
      <c r="AV122" s="11"/>
      <c r="AW122" s="11"/>
      <c r="AX122"/>
      <c r="AY122"/>
      <c r="AZ122"/>
      <c r="BA122"/>
      <c r="BB122"/>
      <c r="BC122"/>
      <c r="BD122"/>
    </row>
    <row r="123" spans="35:56">
      <c r="AI123" s="39"/>
      <c r="AJ123" s="47">
        <f>+'Ark1'!C4019</f>
        <v>2018</v>
      </c>
      <c r="AK123" s="47">
        <f>+'Ark1'!N4019</f>
        <v>100</v>
      </c>
      <c r="AL123" s="48" t="s">
        <v>486</v>
      </c>
      <c r="AM123" s="47">
        <f>+'Ark1'!Q4019</f>
        <v>163</v>
      </c>
      <c r="AN123" s="65">
        <f>+'Ark1'!R4019</f>
        <v>592</v>
      </c>
      <c r="AO123" s="65">
        <f>+'Ark1'!S4019</f>
        <v>592</v>
      </c>
      <c r="AP123" s="101">
        <f>+'Ark1'!T4019</f>
        <v>3.8176307474043978</v>
      </c>
      <c r="AQ123" s="49">
        <f>+'Ark1'!W4019</f>
        <v>61.559121621621649</v>
      </c>
      <c r="AR123" s="49">
        <f>+'Ark1'!AB4019</f>
        <v>2.6425349799658355</v>
      </c>
      <c r="AS123" s="65">
        <f>+'Ark1'!Y4019</f>
        <v>105.54831081081086</v>
      </c>
      <c r="AT123" s="101">
        <f t="shared" si="1"/>
        <v>3.6319018404907975</v>
      </c>
      <c r="AU123" s="39"/>
      <c r="AV123" s="11"/>
      <c r="AW123" s="11"/>
      <c r="AX123"/>
      <c r="AY123"/>
      <c r="AZ123"/>
      <c r="BA123"/>
      <c r="BB123"/>
      <c r="BC123"/>
      <c r="BD123"/>
    </row>
    <row r="124" spans="35:56">
      <c r="AI124" s="39"/>
      <c r="AJ124" s="47">
        <f>+'Ark1'!C4020</f>
        <v>2018</v>
      </c>
      <c r="AK124" s="47">
        <f>+'Ark1'!N4020</f>
        <v>110</v>
      </c>
      <c r="AL124" s="48" t="s">
        <v>512</v>
      </c>
      <c r="AM124" s="47">
        <f>+'Ark1'!Q4020</f>
        <v>218</v>
      </c>
      <c r="AN124" s="65">
        <f>+'Ark1'!R4020</f>
        <v>1007</v>
      </c>
      <c r="AO124" s="65">
        <f>+'Ark1'!S4020</f>
        <v>1007</v>
      </c>
      <c r="AP124" s="101">
        <f>+'Ark1'!T4020</f>
        <v>6.4938414909395759</v>
      </c>
      <c r="AQ124" s="49">
        <f>+'Ark1'!W4020</f>
        <v>61.195630585898691</v>
      </c>
      <c r="AR124" s="49">
        <f>+'Ark1'!AB4020</f>
        <v>3.2728398084378982</v>
      </c>
      <c r="AS124" s="65">
        <f>+'Ark1'!Y4020</f>
        <v>115.47308838133078</v>
      </c>
      <c r="AT124" s="101">
        <f t="shared" si="1"/>
        <v>4.6192660550458715</v>
      </c>
      <c r="AU124" s="39"/>
      <c r="AV124" s="11"/>
      <c r="AW124" s="11"/>
      <c r="AX124"/>
      <c r="AY124"/>
      <c r="AZ124"/>
      <c r="BA124"/>
      <c r="BB124"/>
      <c r="BC124"/>
      <c r="BD124"/>
    </row>
    <row r="125" spans="35:56">
      <c r="AI125" s="39"/>
      <c r="AJ125" s="47">
        <f>+'Ark1'!C4021</f>
        <v>2018</v>
      </c>
      <c r="AK125" s="47">
        <f>+'Ark1'!N4021</f>
        <v>120</v>
      </c>
      <c r="AL125" s="48" t="s">
        <v>513</v>
      </c>
      <c r="AM125" s="47">
        <f>+'Ark1'!Q4021</f>
        <v>355</v>
      </c>
      <c r="AN125" s="65">
        <f>+'Ark1'!R4021</f>
        <v>1838</v>
      </c>
      <c r="AO125" s="65">
        <f>+'Ark1'!S4021</f>
        <v>1838</v>
      </c>
      <c r="AP125" s="101">
        <f>+'Ark1'!T4021</f>
        <v>11.852711678596762</v>
      </c>
      <c r="AQ125" s="49">
        <f>+'Ark1'!W4021</f>
        <v>60.263329706202391</v>
      </c>
      <c r="AR125" s="49">
        <f>+'Ark1'!AB4021</f>
        <v>3.427672418094597</v>
      </c>
      <c r="AS125" s="65">
        <f>+'Ark1'!Y4021</f>
        <v>125.58770402611523</v>
      </c>
      <c r="AT125" s="101">
        <f t="shared" si="1"/>
        <v>5.1774647887323946</v>
      </c>
      <c r="AU125" s="39"/>
      <c r="AV125" s="11"/>
      <c r="AW125" s="11"/>
      <c r="AX125"/>
      <c r="AY125"/>
      <c r="AZ125"/>
      <c r="BA125"/>
      <c r="BB125"/>
      <c r="BC125"/>
      <c r="BD125"/>
    </row>
    <row r="126" spans="35:56">
      <c r="AI126" s="39"/>
      <c r="AJ126" s="47">
        <f>+'Ark1'!C4022</f>
        <v>2018</v>
      </c>
      <c r="AK126" s="47">
        <f>+'Ark1'!N4022</f>
        <v>130</v>
      </c>
      <c r="AL126" s="48" t="s">
        <v>514</v>
      </c>
      <c r="AM126" s="47">
        <f>+'Ark1'!Q4022</f>
        <v>425</v>
      </c>
      <c r="AN126" s="65">
        <f>+'Ark1'!R4022</f>
        <v>2141</v>
      </c>
      <c r="AO126" s="65">
        <f>+'Ark1'!S4022</f>
        <v>2140</v>
      </c>
      <c r="AP126" s="101">
        <f>+'Ark1'!T4022</f>
        <v>13.806667956406784</v>
      </c>
      <c r="AQ126" s="49">
        <f>+'Ark1'!W4022</f>
        <v>59.848130841121488</v>
      </c>
      <c r="AR126" s="49">
        <f>+'Ark1'!AB4022</f>
        <v>3.8289137648156704</v>
      </c>
      <c r="AS126" s="65">
        <f>+'Ark1'!Y4022</f>
        <v>135.05105091078929</v>
      </c>
      <c r="AT126" s="101">
        <f t="shared" si="1"/>
        <v>5.0376470588235298</v>
      </c>
      <c r="AU126" s="39"/>
      <c r="AV126" s="11"/>
      <c r="AW126" s="11"/>
      <c r="AX126"/>
      <c r="AY126"/>
      <c r="AZ126"/>
      <c r="BA126"/>
      <c r="BB126"/>
      <c r="BC126"/>
      <c r="BD126"/>
    </row>
    <row r="127" spans="35:56">
      <c r="AI127" s="39"/>
      <c r="AJ127" s="47">
        <f>+'Ark1'!C4023</f>
        <v>2018</v>
      </c>
      <c r="AK127" s="47">
        <f>+'Ark1'!N4023</f>
        <v>140</v>
      </c>
      <c r="AL127" s="48" t="s">
        <v>515</v>
      </c>
      <c r="AM127" s="47">
        <f>+'Ark1'!Q4023</f>
        <v>394</v>
      </c>
      <c r="AN127" s="65">
        <f>+'Ark1'!R4023</f>
        <v>1974</v>
      </c>
      <c r="AO127" s="65">
        <f>+'Ark1'!S4023</f>
        <v>1974</v>
      </c>
      <c r="AP127" s="101">
        <f>+'Ark1'!T4023</f>
        <v>12.72973495840588</v>
      </c>
      <c r="AQ127" s="49">
        <f>+'Ark1'!W4023</f>
        <v>59.375379939209751</v>
      </c>
      <c r="AR127" s="49">
        <f>+'Ark1'!AB4023</f>
        <v>4.1129471277301999</v>
      </c>
      <c r="AS127" s="65">
        <f>+'Ark1'!Y4023</f>
        <v>144.98282674772028</v>
      </c>
      <c r="AT127" s="101">
        <f t="shared" si="1"/>
        <v>5.0101522842639596</v>
      </c>
      <c r="AU127" s="39"/>
      <c r="AV127" s="11"/>
      <c r="AW127" s="11"/>
      <c r="AX127"/>
      <c r="AY127"/>
      <c r="AZ127"/>
      <c r="BA127"/>
      <c r="BB127"/>
      <c r="BC127"/>
      <c r="BD127"/>
    </row>
    <row r="128" spans="35:56">
      <c r="AI128" s="39"/>
      <c r="AJ128" s="47">
        <f>+'Ark1'!C4024</f>
        <v>2018</v>
      </c>
      <c r="AK128" s="47">
        <f>+'Ark1'!N4024</f>
        <v>150</v>
      </c>
      <c r="AL128" s="48" t="s">
        <v>516</v>
      </c>
      <c r="AM128" s="47">
        <f>+'Ark1'!Q4024</f>
        <v>346</v>
      </c>
      <c r="AN128" s="65">
        <f>+'Ark1'!R4024</f>
        <v>1733</v>
      </c>
      <c r="AO128" s="65">
        <f>+'Ark1'!S4024</f>
        <v>1733</v>
      </c>
      <c r="AP128" s="101">
        <f>+'Ark1'!T4024</f>
        <v>11.17559811697943</v>
      </c>
      <c r="AQ128" s="49">
        <f>+'Ark1'!W4024</f>
        <v>59.236006924408549</v>
      </c>
      <c r="AR128" s="49">
        <f>+'Ark1'!AB4024</f>
        <v>4.2562518538026737</v>
      </c>
      <c r="AS128" s="65">
        <f>+'Ark1'!Y4024</f>
        <v>154.99278707443725</v>
      </c>
      <c r="AT128" s="101">
        <f t="shared" si="1"/>
        <v>5.0086705202312141</v>
      </c>
      <c r="AU128" s="39"/>
      <c r="AV128" s="11"/>
      <c r="AW128" s="11"/>
      <c r="AX128"/>
      <c r="AY128"/>
      <c r="AZ128"/>
      <c r="BA128"/>
      <c r="BB128"/>
      <c r="BC128"/>
      <c r="BD128"/>
    </row>
    <row r="129" spans="35:56">
      <c r="AI129" s="39"/>
      <c r="AJ129" s="47">
        <f>+'Ark1'!C4025</f>
        <v>2018</v>
      </c>
      <c r="AK129" s="47">
        <f>+'Ark1'!N4025</f>
        <v>160</v>
      </c>
      <c r="AL129" s="48" t="s">
        <v>517</v>
      </c>
      <c r="AM129" s="47">
        <f>+'Ark1'!Q4025</f>
        <v>347</v>
      </c>
      <c r="AN129" s="65">
        <f>+'Ark1'!R4025</f>
        <v>1597</v>
      </c>
      <c r="AO129" s="65">
        <f>+'Ark1'!S4025</f>
        <v>1597</v>
      </c>
      <c r="AP129" s="101">
        <f>+'Ark1'!T4025</f>
        <v>10.298574837170312</v>
      </c>
      <c r="AQ129" s="49">
        <f>+'Ark1'!W4025</f>
        <v>58.629304946775193</v>
      </c>
      <c r="AR129" s="49">
        <f>+'Ark1'!AB4025</f>
        <v>4.2870214154424851</v>
      </c>
      <c r="AS129" s="65">
        <f>+'Ark1'!Y4025</f>
        <v>164.94376956794005</v>
      </c>
      <c r="AT129" s="101">
        <f t="shared" si="1"/>
        <v>4.6023054755043225</v>
      </c>
      <c r="AU129" s="39"/>
      <c r="AV129" s="11"/>
      <c r="AW129" s="11"/>
      <c r="AX129"/>
      <c r="AY129"/>
      <c r="AZ129"/>
      <c r="BA129"/>
      <c r="BB129"/>
      <c r="BC129"/>
      <c r="BD129"/>
    </row>
    <row r="130" spans="35:56">
      <c r="AI130" s="39"/>
      <c r="AJ130" s="47">
        <f>+'Ark1'!C4026</f>
        <v>2018</v>
      </c>
      <c r="AK130" s="47">
        <f>+'Ark1'!N4026</f>
        <v>170</v>
      </c>
      <c r="AL130" s="48" t="s">
        <v>518</v>
      </c>
      <c r="AM130" s="47">
        <f>+'Ark1'!Q4026</f>
        <v>329</v>
      </c>
      <c r="AN130" s="65">
        <f>+'Ark1'!R4026</f>
        <v>1352</v>
      </c>
      <c r="AO130" s="65">
        <f>+'Ark1'!S4026</f>
        <v>1352</v>
      </c>
      <c r="AP130" s="101">
        <f>+'Ark1'!T4026</f>
        <v>8.7186431933965309</v>
      </c>
      <c r="AQ130" s="49">
        <f>+'Ark1'!W4026</f>
        <v>58.099852071005934</v>
      </c>
      <c r="AR130" s="49">
        <f>+'Ark1'!AB4026</f>
        <v>4.3607243822419752</v>
      </c>
      <c r="AS130" s="65">
        <f>+'Ark1'!Y4026</f>
        <v>174.82470414201151</v>
      </c>
      <c r="AT130" s="101">
        <f t="shared" si="1"/>
        <v>4.1094224924012162</v>
      </c>
      <c r="AU130" s="39"/>
      <c r="AV130" s="11"/>
      <c r="AW130" s="11"/>
      <c r="AX130"/>
      <c r="AY130"/>
      <c r="AZ130"/>
      <c r="BA130"/>
      <c r="BB130"/>
      <c r="BC130"/>
      <c r="BD130"/>
    </row>
    <row r="131" spans="35:56">
      <c r="AI131" s="39"/>
      <c r="AJ131" s="47">
        <f>+'Ark1'!C4027</f>
        <v>2018</v>
      </c>
      <c r="AK131" s="47">
        <f>+'Ark1'!N4027</f>
        <v>180</v>
      </c>
      <c r="AL131" s="48" t="s">
        <v>519</v>
      </c>
      <c r="AM131" s="47">
        <f>+'Ark1'!Q4027</f>
        <v>304</v>
      </c>
      <c r="AN131" s="65">
        <f>+'Ark1'!R4027</f>
        <v>1041</v>
      </c>
      <c r="AO131" s="65">
        <f>+'Ark1'!S4027</f>
        <v>1041</v>
      </c>
      <c r="AP131" s="101">
        <f>+'Ark1'!T4027</f>
        <v>6.7130973108918548</v>
      </c>
      <c r="AQ131" s="49">
        <f>+'Ark1'!W4027</f>
        <v>57.118155619596557</v>
      </c>
      <c r="AR131" s="49">
        <f>+'Ark1'!AB4027</f>
        <v>4.5604559804956146</v>
      </c>
      <c r="AS131" s="65">
        <f>+'Ark1'!Y4027</f>
        <v>184.81162343900101</v>
      </c>
      <c r="AT131" s="101">
        <f t="shared" si="1"/>
        <v>3.424342105263158</v>
      </c>
      <c r="AU131" s="39"/>
      <c r="AV131" s="11"/>
      <c r="AW131" s="11"/>
      <c r="AX131"/>
      <c r="AY131"/>
      <c r="AZ131"/>
      <c r="BA131"/>
      <c r="BB131"/>
      <c r="BC131"/>
      <c r="BD131"/>
    </row>
    <row r="132" spans="35:56">
      <c r="AI132" s="39"/>
      <c r="AJ132" s="47">
        <f>+'Ark1'!C4028</f>
        <v>2018</v>
      </c>
      <c r="AK132" s="47">
        <f>+'Ark1'!N4028</f>
        <v>190</v>
      </c>
      <c r="AL132" s="48" t="s">
        <v>520</v>
      </c>
      <c r="AM132" s="47">
        <f>+'Ark1'!Q4028</f>
        <v>261</v>
      </c>
      <c r="AN132" s="65">
        <f>+'Ark1'!R4028</f>
        <v>728</v>
      </c>
      <c r="AO132" s="65">
        <f>+'Ark1'!S4028</f>
        <v>728</v>
      </c>
      <c r="AP132" s="101">
        <f>+'Ark1'!T4028</f>
        <v>4.6946540272135158</v>
      </c>
      <c r="AQ132" s="49">
        <f>+'Ark1'!W4028</f>
        <v>55.850274725274723</v>
      </c>
      <c r="AR132" s="49">
        <f>+'Ark1'!AB4028</f>
        <v>4.8706736149107925</v>
      </c>
      <c r="AS132" s="65">
        <f>+'Ark1'!Y4028</f>
        <v>194.81373626373636</v>
      </c>
      <c r="AT132" s="101">
        <f t="shared" si="1"/>
        <v>2.789272030651341</v>
      </c>
      <c r="AU132" s="39"/>
      <c r="AV132" s="11"/>
      <c r="AW132" s="11"/>
      <c r="AX132"/>
      <c r="AY132"/>
      <c r="AZ132"/>
      <c r="BA132"/>
      <c r="BB132"/>
      <c r="BC132"/>
      <c r="BD132"/>
    </row>
    <row r="133" spans="35:56">
      <c r="AI133" s="39"/>
      <c r="AJ133" s="47">
        <f>+'Ark1'!C4029</f>
        <v>2018</v>
      </c>
      <c r="AK133" s="47">
        <f>+'Ark1'!N4029</f>
        <v>200</v>
      </c>
      <c r="AL133" s="48" t="s">
        <v>521</v>
      </c>
      <c r="AM133" s="47">
        <f>+'Ark1'!Q4029</f>
        <v>205</v>
      </c>
      <c r="AN133" s="65">
        <f>+'Ark1'!R4029</f>
        <v>485</v>
      </c>
      <c r="AO133" s="65">
        <f>+'Ark1'!S4029</f>
        <v>485</v>
      </c>
      <c r="AP133" s="101">
        <f>+'Ark1'!T4029</f>
        <v>3.1276197846134006</v>
      </c>
      <c r="AQ133" s="49">
        <f>+'Ark1'!W4029</f>
        <v>54.480412371134015</v>
      </c>
      <c r="AR133" s="49">
        <f>+'Ark1'!AB4029</f>
        <v>5.3200774968244735</v>
      </c>
      <c r="AS133" s="65">
        <f>+'Ark1'!Y4029</f>
        <v>204.84474226804113</v>
      </c>
      <c r="AT133" s="101">
        <f t="shared" si="1"/>
        <v>2.3658536585365852</v>
      </c>
      <c r="AU133" s="39"/>
      <c r="AV133" s="11"/>
      <c r="AW133" s="11"/>
      <c r="AX133"/>
      <c r="AY133"/>
      <c r="AZ133"/>
      <c r="BA133"/>
      <c r="BB133"/>
      <c r="BC133"/>
      <c r="BD133"/>
    </row>
    <row r="134" spans="35:56">
      <c r="AI134" s="39"/>
      <c r="AJ134" s="47">
        <f>+'Ark1'!C4030</f>
        <v>2018</v>
      </c>
      <c r="AK134" s="47">
        <f>+'Ark1'!N4030</f>
        <v>210</v>
      </c>
      <c r="AL134" s="48" t="s">
        <v>522</v>
      </c>
      <c r="AM134" s="47">
        <f>+'Ark1'!Q4030</f>
        <v>173</v>
      </c>
      <c r="AN134" s="65">
        <f>+'Ark1'!R4030</f>
        <v>319</v>
      </c>
      <c r="AO134" s="65">
        <f>+'Ark1'!S4030</f>
        <v>319</v>
      </c>
      <c r="AP134" s="101">
        <f>+'Ark1'!T4030</f>
        <v>2.0571354871993295</v>
      </c>
      <c r="AQ134" s="49">
        <f>+'Ark1'!W4030</f>
        <v>52.520376175548591</v>
      </c>
      <c r="AR134" s="49">
        <f>+'Ark1'!AB4030</f>
        <v>5.6094461181037119</v>
      </c>
      <c r="AS134" s="65">
        <f>+'Ark1'!Y4030</f>
        <v>214.66206896551736</v>
      </c>
      <c r="AT134" s="101">
        <f t="shared" si="1"/>
        <v>1.8439306358381502</v>
      </c>
      <c r="AU134" s="39"/>
      <c r="AV134" s="11"/>
      <c r="AW134" s="11"/>
      <c r="AX134"/>
      <c r="AY134"/>
      <c r="AZ134"/>
      <c r="BA134"/>
      <c r="BB134"/>
      <c r="BC134"/>
      <c r="BD134"/>
    </row>
    <row r="135" spans="35:56">
      <c r="AI135" s="39"/>
      <c r="AJ135" s="47">
        <f>+'Ark1'!C4031</f>
        <v>2018</v>
      </c>
      <c r="AK135" s="47">
        <f>+'Ark1'!N4031</f>
        <v>220</v>
      </c>
      <c r="AL135" s="48" t="s">
        <v>523</v>
      </c>
      <c r="AM135" s="47">
        <f>+'Ark1'!Q4031</f>
        <v>101</v>
      </c>
      <c r="AN135" s="65">
        <f>+'Ark1'!R4031</f>
        <v>151</v>
      </c>
      <c r="AO135" s="65">
        <f>+'Ark1'!S4031</f>
        <v>151</v>
      </c>
      <c r="AP135" s="101">
        <f>+'Ark1'!T4031</f>
        <v>0.97375378861159501</v>
      </c>
      <c r="AQ135" s="49">
        <f>+'Ark1'!W4031</f>
        <v>50.503311258278131</v>
      </c>
      <c r="AR135" s="49">
        <f>+'Ark1'!AB4031</f>
        <v>6.5890478788270705</v>
      </c>
      <c r="AS135" s="65">
        <f>+'Ark1'!Y4031</f>
        <v>224.16158940397361</v>
      </c>
      <c r="AT135" s="101">
        <f t="shared" si="1"/>
        <v>1.495049504950495</v>
      </c>
      <c r="AU135" s="39"/>
      <c r="AV135" s="11"/>
      <c r="AW135" s="11"/>
      <c r="AX135"/>
      <c r="AY135"/>
      <c r="AZ135"/>
      <c r="BA135"/>
      <c r="BB135"/>
      <c r="BC135"/>
      <c r="BD135"/>
    </row>
    <row r="136" spans="35:56">
      <c r="AI136" s="39"/>
      <c r="AJ136" s="47">
        <f>+'Ark1'!C4032</f>
        <v>2018</v>
      </c>
      <c r="AK136" s="47">
        <f>+'Ark1'!N4032</f>
        <v>230</v>
      </c>
      <c r="AL136" s="48" t="s">
        <v>524</v>
      </c>
      <c r="AM136" s="47">
        <f>+'Ark1'!Q4032</f>
        <v>97</v>
      </c>
      <c r="AN136" s="65">
        <f>+'Ark1'!R4032</f>
        <v>240</v>
      </c>
      <c r="AO136" s="65">
        <f>+'Ark1'!S4032</f>
        <v>240</v>
      </c>
      <c r="AP136" s="101">
        <f>+'Ark1'!T4032</f>
        <v>1.5476881408396204</v>
      </c>
      <c r="AQ136" s="49">
        <f>+'Ark1'!W4032</f>
        <v>46.291666666666657</v>
      </c>
      <c r="AR136" s="49">
        <f>+'Ark1'!AB4032</f>
        <v>7.2403911419818545</v>
      </c>
      <c r="AS136" s="65">
        <f>+'Ark1'!Y4032</f>
        <v>247.05958333333328</v>
      </c>
      <c r="AT136" s="101">
        <f t="shared" si="1"/>
        <v>2.4742268041237114</v>
      </c>
      <c r="AU136" s="39"/>
      <c r="AV136" s="11"/>
      <c r="AW136" s="11"/>
      <c r="AX136"/>
      <c r="AY136"/>
      <c r="AZ136"/>
      <c r="BA136"/>
      <c r="BB136"/>
      <c r="BC136"/>
      <c r="BD136"/>
    </row>
    <row r="137" spans="35:56">
      <c r="AI137" s="39"/>
      <c r="AJ137" s="47">
        <f>+'Ark1'!C4033</f>
        <v>2017</v>
      </c>
      <c r="AK137" s="47">
        <f>+'Ark1'!N4033</f>
        <v>60</v>
      </c>
      <c r="AL137" s="48" t="s">
        <v>525</v>
      </c>
      <c r="AM137" s="47">
        <f>+'Ark1'!Q4033</f>
        <v>3</v>
      </c>
      <c r="AN137" s="65">
        <f>+'Ark1'!R4033</f>
        <v>3</v>
      </c>
      <c r="AO137" s="65">
        <f>+'Ark1'!S4033</f>
        <v>3</v>
      </c>
      <c r="AP137" s="101">
        <f>+'Ark1'!T4033</f>
        <v>2.1082220660576249E-2</v>
      </c>
      <c r="AQ137" s="49">
        <f>+'Ark1'!W4033</f>
        <v>62.66666666666665</v>
      </c>
      <c r="AR137" s="49">
        <f>+'Ark1'!AB4033</f>
        <v>1.699673171197714</v>
      </c>
      <c r="AS137" s="65">
        <f>+'Ark1'!Y4033</f>
        <v>53.9</v>
      </c>
      <c r="AT137" s="101">
        <f t="shared" si="1"/>
        <v>1</v>
      </c>
      <c r="AU137" s="39"/>
      <c r="AV137" s="11"/>
      <c r="AW137" s="11"/>
      <c r="AX137"/>
      <c r="AY137"/>
      <c r="AZ137"/>
      <c r="BA137"/>
      <c r="BB137"/>
      <c r="BC137"/>
      <c r="BD137"/>
    </row>
    <row r="138" spans="35:56">
      <c r="AI138" s="39"/>
      <c r="AJ138">
        <f>+'Ark1'!C4034</f>
        <v>2017</v>
      </c>
      <c r="AK138">
        <f>+'Ark1'!N4034</f>
        <v>70</v>
      </c>
      <c r="AL138" s="3" t="s">
        <v>509</v>
      </c>
      <c r="AM138">
        <f>+'Ark1'!Q4034</f>
        <v>9</v>
      </c>
      <c r="AN138" s="9">
        <f>+'Ark1'!R4034</f>
        <v>14</v>
      </c>
      <c r="AO138" s="9">
        <f>+'Ark1'!S4034</f>
        <v>14</v>
      </c>
      <c r="AP138" s="96">
        <f>+'Ark1'!T4034</f>
        <v>9.8383696416022473E-2</v>
      </c>
      <c r="AQ138" s="1">
        <f>+'Ark1'!W4034</f>
        <v>62.571428571428562</v>
      </c>
      <c r="AR138" s="1">
        <f>+'Ark1'!AB4034</f>
        <v>2.1946130708196194</v>
      </c>
      <c r="AS138" s="9">
        <f>+'Ark1'!Y4034</f>
        <v>76.3642857142857</v>
      </c>
      <c r="AT138" s="96">
        <f t="shared" si="1"/>
        <v>1.5555555555555556</v>
      </c>
      <c r="AU138" s="39"/>
      <c r="AV138" s="11"/>
      <c r="AW138" s="11"/>
      <c r="AX138"/>
      <c r="AY138"/>
      <c r="AZ138"/>
      <c r="BA138"/>
      <c r="BB138"/>
      <c r="BC138"/>
      <c r="BD138"/>
    </row>
    <row r="139" spans="35:56">
      <c r="AI139" s="39"/>
      <c r="AJ139">
        <f>+'Ark1'!C4035</f>
        <v>2017</v>
      </c>
      <c r="AK139">
        <f>+'Ark1'!N4035</f>
        <v>80</v>
      </c>
      <c r="AL139" s="3" t="s">
        <v>510</v>
      </c>
      <c r="AM139">
        <f>+'Ark1'!Q4035</f>
        <v>38</v>
      </c>
      <c r="AN139" s="9">
        <f>+'Ark1'!R4035</f>
        <v>65</v>
      </c>
      <c r="AO139" s="9">
        <f>+'Ark1'!S4035</f>
        <v>65</v>
      </c>
      <c r="AP139" s="96">
        <f>+'Ark1'!T4035</f>
        <v>0.45678144764581879</v>
      </c>
      <c r="AQ139" s="1">
        <f>+'Ark1'!W4035</f>
        <v>62.846153846153832</v>
      </c>
      <c r="AR139" s="1">
        <f>+'Ark1'!AB4035</f>
        <v>2.4883158915883765</v>
      </c>
      <c r="AS139" s="9">
        <f>+'Ark1'!Y4035</f>
        <v>86.426153846153852</v>
      </c>
      <c r="AT139" s="96">
        <f t="shared" si="1"/>
        <v>1.7105263157894737</v>
      </c>
      <c r="AU139" s="39"/>
      <c r="AV139" s="11"/>
      <c r="AW139" s="11"/>
      <c r="AX139"/>
      <c r="AY139"/>
      <c r="AZ139"/>
      <c r="BA139"/>
      <c r="BB139"/>
      <c r="BC139"/>
      <c r="BD139"/>
    </row>
    <row r="140" spans="35:56">
      <c r="AI140" s="39"/>
      <c r="AJ140">
        <f>+'Ark1'!C4036</f>
        <v>2017</v>
      </c>
      <c r="AK140">
        <f>+'Ark1'!N4036</f>
        <v>90</v>
      </c>
      <c r="AL140" s="3" t="s">
        <v>511</v>
      </c>
      <c r="AM140">
        <f>+'Ark1'!Q4036</f>
        <v>101</v>
      </c>
      <c r="AN140" s="9">
        <f>+'Ark1'!R4036</f>
        <v>238</v>
      </c>
      <c r="AO140" s="9">
        <f>+'Ark1'!S4036</f>
        <v>238</v>
      </c>
      <c r="AP140" s="96">
        <f>+'Ark1'!T4036</f>
        <v>1.6725228390723827</v>
      </c>
      <c r="AQ140" s="1">
        <f>+'Ark1'!W4036</f>
        <v>62.27310924369749</v>
      </c>
      <c r="AR140" s="1">
        <f>+'Ark1'!AB4036</f>
        <v>2.6451540432337945</v>
      </c>
      <c r="AS140" s="9">
        <f>+'Ark1'!Y4036</f>
        <v>95.913865546218474</v>
      </c>
      <c r="AT140" s="96">
        <f t="shared" ref="AT140:AT203" si="2">+AN140/AM140</f>
        <v>2.3564356435643563</v>
      </c>
      <c r="AU140" s="39"/>
      <c r="AV140" s="11"/>
      <c r="AW140" s="11"/>
      <c r="AX140"/>
      <c r="AY140"/>
      <c r="AZ140"/>
      <c r="BA140"/>
      <c r="BB140"/>
      <c r="BC140"/>
      <c r="BD140"/>
    </row>
    <row r="141" spans="35:56">
      <c r="AI141" s="39"/>
      <c r="AJ141">
        <f>+'Ark1'!C4037</f>
        <v>2017</v>
      </c>
      <c r="AK141">
        <f>+'Ark1'!N4037</f>
        <v>100</v>
      </c>
      <c r="AL141" s="3" t="s">
        <v>486</v>
      </c>
      <c r="AM141">
        <f>+'Ark1'!Q4037</f>
        <v>151</v>
      </c>
      <c r="AN141" s="9">
        <f>+'Ark1'!R4037</f>
        <v>469</v>
      </c>
      <c r="AO141" s="9">
        <f>+'Ark1'!S4037</f>
        <v>469</v>
      </c>
      <c r="AP141" s="96">
        <f>+'Ark1'!T4037</f>
        <v>3.2958538299367528</v>
      </c>
      <c r="AQ141" s="1">
        <f>+'Ark1'!W4037</f>
        <v>61.816631130063982</v>
      </c>
      <c r="AR141" s="1">
        <f>+'Ark1'!AB4037</f>
        <v>2.8659571895503699</v>
      </c>
      <c r="AS141" s="9">
        <f>+'Ark1'!Y4037</f>
        <v>105.9281449893391</v>
      </c>
      <c r="AT141" s="96">
        <f t="shared" si="2"/>
        <v>3.1059602649006623</v>
      </c>
      <c r="AU141" s="39"/>
      <c r="AV141" s="11"/>
      <c r="AW141" s="11"/>
      <c r="AX141"/>
      <c r="AY141"/>
      <c r="AZ141"/>
      <c r="BA141"/>
      <c r="BB141"/>
      <c r="BC141"/>
      <c r="BD141"/>
    </row>
    <row r="142" spans="35:56">
      <c r="AI142" s="39"/>
      <c r="AJ142">
        <f>+'Ark1'!C4038</f>
        <v>2017</v>
      </c>
      <c r="AK142">
        <f>+'Ark1'!N4038</f>
        <v>110</v>
      </c>
      <c r="AL142" s="3" t="s">
        <v>512</v>
      </c>
      <c r="AM142">
        <f>+'Ark1'!Q4038</f>
        <v>216</v>
      </c>
      <c r="AN142" s="9">
        <f>+'Ark1'!R4038</f>
        <v>867</v>
      </c>
      <c r="AO142" s="9">
        <f>+'Ark1'!S4038</f>
        <v>867</v>
      </c>
      <c r="AP142" s="96">
        <f>+'Ark1'!T4038</f>
        <v>6.0927617709065318</v>
      </c>
      <c r="AQ142" s="1">
        <f>+'Ark1'!W4038</f>
        <v>61.664359861591699</v>
      </c>
      <c r="AR142" s="1">
        <f>+'Ark1'!AB4038</f>
        <v>2.7979496364440375</v>
      </c>
      <c r="AS142" s="9">
        <f>+'Ark1'!Y4038</f>
        <v>115.51983852364472</v>
      </c>
      <c r="AT142" s="96">
        <f t="shared" si="2"/>
        <v>4.0138888888888893</v>
      </c>
      <c r="AU142" s="39"/>
      <c r="AV142" s="11"/>
      <c r="AW142" s="11"/>
      <c r="AX142"/>
      <c r="AY142"/>
      <c r="AZ142"/>
      <c r="BA142"/>
      <c r="BB142"/>
      <c r="BC142"/>
      <c r="BD142"/>
    </row>
    <row r="143" spans="35:56">
      <c r="AI143" s="39"/>
      <c r="AJ143">
        <f>+'Ark1'!C4039</f>
        <v>2017</v>
      </c>
      <c r="AK143">
        <f>+'Ark1'!N4039</f>
        <v>120</v>
      </c>
      <c r="AL143" s="3" t="s">
        <v>513</v>
      </c>
      <c r="AM143">
        <f>+'Ark1'!Q4039</f>
        <v>364</v>
      </c>
      <c r="AN143" s="9">
        <f>+'Ark1'!R4039</f>
        <v>1735</v>
      </c>
      <c r="AO143" s="9">
        <f>+'Ark1'!S4039</f>
        <v>1735</v>
      </c>
      <c r="AP143" s="96">
        <f>+'Ark1'!T4039</f>
        <v>12.19255094869993</v>
      </c>
      <c r="AQ143" s="1">
        <f>+'Ark1'!W4039</f>
        <v>60.289913544668565</v>
      </c>
      <c r="AR143" s="1">
        <f>+'Ark1'!AB4039</f>
        <v>3.5669935424677761</v>
      </c>
      <c r="AS143" s="9">
        <f>+'Ark1'!Y4039</f>
        <v>125.77020172910652</v>
      </c>
      <c r="AT143" s="96">
        <f t="shared" si="2"/>
        <v>4.7664835164835164</v>
      </c>
      <c r="AU143" s="39"/>
      <c r="AV143" s="11"/>
      <c r="AW143" s="11"/>
      <c r="AX143"/>
      <c r="AY143"/>
      <c r="AZ143"/>
      <c r="BA143"/>
      <c r="BB143"/>
      <c r="BC143"/>
      <c r="BD143"/>
    </row>
    <row r="144" spans="35:56">
      <c r="AI144" s="39"/>
      <c r="AJ144">
        <f>+'Ark1'!C4040</f>
        <v>2017</v>
      </c>
      <c r="AK144">
        <f>+'Ark1'!N4040</f>
        <v>130</v>
      </c>
      <c r="AL144" s="3" t="s">
        <v>514</v>
      </c>
      <c r="AM144">
        <f>+'Ark1'!Q4040</f>
        <v>439</v>
      </c>
      <c r="AN144" s="9">
        <f>+'Ark1'!R4040</f>
        <v>2095</v>
      </c>
      <c r="AO144" s="9">
        <f>+'Ark1'!S4040</f>
        <v>2095</v>
      </c>
      <c r="AP144" s="96">
        <f>+'Ark1'!T4040</f>
        <v>14.722417427969082</v>
      </c>
      <c r="AQ144" s="1">
        <f>+'Ark1'!W4040</f>
        <v>59.603818615751791</v>
      </c>
      <c r="AR144" s="1">
        <f>+'Ark1'!AB4040</f>
        <v>4.0267109025402652</v>
      </c>
      <c r="AS144" s="9">
        <f>+'Ark1'!Y4040</f>
        <v>134.95121718377078</v>
      </c>
      <c r="AT144" s="96">
        <f t="shared" si="2"/>
        <v>4.7722095671981775</v>
      </c>
      <c r="AU144" s="39"/>
      <c r="AV144" s="11"/>
      <c r="AW144" s="11"/>
      <c r="AX144"/>
      <c r="AY144"/>
      <c r="AZ144"/>
      <c r="BA144"/>
      <c r="BB144"/>
      <c r="BC144"/>
      <c r="BD144"/>
    </row>
    <row r="145" spans="35:56">
      <c r="AI145" s="39"/>
      <c r="AJ145">
        <f>+'Ark1'!C4041</f>
        <v>2017</v>
      </c>
      <c r="AK145">
        <f>+'Ark1'!N4041</f>
        <v>140</v>
      </c>
      <c r="AL145" s="3" t="s">
        <v>515</v>
      </c>
      <c r="AM145">
        <f>+'Ark1'!Q4041</f>
        <v>397</v>
      </c>
      <c r="AN145" s="9">
        <f>+'Ark1'!R4041</f>
        <v>1901</v>
      </c>
      <c r="AO145" s="9">
        <f>+'Ark1'!S4041</f>
        <v>1901</v>
      </c>
      <c r="AP145" s="96">
        <f>+'Ark1'!T4041</f>
        <v>13.359100491918484</v>
      </c>
      <c r="AQ145" s="1">
        <f>+'Ark1'!W4041</f>
        <v>59.613887427669681</v>
      </c>
      <c r="AR145" s="1">
        <f>+'Ark1'!AB4041</f>
        <v>4.1111972535255612</v>
      </c>
      <c r="AS145" s="9">
        <f>+'Ark1'!Y4041</f>
        <v>144.87106785902182</v>
      </c>
      <c r="AT145" s="96">
        <f t="shared" si="2"/>
        <v>4.7884130982367754</v>
      </c>
      <c r="AU145" s="39"/>
      <c r="AV145" s="11"/>
      <c r="AW145" s="11"/>
      <c r="AX145"/>
      <c r="AY145"/>
      <c r="AZ145"/>
      <c r="BA145"/>
      <c r="BB145"/>
      <c r="BC145"/>
      <c r="BD145"/>
    </row>
    <row r="146" spans="35:56">
      <c r="AI146" s="39"/>
      <c r="AJ146">
        <f>+'Ark1'!C4042</f>
        <v>2017</v>
      </c>
      <c r="AK146">
        <f>+'Ark1'!N4042</f>
        <v>150</v>
      </c>
      <c r="AL146" s="3" t="s">
        <v>516</v>
      </c>
      <c r="AM146">
        <f>+'Ark1'!Q4042</f>
        <v>375</v>
      </c>
      <c r="AN146" s="9">
        <f>+'Ark1'!R4042</f>
        <v>1662</v>
      </c>
      <c r="AO146" s="9">
        <f>+'Ark1'!S4042</f>
        <v>1662</v>
      </c>
      <c r="AP146" s="96">
        <f>+'Ark1'!T4042</f>
        <v>11.67955024595924</v>
      </c>
      <c r="AQ146" s="1">
        <f>+'Ark1'!W4042</f>
        <v>59.242478941034896</v>
      </c>
      <c r="AR146" s="1">
        <f>+'Ark1'!AB4042</f>
        <v>4.1754022257200445</v>
      </c>
      <c r="AS146" s="9">
        <f>+'Ark1'!Y4042</f>
        <v>154.93417569193733</v>
      </c>
      <c r="AT146" s="96">
        <f t="shared" si="2"/>
        <v>4.4320000000000004</v>
      </c>
      <c r="AU146" s="39"/>
      <c r="AV146" s="11"/>
      <c r="AW146" s="11"/>
      <c r="AX146"/>
      <c r="AY146"/>
      <c r="AZ146"/>
      <c r="BA146"/>
      <c r="BB146"/>
      <c r="BC146"/>
      <c r="BD146"/>
    </row>
    <row r="147" spans="35:56">
      <c r="AI147" s="39"/>
      <c r="AJ147">
        <f>+'Ark1'!C4043</f>
        <v>2017</v>
      </c>
      <c r="AK147">
        <f>+'Ark1'!N4043</f>
        <v>160</v>
      </c>
      <c r="AL147" s="3" t="s">
        <v>517</v>
      </c>
      <c r="AM147">
        <f>+'Ark1'!Q4043</f>
        <v>360</v>
      </c>
      <c r="AN147" s="9">
        <f>+'Ark1'!R4043</f>
        <v>1447</v>
      </c>
      <c r="AO147" s="9">
        <f>+'Ark1'!S4043</f>
        <v>1447</v>
      </c>
      <c r="AP147" s="96">
        <f>+'Ark1'!T4043</f>
        <v>10.16865776528461</v>
      </c>
      <c r="AQ147" s="1">
        <f>+'Ark1'!W4043</f>
        <v>58.497581202487922</v>
      </c>
      <c r="AR147" s="1">
        <f>+'Ark1'!AB4043</f>
        <v>4.6534158288766205</v>
      </c>
      <c r="AS147" s="9">
        <f>+'Ark1'!Y4043</f>
        <v>164.81437456807203</v>
      </c>
      <c r="AT147" s="96">
        <f t="shared" si="2"/>
        <v>4.0194444444444448</v>
      </c>
      <c r="AU147" s="39"/>
      <c r="AV147" s="11"/>
      <c r="AW147" s="11"/>
      <c r="AX147"/>
      <c r="AY147"/>
      <c r="AZ147"/>
      <c r="BA147"/>
      <c r="BB147"/>
      <c r="BC147"/>
      <c r="BD147"/>
    </row>
    <row r="148" spans="35:56">
      <c r="AI148" s="39"/>
      <c r="AJ148">
        <f>+'Ark1'!C4044</f>
        <v>2017</v>
      </c>
      <c r="AK148">
        <f>+'Ark1'!N4044</f>
        <v>170</v>
      </c>
      <c r="AL148" s="3" t="s">
        <v>518</v>
      </c>
      <c r="AM148">
        <f>+'Ark1'!Q4044</f>
        <v>329</v>
      </c>
      <c r="AN148" s="9">
        <f>+'Ark1'!R4044</f>
        <v>1198</v>
      </c>
      <c r="AO148" s="9">
        <f>+'Ark1'!S4044</f>
        <v>1198</v>
      </c>
      <c r="AP148" s="96">
        <f>+'Ark1'!T4044</f>
        <v>8.4188334504567859</v>
      </c>
      <c r="AQ148" s="1">
        <f>+'Ark1'!W4044</f>
        <v>57.76293823038398</v>
      </c>
      <c r="AR148" s="1">
        <f>+'Ark1'!AB4044</f>
        <v>4.5605437885486406</v>
      </c>
      <c r="AS148" s="9">
        <f>+'Ark1'!Y4044</f>
        <v>174.97412353923181</v>
      </c>
      <c r="AT148" s="96">
        <f t="shared" si="2"/>
        <v>3.641337386018237</v>
      </c>
      <c r="AU148" s="39"/>
      <c r="AV148" s="11"/>
      <c r="AW148" s="11"/>
      <c r="AX148"/>
      <c r="AY148"/>
      <c r="AZ148"/>
      <c r="BA148"/>
      <c r="BB148"/>
      <c r="BC148"/>
      <c r="BD148"/>
    </row>
    <row r="149" spans="35:56">
      <c r="AI149" s="39"/>
      <c r="AJ149">
        <f>+'Ark1'!C4045</f>
        <v>2017</v>
      </c>
      <c r="AK149">
        <f>+'Ark1'!N4045</f>
        <v>180</v>
      </c>
      <c r="AL149" s="3" t="s">
        <v>519</v>
      </c>
      <c r="AM149">
        <f>+'Ark1'!Q4045</f>
        <v>295</v>
      </c>
      <c r="AN149" s="9">
        <f>+'Ark1'!R4045</f>
        <v>916</v>
      </c>
      <c r="AO149" s="9">
        <f>+'Ark1'!S4045</f>
        <v>916</v>
      </c>
      <c r="AP149" s="96">
        <f>+'Ark1'!T4045</f>
        <v>6.4371047083626136</v>
      </c>
      <c r="AQ149" s="1">
        <f>+'Ark1'!W4045</f>
        <v>56.888646288209607</v>
      </c>
      <c r="AR149" s="1">
        <f>+'Ark1'!AB4045</f>
        <v>4.6243897179556752</v>
      </c>
      <c r="AS149" s="9">
        <f>+'Ark1'!Y4045</f>
        <v>184.8303493449782</v>
      </c>
      <c r="AT149" s="96">
        <f t="shared" si="2"/>
        <v>3.1050847457627118</v>
      </c>
      <c r="AU149" s="39"/>
      <c r="AV149" s="11"/>
      <c r="AW149" s="11"/>
      <c r="AX149"/>
      <c r="AY149"/>
      <c r="AZ149"/>
      <c r="BA149"/>
      <c r="BB149"/>
      <c r="BC149"/>
      <c r="BD149"/>
    </row>
    <row r="150" spans="35:56">
      <c r="AI150" s="39"/>
      <c r="AJ150">
        <f>+'Ark1'!C4046</f>
        <v>2017</v>
      </c>
      <c r="AK150">
        <f>+'Ark1'!N4046</f>
        <v>190</v>
      </c>
      <c r="AL150" s="3" t="s">
        <v>520</v>
      </c>
      <c r="AM150">
        <f>+'Ark1'!Q4046</f>
        <v>273</v>
      </c>
      <c r="AN150" s="9">
        <f>+'Ark1'!R4046</f>
        <v>693</v>
      </c>
      <c r="AO150" s="9">
        <f>+'Ark1'!S4046</f>
        <v>693</v>
      </c>
      <c r="AP150" s="96">
        <f>+'Ark1'!T4046</f>
        <v>4.8699929725931135</v>
      </c>
      <c r="AQ150" s="1">
        <f>+'Ark1'!W4046</f>
        <v>55.470418470418473</v>
      </c>
      <c r="AR150" s="1">
        <f>+'Ark1'!AB4046</f>
        <v>4.8952436759974622</v>
      </c>
      <c r="AS150" s="9">
        <f>+'Ark1'!Y4046</f>
        <v>194.68470418470423</v>
      </c>
      <c r="AT150" s="96">
        <f t="shared" si="2"/>
        <v>2.5384615384615383</v>
      </c>
      <c r="AU150" s="39"/>
      <c r="AV150" s="11"/>
      <c r="AW150" s="11"/>
      <c r="AX150"/>
      <c r="AY150"/>
      <c r="AZ150"/>
      <c r="BA150"/>
      <c r="BB150"/>
      <c r="BC150"/>
      <c r="BD150"/>
    </row>
    <row r="151" spans="35:56">
      <c r="AI151" s="39"/>
      <c r="AJ151">
        <f>+'Ark1'!C4047</f>
        <v>2017</v>
      </c>
      <c r="AK151">
        <f>+'Ark1'!N4047</f>
        <v>200</v>
      </c>
      <c r="AL151" s="3" t="s">
        <v>521</v>
      </c>
      <c r="AM151">
        <f>+'Ark1'!Q4047</f>
        <v>216</v>
      </c>
      <c r="AN151" s="9">
        <f>+'Ark1'!R4047</f>
        <v>421</v>
      </c>
      <c r="AO151" s="9">
        <f>+'Ark1'!S4047</f>
        <v>421</v>
      </c>
      <c r="AP151" s="96">
        <f>+'Ark1'!T4047</f>
        <v>2.9585382993675329</v>
      </c>
      <c r="AQ151" s="1">
        <f>+'Ark1'!W4047</f>
        <v>54.296912114014248</v>
      </c>
      <c r="AR151" s="1">
        <f>+'Ark1'!AB4047</f>
        <v>5.2536348656015761</v>
      </c>
      <c r="AS151" s="9">
        <f>+'Ark1'!Y4047</f>
        <v>204.69952494061752</v>
      </c>
      <c r="AT151" s="96">
        <f t="shared" si="2"/>
        <v>1.9490740740740742</v>
      </c>
      <c r="AU151" s="39"/>
      <c r="AV151" s="11"/>
      <c r="AW151" s="11"/>
      <c r="AX151"/>
      <c r="AY151"/>
      <c r="AZ151"/>
      <c r="BA151"/>
      <c r="BB151"/>
      <c r="BC151"/>
      <c r="BD151"/>
    </row>
    <row r="152" spans="35:56">
      <c r="AI152" s="39"/>
      <c r="AJ152">
        <f>+'Ark1'!C4048</f>
        <v>2017</v>
      </c>
      <c r="AK152">
        <f>+'Ark1'!N4048</f>
        <v>210</v>
      </c>
      <c r="AL152" s="3" t="s">
        <v>522</v>
      </c>
      <c r="AM152">
        <f>+'Ark1'!Q4048</f>
        <v>149</v>
      </c>
      <c r="AN152" s="9">
        <f>+'Ark1'!R4048</f>
        <v>240</v>
      </c>
      <c r="AO152" s="9">
        <f>+'Ark1'!S4048</f>
        <v>240</v>
      </c>
      <c r="AP152" s="96">
        <f>+'Ark1'!T4048</f>
        <v>1.6865776528460998</v>
      </c>
      <c r="AQ152" s="1">
        <f>+'Ark1'!W4048</f>
        <v>52.758333333333354</v>
      </c>
      <c r="AR152" s="1">
        <f>+'Ark1'!AB4048</f>
        <v>5.5647638963591692</v>
      </c>
      <c r="AS152" s="9">
        <f>+'Ark1'!Y4048</f>
        <v>214.5754166666666</v>
      </c>
      <c r="AT152" s="96">
        <f t="shared" si="2"/>
        <v>1.6107382550335569</v>
      </c>
      <c r="AU152" s="39"/>
      <c r="AV152" s="11"/>
      <c r="AW152" s="11"/>
      <c r="AX152"/>
      <c r="AY152"/>
      <c r="AZ152"/>
      <c r="BA152"/>
      <c r="BB152"/>
      <c r="BC152"/>
      <c r="BD152"/>
    </row>
    <row r="153" spans="35:56">
      <c r="AI153" s="39"/>
      <c r="AJ153">
        <f>+'Ark1'!C4049</f>
        <v>2017</v>
      </c>
      <c r="AK153">
        <f>+'Ark1'!N4049</f>
        <v>220</v>
      </c>
      <c r="AL153" s="3" t="s">
        <v>523</v>
      </c>
      <c r="AM153">
        <f>+'Ark1'!Q4049</f>
        <v>97</v>
      </c>
      <c r="AN153" s="9">
        <f>+'Ark1'!R4049</f>
        <v>129</v>
      </c>
      <c r="AO153" s="9">
        <f>+'Ark1'!S4049</f>
        <v>129</v>
      </c>
      <c r="AP153" s="96">
        <f>+'Ark1'!T4049</f>
        <v>0.90653548840477838</v>
      </c>
      <c r="AQ153" s="1">
        <f>+'Ark1'!W4049</f>
        <v>50.496124031007753</v>
      </c>
      <c r="AR153" s="1">
        <f>+'Ark1'!AB4049</f>
        <v>6.0810087277858011</v>
      </c>
      <c r="AS153" s="9">
        <f>+'Ark1'!Y4049</f>
        <v>224.73178294573651</v>
      </c>
      <c r="AT153" s="96">
        <f t="shared" si="2"/>
        <v>1.3298969072164948</v>
      </c>
      <c r="AU153" s="39"/>
      <c r="AV153" s="11"/>
      <c r="AW153" s="11"/>
      <c r="AX153"/>
      <c r="AY153"/>
      <c r="AZ153"/>
      <c r="BA153"/>
      <c r="BB153"/>
      <c r="BC153"/>
      <c r="BD153"/>
    </row>
    <row r="154" spans="35:56">
      <c r="AI154" s="39"/>
      <c r="AJ154">
        <f>+'Ark1'!C4050</f>
        <v>2017</v>
      </c>
      <c r="AK154">
        <f>+'Ark1'!N4050</f>
        <v>230</v>
      </c>
      <c r="AL154" s="3" t="s">
        <v>524</v>
      </c>
      <c r="AM154">
        <f>+'Ark1'!Q4050</f>
        <v>86</v>
      </c>
      <c r="AN154" s="9">
        <f>+'Ark1'!R4050</f>
        <v>137</v>
      </c>
      <c r="AO154" s="9">
        <f>+'Ark1'!S4050</f>
        <v>137</v>
      </c>
      <c r="AP154" s="96">
        <f>+'Ark1'!T4050</f>
        <v>0.96275474349964862</v>
      </c>
      <c r="AQ154" s="1">
        <f>+'Ark1'!W4050</f>
        <v>47</v>
      </c>
      <c r="AR154" s="1">
        <f>+'Ark1'!AB4050</f>
        <v>6.9460906402437459</v>
      </c>
      <c r="AS154" s="9">
        <f>+'Ark1'!Y4050</f>
        <v>243.70072992700725</v>
      </c>
      <c r="AT154" s="96">
        <f t="shared" si="2"/>
        <v>1.5930232558139534</v>
      </c>
      <c r="AU154" s="39"/>
      <c r="AV154" s="11"/>
      <c r="AW154" s="11"/>
      <c r="AX154"/>
      <c r="AY154"/>
      <c r="AZ154"/>
      <c r="BA154"/>
      <c r="BB154"/>
      <c r="BC154"/>
      <c r="BD154"/>
    </row>
    <row r="155" spans="35:56">
      <c r="AI155" s="39"/>
      <c r="AJ155">
        <f>+'Ark1'!C4051</f>
        <v>2016</v>
      </c>
      <c r="AK155">
        <f>+'Ark1'!N4051</f>
        <v>60</v>
      </c>
      <c r="AL155" s="3" t="s">
        <v>525</v>
      </c>
      <c r="AM155">
        <f>+'Ark1'!Q4051</f>
        <v>5</v>
      </c>
      <c r="AN155" s="9">
        <f>+'Ark1'!R4051</f>
        <v>4</v>
      </c>
      <c r="AO155" s="9">
        <f>+'Ark1'!S4051</f>
        <v>3</v>
      </c>
      <c r="AP155" s="96">
        <f>+'Ark1'!T4051</f>
        <v>2.6712969146520642E-2</v>
      </c>
      <c r="AQ155" s="1">
        <f>+'Ark1'!W4051</f>
        <v>80.333333333333314</v>
      </c>
      <c r="AR155" s="1">
        <f>+'Ark1'!AB4051</f>
        <v>0</v>
      </c>
      <c r="AS155" s="9">
        <f>+'Ark1'!Y4051</f>
        <v>49.875000000000007</v>
      </c>
      <c r="AT155" s="96">
        <f t="shared" si="2"/>
        <v>0.8</v>
      </c>
      <c r="AU155" s="39"/>
      <c r="AV155" s="11"/>
      <c r="AW155" s="11"/>
      <c r="AX155"/>
      <c r="AY155"/>
      <c r="AZ155"/>
      <c r="BA155"/>
      <c r="BB155"/>
      <c r="BC155"/>
      <c r="BD155"/>
    </row>
    <row r="156" spans="35:56">
      <c r="AI156" s="39"/>
      <c r="AJ156" s="47">
        <f>+'Ark1'!C4052</f>
        <v>2016</v>
      </c>
      <c r="AK156" s="47">
        <f>+'Ark1'!N4052</f>
        <v>70</v>
      </c>
      <c r="AL156" s="48" t="s">
        <v>509</v>
      </c>
      <c r="AM156" s="47">
        <f>+'Ark1'!Q4052</f>
        <v>19</v>
      </c>
      <c r="AN156" s="65">
        <f>+'Ark1'!R4052</f>
        <v>29</v>
      </c>
      <c r="AO156" s="65">
        <f>+'Ark1'!S4052</f>
        <v>28</v>
      </c>
      <c r="AP156" s="101">
        <f>+'Ark1'!T4052</f>
        <v>0.19366902631227464</v>
      </c>
      <c r="AQ156" s="49">
        <f>+'Ark1'!W4052</f>
        <v>62.107142857142847</v>
      </c>
      <c r="AR156" s="49">
        <f>+'Ark1'!AB4052</f>
        <v>2.1101673209604197</v>
      </c>
      <c r="AS156" s="65">
        <f>+'Ark1'!Y4052</f>
        <v>73.686206896551695</v>
      </c>
      <c r="AT156" s="101">
        <f t="shared" si="2"/>
        <v>1.5263157894736843</v>
      </c>
      <c r="AU156" s="39"/>
      <c r="AV156" s="11"/>
      <c r="AW156" s="11"/>
      <c r="AX156"/>
      <c r="AY156"/>
      <c r="AZ156"/>
      <c r="BA156"/>
      <c r="BB156"/>
      <c r="BC156"/>
      <c r="BD156"/>
    </row>
    <row r="157" spans="35:56">
      <c r="AI157" s="39"/>
      <c r="AJ157" s="47">
        <f>+'Ark1'!C4053</f>
        <v>2016</v>
      </c>
      <c r="AK157" s="47">
        <f>+'Ark1'!N4053</f>
        <v>80</v>
      </c>
      <c r="AL157" s="48" t="s">
        <v>510</v>
      </c>
      <c r="AM157" s="47">
        <f>+'Ark1'!Q4053</f>
        <v>53</v>
      </c>
      <c r="AN157" s="65">
        <f>+'Ark1'!R4053</f>
        <v>103</v>
      </c>
      <c r="AO157" s="65">
        <f>+'Ark1'!S4053</f>
        <v>103</v>
      </c>
      <c r="AP157" s="101">
        <f>+'Ark1'!T4053</f>
        <v>0.68785895552290621</v>
      </c>
      <c r="AQ157" s="49">
        <f>+'Ark1'!W4053</f>
        <v>62.106796116504846</v>
      </c>
      <c r="AR157" s="49">
        <f>+'Ark1'!AB4053</f>
        <v>2.9293049686245114</v>
      </c>
      <c r="AS157" s="65">
        <f>+'Ark1'!Y4053</f>
        <v>86.109708737864082</v>
      </c>
      <c r="AT157" s="101">
        <f t="shared" si="2"/>
        <v>1.9433962264150944</v>
      </c>
      <c r="AU157" s="39"/>
      <c r="AV157" s="11"/>
      <c r="AW157" s="11"/>
      <c r="AX157"/>
      <c r="AY157"/>
      <c r="AZ157"/>
      <c r="BA157"/>
      <c r="BB157"/>
      <c r="BC157"/>
      <c r="BD157"/>
    </row>
    <row r="158" spans="35:56">
      <c r="AI158" s="39"/>
      <c r="AJ158" s="47">
        <f>+'Ark1'!C4054</f>
        <v>2016</v>
      </c>
      <c r="AK158" s="47">
        <f>+'Ark1'!N4054</f>
        <v>90</v>
      </c>
      <c r="AL158" s="48" t="s">
        <v>511</v>
      </c>
      <c r="AM158" s="47">
        <f>+'Ark1'!Q4054</f>
        <v>112</v>
      </c>
      <c r="AN158" s="65">
        <f>+'Ark1'!R4054</f>
        <v>295</v>
      </c>
      <c r="AO158" s="65">
        <f>+'Ark1'!S4054</f>
        <v>295</v>
      </c>
      <c r="AP158" s="101">
        <f>+'Ark1'!T4054</f>
        <v>1.9700814745558963</v>
      </c>
      <c r="AQ158" s="49">
        <f>+'Ark1'!W4054</f>
        <v>61.8542372881356</v>
      </c>
      <c r="AR158" s="49">
        <f>+'Ark1'!AB4054</f>
        <v>2.6723519783584724</v>
      </c>
      <c r="AS158" s="65">
        <f>+'Ark1'!Y4054</f>
        <v>95.511186440677989</v>
      </c>
      <c r="AT158" s="101">
        <f t="shared" si="2"/>
        <v>2.6339285714285716</v>
      </c>
      <c r="AU158" s="39"/>
      <c r="AV158" s="11"/>
      <c r="AW158" s="11"/>
      <c r="AX158"/>
      <c r="AY158"/>
      <c r="AZ158"/>
      <c r="BA158"/>
      <c r="BB158"/>
      <c r="BC158"/>
      <c r="BD158"/>
    </row>
    <row r="159" spans="35:56">
      <c r="AI159" s="39"/>
      <c r="AJ159" s="47">
        <f>+'Ark1'!C4055</f>
        <v>2016</v>
      </c>
      <c r="AK159" s="47">
        <f>+'Ark1'!N4055</f>
        <v>100</v>
      </c>
      <c r="AL159" s="48" t="s">
        <v>486</v>
      </c>
      <c r="AM159" s="47">
        <f>+'Ark1'!Q4055</f>
        <v>165</v>
      </c>
      <c r="AN159" s="65">
        <f>+'Ark1'!R4055</f>
        <v>596</v>
      </c>
      <c r="AO159" s="65">
        <f>+'Ark1'!S4055</f>
        <v>596</v>
      </c>
      <c r="AP159" s="101">
        <f>+'Ark1'!T4055</f>
        <v>3.9802324028315752</v>
      </c>
      <c r="AQ159" s="49">
        <f>+'Ark1'!W4055</f>
        <v>62.031879194630861</v>
      </c>
      <c r="AR159" s="49">
        <f>+'Ark1'!AB4055</f>
        <v>2.7239905757081035</v>
      </c>
      <c r="AS159" s="65">
        <f>+'Ark1'!Y4055</f>
        <v>105.60067114093948</v>
      </c>
      <c r="AT159" s="101">
        <f t="shared" si="2"/>
        <v>3.6121212121212123</v>
      </c>
      <c r="AU159" s="39"/>
      <c r="AV159" s="11"/>
      <c r="AW159" s="11"/>
      <c r="AX159"/>
      <c r="AY159"/>
      <c r="AZ159"/>
      <c r="BA159"/>
      <c r="BB159"/>
      <c r="BC159"/>
      <c r="BD159"/>
    </row>
    <row r="160" spans="35:56">
      <c r="AI160" s="39"/>
      <c r="AJ160" s="47">
        <f>+'Ark1'!C4056</f>
        <v>2016</v>
      </c>
      <c r="AK160" s="47">
        <f>+'Ark1'!N4056</f>
        <v>110</v>
      </c>
      <c r="AL160" s="48" t="s">
        <v>512</v>
      </c>
      <c r="AM160" s="47">
        <f>+'Ark1'!Q4056</f>
        <v>246</v>
      </c>
      <c r="AN160" s="65">
        <f>+'Ark1'!R4056</f>
        <v>1053</v>
      </c>
      <c r="AO160" s="65">
        <f>+'Ark1'!S4056</f>
        <v>1053</v>
      </c>
      <c r="AP160" s="101">
        <f>+'Ark1'!T4056</f>
        <v>7.0321891278215576</v>
      </c>
      <c r="AQ160" s="49">
        <f>+'Ark1'!W4056</f>
        <v>61.474833808167119</v>
      </c>
      <c r="AR160" s="49">
        <f>+'Ark1'!AB4056</f>
        <v>3.0492293634985543</v>
      </c>
      <c r="AS160" s="65">
        <f>+'Ark1'!Y4056</f>
        <v>115.51206077872736</v>
      </c>
      <c r="AT160" s="101">
        <f t="shared" si="2"/>
        <v>4.2804878048780486</v>
      </c>
      <c r="AU160" s="39"/>
      <c r="AV160" s="11"/>
      <c r="AW160" s="11"/>
      <c r="AX160"/>
      <c r="AY160"/>
      <c r="AZ160"/>
      <c r="BA160"/>
      <c r="BB160"/>
      <c r="BC160"/>
      <c r="BD160"/>
    </row>
    <row r="161" spans="35:56">
      <c r="AI161" s="39"/>
      <c r="AJ161" s="47">
        <f>+'Ark1'!C4057</f>
        <v>2016</v>
      </c>
      <c r="AK161" s="47">
        <f>+'Ark1'!N4057</f>
        <v>120</v>
      </c>
      <c r="AL161" s="48" t="s">
        <v>513</v>
      </c>
      <c r="AM161" s="47">
        <f>+'Ark1'!Q4057</f>
        <v>376</v>
      </c>
      <c r="AN161" s="65">
        <f>+'Ark1'!R4057</f>
        <v>1869</v>
      </c>
      <c r="AO161" s="65">
        <f>+'Ark1'!S4057</f>
        <v>1866</v>
      </c>
      <c r="AP161" s="101">
        <f>+'Ark1'!T4057</f>
        <v>12.481634833711768</v>
      </c>
      <c r="AQ161" s="49">
        <f>+'Ark1'!W4057</f>
        <v>60.24383708467311</v>
      </c>
      <c r="AR161" s="49">
        <f>+'Ark1'!AB4057</f>
        <v>3.6885772901978311</v>
      </c>
      <c r="AS161" s="65">
        <f>+'Ark1'!Y4057</f>
        <v>125.49384697699304</v>
      </c>
      <c r="AT161" s="101">
        <f t="shared" si="2"/>
        <v>4.9707446808510642</v>
      </c>
      <c r="AU161" s="39"/>
      <c r="AV161" s="11"/>
      <c r="AW161" s="11"/>
      <c r="AX161"/>
      <c r="AY161"/>
      <c r="AZ161"/>
      <c r="BA161"/>
      <c r="BB161"/>
      <c r="BC161"/>
      <c r="BD161"/>
    </row>
    <row r="162" spans="35:56">
      <c r="AI162" s="39"/>
      <c r="AJ162" s="47">
        <f>+'Ark1'!C4058</f>
        <v>2016</v>
      </c>
      <c r="AK162" s="47">
        <f>+'Ark1'!N4058</f>
        <v>130</v>
      </c>
      <c r="AL162" s="48" t="s">
        <v>514</v>
      </c>
      <c r="AM162" s="47">
        <f>+'Ark1'!Q4058</f>
        <v>429</v>
      </c>
      <c r="AN162" s="65">
        <f>+'Ark1'!R4058</f>
        <v>2174</v>
      </c>
      <c r="AO162" s="65">
        <f>+'Ark1'!S4058</f>
        <v>2170</v>
      </c>
      <c r="AP162" s="101">
        <f>+'Ark1'!T4058</f>
        <v>14.518498731133963</v>
      </c>
      <c r="AQ162" s="49">
        <f>+'Ark1'!W4058</f>
        <v>59.785714285714306</v>
      </c>
      <c r="AR162" s="49">
        <f>+'Ark1'!AB4058</f>
        <v>3.9531447636096049</v>
      </c>
      <c r="AS162" s="65">
        <f>+'Ark1'!Y4058</f>
        <v>134.74236430542732</v>
      </c>
      <c r="AT162" s="101">
        <f t="shared" si="2"/>
        <v>5.0675990675990672</v>
      </c>
      <c r="AU162" s="39"/>
      <c r="AV162" s="11"/>
      <c r="AW162" s="11"/>
      <c r="AX162"/>
      <c r="AY162"/>
      <c r="AZ162"/>
      <c r="BA162"/>
      <c r="BB162"/>
      <c r="BC162"/>
      <c r="BD162"/>
    </row>
    <row r="163" spans="35:56">
      <c r="AI163" s="39"/>
      <c r="AJ163" s="47">
        <f>+'Ark1'!C4059</f>
        <v>2016</v>
      </c>
      <c r="AK163" s="47">
        <f>+'Ark1'!N4059</f>
        <v>140</v>
      </c>
      <c r="AL163" s="48" t="s">
        <v>515</v>
      </c>
      <c r="AM163" s="47">
        <f>+'Ark1'!Q4059</f>
        <v>403</v>
      </c>
      <c r="AN163" s="65">
        <f>+'Ark1'!R4059</f>
        <v>1979</v>
      </c>
      <c r="AO163" s="65">
        <f>+'Ark1'!S4059</f>
        <v>1977</v>
      </c>
      <c r="AP163" s="101">
        <f>+'Ark1'!T4059</f>
        <v>13.216241485241085</v>
      </c>
      <c r="AQ163" s="49">
        <f>+'Ark1'!W4059</f>
        <v>59.695498229640855</v>
      </c>
      <c r="AR163" s="49">
        <f>+'Ark1'!AB4059</f>
        <v>4.1616726734199228</v>
      </c>
      <c r="AS163" s="65">
        <f>+'Ark1'!Y4059</f>
        <v>144.70464881253173</v>
      </c>
      <c r="AT163" s="101">
        <f t="shared" si="2"/>
        <v>4.9106699751861038</v>
      </c>
      <c r="AU163" s="39"/>
      <c r="AV163" s="11"/>
      <c r="AW163" s="11"/>
      <c r="AX163"/>
      <c r="AY163"/>
      <c r="AZ163"/>
      <c r="BA163"/>
      <c r="BB163"/>
      <c r="BC163"/>
      <c r="BD163"/>
    </row>
    <row r="164" spans="35:56">
      <c r="AI164" s="39"/>
      <c r="AJ164" s="47">
        <f>+'Ark1'!C4060</f>
        <v>2016</v>
      </c>
      <c r="AK164" s="47">
        <f>+'Ark1'!N4060</f>
        <v>150</v>
      </c>
      <c r="AL164" s="48" t="s">
        <v>516</v>
      </c>
      <c r="AM164" s="47">
        <f>+'Ark1'!Q4060</f>
        <v>367</v>
      </c>
      <c r="AN164" s="65">
        <f>+'Ark1'!R4060</f>
        <v>1767</v>
      </c>
      <c r="AO164" s="65">
        <f>+'Ark1'!S4060</f>
        <v>1765</v>
      </c>
      <c r="AP164" s="101">
        <f>+'Ark1'!T4060</f>
        <v>11.800454120475491</v>
      </c>
      <c r="AQ164" s="49">
        <f>+'Ark1'!W4060</f>
        <v>59.317280453257808</v>
      </c>
      <c r="AR164" s="49">
        <f>+'Ark1'!AB4060</f>
        <v>4.4287448228645108</v>
      </c>
      <c r="AS164" s="65">
        <f>+'Ark1'!Y4060</f>
        <v>154.7803056027162</v>
      </c>
      <c r="AT164" s="101">
        <f t="shared" si="2"/>
        <v>4.814713896457766</v>
      </c>
      <c r="AU164" s="39"/>
      <c r="AV164" s="11"/>
      <c r="AW164" s="11"/>
      <c r="AX164"/>
      <c r="AY164"/>
      <c r="AZ164"/>
      <c r="BA164"/>
      <c r="BB164"/>
      <c r="BC164"/>
      <c r="BD164"/>
    </row>
    <row r="165" spans="35:56">
      <c r="AI165" s="39"/>
      <c r="AJ165" s="47">
        <f>+'Ark1'!C4061</f>
        <v>2016</v>
      </c>
      <c r="AK165" s="47">
        <f>+'Ark1'!N4061</f>
        <v>160</v>
      </c>
      <c r="AL165" s="48" t="s">
        <v>517</v>
      </c>
      <c r="AM165" s="47">
        <f>+'Ark1'!Q4061</f>
        <v>353</v>
      </c>
      <c r="AN165" s="65">
        <f>+'Ark1'!R4061</f>
        <v>1463</v>
      </c>
      <c r="AO165" s="65">
        <f>+'Ark1'!S4061</f>
        <v>1461</v>
      </c>
      <c r="AP165" s="101">
        <f>+'Ark1'!T4061</f>
        <v>9.770268465339921</v>
      </c>
      <c r="AQ165" s="49">
        <f>+'Ark1'!W4061</f>
        <v>59.028062970568087</v>
      </c>
      <c r="AR165" s="49">
        <f>+'Ark1'!AB4061</f>
        <v>4.3200065767155849</v>
      </c>
      <c r="AS165" s="65">
        <f>+'Ark1'!Y4061</f>
        <v>164.68038277511974</v>
      </c>
      <c r="AT165" s="101">
        <f t="shared" si="2"/>
        <v>4.1444759206798869</v>
      </c>
      <c r="AU165" s="39"/>
      <c r="AV165" s="11"/>
      <c r="AW165" s="11"/>
      <c r="AX165"/>
      <c r="AY165"/>
      <c r="AZ165"/>
      <c r="BA165"/>
      <c r="BB165"/>
      <c r="BC165"/>
      <c r="BD165"/>
    </row>
    <row r="166" spans="35:56">
      <c r="AI166" s="39"/>
      <c r="AJ166" s="47">
        <f>+'Ark1'!C4062</f>
        <v>2016</v>
      </c>
      <c r="AK166" s="47">
        <f>+'Ark1'!N4062</f>
        <v>170</v>
      </c>
      <c r="AL166" s="48" t="s">
        <v>518</v>
      </c>
      <c r="AM166" s="47">
        <f>+'Ark1'!Q4062</f>
        <v>337</v>
      </c>
      <c r="AN166" s="65">
        <f>+'Ark1'!R4062</f>
        <v>1213</v>
      </c>
      <c r="AO166" s="65">
        <f>+'Ark1'!S4062</f>
        <v>1212</v>
      </c>
      <c r="AP166" s="101">
        <f>+'Ark1'!T4062</f>
        <v>8.1007078936823849</v>
      </c>
      <c r="AQ166" s="49">
        <f>+'Ark1'!W4062</f>
        <v>58.421617161716163</v>
      </c>
      <c r="AR166" s="49">
        <f>+'Ark1'!AB4062</f>
        <v>4.3641535638290874</v>
      </c>
      <c r="AS166" s="65">
        <f>+'Ark1'!Y4062</f>
        <v>174.77081615828499</v>
      </c>
      <c r="AT166" s="101">
        <f t="shared" si="2"/>
        <v>3.599406528189911</v>
      </c>
      <c r="AU166" s="39"/>
      <c r="AV166" s="11"/>
      <c r="AW166" s="11"/>
      <c r="AX166"/>
      <c r="AY166"/>
      <c r="AZ166"/>
      <c r="BA166"/>
      <c r="BB166"/>
      <c r="BC166"/>
      <c r="BD166"/>
    </row>
    <row r="167" spans="35:56">
      <c r="AI167" s="39"/>
      <c r="AJ167" s="47">
        <f>+'Ark1'!C4063</f>
        <v>2016</v>
      </c>
      <c r="AK167" s="47">
        <f>+'Ark1'!N4063</f>
        <v>180</v>
      </c>
      <c r="AL167" s="48" t="s">
        <v>519</v>
      </c>
      <c r="AM167" s="47">
        <f>+'Ark1'!Q4063</f>
        <v>310</v>
      </c>
      <c r="AN167" s="65">
        <f>+'Ark1'!R4063</f>
        <v>937</v>
      </c>
      <c r="AO167" s="65">
        <f>+'Ark1'!S4063</f>
        <v>937</v>
      </c>
      <c r="AP167" s="101">
        <f>+'Ark1'!T4063</f>
        <v>6.2575130225724589</v>
      </c>
      <c r="AQ167" s="49">
        <f>+'Ark1'!W4063</f>
        <v>57.384204909284961</v>
      </c>
      <c r="AR167" s="49">
        <f>+'Ark1'!AB4063</f>
        <v>4.6218457452065236</v>
      </c>
      <c r="AS167" s="65">
        <f>+'Ark1'!Y4063</f>
        <v>184.66093916755599</v>
      </c>
      <c r="AT167" s="101">
        <f t="shared" si="2"/>
        <v>3.0225806451612902</v>
      </c>
      <c r="AU167" s="39"/>
      <c r="AV167" s="11"/>
      <c r="AW167" s="11"/>
      <c r="AX167"/>
      <c r="AY167"/>
      <c r="AZ167"/>
      <c r="BA167"/>
      <c r="BB167"/>
      <c r="BC167"/>
      <c r="BD167"/>
    </row>
    <row r="168" spans="35:56">
      <c r="AI168" s="39"/>
      <c r="AJ168" s="47">
        <f>+'Ark1'!C4064</f>
        <v>2016</v>
      </c>
      <c r="AK168" s="47">
        <f>+'Ark1'!N4064</f>
        <v>190</v>
      </c>
      <c r="AL168" s="48" t="s">
        <v>520</v>
      </c>
      <c r="AM168" s="47">
        <f>+'Ark1'!Q4064</f>
        <v>267</v>
      </c>
      <c r="AN168" s="65">
        <f>+'Ark1'!R4064</f>
        <v>638</v>
      </c>
      <c r="AO168" s="65">
        <f>+'Ark1'!S4064</f>
        <v>638</v>
      </c>
      <c r="AP168" s="101">
        <f>+'Ark1'!T4064</f>
        <v>4.2607185788700406</v>
      </c>
      <c r="AQ168" s="49">
        <f>+'Ark1'!W4064</f>
        <v>56.131661442006255</v>
      </c>
      <c r="AR168" s="49">
        <f>+'Ark1'!AB4064</f>
        <v>4.8184826431727679</v>
      </c>
      <c r="AS168" s="65">
        <f>+'Ark1'!Y4064</f>
        <v>194.66880877742952</v>
      </c>
      <c r="AT168" s="101">
        <f t="shared" si="2"/>
        <v>2.3895131086142323</v>
      </c>
      <c r="AU168" s="39"/>
      <c r="AV168" s="11"/>
      <c r="AW168" s="11"/>
      <c r="AX168"/>
      <c r="AY168"/>
      <c r="AZ168"/>
      <c r="BA168"/>
      <c r="BB168"/>
      <c r="BC168"/>
      <c r="BD168"/>
    </row>
    <row r="169" spans="35:56">
      <c r="AI169" s="39"/>
      <c r="AJ169" s="47">
        <f>+'Ark1'!C4065</f>
        <v>2016</v>
      </c>
      <c r="AK169" s="47">
        <f>+'Ark1'!N4065</f>
        <v>200</v>
      </c>
      <c r="AL169" s="48" t="s">
        <v>521</v>
      </c>
      <c r="AM169" s="47">
        <f>+'Ark1'!Q4065</f>
        <v>199</v>
      </c>
      <c r="AN169" s="65">
        <f>+'Ark1'!R4065</f>
        <v>373</v>
      </c>
      <c r="AO169" s="65">
        <f>+'Ark1'!S4065</f>
        <v>373</v>
      </c>
      <c r="AP169" s="101">
        <f>+'Ark1'!T4065</f>
        <v>2.4909843729130499</v>
      </c>
      <c r="AQ169" s="49">
        <f>+'Ark1'!W4065</f>
        <v>54.723860589812318</v>
      </c>
      <c r="AR169" s="49">
        <f>+'Ark1'!AB4065</f>
        <v>5.3103565262916996</v>
      </c>
      <c r="AS169" s="65">
        <f>+'Ark1'!Y4065</f>
        <v>204.75013404825751</v>
      </c>
      <c r="AT169" s="101">
        <f t="shared" si="2"/>
        <v>1.8743718592964824</v>
      </c>
      <c r="AU169" s="39"/>
      <c r="AV169" s="11"/>
      <c r="AW169" s="11"/>
      <c r="AX169"/>
      <c r="AY169"/>
      <c r="AZ169"/>
      <c r="BA169"/>
      <c r="BB169"/>
      <c r="BC169"/>
      <c r="BD169"/>
    </row>
    <row r="170" spans="35:56">
      <c r="AI170" s="39"/>
      <c r="AJ170" s="47">
        <f>+'Ark1'!C4066</f>
        <v>2016</v>
      </c>
      <c r="AK170" s="47">
        <f>+'Ark1'!N4066</f>
        <v>210</v>
      </c>
      <c r="AL170" s="48" t="s">
        <v>522</v>
      </c>
      <c r="AM170" s="47">
        <f>+'Ark1'!Q4066</f>
        <v>143</v>
      </c>
      <c r="AN170" s="65">
        <f>+'Ark1'!R4066</f>
        <v>225</v>
      </c>
      <c r="AO170" s="65">
        <f>+'Ark1'!S4066</f>
        <v>225</v>
      </c>
      <c r="AP170" s="101">
        <f>+'Ark1'!T4066</f>
        <v>1.5026045144917859</v>
      </c>
      <c r="AQ170" s="49">
        <f>+'Ark1'!W4066</f>
        <v>53.493333333333318</v>
      </c>
      <c r="AR170" s="49">
        <f>+'Ark1'!AB4066</f>
        <v>5.3459184846427377</v>
      </c>
      <c r="AS170" s="65">
        <f>+'Ark1'!Y4066</f>
        <v>214.87822222222232</v>
      </c>
      <c r="AT170" s="101">
        <f t="shared" si="2"/>
        <v>1.5734265734265733</v>
      </c>
      <c r="AU170" s="39"/>
      <c r="AV170" s="11"/>
      <c r="AW170" s="11"/>
      <c r="AX170"/>
      <c r="AY170"/>
      <c r="AZ170"/>
      <c r="BA170"/>
      <c r="BB170"/>
      <c r="BC170"/>
      <c r="BD170"/>
    </row>
    <row r="171" spans="35:56">
      <c r="AI171" s="39"/>
      <c r="AJ171" s="47">
        <f>+'Ark1'!C4067</f>
        <v>2016</v>
      </c>
      <c r="AK171" s="47">
        <f>+'Ark1'!N4067</f>
        <v>220</v>
      </c>
      <c r="AL171" s="48" t="s">
        <v>523</v>
      </c>
      <c r="AM171" s="47">
        <f>+'Ark1'!Q4067</f>
        <v>89</v>
      </c>
      <c r="AN171" s="65">
        <f>+'Ark1'!R4067</f>
        <v>110</v>
      </c>
      <c r="AO171" s="65">
        <f>+'Ark1'!S4067</f>
        <v>110</v>
      </c>
      <c r="AP171" s="101">
        <f>+'Ark1'!T4067</f>
        <v>0.73460665152931748</v>
      </c>
      <c r="AQ171" s="49">
        <f>+'Ark1'!W4067</f>
        <v>51.672727272727279</v>
      </c>
      <c r="AR171" s="49">
        <f>+'Ark1'!AB4067</f>
        <v>5.9453711420338671</v>
      </c>
      <c r="AS171" s="65">
        <f>+'Ark1'!Y4067</f>
        <v>225.190909090909</v>
      </c>
      <c r="AT171" s="101">
        <f t="shared" si="2"/>
        <v>1.2359550561797752</v>
      </c>
      <c r="AU171" s="39"/>
      <c r="AV171" s="11"/>
      <c r="AW171" s="11"/>
      <c r="AX171"/>
      <c r="AY171"/>
      <c r="AZ171"/>
      <c r="BA171"/>
      <c r="BB171"/>
      <c r="BC171"/>
      <c r="BD171"/>
    </row>
    <row r="172" spans="35:56">
      <c r="AI172" s="39"/>
      <c r="AJ172" s="47">
        <f>+'Ark1'!C4068</f>
        <v>2016</v>
      </c>
      <c r="AK172" s="47">
        <f>+'Ark1'!N4068</f>
        <v>230</v>
      </c>
      <c r="AL172" s="48" t="s">
        <v>524</v>
      </c>
      <c r="AM172" s="47">
        <f>+'Ark1'!Q4068</f>
        <v>93</v>
      </c>
      <c r="AN172" s="65">
        <f>+'Ark1'!R4068</f>
        <v>146</v>
      </c>
      <c r="AO172" s="65">
        <f>+'Ark1'!S4068</f>
        <v>146</v>
      </c>
      <c r="AP172" s="101">
        <f>+'Ark1'!T4068</f>
        <v>0.97502337384800319</v>
      </c>
      <c r="AQ172" s="49">
        <f>+'Ark1'!W4068</f>
        <v>47.212328767123289</v>
      </c>
      <c r="AR172" s="49">
        <f>+'Ark1'!AB4068</f>
        <v>6.4183052686865052</v>
      </c>
      <c r="AS172" s="65">
        <f>+'Ark1'!Y4068</f>
        <v>242.5801369863012</v>
      </c>
      <c r="AT172" s="101">
        <f t="shared" si="2"/>
        <v>1.5698924731182795</v>
      </c>
      <c r="AU172" s="39"/>
      <c r="AV172"/>
      <c r="AW172"/>
      <c r="AX172"/>
      <c r="AY172"/>
      <c r="AZ172"/>
      <c r="BA172"/>
      <c r="BB172"/>
      <c r="BC172"/>
      <c r="BD172"/>
    </row>
    <row r="173" spans="35:56">
      <c r="AI173" s="39"/>
      <c r="AJ173" s="47">
        <f>+'Ark1'!C4069</f>
        <v>2015</v>
      </c>
      <c r="AK173" s="47">
        <f>+'Ark1'!N4069</f>
        <v>60</v>
      </c>
      <c r="AL173" s="48" t="s">
        <v>525</v>
      </c>
      <c r="AM173" s="47">
        <f>+'Ark1'!Q4069</f>
        <v>4</v>
      </c>
      <c r="AN173" s="65">
        <f>+'Ark1'!R4069</f>
        <v>4</v>
      </c>
      <c r="AO173" s="65">
        <f>+'Ark1'!S4069</f>
        <v>4</v>
      </c>
      <c r="AP173" s="101">
        <f>+'Ark1'!T4069</f>
        <v>1.9706375012316479E-2</v>
      </c>
      <c r="AQ173" s="49">
        <f>+'Ark1'!W4069</f>
        <v>63.25</v>
      </c>
      <c r="AR173" s="49">
        <f>+'Ark1'!AB4069</f>
        <v>1.299038105676658</v>
      </c>
      <c r="AS173" s="65">
        <f>+'Ark1'!Y4069</f>
        <v>66.050000000000011</v>
      </c>
      <c r="AT173" s="101">
        <f t="shared" si="2"/>
        <v>1</v>
      </c>
      <c r="AU173" s="39"/>
      <c r="AV173"/>
      <c r="AW173"/>
      <c r="AX173"/>
      <c r="AY173"/>
      <c r="AZ173"/>
      <c r="BA173"/>
      <c r="BB173"/>
      <c r="BC173"/>
      <c r="BD173"/>
    </row>
    <row r="174" spans="35:56">
      <c r="AI174" s="39"/>
      <c r="AJ174">
        <f>+'Ark1'!C4070</f>
        <v>2015</v>
      </c>
      <c r="AK174">
        <f>+'Ark1'!N4070</f>
        <v>70</v>
      </c>
      <c r="AL174" s="3" t="s">
        <v>509</v>
      </c>
      <c r="AM174">
        <f>+'Ark1'!Q4070</f>
        <v>25</v>
      </c>
      <c r="AN174" s="9">
        <f>+'Ark1'!R4070</f>
        <v>32</v>
      </c>
      <c r="AO174" s="9">
        <f>+'Ark1'!S4070</f>
        <v>32</v>
      </c>
      <c r="AP174" s="96">
        <f>+'Ark1'!T4070</f>
        <v>0.15765100009853183</v>
      </c>
      <c r="AQ174" s="1">
        <f>+'Ark1'!W4070</f>
        <v>62.8125</v>
      </c>
      <c r="AR174" s="1">
        <f>+'Ark1'!AB4070</f>
        <v>2.1713690957550256</v>
      </c>
      <c r="AS174" s="9">
        <f>+'Ark1'!Y4070</f>
        <v>76.115625000000023</v>
      </c>
      <c r="AT174" s="96">
        <f t="shared" si="2"/>
        <v>1.28</v>
      </c>
      <c r="AU174" s="39"/>
      <c r="AV174"/>
      <c r="AW174"/>
      <c r="AX174"/>
      <c r="AY174"/>
      <c r="AZ174"/>
      <c r="BA174"/>
      <c r="BB174"/>
      <c r="BC174"/>
      <c r="BD174"/>
    </row>
    <row r="175" spans="35:56">
      <c r="AI175" s="39"/>
      <c r="AJ175">
        <f>+'Ark1'!C4071</f>
        <v>2015</v>
      </c>
      <c r="AK175">
        <f>+'Ark1'!N4071</f>
        <v>80</v>
      </c>
      <c r="AL175" s="3" t="s">
        <v>510</v>
      </c>
      <c r="AM175">
        <f>+'Ark1'!Q4071</f>
        <v>69</v>
      </c>
      <c r="AN175" s="9">
        <f>+'Ark1'!R4071</f>
        <v>130</v>
      </c>
      <c r="AO175" s="9">
        <f>+'Ark1'!S4071</f>
        <v>130</v>
      </c>
      <c r="AP175" s="96">
        <f>+'Ark1'!T4071</f>
        <v>0.64045718790028572</v>
      </c>
      <c r="AQ175" s="1">
        <f>+'Ark1'!W4071</f>
        <v>62.884615384615401</v>
      </c>
      <c r="AR175" s="1">
        <f>+'Ark1'!AB4071</f>
        <v>1.9831389857208903</v>
      </c>
      <c r="AS175" s="9">
        <f>+'Ark1'!Y4071</f>
        <v>86.152307692307673</v>
      </c>
      <c r="AT175" s="96">
        <f t="shared" si="2"/>
        <v>1.8840579710144927</v>
      </c>
      <c r="AU175" s="39"/>
      <c r="AV175"/>
      <c r="AW175"/>
      <c r="AX175"/>
      <c r="AY175"/>
      <c r="AZ175"/>
      <c r="BA175"/>
      <c r="BB175"/>
      <c r="BC175"/>
      <c r="BD175"/>
    </row>
    <row r="176" spans="35:56">
      <c r="AI176" s="39"/>
      <c r="AJ176">
        <f>+'Ark1'!C4072</f>
        <v>2015</v>
      </c>
      <c r="AK176">
        <f>+'Ark1'!N4072</f>
        <v>90</v>
      </c>
      <c r="AL176" s="3" t="s">
        <v>511</v>
      </c>
      <c r="AM176">
        <f>+'Ark1'!Q4072</f>
        <v>143</v>
      </c>
      <c r="AN176" s="9">
        <f>+'Ark1'!R4072</f>
        <v>360</v>
      </c>
      <c r="AO176" s="9">
        <f>+'Ark1'!S4072</f>
        <v>360</v>
      </c>
      <c r="AP176" s="96">
        <f>+'Ark1'!T4072</f>
        <v>1.7735737511084837</v>
      </c>
      <c r="AQ176" s="1">
        <f>+'Ark1'!W4072</f>
        <v>62.54166666666665</v>
      </c>
      <c r="AR176" s="1">
        <f>+'Ark1'!AB4072</f>
        <v>2.5184734132671194</v>
      </c>
      <c r="AS176" s="9">
        <f>+'Ark1'!Y4072</f>
        <v>95.84277777777784</v>
      </c>
      <c r="AT176" s="96">
        <f t="shared" si="2"/>
        <v>2.5174825174825175</v>
      </c>
      <c r="AU176" s="39"/>
      <c r="AV176"/>
      <c r="AW176"/>
      <c r="AX176"/>
      <c r="AY176"/>
      <c r="AZ176"/>
      <c r="BA176"/>
      <c r="BB176"/>
      <c r="BC176"/>
      <c r="BD176"/>
    </row>
    <row r="177" spans="35:56">
      <c r="AI177" s="39"/>
      <c r="AJ177">
        <f>+'Ark1'!C4073</f>
        <v>2015</v>
      </c>
      <c r="AK177">
        <f>+'Ark1'!N4073</f>
        <v>100</v>
      </c>
      <c r="AL177" s="3" t="s">
        <v>486</v>
      </c>
      <c r="AM177">
        <f>+'Ark1'!Q4073</f>
        <v>646</v>
      </c>
      <c r="AN177" s="9">
        <f>+'Ark1'!R4073</f>
        <v>2730</v>
      </c>
      <c r="AO177" s="9">
        <f>+'Ark1'!S4073</f>
        <v>2727</v>
      </c>
      <c r="AP177" s="96">
        <f>+'Ark1'!T4073</f>
        <v>13.449600945906004</v>
      </c>
      <c r="AQ177" s="1">
        <f>+'Ark1'!W4073</f>
        <v>59.995599559955991</v>
      </c>
      <c r="AR177" s="1">
        <f>+'Ark1'!AB4073</f>
        <v>3.221669115006363</v>
      </c>
      <c r="AS177" s="9">
        <f>+'Ark1'!Y4073</f>
        <v>107.07688644688632</v>
      </c>
      <c r="AT177" s="96">
        <f t="shared" si="2"/>
        <v>4.2260061919504643</v>
      </c>
      <c r="AU177" s="39"/>
      <c r="AV177"/>
      <c r="AW177"/>
      <c r="AX177"/>
      <c r="AY177"/>
      <c r="AZ177"/>
      <c r="BA177"/>
      <c r="BB177"/>
      <c r="BC177"/>
      <c r="BD177"/>
    </row>
    <row r="178" spans="35:56">
      <c r="AI178" s="39"/>
      <c r="AJ178">
        <f>+'Ark1'!C4074</f>
        <v>2015</v>
      </c>
      <c r="AK178">
        <f>+'Ark1'!N4074</f>
        <v>110</v>
      </c>
      <c r="AL178" s="3" t="s">
        <v>512</v>
      </c>
      <c r="AM178">
        <f>+'Ark1'!Q4074</f>
        <v>680</v>
      </c>
      <c r="AN178" s="9">
        <f>+'Ark1'!R4074</f>
        <v>3952</v>
      </c>
      <c r="AO178" s="9">
        <f>+'Ark1'!S4074</f>
        <v>3951</v>
      </c>
      <c r="AP178" s="96">
        <f>+'Ark1'!T4074</f>
        <v>19.46989851216868</v>
      </c>
      <c r="AQ178" s="1">
        <f>+'Ark1'!W4074</f>
        <v>59.986585674512781</v>
      </c>
      <c r="AR178" s="1">
        <f>+'Ark1'!AB4074</f>
        <v>3.2316412546682343</v>
      </c>
      <c r="AS178" s="9">
        <f>+'Ark1'!Y4074</f>
        <v>114.29061234817824</v>
      </c>
      <c r="AT178" s="96">
        <f t="shared" si="2"/>
        <v>5.8117647058823527</v>
      </c>
      <c r="AU178" s="39"/>
      <c r="AV178"/>
      <c r="AW178"/>
      <c r="AX178"/>
      <c r="AY178"/>
      <c r="AZ178"/>
      <c r="BA178"/>
      <c r="BB178"/>
      <c r="BC178"/>
      <c r="BD178"/>
    </row>
    <row r="179" spans="35:56">
      <c r="AI179" s="39"/>
      <c r="AJ179">
        <f>+'Ark1'!C4075</f>
        <v>2015</v>
      </c>
      <c r="AK179">
        <f>+'Ark1'!N4075</f>
        <v>120</v>
      </c>
      <c r="AL179" s="3" t="s">
        <v>513</v>
      </c>
      <c r="AM179">
        <f>+'Ark1'!Q4075</f>
        <v>466</v>
      </c>
      <c r="AN179" s="9">
        <f>+'Ark1'!R4075</f>
        <v>2317</v>
      </c>
      <c r="AO179" s="9">
        <f>+'Ark1'!S4075</f>
        <v>2316</v>
      </c>
      <c r="AP179" s="96">
        <f>+'Ark1'!T4075</f>
        <v>11.414917725884324</v>
      </c>
      <c r="AQ179" s="1">
        <f>+'Ark1'!W4075</f>
        <v>60.579015544041447</v>
      </c>
      <c r="AR179" s="1">
        <f>+'Ark1'!AB4075</f>
        <v>3.4448868366824104</v>
      </c>
      <c r="AS179" s="9">
        <f>+'Ark1'!Y4075</f>
        <v>124.79167026327131</v>
      </c>
      <c r="AT179" s="96">
        <f t="shared" si="2"/>
        <v>4.9721030042918457</v>
      </c>
      <c r="AU179" s="39"/>
      <c r="AV179"/>
      <c r="AW179"/>
      <c r="AX179"/>
      <c r="AY179"/>
      <c r="AZ179"/>
      <c r="BA179"/>
      <c r="BB179"/>
      <c r="BC179"/>
      <c r="BD179"/>
    </row>
    <row r="180" spans="35:56">
      <c r="AI180" s="39"/>
      <c r="AJ180">
        <f>+'Ark1'!C4076</f>
        <v>2015</v>
      </c>
      <c r="AK180">
        <f>+'Ark1'!N4076</f>
        <v>130</v>
      </c>
      <c r="AL180" s="3" t="s">
        <v>514</v>
      </c>
      <c r="AM180">
        <f>+'Ark1'!Q4076</f>
        <v>416</v>
      </c>
      <c r="AN180" s="9">
        <f>+'Ark1'!R4076</f>
        <v>1974</v>
      </c>
      <c r="AO180" s="9">
        <f>+'Ark1'!S4076</f>
        <v>1974</v>
      </c>
      <c r="AP180" s="96">
        <f>+'Ark1'!T4076</f>
        <v>9.7250960685781855</v>
      </c>
      <c r="AQ180" s="1">
        <f>+'Ark1'!W4076</f>
        <v>60.292299898682899</v>
      </c>
      <c r="AR180" s="1">
        <f>+'Ark1'!AB4076</f>
        <v>3.7414098138762646</v>
      </c>
      <c r="AS180" s="9">
        <f>+'Ark1'!Y4076</f>
        <v>135.06930091185424</v>
      </c>
      <c r="AT180" s="96">
        <f t="shared" si="2"/>
        <v>4.7451923076923075</v>
      </c>
      <c r="AU180" s="39"/>
      <c r="AV180"/>
      <c r="AW180"/>
      <c r="AX180"/>
      <c r="AY180"/>
      <c r="AZ180"/>
      <c r="BA180"/>
      <c r="BB180"/>
      <c r="BC180"/>
      <c r="BD180"/>
    </row>
    <row r="181" spans="35:56">
      <c r="AI181" s="39"/>
      <c r="AJ181">
        <f>+'Ark1'!C4077</f>
        <v>2015</v>
      </c>
      <c r="AK181">
        <f>+'Ark1'!N4077</f>
        <v>140</v>
      </c>
      <c r="AL181" s="3" t="s">
        <v>515</v>
      </c>
      <c r="AM181">
        <f>+'Ark1'!Q4077</f>
        <v>396</v>
      </c>
      <c r="AN181" s="9">
        <f>+'Ark1'!R4077</f>
        <v>1831</v>
      </c>
      <c r="AO181" s="9">
        <f>+'Ark1'!S4077</f>
        <v>1831</v>
      </c>
      <c r="AP181" s="96">
        <f>+'Ark1'!T4077</f>
        <v>9.0205931618878719</v>
      </c>
      <c r="AQ181" s="1">
        <f>+'Ark1'!W4077</f>
        <v>59.956308028399761</v>
      </c>
      <c r="AR181" s="1">
        <f>+'Ark1'!AB4077</f>
        <v>4.2821377595214143</v>
      </c>
      <c r="AS181" s="9">
        <f>+'Ark1'!Y4077</f>
        <v>145.08754778809387</v>
      </c>
      <c r="AT181" s="96">
        <f t="shared" si="2"/>
        <v>4.6237373737373737</v>
      </c>
      <c r="AU181" s="39"/>
      <c r="AV181"/>
      <c r="AW181"/>
      <c r="AX181"/>
      <c r="AY181"/>
      <c r="AZ181"/>
      <c r="BA181"/>
      <c r="BB181"/>
      <c r="BC181"/>
      <c r="BD181"/>
    </row>
    <row r="182" spans="35:56">
      <c r="AI182" s="39"/>
      <c r="AJ182">
        <f>+'Ark1'!C4078</f>
        <v>2015</v>
      </c>
      <c r="AK182">
        <f>+'Ark1'!N4078</f>
        <v>150</v>
      </c>
      <c r="AL182" s="3" t="s">
        <v>516</v>
      </c>
      <c r="AM182">
        <f>+'Ark1'!Q4078</f>
        <v>404</v>
      </c>
      <c r="AN182" s="9">
        <f>+'Ark1'!R4078</f>
        <v>1679</v>
      </c>
      <c r="AO182" s="9">
        <f>+'Ark1'!S4078</f>
        <v>1679</v>
      </c>
      <c r="AP182" s="96">
        <f>+'Ark1'!T4078</f>
        <v>8.2717509114198435</v>
      </c>
      <c r="AQ182" s="1">
        <f>+'Ark1'!W4078</f>
        <v>59.876712328767105</v>
      </c>
      <c r="AR182" s="1">
        <f>+'Ark1'!AB4078</f>
        <v>4.1492035482254099</v>
      </c>
      <c r="AS182" s="9">
        <f>+'Ark1'!Y4078</f>
        <v>154.92001191185221</v>
      </c>
      <c r="AT182" s="96">
        <f t="shared" si="2"/>
        <v>4.1559405940594063</v>
      </c>
      <c r="AU182" s="39"/>
      <c r="AV182"/>
      <c r="AW182"/>
      <c r="AX182"/>
      <c r="AY182"/>
      <c r="AZ182"/>
      <c r="BA182"/>
      <c r="BB182"/>
      <c r="BC182"/>
      <c r="BD182"/>
    </row>
    <row r="183" spans="35:56">
      <c r="AI183" s="39"/>
      <c r="AJ183">
        <f>+'Ark1'!C4079</f>
        <v>2015</v>
      </c>
      <c r="AK183">
        <f>+'Ark1'!N4079</f>
        <v>160</v>
      </c>
      <c r="AL183" s="3" t="s">
        <v>517</v>
      </c>
      <c r="AM183">
        <f>+'Ark1'!Q4079</f>
        <v>364</v>
      </c>
      <c r="AN183" s="9">
        <f>+'Ark1'!R4079</f>
        <v>1484</v>
      </c>
      <c r="AO183" s="9">
        <f>+'Ark1'!S4079</f>
        <v>1484</v>
      </c>
      <c r="AP183" s="96">
        <f>+'Ark1'!T4079</f>
        <v>7.311065129569414</v>
      </c>
      <c r="AQ183" s="1">
        <f>+'Ark1'!W4079</f>
        <v>59.210916442048514</v>
      </c>
      <c r="AR183" s="1">
        <f>+'Ark1'!AB4079</f>
        <v>4.3414711098118701</v>
      </c>
      <c r="AS183" s="9">
        <f>+'Ark1'!Y4079</f>
        <v>164.94925876010777</v>
      </c>
      <c r="AT183" s="96">
        <f t="shared" si="2"/>
        <v>4.0769230769230766</v>
      </c>
      <c r="AU183" s="39"/>
      <c r="AV183"/>
      <c r="AW183"/>
      <c r="AX183"/>
      <c r="AY183"/>
      <c r="AZ183"/>
      <c r="BA183"/>
      <c r="BB183"/>
      <c r="BC183"/>
      <c r="BD183"/>
    </row>
    <row r="184" spans="35:56">
      <c r="AI184" s="39"/>
      <c r="AJ184">
        <f>+'Ark1'!C4080</f>
        <v>2015</v>
      </c>
      <c r="AK184">
        <f>+'Ark1'!N4080</f>
        <v>170</v>
      </c>
      <c r="AL184" s="3" t="s">
        <v>518</v>
      </c>
      <c r="AM184">
        <f>+'Ark1'!Q4080</f>
        <v>335</v>
      </c>
      <c r="AN184" s="9">
        <f>+'Ark1'!R4080</f>
        <v>1272</v>
      </c>
      <c r="AO184" s="9">
        <f>+'Ark1'!S4080</f>
        <v>1272</v>
      </c>
      <c r="AP184" s="96">
        <f>+'Ark1'!T4080</f>
        <v>6.2666272539166412</v>
      </c>
      <c r="AQ184" s="1">
        <f>+'Ark1'!W4080</f>
        <v>58.841981132075496</v>
      </c>
      <c r="AR184" s="1">
        <f>+'Ark1'!AB4080</f>
        <v>4.2072151083819485</v>
      </c>
      <c r="AS184" s="9">
        <f>+'Ark1'!Y4080</f>
        <v>175.04418238993716</v>
      </c>
      <c r="AT184" s="96">
        <f t="shared" si="2"/>
        <v>3.7970149253731345</v>
      </c>
      <c r="AU184" s="39"/>
      <c r="AV184"/>
      <c r="AW184"/>
      <c r="AX184"/>
      <c r="AY184"/>
      <c r="AZ184"/>
      <c r="BA184"/>
      <c r="BB184"/>
      <c r="BC184"/>
      <c r="BD184"/>
    </row>
    <row r="185" spans="35:56">
      <c r="AI185" s="39"/>
      <c r="AJ185">
        <f>+'Ark1'!C4081</f>
        <v>2015</v>
      </c>
      <c r="AK185">
        <f>+'Ark1'!N4081</f>
        <v>180</v>
      </c>
      <c r="AL185" s="3" t="s">
        <v>519</v>
      </c>
      <c r="AM185">
        <f>+'Ark1'!Q4081</f>
        <v>328</v>
      </c>
      <c r="AN185" s="9">
        <f>+'Ark1'!R4081</f>
        <v>949</v>
      </c>
      <c r="AO185" s="9">
        <f>+'Ark1'!S4081</f>
        <v>949</v>
      </c>
      <c r="AP185" s="96">
        <f>+'Ark1'!T4081</f>
        <v>4.6753374716720879</v>
      </c>
      <c r="AQ185" s="1">
        <f>+'Ark1'!W4081</f>
        <v>57.527924130663855</v>
      </c>
      <c r="AR185" s="1">
        <f>+'Ark1'!AB4081</f>
        <v>4.9843284445064624</v>
      </c>
      <c r="AS185" s="9">
        <f>+'Ark1'!Y4081</f>
        <v>184.92792413066405</v>
      </c>
      <c r="AT185" s="96">
        <f t="shared" si="2"/>
        <v>2.8932926829268291</v>
      </c>
      <c r="AU185" s="39"/>
      <c r="AV185"/>
      <c r="AW185"/>
      <c r="AX185"/>
      <c r="AY185"/>
      <c r="AZ185"/>
      <c r="BA185"/>
      <c r="BB185"/>
      <c r="BC185"/>
      <c r="BD185"/>
    </row>
    <row r="186" spans="35:56">
      <c r="AI186" s="39"/>
      <c r="AJ186">
        <f>+'Ark1'!C4082</f>
        <v>2015</v>
      </c>
      <c r="AK186">
        <f>+'Ark1'!N4082</f>
        <v>190</v>
      </c>
      <c r="AL186" s="3" t="s">
        <v>520</v>
      </c>
      <c r="AM186">
        <f>+'Ark1'!Q4082</f>
        <v>270</v>
      </c>
      <c r="AN186" s="9">
        <f>+'Ark1'!R4082</f>
        <v>647</v>
      </c>
      <c r="AO186" s="9">
        <f>+'Ark1'!S4082</f>
        <v>647</v>
      </c>
      <c r="AP186" s="96">
        <f>+'Ark1'!T4082</f>
        <v>3.1875061582421913</v>
      </c>
      <c r="AQ186" s="1">
        <f>+'Ark1'!W4082</f>
        <v>56.491499227202461</v>
      </c>
      <c r="AR186" s="1">
        <f>+'Ark1'!AB4082</f>
        <v>4.9594496699713666</v>
      </c>
      <c r="AS186" s="9">
        <f>+'Ark1'!Y4082</f>
        <v>194.71576506955171</v>
      </c>
      <c r="AT186" s="96">
        <f t="shared" si="2"/>
        <v>2.3962962962962964</v>
      </c>
      <c r="AU186" s="39"/>
      <c r="AV186"/>
      <c r="AW186"/>
      <c r="AX186"/>
      <c r="AY186"/>
      <c r="AZ186"/>
      <c r="BA186"/>
      <c r="BB186"/>
      <c r="BC186"/>
      <c r="BD186"/>
    </row>
    <row r="187" spans="35:56">
      <c r="AI187" s="39"/>
      <c r="AJ187">
        <f>+'Ark1'!C4083</f>
        <v>2015</v>
      </c>
      <c r="AK187">
        <f>+'Ark1'!N4083</f>
        <v>200</v>
      </c>
      <c r="AL187" s="3" t="s">
        <v>521</v>
      </c>
      <c r="AM187">
        <f>+'Ark1'!Q4083</f>
        <v>206</v>
      </c>
      <c r="AN187" s="9">
        <f>+'Ark1'!R4083</f>
        <v>442</v>
      </c>
      <c r="AO187" s="9">
        <f>+'Ark1'!S4083</f>
        <v>442</v>
      </c>
      <c r="AP187" s="96">
        <f>+'Ark1'!T4083</f>
        <v>2.1775544388609713</v>
      </c>
      <c r="AQ187" s="1">
        <f>+'Ark1'!W4083</f>
        <v>54.66968325791855</v>
      </c>
      <c r="AR187" s="1">
        <f>+'Ark1'!AB4083</f>
        <v>5.3501329445266412</v>
      </c>
      <c r="AS187" s="9">
        <f>+'Ark1'!Y4083</f>
        <v>204.46561085972832</v>
      </c>
      <c r="AT187" s="96">
        <f t="shared" si="2"/>
        <v>2.145631067961165</v>
      </c>
      <c r="AU187" s="39"/>
      <c r="AV187"/>
      <c r="AW187"/>
      <c r="AX187"/>
      <c r="AY187"/>
      <c r="AZ187"/>
      <c r="BA187"/>
      <c r="BB187"/>
      <c r="BC187"/>
      <c r="BD187"/>
    </row>
    <row r="188" spans="35:56">
      <c r="AI188" s="39"/>
      <c r="AJ188">
        <f>+'Ark1'!C4084</f>
        <v>2015</v>
      </c>
      <c r="AK188">
        <f>+'Ark1'!N4084</f>
        <v>210</v>
      </c>
      <c r="AL188" s="3" t="s">
        <v>522</v>
      </c>
      <c r="AM188">
        <f>+'Ark1'!Q4084</f>
        <v>162</v>
      </c>
      <c r="AN188" s="9">
        <f>+'Ark1'!R4084</f>
        <v>264</v>
      </c>
      <c r="AO188" s="9">
        <f>+'Ark1'!S4084</f>
        <v>264</v>
      </c>
      <c r="AP188" s="96">
        <f>+'Ark1'!T4084</f>
        <v>1.3006207508128877</v>
      </c>
      <c r="AQ188" s="1">
        <f>+'Ark1'!W4084</f>
        <v>53.469696969696962</v>
      </c>
      <c r="AR188" s="1">
        <f>+'Ark1'!AB4084</f>
        <v>5.3327737309723124</v>
      </c>
      <c r="AS188" s="9">
        <f>+'Ark1'!Y4084</f>
        <v>214.4723484848484</v>
      </c>
      <c r="AT188" s="96">
        <f t="shared" si="2"/>
        <v>1.6296296296296295</v>
      </c>
      <c r="AU188" s="39"/>
      <c r="AV188"/>
      <c r="AW188"/>
      <c r="AX188"/>
      <c r="AY188"/>
      <c r="AZ188"/>
      <c r="BA188"/>
      <c r="BB188"/>
      <c r="BC188"/>
      <c r="BD188"/>
    </row>
    <row r="189" spans="35:56">
      <c r="AI189" s="39"/>
      <c r="AJ189">
        <f>+'Ark1'!C4085</f>
        <v>2015</v>
      </c>
      <c r="AK189">
        <f>+'Ark1'!N4085</f>
        <v>220</v>
      </c>
      <c r="AL189" s="3" t="s">
        <v>523</v>
      </c>
      <c r="AM189">
        <f>+'Ark1'!Q4085</f>
        <v>95</v>
      </c>
      <c r="AN189" s="9">
        <f>+'Ark1'!R4085</f>
        <v>123</v>
      </c>
      <c r="AO189" s="9">
        <f>+'Ark1'!S4085</f>
        <v>123</v>
      </c>
      <c r="AP189" s="96">
        <f>+'Ark1'!T4085</f>
        <v>0.60597103162873167</v>
      </c>
      <c r="AQ189" s="1">
        <f>+'Ark1'!W4085</f>
        <v>51.72357723577236</v>
      </c>
      <c r="AR189" s="1">
        <f>+'Ark1'!AB4085</f>
        <v>5.8034203721936146</v>
      </c>
      <c r="AS189" s="9">
        <f>+'Ark1'!Y4085</f>
        <v>224.52845528455276</v>
      </c>
      <c r="AT189" s="96">
        <f t="shared" si="2"/>
        <v>1.2947368421052632</v>
      </c>
      <c r="AU189" s="39"/>
      <c r="AV189"/>
      <c r="AW189"/>
      <c r="AX189"/>
      <c r="AY189"/>
      <c r="AZ189"/>
      <c r="BA189"/>
      <c r="BB189"/>
      <c r="BC189"/>
      <c r="BD189"/>
    </row>
    <row r="190" spans="35:56">
      <c r="AI190" s="39"/>
      <c r="AJ190">
        <f>+'Ark1'!C4086</f>
        <v>2015</v>
      </c>
      <c r="AK190">
        <f>+'Ark1'!N4086</f>
        <v>230</v>
      </c>
      <c r="AL190" s="3" t="s">
        <v>524</v>
      </c>
      <c r="AM190">
        <f>+'Ark1'!Q4086</f>
        <v>83</v>
      </c>
      <c r="AN190" s="9">
        <f>+'Ark1'!R4086</f>
        <v>108</v>
      </c>
      <c r="AO190" s="9">
        <f>+'Ark1'!S4086</f>
        <v>108</v>
      </c>
      <c r="AP190" s="96">
        <f>+'Ark1'!T4086</f>
        <v>0.53207212533254511</v>
      </c>
      <c r="AQ190" s="1">
        <f>+'Ark1'!W4086</f>
        <v>47.268518518518519</v>
      </c>
      <c r="AR190" s="1">
        <f>+'Ark1'!AB4086</f>
        <v>6.6466456055075218</v>
      </c>
      <c r="AS190" s="9">
        <f>+'Ark1'!Y4086</f>
        <v>241.95833333333343</v>
      </c>
      <c r="AT190" s="96">
        <f t="shared" si="2"/>
        <v>1.3012048192771084</v>
      </c>
      <c r="AU190" s="39"/>
      <c r="AV190"/>
      <c r="AW190"/>
      <c r="AX190"/>
      <c r="AY190"/>
      <c r="AZ190"/>
      <c r="BA190"/>
      <c r="BB190"/>
      <c r="BC190"/>
      <c r="BD190"/>
    </row>
    <row r="191" spans="35:56">
      <c r="AI191" s="39"/>
      <c r="AJ191">
        <f>+'Ark1'!C4087</f>
        <v>2014</v>
      </c>
      <c r="AK191">
        <f>+'Ark1'!N4087</f>
        <v>60</v>
      </c>
      <c r="AL191" s="3" t="s">
        <v>525</v>
      </c>
      <c r="AM191">
        <f>+'Ark1'!Q4087</f>
        <v>11</v>
      </c>
      <c r="AN191" s="9">
        <f>+'Ark1'!R4087</f>
        <v>16</v>
      </c>
      <c r="AO191" s="9">
        <f>+'Ark1'!S4087</f>
        <v>16</v>
      </c>
      <c r="AP191" s="96">
        <f>+'Ark1'!T4087</f>
        <v>8.0462660296706012E-2</v>
      </c>
      <c r="AQ191" s="1">
        <f>+'Ark1'!W4087</f>
        <v>62</v>
      </c>
      <c r="AR191" s="1">
        <f>+'Ark1'!AB4087</f>
        <v>2.5248762345905194</v>
      </c>
      <c r="AS191" s="9">
        <f>+'Ark1'!Y4087</f>
        <v>63.493749999999999</v>
      </c>
      <c r="AT191" s="96">
        <f t="shared" si="2"/>
        <v>1.4545454545454546</v>
      </c>
      <c r="AU191" s="39"/>
      <c r="AV191"/>
      <c r="AW191"/>
      <c r="AX191"/>
      <c r="AY191"/>
      <c r="AZ191"/>
      <c r="BA191"/>
      <c r="BB191"/>
      <c r="BC191"/>
      <c r="BD191"/>
    </row>
    <row r="192" spans="35:56">
      <c r="AI192" s="39"/>
      <c r="AJ192" s="47">
        <f>+'Ark1'!C4088</f>
        <v>2014</v>
      </c>
      <c r="AK192" s="47">
        <f>+'Ark1'!N4088</f>
        <v>70</v>
      </c>
      <c r="AL192" s="48" t="s">
        <v>509</v>
      </c>
      <c r="AM192" s="47">
        <f>+'Ark1'!Q4088</f>
        <v>35</v>
      </c>
      <c r="AN192" s="65">
        <f>+'Ark1'!R4088</f>
        <v>56</v>
      </c>
      <c r="AO192" s="65">
        <f>+'Ark1'!S4088</f>
        <v>56</v>
      </c>
      <c r="AP192" s="101">
        <f>+'Ark1'!T4088</f>
        <v>0.28161931103847121</v>
      </c>
      <c r="AQ192" s="49">
        <f>+'Ark1'!W4088</f>
        <v>62.821428571428562</v>
      </c>
      <c r="AR192" s="49">
        <f>+'Ark1'!AB4088</f>
        <v>1.90962919789942</v>
      </c>
      <c r="AS192" s="65">
        <f>+'Ark1'!Y4088</f>
        <v>76.646428571428615</v>
      </c>
      <c r="AT192" s="101">
        <f t="shared" si="2"/>
        <v>1.6</v>
      </c>
      <c r="AU192" s="39"/>
      <c r="AV192"/>
      <c r="AW192"/>
      <c r="AX192"/>
      <c r="AY192"/>
      <c r="AZ192"/>
      <c r="BA192"/>
      <c r="BB192"/>
      <c r="BC192"/>
      <c r="BD192"/>
    </row>
    <row r="193" spans="35:56">
      <c r="AI193" s="39"/>
      <c r="AJ193" s="47">
        <f>+'Ark1'!C4089</f>
        <v>2014</v>
      </c>
      <c r="AK193" s="47">
        <f>+'Ark1'!N4089</f>
        <v>80</v>
      </c>
      <c r="AL193" s="48" t="s">
        <v>510</v>
      </c>
      <c r="AM193" s="47">
        <f>+'Ark1'!Q4089</f>
        <v>82</v>
      </c>
      <c r="AN193" s="65">
        <f>+'Ark1'!R4089</f>
        <v>154</v>
      </c>
      <c r="AO193" s="65">
        <f>+'Ark1'!S4089</f>
        <v>151</v>
      </c>
      <c r="AP193" s="101">
        <f>+'Ark1'!T4089</f>
        <v>0.77445310535579548</v>
      </c>
      <c r="AQ193" s="49">
        <f>+'Ark1'!W4089</f>
        <v>63.039735099337754</v>
      </c>
      <c r="AR193" s="49">
        <f>+'Ark1'!AB4089</f>
        <v>1.8552977473044163</v>
      </c>
      <c r="AS193" s="65">
        <f>+'Ark1'!Y4089</f>
        <v>84.233766233766218</v>
      </c>
      <c r="AT193" s="101">
        <f t="shared" si="2"/>
        <v>1.8780487804878048</v>
      </c>
      <c r="AU193" s="39"/>
      <c r="AV193"/>
      <c r="AW193"/>
      <c r="AX193"/>
      <c r="AY193"/>
      <c r="AZ193"/>
      <c r="BA193"/>
      <c r="BB193"/>
      <c r="BC193"/>
      <c r="BD193"/>
    </row>
    <row r="194" spans="35:56">
      <c r="AI194" s="39"/>
      <c r="AJ194" s="47">
        <f>+'Ark1'!C4090</f>
        <v>2014</v>
      </c>
      <c r="AK194" s="47">
        <f>+'Ark1'!N4090</f>
        <v>90</v>
      </c>
      <c r="AL194" s="48" t="s">
        <v>511</v>
      </c>
      <c r="AM194" s="47">
        <f>+'Ark1'!Q4090</f>
        <v>153</v>
      </c>
      <c r="AN194" s="65">
        <f>+'Ark1'!R4090</f>
        <v>393</v>
      </c>
      <c r="AO194" s="65">
        <f>+'Ark1'!S4090</f>
        <v>390</v>
      </c>
      <c r="AP194" s="101">
        <f>+'Ark1'!T4090</f>
        <v>1.9763640935378424</v>
      </c>
      <c r="AQ194" s="49">
        <f>+'Ark1'!W4090</f>
        <v>62.415384615384603</v>
      </c>
      <c r="AR194" s="49">
        <f>+'Ark1'!AB4090</f>
        <v>2.9135878368156556</v>
      </c>
      <c r="AS194" s="65">
        <f>+'Ark1'!Y4090</f>
        <v>94.759033078880378</v>
      </c>
      <c r="AT194" s="101">
        <f t="shared" si="2"/>
        <v>2.5686274509803924</v>
      </c>
      <c r="AU194" s="39"/>
      <c r="AV194"/>
      <c r="AW194"/>
      <c r="AX194"/>
      <c r="AY194"/>
      <c r="AZ194"/>
      <c r="BA194"/>
      <c r="BB194"/>
      <c r="BC194"/>
      <c r="BD194"/>
    </row>
    <row r="195" spans="35:56">
      <c r="AI195" s="39"/>
      <c r="AJ195" s="47">
        <f>+'Ark1'!C4091</f>
        <v>2014</v>
      </c>
      <c r="AK195" s="47">
        <f>+'Ark1'!N4091</f>
        <v>100</v>
      </c>
      <c r="AL195" s="48" t="s">
        <v>486</v>
      </c>
      <c r="AM195" s="47">
        <f>+'Ark1'!Q4091</f>
        <v>438</v>
      </c>
      <c r="AN195" s="65">
        <f>+'Ark1'!R4091</f>
        <v>1851</v>
      </c>
      <c r="AO195" s="65">
        <f>+'Ark1'!S4091</f>
        <v>1847</v>
      </c>
      <c r="AP195" s="101">
        <f>+'Ark1'!T4091</f>
        <v>9.3085240130751838</v>
      </c>
      <c r="AQ195" s="49">
        <f>+'Ark1'!W4091</f>
        <v>60.685977260422298</v>
      </c>
      <c r="AR195" s="49">
        <f>+'Ark1'!AB4091</f>
        <v>3.0775807734186862</v>
      </c>
      <c r="AS195" s="65">
        <f>+'Ark1'!Y4091</f>
        <v>106.60696920583472</v>
      </c>
      <c r="AT195" s="101">
        <f t="shared" si="2"/>
        <v>4.2260273972602738</v>
      </c>
      <c r="AU195" s="39"/>
      <c r="AV195"/>
      <c r="AW195"/>
      <c r="AX195"/>
      <c r="AY195"/>
      <c r="AZ195"/>
      <c r="BA195"/>
      <c r="BB195"/>
      <c r="BC195"/>
      <c r="BD195"/>
    </row>
    <row r="196" spans="35:56">
      <c r="AI196" s="39"/>
      <c r="AJ196" s="47">
        <f>+'Ark1'!C4092</f>
        <v>2014</v>
      </c>
      <c r="AK196" s="47">
        <f>+'Ark1'!N4092</f>
        <v>110</v>
      </c>
      <c r="AL196" s="48" t="s">
        <v>512</v>
      </c>
      <c r="AM196" s="47">
        <f>+'Ark1'!Q4092</f>
        <v>588</v>
      </c>
      <c r="AN196" s="65">
        <f>+'Ark1'!R4092</f>
        <v>3378</v>
      </c>
      <c r="AO196" s="65">
        <f>+'Ark1'!S4092</f>
        <v>3371</v>
      </c>
      <c r="AP196" s="101">
        <f>+'Ark1'!T4092</f>
        <v>16.987679155142072</v>
      </c>
      <c r="AQ196" s="49">
        <f>+'Ark1'!W4092</f>
        <v>60.188668051023427</v>
      </c>
      <c r="AR196" s="49">
        <f>+'Ark1'!AB4092</f>
        <v>3.2390200677936054</v>
      </c>
      <c r="AS196" s="65">
        <f>+'Ark1'!Y4092</f>
        <v>114.32445233866228</v>
      </c>
      <c r="AT196" s="101">
        <f t="shared" si="2"/>
        <v>5.7448979591836737</v>
      </c>
      <c r="AU196" s="39"/>
      <c r="AV196"/>
      <c r="AW196"/>
      <c r="AX196"/>
      <c r="AY196"/>
      <c r="AZ196"/>
      <c r="BA196"/>
      <c r="BB196"/>
      <c r="BC196"/>
      <c r="BD196"/>
    </row>
    <row r="197" spans="35:56">
      <c r="AI197" s="39"/>
      <c r="AJ197" s="47">
        <f>+'Ark1'!C4093</f>
        <v>2014</v>
      </c>
      <c r="AK197" s="47">
        <f>+'Ark1'!N4093</f>
        <v>120</v>
      </c>
      <c r="AL197" s="48" t="s">
        <v>513</v>
      </c>
      <c r="AM197" s="47">
        <f>+'Ark1'!Q4093</f>
        <v>484</v>
      </c>
      <c r="AN197" s="65">
        <f>+'Ark1'!R4093</f>
        <v>2314</v>
      </c>
      <c r="AO197" s="65">
        <f>+'Ark1'!S4093</f>
        <v>2303</v>
      </c>
      <c r="AP197" s="101">
        <f>+'Ark1'!T4093</f>
        <v>11.636912245411111</v>
      </c>
      <c r="AQ197" s="49">
        <f>+'Ark1'!W4093</f>
        <v>60.646547980894482</v>
      </c>
      <c r="AR197" s="49">
        <f>+'Ark1'!AB4093</f>
        <v>3.3342060697707701</v>
      </c>
      <c r="AS197" s="65">
        <f>+'Ark1'!Y4093</f>
        <v>124.37852203975783</v>
      </c>
      <c r="AT197" s="101">
        <f t="shared" si="2"/>
        <v>4.7809917355371905</v>
      </c>
      <c r="AU197" s="39"/>
      <c r="AV197"/>
      <c r="AW197"/>
      <c r="AX197"/>
      <c r="AY197"/>
      <c r="AZ197"/>
      <c r="BA197"/>
      <c r="BB197"/>
      <c r="BC197"/>
      <c r="BD197"/>
    </row>
    <row r="198" spans="35:56">
      <c r="AI198" s="39"/>
      <c r="AJ198" s="47">
        <f>+'Ark1'!C4094</f>
        <v>2014</v>
      </c>
      <c r="AK198" s="47">
        <f>+'Ark1'!N4094</f>
        <v>130</v>
      </c>
      <c r="AL198" s="48" t="s">
        <v>514</v>
      </c>
      <c r="AM198" s="47">
        <f>+'Ark1'!Q4094</f>
        <v>437</v>
      </c>
      <c r="AN198" s="65">
        <f>+'Ark1'!R4094</f>
        <v>2131</v>
      </c>
      <c r="AO198" s="65">
        <f>+'Ark1'!S4094</f>
        <v>2128</v>
      </c>
      <c r="AP198" s="101">
        <f>+'Ark1'!T4094</f>
        <v>10.716620568267539</v>
      </c>
      <c r="AQ198" s="49">
        <f>+'Ark1'!W4094</f>
        <v>60.462406015037594</v>
      </c>
      <c r="AR198" s="49">
        <f>+'Ark1'!AB4094</f>
        <v>3.5823418539357719</v>
      </c>
      <c r="AS198" s="65">
        <f>+'Ark1'!Y4094</f>
        <v>134.84406381980273</v>
      </c>
      <c r="AT198" s="101">
        <f t="shared" si="2"/>
        <v>4.8764302059496565</v>
      </c>
      <c r="AU198" s="39"/>
      <c r="AV198"/>
      <c r="AW198"/>
      <c r="AX198"/>
      <c r="AY198"/>
      <c r="AZ198"/>
      <c r="BA198"/>
      <c r="BB198"/>
      <c r="BC198"/>
      <c r="BD198"/>
    </row>
    <row r="199" spans="35:56">
      <c r="AI199" s="39"/>
      <c r="AJ199" s="47">
        <f>+'Ark1'!C4095</f>
        <v>2014</v>
      </c>
      <c r="AK199" s="47">
        <f>+'Ark1'!N4095</f>
        <v>140</v>
      </c>
      <c r="AL199" s="48" t="s">
        <v>515</v>
      </c>
      <c r="AM199" s="47">
        <f>+'Ark1'!Q4095</f>
        <v>410</v>
      </c>
      <c r="AN199" s="65">
        <f>+'Ark1'!R4095</f>
        <v>2015</v>
      </c>
      <c r="AO199" s="65">
        <f>+'Ark1'!S4095</f>
        <v>2015</v>
      </c>
      <c r="AP199" s="101">
        <f>+'Ark1'!T4095</f>
        <v>10.133266281116418</v>
      </c>
      <c r="AQ199" s="49">
        <f>+'Ark1'!W4095</f>
        <v>60.052109181141425</v>
      </c>
      <c r="AR199" s="49">
        <f>+'Ark1'!AB4095</f>
        <v>3.8007135634058207</v>
      </c>
      <c r="AS199" s="65">
        <f>+'Ark1'!Y4095</f>
        <v>144.96397022332476</v>
      </c>
      <c r="AT199" s="101">
        <f t="shared" si="2"/>
        <v>4.9146341463414638</v>
      </c>
      <c r="AU199" s="39"/>
      <c r="AV199"/>
      <c r="AW199"/>
      <c r="AX199"/>
      <c r="AY199"/>
      <c r="AZ199"/>
      <c r="BA199"/>
      <c r="BB199"/>
      <c r="BC199"/>
      <c r="BD199"/>
    </row>
    <row r="200" spans="35:56">
      <c r="AI200" s="39"/>
      <c r="AJ200" s="47">
        <f>+'Ark1'!C4096</f>
        <v>2014</v>
      </c>
      <c r="AK200" s="47">
        <f>+'Ark1'!N4096</f>
        <v>150</v>
      </c>
      <c r="AL200" s="48" t="s">
        <v>516</v>
      </c>
      <c r="AM200" s="47">
        <f>+'Ark1'!Q4096</f>
        <v>416</v>
      </c>
      <c r="AN200" s="65">
        <f>+'Ark1'!R4096</f>
        <v>1818</v>
      </c>
      <c r="AO200" s="65">
        <f>+'Ark1'!S4096</f>
        <v>1815</v>
      </c>
      <c r="AP200" s="101">
        <f>+'Ark1'!T4096</f>
        <v>9.1425697762132252</v>
      </c>
      <c r="AQ200" s="49">
        <f>+'Ark1'!W4096</f>
        <v>59.662258953168049</v>
      </c>
      <c r="AR200" s="49">
        <f>+'Ark1'!AB4096</f>
        <v>3.9694400614271967</v>
      </c>
      <c r="AS200" s="65">
        <f>+'Ark1'!Y4096</f>
        <v>154.72106710671065</v>
      </c>
      <c r="AT200" s="101">
        <f t="shared" si="2"/>
        <v>4.3701923076923075</v>
      </c>
      <c r="AU200" s="39"/>
      <c r="AV200"/>
      <c r="AW200"/>
      <c r="AX200"/>
      <c r="AY200"/>
      <c r="AZ200"/>
      <c r="BA200"/>
      <c r="BB200"/>
      <c r="BC200"/>
      <c r="BD200"/>
    </row>
    <row r="201" spans="35:56">
      <c r="AI201" s="39"/>
      <c r="AJ201" s="47">
        <f>+'Ark1'!C4097</f>
        <v>2014</v>
      </c>
      <c r="AK201" s="47">
        <f>+'Ark1'!N4097</f>
        <v>160</v>
      </c>
      <c r="AL201" s="48" t="s">
        <v>517</v>
      </c>
      <c r="AM201" s="47">
        <f>+'Ark1'!Q4097</f>
        <v>383</v>
      </c>
      <c r="AN201" s="65">
        <f>+'Ark1'!R4097</f>
        <v>1551</v>
      </c>
      <c r="AO201" s="65">
        <f>+'Ark1'!S4097</f>
        <v>1548</v>
      </c>
      <c r="AP201" s="101">
        <f>+'Ark1'!T4097</f>
        <v>7.7998491325119392</v>
      </c>
      <c r="AQ201" s="49">
        <f>+'Ark1'!W4097</f>
        <v>59.049741602067186</v>
      </c>
      <c r="AR201" s="49">
        <f>+'Ark1'!AB4097</f>
        <v>4.3604673652974659</v>
      </c>
      <c r="AS201" s="65">
        <f>+'Ark1'!Y4097</f>
        <v>164.63958736299142</v>
      </c>
      <c r="AT201" s="101">
        <f t="shared" si="2"/>
        <v>4.0496083550913839</v>
      </c>
      <c r="AU201" s="39"/>
      <c r="AV201"/>
      <c r="AW201"/>
      <c r="AX201"/>
      <c r="AY201"/>
      <c r="AZ201"/>
      <c r="BA201"/>
      <c r="BB201"/>
      <c r="BC201"/>
      <c r="BD201"/>
    </row>
    <row r="202" spans="35:56">
      <c r="AI202" s="39"/>
      <c r="AJ202" s="47">
        <f>+'Ark1'!C4098</f>
        <v>2014</v>
      </c>
      <c r="AK202" s="47">
        <f>+'Ark1'!N4098</f>
        <v>170</v>
      </c>
      <c r="AL202" s="48" t="s">
        <v>518</v>
      </c>
      <c r="AM202" s="47">
        <f>+'Ark1'!Q4098</f>
        <v>367</v>
      </c>
      <c r="AN202" s="65">
        <f>+'Ark1'!R4098</f>
        <v>1334</v>
      </c>
      <c r="AO202" s="65">
        <f>+'Ark1'!S4098</f>
        <v>1333</v>
      </c>
      <c r="AP202" s="101">
        <f>+'Ark1'!T4098</f>
        <v>6.7085743022378672</v>
      </c>
      <c r="AQ202" s="49">
        <f>+'Ark1'!W4098</f>
        <v>58.269317329332353</v>
      </c>
      <c r="AR202" s="49">
        <f>+'Ark1'!AB4098</f>
        <v>4.693318987652269</v>
      </c>
      <c r="AS202" s="65">
        <f>+'Ark1'!Y4098</f>
        <v>174.7309595202394</v>
      </c>
      <c r="AT202" s="101">
        <f t="shared" si="2"/>
        <v>3.6348773841961854</v>
      </c>
      <c r="AU202" s="39"/>
      <c r="AV202"/>
      <c r="AW202"/>
      <c r="AX202"/>
      <c r="AY202"/>
      <c r="AZ202"/>
      <c r="BA202"/>
      <c r="BB202"/>
      <c r="BC202"/>
      <c r="BD202"/>
    </row>
    <row r="203" spans="35:56">
      <c r="AI203" s="39"/>
      <c r="AJ203" s="47">
        <f>+'Ark1'!C4099</f>
        <v>2014</v>
      </c>
      <c r="AK203" s="47">
        <f>+'Ark1'!N4099</f>
        <v>180</v>
      </c>
      <c r="AL203" s="48" t="s">
        <v>519</v>
      </c>
      <c r="AM203" s="47">
        <f>+'Ark1'!Q4099</f>
        <v>355</v>
      </c>
      <c r="AN203" s="65">
        <f>+'Ark1'!R4099</f>
        <v>1042</v>
      </c>
      <c r="AO203" s="65">
        <f>+'Ark1'!S4099</f>
        <v>1042</v>
      </c>
      <c r="AP203" s="101">
        <f>+'Ark1'!T4099</f>
        <v>5.2401307518229805</v>
      </c>
      <c r="AQ203" s="49">
        <f>+'Ark1'!W4099</f>
        <v>57.496161228406912</v>
      </c>
      <c r="AR203" s="49">
        <f>+'Ark1'!AB4099</f>
        <v>4.651015269523965</v>
      </c>
      <c r="AS203" s="65">
        <f>+'Ark1'!Y4099</f>
        <v>184.83368522072936</v>
      </c>
      <c r="AT203" s="101">
        <f t="shared" si="2"/>
        <v>2.9352112676056339</v>
      </c>
      <c r="AU203" s="39"/>
      <c r="AV203"/>
      <c r="AW203"/>
      <c r="AX203"/>
      <c r="AY203"/>
      <c r="AZ203"/>
      <c r="BA203"/>
      <c r="BB203"/>
      <c r="BC203"/>
      <c r="BD203"/>
    </row>
    <row r="204" spans="35:56">
      <c r="AI204" s="39"/>
      <c r="AJ204" s="47">
        <f>+'Ark1'!C4100</f>
        <v>2014</v>
      </c>
      <c r="AK204" s="47">
        <f>+'Ark1'!N4100</f>
        <v>190</v>
      </c>
      <c r="AL204" s="48" t="s">
        <v>520</v>
      </c>
      <c r="AM204" s="47">
        <f>+'Ark1'!Q4100</f>
        <v>290</v>
      </c>
      <c r="AN204" s="65">
        <f>+'Ark1'!R4100</f>
        <v>758</v>
      </c>
      <c r="AO204" s="65">
        <f>+'Ark1'!S4100</f>
        <v>758</v>
      </c>
      <c r="AP204" s="101">
        <f>+'Ark1'!T4100</f>
        <v>3.8119185315564494</v>
      </c>
      <c r="AQ204" s="49">
        <f>+'Ark1'!W4100</f>
        <v>55.813984168865439</v>
      </c>
      <c r="AR204" s="49">
        <f>+'Ark1'!AB4100</f>
        <v>5.0016846459870248</v>
      </c>
      <c r="AS204" s="65">
        <f>+'Ark1'!Y4100</f>
        <v>194.6934036939314</v>
      </c>
      <c r="AT204" s="101">
        <f t="shared" ref="AT204:AT267" si="3">+AN204/AM204</f>
        <v>2.613793103448276</v>
      </c>
      <c r="AU204" s="39"/>
      <c r="AV204"/>
      <c r="AW204"/>
      <c r="AX204"/>
      <c r="AY204"/>
      <c r="AZ204"/>
      <c r="BA204"/>
      <c r="BB204"/>
      <c r="BC204"/>
      <c r="BD204"/>
    </row>
    <row r="205" spans="35:56">
      <c r="AI205" s="39"/>
      <c r="AJ205" s="47">
        <f>+'Ark1'!C4101</f>
        <v>2014</v>
      </c>
      <c r="AK205" s="47">
        <f>+'Ark1'!N4101</f>
        <v>200</v>
      </c>
      <c r="AL205" s="48" t="s">
        <v>521</v>
      </c>
      <c r="AM205" s="47">
        <f>+'Ark1'!Q4101</f>
        <v>218</v>
      </c>
      <c r="AN205" s="65">
        <f>+'Ark1'!R4101</f>
        <v>459</v>
      </c>
      <c r="AO205" s="65">
        <f>+'Ark1'!S4101</f>
        <v>458</v>
      </c>
      <c r="AP205" s="101">
        <f>+'Ark1'!T4101</f>
        <v>2.3082725672617554</v>
      </c>
      <c r="AQ205" s="49">
        <f>+'Ark1'!W4101</f>
        <v>55.233624454148483</v>
      </c>
      <c r="AR205" s="49">
        <f>+'Ark1'!AB4101</f>
        <v>5.2246481219985892</v>
      </c>
      <c r="AS205" s="65">
        <f>+'Ark1'!Y4101</f>
        <v>204.10196078431369</v>
      </c>
      <c r="AT205" s="101">
        <f t="shared" si="3"/>
        <v>2.1055045871559632</v>
      </c>
      <c r="AU205" s="39"/>
      <c r="AV205"/>
      <c r="AW205"/>
      <c r="AX205"/>
      <c r="AY205"/>
      <c r="AZ205"/>
      <c r="BA205"/>
      <c r="BB205"/>
      <c r="BC205"/>
      <c r="BD205"/>
    </row>
    <row r="206" spans="35:56">
      <c r="AI206" s="39"/>
      <c r="AJ206" s="47">
        <f>+'Ark1'!C4102</f>
        <v>2014</v>
      </c>
      <c r="AK206" s="47">
        <f>+'Ark1'!N4102</f>
        <v>210</v>
      </c>
      <c r="AL206" s="48" t="s">
        <v>522</v>
      </c>
      <c r="AM206" s="47">
        <f>+'Ark1'!Q4102</f>
        <v>192</v>
      </c>
      <c r="AN206" s="65">
        <f>+'Ark1'!R4102</f>
        <v>301</v>
      </c>
      <c r="AO206" s="65">
        <f>+'Ark1'!S4102</f>
        <v>301</v>
      </c>
      <c r="AP206" s="101">
        <f>+'Ark1'!T4102</f>
        <v>1.5137037968317828</v>
      </c>
      <c r="AQ206" s="49">
        <f>+'Ark1'!W4102</f>
        <v>53.21926910299004</v>
      </c>
      <c r="AR206" s="49">
        <f>+'Ark1'!AB4102</f>
        <v>5.2743749103590609</v>
      </c>
      <c r="AS206" s="65">
        <f>+'Ark1'!Y4102</f>
        <v>214.70465116279064</v>
      </c>
      <c r="AT206" s="101">
        <f t="shared" si="3"/>
        <v>1.5677083333333333</v>
      </c>
      <c r="AU206" s="39"/>
      <c r="AV206"/>
      <c r="AW206"/>
      <c r="AX206"/>
      <c r="AY206"/>
      <c r="AZ206"/>
      <c r="BA206"/>
      <c r="BB206"/>
      <c r="BC206"/>
      <c r="BD206"/>
    </row>
    <row r="207" spans="35:56">
      <c r="AI207" s="39"/>
      <c r="AJ207" s="47">
        <f>+'Ark1'!C4103</f>
        <v>2014</v>
      </c>
      <c r="AK207" s="47">
        <f>+'Ark1'!N4103</f>
        <v>220</v>
      </c>
      <c r="AL207" s="48" t="s">
        <v>523</v>
      </c>
      <c r="AM207" s="47">
        <f>+'Ark1'!Q4103</f>
        <v>111</v>
      </c>
      <c r="AN207" s="65">
        <f>+'Ark1'!R4103</f>
        <v>172</v>
      </c>
      <c r="AO207" s="65">
        <f>+'Ark1'!S4103</f>
        <v>172</v>
      </c>
      <c r="AP207" s="101">
        <f>+'Ark1'!T4103</f>
        <v>0.86497359818959008</v>
      </c>
      <c r="AQ207" s="49">
        <f>+'Ark1'!W4103</f>
        <v>50.941860465116257</v>
      </c>
      <c r="AR207" s="49">
        <f>+'Ark1'!AB4103</f>
        <v>5.9773888893076457</v>
      </c>
      <c r="AS207" s="65">
        <f>+'Ark1'!Y4103</f>
        <v>224.46569767441872</v>
      </c>
      <c r="AT207" s="101">
        <f t="shared" si="3"/>
        <v>1.5495495495495495</v>
      </c>
      <c r="AU207" s="39"/>
      <c r="AV207"/>
      <c r="AW207"/>
      <c r="AX207"/>
      <c r="AY207"/>
      <c r="AZ207"/>
      <c r="BA207"/>
      <c r="BB207"/>
      <c r="BC207"/>
      <c r="BD207"/>
    </row>
    <row r="208" spans="35:56">
      <c r="AI208" s="39"/>
      <c r="AJ208" s="47">
        <f>+'Ark1'!C4104</f>
        <v>2014</v>
      </c>
      <c r="AK208" s="47">
        <f>+'Ark1'!N4104</f>
        <v>230</v>
      </c>
      <c r="AL208" s="48" t="s">
        <v>524</v>
      </c>
      <c r="AM208" s="47">
        <f>+'Ark1'!Q4104</f>
        <v>84</v>
      </c>
      <c r="AN208" s="65">
        <f>+'Ark1'!R4104</f>
        <v>142</v>
      </c>
      <c r="AO208" s="65">
        <f>+'Ark1'!S4104</f>
        <v>142</v>
      </c>
      <c r="AP208" s="101">
        <f>+'Ark1'!T4104</f>
        <v>0.71410611013326641</v>
      </c>
      <c r="AQ208" s="49">
        <f>+'Ark1'!W4104</f>
        <v>48.563380281690144</v>
      </c>
      <c r="AR208" s="49">
        <f>+'Ark1'!AB4104</f>
        <v>7.0075058237200016</v>
      </c>
      <c r="AS208" s="65">
        <f>+'Ark1'!Y4104</f>
        <v>242.69929577464791</v>
      </c>
      <c r="AT208" s="101">
        <f t="shared" si="3"/>
        <v>1.6904761904761905</v>
      </c>
      <c r="AU208" s="39"/>
      <c r="AV208"/>
      <c r="AW208"/>
      <c r="AX208"/>
      <c r="AY208"/>
      <c r="AZ208"/>
      <c r="BA208"/>
      <c r="BB208"/>
      <c r="BC208"/>
      <c r="BD208"/>
    </row>
    <row r="209" spans="35:56">
      <c r="AI209" s="39"/>
      <c r="AJ209" s="47">
        <f>+'Ark1'!C4105</f>
        <v>2013</v>
      </c>
      <c r="AK209" s="47">
        <f>+'Ark1'!N4105</f>
        <v>60</v>
      </c>
      <c r="AL209" s="48" t="s">
        <v>525</v>
      </c>
      <c r="AM209" s="47">
        <f>+'Ark1'!Q4105</f>
        <v>6</v>
      </c>
      <c r="AN209" s="65">
        <f>+'Ark1'!R4105</f>
        <v>5</v>
      </c>
      <c r="AO209" s="65">
        <f>+'Ark1'!S4105</f>
        <v>4</v>
      </c>
      <c r="AP209" s="101">
        <f>+'Ark1'!T4105</f>
        <v>2.5643655759565079E-2</v>
      </c>
      <c r="AQ209" s="49">
        <f>+'Ark1'!W4105</f>
        <v>56</v>
      </c>
      <c r="AR209" s="49">
        <f>+'Ark1'!AB4105</f>
        <v>8.3964278118733304</v>
      </c>
      <c r="AS209" s="65">
        <f>+'Ark1'!Y4105</f>
        <v>53.22</v>
      </c>
      <c r="AT209" s="101">
        <f t="shared" si="3"/>
        <v>0.83333333333333337</v>
      </c>
      <c r="AU209" s="39"/>
      <c r="AV209"/>
      <c r="AW209"/>
      <c r="AX209"/>
      <c r="AY209"/>
      <c r="AZ209"/>
      <c r="BA209"/>
      <c r="BB209"/>
      <c r="BC209"/>
      <c r="BD209"/>
    </row>
    <row r="210" spans="35:56">
      <c r="AI210" s="39"/>
      <c r="AJ210">
        <f>+'Ark1'!C4106</f>
        <v>2013</v>
      </c>
      <c r="AK210">
        <f>+'Ark1'!N4106</f>
        <v>70</v>
      </c>
      <c r="AL210" s="3" t="s">
        <v>509</v>
      </c>
      <c r="AM210">
        <f>+'Ark1'!Q4106</f>
        <v>17</v>
      </c>
      <c r="AN210" s="9">
        <f>+'Ark1'!R4106</f>
        <v>26</v>
      </c>
      <c r="AO210" s="9">
        <f>+'Ark1'!S4106</f>
        <v>26</v>
      </c>
      <c r="AP210" s="96">
        <f>+'Ark1'!T4106</f>
        <v>0.13334700994973847</v>
      </c>
      <c r="AQ210" s="1">
        <f>+'Ark1'!W4106</f>
        <v>63</v>
      </c>
      <c r="AR210" s="1">
        <f>+'Ark1'!AB4106</f>
        <v>1.9611613513818404</v>
      </c>
      <c r="AS210" s="9">
        <f>+'Ark1'!Y4106</f>
        <v>76.803846153846138</v>
      </c>
      <c r="AT210" s="96">
        <f t="shared" si="3"/>
        <v>1.5294117647058822</v>
      </c>
      <c r="AU210" s="39"/>
      <c r="AV210"/>
      <c r="AW210"/>
      <c r="AX210"/>
      <c r="AY210"/>
      <c r="AZ210"/>
      <c r="BA210"/>
      <c r="BB210"/>
      <c r="BC210"/>
      <c r="BD210"/>
    </row>
    <row r="211" spans="35:56">
      <c r="AI211" s="39"/>
      <c r="AJ211">
        <f>+'Ark1'!C4107</f>
        <v>2013</v>
      </c>
      <c r="AK211">
        <f>+'Ark1'!N4107</f>
        <v>80</v>
      </c>
      <c r="AL211" s="3" t="s">
        <v>510</v>
      </c>
      <c r="AM211">
        <f>+'Ark1'!Q4107</f>
        <v>66</v>
      </c>
      <c r="AN211" s="9">
        <f>+'Ark1'!R4107</f>
        <v>138</v>
      </c>
      <c r="AO211" s="9">
        <f>+'Ark1'!S4107</f>
        <v>134</v>
      </c>
      <c r="AP211" s="96">
        <f>+'Ark1'!T4107</f>
        <v>0.70776489896399641</v>
      </c>
      <c r="AQ211" s="1">
        <f>+'Ark1'!W4107</f>
        <v>62.559701492537322</v>
      </c>
      <c r="AR211" s="1">
        <f>+'Ark1'!AB4107</f>
        <v>2.3099757510836274</v>
      </c>
      <c r="AS211" s="9">
        <f>+'Ark1'!Y4107</f>
        <v>83.245652173913101</v>
      </c>
      <c r="AT211" s="96">
        <f t="shared" si="3"/>
        <v>2.0909090909090908</v>
      </c>
      <c r="AU211" s="39"/>
      <c r="AV211"/>
      <c r="AW211"/>
      <c r="AX211"/>
      <c r="AY211"/>
      <c r="AZ211"/>
      <c r="BA211"/>
      <c r="BB211"/>
      <c r="BC211"/>
      <c r="BD211"/>
    </row>
    <row r="212" spans="35:56">
      <c r="AI212" s="39"/>
      <c r="AJ212">
        <f>+'Ark1'!C4108</f>
        <v>2013</v>
      </c>
      <c r="AK212">
        <f>+'Ark1'!N4108</f>
        <v>90</v>
      </c>
      <c r="AL212" s="3" t="s">
        <v>511</v>
      </c>
      <c r="AM212">
        <f>+'Ark1'!Q4108</f>
        <v>155</v>
      </c>
      <c r="AN212" s="9">
        <f>+'Ark1'!R4108</f>
        <v>405</v>
      </c>
      <c r="AO212" s="9">
        <f>+'Ark1'!S4108</f>
        <v>402</v>
      </c>
      <c r="AP212" s="96">
        <f>+'Ark1'!T4108</f>
        <v>2.0771361165247715</v>
      </c>
      <c r="AQ212" s="1">
        <f>+'Ark1'!W4108</f>
        <v>62.121890547263682</v>
      </c>
      <c r="AR212" s="1">
        <f>+'Ark1'!AB4108</f>
        <v>2.8586202718561649</v>
      </c>
      <c r="AS212" s="9">
        <f>+'Ark1'!Y4108</f>
        <v>94.967456790123521</v>
      </c>
      <c r="AT212" s="96">
        <f t="shared" si="3"/>
        <v>2.6129032258064515</v>
      </c>
      <c r="AU212" s="39"/>
      <c r="AV212"/>
      <c r="AW212"/>
      <c r="AX212"/>
      <c r="AY212"/>
      <c r="AZ212"/>
      <c r="BA212"/>
      <c r="BB212"/>
      <c r="BC212"/>
      <c r="BD212"/>
    </row>
    <row r="213" spans="35:56">
      <c r="AI213" s="39"/>
      <c r="AJ213">
        <f>+'Ark1'!C4109</f>
        <v>2013</v>
      </c>
      <c r="AK213">
        <f>+'Ark1'!N4109</f>
        <v>100</v>
      </c>
      <c r="AL213" s="3" t="s">
        <v>486</v>
      </c>
      <c r="AM213">
        <f>+'Ark1'!Q4109</f>
        <v>437</v>
      </c>
      <c r="AN213" s="9">
        <f>+'Ark1'!R4109</f>
        <v>2034</v>
      </c>
      <c r="AO213" s="9">
        <f>+'Ark1'!S4109</f>
        <v>2025</v>
      </c>
      <c r="AP213" s="96">
        <f>+'Ark1'!T4109</f>
        <v>10.431839162991077</v>
      </c>
      <c r="AQ213" s="1">
        <f>+'Ark1'!W4109</f>
        <v>60.505679012345702</v>
      </c>
      <c r="AR213" s="1">
        <f>+'Ark1'!AB4109</f>
        <v>3.0605562869935881</v>
      </c>
      <c r="AS213" s="9">
        <f>+'Ark1'!Y4109</f>
        <v>106.41882989183863</v>
      </c>
      <c r="AT213" s="96">
        <f t="shared" si="3"/>
        <v>4.6544622425629294</v>
      </c>
      <c r="AU213" s="39"/>
      <c r="AV213"/>
      <c r="AW213"/>
      <c r="AX213"/>
      <c r="AY213"/>
      <c r="AZ213"/>
      <c r="BA213"/>
      <c r="BB213"/>
      <c r="BC213"/>
      <c r="BD213"/>
    </row>
    <row r="214" spans="35:56">
      <c r="AI214" s="39"/>
      <c r="AJ214">
        <f>+'Ark1'!C4110</f>
        <v>2013</v>
      </c>
      <c r="AK214">
        <f>+'Ark1'!N4110</f>
        <v>110</v>
      </c>
      <c r="AL214" s="3" t="s">
        <v>512</v>
      </c>
      <c r="AM214">
        <f>+'Ark1'!Q4110</f>
        <v>539</v>
      </c>
      <c r="AN214" s="9">
        <f>+'Ark1'!R4110</f>
        <v>3458</v>
      </c>
      <c r="AO214" s="9">
        <f>+'Ark1'!S4110</f>
        <v>3447</v>
      </c>
      <c r="AP214" s="96">
        <f>+'Ark1'!T4110</f>
        <v>17.735152323315216</v>
      </c>
      <c r="AQ214" s="1">
        <f>+'Ark1'!W4110</f>
        <v>60.095445314766486</v>
      </c>
      <c r="AR214" s="1">
        <f>+'Ark1'!AB4110</f>
        <v>3.2019176917861056</v>
      </c>
      <c r="AS214" s="9">
        <f>+'Ark1'!Y4110</f>
        <v>114.13742047426273</v>
      </c>
      <c r="AT214" s="96">
        <f t="shared" si="3"/>
        <v>6.4155844155844157</v>
      </c>
      <c r="AU214" s="39"/>
      <c r="AV214"/>
      <c r="AW214"/>
      <c r="AX214"/>
      <c r="AY214"/>
      <c r="AZ214"/>
      <c r="BA214"/>
      <c r="BB214"/>
      <c r="BC214"/>
      <c r="BD214"/>
    </row>
    <row r="215" spans="35:56">
      <c r="AI215" s="39"/>
      <c r="AJ215">
        <f>+'Ark1'!C4111</f>
        <v>2013</v>
      </c>
      <c r="AK215">
        <f>+'Ark1'!N4111</f>
        <v>120</v>
      </c>
      <c r="AL215" s="3" t="s">
        <v>513</v>
      </c>
      <c r="AM215">
        <f>+'Ark1'!Q4111</f>
        <v>473</v>
      </c>
      <c r="AN215" s="9">
        <f>+'Ark1'!R4111</f>
        <v>2144</v>
      </c>
      <c r="AO215" s="9">
        <f>+'Ark1'!S4111</f>
        <v>2131</v>
      </c>
      <c r="AP215" s="96">
        <f>+'Ark1'!T4111</f>
        <v>10.995999589701512</v>
      </c>
      <c r="AQ215" s="1">
        <f>+'Ark1'!W4111</f>
        <v>60.405912717034241</v>
      </c>
      <c r="AR215" s="1">
        <f>+'Ark1'!AB4111</f>
        <v>3.3489308897118559</v>
      </c>
      <c r="AS215" s="9">
        <f>+'Ark1'!Y4111</f>
        <v>124.15116604477636</v>
      </c>
      <c r="AT215" s="96">
        <f t="shared" si="3"/>
        <v>4.5327695560253698</v>
      </c>
      <c r="AU215" s="39"/>
      <c r="AV215"/>
      <c r="AW215"/>
      <c r="AX215"/>
      <c r="AY215"/>
      <c r="AZ215"/>
      <c r="BA215"/>
      <c r="BB215"/>
      <c r="BC215"/>
      <c r="BD215"/>
    </row>
    <row r="216" spans="35:56">
      <c r="AI216" s="39"/>
      <c r="AJ216">
        <f>+'Ark1'!C4112</f>
        <v>2013</v>
      </c>
      <c r="AK216">
        <f>+'Ark1'!N4112</f>
        <v>130</v>
      </c>
      <c r="AL216" s="3" t="s">
        <v>514</v>
      </c>
      <c r="AM216">
        <f>+'Ark1'!Q4112</f>
        <v>437</v>
      </c>
      <c r="AN216" s="9">
        <f>+'Ark1'!R4112</f>
        <v>2020</v>
      </c>
      <c r="AO216" s="9">
        <f>+'Ark1'!S4112</f>
        <v>2014</v>
      </c>
      <c r="AP216" s="96">
        <f>+'Ark1'!T4112</f>
        <v>10.360036926864296</v>
      </c>
      <c r="AQ216" s="1">
        <f>+'Ark1'!W4112</f>
        <v>60.1777557100298</v>
      </c>
      <c r="AR216" s="1">
        <f>+'Ark1'!AB4112</f>
        <v>3.575707196377353</v>
      </c>
      <c r="AS216" s="9">
        <f>+'Ark1'!Y4112</f>
        <v>134.60970297029689</v>
      </c>
      <c r="AT216" s="96">
        <f t="shared" si="3"/>
        <v>4.6224256292906176</v>
      </c>
      <c r="AU216" s="39"/>
      <c r="AV216"/>
      <c r="AW216"/>
      <c r="AX216"/>
      <c r="AY216"/>
      <c r="AZ216"/>
      <c r="BA216"/>
      <c r="BB216"/>
      <c r="BC216"/>
      <c r="BD216"/>
    </row>
    <row r="217" spans="35:56">
      <c r="AI217" s="39"/>
      <c r="AJ217">
        <f>+'Ark1'!C4113</f>
        <v>2013</v>
      </c>
      <c r="AK217">
        <f>+'Ark1'!N4113</f>
        <v>140</v>
      </c>
      <c r="AL217" s="3" t="s">
        <v>515</v>
      </c>
      <c r="AM217">
        <f>+'Ark1'!Q4113</f>
        <v>417</v>
      </c>
      <c r="AN217" s="9">
        <f>+'Ark1'!R4113</f>
        <v>1796</v>
      </c>
      <c r="AO217" s="9">
        <f>+'Ark1'!S4113</f>
        <v>1791</v>
      </c>
      <c r="AP217" s="96">
        <f>+'Ark1'!T4113</f>
        <v>9.2112011488357783</v>
      </c>
      <c r="AQ217" s="1">
        <f>+'Ark1'!W4113</f>
        <v>59.734226689000558</v>
      </c>
      <c r="AR217" s="1">
        <f>+'Ark1'!AB4113</f>
        <v>3.9068932126534817</v>
      </c>
      <c r="AS217" s="9">
        <f>+'Ark1'!Y4113</f>
        <v>144.56386414253882</v>
      </c>
      <c r="AT217" s="96">
        <f t="shared" si="3"/>
        <v>4.3069544364508392</v>
      </c>
      <c r="AU217" s="39"/>
      <c r="AV217"/>
      <c r="AW217"/>
      <c r="AX217"/>
      <c r="AY217"/>
      <c r="AZ217"/>
      <c r="BA217"/>
      <c r="BB217"/>
      <c r="BC217"/>
      <c r="BD217"/>
    </row>
    <row r="218" spans="35:56">
      <c r="AI218" s="39"/>
      <c r="AJ218">
        <f>+'Ark1'!C4114</f>
        <v>2013</v>
      </c>
      <c r="AK218">
        <f>+'Ark1'!N4114</f>
        <v>150</v>
      </c>
      <c r="AL218" s="3" t="s">
        <v>516</v>
      </c>
      <c r="AM218">
        <f>+'Ark1'!Q4114</f>
        <v>402</v>
      </c>
      <c r="AN218" s="9">
        <f>+'Ark1'!R4114</f>
        <v>1755</v>
      </c>
      <c r="AO218" s="9">
        <f>+'Ark1'!S4114</f>
        <v>1752</v>
      </c>
      <c r="AP218" s="96">
        <f>+'Ark1'!T4114</f>
        <v>9.0009231716073419</v>
      </c>
      <c r="AQ218" s="1">
        <f>+'Ark1'!W4114</f>
        <v>59.472031963470315</v>
      </c>
      <c r="AR218" s="1">
        <f>+'Ark1'!AB4114</f>
        <v>3.9324076163437609</v>
      </c>
      <c r="AS218" s="9">
        <f>+'Ark1'!Y4114</f>
        <v>154.62581196581212</v>
      </c>
      <c r="AT218" s="96">
        <f t="shared" si="3"/>
        <v>4.3656716417910451</v>
      </c>
      <c r="AU218" s="39"/>
      <c r="AV218"/>
      <c r="AW218"/>
      <c r="AX218"/>
      <c r="AY218"/>
      <c r="AZ218"/>
      <c r="BA218"/>
      <c r="BB218"/>
      <c r="BC218"/>
      <c r="BD218"/>
    </row>
    <row r="219" spans="35:56">
      <c r="AI219" s="39"/>
      <c r="AJ219">
        <f>+'Ark1'!C4115</f>
        <v>2013</v>
      </c>
      <c r="AK219">
        <f>+'Ark1'!N4115</f>
        <v>160</v>
      </c>
      <c r="AL219" s="3" t="s">
        <v>517</v>
      </c>
      <c r="AM219">
        <f>+'Ark1'!Q4115</f>
        <v>388</v>
      </c>
      <c r="AN219" s="9">
        <f>+'Ark1'!R4115</f>
        <v>1526</v>
      </c>
      <c r="AO219" s="9">
        <f>+'Ark1'!S4115</f>
        <v>1521</v>
      </c>
      <c r="AP219" s="96">
        <f>+'Ark1'!T4115</f>
        <v>7.8264437378192655</v>
      </c>
      <c r="AQ219" s="1">
        <f>+'Ark1'!W4115</f>
        <v>58.91255752794212</v>
      </c>
      <c r="AR219" s="1">
        <f>+'Ark1'!AB4115</f>
        <v>4.1365078277874927</v>
      </c>
      <c r="AS219" s="9">
        <f>+'Ark1'!Y4115</f>
        <v>164.3148099606816</v>
      </c>
      <c r="AT219" s="96">
        <f t="shared" si="3"/>
        <v>3.9329896907216493</v>
      </c>
      <c r="AU219" s="39"/>
      <c r="AV219"/>
      <c r="AW219"/>
      <c r="AX219"/>
      <c r="AY219"/>
      <c r="AZ219"/>
      <c r="BA219"/>
      <c r="BB219"/>
      <c r="BC219"/>
      <c r="BD219"/>
    </row>
    <row r="220" spans="35:56">
      <c r="AI220" s="39"/>
      <c r="AJ220">
        <f>+'Ark1'!C4116</f>
        <v>2013</v>
      </c>
      <c r="AK220">
        <f>+'Ark1'!N4116</f>
        <v>170</v>
      </c>
      <c r="AL220" s="3" t="s">
        <v>518</v>
      </c>
      <c r="AM220">
        <f>+'Ark1'!Q4116</f>
        <v>382</v>
      </c>
      <c r="AN220" s="9">
        <f>+'Ark1'!R4116</f>
        <v>1236</v>
      </c>
      <c r="AO220" s="9">
        <f>+'Ark1'!S4116</f>
        <v>1234</v>
      </c>
      <c r="AP220" s="96">
        <f>+'Ark1'!T4116</f>
        <v>6.3391117037644884</v>
      </c>
      <c r="AQ220" s="1">
        <f>+'Ark1'!W4116</f>
        <v>58.091572123176654</v>
      </c>
      <c r="AR220" s="1">
        <f>+'Ark1'!AB4116</f>
        <v>4.2960398210808179</v>
      </c>
      <c r="AS220" s="9">
        <f>+'Ark1'!Y4116</f>
        <v>174.6849514563105</v>
      </c>
      <c r="AT220" s="96">
        <f t="shared" si="3"/>
        <v>3.2356020942408379</v>
      </c>
      <c r="AU220" s="39"/>
      <c r="AV220"/>
      <c r="AW220"/>
      <c r="AX220"/>
      <c r="AY220"/>
      <c r="AZ220"/>
      <c r="BA220"/>
      <c r="BB220"/>
      <c r="BC220"/>
      <c r="BD220"/>
    </row>
    <row r="221" spans="35:56">
      <c r="AI221" s="39"/>
      <c r="AJ221">
        <f>+'Ark1'!C4117</f>
        <v>2013</v>
      </c>
      <c r="AK221">
        <f>+'Ark1'!N4117</f>
        <v>180</v>
      </c>
      <c r="AL221" s="3" t="s">
        <v>519</v>
      </c>
      <c r="AM221">
        <f>+'Ark1'!Q4117</f>
        <v>341</v>
      </c>
      <c r="AN221" s="9">
        <f>+'Ark1'!R4117</f>
        <v>1050</v>
      </c>
      <c r="AO221" s="9">
        <f>+'Ark1'!S4117</f>
        <v>1050</v>
      </c>
      <c r="AP221" s="96">
        <f>+'Ark1'!T4117</f>
        <v>5.3851677095086679</v>
      </c>
      <c r="AQ221" s="1">
        <f>+'Ark1'!W4117</f>
        <v>57.471428571428561</v>
      </c>
      <c r="AR221" s="1">
        <f>+'Ark1'!AB4117</f>
        <v>4.6148459043708883</v>
      </c>
      <c r="AS221" s="9">
        <f>+'Ark1'!Y4117</f>
        <v>184.87942857142872</v>
      </c>
      <c r="AT221" s="96">
        <f t="shared" si="3"/>
        <v>3.0791788856304985</v>
      </c>
      <c r="AU221" s="39"/>
      <c r="AV221"/>
      <c r="AW221"/>
      <c r="AX221"/>
      <c r="AY221"/>
      <c r="AZ221"/>
      <c r="BA221"/>
      <c r="BB221"/>
      <c r="BC221"/>
      <c r="BD221"/>
    </row>
    <row r="222" spans="35:56">
      <c r="AI222" s="39"/>
      <c r="AJ222">
        <f>+'Ark1'!C4118</f>
        <v>2013</v>
      </c>
      <c r="AK222">
        <f>+'Ark1'!N4118</f>
        <v>190</v>
      </c>
      <c r="AL222" s="3" t="s">
        <v>520</v>
      </c>
      <c r="AM222">
        <f>+'Ark1'!Q4118</f>
        <v>307</v>
      </c>
      <c r="AN222" s="9">
        <f>+'Ark1'!R4118</f>
        <v>708</v>
      </c>
      <c r="AO222" s="9">
        <f>+'Ark1'!S4118</f>
        <v>708</v>
      </c>
      <c r="AP222" s="96">
        <f>+'Ark1'!T4118</f>
        <v>3.6311416555544143</v>
      </c>
      <c r="AQ222" s="1">
        <f>+'Ark1'!W4118</f>
        <v>56.399717514124305</v>
      </c>
      <c r="AR222" s="1">
        <f>+'Ark1'!AB4118</f>
        <v>4.7775191455125308</v>
      </c>
      <c r="AS222" s="9">
        <f>+'Ark1'!Y4118</f>
        <v>194.55296610169484</v>
      </c>
      <c r="AT222" s="96">
        <f t="shared" si="3"/>
        <v>2.3061889250814334</v>
      </c>
      <c r="AU222" s="39"/>
      <c r="AV222"/>
      <c r="AW222"/>
      <c r="AX222"/>
      <c r="AY222"/>
      <c r="AZ222"/>
      <c r="BA222"/>
      <c r="BB222"/>
      <c r="BC222"/>
      <c r="BD222"/>
    </row>
    <row r="223" spans="35:56">
      <c r="AI223" s="39"/>
      <c r="AJ223">
        <f>+'Ark1'!C4119</f>
        <v>2013</v>
      </c>
      <c r="AK223">
        <f>+'Ark1'!N4119</f>
        <v>200</v>
      </c>
      <c r="AL223" s="3" t="s">
        <v>521</v>
      </c>
      <c r="AM223">
        <f>+'Ark1'!Q4119</f>
        <v>261</v>
      </c>
      <c r="AN223" s="9">
        <f>+'Ark1'!R4119</f>
        <v>495</v>
      </c>
      <c r="AO223" s="9">
        <f>+'Ark1'!S4119</f>
        <v>495</v>
      </c>
      <c r="AP223" s="96">
        <f>+'Ark1'!T4119</f>
        <v>2.5387219201969438</v>
      </c>
      <c r="AQ223" s="1">
        <f>+'Ark1'!W4119</f>
        <v>54.511111111111113</v>
      </c>
      <c r="AR223" s="1">
        <f>+'Ark1'!AB4119</f>
        <v>5.3687627920170815</v>
      </c>
      <c r="AS223" s="9">
        <f>+'Ark1'!Y4119</f>
        <v>204.90080808080816</v>
      </c>
      <c r="AT223" s="96">
        <f t="shared" si="3"/>
        <v>1.896551724137931</v>
      </c>
      <c r="AU223" s="39"/>
      <c r="AV223"/>
      <c r="AW223"/>
      <c r="AX223"/>
      <c r="AY223"/>
      <c r="AZ223"/>
      <c r="BA223"/>
      <c r="BB223"/>
      <c r="BC223"/>
      <c r="BD223"/>
    </row>
    <row r="224" spans="35:56">
      <c r="AI224" s="39"/>
      <c r="AJ224">
        <f>+'Ark1'!C4120</f>
        <v>2013</v>
      </c>
      <c r="AK224">
        <f>+'Ark1'!N4120</f>
        <v>210</v>
      </c>
      <c r="AL224" s="3" t="s">
        <v>522</v>
      </c>
      <c r="AM224">
        <f>+'Ark1'!Q4120</f>
        <v>185</v>
      </c>
      <c r="AN224" s="9">
        <f>+'Ark1'!R4120</f>
        <v>327</v>
      </c>
      <c r="AO224" s="9">
        <f>+'Ark1'!S4120</f>
        <v>327</v>
      </c>
      <c r="AP224" s="96">
        <f>+'Ark1'!T4120</f>
        <v>1.6770950866755563</v>
      </c>
      <c r="AQ224" s="1">
        <f>+'Ark1'!W4120</f>
        <v>53.718654434250787</v>
      </c>
      <c r="AR224" s="1">
        <f>+'Ark1'!AB4120</f>
        <v>5.0125579935791436</v>
      </c>
      <c r="AS224" s="9">
        <f>+'Ark1'!Y4120</f>
        <v>214.71467889908257</v>
      </c>
      <c r="AT224" s="96">
        <f t="shared" si="3"/>
        <v>1.7675675675675675</v>
      </c>
      <c r="AU224" s="39"/>
      <c r="AV224"/>
      <c r="AW224"/>
      <c r="AX224"/>
      <c r="AY224"/>
      <c r="AZ224"/>
      <c r="BA224"/>
      <c r="BB224"/>
      <c r="BC224"/>
      <c r="BD224"/>
    </row>
    <row r="225" spans="35:56">
      <c r="AI225" s="39"/>
      <c r="AJ225">
        <f>+'Ark1'!C4121</f>
        <v>2013</v>
      </c>
      <c r="AK225">
        <f>+'Ark1'!N4121</f>
        <v>220</v>
      </c>
      <c r="AL225" s="3" t="s">
        <v>523</v>
      </c>
      <c r="AM225">
        <f>+'Ark1'!Q4121</f>
        <v>112</v>
      </c>
      <c r="AN225" s="9">
        <f>+'Ark1'!R4121</f>
        <v>180</v>
      </c>
      <c r="AO225" s="9">
        <f>+'Ark1'!S4121</f>
        <v>180</v>
      </c>
      <c r="AP225" s="96">
        <f>+'Ark1'!T4121</f>
        <v>0.92317160734434267</v>
      </c>
      <c r="AQ225" s="1">
        <f>+'Ark1'!W4121</f>
        <v>51.50555555555556</v>
      </c>
      <c r="AR225" s="1">
        <f>+'Ark1'!AB4121</f>
        <v>6.7061308783847116</v>
      </c>
      <c r="AS225" s="9">
        <f>+'Ark1'!Y4121</f>
        <v>224.12722222222223</v>
      </c>
      <c r="AT225" s="96">
        <f t="shared" si="3"/>
        <v>1.6071428571428572</v>
      </c>
      <c r="AU225" s="39"/>
      <c r="AV225"/>
      <c r="AW225"/>
      <c r="AX225"/>
      <c r="AY225"/>
      <c r="AZ225"/>
      <c r="BA225"/>
      <c r="BB225"/>
      <c r="BC225"/>
      <c r="BD225"/>
    </row>
    <row r="226" spans="35:56">
      <c r="AI226" s="39"/>
      <c r="AJ226">
        <f>+'Ark1'!C4122</f>
        <v>2013</v>
      </c>
      <c r="AK226">
        <f>+'Ark1'!N4122</f>
        <v>230</v>
      </c>
      <c r="AL226" s="3" t="s">
        <v>524</v>
      </c>
      <c r="AM226">
        <f>+'Ark1'!Q4122</f>
        <v>106</v>
      </c>
      <c r="AN226" s="9">
        <f>+'Ark1'!R4122</f>
        <v>195</v>
      </c>
      <c r="AO226" s="9">
        <f>+'Ark1'!S4122</f>
        <v>195</v>
      </c>
      <c r="AP226" s="96">
        <f>+'Ark1'!T4122</f>
        <v>1.0001025746230383</v>
      </c>
      <c r="AQ226" s="1">
        <f>+'Ark1'!W4122</f>
        <v>49.943589743589754</v>
      </c>
      <c r="AR226" s="1">
        <f>+'Ark1'!AB4122</f>
        <v>7.5794524824853884</v>
      </c>
      <c r="AS226" s="9">
        <f>+'Ark1'!Y4122</f>
        <v>244.43641025641023</v>
      </c>
      <c r="AT226" s="96">
        <f t="shared" si="3"/>
        <v>1.8396226415094339</v>
      </c>
      <c r="AU226" s="39"/>
      <c r="AV226"/>
      <c r="AW226"/>
      <c r="AX226"/>
      <c r="AY226"/>
      <c r="AZ226"/>
      <c r="BA226"/>
      <c r="BB226"/>
      <c r="BC226"/>
      <c r="BD226"/>
    </row>
    <row r="227" spans="35:56">
      <c r="AI227" s="39"/>
      <c r="AJ227">
        <f>+'Ark1'!C4123</f>
        <v>2012</v>
      </c>
      <c r="AK227">
        <f>+'Ark1'!N4123</f>
        <v>60</v>
      </c>
      <c r="AL227" s="3" t="s">
        <v>525</v>
      </c>
      <c r="AM227">
        <f>+'Ark1'!Q4123</f>
        <v>7</v>
      </c>
      <c r="AN227" s="9">
        <f>+'Ark1'!R4123</f>
        <v>7</v>
      </c>
      <c r="AO227" s="9">
        <f>+'Ark1'!S4123</f>
        <v>7</v>
      </c>
      <c r="AP227" s="96">
        <f>+'Ark1'!T4123</f>
        <v>3.4731697635763725E-2</v>
      </c>
      <c r="AQ227" s="1">
        <f>+'Ark1'!W4123</f>
        <v>61.428571428571438</v>
      </c>
      <c r="AR227" s="1">
        <f>+'Ark1'!AB4123</f>
        <v>3.2007652146297367</v>
      </c>
      <c r="AS227" s="9">
        <f>+'Ark1'!Y4123</f>
        <v>64.557142857142807</v>
      </c>
      <c r="AT227" s="96">
        <f t="shared" si="3"/>
        <v>1</v>
      </c>
      <c r="AU227" s="39"/>
      <c r="AV227"/>
      <c r="AW227"/>
      <c r="AX227"/>
      <c r="AY227"/>
      <c r="AZ227"/>
      <c r="BA227"/>
      <c r="BB227"/>
      <c r="BC227"/>
      <c r="BD227"/>
    </row>
    <row r="228" spans="35:56">
      <c r="AI228" s="39"/>
      <c r="AJ228" s="47">
        <f>+'Ark1'!C4124</f>
        <v>2012</v>
      </c>
      <c r="AK228" s="47">
        <f>+'Ark1'!N4124</f>
        <v>70</v>
      </c>
      <c r="AL228" s="48" t="s">
        <v>509</v>
      </c>
      <c r="AM228" s="47">
        <f>+'Ark1'!Q4124</f>
        <v>21</v>
      </c>
      <c r="AN228" s="65">
        <f>+'Ark1'!R4124</f>
        <v>25</v>
      </c>
      <c r="AO228" s="65">
        <f>+'Ark1'!S4124</f>
        <v>25</v>
      </c>
      <c r="AP228" s="101">
        <f>+'Ark1'!T4124</f>
        <v>0.1240417772705847</v>
      </c>
      <c r="AQ228" s="49">
        <f>+'Ark1'!W4124</f>
        <v>62.880000000000017</v>
      </c>
      <c r="AR228" s="49">
        <f>+'Ark1'!AB4124</f>
        <v>2.3378622713923889</v>
      </c>
      <c r="AS228" s="65">
        <f>+'Ark1'!Y4124</f>
        <v>76.032000000000011</v>
      </c>
      <c r="AT228" s="101">
        <f t="shared" si="3"/>
        <v>1.1904761904761905</v>
      </c>
      <c r="AU228" s="39"/>
      <c r="AV228"/>
      <c r="AW228"/>
      <c r="AX228"/>
      <c r="AY228"/>
      <c r="AZ228"/>
      <c r="BA228"/>
      <c r="BB228"/>
      <c r="BC228"/>
      <c r="BD228"/>
    </row>
    <row r="229" spans="35:56">
      <c r="AI229" s="39"/>
      <c r="AJ229" s="47">
        <f>+'Ark1'!C4125</f>
        <v>2012</v>
      </c>
      <c r="AK229" s="47">
        <f>+'Ark1'!N4125</f>
        <v>80</v>
      </c>
      <c r="AL229" s="48" t="s">
        <v>510</v>
      </c>
      <c r="AM229" s="47">
        <f>+'Ark1'!Q4125</f>
        <v>79</v>
      </c>
      <c r="AN229" s="65">
        <f>+'Ark1'!R4125</f>
        <v>138</v>
      </c>
      <c r="AO229" s="65">
        <f>+'Ark1'!S4125</f>
        <v>138</v>
      </c>
      <c r="AP229" s="101">
        <f>+'Ark1'!T4125</f>
        <v>0.68471061053362792</v>
      </c>
      <c r="AQ229" s="49">
        <f>+'Ark1'!W4125</f>
        <v>62.289855072463759</v>
      </c>
      <c r="AR229" s="49">
        <f>+'Ark1'!AB4125</f>
        <v>2.6160122837729607</v>
      </c>
      <c r="AS229" s="65">
        <f>+'Ark1'!Y4125</f>
        <v>86.242028985507261</v>
      </c>
      <c r="AT229" s="101">
        <f t="shared" si="3"/>
        <v>1.7468354430379747</v>
      </c>
      <c r="AU229" s="39"/>
      <c r="AV229"/>
      <c r="AW229"/>
      <c r="AX229"/>
      <c r="AY229"/>
      <c r="AZ229"/>
      <c r="BA229"/>
      <c r="BB229"/>
      <c r="BC229"/>
      <c r="BD229"/>
    </row>
    <row r="230" spans="35:56">
      <c r="AI230" s="39"/>
      <c r="AJ230" s="47">
        <f>+'Ark1'!C4126</f>
        <v>2012</v>
      </c>
      <c r="AK230" s="47">
        <f>+'Ark1'!N4126</f>
        <v>90</v>
      </c>
      <c r="AL230" s="48" t="s">
        <v>511</v>
      </c>
      <c r="AM230" s="47">
        <f>+'Ark1'!Q4126</f>
        <v>143</v>
      </c>
      <c r="AN230" s="65">
        <f>+'Ark1'!R4126</f>
        <v>353</v>
      </c>
      <c r="AO230" s="65">
        <f>+'Ark1'!S4126</f>
        <v>350</v>
      </c>
      <c r="AP230" s="101">
        <f>+'Ark1'!T4126</f>
        <v>1.7514698950606564</v>
      </c>
      <c r="AQ230" s="49">
        <f>+'Ark1'!W4126</f>
        <v>62.277142857142891</v>
      </c>
      <c r="AR230" s="49">
        <f>+'Ark1'!AB4126</f>
        <v>2.4785463152288343</v>
      </c>
      <c r="AS230" s="65">
        <f>+'Ark1'!Y4126</f>
        <v>94.844192634560898</v>
      </c>
      <c r="AT230" s="101">
        <f t="shared" si="3"/>
        <v>2.4685314685314683</v>
      </c>
      <c r="AU230" s="39"/>
      <c r="AV230"/>
      <c r="AW230"/>
      <c r="AX230"/>
      <c r="AY230"/>
      <c r="AZ230"/>
      <c r="BA230"/>
      <c r="BB230"/>
      <c r="BC230"/>
      <c r="BD230"/>
    </row>
    <row r="231" spans="35:56">
      <c r="AI231" s="39"/>
      <c r="AJ231" s="47">
        <f>+'Ark1'!C4127</f>
        <v>2012</v>
      </c>
      <c r="AK231" s="47">
        <f>+'Ark1'!N4127</f>
        <v>100</v>
      </c>
      <c r="AL231" s="48" t="s">
        <v>486</v>
      </c>
      <c r="AM231" s="47">
        <f>+'Ark1'!Q4127</f>
        <v>560</v>
      </c>
      <c r="AN231" s="65">
        <f>+'Ark1'!R4127</f>
        <v>2224</v>
      </c>
      <c r="AO231" s="65">
        <f>+'Ark1'!S4127</f>
        <v>2221</v>
      </c>
      <c r="AP231" s="101">
        <f>+'Ark1'!T4127</f>
        <v>11.034756505991218</v>
      </c>
      <c r="AQ231" s="49">
        <f>+'Ark1'!W4127</f>
        <v>60.188653759567757</v>
      </c>
      <c r="AR231" s="49">
        <f>+'Ark1'!AB4127</f>
        <v>3.159852987502684</v>
      </c>
      <c r="AS231" s="65">
        <f>+'Ark1'!Y4127</f>
        <v>106.94793165467622</v>
      </c>
      <c r="AT231" s="101">
        <f t="shared" si="3"/>
        <v>3.9714285714285715</v>
      </c>
      <c r="AU231" s="39"/>
      <c r="AV231"/>
      <c r="AW231"/>
      <c r="AX231"/>
      <c r="AY231"/>
      <c r="AZ231"/>
      <c r="BA231"/>
      <c r="BB231"/>
      <c r="BC231"/>
      <c r="BD231"/>
    </row>
    <row r="232" spans="35:56">
      <c r="AI232" s="39"/>
      <c r="AJ232" s="47">
        <f>+'Ark1'!C4128</f>
        <v>2012</v>
      </c>
      <c r="AK232" s="47">
        <f>+'Ark1'!N4128</f>
        <v>110</v>
      </c>
      <c r="AL232" s="48" t="s">
        <v>512</v>
      </c>
      <c r="AM232" s="47">
        <f>+'Ark1'!Q4128</f>
        <v>649</v>
      </c>
      <c r="AN232" s="65">
        <f>+'Ark1'!R4128</f>
        <v>3481</v>
      </c>
      <c r="AO232" s="65">
        <f>+'Ark1'!S4128</f>
        <v>3474</v>
      </c>
      <c r="AP232" s="101">
        <f>+'Ark1'!T4128</f>
        <v>17.271577067156219</v>
      </c>
      <c r="AQ232" s="49">
        <f>+'Ark1'!W4128</f>
        <v>59.983592400690839</v>
      </c>
      <c r="AR232" s="49">
        <f>+'Ark1'!AB4128</f>
        <v>3.2921490657576502</v>
      </c>
      <c r="AS232" s="65">
        <f>+'Ark1'!Y4128</f>
        <v>114.21094513070985</v>
      </c>
      <c r="AT232" s="101">
        <f t="shared" si="3"/>
        <v>5.3636363636363633</v>
      </c>
      <c r="AU232" s="39"/>
      <c r="AV232"/>
      <c r="AW232"/>
      <c r="AX232"/>
      <c r="AY232"/>
      <c r="AZ232"/>
      <c r="BA232"/>
      <c r="BB232"/>
      <c r="BC232"/>
      <c r="BD232"/>
    </row>
    <row r="233" spans="35:56">
      <c r="AI233" s="39"/>
      <c r="AJ233" s="47">
        <f>+'Ark1'!C4129</f>
        <v>2012</v>
      </c>
      <c r="AK233" s="47">
        <f>+'Ark1'!N4129</f>
        <v>120</v>
      </c>
      <c r="AL233" s="48" t="s">
        <v>513</v>
      </c>
      <c r="AM233" s="47">
        <f>+'Ark1'!Q4129</f>
        <v>461</v>
      </c>
      <c r="AN233" s="65">
        <f>+'Ark1'!R4129</f>
        <v>2136</v>
      </c>
      <c r="AO233" s="65">
        <f>+'Ark1'!S4129</f>
        <v>2131</v>
      </c>
      <c r="AP233" s="101">
        <f>+'Ark1'!T4129</f>
        <v>10.598129449998758</v>
      </c>
      <c r="AQ233" s="49">
        <f>+'Ark1'!W4129</f>
        <v>60.379633974659775</v>
      </c>
      <c r="AR233" s="49">
        <f>+'Ark1'!AB4129</f>
        <v>3.4707246598142092</v>
      </c>
      <c r="AS233" s="65">
        <f>+'Ark1'!Y4129</f>
        <v>124.69330524344578</v>
      </c>
      <c r="AT233" s="101">
        <f t="shared" si="3"/>
        <v>4.6334056399132324</v>
      </c>
      <c r="AU233" s="39"/>
      <c r="AV233"/>
      <c r="AW233"/>
      <c r="AX233"/>
      <c r="AY233"/>
      <c r="AZ233"/>
      <c r="BA233"/>
      <c r="BB233"/>
      <c r="BC233"/>
      <c r="BD233"/>
    </row>
    <row r="234" spans="35:56">
      <c r="AI234" s="39"/>
      <c r="AJ234" s="47">
        <f>+'Ark1'!C4130</f>
        <v>2012</v>
      </c>
      <c r="AK234" s="47">
        <f>+'Ark1'!N4130</f>
        <v>130</v>
      </c>
      <c r="AL234" s="48" t="s">
        <v>514</v>
      </c>
      <c r="AM234" s="47">
        <f>+'Ark1'!Q4130</f>
        <v>441</v>
      </c>
      <c r="AN234" s="65">
        <f>+'Ark1'!R4130</f>
        <v>2029</v>
      </c>
      <c r="AO234" s="65">
        <f>+'Ark1'!S4130</f>
        <v>2024</v>
      </c>
      <c r="AP234" s="101">
        <f>+'Ark1'!T4130</f>
        <v>10.067230643280658</v>
      </c>
      <c r="AQ234" s="49">
        <f>+'Ark1'!W4130</f>
        <v>60.202569169960469</v>
      </c>
      <c r="AR234" s="49">
        <f>+'Ark1'!AB4130</f>
        <v>3.638218481011124</v>
      </c>
      <c r="AS234" s="65">
        <f>+'Ark1'!Y4130</f>
        <v>134.72124199112855</v>
      </c>
      <c r="AT234" s="101">
        <f t="shared" si="3"/>
        <v>4.6009070294784582</v>
      </c>
      <c r="AU234" s="39"/>
      <c r="AV234"/>
      <c r="AW234"/>
      <c r="AX234"/>
      <c r="AY234"/>
      <c r="AZ234"/>
      <c r="BA234"/>
      <c r="BB234"/>
      <c r="BC234"/>
      <c r="BD234"/>
    </row>
    <row r="235" spans="35:56">
      <c r="AI235" s="39"/>
      <c r="AJ235" s="47">
        <f>+'Ark1'!C4131</f>
        <v>2012</v>
      </c>
      <c r="AK235" s="47">
        <f>+'Ark1'!N4131</f>
        <v>140</v>
      </c>
      <c r="AL235" s="48" t="s">
        <v>515</v>
      </c>
      <c r="AM235" s="47">
        <f>+'Ark1'!Q4131</f>
        <v>433</v>
      </c>
      <c r="AN235" s="65">
        <f>+'Ark1'!R4131</f>
        <v>1923</v>
      </c>
      <c r="AO235" s="65">
        <f>+'Ark1'!S4131</f>
        <v>1922</v>
      </c>
      <c r="AP235" s="101">
        <f>+'Ark1'!T4131</f>
        <v>9.541293507653382</v>
      </c>
      <c r="AQ235" s="49">
        <f>+'Ark1'!W4131</f>
        <v>59.9406867845994</v>
      </c>
      <c r="AR235" s="49">
        <f>+'Ark1'!AB4131</f>
        <v>3.8028439911658407</v>
      </c>
      <c r="AS235" s="65">
        <f>+'Ark1'!Y4131</f>
        <v>144.9959958398338</v>
      </c>
      <c r="AT235" s="101">
        <f t="shared" si="3"/>
        <v>4.4411085450346421</v>
      </c>
      <c r="AU235" s="39"/>
      <c r="AV235"/>
      <c r="AW235"/>
      <c r="AX235"/>
      <c r="AY235"/>
      <c r="AZ235"/>
      <c r="BA235"/>
      <c r="BB235"/>
      <c r="BC235"/>
      <c r="BD235"/>
    </row>
    <row r="236" spans="35:56">
      <c r="AI236" s="39"/>
      <c r="AJ236" s="47">
        <f>+'Ark1'!C4132</f>
        <v>2012</v>
      </c>
      <c r="AK236" s="47">
        <f>+'Ark1'!N4132</f>
        <v>150</v>
      </c>
      <c r="AL236" s="48" t="s">
        <v>516</v>
      </c>
      <c r="AM236" s="47">
        <f>+'Ark1'!Q4132</f>
        <v>413</v>
      </c>
      <c r="AN236" s="65">
        <f>+'Ark1'!R4132</f>
        <v>1727</v>
      </c>
      <c r="AO236" s="65">
        <f>+'Ark1'!S4132</f>
        <v>1723</v>
      </c>
      <c r="AP236" s="101">
        <f>+'Ark1'!T4132</f>
        <v>8.5688059738519922</v>
      </c>
      <c r="AQ236" s="49">
        <f>+'Ark1'!W4132</f>
        <v>59.406848520023246</v>
      </c>
      <c r="AR236" s="49">
        <f>+'Ark1'!AB4132</f>
        <v>4.1266794141901428</v>
      </c>
      <c r="AS236" s="65">
        <f>+'Ark1'!Y4132</f>
        <v>154.60538506079899</v>
      </c>
      <c r="AT236" s="101">
        <f t="shared" si="3"/>
        <v>4.1815980629539951</v>
      </c>
      <c r="AU236" s="39"/>
      <c r="AV236"/>
      <c r="AW236"/>
      <c r="AX236"/>
      <c r="AY236"/>
      <c r="AZ236"/>
      <c r="BA236"/>
      <c r="BB236"/>
      <c r="BC236"/>
      <c r="BD236"/>
    </row>
    <row r="237" spans="35:56">
      <c r="AI237" s="39"/>
      <c r="AJ237" s="47">
        <f>+'Ark1'!C4133</f>
        <v>2012</v>
      </c>
      <c r="AK237" s="47">
        <f>+'Ark1'!N4133</f>
        <v>160</v>
      </c>
      <c r="AL237" s="48" t="s">
        <v>517</v>
      </c>
      <c r="AM237" s="47">
        <f>+'Ark1'!Q4133</f>
        <v>420</v>
      </c>
      <c r="AN237" s="65">
        <f>+'Ark1'!R4133</f>
        <v>1595</v>
      </c>
      <c r="AO237" s="65">
        <f>+'Ark1'!S4133</f>
        <v>1593</v>
      </c>
      <c r="AP237" s="101">
        <f>+'Ark1'!T4133</f>
        <v>7.913865389863302</v>
      </c>
      <c r="AQ237" s="49">
        <f>+'Ark1'!W4133</f>
        <v>59.206528562460761</v>
      </c>
      <c r="AR237" s="49">
        <f>+'Ark1'!AB4133</f>
        <v>4.1293471531776804</v>
      </c>
      <c r="AS237" s="65">
        <f>+'Ark1'!Y4133</f>
        <v>164.79611285266461</v>
      </c>
      <c r="AT237" s="101">
        <f t="shared" si="3"/>
        <v>3.7976190476190474</v>
      </c>
      <c r="AU237" s="39"/>
      <c r="AV237"/>
      <c r="AW237"/>
      <c r="AX237"/>
      <c r="AY237"/>
      <c r="AZ237"/>
      <c r="BA237"/>
      <c r="BB237"/>
      <c r="BC237"/>
      <c r="BD237"/>
    </row>
    <row r="238" spans="35:56">
      <c r="AI238" s="39"/>
      <c r="AJ238" s="47">
        <f>+'Ark1'!C4134</f>
        <v>2012</v>
      </c>
      <c r="AK238" s="47">
        <f>+'Ark1'!N4134</f>
        <v>170</v>
      </c>
      <c r="AL238" s="48" t="s">
        <v>518</v>
      </c>
      <c r="AM238" s="47">
        <f>+'Ark1'!Q4134</f>
        <v>394</v>
      </c>
      <c r="AN238" s="65">
        <f>+'Ark1'!R4134</f>
        <v>1340</v>
      </c>
      <c r="AO238" s="65">
        <f>+'Ark1'!S4134</f>
        <v>1340</v>
      </c>
      <c r="AP238" s="101">
        <f>+'Ark1'!T4134</f>
        <v>6.6486392617033427</v>
      </c>
      <c r="AQ238" s="49">
        <f>+'Ark1'!W4134</f>
        <v>58.188805970149232</v>
      </c>
      <c r="AR238" s="49">
        <f>+'Ark1'!AB4134</f>
        <v>4.4256066360082951</v>
      </c>
      <c r="AS238" s="65">
        <f>+'Ark1'!Y4134</f>
        <v>174.93902985074621</v>
      </c>
      <c r="AT238" s="101">
        <f t="shared" si="3"/>
        <v>3.4010152284263961</v>
      </c>
      <c r="AU238" s="39"/>
      <c r="AV238"/>
      <c r="AW238"/>
      <c r="AX238"/>
      <c r="AY238"/>
      <c r="AZ238"/>
      <c r="BA238"/>
      <c r="BB238"/>
      <c r="BC238"/>
      <c r="BD238"/>
    </row>
    <row r="239" spans="35:56">
      <c r="AI239" s="39"/>
      <c r="AJ239" s="47">
        <f>+'Ark1'!C4135</f>
        <v>2012</v>
      </c>
      <c r="AK239" s="47">
        <f>+'Ark1'!N4135</f>
        <v>180</v>
      </c>
      <c r="AL239" s="48" t="s">
        <v>519</v>
      </c>
      <c r="AM239" s="47">
        <f>+'Ark1'!Q4135</f>
        <v>355</v>
      </c>
      <c r="AN239" s="65">
        <f>+'Ark1'!R4135</f>
        <v>1125</v>
      </c>
      <c r="AO239" s="65">
        <f>+'Ark1'!S4135</f>
        <v>1125</v>
      </c>
      <c r="AP239" s="101">
        <f>+'Ark1'!T4135</f>
        <v>5.5818799771763139</v>
      </c>
      <c r="AQ239" s="49">
        <f>+'Ark1'!W4135</f>
        <v>57.366222222222227</v>
      </c>
      <c r="AR239" s="49">
        <f>+'Ark1'!AB4135</f>
        <v>4.7133961753891551</v>
      </c>
      <c r="AS239" s="65">
        <f>+'Ark1'!Y4135</f>
        <v>184.8288</v>
      </c>
      <c r="AT239" s="101">
        <f t="shared" si="3"/>
        <v>3.1690140845070425</v>
      </c>
      <c r="AU239" s="39"/>
      <c r="AV239"/>
      <c r="AW239"/>
      <c r="AX239"/>
      <c r="AY239"/>
      <c r="AZ239"/>
      <c r="BA239"/>
      <c r="BB239"/>
      <c r="BC239"/>
      <c r="BD239"/>
    </row>
    <row r="240" spans="35:56">
      <c r="AI240" s="39"/>
      <c r="AJ240" s="47">
        <f>+'Ark1'!C4136</f>
        <v>2012</v>
      </c>
      <c r="AK240" s="47">
        <f>+'Ark1'!N4136</f>
        <v>190</v>
      </c>
      <c r="AL240" s="48" t="s">
        <v>520</v>
      </c>
      <c r="AM240" s="47">
        <f>+'Ark1'!Q4136</f>
        <v>316</v>
      </c>
      <c r="AN240" s="65">
        <f>+'Ark1'!R4136</f>
        <v>805</v>
      </c>
      <c r="AO240" s="65">
        <f>+'Ark1'!S4136</f>
        <v>805</v>
      </c>
      <c r="AP240" s="101">
        <f>+'Ark1'!T4136</f>
        <v>3.9941452281128287</v>
      </c>
      <c r="AQ240" s="49">
        <f>+'Ark1'!W4136</f>
        <v>56.083229813664595</v>
      </c>
      <c r="AR240" s="49">
        <f>+'Ark1'!AB4136</f>
        <v>4.9095449691726758</v>
      </c>
      <c r="AS240" s="65">
        <f>+'Ark1'!Y4136</f>
        <v>194.69677018633553</v>
      </c>
      <c r="AT240" s="101">
        <f t="shared" si="3"/>
        <v>2.5474683544303796</v>
      </c>
      <c r="AU240" s="39"/>
      <c r="AV240"/>
      <c r="AW240"/>
      <c r="AX240"/>
      <c r="AY240"/>
      <c r="AZ240"/>
      <c r="BA240"/>
      <c r="BB240"/>
      <c r="BC240"/>
      <c r="BD240"/>
    </row>
    <row r="241" spans="35:56">
      <c r="AI241" s="39"/>
      <c r="AJ241" s="47">
        <f>+'Ark1'!C4137</f>
        <v>2012</v>
      </c>
      <c r="AK241" s="47">
        <f>+'Ark1'!N4137</f>
        <v>200</v>
      </c>
      <c r="AL241" s="48" t="s">
        <v>521</v>
      </c>
      <c r="AM241" s="47">
        <f>+'Ark1'!Q4137</f>
        <v>251</v>
      </c>
      <c r="AN241" s="65">
        <f>+'Ark1'!R4137</f>
        <v>548</v>
      </c>
      <c r="AO241" s="65">
        <f>+'Ark1'!S4137</f>
        <v>548</v>
      </c>
      <c r="AP241" s="101">
        <f>+'Ark1'!T4137</f>
        <v>2.7189957577712178</v>
      </c>
      <c r="AQ241" s="49">
        <f>+'Ark1'!W4137</f>
        <v>55.012773722627742</v>
      </c>
      <c r="AR241" s="49">
        <f>+'Ark1'!AB4137</f>
        <v>5.1081212324533878</v>
      </c>
      <c r="AS241" s="65">
        <f>+'Ark1'!Y4137</f>
        <v>204.94343065693425</v>
      </c>
      <c r="AT241" s="101">
        <f t="shared" si="3"/>
        <v>2.1832669322709162</v>
      </c>
      <c r="AU241" s="39"/>
      <c r="AV241"/>
      <c r="AW241"/>
      <c r="AX241"/>
      <c r="AY241"/>
      <c r="AZ241"/>
      <c r="BA241"/>
      <c r="BB241"/>
      <c r="BC241"/>
      <c r="BD241"/>
    </row>
    <row r="242" spans="35:56">
      <c r="AI242" s="39"/>
      <c r="AJ242" s="47">
        <f>+'Ark1'!C4138</f>
        <v>2012</v>
      </c>
      <c r="AK242" s="47">
        <f>+'Ark1'!N4138</f>
        <v>210</v>
      </c>
      <c r="AL242" s="48" t="s">
        <v>522</v>
      </c>
      <c r="AM242" s="47">
        <f>+'Ark1'!Q4138</f>
        <v>179</v>
      </c>
      <c r="AN242" s="65">
        <f>+'Ark1'!R4138</f>
        <v>316.5</v>
      </c>
      <c r="AO242" s="65">
        <f>+'Ark1'!S4138</f>
        <v>316.5</v>
      </c>
      <c r="AP242" s="101">
        <f>+'Ark1'!T4138</f>
        <v>1.5703689002456027</v>
      </c>
      <c r="AQ242" s="49">
        <f>+'Ark1'!W4138</f>
        <v>53.380726698262251</v>
      </c>
      <c r="AR242" s="49">
        <f>+'Ark1'!AB4138</f>
        <v>5.8700036555207911</v>
      </c>
      <c r="AS242" s="65">
        <f>+'Ark1'!Y4138</f>
        <v>214.49731437598729</v>
      </c>
      <c r="AT242" s="101">
        <f t="shared" si="3"/>
        <v>1.7681564245810055</v>
      </c>
      <c r="AU242" s="39"/>
      <c r="AV242"/>
      <c r="AW242"/>
      <c r="AX242"/>
      <c r="AY242"/>
      <c r="AZ242"/>
      <c r="BA242"/>
      <c r="BB242"/>
      <c r="BC242"/>
      <c r="BD242"/>
    </row>
    <row r="243" spans="35:56">
      <c r="AI243" s="39"/>
      <c r="AJ243" s="47">
        <f>+'Ark1'!C4139</f>
        <v>2012</v>
      </c>
      <c r="AK243" s="47">
        <f>+'Ark1'!N4139</f>
        <v>220</v>
      </c>
      <c r="AL243" s="48" t="s">
        <v>523</v>
      </c>
      <c r="AM243" s="47">
        <f>+'Ark1'!Q4139</f>
        <v>130</v>
      </c>
      <c r="AN243" s="65">
        <f>+'Ark1'!R4139</f>
        <v>196</v>
      </c>
      <c r="AO243" s="65">
        <f>+'Ark1'!S4139</f>
        <v>196</v>
      </c>
      <c r="AP243" s="101">
        <f>+'Ark1'!T4139</f>
        <v>0.97248753380138431</v>
      </c>
      <c r="AQ243" s="49">
        <f>+'Ark1'!W4139</f>
        <v>51.591836734693878</v>
      </c>
      <c r="AR243" s="49">
        <f>+'Ark1'!AB4139</f>
        <v>5.8941976565229339</v>
      </c>
      <c r="AS243" s="65">
        <f>+'Ark1'!Y4139</f>
        <v>224.75918367346952</v>
      </c>
      <c r="AT243" s="101">
        <f t="shared" si="3"/>
        <v>1.5076923076923077</v>
      </c>
      <c r="AU243" s="39"/>
      <c r="AV243"/>
      <c r="AW243"/>
      <c r="AX243"/>
      <c r="AY243"/>
      <c r="AZ243"/>
      <c r="BA243"/>
      <c r="BB243"/>
      <c r="BC243"/>
      <c r="BD243"/>
    </row>
    <row r="244" spans="35:56">
      <c r="AI244" s="39"/>
      <c r="AJ244" s="47">
        <f>+'Ark1'!C4140</f>
        <v>2012</v>
      </c>
      <c r="AK244" s="47">
        <f>+'Ark1'!N4140</f>
        <v>230</v>
      </c>
      <c r="AL244" s="48" t="s">
        <v>524</v>
      </c>
      <c r="AM244" s="47">
        <f>+'Ark1'!Q4140</f>
        <v>107</v>
      </c>
      <c r="AN244" s="65">
        <f>+'Ark1'!R4140</f>
        <v>186</v>
      </c>
      <c r="AO244" s="65">
        <f>+'Ark1'!S4140</f>
        <v>185</v>
      </c>
      <c r="AP244" s="101">
        <f>+'Ark1'!T4140</f>
        <v>0.92287082289315026</v>
      </c>
      <c r="AQ244" s="49">
        <f>+'Ark1'!W4140</f>
        <v>48.740540540540529</v>
      </c>
      <c r="AR244" s="49">
        <f>+'Ark1'!AB4140</f>
        <v>6.2668350328883946</v>
      </c>
      <c r="AS244" s="65">
        <f>+'Ark1'!Y4140</f>
        <v>241.43655913978512</v>
      </c>
      <c r="AT244" s="101">
        <f t="shared" si="3"/>
        <v>1.7383177570093458</v>
      </c>
      <c r="AU244" s="39"/>
      <c r="AV244"/>
      <c r="AW244"/>
      <c r="AX244"/>
      <c r="AY244"/>
      <c r="AZ244"/>
      <c r="BA244"/>
      <c r="BB244"/>
      <c r="BC244"/>
      <c r="BD244"/>
    </row>
    <row r="245" spans="35:56">
      <c r="AI245" s="39"/>
      <c r="AJ245" s="47">
        <f>+'Ark1'!C4141</f>
        <v>2011</v>
      </c>
      <c r="AK245" s="47">
        <f>+'Ark1'!N4141</f>
        <v>60</v>
      </c>
      <c r="AL245" s="48" t="s">
        <v>525</v>
      </c>
      <c r="AM245" s="47">
        <f>+'Ark1'!Q4141</f>
        <v>9</v>
      </c>
      <c r="AN245" s="65">
        <f>+'Ark1'!R4141</f>
        <v>11</v>
      </c>
      <c r="AO245" s="65">
        <f>+'Ark1'!S4141</f>
        <v>10</v>
      </c>
      <c r="AP245" s="101">
        <f>+'Ark1'!T4141</f>
        <v>5.6543641410506842E-2</v>
      </c>
      <c r="AQ245" s="49">
        <f>+'Ark1'!W4141</f>
        <v>62.2</v>
      </c>
      <c r="AR245" s="49">
        <f>+'Ark1'!AB4141</f>
        <v>1.8867962264112821</v>
      </c>
      <c r="AS245" s="65">
        <f>+'Ark1'!Y4141</f>
        <v>58.509090909090922</v>
      </c>
      <c r="AT245" s="101">
        <f t="shared" si="3"/>
        <v>1.2222222222222223</v>
      </c>
      <c r="AU245" s="39"/>
      <c r="AV245"/>
      <c r="AW245"/>
      <c r="AX245"/>
      <c r="AY245"/>
      <c r="AZ245"/>
      <c r="BA245"/>
      <c r="BB245"/>
      <c r="BC245"/>
      <c r="BD245"/>
    </row>
    <row r="246" spans="35:56">
      <c r="AI246" s="39"/>
      <c r="AJ246">
        <f>+'Ark1'!C4142</f>
        <v>2011</v>
      </c>
      <c r="AK246">
        <f>+'Ark1'!N4142</f>
        <v>70</v>
      </c>
      <c r="AL246" s="3" t="s">
        <v>509</v>
      </c>
      <c r="AM246">
        <f>+'Ark1'!Q4142</f>
        <v>31</v>
      </c>
      <c r="AN246" s="9">
        <f>+'Ark1'!R4142</f>
        <v>37</v>
      </c>
      <c r="AO246" s="9">
        <f>+'Ark1'!S4142</f>
        <v>35</v>
      </c>
      <c r="AP246" s="96">
        <f>+'Ark1'!T4142</f>
        <v>0.19019224838079568</v>
      </c>
      <c r="AQ246" s="1">
        <f>+'Ark1'!W4142</f>
        <v>62.228571428571406</v>
      </c>
      <c r="AR246" s="1">
        <f>+'Ark1'!AB4142</f>
        <v>1.6576353947840108</v>
      </c>
      <c r="AS246" s="9">
        <f>+'Ark1'!Y4142</f>
        <v>72.756756756756786</v>
      </c>
      <c r="AT246" s="96">
        <f t="shared" si="3"/>
        <v>1.1935483870967742</v>
      </c>
      <c r="AU246" s="39"/>
      <c r="AV246"/>
      <c r="AW246"/>
      <c r="AX246"/>
      <c r="AY246"/>
      <c r="AZ246"/>
      <c r="BA246"/>
      <c r="BB246"/>
      <c r="BC246"/>
      <c r="BD246"/>
    </row>
    <row r="247" spans="35:56">
      <c r="AI247" s="39"/>
      <c r="AJ247">
        <f>+'Ark1'!C4143</f>
        <v>2011</v>
      </c>
      <c r="AK247">
        <f>+'Ark1'!N4143</f>
        <v>80</v>
      </c>
      <c r="AL247" s="3" t="s">
        <v>510</v>
      </c>
      <c r="AM247">
        <f>+'Ark1'!Q4143</f>
        <v>73</v>
      </c>
      <c r="AN247" s="9">
        <f>+'Ark1'!R4143</f>
        <v>130</v>
      </c>
      <c r="AO247" s="9">
        <f>+'Ark1'!S4143</f>
        <v>129</v>
      </c>
      <c r="AP247" s="96">
        <f>+'Ark1'!T4143</f>
        <v>0.66824303485144432</v>
      </c>
      <c r="AQ247" s="1">
        <f>+'Ark1'!W4143</f>
        <v>62.224806201550386</v>
      </c>
      <c r="AR247" s="1">
        <f>+'Ark1'!AB4143</f>
        <v>2.5976743029386298</v>
      </c>
      <c r="AS247" s="9">
        <f>+'Ark1'!Y4143</f>
        <v>84.917692307692349</v>
      </c>
      <c r="AT247" s="96">
        <f t="shared" si="3"/>
        <v>1.7808219178082192</v>
      </c>
      <c r="AU247" s="39"/>
      <c r="AV247"/>
      <c r="AW247"/>
      <c r="AX247"/>
      <c r="AY247"/>
      <c r="AZ247"/>
      <c r="BA247"/>
      <c r="BB247"/>
      <c r="BC247"/>
      <c r="BD247"/>
    </row>
    <row r="248" spans="35:56">
      <c r="AI248" s="39"/>
      <c r="AJ248">
        <f>+'Ark1'!C4144</f>
        <v>2011</v>
      </c>
      <c r="AK248">
        <f>+'Ark1'!N4144</f>
        <v>90</v>
      </c>
      <c r="AL248" s="3" t="s">
        <v>511</v>
      </c>
      <c r="AM248">
        <f>+'Ark1'!Q4144</f>
        <v>151</v>
      </c>
      <c r="AN248" s="9">
        <f>+'Ark1'!R4144</f>
        <v>375</v>
      </c>
      <c r="AO248" s="9">
        <f>+'Ark1'!S4144</f>
        <v>371</v>
      </c>
      <c r="AP248" s="96">
        <f>+'Ark1'!T4144</f>
        <v>1.9276241389945512</v>
      </c>
      <c r="AQ248" s="1">
        <f>+'Ark1'!W4144</f>
        <v>61.733153638814002</v>
      </c>
      <c r="AR248" s="1">
        <f>+'Ark1'!AB4144</f>
        <v>3.1204836734789749</v>
      </c>
      <c r="AS248" s="9">
        <f>+'Ark1'!Y4144</f>
        <v>94.937333333333356</v>
      </c>
      <c r="AT248" s="96">
        <f t="shared" si="3"/>
        <v>2.4834437086092715</v>
      </c>
      <c r="AU248" s="39"/>
      <c r="AV248"/>
      <c r="AW248"/>
      <c r="AX248"/>
      <c r="AY248"/>
      <c r="AZ248"/>
      <c r="BA248"/>
      <c r="BB248"/>
      <c r="BC248"/>
      <c r="BD248"/>
    </row>
    <row r="249" spans="35:56">
      <c r="AI249" s="39"/>
      <c r="AJ249">
        <f>+'Ark1'!C4145</f>
        <v>2011</v>
      </c>
      <c r="AK249">
        <f>+'Ark1'!N4145</f>
        <v>100</v>
      </c>
      <c r="AL249" s="3" t="s">
        <v>486</v>
      </c>
      <c r="AM249">
        <f>+'Ark1'!Q4145</f>
        <v>626</v>
      </c>
      <c r="AN249" s="9">
        <f>+'Ark1'!R4145</f>
        <v>2403</v>
      </c>
      <c r="AO249" s="9">
        <f>+'Ark1'!S4145</f>
        <v>2395</v>
      </c>
      <c r="AP249" s="96">
        <f>+'Ark1'!T4145</f>
        <v>12.35221548267708</v>
      </c>
      <c r="AQ249" s="1">
        <f>+'Ark1'!W4145</f>
        <v>59.685177453027123</v>
      </c>
      <c r="AR249" s="1">
        <f>+'Ark1'!AB4145</f>
        <v>3.5538578408627681</v>
      </c>
      <c r="AS249" s="9">
        <f>+'Ark1'!Y4145</f>
        <v>106.78768206408655</v>
      </c>
      <c r="AT249" s="96">
        <f t="shared" si="3"/>
        <v>3.8386581469648564</v>
      </c>
      <c r="AU249" s="39"/>
      <c r="AV249"/>
      <c r="AW249"/>
      <c r="AX249"/>
      <c r="AY249"/>
      <c r="AZ249"/>
      <c r="BA249"/>
      <c r="BB249"/>
      <c r="BC249"/>
      <c r="BD249"/>
    </row>
    <row r="250" spans="35:56">
      <c r="AI250" s="39"/>
      <c r="AJ250">
        <f>+'Ark1'!C4146</f>
        <v>2011</v>
      </c>
      <c r="AK250">
        <f>+'Ark1'!N4146</f>
        <v>110</v>
      </c>
      <c r="AL250" s="3" t="s">
        <v>512</v>
      </c>
      <c r="AM250">
        <f>+'Ark1'!Q4146</f>
        <v>685</v>
      </c>
      <c r="AN250" s="9">
        <f>+'Ark1'!R4146</f>
        <v>3239</v>
      </c>
      <c r="AO250" s="9">
        <f>+'Ark1'!S4146</f>
        <v>3231</v>
      </c>
      <c r="AP250" s="96">
        <f>+'Ark1'!T4146</f>
        <v>16.649532229875604</v>
      </c>
      <c r="AQ250" s="1">
        <f>+'Ark1'!W4146</f>
        <v>59.420922315072744</v>
      </c>
      <c r="AR250" s="1">
        <f>+'Ark1'!AB4146</f>
        <v>3.5669979476093223</v>
      </c>
      <c r="AS250" s="9">
        <f>+'Ark1'!Y4146</f>
        <v>114.09308428527297</v>
      </c>
      <c r="AT250" s="96">
        <f t="shared" si="3"/>
        <v>4.7284671532846714</v>
      </c>
      <c r="AU250" s="39"/>
      <c r="AV250"/>
      <c r="AW250"/>
      <c r="AX250"/>
      <c r="AY250"/>
      <c r="AZ250"/>
      <c r="BA250"/>
      <c r="BB250"/>
      <c r="BC250"/>
      <c r="BD250"/>
    </row>
    <row r="251" spans="35:56">
      <c r="AI251" s="39"/>
      <c r="AJ251">
        <f>+'Ark1'!C4147</f>
        <v>2011</v>
      </c>
      <c r="AK251">
        <f>+'Ark1'!N4147</f>
        <v>120</v>
      </c>
      <c r="AL251" s="3" t="s">
        <v>513</v>
      </c>
      <c r="AM251">
        <f>+'Ark1'!Q4147</f>
        <v>509</v>
      </c>
      <c r="AN251" s="9">
        <f>+'Ark1'!R4147</f>
        <v>2017</v>
      </c>
      <c r="AO251" s="9">
        <f>+'Ark1'!S4147</f>
        <v>2011</v>
      </c>
      <c r="AP251" s="96">
        <f>+'Ark1'!T4147</f>
        <v>10.368047702272024</v>
      </c>
      <c r="AQ251" s="1">
        <f>+'Ark1'!W4147</f>
        <v>60.195922426653397</v>
      </c>
      <c r="AR251" s="1">
        <f>+'Ark1'!AB4147</f>
        <v>3.4480449107520874</v>
      </c>
      <c r="AS251" s="9">
        <f>+'Ark1'!Y4147</f>
        <v>124.61536936043642</v>
      </c>
      <c r="AT251" s="96">
        <f t="shared" si="3"/>
        <v>3.9626719056974458</v>
      </c>
      <c r="AU251" s="39"/>
      <c r="AV251"/>
      <c r="AW251"/>
      <c r="AX251"/>
      <c r="AY251"/>
      <c r="AZ251"/>
      <c r="BA251"/>
      <c r="BB251"/>
      <c r="BC251"/>
      <c r="BD251"/>
    </row>
    <row r="252" spans="35:56">
      <c r="AI252" s="39"/>
      <c r="AJ252">
        <f>+'Ark1'!C4148</f>
        <v>2011</v>
      </c>
      <c r="AK252">
        <f>+'Ark1'!N4148</f>
        <v>130</v>
      </c>
      <c r="AL252" s="3" t="s">
        <v>514</v>
      </c>
      <c r="AM252">
        <f>+'Ark1'!Q4148</f>
        <v>472</v>
      </c>
      <c r="AN252" s="9">
        <f>+'Ark1'!R4148</f>
        <v>1954</v>
      </c>
      <c r="AO252" s="9">
        <f>+'Ark1'!S4148</f>
        <v>1948</v>
      </c>
      <c r="AP252" s="96">
        <f>+'Ark1'!T4148</f>
        <v>10.04420684692094</v>
      </c>
      <c r="AQ252" s="1">
        <f>+'Ark1'!W4148</f>
        <v>59.951232032854193</v>
      </c>
      <c r="AR252" s="1">
        <f>+'Ark1'!AB4148</f>
        <v>3.6840272805254735</v>
      </c>
      <c r="AS252" s="9">
        <f>+'Ark1'!Y4148</f>
        <v>134.63060388945732</v>
      </c>
      <c r="AT252" s="96">
        <f t="shared" si="3"/>
        <v>4.1398305084745761</v>
      </c>
      <c r="AU252" s="39"/>
      <c r="AV252"/>
      <c r="AW252"/>
      <c r="AX252"/>
      <c r="AY252"/>
      <c r="AZ252"/>
      <c r="BA252"/>
      <c r="BB252"/>
      <c r="BC252"/>
      <c r="BD252"/>
    </row>
    <row r="253" spans="35:56">
      <c r="AI253" s="39"/>
      <c r="AJ253">
        <f>+'Ark1'!C4149</f>
        <v>2011</v>
      </c>
      <c r="AK253">
        <f>+'Ark1'!N4149</f>
        <v>140</v>
      </c>
      <c r="AL253" s="3" t="s">
        <v>515</v>
      </c>
      <c r="AM253">
        <f>+'Ark1'!Q4149</f>
        <v>455</v>
      </c>
      <c r="AN253" s="9">
        <f>+'Ark1'!R4149</f>
        <v>1781</v>
      </c>
      <c r="AO253" s="9">
        <f>+'Ark1'!S4149</f>
        <v>1776</v>
      </c>
      <c r="AP253" s="96">
        <f>+'Ark1'!T4149</f>
        <v>9.1549295774647881</v>
      </c>
      <c r="AQ253" s="1">
        <f>+'Ark1'!W4149</f>
        <v>59.459459459459438</v>
      </c>
      <c r="AR253" s="1">
        <f>+'Ark1'!AB4149</f>
        <v>3.9250495693978689</v>
      </c>
      <c r="AS253" s="9">
        <f>+'Ark1'!Y4149</f>
        <v>144.57417181358815</v>
      </c>
      <c r="AT253" s="96">
        <f t="shared" si="3"/>
        <v>3.9142857142857141</v>
      </c>
      <c r="AU253" s="39"/>
      <c r="AV253"/>
      <c r="AW253"/>
      <c r="AX253"/>
      <c r="AY253"/>
      <c r="AZ253"/>
      <c r="BA253"/>
      <c r="BB253"/>
      <c r="BC253"/>
      <c r="BD253"/>
    </row>
    <row r="254" spans="35:56">
      <c r="AI254" s="39"/>
      <c r="AJ254">
        <f>+'Ark1'!C4150</f>
        <v>2011</v>
      </c>
      <c r="AK254">
        <f>+'Ark1'!N4150</f>
        <v>150</v>
      </c>
      <c r="AL254" s="3" t="s">
        <v>516</v>
      </c>
      <c r="AM254">
        <f>+'Ark1'!Q4150</f>
        <v>429</v>
      </c>
      <c r="AN254" s="9">
        <f>+'Ark1'!R4150</f>
        <v>1681</v>
      </c>
      <c r="AO254" s="9">
        <f>+'Ark1'!S4150</f>
        <v>1678</v>
      </c>
      <c r="AP254" s="96">
        <f>+'Ark1'!T4150</f>
        <v>8.6408964737329086</v>
      </c>
      <c r="AQ254" s="1">
        <f>+'Ark1'!W4150</f>
        <v>59.109058402860562</v>
      </c>
      <c r="AR254" s="1">
        <f>+'Ark1'!AB4150</f>
        <v>3.9987365638955721</v>
      </c>
      <c r="AS254" s="9">
        <f>+'Ark1'!Y4150</f>
        <v>154.73938132064268</v>
      </c>
      <c r="AT254" s="96">
        <f t="shared" si="3"/>
        <v>3.9184149184149186</v>
      </c>
      <c r="AU254" s="39"/>
      <c r="AV254"/>
      <c r="AW254"/>
      <c r="AX254"/>
      <c r="AY254"/>
      <c r="AZ254"/>
      <c r="BA254"/>
      <c r="BB254"/>
      <c r="BC254"/>
      <c r="BD254"/>
    </row>
    <row r="255" spans="35:56">
      <c r="AI255" s="39"/>
      <c r="AJ255">
        <f>+'Ark1'!C4151</f>
        <v>2011</v>
      </c>
      <c r="AK255">
        <f>+'Ark1'!N4151</f>
        <v>160</v>
      </c>
      <c r="AL255" s="3" t="s">
        <v>517</v>
      </c>
      <c r="AM255">
        <f>+'Ark1'!Q4151</f>
        <v>447</v>
      </c>
      <c r="AN255" s="9">
        <f>+'Ark1'!R4151</f>
        <v>1580</v>
      </c>
      <c r="AO255" s="9">
        <f>+'Ark1'!S4151</f>
        <v>1577</v>
      </c>
      <c r="AP255" s="96">
        <f>+'Ark1'!T4151</f>
        <v>8.1217230389637098</v>
      </c>
      <c r="AQ255" s="1">
        <f>+'Ark1'!W4151</f>
        <v>58.638554216867455</v>
      </c>
      <c r="AR255" s="1">
        <f>+'Ark1'!AB4151</f>
        <v>4.188335396647382</v>
      </c>
      <c r="AS255" s="9">
        <f>+'Ark1'!Y4151</f>
        <v>164.70765822784796</v>
      </c>
      <c r="AT255" s="96">
        <f t="shared" si="3"/>
        <v>3.534675615212528</v>
      </c>
      <c r="AU255" s="39"/>
      <c r="AV255"/>
      <c r="AW255"/>
      <c r="AX255"/>
      <c r="AY255"/>
      <c r="AZ255"/>
      <c r="BA255"/>
      <c r="BB255"/>
      <c r="BC255"/>
      <c r="BD255"/>
    </row>
    <row r="256" spans="35:56">
      <c r="AI256" s="39"/>
      <c r="AJ256">
        <f>+'Ark1'!C4152</f>
        <v>2011</v>
      </c>
      <c r="AK256">
        <f>+'Ark1'!N4152</f>
        <v>170</v>
      </c>
      <c r="AL256" s="3" t="s">
        <v>518</v>
      </c>
      <c r="AM256">
        <f>+'Ark1'!Q4152</f>
        <v>407</v>
      </c>
      <c r="AN256" s="9">
        <f>+'Ark1'!R4152</f>
        <v>1301</v>
      </c>
      <c r="AO256" s="9">
        <f>+'Ark1'!S4152</f>
        <v>1300</v>
      </c>
      <c r="AP256" s="96">
        <f>+'Ark1'!T4152</f>
        <v>6.6875706795517651</v>
      </c>
      <c r="AQ256" s="1">
        <f>+'Ark1'!W4152</f>
        <v>57.748461538461555</v>
      </c>
      <c r="AR256" s="1">
        <f>+'Ark1'!AB4152</f>
        <v>4.2501354659928126</v>
      </c>
      <c r="AS256" s="9">
        <f>+'Ark1'!Y4152</f>
        <v>174.7858570330514</v>
      </c>
      <c r="AT256" s="96">
        <f t="shared" si="3"/>
        <v>3.1965601965601964</v>
      </c>
      <c r="AU256" s="39"/>
      <c r="AV256"/>
      <c r="AW256"/>
      <c r="AX256"/>
      <c r="AY256"/>
      <c r="AZ256"/>
      <c r="BA256"/>
      <c r="BB256"/>
      <c r="BC256"/>
      <c r="BD256"/>
    </row>
    <row r="257" spans="35:56">
      <c r="AI257" s="39"/>
      <c r="AJ257">
        <f>+'Ark1'!C4153</f>
        <v>2011</v>
      </c>
      <c r="AK257">
        <f>+'Ark1'!N4153</f>
        <v>180</v>
      </c>
      <c r="AL257" s="3" t="s">
        <v>519</v>
      </c>
      <c r="AM257">
        <f>+'Ark1'!Q4153</f>
        <v>378</v>
      </c>
      <c r="AN257" s="9">
        <f>+'Ark1'!R4153</f>
        <v>1107</v>
      </c>
      <c r="AO257" s="9">
        <f>+'Ark1'!S4153</f>
        <v>1106</v>
      </c>
      <c r="AP257" s="96">
        <f>+'Ark1'!T4153</f>
        <v>5.6903464583119137</v>
      </c>
      <c r="AQ257" s="1">
        <f>+'Ark1'!W4153</f>
        <v>56.964737793851711</v>
      </c>
      <c r="AR257" s="1">
        <f>+'Ark1'!AB4153</f>
        <v>4.4487868161542421</v>
      </c>
      <c r="AS257" s="9">
        <f>+'Ark1'!Y4153</f>
        <v>184.60261969286347</v>
      </c>
      <c r="AT257" s="96">
        <f t="shared" si="3"/>
        <v>2.9285714285714284</v>
      </c>
      <c r="AU257" s="39"/>
      <c r="AV257"/>
      <c r="AW257"/>
      <c r="AX257"/>
      <c r="AY257"/>
      <c r="AZ257"/>
      <c r="BA257"/>
      <c r="BB257"/>
      <c r="BC257"/>
      <c r="BD257"/>
    </row>
    <row r="258" spans="35:56">
      <c r="AI258" s="39"/>
      <c r="AJ258">
        <f>+'Ark1'!C4154</f>
        <v>2011</v>
      </c>
      <c r="AK258">
        <f>+'Ark1'!N4154</f>
        <v>190</v>
      </c>
      <c r="AL258" s="3" t="s">
        <v>520</v>
      </c>
      <c r="AM258">
        <f>+'Ark1'!Q4154</f>
        <v>321</v>
      </c>
      <c r="AN258" s="9">
        <f>+'Ark1'!R4154</f>
        <v>753</v>
      </c>
      <c r="AO258" s="9">
        <f>+'Ark1'!S4154</f>
        <v>751</v>
      </c>
      <c r="AP258" s="96">
        <f>+'Ark1'!T4154</f>
        <v>3.8706692711010593</v>
      </c>
      <c r="AQ258" s="1">
        <f>+'Ark1'!W4154</f>
        <v>55.829560585885488</v>
      </c>
      <c r="AR258" s="1">
        <f>+'Ark1'!AB4154</f>
        <v>4.7350836300969554</v>
      </c>
      <c r="AS258" s="9">
        <f>+'Ark1'!Y4154</f>
        <v>194.00252324037183</v>
      </c>
      <c r="AT258" s="96">
        <f t="shared" si="3"/>
        <v>2.3457943925233646</v>
      </c>
      <c r="AU258" s="39"/>
      <c r="AV258"/>
      <c r="AW258"/>
      <c r="AX258"/>
      <c r="AY258"/>
      <c r="AZ258"/>
      <c r="BA258"/>
      <c r="BB258"/>
      <c r="BC258"/>
      <c r="BD258"/>
    </row>
    <row r="259" spans="35:56">
      <c r="AI259" s="39"/>
      <c r="AJ259">
        <f>+'Ark1'!C4155</f>
        <v>2011</v>
      </c>
      <c r="AK259">
        <f>+'Ark1'!N4155</f>
        <v>200</v>
      </c>
      <c r="AL259" s="3" t="s">
        <v>521</v>
      </c>
      <c r="AM259">
        <f>+'Ark1'!Q4155</f>
        <v>256</v>
      </c>
      <c r="AN259" s="9">
        <f>+'Ark1'!R4155</f>
        <v>493</v>
      </c>
      <c r="AO259" s="9">
        <f>+'Ark1'!S4155</f>
        <v>492</v>
      </c>
      <c r="AP259" s="96">
        <f>+'Ark1'!T4155</f>
        <v>2.5341832013981702</v>
      </c>
      <c r="AQ259" s="1">
        <f>+'Ark1'!W4155</f>
        <v>54.546747967479689</v>
      </c>
      <c r="AR259" s="1">
        <f>+'Ark1'!AB4155</f>
        <v>5.008514051245168</v>
      </c>
      <c r="AS259" s="9">
        <f>+'Ark1'!Y4155</f>
        <v>204.23488843813379</v>
      </c>
      <c r="AT259" s="96">
        <f t="shared" si="3"/>
        <v>1.92578125</v>
      </c>
      <c r="AU259" s="39"/>
      <c r="AV259"/>
      <c r="AW259"/>
      <c r="AX259"/>
      <c r="AY259"/>
      <c r="AZ259"/>
      <c r="BA259"/>
      <c r="BB259"/>
      <c r="BC259"/>
      <c r="BD259"/>
    </row>
    <row r="260" spans="35:56">
      <c r="AI260" s="39"/>
      <c r="AJ260">
        <f>+'Ark1'!C4156</f>
        <v>2011</v>
      </c>
      <c r="AK260">
        <f>+'Ark1'!N4156</f>
        <v>210</v>
      </c>
      <c r="AL260" s="3" t="s">
        <v>522</v>
      </c>
      <c r="AM260">
        <f>+'Ark1'!Q4156</f>
        <v>160</v>
      </c>
      <c r="AN260" s="9">
        <f>+'Ark1'!R4156</f>
        <v>264</v>
      </c>
      <c r="AO260" s="9">
        <f>+'Ark1'!S4156</f>
        <v>264</v>
      </c>
      <c r="AP260" s="96">
        <f>+'Ark1'!T4156</f>
        <v>1.3570473938521641</v>
      </c>
      <c r="AQ260" s="1">
        <f>+'Ark1'!W4156</f>
        <v>52.58333333333335</v>
      </c>
      <c r="AR260" s="1">
        <f>+'Ark1'!AB4156</f>
        <v>5.6327527941854436</v>
      </c>
      <c r="AS260" s="9">
        <f>+'Ark1'!Y4156</f>
        <v>214.36780303030295</v>
      </c>
      <c r="AT260" s="96">
        <f t="shared" si="3"/>
        <v>1.65</v>
      </c>
      <c r="AU260" s="39"/>
      <c r="AV260"/>
      <c r="AW260"/>
      <c r="AX260"/>
      <c r="AY260"/>
      <c r="AZ260"/>
      <c r="BA260"/>
      <c r="BB260"/>
      <c r="BC260"/>
      <c r="BD260"/>
    </row>
    <row r="261" spans="35:56">
      <c r="AI261" s="39"/>
      <c r="AJ261">
        <f>+'Ark1'!C4157</f>
        <v>2011</v>
      </c>
      <c r="AK261">
        <f>+'Ark1'!N4157</f>
        <v>220</v>
      </c>
      <c r="AL261" s="3" t="s">
        <v>523</v>
      </c>
      <c r="AM261">
        <f>+'Ark1'!Q4157</f>
        <v>114</v>
      </c>
      <c r="AN261" s="9">
        <f>+'Ark1'!R4157</f>
        <v>156</v>
      </c>
      <c r="AO261" s="9">
        <f>+'Ark1'!S4157</f>
        <v>156</v>
      </c>
      <c r="AP261" s="96">
        <f>+'Ark1'!T4157</f>
        <v>0.80189164182173311</v>
      </c>
      <c r="AQ261" s="1">
        <f>+'Ark1'!W4157</f>
        <v>51.858974358974365</v>
      </c>
      <c r="AR261" s="1">
        <f>+'Ark1'!AB4157</f>
        <v>6.1074237276519892</v>
      </c>
      <c r="AS261" s="9">
        <f>+'Ark1'!Y4157</f>
        <v>224.26538461538473</v>
      </c>
      <c r="AT261" s="96">
        <f t="shared" si="3"/>
        <v>1.368421052631579</v>
      </c>
      <c r="AU261" s="39"/>
      <c r="AV261"/>
      <c r="AW261"/>
      <c r="AX261"/>
      <c r="AY261"/>
      <c r="AZ261"/>
      <c r="BA261"/>
      <c r="BB261"/>
      <c r="BC261"/>
      <c r="BD261"/>
    </row>
    <row r="262" spans="35:56">
      <c r="AI262" s="39"/>
      <c r="AJ262">
        <f>+'Ark1'!C4158</f>
        <v>2011</v>
      </c>
      <c r="AK262">
        <f>+'Ark1'!N4158</f>
        <v>230</v>
      </c>
      <c r="AL262" s="3" t="s">
        <v>524</v>
      </c>
      <c r="AM262">
        <f>+'Ark1'!Q4158</f>
        <v>101</v>
      </c>
      <c r="AN262" s="9">
        <f>+'Ark1'!R4158</f>
        <v>172</v>
      </c>
      <c r="AO262" s="9">
        <f>+'Ark1'!S4158</f>
        <v>172</v>
      </c>
      <c r="AP262" s="96">
        <f>+'Ark1'!T4158</f>
        <v>0.88413693841883423</v>
      </c>
      <c r="AQ262" s="1">
        <f>+'Ark1'!W4158</f>
        <v>49.16279069767441</v>
      </c>
      <c r="AR262" s="1">
        <f>+'Ark1'!AB4158</f>
        <v>7.3316143485724048</v>
      </c>
      <c r="AS262" s="9">
        <f>+'Ark1'!Y4158</f>
        <v>241.50755813953484</v>
      </c>
      <c r="AT262" s="96">
        <f t="shared" si="3"/>
        <v>1.7029702970297029</v>
      </c>
      <c r="AU262" s="39"/>
      <c r="AV262"/>
      <c r="AW262"/>
      <c r="AX262"/>
      <c r="AY262"/>
      <c r="AZ262"/>
      <c r="BA262"/>
      <c r="BB262"/>
      <c r="BC262"/>
      <c r="BD262"/>
    </row>
    <row r="263" spans="35:56">
      <c r="AI263" s="39"/>
      <c r="AJ263">
        <f>+'Ark1'!C4159</f>
        <v>2010</v>
      </c>
      <c r="AK263">
        <f>+'Ark1'!N4159</f>
        <v>60</v>
      </c>
      <c r="AL263" s="3" t="s">
        <v>525</v>
      </c>
      <c r="AM263">
        <f>+'Ark1'!Q4159</f>
        <v>10</v>
      </c>
      <c r="AN263" s="9">
        <f>+'Ark1'!R4159</f>
        <v>11</v>
      </c>
      <c r="AO263" s="9">
        <f>+'Ark1'!S4159</f>
        <v>9</v>
      </c>
      <c r="AP263" s="96">
        <f>+'Ark1'!T4159</f>
        <v>5.5151667084482318E-2</v>
      </c>
      <c r="AQ263" s="1">
        <f>+'Ark1'!W4159</f>
        <v>59.111111111111121</v>
      </c>
      <c r="AR263" s="1">
        <f>+'Ark1'!AB4159</f>
        <v>3.3811386788228424</v>
      </c>
      <c r="AS263" s="9">
        <f>+'Ark1'!Y4159</f>
        <v>54.345454545454551</v>
      </c>
      <c r="AT263" s="96">
        <f t="shared" si="3"/>
        <v>1.1000000000000001</v>
      </c>
      <c r="AU263" s="39"/>
      <c r="AV263"/>
      <c r="AW263"/>
      <c r="AX263"/>
      <c r="AY263"/>
      <c r="AZ263"/>
      <c r="BA263"/>
      <c r="BB263"/>
      <c r="BC263"/>
      <c r="BD263"/>
    </row>
    <row r="264" spans="35:56">
      <c r="AI264" s="39"/>
      <c r="AJ264" s="47">
        <f>+'Ark1'!C4160</f>
        <v>2010</v>
      </c>
      <c r="AK264" s="47">
        <f>+'Ark1'!N4160</f>
        <v>70</v>
      </c>
      <c r="AL264" s="48" t="s">
        <v>509</v>
      </c>
      <c r="AM264" s="47">
        <f>+'Ark1'!Q4160</f>
        <v>30</v>
      </c>
      <c r="AN264" s="65">
        <f>+'Ark1'!R4160</f>
        <v>46</v>
      </c>
      <c r="AO264" s="65">
        <f>+'Ark1'!S4160</f>
        <v>44</v>
      </c>
      <c r="AP264" s="101">
        <f>+'Ark1'!T4160</f>
        <v>0.23063424417147155</v>
      </c>
      <c r="AQ264" s="49">
        <f>+'Ark1'!W4160</f>
        <v>61.454545454545446</v>
      </c>
      <c r="AR264" s="49">
        <f>+'Ark1'!AB4160</f>
        <v>2.6837435307500819</v>
      </c>
      <c r="AS264" s="65">
        <f>+'Ark1'!Y4160</f>
        <v>72.939130434782598</v>
      </c>
      <c r="AT264" s="101">
        <f t="shared" si="3"/>
        <v>1.5333333333333334</v>
      </c>
      <c r="AU264" s="39"/>
      <c r="AV264"/>
      <c r="AW264"/>
      <c r="AX264"/>
      <c r="AY264"/>
      <c r="AZ264"/>
      <c r="BA264"/>
      <c r="BB264"/>
      <c r="BC264"/>
      <c r="BD264"/>
    </row>
    <row r="265" spans="35:56">
      <c r="AI265" s="39"/>
      <c r="AJ265" s="47">
        <f>+'Ark1'!C4161</f>
        <v>2010</v>
      </c>
      <c r="AK265" s="47">
        <f>+'Ark1'!N4161</f>
        <v>80</v>
      </c>
      <c r="AL265" s="48" t="s">
        <v>510</v>
      </c>
      <c r="AM265" s="47">
        <f>+'Ark1'!Q4161</f>
        <v>70</v>
      </c>
      <c r="AN265" s="65">
        <f>+'Ark1'!R4161</f>
        <v>137</v>
      </c>
      <c r="AO265" s="65">
        <f>+'Ark1'!S4161</f>
        <v>130</v>
      </c>
      <c r="AP265" s="101">
        <f>+'Ark1'!T4161</f>
        <v>0.68688894459764349</v>
      </c>
      <c r="AQ265" s="49">
        <f>+'Ark1'!W4161</f>
        <v>61.746153846153831</v>
      </c>
      <c r="AR265" s="49">
        <f>+'Ark1'!AB4161</f>
        <v>2.7098439877362419</v>
      </c>
      <c r="AS265" s="65">
        <f>+'Ark1'!Y4161</f>
        <v>81.33941605839415</v>
      </c>
      <c r="AT265" s="101">
        <f t="shared" si="3"/>
        <v>1.9571428571428571</v>
      </c>
      <c r="AU265" s="39"/>
      <c r="AV265"/>
      <c r="AW265"/>
      <c r="AX265"/>
      <c r="AY265"/>
      <c r="AZ265"/>
      <c r="BA265"/>
      <c r="BB265"/>
      <c r="BC265"/>
      <c r="BD265"/>
    </row>
    <row r="266" spans="35:56">
      <c r="AI266" s="39"/>
      <c r="AJ266" s="47">
        <f>+'Ark1'!C4162</f>
        <v>2010</v>
      </c>
      <c r="AK266" s="47">
        <f>+'Ark1'!N4162</f>
        <v>90</v>
      </c>
      <c r="AL266" s="48" t="s">
        <v>511</v>
      </c>
      <c r="AM266" s="47">
        <f>+'Ark1'!Q4162</f>
        <v>152</v>
      </c>
      <c r="AN266" s="65">
        <f>+'Ark1'!R4162</f>
        <v>381</v>
      </c>
      <c r="AO266" s="65">
        <f>+'Ark1'!S4162</f>
        <v>366</v>
      </c>
      <c r="AP266" s="101">
        <f>+'Ark1'!T4162</f>
        <v>1.9102531962897973</v>
      </c>
      <c r="AQ266" s="49">
        <f>+'Ark1'!W4162</f>
        <v>61.759562841530062</v>
      </c>
      <c r="AR266" s="49">
        <f>+'Ark1'!AB4162</f>
        <v>2.448843560044184</v>
      </c>
      <c r="AS266" s="65">
        <f>+'Ark1'!Y4162</f>
        <v>92.129133858267679</v>
      </c>
      <c r="AT266" s="101">
        <f t="shared" si="3"/>
        <v>2.5065789473684212</v>
      </c>
      <c r="AU266" s="39"/>
      <c r="AV266"/>
      <c r="AW266"/>
      <c r="AX266"/>
      <c r="AY266"/>
      <c r="AZ266"/>
      <c r="BA266"/>
      <c r="BB266"/>
      <c r="BC266"/>
      <c r="BD266"/>
    </row>
    <row r="267" spans="35:56">
      <c r="AI267" s="39"/>
      <c r="AJ267" s="47">
        <f>+'Ark1'!C4163</f>
        <v>2010</v>
      </c>
      <c r="AK267" s="47">
        <f>+'Ark1'!N4163</f>
        <v>100</v>
      </c>
      <c r="AL267" s="48" t="s">
        <v>486</v>
      </c>
      <c r="AM267" s="47">
        <f>+'Ark1'!Q4163</f>
        <v>604</v>
      </c>
      <c r="AN267" s="65">
        <f>+'Ark1'!R4163</f>
        <v>1949</v>
      </c>
      <c r="AO267" s="65">
        <f>+'Ark1'!S4163</f>
        <v>1933</v>
      </c>
      <c r="AP267" s="101">
        <f>+'Ark1'!T4163</f>
        <v>9.7718726497869124</v>
      </c>
      <c r="AQ267" s="49">
        <f>+'Ark1'!W4163</f>
        <v>59.75012933264356</v>
      </c>
      <c r="AR267" s="49">
        <f>+'Ark1'!AB4163</f>
        <v>3.4061440232197002</v>
      </c>
      <c r="AS267" s="65">
        <f>+'Ark1'!Y4163</f>
        <v>105.95284761416109</v>
      </c>
      <c r="AT267" s="101">
        <f t="shared" si="3"/>
        <v>3.2268211920529803</v>
      </c>
      <c r="AU267" s="39"/>
      <c r="AV267"/>
      <c r="AW267"/>
      <c r="AX267"/>
      <c r="AY267"/>
      <c r="AZ267"/>
      <c r="BA267"/>
      <c r="BB267"/>
      <c r="BC267"/>
      <c r="BD267"/>
    </row>
    <row r="268" spans="35:56">
      <c r="AI268" s="39"/>
      <c r="AJ268" s="47">
        <f>+'Ark1'!C4164</f>
        <v>2010</v>
      </c>
      <c r="AK268" s="47">
        <f>+'Ark1'!N4164</f>
        <v>110</v>
      </c>
      <c r="AL268" s="48" t="s">
        <v>512</v>
      </c>
      <c r="AM268" s="47">
        <f>+'Ark1'!Q4164</f>
        <v>727</v>
      </c>
      <c r="AN268" s="65">
        <f>+'Ark1'!R4164</f>
        <v>3065</v>
      </c>
      <c r="AO268" s="65">
        <f>+'Ark1'!S4164</f>
        <v>3052</v>
      </c>
      <c r="AP268" s="101">
        <f>+'Ark1'!T4164</f>
        <v>15.367259964903488</v>
      </c>
      <c r="AQ268" s="49">
        <f>+'Ark1'!W4164</f>
        <v>59.263106159895145</v>
      </c>
      <c r="AR268" s="49">
        <f>+'Ark1'!AB4164</f>
        <v>3.4565134894126062</v>
      </c>
      <c r="AS268" s="65">
        <f>+'Ark1'!Y4164</f>
        <v>113.98672104404552</v>
      </c>
      <c r="AT268" s="101">
        <f t="shared" ref="AT268:AT331" si="4">+AN268/AM268</f>
        <v>4.2159559834938101</v>
      </c>
      <c r="AU268" s="39"/>
      <c r="AV268"/>
      <c r="AW268"/>
      <c r="AX268"/>
      <c r="AY268"/>
      <c r="AZ268"/>
      <c r="BA268"/>
      <c r="BB268"/>
      <c r="BC268"/>
      <c r="BD268"/>
    </row>
    <row r="269" spans="35:56">
      <c r="AI269" s="39"/>
      <c r="AJ269" s="47">
        <f>+'Ark1'!C4165</f>
        <v>2010</v>
      </c>
      <c r="AK269" s="47">
        <f>+'Ark1'!N4165</f>
        <v>120</v>
      </c>
      <c r="AL269" s="48" t="s">
        <v>513</v>
      </c>
      <c r="AM269" s="47">
        <f>+'Ark1'!Q4165</f>
        <v>541</v>
      </c>
      <c r="AN269" s="65">
        <f>+'Ark1'!R4165</f>
        <v>2228</v>
      </c>
      <c r="AO269" s="65">
        <f>+'Ark1'!S4165</f>
        <v>2224</v>
      </c>
      <c r="AP269" s="101">
        <f>+'Ark1'!T4165</f>
        <v>11.170719478566056</v>
      </c>
      <c r="AQ269" s="49">
        <f>+'Ark1'!W4165</f>
        <v>59.669514388489198</v>
      </c>
      <c r="AR269" s="49">
        <f>+'Ark1'!AB4165</f>
        <v>3.5558299653665193</v>
      </c>
      <c r="AS269" s="65">
        <f>+'Ark1'!Y4165</f>
        <v>124.74407540394982</v>
      </c>
      <c r="AT269" s="101">
        <f t="shared" si="4"/>
        <v>4.1182994454713491</v>
      </c>
      <c r="AU269" s="39"/>
      <c r="AV269"/>
      <c r="AW269"/>
      <c r="AX269"/>
      <c r="AY269"/>
      <c r="AZ269"/>
      <c r="BA269"/>
      <c r="BB269"/>
      <c r="BC269"/>
      <c r="BD269"/>
    </row>
    <row r="270" spans="35:56">
      <c r="AI270" s="39"/>
      <c r="AJ270" s="47">
        <f>+'Ark1'!C4166</f>
        <v>2010</v>
      </c>
      <c r="AK270" s="47">
        <f>+'Ark1'!N4166</f>
        <v>130</v>
      </c>
      <c r="AL270" s="48" t="s">
        <v>514</v>
      </c>
      <c r="AM270" s="47">
        <f>+'Ark1'!Q4166</f>
        <v>530</v>
      </c>
      <c r="AN270" s="65">
        <f>+'Ark1'!R4166</f>
        <v>2105</v>
      </c>
      <c r="AO270" s="65">
        <f>+'Ark1'!S4166</f>
        <v>2098</v>
      </c>
      <c r="AP270" s="101">
        <f>+'Ark1'!T4166</f>
        <v>10.554023564803209</v>
      </c>
      <c r="AQ270" s="49">
        <f>+'Ark1'!W4166</f>
        <v>59.422783603431846</v>
      </c>
      <c r="AR270" s="49">
        <f>+'Ark1'!AB4166</f>
        <v>3.7610967651616489</v>
      </c>
      <c r="AS270" s="65">
        <f>+'Ark1'!Y4166</f>
        <v>134.47942992874104</v>
      </c>
      <c r="AT270" s="101">
        <f t="shared" si="4"/>
        <v>3.9716981132075473</v>
      </c>
      <c r="AU270" s="39"/>
      <c r="AV270"/>
      <c r="AW270"/>
      <c r="AX270"/>
      <c r="AY270"/>
      <c r="AZ270"/>
      <c r="BA270"/>
      <c r="BB270"/>
      <c r="BC270"/>
      <c r="BD270"/>
    </row>
    <row r="271" spans="35:56">
      <c r="AI271" s="39"/>
      <c r="AJ271" s="47">
        <f>+'Ark1'!C4167</f>
        <v>2010</v>
      </c>
      <c r="AK271" s="47">
        <f>+'Ark1'!N4167</f>
        <v>140</v>
      </c>
      <c r="AL271" s="48" t="s">
        <v>515</v>
      </c>
      <c r="AM271" s="47">
        <f>+'Ark1'!Q4167</f>
        <v>525</v>
      </c>
      <c r="AN271" s="65">
        <f>+'Ark1'!R4167</f>
        <v>2050</v>
      </c>
      <c r="AO271" s="65">
        <f>+'Ark1'!S4167</f>
        <v>2048</v>
      </c>
      <c r="AP271" s="101">
        <f>+'Ark1'!T4167</f>
        <v>10.278265229380798</v>
      </c>
      <c r="AQ271" s="49">
        <f>+'Ark1'!W4167</f>
        <v>59.00537109375</v>
      </c>
      <c r="AR271" s="49">
        <f>+'Ark1'!AB4167</f>
        <v>4.0556998927561105</v>
      </c>
      <c r="AS271" s="65">
        <f>+'Ark1'!Y4167</f>
        <v>144.88897560975622</v>
      </c>
      <c r="AT271" s="101">
        <f t="shared" si="4"/>
        <v>3.9047619047619047</v>
      </c>
      <c r="AU271" s="39"/>
      <c r="AV271"/>
      <c r="AW271"/>
      <c r="AX271"/>
      <c r="AY271"/>
      <c r="AZ271"/>
      <c r="BA271"/>
      <c r="BB271"/>
      <c r="BC271"/>
      <c r="BD271"/>
    </row>
    <row r="272" spans="35:56">
      <c r="AI272" s="39"/>
      <c r="AJ272" s="47">
        <f>+'Ark1'!C4168</f>
        <v>2010</v>
      </c>
      <c r="AK272" s="47">
        <f>+'Ark1'!N4168</f>
        <v>150</v>
      </c>
      <c r="AL272" s="48" t="s">
        <v>516</v>
      </c>
      <c r="AM272" s="47">
        <f>+'Ark1'!Q4168</f>
        <v>518</v>
      </c>
      <c r="AN272" s="65">
        <f>+'Ark1'!R4168</f>
        <v>1833</v>
      </c>
      <c r="AO272" s="65">
        <f>+'Ark1'!S4168</f>
        <v>1830</v>
      </c>
      <c r="AP272" s="101">
        <f>+'Ark1'!T4168</f>
        <v>9.190273251441468</v>
      </c>
      <c r="AQ272" s="49">
        <f>+'Ark1'!W4168</f>
        <v>58.545901639344258</v>
      </c>
      <c r="AR272" s="49">
        <f>+'Ark1'!AB4168</f>
        <v>4.2424889760182314</v>
      </c>
      <c r="AS272" s="65">
        <f>+'Ark1'!Y4168</f>
        <v>154.74228041462112</v>
      </c>
      <c r="AT272" s="101">
        <f t="shared" si="4"/>
        <v>3.5386100386100385</v>
      </c>
      <c r="AU272" s="39"/>
      <c r="AV272"/>
      <c r="AW272"/>
      <c r="AX272"/>
      <c r="AY272"/>
      <c r="AZ272"/>
      <c r="BA272"/>
      <c r="BB272"/>
      <c r="BC272"/>
      <c r="BD272"/>
    </row>
    <row r="273" spans="35:56">
      <c r="AI273" s="39"/>
      <c r="AJ273" s="47">
        <f>+'Ark1'!C4169</f>
        <v>2010</v>
      </c>
      <c r="AK273" s="47">
        <f>+'Ark1'!N4169</f>
        <v>160</v>
      </c>
      <c r="AL273" s="48" t="s">
        <v>517</v>
      </c>
      <c r="AM273" s="47">
        <f>+'Ark1'!Q4169</f>
        <v>520</v>
      </c>
      <c r="AN273" s="65">
        <f>+'Ark1'!R4169</f>
        <v>1656</v>
      </c>
      <c r="AO273" s="65">
        <f>+'Ark1'!S4169</f>
        <v>1655</v>
      </c>
      <c r="AP273" s="101">
        <f>+'Ark1'!T4169</f>
        <v>8.3028327901729764</v>
      </c>
      <c r="AQ273" s="49">
        <f>+'Ark1'!W4169</f>
        <v>58.18308157099699</v>
      </c>
      <c r="AR273" s="49">
        <f>+'Ark1'!AB4169</f>
        <v>4.3052364858140759</v>
      </c>
      <c r="AS273" s="65">
        <f>+'Ark1'!Y4169</f>
        <v>164.87445652173946</v>
      </c>
      <c r="AT273" s="101">
        <f t="shared" si="4"/>
        <v>3.1846153846153844</v>
      </c>
      <c r="AU273" s="39"/>
      <c r="AV273"/>
      <c r="AW273"/>
      <c r="AX273"/>
      <c r="AY273"/>
      <c r="AZ273"/>
      <c r="BA273"/>
      <c r="BB273"/>
      <c r="BC273"/>
      <c r="BD273"/>
    </row>
    <row r="274" spans="35:56">
      <c r="AI274" s="39"/>
      <c r="AJ274" s="47">
        <f>+'Ark1'!C4170</f>
        <v>2010</v>
      </c>
      <c r="AK274" s="47">
        <f>+'Ark1'!N4170</f>
        <v>170</v>
      </c>
      <c r="AL274" s="48" t="s">
        <v>518</v>
      </c>
      <c r="AM274" s="47">
        <f>+'Ark1'!Q4170</f>
        <v>479</v>
      </c>
      <c r="AN274" s="65">
        <f>+'Ark1'!R4170</f>
        <v>1342</v>
      </c>
      <c r="AO274" s="65">
        <f>+'Ark1'!S4170</f>
        <v>1338</v>
      </c>
      <c r="AP274" s="101">
        <f>+'Ark1'!T4170</f>
        <v>6.728503384306844</v>
      </c>
      <c r="AQ274" s="49">
        <f>+'Ark1'!W4170</f>
        <v>57.479820627802702</v>
      </c>
      <c r="AR274" s="49">
        <f>+'Ark1'!AB4170</f>
        <v>4.4909770990452493</v>
      </c>
      <c r="AS274" s="65">
        <f>+'Ark1'!Y4170</f>
        <v>174.41177347242919</v>
      </c>
      <c r="AT274" s="101">
        <f t="shared" si="4"/>
        <v>2.8016701461377869</v>
      </c>
      <c r="AU274" s="39"/>
      <c r="AV274"/>
      <c r="AW274"/>
      <c r="AX274"/>
      <c r="AY274"/>
      <c r="AZ274"/>
      <c r="BA274"/>
      <c r="BB274"/>
      <c r="BC274"/>
      <c r="BD274"/>
    </row>
    <row r="275" spans="35:56">
      <c r="AI275" s="39"/>
      <c r="AJ275" s="47">
        <f>+'Ark1'!C4171</f>
        <v>2010</v>
      </c>
      <c r="AK275" s="47">
        <f>+'Ark1'!N4171</f>
        <v>180</v>
      </c>
      <c r="AL275" s="48" t="s">
        <v>519</v>
      </c>
      <c r="AM275" s="47">
        <f>+'Ark1'!Q4171</f>
        <v>437</v>
      </c>
      <c r="AN275" s="65">
        <f>+'Ark1'!R4171</f>
        <v>1092</v>
      </c>
      <c r="AO275" s="65">
        <f>+'Ark1'!S4171</f>
        <v>1092</v>
      </c>
      <c r="AP275" s="101">
        <f>+'Ark1'!T4171</f>
        <v>5.4750564051140636</v>
      </c>
      <c r="AQ275" s="49">
        <f>+'Ark1'!W4171</f>
        <v>56.281135531135554</v>
      </c>
      <c r="AR275" s="49">
        <f>+'Ark1'!AB4171</f>
        <v>4.7000400777596418</v>
      </c>
      <c r="AS275" s="65">
        <f>+'Ark1'!Y4171</f>
        <v>184.84752747252716</v>
      </c>
      <c r="AT275" s="101">
        <f t="shared" si="4"/>
        <v>2.4988558352402745</v>
      </c>
      <c r="AU275" s="39"/>
      <c r="AV275"/>
      <c r="AW275"/>
      <c r="AX275"/>
      <c r="AY275"/>
      <c r="AZ275"/>
      <c r="BA275"/>
      <c r="BB275"/>
      <c r="BC275"/>
      <c r="BD275"/>
    </row>
    <row r="276" spans="35:56">
      <c r="AI276" s="39"/>
      <c r="AJ276" s="47">
        <f>+'Ark1'!C4172</f>
        <v>2010</v>
      </c>
      <c r="AK276" s="47">
        <f>+'Ark1'!N4172</f>
        <v>190</v>
      </c>
      <c r="AL276" s="48" t="s">
        <v>520</v>
      </c>
      <c r="AM276" s="47">
        <f>+'Ark1'!Q4172</f>
        <v>385</v>
      </c>
      <c r="AN276" s="65">
        <f>+'Ark1'!R4172</f>
        <v>859</v>
      </c>
      <c r="AO276" s="65">
        <f>+'Ark1'!S4172</f>
        <v>859</v>
      </c>
      <c r="AP276" s="101">
        <f>+'Ark1'!T4172</f>
        <v>4.3068438205063933</v>
      </c>
      <c r="AQ276" s="49">
        <f>+'Ark1'!W4172</f>
        <v>54.864959254947593</v>
      </c>
      <c r="AR276" s="49">
        <f>+'Ark1'!AB4172</f>
        <v>5.165743623809731</v>
      </c>
      <c r="AS276" s="65">
        <f>+'Ark1'!Y4172</f>
        <v>194.73329452852167</v>
      </c>
      <c r="AT276" s="101">
        <f t="shared" si="4"/>
        <v>2.2311688311688314</v>
      </c>
      <c r="AU276" s="39"/>
      <c r="AV276"/>
      <c r="AW276"/>
      <c r="AX276"/>
      <c r="AY276"/>
      <c r="AZ276"/>
      <c r="BA276"/>
      <c r="BB276"/>
      <c r="BC276"/>
      <c r="BD276"/>
    </row>
    <row r="277" spans="35:56">
      <c r="AI277" s="39"/>
      <c r="AJ277" s="47">
        <f>+'Ark1'!C4173</f>
        <v>2010</v>
      </c>
      <c r="AK277" s="47">
        <f>+'Ark1'!N4173</f>
        <v>200</v>
      </c>
      <c r="AL277" s="48" t="s">
        <v>521</v>
      </c>
      <c r="AM277" s="47">
        <f>+'Ark1'!Q4173</f>
        <v>319</v>
      </c>
      <c r="AN277" s="65">
        <f>+'Ark1'!R4173</f>
        <v>551</v>
      </c>
      <c r="AO277" s="65">
        <f>+'Ark1'!S4173</f>
        <v>551</v>
      </c>
      <c r="AP277" s="101">
        <f>+'Ark1'!T4173</f>
        <v>2.762597142140887</v>
      </c>
      <c r="AQ277" s="49">
        <f>+'Ark1'!W4173</f>
        <v>53.362976406533583</v>
      </c>
      <c r="AR277" s="49">
        <f>+'Ark1'!AB4173</f>
        <v>5.460201614164081</v>
      </c>
      <c r="AS277" s="65">
        <f>+'Ark1'!Y4173</f>
        <v>204.61705989110715</v>
      </c>
      <c r="AT277" s="101">
        <f t="shared" si="4"/>
        <v>1.7272727272727273</v>
      </c>
      <c r="AU277" s="39"/>
      <c r="AV277"/>
      <c r="AW277"/>
      <c r="AX277"/>
      <c r="AY277"/>
      <c r="AZ277"/>
      <c r="BA277"/>
      <c r="BB277"/>
      <c r="BC277"/>
      <c r="BD277"/>
    </row>
    <row r="278" spans="35:56">
      <c r="AI278" s="39"/>
      <c r="AJ278" s="47">
        <f>+'Ark1'!C4174</f>
        <v>2010</v>
      </c>
      <c r="AK278" s="47">
        <f>+'Ark1'!N4174</f>
        <v>210</v>
      </c>
      <c r="AL278" s="48" t="s">
        <v>522</v>
      </c>
      <c r="AM278" s="47">
        <f>+'Ark1'!Q4174</f>
        <v>205</v>
      </c>
      <c r="AN278" s="65">
        <f>+'Ark1'!R4174</f>
        <v>324</v>
      </c>
      <c r="AO278" s="65">
        <f>+'Ark1'!S4174</f>
        <v>324</v>
      </c>
      <c r="AP278" s="101">
        <f>+'Ark1'!T4174</f>
        <v>1.6244672850338429</v>
      </c>
      <c r="AQ278" s="49">
        <f>+'Ark1'!W4174</f>
        <v>52.003086419753089</v>
      </c>
      <c r="AR278" s="49">
        <f>+'Ark1'!AB4174</f>
        <v>5.559719804196388</v>
      </c>
      <c r="AS278" s="65">
        <f>+'Ark1'!Y4174</f>
        <v>214.64382716049371</v>
      </c>
      <c r="AT278" s="101">
        <f t="shared" si="4"/>
        <v>1.5804878048780489</v>
      </c>
      <c r="AU278" s="39"/>
      <c r="AV278"/>
      <c r="AW278"/>
      <c r="AX278"/>
      <c r="AY278"/>
      <c r="AZ278"/>
      <c r="BA278"/>
      <c r="BB278"/>
      <c r="BC278"/>
      <c r="BD278"/>
    </row>
    <row r="279" spans="35:56">
      <c r="AI279" s="39"/>
      <c r="AJ279" s="47">
        <f>+'Ark1'!C4175</f>
        <v>2010</v>
      </c>
      <c r="AK279" s="47">
        <f>+'Ark1'!N4175</f>
        <v>220</v>
      </c>
      <c r="AL279" s="48" t="s">
        <v>523</v>
      </c>
      <c r="AM279" s="47">
        <f>+'Ark1'!Q4175</f>
        <v>122</v>
      </c>
      <c r="AN279" s="65">
        <f>+'Ark1'!R4175</f>
        <v>160</v>
      </c>
      <c r="AO279" s="65">
        <f>+'Ark1'!S4175</f>
        <v>160</v>
      </c>
      <c r="AP279" s="101">
        <f>+'Ark1'!T4175</f>
        <v>0.80220606668337935</v>
      </c>
      <c r="AQ279" s="49">
        <f>+'Ark1'!W4175</f>
        <v>50.856250000000003</v>
      </c>
      <c r="AR279" s="49">
        <f>+'Ark1'!AB4175</f>
        <v>6.1935923289719215</v>
      </c>
      <c r="AS279" s="65">
        <f>+'Ark1'!Y4175</f>
        <v>224.74999999999997</v>
      </c>
      <c r="AT279" s="101">
        <f t="shared" si="4"/>
        <v>1.3114754098360655</v>
      </c>
      <c r="AU279" s="39"/>
      <c r="AV279"/>
      <c r="AW279"/>
      <c r="AX279"/>
      <c r="AY279"/>
      <c r="AZ279"/>
      <c r="BA279"/>
      <c r="BB279"/>
      <c r="BC279"/>
      <c r="BD279"/>
    </row>
    <row r="280" spans="35:56">
      <c r="AI280" s="39"/>
      <c r="AJ280" s="47">
        <f>+'Ark1'!C4176</f>
        <v>2010</v>
      </c>
      <c r="AK280" s="47">
        <f>+'Ark1'!N4176</f>
        <v>230</v>
      </c>
      <c r="AL280" s="48" t="s">
        <v>524</v>
      </c>
      <c r="AM280" s="47">
        <f>+'Ark1'!Q4176</f>
        <v>100</v>
      </c>
      <c r="AN280" s="65">
        <f>+'Ark1'!R4176</f>
        <v>156</v>
      </c>
      <c r="AO280" s="65">
        <f>+'Ark1'!S4176</f>
        <v>156</v>
      </c>
      <c r="AP280" s="101">
        <f>+'Ark1'!T4176</f>
        <v>0.78215091501629508</v>
      </c>
      <c r="AQ280" s="49">
        <f>+'Ark1'!W4176</f>
        <v>46.544871794871803</v>
      </c>
      <c r="AR280" s="49">
        <f>+'Ark1'!AB4176</f>
        <v>6.3884340089045137</v>
      </c>
      <c r="AS280" s="65">
        <f>+'Ark1'!Y4176</f>
        <v>241.74166666666673</v>
      </c>
      <c r="AT280" s="101">
        <f t="shared" si="4"/>
        <v>1.56</v>
      </c>
      <c r="AU280" s="39"/>
      <c r="AV280"/>
      <c r="AW280"/>
      <c r="AX280"/>
      <c r="AY280"/>
      <c r="AZ280"/>
      <c r="BA280"/>
      <c r="BB280"/>
      <c r="BC280"/>
      <c r="BD280"/>
    </row>
    <row r="281" spans="35:56">
      <c r="AI281" s="39"/>
      <c r="AJ281" s="47">
        <f>+'Ark1'!C4177</f>
        <v>2009</v>
      </c>
      <c r="AK281" s="47">
        <f>+'Ark1'!N4177</f>
        <v>60</v>
      </c>
      <c r="AL281" s="48" t="s">
        <v>525</v>
      </c>
      <c r="AM281" s="47">
        <f>+'Ark1'!Q4177</f>
        <v>2</v>
      </c>
      <c r="AN281" s="65">
        <f>+'Ark1'!R4177</f>
        <v>3</v>
      </c>
      <c r="AO281" s="65">
        <f>+'Ark1'!S4177</f>
        <v>2</v>
      </c>
      <c r="AP281" s="101">
        <f>+'Ark1'!T4177</f>
        <v>1.4747087450228576E-2</v>
      </c>
      <c r="AQ281" s="49">
        <f>+'Ark1'!W4177</f>
        <v>61.5</v>
      </c>
      <c r="AR281" s="49">
        <f>+'Ark1'!AB4177</f>
        <v>2.5</v>
      </c>
      <c r="AS281" s="65">
        <f>+'Ark1'!Y4177</f>
        <v>43.866666666666681</v>
      </c>
      <c r="AT281" s="101">
        <f t="shared" si="4"/>
        <v>1.5</v>
      </c>
      <c r="AU281" s="39"/>
      <c r="AV281"/>
      <c r="AW281"/>
      <c r="AX281"/>
      <c r="AY281"/>
      <c r="AZ281"/>
      <c r="BA281"/>
      <c r="BB281"/>
      <c r="BC281"/>
      <c r="BD281"/>
    </row>
    <row r="282" spans="35:56">
      <c r="AI282" s="39"/>
      <c r="AJ282">
        <f>+'Ark1'!C4178</f>
        <v>2009</v>
      </c>
      <c r="AK282">
        <f>+'Ark1'!N4178</f>
        <v>70</v>
      </c>
      <c r="AL282" s="3" t="s">
        <v>509</v>
      </c>
      <c r="AM282">
        <f>+'Ark1'!Q4178</f>
        <v>24</v>
      </c>
      <c r="AN282" s="9">
        <f>+'Ark1'!R4178</f>
        <v>30</v>
      </c>
      <c r="AO282" s="9">
        <f>+'Ark1'!S4178</f>
        <v>29</v>
      </c>
      <c r="AP282" s="96">
        <f>+'Ark1'!T4178</f>
        <v>0.14747087450228577</v>
      </c>
      <c r="AQ282" s="1">
        <f>+'Ark1'!W4178</f>
        <v>59.793103448275858</v>
      </c>
      <c r="AR282" s="1">
        <f>+'Ark1'!AB4178</f>
        <v>3.8090573577744391</v>
      </c>
      <c r="AS282" s="9">
        <f>+'Ark1'!Y4178</f>
        <v>73.476666666666659</v>
      </c>
      <c r="AT282" s="96">
        <f t="shared" si="4"/>
        <v>1.25</v>
      </c>
      <c r="AU282" s="39"/>
      <c r="AV282"/>
      <c r="AW282"/>
      <c r="AX282"/>
      <c r="AY282"/>
      <c r="AZ282"/>
      <c r="BA282"/>
      <c r="BB282"/>
      <c r="BC282"/>
      <c r="BD282"/>
    </row>
    <row r="283" spans="35:56">
      <c r="AI283" s="39"/>
      <c r="AJ283">
        <f>+'Ark1'!C4179</f>
        <v>2009</v>
      </c>
      <c r="AK283">
        <f>+'Ark1'!N4179</f>
        <v>80</v>
      </c>
      <c r="AL283" s="3" t="s">
        <v>510</v>
      </c>
      <c r="AM283">
        <f>+'Ark1'!Q4179</f>
        <v>70</v>
      </c>
      <c r="AN283" s="9">
        <f>+'Ark1'!R4179</f>
        <v>128</v>
      </c>
      <c r="AO283" s="9">
        <f>+'Ark1'!S4179</f>
        <v>125</v>
      </c>
      <c r="AP283" s="96">
        <f>+'Ark1'!T4179</f>
        <v>0.62920906454308612</v>
      </c>
      <c r="AQ283" s="1">
        <f>+'Ark1'!W4179</f>
        <v>60.832000000000015</v>
      </c>
      <c r="AR283" s="1">
        <f>+'Ark1'!AB4179</f>
        <v>3.4542402927416718</v>
      </c>
      <c r="AS283" s="9">
        <f>+'Ark1'!Y4179</f>
        <v>84.41640624999998</v>
      </c>
      <c r="AT283" s="96">
        <f t="shared" si="4"/>
        <v>1.8285714285714285</v>
      </c>
      <c r="AU283" s="39"/>
      <c r="AV283"/>
      <c r="AW283"/>
      <c r="AX283"/>
      <c r="AY283"/>
      <c r="AZ283"/>
      <c r="BA283"/>
      <c r="BB283"/>
      <c r="BC283"/>
      <c r="BD283"/>
    </row>
    <row r="284" spans="35:56">
      <c r="AI284" s="39"/>
      <c r="AJ284">
        <f>+'Ark1'!C4180</f>
        <v>2009</v>
      </c>
      <c r="AK284">
        <f>+'Ark1'!N4180</f>
        <v>90</v>
      </c>
      <c r="AL284" s="3" t="s">
        <v>511</v>
      </c>
      <c r="AM284">
        <f>+'Ark1'!Q4180</f>
        <v>189</v>
      </c>
      <c r="AN284" s="9">
        <f>+'Ark1'!R4180</f>
        <v>388</v>
      </c>
      <c r="AO284" s="9">
        <f>+'Ark1'!S4180</f>
        <v>374</v>
      </c>
      <c r="AP284" s="96">
        <f>+'Ark1'!T4180</f>
        <v>1.9072899768962297</v>
      </c>
      <c r="AQ284" s="1">
        <f>+'Ark1'!W4180</f>
        <v>60.382352941176485</v>
      </c>
      <c r="AR284" s="1">
        <f>+'Ark1'!AB4180</f>
        <v>3.2916697359901854</v>
      </c>
      <c r="AS284" s="9">
        <f>+'Ark1'!Y4180</f>
        <v>92.513659793814426</v>
      </c>
      <c r="AT284" s="96">
        <f t="shared" si="4"/>
        <v>2.052910052910053</v>
      </c>
      <c r="AU284" s="39"/>
      <c r="AV284"/>
      <c r="AW284"/>
      <c r="AX284"/>
      <c r="AY284"/>
      <c r="AZ284"/>
      <c r="BA284"/>
      <c r="BB284"/>
      <c r="BC284"/>
      <c r="BD284"/>
    </row>
    <row r="285" spans="35:56">
      <c r="AI285" s="39"/>
      <c r="AJ285">
        <f>+'Ark1'!C4181</f>
        <v>2009</v>
      </c>
      <c r="AK285">
        <f>+'Ark1'!N4181</f>
        <v>100</v>
      </c>
      <c r="AL285" s="3" t="s">
        <v>486</v>
      </c>
      <c r="AM285">
        <f>+'Ark1'!Q4181</f>
        <v>583</v>
      </c>
      <c r="AN285" s="9">
        <f>+'Ark1'!R4181</f>
        <v>1763</v>
      </c>
      <c r="AO285" s="9">
        <f>+'Ark1'!S4181</f>
        <v>1754</v>
      </c>
      <c r="AP285" s="96">
        <f>+'Ark1'!T4181</f>
        <v>8.6663717249176617</v>
      </c>
      <c r="AQ285" s="1">
        <f>+'Ark1'!W4181</f>
        <v>58.490877993158485</v>
      </c>
      <c r="AR285" s="1">
        <f>+'Ark1'!AB4181</f>
        <v>3.4003449124042393</v>
      </c>
      <c r="AS285" s="9">
        <f>+'Ark1'!Y4181</f>
        <v>106.34906409529216</v>
      </c>
      <c r="AT285" s="96">
        <f t="shared" si="4"/>
        <v>3.0240137221269299</v>
      </c>
      <c r="AU285" s="39"/>
      <c r="AV285"/>
      <c r="AW285"/>
      <c r="AX285"/>
      <c r="AY285"/>
      <c r="AZ285"/>
      <c r="BA285"/>
      <c r="BB285"/>
      <c r="BC285"/>
      <c r="BD285"/>
    </row>
    <row r="286" spans="35:56">
      <c r="AI286" s="39"/>
      <c r="AJ286">
        <f>+'Ark1'!C4182</f>
        <v>2009</v>
      </c>
      <c r="AK286">
        <f>+'Ark1'!N4182</f>
        <v>110</v>
      </c>
      <c r="AL286" s="3" t="s">
        <v>512</v>
      </c>
      <c r="AM286">
        <f>+'Ark1'!Q4182</f>
        <v>697</v>
      </c>
      <c r="AN286" s="9">
        <f>+'Ark1'!R4182</f>
        <v>3273</v>
      </c>
      <c r="AO286" s="9">
        <f>+'Ark1'!S4182</f>
        <v>3259</v>
      </c>
      <c r="AP286" s="96">
        <f>+'Ark1'!T4182</f>
        <v>16.089072408199385</v>
      </c>
      <c r="AQ286" s="1">
        <f>+'Ark1'!W4182</f>
        <v>57.827554464559682</v>
      </c>
      <c r="AR286" s="1">
        <f>+'Ark1'!AB4182</f>
        <v>3.5208180941198313</v>
      </c>
      <c r="AS286" s="9">
        <f>+'Ark1'!Y4182</f>
        <v>114.35322334249922</v>
      </c>
      <c r="AT286" s="96">
        <f t="shared" si="4"/>
        <v>4.6958393113342902</v>
      </c>
      <c r="AU286" s="39"/>
      <c r="AV286"/>
      <c r="AW286"/>
      <c r="AX286"/>
      <c r="AY286"/>
      <c r="AZ286"/>
      <c r="BA286"/>
      <c r="BB286"/>
      <c r="BC286"/>
      <c r="BD286"/>
    </row>
    <row r="287" spans="35:56">
      <c r="AI287" s="39"/>
      <c r="AJ287">
        <f>+'Ark1'!C4183</f>
        <v>2009</v>
      </c>
      <c r="AK287">
        <f>+'Ark1'!N4183</f>
        <v>120</v>
      </c>
      <c r="AL287" s="3" t="s">
        <v>513</v>
      </c>
      <c r="AM287">
        <f>+'Ark1'!Q4183</f>
        <v>565</v>
      </c>
      <c r="AN287" s="9">
        <f>+'Ark1'!R4183</f>
        <v>2618</v>
      </c>
      <c r="AO287" s="9">
        <f>+'Ark1'!S4183</f>
        <v>2614</v>
      </c>
      <c r="AP287" s="96">
        <f>+'Ark1'!T4183</f>
        <v>12.869291648232805</v>
      </c>
      <c r="AQ287" s="1">
        <f>+'Ark1'!W4183</f>
        <v>57.859602142310642</v>
      </c>
      <c r="AR287" s="1">
        <f>+'Ark1'!AB4183</f>
        <v>3.7703527760596462</v>
      </c>
      <c r="AS287" s="9">
        <f>+'Ark1'!Y4183</f>
        <v>124.7064935064934</v>
      </c>
      <c r="AT287" s="96">
        <f t="shared" si="4"/>
        <v>4.633628318584071</v>
      </c>
      <c r="AU287" s="39"/>
      <c r="AV287"/>
      <c r="AW287"/>
      <c r="AX287"/>
      <c r="AY287"/>
      <c r="AZ287"/>
      <c r="BA287"/>
      <c r="BB287"/>
      <c r="BC287"/>
      <c r="BD287"/>
    </row>
    <row r="288" spans="35:56">
      <c r="AI288" s="39"/>
      <c r="AJ288">
        <f>+'Ark1'!C4184</f>
        <v>2009</v>
      </c>
      <c r="AK288">
        <f>+'Ark1'!N4184</f>
        <v>130</v>
      </c>
      <c r="AL288" s="3" t="s">
        <v>514</v>
      </c>
      <c r="AM288">
        <f>+'Ark1'!Q4184</f>
        <v>545</v>
      </c>
      <c r="AN288" s="9">
        <f>+'Ark1'!R4184</f>
        <v>2111</v>
      </c>
      <c r="AO288" s="9">
        <f>+'Ark1'!S4184</f>
        <v>2106</v>
      </c>
      <c r="AP288" s="96">
        <f>+'Ark1'!T4184</f>
        <v>10.377033869144178</v>
      </c>
      <c r="AQ288" s="1">
        <f>+'Ark1'!W4184</f>
        <v>57.829534662868006</v>
      </c>
      <c r="AR288" s="1">
        <f>+'Ark1'!AB4184</f>
        <v>3.9606206732965088</v>
      </c>
      <c r="AS288" s="9">
        <f>+'Ark1'!Y4184</f>
        <v>134.66252960682141</v>
      </c>
      <c r="AT288" s="96">
        <f t="shared" si="4"/>
        <v>3.8733944954128439</v>
      </c>
      <c r="AU288" s="39"/>
      <c r="AV288"/>
      <c r="AW288"/>
      <c r="AX288"/>
      <c r="AY288"/>
      <c r="AZ288"/>
      <c r="BA288"/>
      <c r="BB288"/>
      <c r="BC288"/>
      <c r="BD288"/>
    </row>
    <row r="289" spans="35:56">
      <c r="AI289" s="39"/>
      <c r="AJ289">
        <f>+'Ark1'!C4185</f>
        <v>2009</v>
      </c>
      <c r="AK289">
        <f>+'Ark1'!N4185</f>
        <v>140</v>
      </c>
      <c r="AL289" s="3" t="s">
        <v>515</v>
      </c>
      <c r="AM289">
        <f>+'Ark1'!Q4185</f>
        <v>537</v>
      </c>
      <c r="AN289" s="9">
        <f>+'Ark1'!R4185</f>
        <v>1930</v>
      </c>
      <c r="AO289" s="9">
        <f>+'Ark1'!S4185</f>
        <v>1922</v>
      </c>
      <c r="AP289" s="96">
        <f>+'Ark1'!T4185</f>
        <v>9.4872929263137191</v>
      </c>
      <c r="AQ289" s="1">
        <f>+'Ark1'!W4185</f>
        <v>57.627991675338194</v>
      </c>
      <c r="AR289" s="1">
        <f>+'Ark1'!AB4185</f>
        <v>4.1593527652183404</v>
      </c>
      <c r="AS289" s="9">
        <f>+'Ark1'!Y4185</f>
        <v>144.3567357512953</v>
      </c>
      <c r="AT289" s="96">
        <f t="shared" si="4"/>
        <v>3.5940409683426444</v>
      </c>
      <c r="AU289" s="39"/>
      <c r="AV289"/>
      <c r="AW289"/>
      <c r="AX289"/>
      <c r="AY289"/>
      <c r="AZ289"/>
      <c r="BA289"/>
      <c r="BB289"/>
      <c r="BC289"/>
      <c r="BD289"/>
    </row>
    <row r="290" spans="35:56">
      <c r="AI290" s="39"/>
      <c r="AJ290">
        <f>+'Ark1'!C4186</f>
        <v>2009</v>
      </c>
      <c r="AK290">
        <f>+'Ark1'!N4186</f>
        <v>150</v>
      </c>
      <c r="AL290" s="3" t="s">
        <v>516</v>
      </c>
      <c r="AM290">
        <f>+'Ark1'!Q4186</f>
        <v>542</v>
      </c>
      <c r="AN290" s="9">
        <f>+'Ark1'!R4186</f>
        <v>1759</v>
      </c>
      <c r="AO290" s="9">
        <f>+'Ark1'!S4186</f>
        <v>1755</v>
      </c>
      <c r="AP290" s="96">
        <f>+'Ark1'!T4186</f>
        <v>8.6467089416506902</v>
      </c>
      <c r="AQ290" s="1">
        <f>+'Ark1'!W4186</f>
        <v>57.336182336182354</v>
      </c>
      <c r="AR290" s="1">
        <f>+'Ark1'!AB4186</f>
        <v>4.2368383378005596</v>
      </c>
      <c r="AS290" s="9">
        <f>+'Ark1'!Y4186</f>
        <v>154.53740761796485</v>
      </c>
      <c r="AT290" s="96">
        <f t="shared" si="4"/>
        <v>3.2453874538745389</v>
      </c>
      <c r="AU290" s="39"/>
      <c r="AV290"/>
      <c r="AW290"/>
      <c r="AX290"/>
      <c r="AY290"/>
      <c r="AZ290"/>
      <c r="BA290"/>
      <c r="BB290"/>
      <c r="BC290"/>
      <c r="BD290"/>
    </row>
    <row r="291" spans="35:56">
      <c r="AI291" s="39"/>
      <c r="AJ291">
        <f>+'Ark1'!C4187</f>
        <v>2009</v>
      </c>
      <c r="AK291">
        <f>+'Ark1'!N4187</f>
        <v>160</v>
      </c>
      <c r="AL291" s="3" t="s">
        <v>517</v>
      </c>
      <c r="AM291">
        <f>+'Ark1'!Q4187</f>
        <v>519</v>
      </c>
      <c r="AN291" s="9">
        <f>+'Ark1'!R4187</f>
        <v>1653</v>
      </c>
      <c r="AO291" s="9">
        <f>+'Ark1'!S4187</f>
        <v>1650</v>
      </c>
      <c r="AP291" s="96">
        <f>+'Ark1'!T4187</f>
        <v>8.1256451850759497</v>
      </c>
      <c r="AQ291" s="1">
        <f>+'Ark1'!W4187</f>
        <v>56.643636363636361</v>
      </c>
      <c r="AR291" s="1">
        <f>+'Ark1'!AB4187</f>
        <v>4.3448651812830814</v>
      </c>
      <c r="AS291" s="9">
        <f>+'Ark1'!Y4187</f>
        <v>164.74767090139142</v>
      </c>
      <c r="AT291" s="96">
        <f t="shared" si="4"/>
        <v>3.1849710982658959</v>
      </c>
      <c r="AU291" s="39"/>
      <c r="AV291"/>
      <c r="AW291"/>
      <c r="AX291"/>
      <c r="AY291"/>
      <c r="AZ291"/>
      <c r="BA291"/>
      <c r="BB291"/>
      <c r="BC291"/>
      <c r="BD291"/>
    </row>
    <row r="292" spans="35:56">
      <c r="AI292" s="39"/>
      <c r="AJ292">
        <f>+'Ark1'!C4188</f>
        <v>2009</v>
      </c>
      <c r="AK292">
        <f>+'Ark1'!N4188</f>
        <v>170</v>
      </c>
      <c r="AL292" s="3" t="s">
        <v>518</v>
      </c>
      <c r="AM292">
        <f>+'Ark1'!Q4188</f>
        <v>494</v>
      </c>
      <c r="AN292" s="9">
        <f>+'Ark1'!R4188</f>
        <v>1356</v>
      </c>
      <c r="AO292" s="9">
        <f>+'Ark1'!S4188</f>
        <v>1354</v>
      </c>
      <c r="AP292" s="96">
        <f>+'Ark1'!T4188</f>
        <v>6.6656835275033188</v>
      </c>
      <c r="AQ292" s="1">
        <f>+'Ark1'!W4188</f>
        <v>56.00221565731168</v>
      </c>
      <c r="AR292" s="1">
        <f>+'Ark1'!AB4188</f>
        <v>4.4983989727832467</v>
      </c>
      <c r="AS292" s="9">
        <f>+'Ark1'!Y4188</f>
        <v>174.79579646017697</v>
      </c>
      <c r="AT292" s="96">
        <f t="shared" si="4"/>
        <v>2.7449392712550607</v>
      </c>
      <c r="AU292" s="39"/>
      <c r="AV292"/>
      <c r="AW292"/>
      <c r="AX292"/>
      <c r="AY292"/>
      <c r="AZ292"/>
      <c r="BA292"/>
      <c r="BB292"/>
      <c r="BC292"/>
      <c r="BD292"/>
    </row>
    <row r="293" spans="35:56">
      <c r="AI293" s="39"/>
      <c r="AJ293">
        <f>+'Ark1'!C4189</f>
        <v>2009</v>
      </c>
      <c r="AK293">
        <f>+'Ark1'!N4189</f>
        <v>180</v>
      </c>
      <c r="AL293" s="3" t="s">
        <v>519</v>
      </c>
      <c r="AM293">
        <f>+'Ark1'!Q4189</f>
        <v>479</v>
      </c>
      <c r="AN293" s="9">
        <f>+'Ark1'!R4189</f>
        <v>1171</v>
      </c>
      <c r="AO293" s="9">
        <f>+'Ark1'!S4189</f>
        <v>1169</v>
      </c>
      <c r="AP293" s="96">
        <f>+'Ark1'!T4189</f>
        <v>5.7562798014058894</v>
      </c>
      <c r="AQ293" s="1">
        <f>+'Ark1'!W4189</f>
        <v>54.569717707442258</v>
      </c>
      <c r="AR293" s="1">
        <f>+'Ark1'!AB4189</f>
        <v>4.7262592075054242</v>
      </c>
      <c r="AS293" s="9">
        <f>+'Ark1'!Y4189</f>
        <v>184.44013663535435</v>
      </c>
      <c r="AT293" s="96">
        <f t="shared" si="4"/>
        <v>2.4446764091858038</v>
      </c>
      <c r="AU293" s="39"/>
      <c r="AV293"/>
      <c r="AW293"/>
      <c r="AX293"/>
      <c r="AY293"/>
      <c r="AZ293"/>
      <c r="BA293"/>
      <c r="BB293"/>
      <c r="BC293"/>
      <c r="BD293"/>
    </row>
    <row r="294" spans="35:56">
      <c r="AI294" s="39"/>
      <c r="AJ294">
        <f>+'Ark1'!C4190</f>
        <v>2009</v>
      </c>
      <c r="AK294">
        <f>+'Ark1'!N4190</f>
        <v>190</v>
      </c>
      <c r="AL294" s="3" t="s">
        <v>520</v>
      </c>
      <c r="AM294">
        <f>+'Ark1'!Q4190</f>
        <v>431</v>
      </c>
      <c r="AN294" s="9">
        <f>+'Ark1'!R4190</f>
        <v>870</v>
      </c>
      <c r="AO294" s="9">
        <f>+'Ark1'!S4190</f>
        <v>868</v>
      </c>
      <c r="AP294" s="96">
        <f>+'Ark1'!T4190</f>
        <v>4.2766553605662878</v>
      </c>
      <c r="AQ294" s="1">
        <f>+'Ark1'!W4190</f>
        <v>53.221198156682014</v>
      </c>
      <c r="AR294" s="1">
        <f>+'Ark1'!AB4190</f>
        <v>5.0126027752908708</v>
      </c>
      <c r="AS294" s="9">
        <f>+'Ark1'!Y4190</f>
        <v>194.41344827586221</v>
      </c>
      <c r="AT294" s="96">
        <f t="shared" si="4"/>
        <v>2.0185614849187936</v>
      </c>
      <c r="AU294" s="39"/>
      <c r="AV294"/>
      <c r="AW294"/>
      <c r="AX294"/>
      <c r="AY294"/>
      <c r="AZ294"/>
      <c r="BA294"/>
      <c r="BB294"/>
      <c r="BC294"/>
      <c r="BD294"/>
    </row>
    <row r="295" spans="35:56">
      <c r="AI295" s="39"/>
      <c r="AJ295">
        <f>+'Ark1'!C4191</f>
        <v>2009</v>
      </c>
      <c r="AK295">
        <f>+'Ark1'!N4191</f>
        <v>200</v>
      </c>
      <c r="AL295" s="3" t="s">
        <v>521</v>
      </c>
      <c r="AM295">
        <f>+'Ark1'!Q4191</f>
        <v>307</v>
      </c>
      <c r="AN295" s="9">
        <f>+'Ark1'!R4191</f>
        <v>574</v>
      </c>
      <c r="AO295" s="9">
        <f>+'Ark1'!S4191</f>
        <v>574</v>
      </c>
      <c r="AP295" s="96">
        <f>+'Ark1'!T4191</f>
        <v>2.8216093988104007</v>
      </c>
      <c r="AQ295" s="1">
        <f>+'Ark1'!W4191</f>
        <v>52.268292682926813</v>
      </c>
      <c r="AR295" s="1">
        <f>+'Ark1'!AB4191</f>
        <v>5.1939194760886602</v>
      </c>
      <c r="AS295" s="9">
        <f>+'Ark1'!Y4191</f>
        <v>204.56933797909409</v>
      </c>
      <c r="AT295" s="96">
        <f t="shared" si="4"/>
        <v>1.8697068403908794</v>
      </c>
      <c r="AU295" s="39"/>
      <c r="AV295"/>
      <c r="AW295"/>
      <c r="AX295"/>
      <c r="AY295"/>
      <c r="AZ295"/>
      <c r="BA295"/>
      <c r="BB295"/>
      <c r="BC295"/>
      <c r="BD295"/>
    </row>
    <row r="296" spans="35:56">
      <c r="AI296" s="39"/>
      <c r="AJ296">
        <f>+'Ark1'!C4192</f>
        <v>2009</v>
      </c>
      <c r="AK296">
        <f>+'Ark1'!N4192</f>
        <v>210</v>
      </c>
      <c r="AL296" s="3" t="s">
        <v>522</v>
      </c>
      <c r="AM296">
        <f>+'Ark1'!Q4192</f>
        <v>218</v>
      </c>
      <c r="AN296" s="9">
        <f>+'Ark1'!R4192</f>
        <v>337</v>
      </c>
      <c r="AO296" s="9">
        <f>+'Ark1'!S4192</f>
        <v>337</v>
      </c>
      <c r="AP296" s="96">
        <f>+'Ark1'!T4192</f>
        <v>1.6565894902423437</v>
      </c>
      <c r="AQ296" s="1">
        <f>+'Ark1'!W4192</f>
        <v>49.94955489614243</v>
      </c>
      <c r="AR296" s="1">
        <f>+'Ark1'!AB4192</f>
        <v>5.3672659997682723</v>
      </c>
      <c r="AS296" s="9">
        <f>+'Ark1'!Y4192</f>
        <v>214.6275964391692</v>
      </c>
      <c r="AT296" s="96">
        <f t="shared" si="4"/>
        <v>1.5458715596330275</v>
      </c>
      <c r="AU296" s="39"/>
      <c r="AV296"/>
      <c r="AW296"/>
      <c r="AX296"/>
      <c r="AY296"/>
      <c r="AZ296"/>
      <c r="BA296"/>
      <c r="BB296"/>
      <c r="BC296"/>
      <c r="BD296"/>
    </row>
    <row r="297" spans="35:56">
      <c r="AI297" s="39"/>
      <c r="AJ297">
        <f>+'Ark1'!C4193</f>
        <v>2009</v>
      </c>
      <c r="AK297">
        <f>+'Ark1'!N4193</f>
        <v>220</v>
      </c>
      <c r="AL297" s="3" t="s">
        <v>523</v>
      </c>
      <c r="AM297">
        <f>+'Ark1'!Q4193</f>
        <v>140</v>
      </c>
      <c r="AN297" s="9">
        <f>+'Ark1'!R4193</f>
        <v>196</v>
      </c>
      <c r="AO297" s="9">
        <f>+'Ark1'!S4193</f>
        <v>196</v>
      </c>
      <c r="AP297" s="96">
        <f>+'Ark1'!T4193</f>
        <v>0.96347638008160064</v>
      </c>
      <c r="AQ297" s="1">
        <f>+'Ark1'!W4193</f>
        <v>48.928571428571438</v>
      </c>
      <c r="AR297" s="1">
        <f>+'Ark1'!AB4193</f>
        <v>5.7600843247795801</v>
      </c>
      <c r="AS297" s="9">
        <f>+'Ark1'!Y4193</f>
        <v>224.12602040816327</v>
      </c>
      <c r="AT297" s="96">
        <f t="shared" si="4"/>
        <v>1.4</v>
      </c>
      <c r="AU297" s="39"/>
      <c r="AV297"/>
      <c r="AW297"/>
      <c r="AX297"/>
      <c r="AY297"/>
      <c r="AZ297"/>
      <c r="BA297"/>
      <c r="BB297"/>
      <c r="BC297"/>
      <c r="BD297"/>
    </row>
    <row r="298" spans="35:56">
      <c r="AI298" s="39"/>
      <c r="AJ298">
        <f>+'Ark1'!C4194</f>
        <v>2009</v>
      </c>
      <c r="AK298">
        <f>+'Ark1'!N4194</f>
        <v>230</v>
      </c>
      <c r="AL298" s="3" t="s">
        <v>524</v>
      </c>
      <c r="AM298">
        <f>+'Ark1'!Q4194</f>
        <v>120</v>
      </c>
      <c r="AN298" s="9">
        <f>+'Ark1'!R4194</f>
        <v>183</v>
      </c>
      <c r="AO298" s="9">
        <f>+'Ark1'!S4194</f>
        <v>183</v>
      </c>
      <c r="AP298" s="96">
        <f>+'Ark1'!T4194</f>
        <v>0.89957233446394347</v>
      </c>
      <c r="AQ298" s="1">
        <f>+'Ark1'!W4194</f>
        <v>45.666666666666657</v>
      </c>
      <c r="AR298" s="1">
        <f>+'Ark1'!AB4194</f>
        <v>6.3464058356652142</v>
      </c>
      <c r="AS298" s="9">
        <f>+'Ark1'!Y4194</f>
        <v>242.07103825136619</v>
      </c>
      <c r="AT298" s="96">
        <f t="shared" si="4"/>
        <v>1.5249999999999999</v>
      </c>
      <c r="AU298" s="39"/>
      <c r="AV298"/>
      <c r="AW298"/>
      <c r="AX298"/>
      <c r="AY298"/>
      <c r="AZ298"/>
      <c r="BA298"/>
      <c r="BB298"/>
      <c r="BC298"/>
      <c r="BD298"/>
    </row>
    <row r="299" spans="35:56">
      <c r="AI299" s="39"/>
      <c r="AJ299">
        <f>+'Ark1'!C4195</f>
        <v>2008</v>
      </c>
      <c r="AK299">
        <f>+'Ark1'!N4195</f>
        <v>60</v>
      </c>
      <c r="AL299" s="3" t="s">
        <v>525</v>
      </c>
      <c r="AM299">
        <f>+'Ark1'!Q4195</f>
        <v>6</v>
      </c>
      <c r="AN299" s="9">
        <f>+'Ark1'!R4195</f>
        <v>7</v>
      </c>
      <c r="AO299" s="9">
        <f>+'Ark1'!S4195</f>
        <v>6</v>
      </c>
      <c r="AP299" s="96">
        <f>+'Ark1'!T4195</f>
        <v>3.5156446185525589E-2</v>
      </c>
      <c r="AQ299" s="1">
        <f>+'Ark1'!W4195</f>
        <v>66.666666666666686</v>
      </c>
      <c r="AR299" s="1">
        <f>+'Ark1'!AB4195</f>
        <v>0</v>
      </c>
      <c r="AS299" s="9">
        <f>+'Ark1'!Y4195</f>
        <v>54.585714285714303</v>
      </c>
      <c r="AT299" s="96">
        <f t="shared" si="4"/>
        <v>1.1666666666666667</v>
      </c>
      <c r="AU299" s="39"/>
      <c r="AV299"/>
      <c r="AW299"/>
      <c r="AX299"/>
      <c r="AY299"/>
      <c r="AZ299"/>
      <c r="BA299"/>
      <c r="BB299"/>
      <c r="BC299"/>
      <c r="BD299"/>
    </row>
    <row r="300" spans="35:56">
      <c r="AI300" s="39"/>
      <c r="AJ300" s="47">
        <f>+'Ark1'!C4196</f>
        <v>2008</v>
      </c>
      <c r="AK300" s="47">
        <f>+'Ark1'!N4196</f>
        <v>70</v>
      </c>
      <c r="AL300" s="48" t="s">
        <v>509</v>
      </c>
      <c r="AM300" s="47">
        <f>+'Ark1'!Q4196</f>
        <v>21</v>
      </c>
      <c r="AN300" s="65">
        <f>+'Ark1'!R4196</f>
        <v>28</v>
      </c>
      <c r="AO300" s="65">
        <f>+'Ark1'!S4196</f>
        <v>25</v>
      </c>
      <c r="AP300" s="101">
        <f>+'Ark1'!T4196</f>
        <v>0.14062578474210238</v>
      </c>
      <c r="AQ300" s="49">
        <f>+'Ark1'!W4196</f>
        <v>60.56</v>
      </c>
      <c r="AR300" s="49">
        <f>+'Ark1'!AB4196</f>
        <v>3.099419300449612</v>
      </c>
      <c r="AS300" s="65">
        <f>+'Ark1'!Y4196</f>
        <v>67.975000000000023</v>
      </c>
      <c r="AT300" s="101">
        <f t="shared" si="4"/>
        <v>1.3333333333333333</v>
      </c>
      <c r="AU300" s="39"/>
      <c r="AV300"/>
      <c r="AW300"/>
      <c r="AX300"/>
      <c r="AY300"/>
      <c r="AZ300"/>
      <c r="BA300"/>
      <c r="BB300"/>
      <c r="BC300"/>
      <c r="BD300"/>
    </row>
    <row r="301" spans="35:56">
      <c r="AI301" s="39"/>
      <c r="AJ301" s="47">
        <f>+'Ark1'!C4197</f>
        <v>2008</v>
      </c>
      <c r="AK301" s="47">
        <f>+'Ark1'!N4197</f>
        <v>80</v>
      </c>
      <c r="AL301" s="48" t="s">
        <v>510</v>
      </c>
      <c r="AM301" s="47">
        <f>+'Ark1'!Q4197</f>
        <v>48</v>
      </c>
      <c r="AN301" s="65">
        <f>+'Ark1'!R4197</f>
        <v>83</v>
      </c>
      <c r="AO301" s="65">
        <f>+'Ark1'!S4197</f>
        <v>79</v>
      </c>
      <c r="AP301" s="101">
        <f>+'Ark1'!T4197</f>
        <v>0.41685500477123194</v>
      </c>
      <c r="AQ301" s="49">
        <f>+'Ark1'!W4197</f>
        <v>61.037974683544306</v>
      </c>
      <c r="AR301" s="49">
        <f>+'Ark1'!AB4197</f>
        <v>2.8835765326434601</v>
      </c>
      <c r="AS301" s="65">
        <f>+'Ark1'!Y4197</f>
        <v>82.101204819277058</v>
      </c>
      <c r="AT301" s="101">
        <f t="shared" si="4"/>
        <v>1.7291666666666667</v>
      </c>
      <c r="AU301" s="39"/>
      <c r="AV301"/>
      <c r="AW301"/>
      <c r="AX301"/>
      <c r="AY301"/>
      <c r="AZ301"/>
      <c r="BA301"/>
      <c r="BB301"/>
      <c r="BC301"/>
      <c r="BD301"/>
    </row>
    <row r="302" spans="35:56">
      <c r="AI302" s="39"/>
      <c r="AJ302" s="47">
        <f>+'Ark1'!C4198</f>
        <v>2008</v>
      </c>
      <c r="AK302" s="47">
        <f>+'Ark1'!N4198</f>
        <v>90</v>
      </c>
      <c r="AL302" s="48" t="s">
        <v>511</v>
      </c>
      <c r="AM302" s="47">
        <f>+'Ark1'!Q4198</f>
        <v>147</v>
      </c>
      <c r="AN302" s="65">
        <f>+'Ark1'!R4198</f>
        <v>336</v>
      </c>
      <c r="AO302" s="65">
        <f>+'Ark1'!S4198</f>
        <v>327</v>
      </c>
      <c r="AP302" s="101">
        <f>+'Ark1'!T4198</f>
        <v>1.6875094169052285</v>
      </c>
      <c r="AQ302" s="49">
        <f>+'Ark1'!W4198</f>
        <v>60.434250764525991</v>
      </c>
      <c r="AR302" s="49">
        <f>+'Ark1'!AB4198</f>
        <v>3.0979604573366006</v>
      </c>
      <c r="AS302" s="65">
        <f>+'Ark1'!Y4198</f>
        <v>92.982440476190433</v>
      </c>
      <c r="AT302" s="101">
        <f t="shared" si="4"/>
        <v>2.2857142857142856</v>
      </c>
      <c r="AU302" s="39"/>
      <c r="AV302"/>
      <c r="AW302"/>
      <c r="AX302"/>
      <c r="AY302"/>
      <c r="AZ302"/>
      <c r="BA302"/>
      <c r="BB302"/>
      <c r="BC302"/>
      <c r="BD302"/>
    </row>
    <row r="303" spans="35:56">
      <c r="AI303" s="39"/>
      <c r="AJ303" s="47">
        <f>+'Ark1'!C4199</f>
        <v>2008</v>
      </c>
      <c r="AK303" s="47">
        <f>+'Ark1'!N4199</f>
        <v>100</v>
      </c>
      <c r="AL303" s="48" t="s">
        <v>486</v>
      </c>
      <c r="AM303" s="47">
        <f>+'Ark1'!Q4199</f>
        <v>595</v>
      </c>
      <c r="AN303" s="65">
        <f>+'Ark1'!R4199</f>
        <v>1813</v>
      </c>
      <c r="AO303" s="65">
        <f>+'Ark1'!S4199</f>
        <v>1805</v>
      </c>
      <c r="AP303" s="101">
        <f>+'Ark1'!T4199</f>
        <v>9.1055195620511231</v>
      </c>
      <c r="AQ303" s="49">
        <f>+'Ark1'!W4199</f>
        <v>58.67700831024932</v>
      </c>
      <c r="AR303" s="49">
        <f>+'Ark1'!AB4199</f>
        <v>3.1759741973801012</v>
      </c>
      <c r="AS303" s="65">
        <f>+'Ark1'!Y4199</f>
        <v>106.5334804191947</v>
      </c>
      <c r="AT303" s="101">
        <f t="shared" si="4"/>
        <v>3.0470588235294116</v>
      </c>
      <c r="AU303" s="39"/>
      <c r="AV303"/>
      <c r="AW303"/>
      <c r="AX303"/>
      <c r="AY303"/>
      <c r="AZ303"/>
      <c r="BA303"/>
      <c r="BB303"/>
      <c r="BC303"/>
      <c r="BD303"/>
    </row>
    <row r="304" spans="35:56">
      <c r="AI304" s="39"/>
      <c r="AJ304" s="47">
        <f>+'Ark1'!C4200</f>
        <v>2008</v>
      </c>
      <c r="AK304" s="47">
        <f>+'Ark1'!N4200</f>
        <v>110</v>
      </c>
      <c r="AL304" s="48" t="s">
        <v>512</v>
      </c>
      <c r="AM304" s="47">
        <f>+'Ark1'!Q4200</f>
        <v>715</v>
      </c>
      <c r="AN304" s="65">
        <f>+'Ark1'!R4200</f>
        <v>2912</v>
      </c>
      <c r="AO304" s="65">
        <f>+'Ark1'!S4200</f>
        <v>2901</v>
      </c>
      <c r="AP304" s="101">
        <f>+'Ark1'!T4200</f>
        <v>14.625081613178644</v>
      </c>
      <c r="AQ304" s="49">
        <f>+'Ark1'!W4200</f>
        <v>58.357807652533609</v>
      </c>
      <c r="AR304" s="49">
        <f>+'Ark1'!AB4200</f>
        <v>3.3753264377563479</v>
      </c>
      <c r="AS304" s="65">
        <f>+'Ark1'!Y4200</f>
        <v>114.16730769230777</v>
      </c>
      <c r="AT304" s="101">
        <f t="shared" si="4"/>
        <v>4.0727272727272723</v>
      </c>
      <c r="AU304" s="39"/>
      <c r="AV304"/>
      <c r="AW304"/>
      <c r="AX304"/>
      <c r="AY304"/>
      <c r="AZ304"/>
      <c r="BA304"/>
      <c r="BB304"/>
      <c r="BC304"/>
      <c r="BD304"/>
    </row>
    <row r="305" spans="35:56">
      <c r="AI305" s="39"/>
      <c r="AJ305" s="47">
        <f>+'Ark1'!C4201</f>
        <v>2008</v>
      </c>
      <c r="AK305" s="47">
        <f>+'Ark1'!N4201</f>
        <v>120</v>
      </c>
      <c r="AL305" s="48" t="s">
        <v>513</v>
      </c>
      <c r="AM305" s="47">
        <f>+'Ark1'!Q4201</f>
        <v>574</v>
      </c>
      <c r="AN305" s="65">
        <f>+'Ark1'!R4201</f>
        <v>2328</v>
      </c>
      <c r="AO305" s="65">
        <f>+'Ark1'!S4201</f>
        <v>2323</v>
      </c>
      <c r="AP305" s="101">
        <f>+'Ark1'!T4201</f>
        <v>11.692029531414796</v>
      </c>
      <c r="AQ305" s="49">
        <f>+'Ark1'!W4201</f>
        <v>58.078777442961687</v>
      </c>
      <c r="AR305" s="49">
        <f>+'Ark1'!AB4201</f>
        <v>3.7469794825075264</v>
      </c>
      <c r="AS305" s="65">
        <f>+'Ark1'!Y4201</f>
        <v>124.64544673539523</v>
      </c>
      <c r="AT305" s="101">
        <f t="shared" si="4"/>
        <v>4.0557491289198611</v>
      </c>
      <c r="AU305" s="39"/>
      <c r="AV305"/>
      <c r="AW305"/>
      <c r="AX305"/>
      <c r="AY305"/>
      <c r="AZ305"/>
      <c r="BA305"/>
      <c r="BB305"/>
      <c r="BC305"/>
      <c r="BD305"/>
    </row>
    <row r="306" spans="35:56">
      <c r="AI306" s="39"/>
      <c r="AJ306" s="47">
        <f>+'Ark1'!C4202</f>
        <v>2008</v>
      </c>
      <c r="AK306" s="47">
        <f>+'Ark1'!N4202</f>
        <v>130</v>
      </c>
      <c r="AL306" s="48" t="s">
        <v>514</v>
      </c>
      <c r="AM306" s="47">
        <f>+'Ark1'!Q4202</f>
        <v>545</v>
      </c>
      <c r="AN306" s="65">
        <f>+'Ark1'!R4202</f>
        <v>2057</v>
      </c>
      <c r="AO306" s="65">
        <f>+'Ark1'!S4202</f>
        <v>2047</v>
      </c>
      <c r="AP306" s="101">
        <f>+'Ark1'!T4202</f>
        <v>10.33097282908945</v>
      </c>
      <c r="AQ306" s="49">
        <f>+'Ark1'!W4202</f>
        <v>57.964826575476309</v>
      </c>
      <c r="AR306" s="49">
        <f>+'Ark1'!AB4202</f>
        <v>3.900162680799903</v>
      </c>
      <c r="AS306" s="65">
        <f>+'Ark1'!Y4202</f>
        <v>134.28920758386013</v>
      </c>
      <c r="AT306" s="101">
        <f t="shared" si="4"/>
        <v>3.7743119266055047</v>
      </c>
      <c r="AU306" s="39"/>
      <c r="AV306"/>
      <c r="AW306"/>
      <c r="AX306"/>
      <c r="AY306"/>
      <c r="AZ306"/>
      <c r="BA306"/>
      <c r="BB306"/>
      <c r="BC306"/>
      <c r="BD306"/>
    </row>
    <row r="307" spans="35:56">
      <c r="AI307" s="39"/>
      <c r="AJ307" s="47">
        <f>+'Ark1'!C4203</f>
        <v>2008</v>
      </c>
      <c r="AK307" s="47">
        <f>+'Ark1'!N4203</f>
        <v>140</v>
      </c>
      <c r="AL307" s="48" t="s">
        <v>515</v>
      </c>
      <c r="AM307" s="47">
        <f>+'Ark1'!Q4203</f>
        <v>549</v>
      </c>
      <c r="AN307" s="65">
        <f>+'Ark1'!R4203</f>
        <v>1882</v>
      </c>
      <c r="AO307" s="65">
        <f>+'Ark1'!S4203</f>
        <v>1879</v>
      </c>
      <c r="AP307" s="101">
        <f>+'Ark1'!T4203</f>
        <v>9.4520616744513095</v>
      </c>
      <c r="AQ307" s="49">
        <f>+'Ark1'!W4203</f>
        <v>57.86588610963279</v>
      </c>
      <c r="AR307" s="49">
        <f>+'Ark1'!AB4203</f>
        <v>3.8994959690965634</v>
      </c>
      <c r="AS307" s="65">
        <f>+'Ark1'!Y4203</f>
        <v>144.8295961742825</v>
      </c>
      <c r="AT307" s="101">
        <f t="shared" si="4"/>
        <v>3.4280510018214936</v>
      </c>
      <c r="AU307" s="39"/>
      <c r="AV307"/>
      <c r="AW307"/>
      <c r="AX307"/>
      <c r="AY307"/>
      <c r="AZ307"/>
      <c r="BA307"/>
      <c r="BB307"/>
      <c r="BC307"/>
      <c r="BD307"/>
    </row>
    <row r="308" spans="35:56">
      <c r="AI308" s="39"/>
      <c r="AJ308" s="47">
        <f>+'Ark1'!C4204</f>
        <v>2008</v>
      </c>
      <c r="AK308" s="47">
        <f>+'Ark1'!N4204</f>
        <v>150</v>
      </c>
      <c r="AL308" s="48" t="s">
        <v>516</v>
      </c>
      <c r="AM308" s="47">
        <f>+'Ark1'!Q4204</f>
        <v>558</v>
      </c>
      <c r="AN308" s="65">
        <f>+'Ark1'!R4204</f>
        <v>1738</v>
      </c>
      <c r="AO308" s="65">
        <f>+'Ark1'!S4204</f>
        <v>1736</v>
      </c>
      <c r="AP308" s="101">
        <f>+'Ark1'!T4204</f>
        <v>8.7288433529204976</v>
      </c>
      <c r="AQ308" s="49">
        <f>+'Ark1'!W4204</f>
        <v>57.530529953917039</v>
      </c>
      <c r="AR308" s="49">
        <f>+'Ark1'!AB4204</f>
        <v>3.962408462682685</v>
      </c>
      <c r="AS308" s="65">
        <f>+'Ark1'!Y4204</f>
        <v>154.75149597238183</v>
      </c>
      <c r="AT308" s="101">
        <f t="shared" si="4"/>
        <v>3.1146953405017923</v>
      </c>
      <c r="AU308" s="39"/>
      <c r="AV308"/>
      <c r="AW308"/>
      <c r="AX308"/>
      <c r="AY308"/>
      <c r="AZ308"/>
      <c r="BA308"/>
      <c r="BB308"/>
      <c r="BC308"/>
      <c r="BD308"/>
    </row>
    <row r="309" spans="35:56">
      <c r="AI309" s="39"/>
      <c r="AJ309" s="47">
        <f>+'Ark1'!C4205</f>
        <v>2008</v>
      </c>
      <c r="AK309" s="47">
        <f>+'Ark1'!N4205</f>
        <v>160</v>
      </c>
      <c r="AL309" s="48" t="s">
        <v>517</v>
      </c>
      <c r="AM309" s="47">
        <f>+'Ark1'!Q4205</f>
        <v>507</v>
      </c>
      <c r="AN309" s="65">
        <f>+'Ark1'!R4205</f>
        <v>1597</v>
      </c>
      <c r="AO309" s="65">
        <f>+'Ark1'!S4205</f>
        <v>1596</v>
      </c>
      <c r="AP309" s="101">
        <f>+'Ark1'!T4205</f>
        <v>8.0206920797549088</v>
      </c>
      <c r="AQ309" s="49">
        <f>+'Ark1'!W4205</f>
        <v>56.692355889724304</v>
      </c>
      <c r="AR309" s="49">
        <f>+'Ark1'!AB4205</f>
        <v>4.0439275573236273</v>
      </c>
      <c r="AS309" s="65">
        <f>+'Ark1'!Y4205</f>
        <v>164.85886036318112</v>
      </c>
      <c r="AT309" s="101">
        <f t="shared" si="4"/>
        <v>3.1499013806706113</v>
      </c>
      <c r="AU309" s="39"/>
      <c r="AV309"/>
      <c r="AW309"/>
      <c r="AX309"/>
      <c r="AY309"/>
      <c r="AZ309"/>
      <c r="BA309"/>
      <c r="BB309"/>
      <c r="BC309"/>
      <c r="BD309"/>
    </row>
    <row r="310" spans="35:56">
      <c r="AI310" s="39"/>
      <c r="AJ310" s="47">
        <f>+'Ark1'!C4206</f>
        <v>2008</v>
      </c>
      <c r="AK310" s="47">
        <f>+'Ark1'!N4206</f>
        <v>170</v>
      </c>
      <c r="AL310" s="48" t="s">
        <v>518</v>
      </c>
      <c r="AM310" s="47">
        <f>+'Ark1'!Q4206</f>
        <v>538</v>
      </c>
      <c r="AN310" s="65">
        <f>+'Ark1'!R4206</f>
        <v>1545</v>
      </c>
      <c r="AO310" s="65">
        <f>+'Ark1'!S4206</f>
        <v>1542</v>
      </c>
      <c r="AP310" s="101">
        <f>+'Ark1'!T4206</f>
        <v>7.7595299080910065</v>
      </c>
      <c r="AQ310" s="49">
        <f>+'Ark1'!W4206</f>
        <v>56.2704280155642</v>
      </c>
      <c r="AR310" s="49">
        <f>+'Ark1'!AB4206</f>
        <v>4.0743918500558172</v>
      </c>
      <c r="AS310" s="65">
        <f>+'Ark1'!Y4206</f>
        <v>174.45003236245941</v>
      </c>
      <c r="AT310" s="101">
        <f t="shared" si="4"/>
        <v>2.8717472118959106</v>
      </c>
      <c r="AU310" s="39"/>
      <c r="AV310"/>
      <c r="AW310"/>
      <c r="AX310"/>
      <c r="AY310"/>
      <c r="AZ310"/>
      <c r="BA310"/>
      <c r="BB310"/>
      <c r="BC310"/>
      <c r="BD310"/>
    </row>
    <row r="311" spans="35:56">
      <c r="AI311" s="39"/>
      <c r="AJ311" s="47">
        <f>+'Ark1'!C4207</f>
        <v>2008</v>
      </c>
      <c r="AK311" s="47">
        <f>+'Ark1'!N4207</f>
        <v>180</v>
      </c>
      <c r="AL311" s="48" t="s">
        <v>519</v>
      </c>
      <c r="AM311" s="47">
        <f>+'Ark1'!Q4207</f>
        <v>455</v>
      </c>
      <c r="AN311" s="65">
        <f>+'Ark1'!R4207</f>
        <v>1197</v>
      </c>
      <c r="AO311" s="65">
        <f>+'Ark1'!S4207</f>
        <v>1197</v>
      </c>
      <c r="AP311" s="101">
        <f>+'Ark1'!T4207</f>
        <v>6.0117522977248754</v>
      </c>
      <c r="AQ311" s="49">
        <f>+'Ark1'!W4207</f>
        <v>54.900584795321642</v>
      </c>
      <c r="AR311" s="49">
        <f>+'Ark1'!AB4207</f>
        <v>4.2776614281369634</v>
      </c>
      <c r="AS311" s="65">
        <f>+'Ark1'!Y4207</f>
        <v>184.78554720133695</v>
      </c>
      <c r="AT311" s="101">
        <f t="shared" si="4"/>
        <v>2.6307692307692307</v>
      </c>
      <c r="AU311" s="39"/>
      <c r="AV311"/>
      <c r="AW311"/>
      <c r="AX311"/>
      <c r="AY311"/>
      <c r="AZ311"/>
      <c r="BA311"/>
      <c r="BB311"/>
      <c r="BC311"/>
      <c r="BD311"/>
    </row>
    <row r="312" spans="35:56">
      <c r="AI312" s="39"/>
      <c r="AJ312" s="47">
        <f>+'Ark1'!C4208</f>
        <v>2008</v>
      </c>
      <c r="AK312" s="47">
        <f>+'Ark1'!N4208</f>
        <v>190</v>
      </c>
      <c r="AL312" s="48" t="s">
        <v>520</v>
      </c>
      <c r="AM312" s="47">
        <f>+'Ark1'!Q4208</f>
        <v>413</v>
      </c>
      <c r="AN312" s="65">
        <f>+'Ark1'!R4208</f>
        <v>946</v>
      </c>
      <c r="AO312" s="65">
        <f>+'Ark1'!S4208</f>
        <v>945</v>
      </c>
      <c r="AP312" s="101">
        <f>+'Ark1'!T4208</f>
        <v>4.7511425845010304</v>
      </c>
      <c r="AQ312" s="49">
        <f>+'Ark1'!W4208</f>
        <v>53.751322751322753</v>
      </c>
      <c r="AR312" s="49">
        <f>+'Ark1'!AB4208</f>
        <v>4.7931345132354579</v>
      </c>
      <c r="AS312" s="65">
        <f>+'Ark1'!Y4208</f>
        <v>194.51057082452436</v>
      </c>
      <c r="AT312" s="101">
        <f t="shared" si="4"/>
        <v>2.2905569007263922</v>
      </c>
      <c r="AU312" s="39"/>
      <c r="AV312"/>
      <c r="AW312"/>
      <c r="AX312"/>
      <c r="AY312"/>
      <c r="AZ312"/>
      <c r="BA312"/>
      <c r="BB312"/>
      <c r="BC312"/>
      <c r="BD312"/>
    </row>
    <row r="313" spans="35:56">
      <c r="AI313" s="39"/>
      <c r="AJ313" s="47">
        <f>+'Ark1'!C4209</f>
        <v>2008</v>
      </c>
      <c r="AK313" s="47">
        <f>+'Ark1'!N4209</f>
        <v>200</v>
      </c>
      <c r="AL313" s="48" t="s">
        <v>521</v>
      </c>
      <c r="AM313" s="47">
        <f>+'Ark1'!Q4209</f>
        <v>329</v>
      </c>
      <c r="AN313" s="65">
        <f>+'Ark1'!R4209</f>
        <v>642</v>
      </c>
      <c r="AO313" s="65">
        <f>+'Ark1'!S4209</f>
        <v>642</v>
      </c>
      <c r="AP313" s="101">
        <f>+'Ark1'!T4209</f>
        <v>3.2243483501582042</v>
      </c>
      <c r="AQ313" s="49">
        <f>+'Ark1'!W4209</f>
        <v>52.436137071651089</v>
      </c>
      <c r="AR313" s="49">
        <f>+'Ark1'!AB4209</f>
        <v>4.7300790038942191</v>
      </c>
      <c r="AS313" s="65">
        <f>+'Ark1'!Y4209</f>
        <v>204.57507788161996</v>
      </c>
      <c r="AT313" s="101">
        <f t="shared" si="4"/>
        <v>1.9513677811550152</v>
      </c>
      <c r="AU313" s="39"/>
      <c r="AV313"/>
      <c r="AW313"/>
      <c r="AX313"/>
      <c r="AY313"/>
      <c r="AZ313"/>
      <c r="BA313"/>
      <c r="BB313"/>
      <c r="BC313"/>
      <c r="BD313"/>
    </row>
    <row r="314" spans="35:56">
      <c r="AI314" s="39"/>
      <c r="AJ314" s="47">
        <f>+'Ark1'!C4210</f>
        <v>2008</v>
      </c>
      <c r="AK314" s="47">
        <f>+'Ark1'!N4210</f>
        <v>210</v>
      </c>
      <c r="AL314" s="48" t="s">
        <v>522</v>
      </c>
      <c r="AM314" s="47">
        <f>+'Ark1'!Q4210</f>
        <v>240</v>
      </c>
      <c r="AN314" s="65">
        <f>+'Ark1'!R4210</f>
        <v>382</v>
      </c>
      <c r="AO314" s="65">
        <f>+'Ark1'!S4210</f>
        <v>382</v>
      </c>
      <c r="AP314" s="101">
        <f>+'Ark1'!T4210</f>
        <v>1.9185374918386815</v>
      </c>
      <c r="AQ314" s="49">
        <f>+'Ark1'!W4210</f>
        <v>50.350785340314147</v>
      </c>
      <c r="AR314" s="49">
        <f>+'Ark1'!AB4210</f>
        <v>4.837407348409303</v>
      </c>
      <c r="AS314" s="65">
        <f>+'Ark1'!Y4210</f>
        <v>214.70759162303636</v>
      </c>
      <c r="AT314" s="101">
        <f t="shared" si="4"/>
        <v>1.5916666666666666</v>
      </c>
      <c r="AU314" s="39"/>
      <c r="AV314"/>
      <c r="AW314"/>
      <c r="AX314"/>
      <c r="AY314"/>
      <c r="AZ314"/>
      <c r="BA314"/>
      <c r="BB314"/>
      <c r="BC314"/>
      <c r="BD314"/>
    </row>
    <row r="315" spans="35:56">
      <c r="AI315" s="39"/>
      <c r="AJ315" s="47">
        <f>+'Ark1'!C4211</f>
        <v>2008</v>
      </c>
      <c r="AK315" s="47">
        <f>+'Ark1'!N4211</f>
        <v>220</v>
      </c>
      <c r="AL315" s="48" t="s">
        <v>523</v>
      </c>
      <c r="AM315" s="47">
        <f>+'Ark1'!Q4211</f>
        <v>159</v>
      </c>
      <c r="AN315" s="65">
        <f>+'Ark1'!R4211</f>
        <v>235</v>
      </c>
      <c r="AO315" s="65">
        <f>+'Ark1'!S4211</f>
        <v>235</v>
      </c>
      <c r="AP315" s="101">
        <f>+'Ark1'!T4211</f>
        <v>1.1802521219426445</v>
      </c>
      <c r="AQ315" s="49">
        <f>+'Ark1'!W4211</f>
        <v>49.838297872340405</v>
      </c>
      <c r="AR315" s="49">
        <f>+'Ark1'!AB4211</f>
        <v>5.1768121790155917</v>
      </c>
      <c r="AS315" s="65">
        <f>+'Ark1'!Y4211</f>
        <v>224.69617021276588</v>
      </c>
      <c r="AT315" s="101">
        <f t="shared" si="4"/>
        <v>1.4779874213836477</v>
      </c>
      <c r="AU315" s="39"/>
      <c r="AV315"/>
      <c r="AW315"/>
      <c r="AX315"/>
      <c r="AY315"/>
      <c r="AZ315"/>
      <c r="BA315"/>
      <c r="BB315"/>
      <c r="BC315"/>
      <c r="BD315"/>
    </row>
    <row r="316" spans="35:56">
      <c r="AI316" s="39"/>
      <c r="AJ316" s="47">
        <f>+'Ark1'!C4212</f>
        <v>2008</v>
      </c>
      <c r="AK316" s="47">
        <f>+'Ark1'!N4212</f>
        <v>230</v>
      </c>
      <c r="AL316" s="48" t="s">
        <v>524</v>
      </c>
      <c r="AM316" s="47">
        <f>+'Ark1'!Q4212</f>
        <v>122</v>
      </c>
      <c r="AN316" s="65">
        <f>+'Ark1'!R4212</f>
        <v>183</v>
      </c>
      <c r="AO316" s="65">
        <f>+'Ark1'!S4212</f>
        <v>183</v>
      </c>
      <c r="AP316" s="101">
        <f>+'Ark1'!T4212</f>
        <v>0.91908995027874019</v>
      </c>
      <c r="AQ316" s="49">
        <f>+'Ark1'!W4212</f>
        <v>48.306010928961747</v>
      </c>
      <c r="AR316" s="49">
        <f>+'Ark1'!AB4212</f>
        <v>5.6233623665820804</v>
      </c>
      <c r="AS316" s="65">
        <f>+'Ark1'!Y4212</f>
        <v>241.64535519125695</v>
      </c>
      <c r="AT316" s="101">
        <f t="shared" si="4"/>
        <v>1.5</v>
      </c>
      <c r="AU316" s="39"/>
      <c r="AV316"/>
      <c r="AW316"/>
      <c r="AX316"/>
      <c r="AY316"/>
      <c r="AZ316"/>
      <c r="BA316"/>
      <c r="BB316"/>
      <c r="BC316"/>
      <c r="BD316"/>
    </row>
    <row r="317" spans="35:56">
      <c r="AI317" s="39"/>
      <c r="AJ317" s="47">
        <f>+'Ark1'!C4213</f>
        <v>2007</v>
      </c>
      <c r="AK317" s="47">
        <f>+'Ark1'!N4213</f>
        <v>60</v>
      </c>
      <c r="AL317" s="48" t="s">
        <v>525</v>
      </c>
      <c r="AM317" s="47">
        <f>+'Ark1'!Q4213</f>
        <v>11</v>
      </c>
      <c r="AN317" s="65">
        <f>+'Ark1'!R4213</f>
        <v>9</v>
      </c>
      <c r="AO317" s="65">
        <f>+'Ark1'!S4213</f>
        <v>6</v>
      </c>
      <c r="AP317" s="101">
        <f>+'Ark1'!T4213</f>
        <v>4.4035619923671603E-2</v>
      </c>
      <c r="AQ317" s="49">
        <f>+'Ark1'!W4213</f>
        <v>61.16666666666665</v>
      </c>
      <c r="AR317" s="49">
        <f>+'Ark1'!AB4213</f>
        <v>2.3392781412697872</v>
      </c>
      <c r="AS317" s="65">
        <f>+'Ark1'!Y4213</f>
        <v>41.211111111111109</v>
      </c>
      <c r="AT317" s="101">
        <f t="shared" si="4"/>
        <v>0.81818181818181823</v>
      </c>
      <c r="AU317" s="39"/>
      <c r="AV317"/>
      <c r="AW317"/>
      <c r="AX317"/>
      <c r="AY317"/>
      <c r="AZ317"/>
      <c r="BA317"/>
      <c r="BB317"/>
      <c r="BC317"/>
      <c r="BD317"/>
    </row>
    <row r="318" spans="35:56">
      <c r="AI318" s="39"/>
      <c r="AJ318">
        <f>+'Ark1'!C4214</f>
        <v>2007</v>
      </c>
      <c r="AK318">
        <f>+'Ark1'!N4214</f>
        <v>70</v>
      </c>
      <c r="AL318" s="3" t="s">
        <v>509</v>
      </c>
      <c r="AM318">
        <f>+'Ark1'!Q4214</f>
        <v>27</v>
      </c>
      <c r="AN318" s="9">
        <f>+'Ark1'!R4214</f>
        <v>37</v>
      </c>
      <c r="AO318" s="9">
        <f>+'Ark1'!S4214</f>
        <v>33</v>
      </c>
      <c r="AP318" s="96">
        <f>+'Ark1'!T4214</f>
        <v>0.18103532635287203</v>
      </c>
      <c r="AQ318" s="1">
        <f>+'Ark1'!W4214</f>
        <v>61.212121212121197</v>
      </c>
      <c r="AR318" s="1">
        <f>+'Ark1'!AB4214</f>
        <v>2.2530460964171062</v>
      </c>
      <c r="AS318" s="9">
        <f>+'Ark1'!Y4214</f>
        <v>68</v>
      </c>
      <c r="AT318" s="96">
        <f t="shared" si="4"/>
        <v>1.3703703703703705</v>
      </c>
      <c r="AU318" s="39"/>
      <c r="AV318"/>
      <c r="AW318"/>
      <c r="AX318"/>
      <c r="AY318"/>
      <c r="AZ318"/>
      <c r="BA318"/>
      <c r="BB318"/>
      <c r="BC318"/>
      <c r="BD318"/>
    </row>
    <row r="319" spans="35:56">
      <c r="AI319" s="39"/>
      <c r="AJ319">
        <f>+'Ark1'!C4215</f>
        <v>2007</v>
      </c>
      <c r="AK319">
        <f>+'Ark1'!N4215</f>
        <v>80</v>
      </c>
      <c r="AL319" s="3" t="s">
        <v>510</v>
      </c>
      <c r="AM319">
        <f>+'Ark1'!Q4215</f>
        <v>94</v>
      </c>
      <c r="AN319" s="9">
        <f>+'Ark1'!R4215</f>
        <v>148</v>
      </c>
      <c r="AO319" s="9">
        <f>+'Ark1'!S4215</f>
        <v>140</v>
      </c>
      <c r="AP319" s="96">
        <f>+'Ark1'!T4215</f>
        <v>0.72414130541148813</v>
      </c>
      <c r="AQ319" s="1">
        <f>+'Ark1'!W4215</f>
        <v>61.292857142857152</v>
      </c>
      <c r="AR319" s="1">
        <f>+'Ark1'!AB4215</f>
        <v>2.9892579790486198</v>
      </c>
      <c r="AS319" s="9">
        <f>+'Ark1'!Y4215</f>
        <v>81.27635135135138</v>
      </c>
      <c r="AT319" s="96">
        <f t="shared" si="4"/>
        <v>1.574468085106383</v>
      </c>
      <c r="AU319" s="39"/>
      <c r="AV319"/>
      <c r="AW319"/>
      <c r="AX319"/>
      <c r="AY319"/>
      <c r="AZ319"/>
      <c r="BA319"/>
      <c r="BB319"/>
      <c r="BC319"/>
      <c r="BD319"/>
    </row>
    <row r="320" spans="35:56">
      <c r="AI320" s="39"/>
      <c r="AJ320">
        <f>+'Ark1'!C4216</f>
        <v>2007</v>
      </c>
      <c r="AK320">
        <f>+'Ark1'!N4216</f>
        <v>90</v>
      </c>
      <c r="AL320" s="3" t="s">
        <v>511</v>
      </c>
      <c r="AM320">
        <f>+'Ark1'!Q4216</f>
        <v>164</v>
      </c>
      <c r="AN320" s="9">
        <f>+'Ark1'!R4216</f>
        <v>335</v>
      </c>
      <c r="AO320" s="9">
        <f>+'Ark1'!S4216</f>
        <v>330</v>
      </c>
      <c r="AP320" s="96">
        <f>+'Ark1'!T4216</f>
        <v>1.6391036304922204</v>
      </c>
      <c r="AQ320" s="1">
        <f>+'Ark1'!W4216</f>
        <v>60.363636363636367</v>
      </c>
      <c r="AR320" s="1">
        <f>+'Ark1'!AB4216</f>
        <v>3.1929674790567049</v>
      </c>
      <c r="AS320" s="9">
        <f>+'Ark1'!Y4216</f>
        <v>94.32835820895518</v>
      </c>
      <c r="AT320" s="96">
        <f t="shared" si="4"/>
        <v>2.0426829268292681</v>
      </c>
      <c r="AU320" s="39"/>
      <c r="AV320"/>
      <c r="AW320"/>
      <c r="AX320"/>
      <c r="AY320"/>
      <c r="AZ320"/>
      <c r="BA320"/>
      <c r="BB320"/>
      <c r="BC320"/>
      <c r="BD320"/>
    </row>
    <row r="321" spans="35:56">
      <c r="AI321" s="39"/>
      <c r="AJ321">
        <f>+'Ark1'!C4217</f>
        <v>2007</v>
      </c>
      <c r="AK321">
        <f>+'Ark1'!N4217</f>
        <v>100</v>
      </c>
      <c r="AL321" s="3" t="s">
        <v>486</v>
      </c>
      <c r="AM321">
        <f>+'Ark1'!Q4217</f>
        <v>500</v>
      </c>
      <c r="AN321" s="9">
        <f>+'Ark1'!R4217</f>
        <v>1475</v>
      </c>
      <c r="AO321" s="9">
        <f>+'Ark1'!S4217</f>
        <v>1467</v>
      </c>
      <c r="AP321" s="96">
        <f>+'Ark1'!T4217</f>
        <v>7.2169488208239549</v>
      </c>
      <c r="AQ321" s="1">
        <f>+'Ark1'!W4217</f>
        <v>58.815269256987051</v>
      </c>
      <c r="AR321" s="1">
        <f>+'Ark1'!AB4217</f>
        <v>3.3409869157166856</v>
      </c>
      <c r="AS321" s="9">
        <f>+'Ark1'!Y4217</f>
        <v>106.04481355932212</v>
      </c>
      <c r="AT321" s="96">
        <f t="shared" si="4"/>
        <v>2.95</v>
      </c>
      <c r="AU321" s="39"/>
      <c r="AV321"/>
      <c r="AW321"/>
      <c r="AX321"/>
      <c r="AY321"/>
      <c r="AZ321"/>
      <c r="BA321"/>
      <c r="BB321"/>
      <c r="BC321"/>
      <c r="BD321"/>
    </row>
    <row r="322" spans="35:56">
      <c r="AI322" s="39"/>
      <c r="AJ322">
        <f>+'Ark1'!C4218</f>
        <v>2007</v>
      </c>
      <c r="AK322">
        <f>+'Ark1'!N4218</f>
        <v>110</v>
      </c>
      <c r="AL322" s="3" t="s">
        <v>512</v>
      </c>
      <c r="AM322">
        <f>+'Ark1'!Q4218</f>
        <v>613</v>
      </c>
      <c r="AN322" s="9">
        <f>+'Ark1'!R4218</f>
        <v>2367</v>
      </c>
      <c r="AO322" s="9">
        <f>+'Ark1'!S4218</f>
        <v>2355</v>
      </c>
      <c r="AP322" s="96">
        <f>+'Ark1'!T4218</f>
        <v>11.581368039925628</v>
      </c>
      <c r="AQ322" s="1">
        <f>+'Ark1'!W4218</f>
        <v>58.324416135881101</v>
      </c>
      <c r="AR322" s="1">
        <f>+'Ark1'!AB4218</f>
        <v>3.4077559889038631</v>
      </c>
      <c r="AS322" s="9">
        <f>+'Ark1'!Y4218</f>
        <v>114.30861850443613</v>
      </c>
      <c r="AT322" s="96">
        <f t="shared" si="4"/>
        <v>3.8613376835236544</v>
      </c>
      <c r="AU322" s="39"/>
      <c r="AV322"/>
      <c r="AW322"/>
      <c r="AX322"/>
      <c r="AY322"/>
      <c r="AZ322"/>
      <c r="BA322"/>
      <c r="BB322"/>
      <c r="BC322"/>
      <c r="BD322"/>
    </row>
    <row r="323" spans="35:56">
      <c r="AI323" s="39"/>
      <c r="AJ323">
        <f>+'Ark1'!C4219</f>
        <v>2007</v>
      </c>
      <c r="AK323">
        <f>+'Ark1'!N4219</f>
        <v>120</v>
      </c>
      <c r="AL323" s="3" t="s">
        <v>513</v>
      </c>
      <c r="AM323">
        <f>+'Ark1'!Q4219</f>
        <v>611</v>
      </c>
      <c r="AN323" s="9">
        <f>+'Ark1'!R4219</f>
        <v>2381</v>
      </c>
      <c r="AO323" s="9">
        <f>+'Ark1'!S4219</f>
        <v>2374</v>
      </c>
      <c r="AP323" s="96">
        <f>+'Ark1'!T4219</f>
        <v>11.649867893140224</v>
      </c>
      <c r="AQ323" s="1">
        <f>+'Ark1'!W4219</f>
        <v>58.249789385004206</v>
      </c>
      <c r="AR323" s="1">
        <f>+'Ark1'!AB4219</f>
        <v>3.5899134939635751</v>
      </c>
      <c r="AS323" s="9">
        <f>+'Ark1'!Y4219</f>
        <v>124.70688786224272</v>
      </c>
      <c r="AT323" s="96">
        <f t="shared" si="4"/>
        <v>3.8968903436988542</v>
      </c>
      <c r="AU323" s="39"/>
      <c r="AV323"/>
      <c r="AW323"/>
      <c r="AX323"/>
      <c r="AY323"/>
      <c r="AZ323"/>
      <c r="BA323"/>
      <c r="BB323"/>
      <c r="BC323"/>
      <c r="BD323"/>
    </row>
    <row r="324" spans="35:56">
      <c r="AI324" s="39"/>
      <c r="AJ324">
        <f>+'Ark1'!C4220</f>
        <v>2007</v>
      </c>
      <c r="AK324">
        <f>+'Ark1'!N4220</f>
        <v>130</v>
      </c>
      <c r="AL324" s="3" t="s">
        <v>514</v>
      </c>
      <c r="AM324">
        <f>+'Ark1'!Q4220</f>
        <v>602</v>
      </c>
      <c r="AN324" s="9">
        <f>+'Ark1'!R4220</f>
        <v>2283</v>
      </c>
      <c r="AO324" s="9">
        <f>+'Ark1'!S4220</f>
        <v>2273</v>
      </c>
      <c r="AP324" s="96">
        <f>+'Ark1'!T4220</f>
        <v>11.170368920638028</v>
      </c>
      <c r="AQ324" s="1">
        <f>+'Ark1'!W4220</f>
        <v>58.065112186537597</v>
      </c>
      <c r="AR324" s="1">
        <f>+'Ark1'!AB4220</f>
        <v>3.8689693231631774</v>
      </c>
      <c r="AS324" s="9">
        <f>+'Ark1'!Y4220</f>
        <v>134.53539202803321</v>
      </c>
      <c r="AT324" s="96">
        <f t="shared" si="4"/>
        <v>3.7923588039867111</v>
      </c>
      <c r="AU324" s="39"/>
      <c r="AV324"/>
      <c r="AW324"/>
      <c r="AX324"/>
      <c r="AY324"/>
      <c r="AZ324"/>
      <c r="BA324"/>
      <c r="BB324"/>
      <c r="BC324"/>
      <c r="BD324"/>
    </row>
    <row r="325" spans="35:56">
      <c r="AI325" s="39"/>
      <c r="AJ325">
        <f>+'Ark1'!C4221</f>
        <v>2007</v>
      </c>
      <c r="AK325">
        <f>+'Ark1'!N4221</f>
        <v>140</v>
      </c>
      <c r="AL325" s="3" t="s">
        <v>515</v>
      </c>
      <c r="AM325">
        <f>+'Ark1'!Q4221</f>
        <v>622</v>
      </c>
      <c r="AN325" s="9">
        <f>+'Ark1'!R4221</f>
        <v>2111</v>
      </c>
      <c r="AO325" s="9">
        <f>+'Ark1'!S4221</f>
        <v>2102</v>
      </c>
      <c r="AP325" s="96">
        <f>+'Ark1'!T4221</f>
        <v>10.32879929543008</v>
      </c>
      <c r="AQ325" s="1">
        <f>+'Ark1'!W4221</f>
        <v>57.659372026641293</v>
      </c>
      <c r="AR325" s="1">
        <f>+'Ark1'!AB4221</f>
        <v>3.8906381066375175</v>
      </c>
      <c r="AS325" s="9">
        <f>+'Ark1'!Y4221</f>
        <v>144.3477972524872</v>
      </c>
      <c r="AT325" s="96">
        <f t="shared" si="4"/>
        <v>3.3938906752411575</v>
      </c>
      <c r="AU325" s="39"/>
      <c r="AV325"/>
      <c r="AW325"/>
      <c r="AX325"/>
      <c r="AY325"/>
      <c r="AZ325"/>
      <c r="BA325"/>
      <c r="BB325"/>
      <c r="BC325"/>
      <c r="BD325"/>
    </row>
    <row r="326" spans="35:56">
      <c r="AI326" s="39"/>
      <c r="AJ326">
        <f>+'Ark1'!C4222</f>
        <v>2007</v>
      </c>
      <c r="AK326">
        <f>+'Ark1'!N4222</f>
        <v>150</v>
      </c>
      <c r="AL326" s="3" t="s">
        <v>516</v>
      </c>
      <c r="AM326">
        <f>+'Ark1'!Q4222</f>
        <v>642</v>
      </c>
      <c r="AN326" s="9">
        <f>+'Ark1'!R4222</f>
        <v>2052</v>
      </c>
      <c r="AO326" s="9">
        <f>+'Ark1'!S4222</f>
        <v>2046</v>
      </c>
      <c r="AP326" s="96">
        <f>+'Ark1'!T4222</f>
        <v>10.040121342597123</v>
      </c>
      <c r="AQ326" s="1">
        <f>+'Ark1'!W4222</f>
        <v>57.309384164222891</v>
      </c>
      <c r="AR326" s="1">
        <f>+'Ark1'!AB4222</f>
        <v>3.8855297023020321</v>
      </c>
      <c r="AS326" s="9">
        <f>+'Ark1'!Y4222</f>
        <v>154.5652534113058</v>
      </c>
      <c r="AT326" s="96">
        <f t="shared" si="4"/>
        <v>3.1962616822429908</v>
      </c>
      <c r="AU326" s="39"/>
      <c r="AV326"/>
      <c r="AW326"/>
      <c r="AX326"/>
      <c r="AY326"/>
      <c r="AZ326"/>
      <c r="BA326"/>
      <c r="BB326"/>
      <c r="BC326"/>
      <c r="BD326"/>
    </row>
    <row r="327" spans="35:56">
      <c r="AI327" s="39"/>
      <c r="AJ327">
        <f>+'Ark1'!C4223</f>
        <v>2007</v>
      </c>
      <c r="AK327">
        <f>+'Ark1'!N4223</f>
        <v>160</v>
      </c>
      <c r="AL327" s="3" t="s">
        <v>517</v>
      </c>
      <c r="AM327">
        <f>+'Ark1'!Q4223</f>
        <v>615</v>
      </c>
      <c r="AN327" s="9">
        <f>+'Ark1'!R4223</f>
        <v>1880</v>
      </c>
      <c r="AO327" s="9">
        <f>+'Ark1'!S4223</f>
        <v>1880</v>
      </c>
      <c r="AP327" s="96">
        <f>+'Ark1'!T4223</f>
        <v>9.1985517173891775</v>
      </c>
      <c r="AQ327" s="1">
        <f>+'Ark1'!W4223</f>
        <v>56.571808510638292</v>
      </c>
      <c r="AR327" s="1">
        <f>+'Ark1'!AB4223</f>
        <v>4.0899660464610328</v>
      </c>
      <c r="AS327" s="9">
        <f>+'Ark1'!Y4223</f>
        <v>164.96234042553181</v>
      </c>
      <c r="AT327" s="96">
        <f t="shared" si="4"/>
        <v>3.0569105691056913</v>
      </c>
      <c r="AU327" s="39"/>
      <c r="AV327"/>
      <c r="AW327"/>
      <c r="AX327"/>
      <c r="AY327"/>
      <c r="AZ327"/>
      <c r="BA327"/>
      <c r="BB327"/>
      <c r="BC327"/>
      <c r="BD327"/>
    </row>
    <row r="328" spans="35:56">
      <c r="AI328" s="39"/>
      <c r="AJ328">
        <f>+'Ark1'!C4224</f>
        <v>2007</v>
      </c>
      <c r="AK328">
        <f>+'Ark1'!N4224</f>
        <v>170</v>
      </c>
      <c r="AL328" s="3" t="s">
        <v>518</v>
      </c>
      <c r="AM328">
        <f>+'Ark1'!Q4224</f>
        <v>600</v>
      </c>
      <c r="AN328" s="9">
        <f>+'Ark1'!R4224</f>
        <v>1602</v>
      </c>
      <c r="AO328" s="9">
        <f>+'Ark1'!S4224</f>
        <v>1602</v>
      </c>
      <c r="AP328" s="96">
        <f>+'Ark1'!T4224</f>
        <v>7.8383403464135437</v>
      </c>
      <c r="AQ328" s="1">
        <f>+'Ark1'!W4224</f>
        <v>55.506242197253435</v>
      </c>
      <c r="AR328" s="1">
        <f>+'Ark1'!AB4224</f>
        <v>4.1844517491203153</v>
      </c>
      <c r="AS328" s="9">
        <f>+'Ark1'!Y4224</f>
        <v>174.92303370786524</v>
      </c>
      <c r="AT328" s="96">
        <f t="shared" si="4"/>
        <v>2.67</v>
      </c>
      <c r="AU328" s="39"/>
      <c r="AV328"/>
      <c r="AW328"/>
      <c r="AX328"/>
      <c r="AY328"/>
      <c r="AZ328"/>
      <c r="BA328"/>
      <c r="BB328"/>
      <c r="BC328"/>
      <c r="BD328"/>
    </row>
    <row r="329" spans="35:56">
      <c r="AI329" s="39"/>
      <c r="AJ329">
        <f>+'Ark1'!C4225</f>
        <v>2007</v>
      </c>
      <c r="AK329">
        <f>+'Ark1'!N4225</f>
        <v>180</v>
      </c>
      <c r="AL329" s="3" t="s">
        <v>519</v>
      </c>
      <c r="AM329">
        <f>+'Ark1'!Q4225</f>
        <v>546</v>
      </c>
      <c r="AN329" s="9">
        <f>+'Ark1'!R4225</f>
        <v>1361</v>
      </c>
      <c r="AO329" s="9">
        <f>+'Ark1'!S4225</f>
        <v>1360</v>
      </c>
      <c r="AP329" s="96">
        <f>+'Ark1'!T4225</f>
        <v>6.6591643017907822</v>
      </c>
      <c r="AQ329" s="1">
        <f>+'Ark1'!W4225</f>
        <v>54.403676470588223</v>
      </c>
      <c r="AR329" s="1">
        <f>+'Ark1'!AB4225</f>
        <v>4.5237430507762122</v>
      </c>
      <c r="AS329" s="9">
        <f>+'Ark1'!Y4225</f>
        <v>184.43894195444528</v>
      </c>
      <c r="AT329" s="96">
        <f t="shared" si="4"/>
        <v>2.4926739926739927</v>
      </c>
      <c r="AU329" s="39"/>
      <c r="AV329"/>
      <c r="AW329"/>
      <c r="AX329"/>
      <c r="AY329"/>
      <c r="AZ329"/>
      <c r="BA329"/>
      <c r="BB329"/>
      <c r="BC329"/>
      <c r="BD329"/>
    </row>
    <row r="330" spans="35:56">
      <c r="AI330" s="39"/>
      <c r="AJ330">
        <f>+'Ark1'!C4226</f>
        <v>2007</v>
      </c>
      <c r="AK330">
        <f>+'Ark1'!N4226</f>
        <v>190</v>
      </c>
      <c r="AL330" s="3" t="s">
        <v>520</v>
      </c>
      <c r="AM330">
        <f>+'Ark1'!Q4226</f>
        <v>466</v>
      </c>
      <c r="AN330" s="9">
        <f>+'Ark1'!R4226</f>
        <v>973</v>
      </c>
      <c r="AO330" s="9">
        <f>+'Ark1'!S4226</f>
        <v>972</v>
      </c>
      <c r="AP330" s="96">
        <f>+'Ark1'!T4226</f>
        <v>4.7607397984147184</v>
      </c>
      <c r="AQ330" s="1">
        <f>+'Ark1'!W4226</f>
        <v>53.406378600823047</v>
      </c>
      <c r="AR330" s="1">
        <f>+'Ark1'!AB4226</f>
        <v>4.4613659874465998</v>
      </c>
      <c r="AS330" s="9">
        <f>+'Ark1'!Y4226</f>
        <v>194.41068859198393</v>
      </c>
      <c r="AT330" s="96">
        <f t="shared" si="4"/>
        <v>2.0879828326180259</v>
      </c>
      <c r="AU330" s="39"/>
      <c r="AV330"/>
      <c r="AW330"/>
      <c r="AX330"/>
      <c r="AY330"/>
      <c r="AZ330"/>
      <c r="BA330"/>
      <c r="BB330"/>
      <c r="BC330"/>
      <c r="BD330"/>
    </row>
    <row r="331" spans="35:56">
      <c r="AI331" s="39"/>
      <c r="AJ331">
        <f>+'Ark1'!C4227</f>
        <v>2007</v>
      </c>
      <c r="AK331">
        <f>+'Ark1'!N4227</f>
        <v>200</v>
      </c>
      <c r="AL331" s="3" t="s">
        <v>521</v>
      </c>
      <c r="AM331">
        <f>+'Ark1'!Q4227</f>
        <v>341</v>
      </c>
      <c r="AN331" s="9">
        <f>+'Ark1'!R4227</f>
        <v>592</v>
      </c>
      <c r="AO331" s="9">
        <f>+'Ark1'!S4227</f>
        <v>592</v>
      </c>
      <c r="AP331" s="96">
        <f>+'Ark1'!T4227</f>
        <v>2.896565221645953</v>
      </c>
      <c r="AQ331" s="1">
        <f>+'Ark1'!W4227</f>
        <v>51.386824324324323</v>
      </c>
      <c r="AR331" s="1">
        <f>+'Ark1'!AB4227</f>
        <v>4.9166047306293086</v>
      </c>
      <c r="AS331" s="9">
        <f>+'Ark1'!Y4227</f>
        <v>204.75996621621621</v>
      </c>
      <c r="AT331" s="96">
        <f t="shared" si="4"/>
        <v>1.7360703812316716</v>
      </c>
      <c r="AU331" s="39"/>
      <c r="AV331"/>
      <c r="AW331"/>
      <c r="AX331"/>
      <c r="AY331"/>
      <c r="AZ331"/>
      <c r="BA331"/>
      <c r="BB331"/>
      <c r="BC331"/>
      <c r="BD331"/>
    </row>
    <row r="332" spans="35:56">
      <c r="AI332" s="39"/>
      <c r="AJ332">
        <f>+'Ark1'!C4228</f>
        <v>2007</v>
      </c>
      <c r="AK332">
        <f>+'Ark1'!N4228</f>
        <v>210</v>
      </c>
      <c r="AL332" s="3" t="s">
        <v>522</v>
      </c>
      <c r="AM332">
        <f>+'Ark1'!Q4228</f>
        <v>259</v>
      </c>
      <c r="AN332" s="9">
        <f>+'Ark1'!R4228</f>
        <v>415</v>
      </c>
      <c r="AO332" s="9">
        <f>+'Ark1'!S4228</f>
        <v>415</v>
      </c>
      <c r="AP332" s="96">
        <f>+'Ark1'!T4228</f>
        <v>2.0305313631470789</v>
      </c>
      <c r="AQ332" s="1">
        <f>+'Ark1'!W4228</f>
        <v>50.807228915662655</v>
      </c>
      <c r="AR332" s="1">
        <f>+'Ark1'!AB4228</f>
        <v>5.2145714082457717</v>
      </c>
      <c r="AS332" s="9">
        <f>+'Ark1'!Y4228</f>
        <v>214.47855421686745</v>
      </c>
      <c r="AT332" s="96">
        <f t="shared" ref="AT332:AT389" si="5">+AN332/AM332</f>
        <v>1.6023166023166022</v>
      </c>
      <c r="AU332" s="39"/>
      <c r="AV332"/>
      <c r="AW332"/>
      <c r="AX332"/>
      <c r="AY332"/>
      <c r="AZ332"/>
      <c r="BA332"/>
      <c r="BB332"/>
      <c r="BC332"/>
      <c r="BD332"/>
    </row>
    <row r="333" spans="35:56">
      <c r="AI333" s="39"/>
      <c r="AJ333">
        <f>+'Ark1'!C4229</f>
        <v>2007</v>
      </c>
      <c r="AK333">
        <f>+'Ark1'!N4229</f>
        <v>220</v>
      </c>
      <c r="AL333" s="3" t="s">
        <v>523</v>
      </c>
      <c r="AM333">
        <f>+'Ark1'!Q4229</f>
        <v>163</v>
      </c>
      <c r="AN333" s="9">
        <f>+'Ark1'!R4229</f>
        <v>213</v>
      </c>
      <c r="AO333" s="9">
        <f>+'Ark1'!S4229</f>
        <v>213</v>
      </c>
      <c r="AP333" s="96">
        <f>+'Ark1'!T4229</f>
        <v>1.0421763381935607</v>
      </c>
      <c r="AQ333" s="1">
        <f>+'Ark1'!W4229</f>
        <v>48.539906103286384</v>
      </c>
      <c r="AR333" s="1">
        <f>+'Ark1'!AB4229</f>
        <v>5.6356139498835995</v>
      </c>
      <c r="AS333" s="9">
        <f>+'Ark1'!Y4229</f>
        <v>224.62441314553985</v>
      </c>
      <c r="AT333" s="96">
        <f t="shared" si="5"/>
        <v>1.3067484662576687</v>
      </c>
      <c r="AU333" s="39"/>
      <c r="AV333"/>
      <c r="AW333"/>
      <c r="AX333"/>
      <c r="AY333"/>
      <c r="AZ333"/>
      <c r="BA333"/>
      <c r="BB333"/>
      <c r="BC333"/>
      <c r="BD333"/>
    </row>
    <row r="334" spans="35:56">
      <c r="AI334" s="39"/>
      <c r="AJ334">
        <f>+'Ark1'!C4230</f>
        <v>2007</v>
      </c>
      <c r="AK334">
        <f>+'Ark1'!N4230</f>
        <v>230</v>
      </c>
      <c r="AL334" s="3" t="s">
        <v>524</v>
      </c>
      <c r="AM334">
        <f>+'Ark1'!Q4230</f>
        <v>136</v>
      </c>
      <c r="AN334" s="9">
        <f>+'Ark1'!R4230</f>
        <v>204</v>
      </c>
      <c r="AO334" s="9">
        <f>+'Ark1'!S4230</f>
        <v>204</v>
      </c>
      <c r="AP334" s="96">
        <f>+'Ark1'!T4230</f>
        <v>0.99814071826988948</v>
      </c>
      <c r="AQ334" s="1">
        <f>+'Ark1'!W4230</f>
        <v>46.906862745098039</v>
      </c>
      <c r="AR334" s="1">
        <f>+'Ark1'!AB4230</f>
        <v>5.7177185873306335</v>
      </c>
      <c r="AS334" s="9">
        <f>+'Ark1'!Y4230</f>
        <v>241.54509803921579</v>
      </c>
      <c r="AT334" s="96">
        <f t="shared" si="5"/>
        <v>1.5</v>
      </c>
      <c r="AU334" s="39"/>
      <c r="AV334"/>
      <c r="AW334"/>
      <c r="AX334"/>
      <c r="AY334"/>
      <c r="AZ334"/>
      <c r="BA334"/>
      <c r="BB334"/>
      <c r="BC334"/>
      <c r="BD334"/>
    </row>
    <row r="335" spans="35:56">
      <c r="AI335" s="39"/>
      <c r="AJ335">
        <f>+'Ark1'!C4231</f>
        <v>2006</v>
      </c>
      <c r="AK335">
        <f>+'Ark1'!N4231</f>
        <v>60</v>
      </c>
      <c r="AL335" s="3" t="s">
        <v>525</v>
      </c>
      <c r="AM335">
        <f>+'Ark1'!Q4231</f>
        <v>11</v>
      </c>
      <c r="AN335" s="9">
        <f>+'Ark1'!R4231</f>
        <v>10</v>
      </c>
      <c r="AO335" s="9">
        <f>+'Ark1'!S4231</f>
        <v>7</v>
      </c>
      <c r="AP335" s="96">
        <f>+'Ark1'!T4231</f>
        <v>5.1392743344639717E-2</v>
      </c>
      <c r="AQ335" s="1">
        <f>+'Ark1'!W4231</f>
        <v>61.714285714285694</v>
      </c>
      <c r="AR335" s="1">
        <f>+'Ark1'!AB4231</f>
        <v>2.4907993963088808</v>
      </c>
      <c r="AS335" s="9">
        <f>+'Ark1'!Y4231</f>
        <v>45.81</v>
      </c>
      <c r="AT335" s="96">
        <f t="shared" si="5"/>
        <v>0.90909090909090906</v>
      </c>
      <c r="AU335" s="39"/>
      <c r="AV335"/>
      <c r="AW335"/>
      <c r="AX335"/>
      <c r="AY335"/>
      <c r="AZ335"/>
      <c r="BA335"/>
      <c r="BB335"/>
      <c r="BC335"/>
      <c r="BD335"/>
    </row>
    <row r="336" spans="35:56">
      <c r="AI336" s="39"/>
      <c r="AJ336" s="47">
        <f>+'Ark1'!C4232</f>
        <v>2006</v>
      </c>
      <c r="AK336" s="47">
        <f>+'Ark1'!N4232</f>
        <v>70</v>
      </c>
      <c r="AL336" s="48" t="s">
        <v>509</v>
      </c>
      <c r="AM336" s="47">
        <f>+'Ark1'!Q4232</f>
        <v>21</v>
      </c>
      <c r="AN336" s="65">
        <f>+'Ark1'!R4232</f>
        <v>25</v>
      </c>
      <c r="AO336" s="65">
        <f>+'Ark1'!S4232</f>
        <v>23</v>
      </c>
      <c r="AP336" s="101">
        <f>+'Ark1'!T4232</f>
        <v>0.12848185836159931</v>
      </c>
      <c r="AQ336" s="49">
        <f>+'Ark1'!W4232</f>
        <v>59.565217391304344</v>
      </c>
      <c r="AR336" s="49">
        <f>+'Ark1'!AB4232</f>
        <v>6.2333331648521115</v>
      </c>
      <c r="AS336" s="65">
        <f>+'Ark1'!Y4232</f>
        <v>69.728000000000023</v>
      </c>
      <c r="AT336" s="101">
        <f t="shared" si="5"/>
        <v>1.1904761904761905</v>
      </c>
      <c r="AU336" s="39"/>
      <c r="AV336"/>
      <c r="AW336"/>
      <c r="AX336"/>
      <c r="AY336"/>
      <c r="AZ336"/>
      <c r="BA336"/>
      <c r="BB336"/>
      <c r="BC336"/>
      <c r="BD336"/>
    </row>
    <row r="337" spans="35:56">
      <c r="AI337" s="39"/>
      <c r="AJ337" s="47">
        <f>+'Ark1'!C4233</f>
        <v>2006</v>
      </c>
      <c r="AK337" s="47">
        <f>+'Ark1'!N4233</f>
        <v>80</v>
      </c>
      <c r="AL337" s="48" t="s">
        <v>510</v>
      </c>
      <c r="AM337" s="47">
        <f>+'Ark1'!Q4233</f>
        <v>86</v>
      </c>
      <c r="AN337" s="65">
        <f>+'Ark1'!R4233</f>
        <v>130</v>
      </c>
      <c r="AO337" s="65">
        <f>+'Ark1'!S4233</f>
        <v>124</v>
      </c>
      <c r="AP337" s="101">
        <f>+'Ark1'!T4233</f>
        <v>0.66810566348031641</v>
      </c>
      <c r="AQ337" s="49">
        <f>+'Ark1'!W4233</f>
        <v>60.838709677419367</v>
      </c>
      <c r="AR337" s="49">
        <f>+'Ark1'!AB4233</f>
        <v>3.9459801856307513</v>
      </c>
      <c r="AS337" s="65">
        <f>+'Ark1'!Y4233</f>
        <v>81.655384615384577</v>
      </c>
      <c r="AT337" s="101">
        <f t="shared" si="5"/>
        <v>1.5116279069767442</v>
      </c>
      <c r="AU337" s="39"/>
      <c r="AV337"/>
      <c r="AW337"/>
      <c r="AX337"/>
      <c r="AY337"/>
      <c r="AZ337"/>
      <c r="BA337"/>
      <c r="BB337"/>
      <c r="BC337"/>
      <c r="BD337"/>
    </row>
    <row r="338" spans="35:56">
      <c r="AI338" s="39"/>
      <c r="AJ338" s="47">
        <f>+'Ark1'!C4234</f>
        <v>2006</v>
      </c>
      <c r="AK338" s="47">
        <f>+'Ark1'!N4234</f>
        <v>90</v>
      </c>
      <c r="AL338" s="48" t="s">
        <v>511</v>
      </c>
      <c r="AM338" s="47">
        <f>+'Ark1'!Q4234</f>
        <v>193</v>
      </c>
      <c r="AN338" s="65">
        <f>+'Ark1'!R4234</f>
        <v>386</v>
      </c>
      <c r="AO338" s="65">
        <f>+'Ark1'!S4234</f>
        <v>370</v>
      </c>
      <c r="AP338" s="101">
        <f>+'Ark1'!T4234</f>
        <v>1.9837598931030935</v>
      </c>
      <c r="AQ338" s="49">
        <f>+'Ark1'!W4234</f>
        <v>60.983783783783792</v>
      </c>
      <c r="AR338" s="49">
        <f>+'Ark1'!AB4234</f>
        <v>2.4161073800991111</v>
      </c>
      <c r="AS338" s="65">
        <f>+'Ark1'!Y4234</f>
        <v>91.820984455958595</v>
      </c>
      <c r="AT338" s="101">
        <f t="shared" si="5"/>
        <v>2</v>
      </c>
      <c r="AU338" s="39"/>
      <c r="AV338"/>
      <c r="AW338"/>
      <c r="AX338"/>
      <c r="AY338"/>
      <c r="AZ338"/>
      <c r="BA338"/>
      <c r="BB338"/>
      <c r="BC338"/>
      <c r="BD338"/>
    </row>
    <row r="339" spans="35:56">
      <c r="AI339" s="39"/>
      <c r="AJ339" s="47">
        <f>+'Ark1'!C4235</f>
        <v>2006</v>
      </c>
      <c r="AK339" s="47">
        <f>+'Ark1'!N4235</f>
        <v>100</v>
      </c>
      <c r="AL339" s="48" t="s">
        <v>486</v>
      </c>
      <c r="AM339" s="47">
        <f>+'Ark1'!Q4235</f>
        <v>580</v>
      </c>
      <c r="AN339" s="65">
        <f>+'Ark1'!R4235</f>
        <v>1623</v>
      </c>
      <c r="AO339" s="65">
        <f>+'Ark1'!S4235</f>
        <v>1606</v>
      </c>
      <c r="AP339" s="101">
        <f>+'Ark1'!T4235</f>
        <v>8.3410422448350303</v>
      </c>
      <c r="AQ339" s="49">
        <f>+'Ark1'!W4235</f>
        <v>58.983810709838103</v>
      </c>
      <c r="AR339" s="49">
        <f>+'Ark1'!AB4235</f>
        <v>3.2207665097954306</v>
      </c>
      <c r="AS339" s="65">
        <f>+'Ark1'!Y4235</f>
        <v>105.6362292051755</v>
      </c>
      <c r="AT339" s="101">
        <f t="shared" si="5"/>
        <v>2.7982758620689654</v>
      </c>
      <c r="AU339" s="39"/>
      <c r="AV339"/>
      <c r="AW339"/>
      <c r="AX339"/>
      <c r="AY339"/>
      <c r="AZ339"/>
      <c r="BA339"/>
      <c r="BB339"/>
      <c r="BC339"/>
      <c r="BD339"/>
    </row>
    <row r="340" spans="35:56">
      <c r="AI340" s="39"/>
      <c r="AJ340" s="47">
        <f>+'Ark1'!C4236</f>
        <v>2006</v>
      </c>
      <c r="AK340" s="47">
        <f>+'Ark1'!N4236</f>
        <v>110</v>
      </c>
      <c r="AL340" s="48" t="s">
        <v>512</v>
      </c>
      <c r="AM340" s="47">
        <f>+'Ark1'!Q4236</f>
        <v>715</v>
      </c>
      <c r="AN340" s="65">
        <f>+'Ark1'!R4236</f>
        <v>2716</v>
      </c>
      <c r="AO340" s="65">
        <f>+'Ark1'!S4236</f>
        <v>2682</v>
      </c>
      <c r="AP340" s="101">
        <f>+'Ark1'!T4236</f>
        <v>13.958269092404151</v>
      </c>
      <c r="AQ340" s="49">
        <f>+'Ark1'!W4236</f>
        <v>58.341909023117083</v>
      </c>
      <c r="AR340" s="49">
        <f>+'Ark1'!AB4236</f>
        <v>3.3306179894388821</v>
      </c>
      <c r="AS340" s="65">
        <f>+'Ark1'!Y4236</f>
        <v>113.49267304860084</v>
      </c>
      <c r="AT340" s="101">
        <f t="shared" si="5"/>
        <v>3.7986013986013987</v>
      </c>
      <c r="AU340" s="39"/>
      <c r="AV340"/>
      <c r="AW340"/>
      <c r="AX340"/>
      <c r="AY340"/>
      <c r="AZ340"/>
      <c r="BA340"/>
      <c r="BB340"/>
      <c r="BC340"/>
      <c r="BD340"/>
    </row>
    <row r="341" spans="35:56">
      <c r="AI341" s="39"/>
      <c r="AJ341" s="47">
        <f>+'Ark1'!C4237</f>
        <v>2006</v>
      </c>
      <c r="AK341" s="47">
        <f>+'Ark1'!N4237</f>
        <v>120</v>
      </c>
      <c r="AL341" s="48" t="s">
        <v>513</v>
      </c>
      <c r="AM341" s="47">
        <f>+'Ark1'!Q4237</f>
        <v>655</v>
      </c>
      <c r="AN341" s="65">
        <f>+'Ark1'!R4237</f>
        <v>2501</v>
      </c>
      <c r="AO341" s="65">
        <f>+'Ark1'!S4237</f>
        <v>2476</v>
      </c>
      <c r="AP341" s="101">
        <f>+'Ark1'!T4237</f>
        <v>12.853325110494398</v>
      </c>
      <c r="AQ341" s="49">
        <f>+'Ark1'!W4237</f>
        <v>58.056542810985455</v>
      </c>
      <c r="AR341" s="49">
        <f>+'Ark1'!AB4237</f>
        <v>3.7018357672705879</v>
      </c>
      <c r="AS341" s="65">
        <f>+'Ark1'!Y4237</f>
        <v>123.72487005197928</v>
      </c>
      <c r="AT341" s="101">
        <f t="shared" si="5"/>
        <v>3.8183206106870231</v>
      </c>
      <c r="AU341" s="39"/>
      <c r="AV341"/>
      <c r="AW341"/>
      <c r="AX341"/>
      <c r="AY341"/>
      <c r="AZ341"/>
      <c r="BA341"/>
      <c r="BB341"/>
      <c r="BC341"/>
      <c r="BD341"/>
    </row>
    <row r="342" spans="35:56">
      <c r="AI342" s="39"/>
      <c r="AJ342" s="47">
        <f>+'Ark1'!C4238</f>
        <v>2006</v>
      </c>
      <c r="AK342" s="47">
        <f>+'Ark1'!N4238</f>
        <v>130</v>
      </c>
      <c r="AL342" s="48" t="s">
        <v>514</v>
      </c>
      <c r="AM342" s="47">
        <f>+'Ark1'!Q4238</f>
        <v>664</v>
      </c>
      <c r="AN342" s="65">
        <f>+'Ark1'!R4238</f>
        <v>2083</v>
      </c>
      <c r="AO342" s="65">
        <f>+'Ark1'!S4238</f>
        <v>2060</v>
      </c>
      <c r="AP342" s="101">
        <f>+'Ark1'!T4238</f>
        <v>10.705108438688461</v>
      </c>
      <c r="AQ342" s="49">
        <f>+'Ark1'!W4238</f>
        <v>57.814563106796143</v>
      </c>
      <c r="AR342" s="49">
        <f>+'Ark1'!AB4238</f>
        <v>3.8241163143690424</v>
      </c>
      <c r="AS342" s="65">
        <f>+'Ark1'!Y4238</f>
        <v>133.51565050408078</v>
      </c>
      <c r="AT342" s="101">
        <f t="shared" si="5"/>
        <v>3.1370481927710845</v>
      </c>
      <c r="AU342" s="39"/>
      <c r="AV342"/>
      <c r="AW342"/>
      <c r="AX342"/>
      <c r="AY342"/>
      <c r="AZ342"/>
      <c r="BA342"/>
      <c r="BB342"/>
      <c r="BC342"/>
      <c r="BD342"/>
    </row>
    <row r="343" spans="35:56">
      <c r="AI343" s="39"/>
      <c r="AJ343" s="47">
        <f>+'Ark1'!C4239</f>
        <v>2006</v>
      </c>
      <c r="AK343" s="47">
        <f>+'Ark1'!N4239</f>
        <v>140</v>
      </c>
      <c r="AL343" s="48" t="s">
        <v>515</v>
      </c>
      <c r="AM343" s="47">
        <f>+'Ark1'!Q4239</f>
        <v>674</v>
      </c>
      <c r="AN343" s="65">
        <f>+'Ark1'!R4239</f>
        <v>2037</v>
      </c>
      <c r="AO343" s="65">
        <f>+'Ark1'!S4239</f>
        <v>2014</v>
      </c>
      <c r="AP343" s="101">
        <f>+'Ark1'!T4239</f>
        <v>10.468701819303112</v>
      </c>
      <c r="AQ343" s="49">
        <f>+'Ark1'!W4239</f>
        <v>57.53475670307845</v>
      </c>
      <c r="AR343" s="49">
        <f>+'Ark1'!AB4239</f>
        <v>3.9363775275141606</v>
      </c>
      <c r="AS343" s="65">
        <f>+'Ark1'!Y4239</f>
        <v>143.3022091310749</v>
      </c>
      <c r="AT343" s="101">
        <f t="shared" si="5"/>
        <v>3.0222551928783381</v>
      </c>
      <c r="AU343" s="39"/>
      <c r="AV343"/>
      <c r="AW343"/>
      <c r="AX343"/>
      <c r="AY343"/>
      <c r="AZ343"/>
      <c r="BA343"/>
      <c r="BB343"/>
      <c r="BC343"/>
      <c r="BD343"/>
    </row>
    <row r="344" spans="35:56">
      <c r="AI344" s="39"/>
      <c r="AJ344" s="47">
        <f>+'Ark1'!C4240</f>
        <v>2006</v>
      </c>
      <c r="AK344" s="47">
        <f>+'Ark1'!N4240</f>
        <v>150</v>
      </c>
      <c r="AL344" s="48" t="s">
        <v>516</v>
      </c>
      <c r="AM344" s="47">
        <f>+'Ark1'!Q4240</f>
        <v>659</v>
      </c>
      <c r="AN344" s="65">
        <f>+'Ark1'!R4240</f>
        <v>1788</v>
      </c>
      <c r="AO344" s="65">
        <f>+'Ark1'!S4240</f>
        <v>1777</v>
      </c>
      <c r="AP344" s="101">
        <f>+'Ark1'!T4240</f>
        <v>9.1890225100215837</v>
      </c>
      <c r="AQ344" s="49">
        <f>+'Ark1'!W4240</f>
        <v>57.142374788970173</v>
      </c>
      <c r="AR344" s="49">
        <f>+'Ark1'!AB4240</f>
        <v>4.0059732537603425</v>
      </c>
      <c r="AS344" s="65">
        <f>+'Ark1'!Y4240</f>
        <v>154.05900447427297</v>
      </c>
      <c r="AT344" s="101">
        <f t="shared" si="5"/>
        <v>2.7132018209408195</v>
      </c>
      <c r="AU344" s="39"/>
      <c r="AV344"/>
      <c r="AW344"/>
      <c r="AX344"/>
      <c r="AY344"/>
      <c r="AZ344"/>
      <c r="BA344"/>
      <c r="BB344"/>
      <c r="BC344"/>
      <c r="BD344"/>
    </row>
    <row r="345" spans="35:56">
      <c r="AI345" s="39"/>
      <c r="AJ345" s="47">
        <f>+'Ark1'!C4241</f>
        <v>2006</v>
      </c>
      <c r="AK345" s="47">
        <f>+'Ark1'!N4241</f>
        <v>160</v>
      </c>
      <c r="AL345" s="48" t="s">
        <v>517</v>
      </c>
      <c r="AM345" s="47">
        <f>+'Ark1'!Q4241</f>
        <v>663</v>
      </c>
      <c r="AN345" s="65">
        <f>+'Ark1'!R4241</f>
        <v>1644</v>
      </c>
      <c r="AO345" s="65">
        <f>+'Ark1'!S4241</f>
        <v>1638</v>
      </c>
      <c r="AP345" s="101">
        <f>+'Ark1'!T4241</f>
        <v>8.4489670058587745</v>
      </c>
      <c r="AQ345" s="49">
        <f>+'Ark1'!W4241</f>
        <v>56.725885225885243</v>
      </c>
      <c r="AR345" s="49">
        <f>+'Ark1'!AB4241</f>
        <v>3.9367653173476689</v>
      </c>
      <c r="AS345" s="65">
        <f>+'Ark1'!Y4241</f>
        <v>164.356690997567</v>
      </c>
      <c r="AT345" s="101">
        <f t="shared" si="5"/>
        <v>2.4796380090497738</v>
      </c>
      <c r="AU345" s="39"/>
      <c r="AV345"/>
      <c r="AW345"/>
      <c r="AX345"/>
      <c r="AY345"/>
      <c r="AZ345"/>
      <c r="BA345"/>
      <c r="BB345"/>
      <c r="BC345"/>
      <c r="BD345"/>
    </row>
    <row r="346" spans="35:56">
      <c r="AI346" s="39"/>
      <c r="AJ346" s="47">
        <f>+'Ark1'!C4242</f>
        <v>2006</v>
      </c>
      <c r="AK346" s="47">
        <f>+'Ark1'!N4242</f>
        <v>170</v>
      </c>
      <c r="AL346" s="48" t="s">
        <v>518</v>
      </c>
      <c r="AM346" s="47">
        <f>+'Ark1'!Q4242</f>
        <v>593</v>
      </c>
      <c r="AN346" s="65">
        <f>+'Ark1'!R4242</f>
        <v>1408</v>
      </c>
      <c r="AO346" s="65">
        <f>+'Ark1'!S4242</f>
        <v>1404</v>
      </c>
      <c r="AP346" s="101">
        <f>+'Ark1'!T4242</f>
        <v>7.2360982629252737</v>
      </c>
      <c r="AQ346" s="49">
        <f>+'Ark1'!W4242</f>
        <v>55.823361823361822</v>
      </c>
      <c r="AR346" s="49">
        <f>+'Ark1'!AB4242</f>
        <v>4.2602477199648332</v>
      </c>
      <c r="AS346" s="65">
        <f>+'Ark1'!Y4242</f>
        <v>174.28579545454545</v>
      </c>
      <c r="AT346" s="101">
        <f t="shared" si="5"/>
        <v>2.3743676222596966</v>
      </c>
      <c r="AU346" s="39"/>
      <c r="AV346"/>
      <c r="AW346"/>
      <c r="AX346"/>
      <c r="AY346"/>
      <c r="AZ346"/>
      <c r="BA346"/>
      <c r="BB346"/>
      <c r="BC346"/>
      <c r="BD346"/>
    </row>
    <row r="347" spans="35:56">
      <c r="AI347" s="39"/>
      <c r="AJ347" s="47">
        <f>+'Ark1'!C4243</f>
        <v>2006</v>
      </c>
      <c r="AK347" s="47">
        <f>+'Ark1'!N4243</f>
        <v>180</v>
      </c>
      <c r="AL347" s="48" t="s">
        <v>519</v>
      </c>
      <c r="AM347" s="47">
        <f>+'Ark1'!Q4243</f>
        <v>522</v>
      </c>
      <c r="AN347" s="65">
        <f>+'Ark1'!R4243</f>
        <v>1070</v>
      </c>
      <c r="AO347" s="65">
        <f>+'Ark1'!S4243</f>
        <v>1068</v>
      </c>
      <c r="AP347" s="101">
        <f>+'Ark1'!T4243</f>
        <v>5.4990235378764529</v>
      </c>
      <c r="AQ347" s="49">
        <f>+'Ark1'!W4243</f>
        <v>54.552434456928815</v>
      </c>
      <c r="AR347" s="49">
        <f>+'Ark1'!AB4243</f>
        <v>4.4025086130979183</v>
      </c>
      <c r="AS347" s="65">
        <f>+'Ark1'!Y4243</f>
        <v>184.48887850467247</v>
      </c>
      <c r="AT347" s="101">
        <f t="shared" si="5"/>
        <v>2.0498084291187739</v>
      </c>
      <c r="AU347" s="39"/>
      <c r="AV347"/>
      <c r="AW347"/>
      <c r="AX347"/>
      <c r="AY347"/>
      <c r="AZ347"/>
      <c r="BA347"/>
      <c r="BB347"/>
      <c r="BC347"/>
      <c r="BD347"/>
    </row>
    <row r="348" spans="35:56">
      <c r="AI348" s="39"/>
      <c r="AJ348" s="47">
        <f>+'Ark1'!C4244</f>
        <v>2006</v>
      </c>
      <c r="AK348" s="47">
        <f>+'Ark1'!N4244</f>
        <v>190</v>
      </c>
      <c r="AL348" s="48" t="s">
        <v>520</v>
      </c>
      <c r="AM348" s="47">
        <f>+'Ark1'!Q4244</f>
        <v>457</v>
      </c>
      <c r="AN348" s="65">
        <f>+'Ark1'!R4244</f>
        <v>818</v>
      </c>
      <c r="AO348" s="65">
        <f>+'Ark1'!S4244</f>
        <v>818</v>
      </c>
      <c r="AP348" s="101">
        <f>+'Ark1'!T4244</f>
        <v>4.2039264055915293</v>
      </c>
      <c r="AQ348" s="49">
        <f>+'Ark1'!W4244</f>
        <v>53.590464547677264</v>
      </c>
      <c r="AR348" s="49">
        <f>+'Ark1'!AB4244</f>
        <v>4.504521719463078</v>
      </c>
      <c r="AS348" s="65">
        <f>+'Ark1'!Y4244</f>
        <v>194.79779951100247</v>
      </c>
      <c r="AT348" s="101">
        <f t="shared" si="5"/>
        <v>1.7899343544857769</v>
      </c>
      <c r="AU348" s="39"/>
      <c r="AV348"/>
      <c r="AW348"/>
      <c r="AX348"/>
      <c r="AY348"/>
      <c r="AZ348"/>
      <c r="BA348"/>
      <c r="BB348"/>
      <c r="BC348"/>
      <c r="BD348"/>
    </row>
    <row r="349" spans="35:56">
      <c r="AI349" s="39"/>
      <c r="AJ349" s="47">
        <f>+'Ark1'!C4245</f>
        <v>2006</v>
      </c>
      <c r="AK349" s="47">
        <f>+'Ark1'!N4245</f>
        <v>200</v>
      </c>
      <c r="AL349" s="48" t="s">
        <v>521</v>
      </c>
      <c r="AM349" s="47">
        <f>+'Ark1'!Q4245</f>
        <v>338</v>
      </c>
      <c r="AN349" s="65">
        <f>+'Ark1'!R4245</f>
        <v>544</v>
      </c>
      <c r="AO349" s="65">
        <f>+'Ark1'!S4245</f>
        <v>543</v>
      </c>
      <c r="AP349" s="101">
        <f>+'Ark1'!T4245</f>
        <v>2.7957652379484026</v>
      </c>
      <c r="AQ349" s="49">
        <f>+'Ark1'!W4245</f>
        <v>51.850828729281758</v>
      </c>
      <c r="AR349" s="49">
        <f>+'Ark1'!AB4245</f>
        <v>4.6098056124595086</v>
      </c>
      <c r="AS349" s="65">
        <f>+'Ark1'!Y4245</f>
        <v>204.30606617647047</v>
      </c>
      <c r="AT349" s="101">
        <f t="shared" si="5"/>
        <v>1.6094674556213018</v>
      </c>
      <c r="AU349" s="39"/>
      <c r="AV349"/>
      <c r="AW349"/>
      <c r="AX349"/>
      <c r="AY349"/>
      <c r="AZ349"/>
      <c r="BA349"/>
      <c r="BB349"/>
      <c r="BC349"/>
      <c r="BD349"/>
    </row>
    <row r="350" spans="35:56">
      <c r="AI350" s="39"/>
      <c r="AJ350" s="47">
        <f>+'Ark1'!C4246</f>
        <v>2006</v>
      </c>
      <c r="AK350" s="47">
        <f>+'Ark1'!N4246</f>
        <v>210</v>
      </c>
      <c r="AL350" s="48" t="s">
        <v>522</v>
      </c>
      <c r="AM350" s="47">
        <f>+'Ark1'!Q4246</f>
        <v>230</v>
      </c>
      <c r="AN350" s="65">
        <f>+'Ark1'!R4246</f>
        <v>337</v>
      </c>
      <c r="AO350" s="65">
        <f>+'Ark1'!S4246</f>
        <v>337</v>
      </c>
      <c r="AP350" s="101">
        <f>+'Ark1'!T4246</f>
        <v>1.7319354507143589</v>
      </c>
      <c r="AQ350" s="49">
        <f>+'Ark1'!W4246</f>
        <v>50.468842729970319</v>
      </c>
      <c r="AR350" s="49">
        <f>+'Ark1'!AB4246</f>
        <v>5.0610289850710251</v>
      </c>
      <c r="AS350" s="65">
        <f>+'Ark1'!Y4246</f>
        <v>214.574183976261</v>
      </c>
      <c r="AT350" s="101">
        <f t="shared" si="5"/>
        <v>1.4652173913043478</v>
      </c>
      <c r="AU350" s="39"/>
      <c r="AV350"/>
      <c r="AW350"/>
      <c r="AX350"/>
      <c r="AY350"/>
      <c r="AZ350"/>
      <c r="BA350"/>
      <c r="BB350"/>
      <c r="BC350"/>
      <c r="BD350"/>
    </row>
    <row r="351" spans="35:56">
      <c r="AI351" s="39"/>
      <c r="AJ351" s="47">
        <f>+'Ark1'!C4247</f>
        <v>2006</v>
      </c>
      <c r="AK351" s="47">
        <f>+'Ark1'!N4247</f>
        <v>220</v>
      </c>
      <c r="AL351" s="48" t="s">
        <v>523</v>
      </c>
      <c r="AM351" s="47">
        <f>+'Ark1'!Q4247</f>
        <v>131</v>
      </c>
      <c r="AN351" s="65">
        <f>+'Ark1'!R4247</f>
        <v>173</v>
      </c>
      <c r="AO351" s="65">
        <f>+'Ark1'!S4247</f>
        <v>173</v>
      </c>
      <c r="AP351" s="101">
        <f>+'Ark1'!T4247</f>
        <v>0.88909445986226787</v>
      </c>
      <c r="AQ351" s="49">
        <f>+'Ark1'!W4247</f>
        <v>48.670520231213878</v>
      </c>
      <c r="AR351" s="49">
        <f>+'Ark1'!AB4247</f>
        <v>5.2587497432667076</v>
      </c>
      <c r="AS351" s="65">
        <f>+'Ark1'!Y4247</f>
        <v>224.32601156069367</v>
      </c>
      <c r="AT351" s="101">
        <f t="shared" si="5"/>
        <v>1.3206106870229009</v>
      </c>
      <c r="AU351" s="39"/>
      <c r="AV351"/>
      <c r="AW351"/>
      <c r="AX351"/>
      <c r="AY351"/>
      <c r="AZ351"/>
      <c r="BA351"/>
      <c r="BB351"/>
      <c r="BC351"/>
      <c r="BD351"/>
    </row>
    <row r="352" spans="35:56">
      <c r="AI352" s="39"/>
      <c r="AJ352" s="47">
        <f>+'Ark1'!C4248</f>
        <v>2006</v>
      </c>
      <c r="AK352" s="47">
        <f>+'Ark1'!N4248</f>
        <v>230</v>
      </c>
      <c r="AL352" s="48" t="s">
        <v>524</v>
      </c>
      <c r="AM352" s="47">
        <f>+'Ark1'!Q4248</f>
        <v>109</v>
      </c>
      <c r="AN352" s="65">
        <f>+'Ark1'!R4248</f>
        <v>165</v>
      </c>
      <c r="AO352" s="65">
        <f>+'Ark1'!S4248</f>
        <v>165</v>
      </c>
      <c r="AP352" s="101">
        <f>+'Ark1'!T4248</f>
        <v>0.84798026518655556</v>
      </c>
      <c r="AQ352" s="49">
        <f>+'Ark1'!W4248</f>
        <v>47.157575757575763</v>
      </c>
      <c r="AR352" s="49">
        <f>+'Ark1'!AB4248</f>
        <v>5.3845474924831427</v>
      </c>
      <c r="AS352" s="65">
        <f>+'Ark1'!Y4248</f>
        <v>240.94121212121215</v>
      </c>
      <c r="AT352" s="101">
        <f t="shared" si="5"/>
        <v>1.5137614678899083</v>
      </c>
      <c r="AU352" s="39"/>
      <c r="AV352"/>
      <c r="AW352"/>
      <c r="AX352"/>
      <c r="AY352"/>
      <c r="AZ352"/>
      <c r="BA352"/>
      <c r="BB352"/>
      <c r="BC352"/>
      <c r="BD352"/>
    </row>
    <row r="353" spans="35:56">
      <c r="AI353" s="39"/>
      <c r="AJ353" s="47">
        <f>+'Ark1'!C4249</f>
        <v>2005</v>
      </c>
      <c r="AK353" s="47">
        <f>+'Ark1'!N4249</f>
        <v>60</v>
      </c>
      <c r="AL353" s="48" t="s">
        <v>525</v>
      </c>
      <c r="AM353" s="47">
        <f>+'Ark1'!Q4249</f>
        <v>17</v>
      </c>
      <c r="AN353" s="65">
        <f>+'Ark1'!R4249</f>
        <v>8.25</v>
      </c>
      <c r="AO353" s="65">
        <f>+'Ark1'!S4249</f>
        <v>3</v>
      </c>
      <c r="AP353" s="101">
        <f>+'Ark1'!T4249</f>
        <v>4.4904679611914702E-2</v>
      </c>
      <c r="AQ353" s="49">
        <f>+'Ark1'!W4249</f>
        <v>61</v>
      </c>
      <c r="AR353" s="49">
        <f>+'Ark1'!AB4249</f>
        <v>1.6329931618554523</v>
      </c>
      <c r="AS353" s="65">
        <f>+'Ark1'!Y4249</f>
        <v>23.975757575757569</v>
      </c>
      <c r="AT353" s="101">
        <f t="shared" si="5"/>
        <v>0.48529411764705882</v>
      </c>
      <c r="AU353" s="39"/>
      <c r="AV353"/>
      <c r="AW353"/>
      <c r="AX353"/>
      <c r="AY353"/>
      <c r="AZ353"/>
      <c r="BA353"/>
      <c r="BB353"/>
      <c r="BC353"/>
      <c r="BD353"/>
    </row>
    <row r="354" spans="35:56">
      <c r="AI354" s="39"/>
      <c r="AJ354">
        <f>+'Ark1'!C4250</f>
        <v>2005</v>
      </c>
      <c r="AK354">
        <f>+'Ark1'!N4250</f>
        <v>70</v>
      </c>
      <c r="AL354" s="3" t="s">
        <v>509</v>
      </c>
      <c r="AM354">
        <f>+'Ark1'!Q4250</f>
        <v>30</v>
      </c>
      <c r="AN354" s="9">
        <f>+'Ark1'!R4250</f>
        <v>48</v>
      </c>
      <c r="AO354" s="9">
        <f>+'Ark1'!S4250</f>
        <v>41</v>
      </c>
      <c r="AP354" s="96">
        <f>+'Ark1'!T4250</f>
        <v>0.2612635904693219</v>
      </c>
      <c r="AQ354" s="1">
        <f>+'Ark1'!W4250</f>
        <v>61.414634146341456</v>
      </c>
      <c r="AR354" s="1">
        <f>+'Ark1'!AB4250</f>
        <v>1.8475509136004404</v>
      </c>
      <c r="AS354" s="9">
        <f>+'Ark1'!Y4250</f>
        <v>64.497916666666654</v>
      </c>
      <c r="AT354" s="96">
        <f t="shared" si="5"/>
        <v>1.6</v>
      </c>
      <c r="AU354" s="39"/>
      <c r="AV354"/>
      <c r="AW354"/>
      <c r="AX354"/>
      <c r="AY354"/>
      <c r="AZ354"/>
      <c r="BA354"/>
      <c r="BB354"/>
      <c r="BC354"/>
      <c r="BD354"/>
    </row>
    <row r="355" spans="35:56">
      <c r="AI355" s="39"/>
      <c r="AJ355">
        <f>+'Ark1'!C4251</f>
        <v>2005</v>
      </c>
      <c r="AK355">
        <f>+'Ark1'!N4251</f>
        <v>80</v>
      </c>
      <c r="AL355" s="3" t="s">
        <v>510</v>
      </c>
      <c r="AM355">
        <f>+'Ark1'!Q4251</f>
        <v>92</v>
      </c>
      <c r="AN355" s="9">
        <f>+'Ark1'!R4251</f>
        <v>144</v>
      </c>
      <c r="AO355" s="9">
        <f>+'Ark1'!S4251</f>
        <v>128</v>
      </c>
      <c r="AP355" s="96">
        <f>+'Ark1'!T4251</f>
        <v>0.78379077140796571</v>
      </c>
      <c r="AQ355" s="1">
        <f>+'Ark1'!W4251</f>
        <v>60.484375</v>
      </c>
      <c r="AR355" s="1">
        <f>+'Ark1'!AB4251</f>
        <v>3.7996389117092431</v>
      </c>
      <c r="AS355" s="9">
        <f>+'Ark1'!Y4251</f>
        <v>76.449305555555554</v>
      </c>
      <c r="AT355" s="96">
        <f t="shared" si="5"/>
        <v>1.5652173913043479</v>
      </c>
      <c r="AU355" s="39"/>
      <c r="AV355"/>
      <c r="AW355"/>
      <c r="AX355"/>
      <c r="AY355"/>
      <c r="AZ355"/>
      <c r="BA355"/>
      <c r="BB355"/>
      <c r="BC355"/>
      <c r="BD355"/>
    </row>
    <row r="356" spans="35:56">
      <c r="AI356" s="39"/>
      <c r="AJ356">
        <f>+'Ark1'!C4252</f>
        <v>2005</v>
      </c>
      <c r="AK356">
        <f>+'Ark1'!N4252</f>
        <v>90</v>
      </c>
      <c r="AL356" s="3" t="s">
        <v>511</v>
      </c>
      <c r="AM356">
        <f>+'Ark1'!Q4252</f>
        <v>201</v>
      </c>
      <c r="AN356" s="9">
        <f>+'Ark1'!R4252</f>
        <v>372</v>
      </c>
      <c r="AO356" s="9">
        <f>+'Ark1'!S4252</f>
        <v>341</v>
      </c>
      <c r="AP356" s="96">
        <f>+'Ark1'!T4252</f>
        <v>2.024792826137245</v>
      </c>
      <c r="AQ356" s="1">
        <f>+'Ark1'!W4252</f>
        <v>60.260997067448685</v>
      </c>
      <c r="AR356" s="1">
        <f>+'Ark1'!AB4252</f>
        <v>3.0295568721570905</v>
      </c>
      <c r="AS356" s="9">
        <f>+'Ark1'!Y4252</f>
        <v>87.720161290322565</v>
      </c>
      <c r="AT356" s="96">
        <f t="shared" si="5"/>
        <v>1.8507462686567164</v>
      </c>
      <c r="AU356" s="39"/>
      <c r="AV356"/>
      <c r="AW356"/>
      <c r="AX356"/>
      <c r="AY356"/>
      <c r="AZ356"/>
      <c r="BA356"/>
      <c r="BB356"/>
      <c r="BC356"/>
      <c r="BD356"/>
    </row>
    <row r="357" spans="35:56">
      <c r="AI357" s="39"/>
      <c r="AJ357">
        <f>+'Ark1'!C4253</f>
        <v>2005</v>
      </c>
      <c r="AK357">
        <f>+'Ark1'!N4253</f>
        <v>100</v>
      </c>
      <c r="AL357" s="3" t="s">
        <v>486</v>
      </c>
      <c r="AM357">
        <f>+'Ark1'!Q4253</f>
        <v>547</v>
      </c>
      <c r="AN357" s="9">
        <f>+'Ark1'!R4253</f>
        <v>1475</v>
      </c>
      <c r="AO357" s="9">
        <f>+'Ark1'!S4253</f>
        <v>1434</v>
      </c>
      <c r="AP357" s="96">
        <f>+'Ark1'!T4253</f>
        <v>8.0284124154635368</v>
      </c>
      <c r="AQ357" s="1">
        <f>+'Ark1'!W4253</f>
        <v>58.904463040446309</v>
      </c>
      <c r="AR357" s="1">
        <f>+'Ark1'!AB4253</f>
        <v>3.0618805622987861</v>
      </c>
      <c r="AS357" s="9">
        <f>+'Ark1'!Y4253</f>
        <v>103.67979661016952</v>
      </c>
      <c r="AT357" s="96">
        <f t="shared" si="5"/>
        <v>2.6965265082266909</v>
      </c>
      <c r="AU357" s="39"/>
      <c r="AV357"/>
      <c r="AW357"/>
      <c r="AX357"/>
      <c r="AY357"/>
      <c r="AZ357"/>
      <c r="BA357"/>
      <c r="BB357"/>
      <c r="BC357"/>
      <c r="BD357"/>
    </row>
    <row r="358" spans="35:56">
      <c r="AI358" s="39"/>
      <c r="AJ358">
        <f>+'Ark1'!C4254</f>
        <v>2005</v>
      </c>
      <c r="AK358">
        <f>+'Ark1'!N4254</f>
        <v>110</v>
      </c>
      <c r="AL358" s="3" t="s">
        <v>512</v>
      </c>
      <c r="AM358">
        <f>+'Ark1'!Q4254</f>
        <v>764</v>
      </c>
      <c r="AN358" s="9">
        <f>+'Ark1'!R4254</f>
        <v>2784</v>
      </c>
      <c r="AO358" s="9">
        <f>+'Ark1'!S4254</f>
        <v>2714</v>
      </c>
      <c r="AP358" s="96">
        <f>+'Ark1'!T4254</f>
        <v>15.153288247220669</v>
      </c>
      <c r="AQ358" s="1">
        <f>+'Ark1'!W4254</f>
        <v>58.197862932940311</v>
      </c>
      <c r="AR358" s="1">
        <f>+'Ark1'!AB4254</f>
        <v>3.3571900427922312</v>
      </c>
      <c r="AS358" s="9">
        <f>+'Ark1'!Y4254</f>
        <v>111.8930675287357</v>
      </c>
      <c r="AT358" s="96">
        <f t="shared" si="5"/>
        <v>3.6439790575916229</v>
      </c>
      <c r="AU358" s="39"/>
      <c r="AV358"/>
      <c r="AW358"/>
      <c r="AX358"/>
      <c r="AY358"/>
      <c r="AZ358"/>
      <c r="BA358"/>
      <c r="BB358"/>
      <c r="BC358"/>
      <c r="BD358"/>
    </row>
    <row r="359" spans="35:56">
      <c r="AI359" s="39"/>
      <c r="AJ359">
        <f>+'Ark1'!C4255</f>
        <v>2005</v>
      </c>
      <c r="AK359">
        <f>+'Ark1'!N4255</f>
        <v>120</v>
      </c>
      <c r="AL359" s="3" t="s">
        <v>513</v>
      </c>
      <c r="AM359">
        <f>+'Ark1'!Q4255</f>
        <v>713</v>
      </c>
      <c r="AN359" s="9">
        <f>+'Ark1'!R4255</f>
        <v>2277</v>
      </c>
      <c r="AO359" s="9">
        <f>+'Ark1'!S4255</f>
        <v>2225</v>
      </c>
      <c r="AP359" s="96">
        <f>+'Ark1'!T4255</f>
        <v>12.393691572888455</v>
      </c>
      <c r="AQ359" s="1">
        <f>+'Ark1'!W4255</f>
        <v>58.158202247191014</v>
      </c>
      <c r="AR359" s="1">
        <f>+'Ark1'!AB4255</f>
        <v>3.4416035463620678</v>
      </c>
      <c r="AS359" s="9">
        <f>+'Ark1'!Y4255</f>
        <v>121.94057971014482</v>
      </c>
      <c r="AT359" s="96">
        <f t="shared" si="5"/>
        <v>3.193548387096774</v>
      </c>
      <c r="AU359" s="39"/>
      <c r="AV359"/>
      <c r="AW359"/>
      <c r="AX359"/>
      <c r="AY359"/>
      <c r="AZ359"/>
      <c r="BA359"/>
      <c r="BB359"/>
      <c r="BC359"/>
      <c r="BD359"/>
    </row>
    <row r="360" spans="35:56">
      <c r="AI360" s="39"/>
      <c r="AJ360">
        <f>+'Ark1'!C4256</f>
        <v>2005</v>
      </c>
      <c r="AK360">
        <f>+'Ark1'!N4256</f>
        <v>130</v>
      </c>
      <c r="AL360" s="3" t="s">
        <v>514</v>
      </c>
      <c r="AM360">
        <f>+'Ark1'!Q4256</f>
        <v>720</v>
      </c>
      <c r="AN360" s="9">
        <f>+'Ark1'!R4256</f>
        <v>1993</v>
      </c>
      <c r="AO360" s="9">
        <f>+'Ark1'!S4256</f>
        <v>1962</v>
      </c>
      <c r="AP360" s="96">
        <f>+'Ark1'!T4256</f>
        <v>10.847881995944975</v>
      </c>
      <c r="AQ360" s="1">
        <f>+'Ark1'!W4256</f>
        <v>58.015800203873582</v>
      </c>
      <c r="AR360" s="1">
        <f>+'Ark1'!AB4256</f>
        <v>3.7986068448999153</v>
      </c>
      <c r="AS360" s="9">
        <f>+'Ark1'!Y4256</f>
        <v>132.90361264425502</v>
      </c>
      <c r="AT360" s="96">
        <f t="shared" si="5"/>
        <v>2.7680555555555557</v>
      </c>
      <c r="AU360" s="39"/>
      <c r="AV360"/>
      <c r="AW360"/>
      <c r="AX360"/>
      <c r="AY360"/>
      <c r="AZ360"/>
      <c r="BA360"/>
      <c r="BB360"/>
      <c r="BC360"/>
      <c r="BD360"/>
    </row>
    <row r="361" spans="35:56">
      <c r="AI361" s="39"/>
      <c r="AJ361">
        <f>+'Ark1'!C4257</f>
        <v>2005</v>
      </c>
      <c r="AK361">
        <f>+'Ark1'!N4257</f>
        <v>140</v>
      </c>
      <c r="AL361" s="3" t="s">
        <v>515</v>
      </c>
      <c r="AM361">
        <f>+'Ark1'!Q4257</f>
        <v>695</v>
      </c>
      <c r="AN361" s="9">
        <f>+'Ark1'!R4257</f>
        <v>1868</v>
      </c>
      <c r="AO361" s="9">
        <f>+'Ark1'!S4257</f>
        <v>1837</v>
      </c>
      <c r="AP361" s="96">
        <f>+'Ark1'!T4257</f>
        <v>10.167508062431111</v>
      </c>
      <c r="AQ361" s="1">
        <f>+'Ark1'!W4257</f>
        <v>57.537833424060949</v>
      </c>
      <c r="AR361" s="1">
        <f>+'Ark1'!AB4257</f>
        <v>3.8184593461837282</v>
      </c>
      <c r="AS361" s="9">
        <f>+'Ark1'!Y4257</f>
        <v>142.67264453961471</v>
      </c>
      <c r="AT361" s="96">
        <f t="shared" si="5"/>
        <v>2.6877697841726618</v>
      </c>
      <c r="AU361" s="39"/>
      <c r="AV361"/>
      <c r="AW361"/>
      <c r="AX361"/>
      <c r="AY361"/>
      <c r="AZ361"/>
      <c r="BA361"/>
      <c r="BB361"/>
      <c r="BC361"/>
      <c r="BD361"/>
    </row>
    <row r="362" spans="35:56">
      <c r="AI362" s="39"/>
      <c r="AJ362">
        <f>+'Ark1'!C4258</f>
        <v>2005</v>
      </c>
      <c r="AK362">
        <f>+'Ark1'!N4258</f>
        <v>150</v>
      </c>
      <c r="AL362" s="3" t="s">
        <v>516</v>
      </c>
      <c r="AM362">
        <f>+'Ark1'!Q4258</f>
        <v>686</v>
      </c>
      <c r="AN362" s="9">
        <f>+'Ark1'!R4258</f>
        <v>1773</v>
      </c>
      <c r="AO362" s="9">
        <f>+'Ark1'!S4258</f>
        <v>1754</v>
      </c>
      <c r="AP362" s="96">
        <f>+'Ark1'!T4258</f>
        <v>9.6504238729605785</v>
      </c>
      <c r="AQ362" s="1">
        <f>+'Ark1'!W4258</f>
        <v>56.978335233751451</v>
      </c>
      <c r="AR362" s="1">
        <f>+'Ark1'!AB4258</f>
        <v>4.0054962765250028</v>
      </c>
      <c r="AS362" s="9">
        <f>+'Ark1'!Y4258</f>
        <v>153.28911449520564</v>
      </c>
      <c r="AT362" s="96">
        <f t="shared" si="5"/>
        <v>2.5845481049562684</v>
      </c>
      <c r="AU362" s="39"/>
      <c r="AV362"/>
      <c r="AW362"/>
      <c r="AX362"/>
      <c r="AY362"/>
      <c r="AZ362"/>
      <c r="BA362"/>
      <c r="BB362"/>
      <c r="BC362"/>
      <c r="BD362"/>
    </row>
    <row r="363" spans="35:56">
      <c r="AI363" s="39"/>
      <c r="AJ363">
        <f>+'Ark1'!C4259</f>
        <v>2005</v>
      </c>
      <c r="AK363">
        <f>+'Ark1'!N4259</f>
        <v>160</v>
      </c>
      <c r="AL363" s="3" t="s">
        <v>517</v>
      </c>
      <c r="AM363">
        <f>+'Ark1'!Q4259</f>
        <v>642</v>
      </c>
      <c r="AN363" s="9">
        <f>+'Ark1'!R4259</f>
        <v>1498</v>
      </c>
      <c r="AO363" s="9">
        <f>+'Ark1'!S4259</f>
        <v>1480</v>
      </c>
      <c r="AP363" s="96">
        <f>+'Ark1'!T4259</f>
        <v>8.1536012192300884</v>
      </c>
      <c r="AQ363" s="1">
        <f>+'Ark1'!W4259</f>
        <v>56.254729729729718</v>
      </c>
      <c r="AR363" s="1">
        <f>+'Ark1'!AB4259</f>
        <v>4.2038404973254622</v>
      </c>
      <c r="AS363" s="9">
        <f>+'Ark1'!Y4259</f>
        <v>163.01241655540747</v>
      </c>
      <c r="AT363" s="96">
        <f t="shared" si="5"/>
        <v>2.3333333333333335</v>
      </c>
      <c r="AU363" s="39"/>
      <c r="AV363"/>
      <c r="AW363"/>
      <c r="AX363"/>
      <c r="AY363"/>
      <c r="AZ363"/>
      <c r="BA363"/>
      <c r="BB363"/>
      <c r="BC363"/>
      <c r="BD363"/>
    </row>
    <row r="364" spans="35:56">
      <c r="AI364" s="39"/>
      <c r="AJ364">
        <f>+'Ark1'!C4260</f>
        <v>2005</v>
      </c>
      <c r="AK364">
        <f>+'Ark1'!N4260</f>
        <v>170</v>
      </c>
      <c r="AL364" s="3" t="s">
        <v>518</v>
      </c>
      <c r="AM364">
        <f>+'Ark1'!Q4260</f>
        <v>610</v>
      </c>
      <c r="AN364" s="9">
        <f>+'Ark1'!R4260</f>
        <v>1333</v>
      </c>
      <c r="AO364" s="9">
        <f>+'Ark1'!S4260</f>
        <v>1321</v>
      </c>
      <c r="AP364" s="96">
        <f>+'Ark1'!T4260</f>
        <v>7.2555076269917951</v>
      </c>
      <c r="AQ364" s="1">
        <f>+'Ark1'!W4260</f>
        <v>55.605601816805446</v>
      </c>
      <c r="AR364" s="1">
        <f>+'Ark1'!AB4260</f>
        <v>4.2090992729195644</v>
      </c>
      <c r="AS364" s="9">
        <f>+'Ark1'!Y4260</f>
        <v>173.36481620405104</v>
      </c>
      <c r="AT364" s="96">
        <f t="shared" si="5"/>
        <v>2.1852459016393442</v>
      </c>
      <c r="AU364" s="39"/>
      <c r="AV364"/>
      <c r="AW364"/>
      <c r="AX364"/>
      <c r="AY364"/>
      <c r="AZ364"/>
      <c r="BA364"/>
      <c r="BB364"/>
      <c r="BC364"/>
      <c r="BD364"/>
    </row>
    <row r="365" spans="35:56">
      <c r="AI365" s="39"/>
      <c r="AJ365">
        <f>+'Ark1'!C4261</f>
        <v>2005</v>
      </c>
      <c r="AK365">
        <f>+'Ark1'!N4261</f>
        <v>180</v>
      </c>
      <c r="AL365" s="3" t="s">
        <v>519</v>
      </c>
      <c r="AM365">
        <f>+'Ark1'!Q4261</f>
        <v>509</v>
      </c>
      <c r="AN365" s="9">
        <f>+'Ark1'!R4261</f>
        <v>951</v>
      </c>
      <c r="AO365" s="9">
        <f>+'Ark1'!S4261</f>
        <v>944</v>
      </c>
      <c r="AP365" s="96">
        <f>+'Ark1'!T4261</f>
        <v>5.1762848861734412</v>
      </c>
      <c r="AQ365" s="1">
        <f>+'Ark1'!W4261</f>
        <v>54.148305084745779</v>
      </c>
      <c r="AR365" s="1">
        <f>+'Ark1'!AB4261</f>
        <v>4.4232194167391468</v>
      </c>
      <c r="AS365" s="9">
        <f>+'Ark1'!Y4261</f>
        <v>183.65667718191372</v>
      </c>
      <c r="AT365" s="96">
        <f t="shared" si="5"/>
        <v>1.8683693516699411</v>
      </c>
      <c r="AU365" s="39"/>
      <c r="AV365"/>
      <c r="AW365"/>
      <c r="AX365"/>
      <c r="AY365"/>
      <c r="AZ365"/>
      <c r="BA365"/>
      <c r="BB365"/>
      <c r="BC365"/>
      <c r="BD365"/>
    </row>
    <row r="366" spans="35:56">
      <c r="AI366" s="39"/>
      <c r="AJ366">
        <f>+'Ark1'!C4262</f>
        <v>2005</v>
      </c>
      <c r="AK366">
        <f>+'Ark1'!N4262</f>
        <v>190</v>
      </c>
      <c r="AL366" s="3" t="s">
        <v>520</v>
      </c>
      <c r="AM366">
        <f>+'Ark1'!Q4262</f>
        <v>453</v>
      </c>
      <c r="AN366" s="9">
        <f>+'Ark1'!R4262</f>
        <v>776</v>
      </c>
      <c r="AO366" s="9">
        <f>+'Ark1'!S4262</f>
        <v>770</v>
      </c>
      <c r="AP366" s="96">
        <f>+'Ark1'!T4262</f>
        <v>4.2237613792540376</v>
      </c>
      <c r="AQ366" s="1">
        <f>+'Ark1'!W4262</f>
        <v>52.840259740259746</v>
      </c>
      <c r="AR366" s="1">
        <f>+'Ark1'!AB4262</f>
        <v>4.7360666386002812</v>
      </c>
      <c r="AS366" s="9">
        <f>+'Ark1'!Y4262</f>
        <v>193.20889175257724</v>
      </c>
      <c r="AT366" s="96">
        <f t="shared" si="5"/>
        <v>1.7130242825607065</v>
      </c>
      <c r="AU366" s="39"/>
      <c r="AV366"/>
      <c r="AW366"/>
      <c r="AX366"/>
      <c r="AY366"/>
      <c r="AZ366"/>
      <c r="BA366"/>
      <c r="BB366"/>
      <c r="BC366"/>
      <c r="BD366"/>
    </row>
    <row r="367" spans="35:56">
      <c r="AI367" s="39"/>
      <c r="AJ367">
        <f>+'Ark1'!C4263</f>
        <v>2005</v>
      </c>
      <c r="AK367">
        <f>+'Ark1'!N4263</f>
        <v>200</v>
      </c>
      <c r="AL367" s="3" t="s">
        <v>521</v>
      </c>
      <c r="AM367">
        <f>+'Ark1'!Q4263</f>
        <v>295</v>
      </c>
      <c r="AN367" s="9">
        <f>+'Ark1'!R4263</f>
        <v>470</v>
      </c>
      <c r="AO367" s="9">
        <f>+'Ark1'!S4263</f>
        <v>467</v>
      </c>
      <c r="AP367" s="96">
        <f>+'Ark1'!T4263</f>
        <v>2.558205990012111</v>
      </c>
      <c r="AQ367" s="1">
        <f>+'Ark1'!W4263</f>
        <v>51.194860813704494</v>
      </c>
      <c r="AR367" s="1">
        <f>+'Ark1'!AB4263</f>
        <v>5.1139620082418684</v>
      </c>
      <c r="AS367" s="9">
        <f>+'Ark1'!Y4263</f>
        <v>203.26723404255324</v>
      </c>
      <c r="AT367" s="96">
        <f t="shared" si="5"/>
        <v>1.5932203389830508</v>
      </c>
      <c r="AU367" s="39"/>
      <c r="AV367"/>
      <c r="AW367"/>
      <c r="AX367"/>
      <c r="AY367"/>
      <c r="AZ367"/>
      <c r="BA367"/>
      <c r="BB367"/>
      <c r="BC367"/>
      <c r="BD367"/>
    </row>
    <row r="368" spans="35:56">
      <c r="AI368" s="39"/>
      <c r="AJ368">
        <f>+'Ark1'!C4264</f>
        <v>2005</v>
      </c>
      <c r="AK368">
        <f>+'Ark1'!N4264</f>
        <v>210</v>
      </c>
      <c r="AL368" s="3" t="s">
        <v>522</v>
      </c>
      <c r="AM368">
        <f>+'Ark1'!Q4264</f>
        <v>192</v>
      </c>
      <c r="AN368" s="9">
        <f>+'Ark1'!R4264</f>
        <v>292</v>
      </c>
      <c r="AO368" s="9">
        <f>+'Ark1'!S4264</f>
        <v>291</v>
      </c>
      <c r="AP368" s="96">
        <f>+'Ark1'!T4264</f>
        <v>1.589353508688375</v>
      </c>
      <c r="AQ368" s="1">
        <f>+'Ark1'!W4264</f>
        <v>50.020618556701031</v>
      </c>
      <c r="AR368" s="1">
        <f>+'Ark1'!AB4264</f>
        <v>5.0841294363911054</v>
      </c>
      <c r="AS368" s="9">
        <f>+'Ark1'!Y4264</f>
        <v>213.89828767123265</v>
      </c>
      <c r="AT368" s="96">
        <f t="shared" si="5"/>
        <v>1.5208333333333333</v>
      </c>
      <c r="AU368" s="39"/>
      <c r="AV368"/>
      <c r="AW368"/>
      <c r="AX368"/>
      <c r="AY368"/>
      <c r="AZ368"/>
      <c r="BA368"/>
      <c r="BB368"/>
      <c r="BC368"/>
      <c r="BD368"/>
    </row>
    <row r="369" spans="35:56">
      <c r="AI369" s="39"/>
      <c r="AJ369">
        <f>+'Ark1'!C4265</f>
        <v>2005</v>
      </c>
      <c r="AK369">
        <f>+'Ark1'!N4265</f>
        <v>220</v>
      </c>
      <c r="AL369" s="3" t="s">
        <v>523</v>
      </c>
      <c r="AM369">
        <f>+'Ark1'!Q4265</f>
        <v>134</v>
      </c>
      <c r="AN369" s="9">
        <f>+'Ark1'!R4265</f>
        <v>170</v>
      </c>
      <c r="AO369" s="9">
        <f>+'Ark1'!S4265</f>
        <v>169</v>
      </c>
      <c r="AP369" s="96">
        <f>+'Ark1'!T4265</f>
        <v>0.92530854957884867</v>
      </c>
      <c r="AQ369" s="1">
        <f>+'Ark1'!W4265</f>
        <v>48.77514792899408</v>
      </c>
      <c r="AR369" s="1">
        <f>+'Ark1'!AB4265</f>
        <v>5.5849838940197687</v>
      </c>
      <c r="AS369" s="9">
        <f>+'Ark1'!Y4265</f>
        <v>223.14705882352925</v>
      </c>
      <c r="AT369" s="96">
        <f t="shared" si="5"/>
        <v>1.2686567164179106</v>
      </c>
      <c r="AU369" s="39"/>
      <c r="AV369"/>
      <c r="AW369"/>
      <c r="AX369"/>
      <c r="AY369"/>
      <c r="AZ369"/>
      <c r="BA369"/>
      <c r="BB369"/>
      <c r="BC369"/>
      <c r="BD369"/>
    </row>
    <row r="370" spans="35:56">
      <c r="AI370" s="39"/>
      <c r="AJ370">
        <f>+'Ark1'!C4266</f>
        <v>2005</v>
      </c>
      <c r="AK370">
        <f>+'Ark1'!N4266</f>
        <v>230</v>
      </c>
      <c r="AL370" s="3" t="s">
        <v>524</v>
      </c>
      <c r="AM370">
        <f>+'Ark1'!Q4266</f>
        <v>105</v>
      </c>
      <c r="AN370" s="9">
        <f>+'Ark1'!R4266</f>
        <v>140</v>
      </c>
      <c r="AO370" s="9">
        <f>+'Ark1'!S4266</f>
        <v>140</v>
      </c>
      <c r="AP370" s="96">
        <f>+'Ark1'!T4266</f>
        <v>0.76201880553552226</v>
      </c>
      <c r="AQ370" s="1">
        <f>+'Ark1'!W4266</f>
        <v>47.185714285714283</v>
      </c>
      <c r="AR370" s="1">
        <f>+'Ark1'!AB4266</f>
        <v>6.0940084325106065</v>
      </c>
      <c r="AS370" s="9">
        <f>+'Ark1'!Y4266</f>
        <v>242.01785714285705</v>
      </c>
      <c r="AT370" s="96">
        <f t="shared" si="5"/>
        <v>1.3333333333333333</v>
      </c>
      <c r="AU370" s="39"/>
      <c r="AV370"/>
      <c r="AW370"/>
      <c r="AX370"/>
      <c r="AY370"/>
      <c r="AZ370"/>
      <c r="BA370"/>
      <c r="BB370"/>
      <c r="BC370"/>
      <c r="BD370"/>
    </row>
    <row r="371" spans="35:56">
      <c r="AI371" s="39"/>
      <c r="AJ371">
        <f>+'Ark1'!C4267</f>
        <v>2004</v>
      </c>
      <c r="AK371">
        <f>+'Ark1'!N4267</f>
        <v>60</v>
      </c>
      <c r="AL371" s="3" t="s">
        <v>525</v>
      </c>
      <c r="AM371">
        <f>+'Ark1'!Q4267</f>
        <v>11</v>
      </c>
      <c r="AN371" s="9">
        <f>+'Ark1'!R4267</f>
        <v>11</v>
      </c>
      <c r="AO371" s="9">
        <f>+'Ark1'!S4267</f>
        <v>6</v>
      </c>
      <c r="AP371" s="96">
        <f>+'Ark1'!T4267</f>
        <v>6.7559267903205988E-2</v>
      </c>
      <c r="AQ371" s="1">
        <f>+'Ark1'!W4267</f>
        <v>57.16666666666665</v>
      </c>
      <c r="AR371" s="1">
        <f>+'Ark1'!AB4267</f>
        <v>3.13138237134272</v>
      </c>
      <c r="AS371" s="9">
        <f>+'Ark1'!Y4267</f>
        <v>33.75454545454545</v>
      </c>
      <c r="AT371" s="96">
        <f t="shared" si="5"/>
        <v>1</v>
      </c>
      <c r="AU371" s="39"/>
      <c r="AV371"/>
      <c r="AW371"/>
      <c r="AX371"/>
      <c r="AY371"/>
      <c r="AZ371"/>
      <c r="BA371"/>
      <c r="BB371"/>
      <c r="BC371"/>
      <c r="BD371"/>
    </row>
    <row r="372" spans="35:56">
      <c r="AI372" s="39"/>
      <c r="AJ372" s="47">
        <f>+'Ark1'!C4268</f>
        <v>2004</v>
      </c>
      <c r="AK372" s="47">
        <f>+'Ark1'!N4268</f>
        <v>70</v>
      </c>
      <c r="AL372" s="47" t="s">
        <v>509</v>
      </c>
      <c r="AM372" s="47">
        <f>+'Ark1'!Q4268</f>
        <v>23</v>
      </c>
      <c r="AN372" s="47">
        <f>+'Ark1'!R4268</f>
        <v>25</v>
      </c>
      <c r="AO372" s="47">
        <f>+'Ark1'!S4268</f>
        <v>21</v>
      </c>
      <c r="AP372" s="101">
        <f>+'Ark1'!T4268</f>
        <v>0.15354379068910451</v>
      </c>
      <c r="AQ372" s="47">
        <f>+'Ark1'!W4268</f>
        <v>59.047619047619023</v>
      </c>
      <c r="AR372" s="47">
        <f>+'Ark1'!AB4268</f>
        <v>6.0354207686684624</v>
      </c>
      <c r="AS372" s="65">
        <f>+'Ark1'!Y4268</f>
        <v>64.584000000000017</v>
      </c>
      <c r="AT372" s="101">
        <f t="shared" si="5"/>
        <v>1.0869565217391304</v>
      </c>
      <c r="AU372" s="39"/>
      <c r="AV372"/>
      <c r="AW372"/>
      <c r="AX372"/>
      <c r="AY372"/>
      <c r="AZ372"/>
      <c r="BA372"/>
      <c r="BB372"/>
      <c r="BC372"/>
      <c r="BD372"/>
    </row>
    <row r="373" spans="35:56">
      <c r="AI373" s="39"/>
      <c r="AJ373" s="47">
        <f>+'Ark1'!C4269</f>
        <v>2004</v>
      </c>
      <c r="AK373" s="47">
        <f>+'Ark1'!N4269</f>
        <v>80</v>
      </c>
      <c r="AL373" s="47" t="s">
        <v>510</v>
      </c>
      <c r="AM373" s="47">
        <f>+'Ark1'!Q4269</f>
        <v>55</v>
      </c>
      <c r="AN373" s="47">
        <f>+'Ark1'!R4269</f>
        <v>77</v>
      </c>
      <c r="AO373" s="47">
        <f>+'Ark1'!S4269</f>
        <v>70</v>
      </c>
      <c r="AP373" s="101">
        <f>+'Ark1'!T4269</f>
        <v>0.47291487532244225</v>
      </c>
      <c r="AQ373" s="47">
        <f>+'Ark1'!W4269</f>
        <v>60.6</v>
      </c>
      <c r="AR373" s="47">
        <f>+'Ark1'!AB4269</f>
        <v>2.6640463316434064</v>
      </c>
      <c r="AS373" s="65">
        <f>+'Ark1'!Y4269</f>
        <v>78.068831168831196</v>
      </c>
      <c r="AT373" s="101">
        <f t="shared" si="5"/>
        <v>1.4</v>
      </c>
      <c r="AU373" s="39"/>
      <c r="AV373"/>
      <c r="AW373"/>
      <c r="AX373"/>
      <c r="AY373"/>
      <c r="AZ373"/>
      <c r="BA373"/>
      <c r="BB373"/>
      <c r="BC373"/>
      <c r="BD373"/>
    </row>
    <row r="374" spans="35:56">
      <c r="AI374" s="39"/>
      <c r="AJ374" s="47">
        <f>+'Ark1'!C4270</f>
        <v>2004</v>
      </c>
      <c r="AK374" s="47">
        <f>+'Ark1'!N4270</f>
        <v>90</v>
      </c>
      <c r="AL374" s="47" t="s">
        <v>511</v>
      </c>
      <c r="AM374" s="47">
        <f>+'Ark1'!Q4270</f>
        <v>169</v>
      </c>
      <c r="AN374" s="47">
        <f>+'Ark1'!R4270</f>
        <v>300</v>
      </c>
      <c r="AO374" s="47">
        <f>+'Ark1'!S4270</f>
        <v>282</v>
      </c>
      <c r="AP374" s="101">
        <f>+'Ark1'!T4270</f>
        <v>1.8425254882692543</v>
      </c>
      <c r="AQ374" s="47">
        <f>+'Ark1'!W4270</f>
        <v>60.028368794326248</v>
      </c>
      <c r="AR374" s="47">
        <f>+'Ark1'!AB4270</f>
        <v>2.911077552466252</v>
      </c>
      <c r="AS374" s="202">
        <f>+'Ark1'!Y4270</f>
        <v>90.088333333333296</v>
      </c>
      <c r="AT374" s="88">
        <f t="shared" si="5"/>
        <v>1.7751479289940828</v>
      </c>
      <c r="AU374" s="39"/>
    </row>
    <row r="375" spans="35:56">
      <c r="AI375" s="39"/>
      <c r="AJ375" s="47">
        <f>+'Ark1'!C4271</f>
        <v>2004</v>
      </c>
      <c r="AK375" s="47">
        <f>+'Ark1'!N4271</f>
        <v>100</v>
      </c>
      <c r="AL375" s="47" t="s">
        <v>486</v>
      </c>
      <c r="AM375" s="47">
        <f>+'Ark1'!Q4271</f>
        <v>536</v>
      </c>
      <c r="AN375" s="47">
        <f>+'Ark1'!R4271</f>
        <v>1343</v>
      </c>
      <c r="AO375" s="47">
        <f>+'Ark1'!S4271</f>
        <v>1327</v>
      </c>
      <c r="AP375" s="101">
        <f>+'Ark1'!T4271</f>
        <v>8.2483724358186947</v>
      </c>
      <c r="AQ375" s="47">
        <f>+'Ark1'!W4271</f>
        <v>58.558402411454381</v>
      </c>
      <c r="AR375" s="47">
        <f>+'Ark1'!AB4271</f>
        <v>3.4217734281294581</v>
      </c>
      <c r="AS375" s="202">
        <f>+'Ark1'!Y4271</f>
        <v>105.50506329113924</v>
      </c>
      <c r="AT375" s="88">
        <f t="shared" si="5"/>
        <v>2.5055970149253732</v>
      </c>
      <c r="AU375" s="39"/>
    </row>
    <row r="376" spans="35:56">
      <c r="AI376" s="39"/>
      <c r="AJ376" s="47">
        <f>+'Ark1'!C4272</f>
        <v>2004</v>
      </c>
      <c r="AK376" s="47">
        <f>+'Ark1'!N4272</f>
        <v>110</v>
      </c>
      <c r="AL376" s="47" t="s">
        <v>512</v>
      </c>
      <c r="AM376" s="47">
        <f>+'Ark1'!Q4272</f>
        <v>724</v>
      </c>
      <c r="AN376" s="47">
        <f>+'Ark1'!R4272</f>
        <v>2741</v>
      </c>
      <c r="AO376" s="47">
        <f>+'Ark1'!S4272</f>
        <v>2719</v>
      </c>
      <c r="AP376" s="101">
        <f>+'Ark1'!T4272</f>
        <v>16.834541211153422</v>
      </c>
      <c r="AQ376" s="47">
        <f>+'Ark1'!W4272</f>
        <v>57.653549098933453</v>
      </c>
      <c r="AR376" s="47">
        <f>+'Ark1'!AB4272</f>
        <v>3.327178265172559</v>
      </c>
      <c r="AS376" s="202">
        <f>+'Ark1'!Y4272</f>
        <v>113.83867201751173</v>
      </c>
      <c r="AT376" s="88">
        <f t="shared" si="5"/>
        <v>3.7859116022099446</v>
      </c>
      <c r="AU376" s="39"/>
    </row>
    <row r="377" spans="35:56">
      <c r="AI377" s="39"/>
      <c r="AJ377" s="47">
        <f>+'Ark1'!C4273</f>
        <v>2004</v>
      </c>
      <c r="AK377" s="47">
        <f>+'Ark1'!N4273</f>
        <v>120</v>
      </c>
      <c r="AL377" s="47" t="s">
        <v>513</v>
      </c>
      <c r="AM377" s="47">
        <f>+'Ark1'!Q4273</f>
        <v>707</v>
      </c>
      <c r="AN377" s="47">
        <f>+'Ark1'!R4273</f>
        <v>2025</v>
      </c>
      <c r="AO377" s="47">
        <f>+'Ark1'!S4273</f>
        <v>2011</v>
      </c>
      <c r="AP377" s="101">
        <f>+'Ark1'!T4273</f>
        <v>12.43704704581747</v>
      </c>
      <c r="AQ377" s="47">
        <f>+'Ark1'!W4273</f>
        <v>57.6001989060169</v>
      </c>
      <c r="AR377" s="47">
        <f>+'Ark1'!AB4273</f>
        <v>3.4851792423470456</v>
      </c>
      <c r="AS377" s="202">
        <f>+'Ark1'!Y4273</f>
        <v>123.9363456790124</v>
      </c>
      <c r="AT377" s="88">
        <f t="shared" si="5"/>
        <v>2.8642149929278644</v>
      </c>
      <c r="AU377" s="39"/>
    </row>
    <row r="378" spans="35:56">
      <c r="AI378" s="39"/>
      <c r="AJ378" s="47">
        <f>+'Ark1'!C4274</f>
        <v>2004</v>
      </c>
      <c r="AK378" s="47">
        <f>+'Ark1'!N4274</f>
        <v>130</v>
      </c>
      <c r="AL378" s="47" t="s">
        <v>514</v>
      </c>
      <c r="AM378" s="47">
        <f>+'Ark1'!Q4274</f>
        <v>712</v>
      </c>
      <c r="AN378" s="47">
        <f>+'Ark1'!R4274</f>
        <v>1824</v>
      </c>
      <c r="AO378" s="47">
        <f>+'Ark1'!S4274</f>
        <v>1800</v>
      </c>
      <c r="AP378" s="101">
        <f>+'Ark1'!T4274</f>
        <v>11.202554968677063</v>
      </c>
      <c r="AQ378" s="47">
        <f>+'Ark1'!W4274</f>
        <v>57.324444444444445</v>
      </c>
      <c r="AR378" s="47">
        <f>+'Ark1'!AB4274</f>
        <v>3.6449755710539473</v>
      </c>
      <c r="AS378" s="202">
        <f>+'Ark1'!Y4274</f>
        <v>133.21611842105264</v>
      </c>
      <c r="AT378" s="88">
        <f t="shared" si="5"/>
        <v>2.5617977528089888</v>
      </c>
      <c r="AU378" s="39"/>
    </row>
    <row r="379" spans="35:56">
      <c r="AI379" s="39"/>
      <c r="AJ379" s="47">
        <f>+'Ark1'!C4275</f>
        <v>2004</v>
      </c>
      <c r="AK379" s="47">
        <f>+'Ark1'!N4275</f>
        <v>140</v>
      </c>
      <c r="AL379" s="47" t="s">
        <v>515</v>
      </c>
      <c r="AM379" s="47">
        <f>+'Ark1'!Q4275</f>
        <v>690</v>
      </c>
      <c r="AN379" s="47">
        <f>+'Ark1'!R4275</f>
        <v>1650</v>
      </c>
      <c r="AO379" s="47">
        <f>+'Ark1'!S4275</f>
        <v>1640</v>
      </c>
      <c r="AP379" s="101">
        <f>+'Ark1'!T4275</f>
        <v>10.133890185480903</v>
      </c>
      <c r="AQ379" s="47">
        <f>+'Ark1'!W4275</f>
        <v>56.962195121951211</v>
      </c>
      <c r="AR379" s="47">
        <f>+'Ark1'!AB4275</f>
        <v>3.749606166112903</v>
      </c>
      <c r="AS379" s="202">
        <f>+'Ark1'!Y4275</f>
        <v>144.03442424242431</v>
      </c>
      <c r="AT379" s="88">
        <f t="shared" si="5"/>
        <v>2.3913043478260869</v>
      </c>
      <c r="AU379" s="39"/>
    </row>
    <row r="380" spans="35:56">
      <c r="AI380" s="39"/>
      <c r="AJ380" s="47">
        <f>+'Ark1'!C4276</f>
        <v>2004</v>
      </c>
      <c r="AK380" s="47">
        <f>+'Ark1'!N4276</f>
        <v>150</v>
      </c>
      <c r="AL380" s="47" t="s">
        <v>516</v>
      </c>
      <c r="AM380" s="47">
        <f>+'Ark1'!Q4276</f>
        <v>650</v>
      </c>
      <c r="AN380" s="47">
        <f>+'Ark1'!R4276</f>
        <v>1511</v>
      </c>
      <c r="AO380" s="47">
        <f>+'Ark1'!S4276</f>
        <v>1499</v>
      </c>
      <c r="AP380" s="101">
        <f>+'Ark1'!T4276</f>
        <v>9.280186709249481</v>
      </c>
      <c r="AQ380" s="47">
        <f>+'Ark1'!W4276</f>
        <v>56.260840560373595</v>
      </c>
      <c r="AR380" s="47">
        <f>+'Ark1'!AB4276</f>
        <v>3.999083562537372</v>
      </c>
      <c r="AS380" s="202">
        <f>+'Ark1'!Y4276</f>
        <v>153.71442753143603</v>
      </c>
      <c r="AT380" s="88">
        <f t="shared" si="5"/>
        <v>2.3246153846153845</v>
      </c>
      <c r="AU380" s="39"/>
    </row>
    <row r="381" spans="35:56">
      <c r="AI381" s="39"/>
      <c r="AJ381" s="47">
        <f>+'Ark1'!C4277</f>
        <v>2004</v>
      </c>
      <c r="AK381" s="47">
        <f>+'Ark1'!N4277</f>
        <v>160</v>
      </c>
      <c r="AL381" s="47" t="s">
        <v>517</v>
      </c>
      <c r="AM381" s="47">
        <f>+'Ark1'!Q4277</f>
        <v>617</v>
      </c>
      <c r="AN381" s="47">
        <f>+'Ark1'!R4277</f>
        <v>1308</v>
      </c>
      <c r="AO381" s="47">
        <f>+'Ark1'!S4277</f>
        <v>1299</v>
      </c>
      <c r="AP381" s="101">
        <f>+'Ark1'!T4277</f>
        <v>8.0334111288539507</v>
      </c>
      <c r="AQ381" s="47">
        <f>+'Ark1'!W4277</f>
        <v>55.921478060046198</v>
      </c>
      <c r="AR381" s="47">
        <f>+'Ark1'!AB4277</f>
        <v>3.9439872247173247</v>
      </c>
      <c r="AS381" s="202">
        <f>+'Ark1'!Y4277</f>
        <v>163.71162079510705</v>
      </c>
      <c r="AT381" s="88">
        <f t="shared" si="5"/>
        <v>2.119935170178282</v>
      </c>
      <c r="AU381" s="39"/>
    </row>
    <row r="382" spans="35:56">
      <c r="AI382" s="39"/>
      <c r="AJ382" s="47">
        <f>+'Ark1'!C4278</f>
        <v>2004</v>
      </c>
      <c r="AK382" s="47">
        <f>+'Ark1'!N4278</f>
        <v>170</v>
      </c>
      <c r="AL382" s="47" t="s">
        <v>518</v>
      </c>
      <c r="AM382" s="47">
        <f>+'Ark1'!Q4278</f>
        <v>544</v>
      </c>
      <c r="AN382" s="47">
        <f>+'Ark1'!R4278</f>
        <v>1069</v>
      </c>
      <c r="AO382" s="47">
        <f>+'Ark1'!S4278</f>
        <v>1063</v>
      </c>
      <c r="AP382" s="101">
        <f>+'Ark1'!T4278</f>
        <v>6.5655324898661096</v>
      </c>
      <c r="AQ382" s="47">
        <f>+'Ark1'!W4278</f>
        <v>54.589840075258714</v>
      </c>
      <c r="AR382" s="47">
        <f>+'Ark1'!AB4278</f>
        <v>4.3368479903990194</v>
      </c>
      <c r="AS382" s="65">
        <f>+'Ark1'!Y4278</f>
        <v>173.94209541627691</v>
      </c>
      <c r="AT382" s="88">
        <f t="shared" si="5"/>
        <v>1.9650735294117647</v>
      </c>
      <c r="AU382" s="39"/>
    </row>
    <row r="383" spans="35:56">
      <c r="AI383" s="39"/>
      <c r="AJ383" s="47">
        <f>+'Ark1'!C4279</f>
        <v>2004</v>
      </c>
      <c r="AK383" s="47">
        <f>+'Ark1'!N4279</f>
        <v>180</v>
      </c>
      <c r="AL383" s="47" t="s">
        <v>519</v>
      </c>
      <c r="AM383" s="47">
        <f>+'Ark1'!Q4279</f>
        <v>444</v>
      </c>
      <c r="AN383" s="47">
        <f>+'Ark1'!R4279</f>
        <v>842</v>
      </c>
      <c r="AO383" s="47">
        <f>+'Ark1'!S4279</f>
        <v>838</v>
      </c>
      <c r="AP383" s="101">
        <f>+'Ark1'!T4279</f>
        <v>5.1713548704090417</v>
      </c>
      <c r="AQ383" s="47">
        <f>+'Ark1'!W4279</f>
        <v>53.513126491646759</v>
      </c>
      <c r="AR383" s="47">
        <f>+'Ark1'!AB4279</f>
        <v>4.3470226291309295</v>
      </c>
      <c r="AS383" s="65">
        <f>+'Ark1'!Y4279</f>
        <v>184.06627078384795</v>
      </c>
      <c r="AT383" s="88">
        <f t="shared" si="5"/>
        <v>1.8963963963963963</v>
      </c>
      <c r="AU383" s="39"/>
    </row>
    <row r="384" spans="35:56">
      <c r="AI384" s="39"/>
      <c r="AJ384" s="47">
        <f>+'Ark1'!C4280</f>
        <v>2004</v>
      </c>
      <c r="AK384" s="47">
        <f>+'Ark1'!N4280</f>
        <v>190</v>
      </c>
      <c r="AL384" s="47" t="s">
        <v>520</v>
      </c>
      <c r="AM384" s="47">
        <f>+'Ark1'!Q4280</f>
        <v>377</v>
      </c>
      <c r="AN384" s="47">
        <f>+'Ark1'!R4280</f>
        <v>604</v>
      </c>
      <c r="AO384" s="47">
        <f>+'Ark1'!S4280</f>
        <v>602</v>
      </c>
      <c r="AP384" s="101">
        <f>+'Ark1'!T4280</f>
        <v>3.7096179830487657</v>
      </c>
      <c r="AQ384" s="47">
        <f>+'Ark1'!W4280</f>
        <v>52.392026578073086</v>
      </c>
      <c r="AR384" s="47">
        <f>+'Ark1'!AB4280</f>
        <v>4.7027032813178291</v>
      </c>
      <c r="AS384" s="65">
        <f>+'Ark1'!Y4280</f>
        <v>194.30844370860936</v>
      </c>
      <c r="AT384" s="88">
        <f t="shared" si="5"/>
        <v>1.6021220159151193</v>
      </c>
      <c r="AU384" s="39"/>
    </row>
    <row r="385" spans="35:47">
      <c r="AI385" s="39"/>
      <c r="AJ385" s="47">
        <f>+'Ark1'!C4281</f>
        <v>2004</v>
      </c>
      <c r="AK385" s="47">
        <f>+'Ark1'!N4281</f>
        <v>200</v>
      </c>
      <c r="AL385" s="47" t="s">
        <v>521</v>
      </c>
      <c r="AM385" s="47">
        <f>+'Ark1'!Q4281</f>
        <v>270</v>
      </c>
      <c r="AN385" s="47">
        <f>+'Ark1'!R4281</f>
        <v>416</v>
      </c>
      <c r="AO385" s="47">
        <f>+'Ark1'!S4281</f>
        <v>413</v>
      </c>
      <c r="AP385" s="101">
        <f>+'Ark1'!T4281</f>
        <v>2.5549686770666997</v>
      </c>
      <c r="AQ385" s="47">
        <f>+'Ark1'!W4281</f>
        <v>51.261501210653755</v>
      </c>
      <c r="AR385" s="47">
        <f>+'Ark1'!AB4281</f>
        <v>4.7473091318493319</v>
      </c>
      <c r="AS385" s="65">
        <f>+'Ark1'!Y4281</f>
        <v>203.32548076923081</v>
      </c>
      <c r="AT385" s="88">
        <f t="shared" si="5"/>
        <v>1.5407407407407407</v>
      </c>
      <c r="AU385" s="39"/>
    </row>
    <row r="386" spans="35:47">
      <c r="AI386" s="39"/>
      <c r="AJ386" s="47">
        <f>+'Ark1'!C4282</f>
        <v>2004</v>
      </c>
      <c r="AK386" s="47">
        <f>+'Ark1'!N4282</f>
        <v>210</v>
      </c>
      <c r="AL386" s="47" t="s">
        <v>522</v>
      </c>
      <c r="AM386" s="47">
        <f>+'Ark1'!Q4282</f>
        <v>180</v>
      </c>
      <c r="AN386" s="47">
        <f>+'Ark1'!R4282</f>
        <v>253</v>
      </c>
      <c r="AO386" s="47">
        <f>+'Ark1'!S4282</f>
        <v>253</v>
      </c>
      <c r="AP386" s="101">
        <f>+'Ark1'!T4282</f>
        <v>1.553863161773738</v>
      </c>
      <c r="AQ386" s="47">
        <f>+'Ark1'!W4282</f>
        <v>49.071146245059289</v>
      </c>
      <c r="AR386" s="47">
        <f>+'Ark1'!AB4282</f>
        <v>4.8920033835939645</v>
      </c>
      <c r="AS386" s="65">
        <f>+'Ark1'!Y4282</f>
        <v>214.46956521739136</v>
      </c>
      <c r="AT386" s="88">
        <f t="shared" si="5"/>
        <v>1.4055555555555554</v>
      </c>
      <c r="AU386" s="39"/>
    </row>
    <row r="387" spans="35:47">
      <c r="AI387" s="39"/>
      <c r="AJ387" s="47">
        <f>+'Ark1'!C4283</f>
        <v>2004</v>
      </c>
      <c r="AK387" s="47">
        <f>+'Ark1'!N4283</f>
        <v>220</v>
      </c>
      <c r="AL387" s="47" t="s">
        <v>523</v>
      </c>
      <c r="AM387" s="47">
        <f>+'Ark1'!Q4283</f>
        <v>108</v>
      </c>
      <c r="AN387" s="47">
        <f>+'Ark1'!R4283</f>
        <v>147</v>
      </c>
      <c r="AO387" s="47">
        <f>+'Ark1'!S4283</f>
        <v>146</v>
      </c>
      <c r="AP387" s="101">
        <f>+'Ark1'!T4283</f>
        <v>0.90283748925193474</v>
      </c>
      <c r="AQ387" s="47">
        <f>+'Ark1'!W4283</f>
        <v>47.828767123287683</v>
      </c>
      <c r="AR387" s="47">
        <f>+'Ark1'!AB4283</f>
        <v>5.1088957993126627</v>
      </c>
      <c r="AS387" s="65">
        <f>+'Ark1'!Y4283</f>
        <v>222.96190476190472</v>
      </c>
      <c r="AT387" s="88">
        <f t="shared" si="5"/>
        <v>1.3611111111111112</v>
      </c>
      <c r="AU387" s="39"/>
    </row>
    <row r="388" spans="35:47">
      <c r="AI388" s="39"/>
      <c r="AJ388" s="47">
        <f>+'Ark1'!C4284</f>
        <v>2004</v>
      </c>
      <c r="AK388" s="47">
        <f>+'Ark1'!N4284</f>
        <v>230</v>
      </c>
      <c r="AL388" s="47" t="s">
        <v>524</v>
      </c>
      <c r="AM388" s="47">
        <f>+'Ark1'!Q4284</f>
        <v>100</v>
      </c>
      <c r="AN388" s="47">
        <f>+'Ark1'!R4284</f>
        <v>136</v>
      </c>
      <c r="AO388" s="47">
        <f>+'Ark1'!S4284</f>
        <v>135</v>
      </c>
      <c r="AP388" s="101">
        <f>+'Ark1'!T4284</f>
        <v>0.83527822134872864</v>
      </c>
      <c r="AQ388" s="47">
        <f>+'Ark1'!W4284</f>
        <v>46.585185185185182</v>
      </c>
      <c r="AR388" s="47">
        <f>+'Ark1'!AB4284</f>
        <v>5.5742598713959266</v>
      </c>
      <c r="AS388" s="65">
        <f>+'Ark1'!Y4284</f>
        <v>239.21029411764695</v>
      </c>
      <c r="AT388" s="88">
        <f t="shared" si="5"/>
        <v>1.36</v>
      </c>
      <c r="AU388" s="39"/>
    </row>
    <row r="389" spans="35:47">
      <c r="AI389" s="39"/>
      <c r="AJ389" s="47">
        <f>+'Ark1'!C4285</f>
        <v>2003</v>
      </c>
      <c r="AK389" s="47">
        <f>+'Ark1'!N4285</f>
        <v>60</v>
      </c>
      <c r="AL389" s="47" t="s">
        <v>525</v>
      </c>
      <c r="AM389" s="47">
        <f>+'Ark1'!Q4285</f>
        <v>18</v>
      </c>
      <c r="AN389" s="47">
        <f>+'Ark1'!R4285</f>
        <v>26</v>
      </c>
      <c r="AO389" s="47">
        <f>+'Ark1'!S4285</f>
        <v>14</v>
      </c>
      <c r="AP389" s="101">
        <f>+'Ark1'!T4285</f>
        <v>0.17501346257404413</v>
      </c>
      <c r="AQ389" s="47">
        <f>+'Ark1'!W4285</f>
        <v>58.285714285714306</v>
      </c>
      <c r="AR389" s="47">
        <f>+'Ark1'!AB4285</f>
        <v>5.9812632615595351</v>
      </c>
      <c r="AS389" s="65">
        <f>+'Ark1'!Y4285</f>
        <v>33.246153846153845</v>
      </c>
      <c r="AT389" s="88">
        <f t="shared" si="5"/>
        <v>1.4444444444444444</v>
      </c>
      <c r="AU389" s="39"/>
    </row>
    <row r="390" spans="35:47"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64"/>
      <c r="AT390" s="39"/>
      <c r="AU390" s="39"/>
    </row>
    <row r="391" spans="35:47"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64"/>
      <c r="AT391" s="39"/>
      <c r="AU391" s="39"/>
    </row>
    <row r="392" spans="35:47">
      <c r="AT392" s="52"/>
    </row>
    <row r="393" spans="35:47">
      <c r="AT393" s="52"/>
    </row>
    <row r="394" spans="35:47">
      <c r="AT394" s="52"/>
    </row>
    <row r="395" spans="35:47">
      <c r="AT395" s="52"/>
    </row>
    <row r="396" spans="35:47">
      <c r="AT396" s="52"/>
    </row>
    <row r="397" spans="35:47">
      <c r="AT397" s="52"/>
    </row>
    <row r="398" spans="35:47">
      <c r="AT398" s="52"/>
    </row>
    <row r="399" spans="35:47">
      <c r="AT399" s="52"/>
    </row>
    <row r="400" spans="35:47">
      <c r="AT400" s="52"/>
    </row>
    <row r="401" spans="46:46">
      <c r="AT401" s="52"/>
    </row>
    <row r="402" spans="46:46">
      <c r="AT402" s="52"/>
    </row>
    <row r="403" spans="46:46">
      <c r="AT403" s="52"/>
    </row>
    <row r="404" spans="46:46">
      <c r="AT404" s="52"/>
    </row>
    <row r="405" spans="46:46">
      <c r="AT405" s="52"/>
    </row>
    <row r="406" spans="46:46">
      <c r="AT406" s="52"/>
    </row>
    <row r="407" spans="46:46">
      <c r="AT407" s="52"/>
    </row>
    <row r="408" spans="46:46">
      <c r="AT408" s="52"/>
    </row>
    <row r="409" spans="46:46">
      <c r="AT409" s="52"/>
    </row>
    <row r="410" spans="46:46">
      <c r="AT410" s="52"/>
    </row>
    <row r="411" spans="46:46">
      <c r="AT411" s="52"/>
    </row>
    <row r="412" spans="46:46">
      <c r="AT412" s="52"/>
    </row>
    <row r="413" spans="46:46">
      <c r="AT413" s="52"/>
    </row>
    <row r="414" spans="46:46">
      <c r="AT414" s="52"/>
    </row>
    <row r="415" spans="46:46">
      <c r="AT415" s="52"/>
    </row>
    <row r="416" spans="46:46">
      <c r="AT416" s="52"/>
    </row>
    <row r="417" spans="46:46">
      <c r="AT417" s="52"/>
    </row>
    <row r="418" spans="46:46">
      <c r="AT418" s="52"/>
    </row>
    <row r="419" spans="46:46">
      <c r="AT419" s="52"/>
    </row>
    <row r="420" spans="46:46">
      <c r="AT420" s="52"/>
    </row>
    <row r="421" spans="46:46">
      <c r="AT421" s="52"/>
    </row>
    <row r="422" spans="46:46">
      <c r="AT422" s="52"/>
    </row>
    <row r="423" spans="46:46">
      <c r="AT423" s="52"/>
    </row>
    <row r="424" spans="46:46">
      <c r="AT424" s="52"/>
    </row>
    <row r="425" spans="46:46">
      <c r="AT425" s="52"/>
    </row>
    <row r="426" spans="46:46">
      <c r="AT426" s="52"/>
    </row>
    <row r="427" spans="46:46">
      <c r="AT427" s="52"/>
    </row>
    <row r="428" spans="46:46">
      <c r="AT428" s="52"/>
    </row>
    <row r="429" spans="46:46">
      <c r="AT429" s="52"/>
    </row>
    <row r="430" spans="46:46">
      <c r="AT430" s="52"/>
    </row>
    <row r="431" spans="46:46">
      <c r="AT431" s="52"/>
    </row>
    <row r="432" spans="46:46">
      <c r="AT432" s="52"/>
    </row>
    <row r="433" spans="46:46">
      <c r="AT433" s="52"/>
    </row>
    <row r="434" spans="46:46">
      <c r="AT434" s="52"/>
    </row>
    <row r="435" spans="46:46">
      <c r="AT435" s="52"/>
    </row>
    <row r="436" spans="46:46">
      <c r="AT436" s="52"/>
    </row>
    <row r="437" spans="46:46">
      <c r="AT437" s="52"/>
    </row>
    <row r="438" spans="46:46">
      <c r="AT438" s="52"/>
    </row>
    <row r="439" spans="46:46">
      <c r="AT439" s="52"/>
    </row>
    <row r="440" spans="46:46">
      <c r="AT440" s="52"/>
    </row>
    <row r="441" spans="46:46">
      <c r="AT441" s="52"/>
    </row>
    <row r="442" spans="46:46">
      <c r="AT442" s="52"/>
    </row>
    <row r="443" spans="46:46">
      <c r="AT443" s="52"/>
    </row>
  </sheetData>
  <conditionalFormatting sqref="AW39:AW40 AW112:AW113">
    <cfRule type="cellIs" dxfId="39" priority="12" stopIfTrue="1" operator="lessThan">
      <formula>0</formula>
    </cfRule>
  </conditionalFormatting>
  <conditionalFormatting sqref="AW88">
    <cfRule type="cellIs" dxfId="38" priority="13" stopIfTrue="1" operator="greaterThan">
      <formula>0</formula>
    </cfRule>
  </conditionalFormatting>
  <conditionalFormatting sqref="AW63">
    <cfRule type="cellIs" dxfId="37" priority="14" stopIfTrue="1" operator="greaterThan">
      <formula>0</formula>
    </cfRule>
    <cfRule type="cellIs" dxfId="36" priority="15" stopIfTrue="1" operator="lessThan">
      <formula>0</formula>
    </cfRule>
  </conditionalFormatting>
  <conditionalFormatting sqref="AW88">
    <cfRule type="cellIs" dxfId="35" priority="1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322"/>
  <sheetViews>
    <sheetView zoomScale="82" zoomScaleNormal="82" workbookViewId="0">
      <selection activeCell="D18" sqref="D18"/>
    </sheetView>
  </sheetViews>
  <sheetFormatPr baseColWidth="10" defaultRowHeight="15"/>
  <cols>
    <col min="1" max="1" width="1.6328125" customWidth="1"/>
    <col min="2" max="2" width="5.453125" customWidth="1"/>
    <col min="3" max="3" width="3" customWidth="1"/>
    <col min="4" max="4" width="9.81640625" customWidth="1"/>
    <col min="5" max="5" width="6.6328125" customWidth="1"/>
    <col min="6" max="6" width="5" customWidth="1"/>
    <col min="7" max="8" width="7" style="222" customWidth="1"/>
    <col min="9" max="9" width="6.81640625" style="222" customWidth="1"/>
    <col min="10" max="10" width="6.453125" style="96" customWidth="1"/>
    <col min="11" max="11" width="5.6328125" style="96" customWidth="1"/>
    <col min="12" max="12" width="6.81640625" customWidth="1"/>
    <col min="13" max="13" width="6.36328125" customWidth="1"/>
    <col min="14" max="14" width="5.453125" customWidth="1"/>
    <col min="15" max="15" width="7.1796875" style="96" customWidth="1"/>
    <col min="16" max="16" width="8.1796875" style="96" customWidth="1"/>
    <col min="17" max="17" width="7.1796875" style="96" customWidth="1"/>
    <col min="18" max="18" width="6.90625" customWidth="1"/>
    <col min="19" max="19" width="10.36328125" style="9" customWidth="1"/>
    <col min="20" max="20" width="7.1796875" style="9" customWidth="1"/>
    <col min="21" max="21" width="8" style="9" customWidth="1"/>
    <col min="22" max="22" width="7" style="1" customWidth="1"/>
    <col min="23" max="23" width="8.453125" style="1" customWidth="1"/>
    <col min="24" max="30" width="10.90625" style="1"/>
    <col min="31" max="31" width="12.08984375" style="1" customWidth="1"/>
    <col min="33" max="33" width="14" customWidth="1"/>
    <col min="34" max="34" width="12.54296875" customWidth="1"/>
    <col min="35" max="35" width="10.90625" customWidth="1"/>
  </cols>
  <sheetData>
    <row r="1" spans="1:39" ht="15.6">
      <c r="A1" s="39"/>
      <c r="B1" s="39"/>
      <c r="C1" s="39"/>
      <c r="D1" s="39"/>
      <c r="E1" s="39"/>
      <c r="F1" s="39"/>
      <c r="G1" s="259"/>
      <c r="H1" s="259"/>
      <c r="I1" s="259"/>
      <c r="J1" s="100"/>
      <c r="K1" s="100"/>
      <c r="L1" s="39"/>
      <c r="M1" s="39"/>
      <c r="N1" s="39"/>
      <c r="O1" s="100"/>
      <c r="P1" s="100"/>
      <c r="Q1" s="100"/>
      <c r="R1" s="39"/>
      <c r="S1" s="64"/>
      <c r="T1" s="64"/>
      <c r="U1" s="39"/>
      <c r="V1" s="2"/>
      <c r="W1" s="5"/>
      <c r="X1" s="5"/>
      <c r="Y1" s="4"/>
      <c r="Z1" s="4"/>
      <c r="AA1"/>
      <c r="AB1"/>
      <c r="AC1"/>
      <c r="AD1"/>
      <c r="AE1"/>
    </row>
    <row r="2" spans="1:39" s="126" customFormat="1" ht="31.8">
      <c r="A2" s="144"/>
      <c r="B2" s="144"/>
      <c r="C2" s="145" t="s">
        <v>468</v>
      </c>
      <c r="D2" s="145"/>
      <c r="E2" s="145"/>
      <c r="F2" s="145"/>
      <c r="G2" s="260"/>
      <c r="H2" s="260"/>
      <c r="I2" s="260"/>
      <c r="J2" s="145" t="s">
        <v>502</v>
      </c>
      <c r="K2" s="145"/>
      <c r="L2" s="145"/>
      <c r="M2" s="145"/>
      <c r="N2" s="145"/>
      <c r="O2" s="147" t="str">
        <f>+År!B2</f>
        <v>Skålda purke</v>
      </c>
      <c r="P2" s="150"/>
      <c r="Q2" s="150"/>
      <c r="R2" s="144"/>
      <c r="S2" s="151"/>
      <c r="T2" s="151"/>
      <c r="U2" s="144"/>
      <c r="V2" s="2"/>
      <c r="W2" s="5"/>
      <c r="X2" s="5"/>
      <c r="Y2" s="4"/>
      <c r="Z2" s="4"/>
      <c r="AA2"/>
      <c r="AB2"/>
      <c r="AC2"/>
      <c r="AD2"/>
      <c r="AE2"/>
      <c r="AF2"/>
      <c r="AG2"/>
      <c r="AH2"/>
      <c r="AI2"/>
      <c r="AJ2"/>
      <c r="AK2"/>
      <c r="AL2"/>
      <c r="AM2"/>
    </row>
    <row r="3" spans="1:39" ht="15.6">
      <c r="A3" s="39"/>
      <c r="B3" s="39"/>
      <c r="C3" s="39"/>
      <c r="D3" s="39"/>
      <c r="E3" s="39"/>
      <c r="F3" s="39"/>
      <c r="G3" s="259"/>
      <c r="H3" s="259"/>
      <c r="I3" s="259"/>
      <c r="J3" s="100"/>
      <c r="K3" s="100"/>
      <c r="L3" s="39"/>
      <c r="M3" s="39"/>
      <c r="N3" s="39"/>
      <c r="O3" s="100"/>
      <c r="P3" s="100"/>
      <c r="Q3" s="100"/>
      <c r="R3" s="39"/>
      <c r="S3" s="64"/>
      <c r="T3" s="64"/>
      <c r="U3" s="39"/>
      <c r="V3" s="2"/>
      <c r="W3" s="5"/>
      <c r="X3" s="5"/>
      <c r="Y3" s="4"/>
      <c r="Z3" s="4"/>
      <c r="AA3"/>
      <c r="AB3"/>
      <c r="AC3"/>
      <c r="AD3"/>
      <c r="AE3"/>
    </row>
    <row r="4" spans="1:39" ht="15.6">
      <c r="A4" s="39"/>
      <c r="B4" s="39"/>
      <c r="C4" s="39"/>
      <c r="D4" s="39"/>
      <c r="E4" s="39"/>
      <c r="F4" s="39"/>
      <c r="G4" s="259"/>
      <c r="H4" s="259"/>
      <c r="I4" s="259"/>
      <c r="J4" s="100"/>
      <c r="K4" s="100"/>
      <c r="L4" s="39"/>
      <c r="M4" s="39"/>
      <c r="N4" s="39"/>
      <c r="O4" s="100"/>
      <c r="P4" s="100"/>
      <c r="Q4" s="100"/>
      <c r="R4" s="39"/>
      <c r="S4" s="64"/>
      <c r="T4" s="64"/>
      <c r="U4" s="39"/>
      <c r="V4" s="2"/>
      <c r="W4" s="5"/>
      <c r="X4" s="5"/>
      <c r="Y4" s="4"/>
      <c r="Z4" s="4"/>
      <c r="AA4"/>
      <c r="AB4"/>
      <c r="AC4"/>
      <c r="AD4"/>
      <c r="AE4"/>
    </row>
    <row r="5" spans="1:39" s="137" customFormat="1" ht="19.8">
      <c r="A5" s="157"/>
      <c r="B5" s="157"/>
      <c r="C5" s="142" t="s">
        <v>8</v>
      </c>
      <c r="D5" s="142"/>
      <c r="E5" s="136">
        <f>+År!R2</f>
        <v>24</v>
      </c>
      <c r="F5" s="157"/>
      <c r="G5" s="261"/>
      <c r="H5" s="261"/>
      <c r="I5" s="261"/>
      <c r="J5" s="166"/>
      <c r="K5" s="166" t="s">
        <v>453</v>
      </c>
      <c r="L5" s="166"/>
      <c r="M5" s="166"/>
      <c r="N5" s="157"/>
      <c r="O5" s="166"/>
      <c r="P5" s="319">
        <f>SUM(G11:G13)</f>
        <v>14103</v>
      </c>
      <c r="Q5" s="320"/>
      <c r="R5" s="159"/>
      <c r="S5" s="157"/>
      <c r="T5" s="64"/>
      <c r="U5" s="39"/>
      <c r="V5" s="5"/>
      <c r="W5" s="4"/>
      <c r="X5" s="4"/>
      <c r="Y5"/>
      <c r="Z5"/>
      <c r="AA5"/>
      <c r="AB5"/>
      <c r="AC5"/>
      <c r="AD5"/>
      <c r="AE5"/>
      <c r="AF5"/>
      <c r="AG5"/>
      <c r="AH5"/>
      <c r="AI5"/>
      <c r="AJ5"/>
      <c r="AK5"/>
    </row>
    <row r="6" spans="1:39" ht="15.6">
      <c r="A6" s="45"/>
      <c r="B6" s="45"/>
      <c r="C6" s="45"/>
      <c r="D6" s="45"/>
      <c r="E6" s="45"/>
      <c r="F6" s="45"/>
      <c r="G6" s="262"/>
      <c r="H6" s="262"/>
      <c r="I6" s="262"/>
      <c r="J6" s="148"/>
      <c r="K6" s="148"/>
      <c r="L6" s="45"/>
      <c r="M6" s="45"/>
      <c r="N6" s="45"/>
      <c r="O6" s="148"/>
      <c r="P6" s="148"/>
      <c r="Q6" s="148"/>
      <c r="R6" s="45"/>
      <c r="S6" s="82"/>
      <c r="T6" s="64"/>
      <c r="U6" s="39"/>
      <c r="V6" s="2"/>
      <c r="W6" s="5"/>
      <c r="X6" s="5"/>
      <c r="Y6" s="4"/>
      <c r="Z6" s="4"/>
      <c r="AA6"/>
      <c r="AB6"/>
      <c r="AC6"/>
      <c r="AD6"/>
      <c r="AE6"/>
    </row>
    <row r="7" spans="1:39" ht="15.6">
      <c r="A7" s="45"/>
      <c r="B7" s="45"/>
      <c r="C7" s="45"/>
      <c r="D7" s="45"/>
      <c r="E7" s="45"/>
      <c r="F7" s="45"/>
      <c r="G7" s="262"/>
      <c r="H7" s="262"/>
      <c r="I7" s="262"/>
      <c r="J7" s="148"/>
      <c r="K7" s="148"/>
      <c r="L7" s="45"/>
      <c r="M7" s="45"/>
      <c r="N7" s="45"/>
      <c r="O7" s="148"/>
      <c r="P7" s="148"/>
      <c r="Q7" s="148"/>
      <c r="R7" s="45"/>
      <c r="S7" s="82"/>
      <c r="T7" s="82" t="s">
        <v>3</v>
      </c>
      <c r="U7" s="39"/>
      <c r="V7" s="2"/>
      <c r="W7" s="5"/>
      <c r="X7" s="5"/>
      <c r="Y7" s="4"/>
      <c r="Z7" s="4"/>
      <c r="AA7"/>
      <c r="AB7"/>
      <c r="AC7"/>
      <c r="AD7"/>
      <c r="AE7"/>
    </row>
    <row r="8" spans="1:39" ht="15.6">
      <c r="A8" s="39"/>
      <c r="B8" s="39"/>
      <c r="C8" s="39"/>
      <c r="D8" s="39"/>
      <c r="E8" s="72" t="s">
        <v>3</v>
      </c>
      <c r="F8" s="45"/>
      <c r="G8" s="262"/>
      <c r="H8" s="262"/>
      <c r="I8" s="218" t="s">
        <v>3</v>
      </c>
      <c r="J8" s="148"/>
      <c r="K8" s="148"/>
      <c r="L8" s="45"/>
      <c r="M8" s="45"/>
      <c r="N8" s="45"/>
      <c r="O8" s="95" t="s">
        <v>18</v>
      </c>
      <c r="P8" s="95" t="s">
        <v>18</v>
      </c>
      <c r="Q8" s="95" t="s">
        <v>476</v>
      </c>
      <c r="R8" s="45"/>
      <c r="S8" s="72" t="s">
        <v>52</v>
      </c>
      <c r="T8" s="72" t="s">
        <v>11</v>
      </c>
      <c r="U8" s="39"/>
      <c r="V8" s="2"/>
      <c r="W8" s="5"/>
      <c r="X8" s="5"/>
      <c r="Y8" s="4"/>
      <c r="Z8" s="4"/>
      <c r="AA8"/>
      <c r="AB8"/>
      <c r="AC8"/>
      <c r="AD8"/>
      <c r="AE8"/>
    </row>
    <row r="9" spans="1:39" ht="15.6">
      <c r="A9" s="39"/>
      <c r="B9" s="39"/>
      <c r="C9" s="39"/>
      <c r="D9" s="39"/>
      <c r="E9" s="72" t="s">
        <v>526</v>
      </c>
      <c r="F9" s="45"/>
      <c r="G9" s="218" t="s">
        <v>3</v>
      </c>
      <c r="H9" s="262"/>
      <c r="I9" s="218" t="s">
        <v>482</v>
      </c>
      <c r="J9" s="95" t="s">
        <v>3</v>
      </c>
      <c r="K9" s="95" t="s">
        <v>1</v>
      </c>
      <c r="L9" s="78" t="s">
        <v>18</v>
      </c>
      <c r="M9" s="78" t="s">
        <v>18</v>
      </c>
      <c r="N9" s="45"/>
      <c r="O9" s="95" t="s">
        <v>480</v>
      </c>
      <c r="P9" s="95" t="s">
        <v>480</v>
      </c>
      <c r="Q9" s="95" t="s">
        <v>480</v>
      </c>
      <c r="R9" s="78" t="s">
        <v>476</v>
      </c>
      <c r="S9" s="72" t="s">
        <v>85</v>
      </c>
      <c r="T9" s="72" t="s">
        <v>533</v>
      </c>
      <c r="U9" s="39"/>
      <c r="V9" s="4"/>
      <c r="W9" s="4"/>
      <c r="X9" s="4"/>
      <c r="Z9" s="5"/>
      <c r="AA9"/>
      <c r="AB9"/>
      <c r="AC9"/>
      <c r="AD9"/>
      <c r="AE9"/>
    </row>
    <row r="10" spans="1:39" ht="15.6">
      <c r="A10" s="39"/>
      <c r="B10" s="45" t="s">
        <v>63</v>
      </c>
      <c r="C10" s="45" t="s">
        <v>460</v>
      </c>
      <c r="D10" s="42"/>
      <c r="E10" s="72" t="s">
        <v>505</v>
      </c>
      <c r="F10" s="115" t="s">
        <v>532</v>
      </c>
      <c r="G10" s="218" t="s">
        <v>11</v>
      </c>
      <c r="H10" s="284" t="s">
        <v>532</v>
      </c>
      <c r="I10" s="218" t="s">
        <v>475</v>
      </c>
      <c r="J10" s="95" t="s">
        <v>444</v>
      </c>
      <c r="K10" s="95" t="s">
        <v>444</v>
      </c>
      <c r="L10" s="78" t="s">
        <v>30</v>
      </c>
      <c r="M10" s="78" t="s">
        <v>475</v>
      </c>
      <c r="N10" s="115" t="s">
        <v>532</v>
      </c>
      <c r="O10" s="95" t="s">
        <v>528</v>
      </c>
      <c r="P10" s="95" t="s">
        <v>477</v>
      </c>
      <c r="Q10" s="95" t="s">
        <v>477</v>
      </c>
      <c r="R10" s="78" t="s">
        <v>478</v>
      </c>
      <c r="S10" s="72" t="s">
        <v>484</v>
      </c>
      <c r="T10" s="72" t="s">
        <v>540</v>
      </c>
      <c r="U10" s="39"/>
      <c r="V10" s="4"/>
      <c r="W10" s="52"/>
      <c r="X10" s="52"/>
      <c r="Z10" s="5"/>
      <c r="AA10"/>
      <c r="AB10"/>
      <c r="AC10"/>
      <c r="AD10"/>
      <c r="AE10"/>
    </row>
    <row r="11" spans="1:39" ht="15.6">
      <c r="A11" s="39"/>
      <c r="B11" s="47">
        <f>+'Ark1'!C4429</f>
        <v>2024</v>
      </c>
      <c r="C11" s="47">
        <f>+'Ark1'!K4429</f>
        <v>0</v>
      </c>
      <c r="D11" s="48" t="str">
        <f>VLOOKUP(C11,RNR!$G$16:$H$18,2)</f>
        <v>Ordinær</v>
      </c>
      <c r="E11" s="65">
        <f>+'Ark1'!Q4429</f>
        <v>375</v>
      </c>
      <c r="F11" s="76">
        <f>+E11-E15</f>
        <v>-71</v>
      </c>
      <c r="G11" s="263">
        <f>+'Ark1'!R4429</f>
        <v>8706</v>
      </c>
      <c r="H11" s="224">
        <f>+G11-G15</f>
        <v>-731</v>
      </c>
      <c r="I11" s="263">
        <f>+'Ark1'!S4429</f>
        <v>8682</v>
      </c>
      <c r="J11" s="101">
        <f>+'Ark1'!T4429</f>
        <v>61.731546479472435</v>
      </c>
      <c r="K11" s="101">
        <f>+'Ark1'!U4429</f>
        <v>60.445354301271344</v>
      </c>
      <c r="L11" s="49">
        <f>+'Ark1'!V4429</f>
        <v>5.6456466804502643</v>
      </c>
      <c r="M11" s="49">
        <f>+'Ark1'!W4429</f>
        <v>59.35360516010136</v>
      </c>
      <c r="N11" s="61">
        <f>+IF(E11=0,"",M11-M15)</f>
        <v>-0.12697633395634966</v>
      </c>
      <c r="O11" s="101">
        <f>+'Ark1'!Y4429</f>
        <v>150.05583505628263</v>
      </c>
      <c r="P11" s="101">
        <f>+'Ark1'!Z4429</f>
        <v>150.47064040543617</v>
      </c>
      <c r="Q11" s="101">
        <f>+'Ark1'!AA4429</f>
        <v>29.571541257089002</v>
      </c>
      <c r="R11" s="49">
        <f>+'Ark1'!AB4429</f>
        <v>4.1989296713007596</v>
      </c>
      <c r="S11" s="65">
        <f>+'Ark1'!AC4429</f>
        <v>-35.722747953940697</v>
      </c>
      <c r="T11" s="65">
        <f t="shared" ref="T11:T12" si="0">+G11/E11</f>
        <v>23.216000000000001</v>
      </c>
      <c r="U11" s="39"/>
      <c r="V11" s="4"/>
      <c r="W11" s="52"/>
      <c r="X11" s="3"/>
      <c r="Z11" s="5"/>
      <c r="AA11"/>
      <c r="AB11"/>
      <c r="AC11"/>
      <c r="AD11"/>
      <c r="AE11"/>
    </row>
    <row r="12" spans="1:39" s="310" customFormat="1" ht="15.6">
      <c r="A12" s="39"/>
      <c r="B12" s="47">
        <f>+'Ark1'!C4430</f>
        <v>2024</v>
      </c>
      <c r="C12" s="47">
        <f>+'Ark1'!K4430</f>
        <v>2</v>
      </c>
      <c r="D12" s="48" t="str">
        <f>VLOOKUP(C12,RNR!$G$16:$H$18,2)</f>
        <v>Med baklabb</v>
      </c>
      <c r="E12" s="65">
        <f>+'Ark1'!Q4430</f>
        <v>173</v>
      </c>
      <c r="F12" s="76">
        <f t="shared" ref="F12:F13" si="1">+E12-E16</f>
        <v>-4</v>
      </c>
      <c r="G12" s="263">
        <f>+'Ark1'!R4430</f>
        <v>5298</v>
      </c>
      <c r="H12" s="224">
        <f t="shared" ref="H12:H13" si="2">+G12-G16</f>
        <v>208</v>
      </c>
      <c r="I12" s="263">
        <f>+'Ark1'!S4430</f>
        <v>5298</v>
      </c>
      <c r="J12" s="101">
        <f>+'Ark1'!T4430</f>
        <v>37.566475218038711</v>
      </c>
      <c r="K12" s="101">
        <f>+'Ark1'!U4430</f>
        <v>38.888231353076009</v>
      </c>
      <c r="L12" s="49">
        <f>+'Ark1'!V4430</f>
        <v>6.2955832389580975</v>
      </c>
      <c r="M12" s="49">
        <f>+'Ark1'!W4430</f>
        <v>58.57776519441299</v>
      </c>
      <c r="N12" s="61">
        <f t="shared" ref="N12:N13" si="3">+IF(E12=0,"",M12-M16)</f>
        <v>0.15615419244834072</v>
      </c>
      <c r="O12" s="101">
        <f>+'Ark1'!Y4430</f>
        <v>158.64078897697163</v>
      </c>
      <c r="P12" s="101">
        <f>+'Ark1'!Z4430</f>
        <v>158.64078897697163</v>
      </c>
      <c r="Q12" s="101">
        <f>+'Ark1'!AA4430</f>
        <v>31.467239117757234</v>
      </c>
      <c r="R12" s="49">
        <f>+'Ark1'!AB4430</f>
        <v>5.209112669331863</v>
      </c>
      <c r="S12" s="65">
        <f>+'Ark1'!AC4430</f>
        <v>-40.753191402927271</v>
      </c>
      <c r="T12" s="65">
        <f t="shared" si="0"/>
        <v>30.624277456647398</v>
      </c>
      <c r="U12" s="39"/>
      <c r="V12" s="4"/>
      <c r="W12" s="52"/>
      <c r="X12" s="3"/>
      <c r="Y12" s="1"/>
      <c r="Z12" s="5"/>
    </row>
    <row r="13" spans="1:39" ht="15.6">
      <c r="A13" s="39"/>
      <c r="B13" s="47">
        <f>+'Ark1'!C4431</f>
        <v>2024</v>
      </c>
      <c r="C13" s="47">
        <f>+'Ark1'!K4431</f>
        <v>4</v>
      </c>
      <c r="D13" s="48" t="str">
        <f>VLOOKUP(C13,RNR!$G$16:$H$18,2)</f>
        <v>Økologisk</v>
      </c>
      <c r="E13" s="65">
        <f>+'Ark1'!Q4431</f>
        <v>55</v>
      </c>
      <c r="F13" s="76">
        <f t="shared" si="1"/>
        <v>20</v>
      </c>
      <c r="G13" s="263">
        <f>+'Ark1'!R4431</f>
        <v>99</v>
      </c>
      <c r="H13" s="224">
        <f t="shared" si="2"/>
        <v>36</v>
      </c>
      <c r="I13" s="263">
        <f>+'Ark1'!S4431</f>
        <v>93</v>
      </c>
      <c r="J13" s="101">
        <f>+'Ark1'!T4431</f>
        <v>0.70197830248883242</v>
      </c>
      <c r="K13" s="101">
        <f>+'Ark1'!U4431</f>
        <v>0.66641434565264723</v>
      </c>
      <c r="L13" s="49">
        <f>+'Ark1'!V4431</f>
        <v>2.4747474747474745</v>
      </c>
      <c r="M13" s="49">
        <f>+'Ark1'!W4431</f>
        <v>59.48387096774195</v>
      </c>
      <c r="N13" s="61">
        <f t="shared" si="3"/>
        <v>3.0731566820276441</v>
      </c>
      <c r="O13" s="101">
        <f>+'Ark1'!Y4431</f>
        <v>145.48484848484853</v>
      </c>
      <c r="P13" s="101">
        <f>+'Ark1'!Z4431</f>
        <v>154.87096774193557</v>
      </c>
      <c r="Q13" s="101">
        <f>+'Ark1'!AA4431</f>
        <v>41.363506799622066</v>
      </c>
      <c r="R13" s="49">
        <f>+'Ark1'!AB4431</f>
        <v>0</v>
      </c>
      <c r="S13" s="65">
        <f>+'Ark1'!AC4431</f>
        <v>0</v>
      </c>
      <c r="T13" s="65">
        <f t="shared" ref="T13:T51" si="4">+G13/E13</f>
        <v>1.8</v>
      </c>
      <c r="U13" s="39"/>
      <c r="V13" s="4"/>
      <c r="W13" s="52"/>
      <c r="X13" s="3"/>
      <c r="Z13" s="5"/>
      <c r="AA13"/>
      <c r="AB13" s="2"/>
      <c r="AC13" s="2"/>
      <c r="AD13" s="2"/>
      <c r="AE13"/>
    </row>
    <row r="14" spans="1:39" ht="15.6">
      <c r="A14" s="39"/>
      <c r="B14" s="39"/>
      <c r="C14" s="39"/>
      <c r="D14" s="39"/>
      <c r="E14" s="39"/>
      <c r="F14" s="39"/>
      <c r="G14" s="259"/>
      <c r="H14" s="259"/>
      <c r="I14" s="25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4"/>
      <c r="W14" s="52"/>
      <c r="X14" s="3"/>
      <c r="Y14" s="11"/>
      <c r="Z14" s="5"/>
      <c r="AA14"/>
      <c r="AB14" s="2"/>
      <c r="AC14" s="2"/>
      <c r="AD14" s="4"/>
      <c r="AE14" s="4"/>
      <c r="AF14" s="4"/>
    </row>
    <row r="15" spans="1:39" ht="15.6">
      <c r="A15" s="39"/>
      <c r="B15" s="310">
        <f>+'Ark1'!C4432</f>
        <v>2023</v>
      </c>
      <c r="C15" s="310">
        <f>+'Ark1'!K4432</f>
        <v>0</v>
      </c>
      <c r="D15" s="48" t="str">
        <f>VLOOKUP(C15,RNR!$G$16:$H$18,2)</f>
        <v>Ordinær</v>
      </c>
      <c r="E15" s="9">
        <f>+'Ark1'!Q4432</f>
        <v>446</v>
      </c>
      <c r="F15" s="9"/>
      <c r="G15" s="311">
        <f>+'Ark1'!R4432</f>
        <v>9437</v>
      </c>
      <c r="H15" s="311"/>
      <c r="I15" s="311">
        <f>+'Ark1'!S4432</f>
        <v>9424</v>
      </c>
      <c r="J15" s="96">
        <f>+'Ark1'!T4432</f>
        <v>64.681288553803995</v>
      </c>
      <c r="K15" s="96">
        <f>+'Ark1'!U4432</f>
        <v>63.81347090739601</v>
      </c>
      <c r="L15" s="1">
        <f>+'Ark1'!V4432</f>
        <v>5.5380947334958162</v>
      </c>
      <c r="M15" s="1">
        <f>+'Ark1'!W4432</f>
        <v>59.480581494057709</v>
      </c>
      <c r="N15" s="9"/>
      <c r="O15" s="96">
        <f>+'Ark1'!Y4432</f>
        <v>152.57983469322829</v>
      </c>
      <c r="P15" s="96">
        <f>+'Ark1'!Z4432</f>
        <v>152.79031196943924</v>
      </c>
      <c r="Q15" s="96">
        <f>+'Ark1'!AA4432</f>
        <v>30.294281255920744</v>
      </c>
      <c r="R15" s="1">
        <f>+'Ark1'!AB4432</f>
        <v>4.3606567745773939</v>
      </c>
      <c r="S15" s="9">
        <f>+'Ark1'!AC4432</f>
        <v>-40.590052876661446</v>
      </c>
      <c r="T15" s="9">
        <f t="shared" ref="T15:T16" si="5">+G15/E15</f>
        <v>21.159192825112108</v>
      </c>
      <c r="U15" s="39"/>
      <c r="V15" s="4"/>
      <c r="W15" s="52"/>
      <c r="X15" s="3"/>
      <c r="Y15" s="11"/>
      <c r="Z15" s="5"/>
      <c r="AA15"/>
      <c r="AB15" s="2"/>
      <c r="AC15" s="2"/>
      <c r="AD15" s="4"/>
      <c r="AE15" s="4"/>
      <c r="AF15" s="4"/>
    </row>
    <row r="16" spans="1:39" ht="15.6">
      <c r="A16" s="39"/>
      <c r="B16" s="310">
        <f>+'Ark1'!C4433</f>
        <v>2023</v>
      </c>
      <c r="C16" s="310">
        <f>+'Ark1'!K4433</f>
        <v>2</v>
      </c>
      <c r="D16" s="48" t="str">
        <f>VLOOKUP(C16,RNR!$G$16:$H$18,2)</f>
        <v>Med baklabb</v>
      </c>
      <c r="E16" s="9">
        <f>+'Ark1'!Q4433</f>
        <v>177</v>
      </c>
      <c r="F16" s="9"/>
      <c r="G16" s="311">
        <f>+'Ark1'!R4433</f>
        <v>5090</v>
      </c>
      <c r="H16" s="311"/>
      <c r="I16" s="311">
        <f>+'Ark1'!S4433</f>
        <v>5090</v>
      </c>
      <c r="J16" s="96">
        <f>+'Ark1'!T4433</f>
        <v>34.886908841672373</v>
      </c>
      <c r="K16" s="96">
        <f>+'Ark1'!U4433</f>
        <v>35.771396885243249</v>
      </c>
      <c r="L16" s="1">
        <f>+'Ark1'!V4433</f>
        <v>6.3933202357563852</v>
      </c>
      <c r="M16" s="1">
        <f>+'Ark1'!W4433</f>
        <v>58.421611001964649</v>
      </c>
      <c r="N16" s="9"/>
      <c r="O16" s="96">
        <f>+'Ark1'!Y4433</f>
        <v>158.57577603143437</v>
      </c>
      <c r="P16" s="96">
        <f>+'Ark1'!Z4433</f>
        <v>158.57577603143437</v>
      </c>
      <c r="Q16" s="96">
        <f>+'Ark1'!AA4433</f>
        <v>32.118650926903904</v>
      </c>
      <c r="R16" s="1">
        <f>+'Ark1'!AB4433</f>
        <v>5.3604683912172311</v>
      </c>
      <c r="S16" s="9">
        <f>+'Ark1'!AC4433</f>
        <v>-41.971452475542719</v>
      </c>
      <c r="T16" s="9">
        <f t="shared" si="5"/>
        <v>28.757062146892654</v>
      </c>
      <c r="U16" s="39"/>
      <c r="V16" s="4"/>
      <c r="W16" s="52"/>
      <c r="X16" s="3"/>
      <c r="Y16" s="11"/>
      <c r="Z16" s="5"/>
      <c r="AA16"/>
      <c r="AD16" s="9"/>
      <c r="AE16" s="9"/>
      <c r="AF16" s="9"/>
    </row>
    <row r="17" spans="1:32" ht="15.6">
      <c r="A17" s="39"/>
      <c r="B17">
        <f>+'Ark1'!C4434</f>
        <v>2023</v>
      </c>
      <c r="C17">
        <f>+'Ark1'!K4434</f>
        <v>4</v>
      </c>
      <c r="D17" s="48" t="str">
        <f>VLOOKUP(C17,RNR!$G$16:$H$18,2)</f>
        <v>Økologisk</v>
      </c>
      <c r="E17" s="9">
        <f>+'Ark1'!Q4434</f>
        <v>35</v>
      </c>
      <c r="F17" s="9"/>
      <c r="G17" s="222">
        <f>+'Ark1'!R4434</f>
        <v>63</v>
      </c>
      <c r="I17" s="222">
        <f>+'Ark1'!S4434</f>
        <v>56</v>
      </c>
      <c r="J17" s="96">
        <f>+'Ark1'!T4434</f>
        <v>0.43180260452364638</v>
      </c>
      <c r="K17" s="96">
        <f>+'Ark1'!U4434</f>
        <v>0.41513220736073431</v>
      </c>
      <c r="L17" s="1">
        <f>+'Ark1'!V4434</f>
        <v>4.9682539682539684</v>
      </c>
      <c r="M17" s="1">
        <f>+'Ark1'!W4434</f>
        <v>56.410714285714306</v>
      </c>
      <c r="N17" s="9"/>
      <c r="O17" s="96">
        <f>+'Ark1'!Y4434</f>
        <v>148.68412698412698</v>
      </c>
      <c r="P17" s="96">
        <f>+'Ark1'!Z4434</f>
        <v>167.26964285714277</v>
      </c>
      <c r="Q17" s="96">
        <f>+'Ark1'!AA4434</f>
        <v>43.932923383441278</v>
      </c>
      <c r="R17" s="1">
        <f>+'Ark1'!AB4434</f>
        <v>5.7345344365590636</v>
      </c>
      <c r="S17" s="9">
        <f>+'Ark1'!AC4434</f>
        <v>-19.597623676798687</v>
      </c>
      <c r="T17" s="9">
        <f t="shared" si="4"/>
        <v>1.8</v>
      </c>
      <c r="U17" s="39"/>
      <c r="V17" s="4"/>
      <c r="W17" s="52"/>
      <c r="X17" s="3"/>
      <c r="Y17" s="11"/>
      <c r="Z17" s="5"/>
      <c r="AA17"/>
      <c r="AD17" s="9"/>
      <c r="AE17" s="9"/>
      <c r="AF17" s="9"/>
    </row>
    <row r="18" spans="1:32" s="310" customFormat="1" ht="15.6">
      <c r="A18" s="39"/>
      <c r="B18" s="39"/>
      <c r="C18" s="39"/>
      <c r="D18" s="39"/>
      <c r="E18" s="39"/>
      <c r="F18" s="39"/>
      <c r="G18" s="259"/>
      <c r="H18" s="259"/>
      <c r="I18" s="25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4"/>
      <c r="W18" s="52"/>
      <c r="X18" s="3"/>
      <c r="Y18" s="11"/>
      <c r="Z18" s="5"/>
      <c r="AB18" s="2"/>
      <c r="AC18" s="2"/>
      <c r="AD18" s="4"/>
      <c r="AE18" s="4"/>
      <c r="AF18" s="4"/>
    </row>
    <row r="19" spans="1:32" ht="15.6">
      <c r="A19" s="39"/>
      <c r="B19" s="47">
        <f>+'Ark1'!C4435</f>
        <v>2022</v>
      </c>
      <c r="C19" s="47">
        <f>+'Ark1'!K4435</f>
        <v>0</v>
      </c>
      <c r="D19" s="48" t="str">
        <f>VLOOKUP(C19,RNR!$G$16:$H$18,2)</f>
        <v>Ordinær</v>
      </c>
      <c r="E19" s="65">
        <f>+'Ark1'!Q4435</f>
        <v>641</v>
      </c>
      <c r="F19" s="65"/>
      <c r="G19" s="263">
        <f>+'Ark1'!R4435</f>
        <v>14665</v>
      </c>
      <c r="H19" s="263"/>
      <c r="I19" s="263">
        <f>+'Ark1'!S4435</f>
        <v>14629</v>
      </c>
      <c r="J19" s="101">
        <f>+'Ark1'!T4435</f>
        <v>99.28909952606638</v>
      </c>
      <c r="K19" s="101">
        <f>+'Ark1'!U4435</f>
        <v>99.277843938030244</v>
      </c>
      <c r="L19" s="49">
        <f>+'Ark1'!V4435</f>
        <v>5.8764405046027948</v>
      </c>
      <c r="M19" s="49">
        <f>+'Ark1'!W4435</f>
        <v>59.091735593683779</v>
      </c>
      <c r="N19" s="65"/>
      <c r="O19" s="101">
        <f>+'Ark1'!Y4435</f>
        <v>153.87213774292525</v>
      </c>
      <c r="P19" s="101">
        <f>+'Ark1'!Z4435</f>
        <v>154.25079636338771</v>
      </c>
      <c r="Q19" s="101">
        <f>+'Ark1'!AA4435</f>
        <v>30.34106694544549</v>
      </c>
      <c r="R19" s="49">
        <f>+'Ark1'!AB4435</f>
        <v>4.5372422405819748</v>
      </c>
      <c r="S19" s="65">
        <f>+'Ark1'!AC4435</f>
        <v>-42.564517621360146</v>
      </c>
      <c r="T19" s="65">
        <f t="shared" ref="T19:T20" si="6">+G19/E19</f>
        <v>22.878315132605305</v>
      </c>
      <c r="U19" s="39"/>
      <c r="V19" s="4"/>
      <c r="W19" s="52"/>
      <c r="X19" s="3"/>
      <c r="Y19" s="11"/>
      <c r="Z19" s="5"/>
      <c r="AA19"/>
      <c r="AD19" s="9"/>
      <c r="AE19" s="9"/>
      <c r="AF19" s="9"/>
    </row>
    <row r="20" spans="1:32" ht="15.6">
      <c r="A20" s="39"/>
      <c r="B20" s="47">
        <f>+'Ark1'!C4436</f>
        <v>2022</v>
      </c>
      <c r="C20" s="47">
        <f>+'Ark1'!K4436</f>
        <v>2</v>
      </c>
      <c r="D20" s="48" t="str">
        <f>VLOOKUP(C20,RNR!$G$16:$H$18,2)</f>
        <v>Med baklabb</v>
      </c>
      <c r="E20" s="65">
        <f>+'Ark1'!Q4436</f>
        <v>0</v>
      </c>
      <c r="F20" s="65"/>
      <c r="G20" s="263">
        <f>+'Ark1'!R4436</f>
        <v>0</v>
      </c>
      <c r="H20" s="263"/>
      <c r="I20" s="263">
        <f>+'Ark1'!S4436</f>
        <v>0</v>
      </c>
      <c r="J20" s="101">
        <f>+'Ark1'!T4436</f>
        <v>0</v>
      </c>
      <c r="K20" s="101">
        <f>+'Ark1'!U4436</f>
        <v>0</v>
      </c>
      <c r="L20" s="49">
        <f>+'Ark1'!V4436</f>
        <v>0</v>
      </c>
      <c r="M20" s="49">
        <f>+'Ark1'!W4436</f>
        <v>0</v>
      </c>
      <c r="N20" s="65"/>
      <c r="O20" s="101">
        <f>+'Ark1'!Y4436</f>
        <v>0</v>
      </c>
      <c r="P20" s="101">
        <f>+'Ark1'!Z4436</f>
        <v>0</v>
      </c>
      <c r="Q20" s="101">
        <f>+'Ark1'!AA4436</f>
        <v>0</v>
      </c>
      <c r="R20" s="49">
        <f>+'Ark1'!AB4436</f>
        <v>0</v>
      </c>
      <c r="S20" s="65">
        <f>+'Ark1'!AC4436</f>
        <v>0</v>
      </c>
      <c r="T20" s="65" t="e">
        <f t="shared" si="6"/>
        <v>#DIV/0!</v>
      </c>
      <c r="U20" s="39"/>
      <c r="V20" s="4"/>
      <c r="W20" s="52"/>
      <c r="X20" s="3"/>
      <c r="Y20" s="5"/>
      <c r="Z20" s="5"/>
      <c r="AA20"/>
      <c r="AD20" s="9"/>
      <c r="AE20" s="9"/>
      <c r="AF20" s="9"/>
    </row>
    <row r="21" spans="1:32" ht="15.6">
      <c r="A21" s="39"/>
      <c r="B21" s="47">
        <f>+'Ark1'!C4437</f>
        <v>2022</v>
      </c>
      <c r="C21" s="47">
        <f>+'Ark1'!K4437</f>
        <v>4</v>
      </c>
      <c r="D21" s="48" t="str">
        <f>VLOOKUP(C21,RNR!$G$16:$H$18,2)</f>
        <v>Økologisk</v>
      </c>
      <c r="E21" s="65">
        <f>+'Ark1'!Q4437</f>
        <v>41</v>
      </c>
      <c r="F21" s="65"/>
      <c r="G21" s="263">
        <f>+'Ark1'!R4437</f>
        <v>105</v>
      </c>
      <c r="H21" s="263"/>
      <c r="I21" s="263">
        <f>+'Ark1'!S4437</f>
        <v>101</v>
      </c>
      <c r="J21" s="101">
        <f>+'Ark1'!T4437</f>
        <v>0.71090047393364908</v>
      </c>
      <c r="K21" s="101">
        <f>+'Ark1'!U4437</f>
        <v>0.7221560619697811</v>
      </c>
      <c r="L21" s="49">
        <f>+'Ark1'!V4437</f>
        <v>4.0095238095238113</v>
      </c>
      <c r="M21" s="49">
        <f>+'Ark1'!W4437</f>
        <v>55.049504950495056</v>
      </c>
      <c r="N21" s="65"/>
      <c r="O21" s="101">
        <f>+'Ark1'!Y4437</f>
        <v>156.32609523809515</v>
      </c>
      <c r="P21" s="101">
        <f>+'Ark1'!Z4437</f>
        <v>162.51722772277222</v>
      </c>
      <c r="Q21" s="101">
        <f>+'Ark1'!AA4437</f>
        <v>42.561104590901579</v>
      </c>
      <c r="R21" s="49">
        <f>+'Ark1'!AB4437</f>
        <v>8.0878545266365336</v>
      </c>
      <c r="S21" s="65">
        <f>+'Ark1'!AC4437</f>
        <v>-69.405284129244393</v>
      </c>
      <c r="T21" s="65">
        <f t="shared" si="4"/>
        <v>2.5609756097560976</v>
      </c>
      <c r="U21" s="39"/>
      <c r="V21" s="4"/>
      <c r="W21" s="52"/>
      <c r="X21" s="3"/>
      <c r="Y21" s="5"/>
      <c r="Z21" s="5"/>
      <c r="AA21"/>
      <c r="AD21" s="9"/>
      <c r="AE21" s="9"/>
      <c r="AF21" s="9"/>
    </row>
    <row r="22" spans="1:32" ht="15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4"/>
      <c r="W22" s="52"/>
      <c r="X22" s="3"/>
      <c r="Y22" s="11"/>
      <c r="Z22" s="5"/>
      <c r="AA22"/>
      <c r="AD22" s="9"/>
      <c r="AE22" s="9"/>
      <c r="AF22" s="9"/>
    </row>
    <row r="23" spans="1:32" ht="15.6">
      <c r="A23" s="39"/>
      <c r="B23" s="310">
        <f>+'Ark1'!C4438</f>
        <v>2021</v>
      </c>
      <c r="C23" s="310">
        <f>+'Ark1'!K4438</f>
        <v>0</v>
      </c>
      <c r="D23" s="48" t="str">
        <f>VLOOKUP(C23,RNR!$G$16:$H$18,2)</f>
        <v>Ordinær</v>
      </c>
      <c r="E23" s="9">
        <f>+'Ark1'!Q4438</f>
        <v>621</v>
      </c>
      <c r="F23" s="9"/>
      <c r="G23" s="311">
        <f>+'Ark1'!R4438</f>
        <v>14610</v>
      </c>
      <c r="H23" s="311"/>
      <c r="I23" s="311">
        <f>+'Ark1'!S4438</f>
        <v>14610</v>
      </c>
      <c r="J23" s="96">
        <f>+'Ark1'!T4438</f>
        <v>99.414806750136094</v>
      </c>
      <c r="K23" s="96">
        <f>+'Ark1'!U4438</f>
        <v>99.327724942301444</v>
      </c>
      <c r="L23" s="1">
        <f>+'Ark1'!V4438</f>
        <v>15.125872689938401</v>
      </c>
      <c r="M23" s="1">
        <f>+'Ark1'!W4438</f>
        <v>59.239493497604379</v>
      </c>
      <c r="N23" s="9"/>
      <c r="O23" s="96">
        <f>+'Ark1'!Y4438</f>
        <v>153.03391444216231</v>
      </c>
      <c r="P23" s="96">
        <f>+'Ark1'!Z4438</f>
        <v>153.03391444216231</v>
      </c>
      <c r="Q23" s="96">
        <f>+'Ark1'!AA4438</f>
        <v>29.817073304179019</v>
      </c>
      <c r="R23" s="1">
        <f>+'Ark1'!AB4438</f>
        <v>4.371842361045811</v>
      </c>
      <c r="S23" s="9">
        <f>+'Ark1'!AC4438</f>
        <v>-41.968453392613135</v>
      </c>
      <c r="T23" s="9">
        <f t="shared" ref="T23:T24" si="7">+G23/E23</f>
        <v>23.526570048309178</v>
      </c>
      <c r="U23" s="39"/>
      <c r="V23" s="4"/>
      <c r="W23" s="52"/>
      <c r="X23" s="3"/>
      <c r="Y23" s="5"/>
      <c r="Z23" s="5"/>
      <c r="AA23"/>
      <c r="AD23" s="9"/>
      <c r="AE23" s="9"/>
      <c r="AF23" s="9"/>
    </row>
    <row r="24" spans="1:32" ht="15.6">
      <c r="A24" s="39"/>
      <c r="B24" s="310">
        <f>+'Ark1'!C4439</f>
        <v>2021</v>
      </c>
      <c r="C24" s="310">
        <f>+'Ark1'!K4439</f>
        <v>2</v>
      </c>
      <c r="D24" s="48" t="str">
        <f>VLOOKUP(C24,RNR!$G$16:$H$18,2)</f>
        <v>Med baklabb</v>
      </c>
      <c r="E24" s="9">
        <f>+'Ark1'!Q4439</f>
        <v>0</v>
      </c>
      <c r="F24" s="9"/>
      <c r="G24" s="311">
        <f>+'Ark1'!R4439</f>
        <v>0</v>
      </c>
      <c r="H24" s="311"/>
      <c r="I24" s="311">
        <f>+'Ark1'!S4439</f>
        <v>0</v>
      </c>
      <c r="J24" s="96">
        <f>+'Ark1'!T4439</f>
        <v>0</v>
      </c>
      <c r="K24" s="96">
        <f>+'Ark1'!U4439</f>
        <v>0</v>
      </c>
      <c r="L24" s="1">
        <f>+'Ark1'!V4439</f>
        <v>0</v>
      </c>
      <c r="M24" s="1">
        <f>+'Ark1'!W4439</f>
        <v>0</v>
      </c>
      <c r="N24" s="9"/>
      <c r="O24" s="96">
        <f>+'Ark1'!Y4439</f>
        <v>0</v>
      </c>
      <c r="P24" s="96">
        <f>+'Ark1'!Z4439</f>
        <v>0</v>
      </c>
      <c r="Q24" s="96">
        <f>+'Ark1'!AA4439</f>
        <v>0</v>
      </c>
      <c r="R24" s="1">
        <f>+'Ark1'!AB4439</f>
        <v>0</v>
      </c>
      <c r="S24" s="9">
        <f>+'Ark1'!AC4439</f>
        <v>0</v>
      </c>
      <c r="T24" s="9" t="e">
        <f t="shared" si="7"/>
        <v>#DIV/0!</v>
      </c>
      <c r="U24" s="39"/>
      <c r="V24" s="4"/>
      <c r="W24" s="52"/>
      <c r="X24" s="3"/>
      <c r="Y24" s="5"/>
      <c r="Z24" s="5"/>
      <c r="AA24"/>
      <c r="AD24" s="9"/>
      <c r="AE24" s="9"/>
      <c r="AF24" s="9"/>
    </row>
    <row r="25" spans="1:32" ht="15.6">
      <c r="A25" s="39"/>
      <c r="B25">
        <f>+'Ark1'!C4440</f>
        <v>2021</v>
      </c>
      <c r="C25">
        <f>+'Ark1'!K4440</f>
        <v>4</v>
      </c>
      <c r="D25" s="48" t="str">
        <f>VLOOKUP(C25,RNR!$G$16:$H$18,2)</f>
        <v>Økologisk</v>
      </c>
      <c r="E25" s="9">
        <f>+'Ark1'!Q4440</f>
        <v>13</v>
      </c>
      <c r="F25" s="9"/>
      <c r="G25" s="222">
        <f>+'Ark1'!R4440</f>
        <v>86</v>
      </c>
      <c r="I25" s="222">
        <f>+'Ark1'!S4440</f>
        <v>86</v>
      </c>
      <c r="J25" s="96">
        <f>+'Ark1'!T4440</f>
        <v>0.58519324986390864</v>
      </c>
      <c r="K25" s="96">
        <f>+'Ark1'!U4440</f>
        <v>0.67227505769854357</v>
      </c>
      <c r="L25" s="1">
        <f>+'Ark1'!V4440</f>
        <v>11.662790697674415</v>
      </c>
      <c r="M25" s="1">
        <f>+'Ark1'!W4440</f>
        <v>53.348837209302339</v>
      </c>
      <c r="N25" s="9"/>
      <c r="O25" s="96">
        <f>+'Ark1'!Y4440</f>
        <v>175.96081395348827</v>
      </c>
      <c r="P25" s="96">
        <f>+'Ark1'!Z4440</f>
        <v>175.96081395348827</v>
      </c>
      <c r="Q25" s="96">
        <f>+'Ark1'!AA4440</f>
        <v>39.587793050886646</v>
      </c>
      <c r="R25" s="1">
        <f>+'Ark1'!AB4440</f>
        <v>6.184691231149845</v>
      </c>
      <c r="S25" s="9">
        <f>+'Ark1'!AC4440</f>
        <v>-53.86642751981411</v>
      </c>
      <c r="T25" s="9">
        <f t="shared" si="4"/>
        <v>6.615384615384615</v>
      </c>
      <c r="U25" s="39"/>
      <c r="V25" s="4"/>
      <c r="W25" s="52"/>
      <c r="X25" s="3"/>
      <c r="Y25" s="5"/>
      <c r="Z25" s="5"/>
      <c r="AA25"/>
      <c r="AD25" s="9"/>
      <c r="AE25" s="9"/>
      <c r="AF25" s="9"/>
    </row>
    <row r="26" spans="1:32" s="310" customFormat="1" ht="15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4"/>
      <c r="W26" s="52"/>
      <c r="X26" s="3"/>
      <c r="Y26" s="11"/>
      <c r="Z26" s="5"/>
      <c r="AB26" s="1"/>
      <c r="AC26" s="1"/>
      <c r="AD26" s="9"/>
      <c r="AE26" s="9"/>
      <c r="AF26" s="9"/>
    </row>
    <row r="27" spans="1:32" ht="15.6">
      <c r="A27" s="39"/>
      <c r="B27" s="47">
        <f>+'Ark1'!C4441</f>
        <v>2020</v>
      </c>
      <c r="C27" s="47">
        <f>+'Ark1'!K4441</f>
        <v>0</v>
      </c>
      <c r="D27" s="48" t="str">
        <f>VLOOKUP(C27,RNR!$G$16:$H$18,2)</f>
        <v>Ordinær</v>
      </c>
      <c r="E27" s="65">
        <f>+'Ark1'!Q4441</f>
        <v>596</v>
      </c>
      <c r="F27" s="65"/>
      <c r="G27" s="263">
        <f>+'Ark1'!R4441</f>
        <v>13958</v>
      </c>
      <c r="H27" s="263"/>
      <c r="I27" s="263">
        <f>+'Ark1'!S4441</f>
        <v>13958</v>
      </c>
      <c r="J27" s="101">
        <f>+'Ark1'!T4441</f>
        <v>99.302788844621503</v>
      </c>
      <c r="K27" s="101">
        <f>+'Ark1'!U4441</f>
        <v>99.206585615984565</v>
      </c>
      <c r="L27" s="49">
        <f>+'Ark1'!V4441</f>
        <v>15.186201461527441</v>
      </c>
      <c r="M27" s="49">
        <f>+'Ark1'!W4441</f>
        <v>59.366743086402046</v>
      </c>
      <c r="N27" s="65"/>
      <c r="O27" s="101">
        <f>+'Ark1'!Y4441</f>
        <v>151.71054735635485</v>
      </c>
      <c r="P27" s="101">
        <f>+'Ark1'!Z4441</f>
        <v>151.71054735635485</v>
      </c>
      <c r="Q27" s="101">
        <f>+'Ark1'!AA4441</f>
        <v>30.34413128262014</v>
      </c>
      <c r="R27" s="49">
        <f>+'Ark1'!AB4441</f>
        <v>4.4944732275447175</v>
      </c>
      <c r="S27" s="65">
        <f>+'Ark1'!AC4441</f>
        <v>-44.528672080704602</v>
      </c>
      <c r="T27" s="65">
        <f t="shared" ref="T27:T28" si="8">+G27/E27</f>
        <v>23.419463087248321</v>
      </c>
      <c r="U27" s="39"/>
      <c r="V27" s="4"/>
      <c r="W27" s="52"/>
      <c r="X27" s="3"/>
      <c r="Y27" s="5"/>
      <c r="Z27" s="5"/>
      <c r="AA27"/>
      <c r="AD27" s="9"/>
      <c r="AE27" s="9"/>
      <c r="AF27" s="9"/>
    </row>
    <row r="28" spans="1:32" ht="15.6">
      <c r="A28" s="39"/>
      <c r="B28" s="47">
        <f>+'Ark1'!C4442</f>
        <v>2020</v>
      </c>
      <c r="C28" s="47">
        <f>+'Ark1'!K4442</f>
        <v>2</v>
      </c>
      <c r="D28" s="48" t="str">
        <f>VLOOKUP(C28,RNR!$G$16:$H$18,2)</f>
        <v>Med baklabb</v>
      </c>
      <c r="E28" s="65">
        <f>+'Ark1'!Q4442</f>
        <v>0</v>
      </c>
      <c r="F28" s="65"/>
      <c r="G28" s="263">
        <f>+'Ark1'!R4442</f>
        <v>0</v>
      </c>
      <c r="H28" s="263"/>
      <c r="I28" s="263">
        <f>+'Ark1'!S4442</f>
        <v>0</v>
      </c>
      <c r="J28" s="101">
        <f>+'Ark1'!T4442</f>
        <v>0</v>
      </c>
      <c r="K28" s="101">
        <f>+'Ark1'!U4442</f>
        <v>0</v>
      </c>
      <c r="L28" s="49">
        <f>+'Ark1'!V4442</f>
        <v>0</v>
      </c>
      <c r="M28" s="49">
        <f>+'Ark1'!W4442</f>
        <v>0</v>
      </c>
      <c r="N28" s="65"/>
      <c r="O28" s="101">
        <f>+'Ark1'!Y4442</f>
        <v>0</v>
      </c>
      <c r="P28" s="101">
        <f>+'Ark1'!Z4442</f>
        <v>0</v>
      </c>
      <c r="Q28" s="101">
        <f>+'Ark1'!AA4442</f>
        <v>0</v>
      </c>
      <c r="R28" s="49">
        <f>+'Ark1'!AB4442</f>
        <v>0</v>
      </c>
      <c r="S28" s="65">
        <f>+'Ark1'!AC4442</f>
        <v>0</v>
      </c>
      <c r="T28" s="65" t="e">
        <f t="shared" si="8"/>
        <v>#DIV/0!</v>
      </c>
      <c r="U28" s="39"/>
      <c r="V28" s="4"/>
      <c r="W28" s="52"/>
      <c r="X28" s="3"/>
      <c r="Y28" s="5"/>
      <c r="Z28" s="5"/>
      <c r="AA28"/>
      <c r="AB28" s="11"/>
      <c r="AC28" s="11"/>
      <c r="AD28" s="9"/>
      <c r="AE28" s="9"/>
      <c r="AF28" s="9"/>
    </row>
    <row r="29" spans="1:32" ht="16.5" customHeight="1">
      <c r="A29" s="39"/>
      <c r="B29" s="47">
        <f>+'Ark1'!C4443</f>
        <v>2020</v>
      </c>
      <c r="C29" s="47">
        <f>+'Ark1'!K4443</f>
        <v>4</v>
      </c>
      <c r="D29" s="48" t="str">
        <f>VLOOKUP(C29,RNR!$G$16:$H$18,2)</f>
        <v>Økologisk</v>
      </c>
      <c r="E29" s="65">
        <f>+'Ark1'!Q4443</f>
        <v>9</v>
      </c>
      <c r="F29" s="65"/>
      <c r="G29" s="263">
        <f>+'Ark1'!R4443</f>
        <v>98</v>
      </c>
      <c r="H29" s="263"/>
      <c r="I29" s="263">
        <f>+'Ark1'!S4443</f>
        <v>98</v>
      </c>
      <c r="J29" s="101">
        <f>+'Ark1'!T4443</f>
        <v>0.69721115537848599</v>
      </c>
      <c r="K29" s="101">
        <f>+'Ark1'!U4443</f>
        <v>0.79341438401540643</v>
      </c>
      <c r="L29" s="49">
        <f>+'Ark1'!V4443</f>
        <v>10.326530612244898</v>
      </c>
      <c r="M29" s="49">
        <f>+'Ark1'!W4443</f>
        <v>50.683673469387749</v>
      </c>
      <c r="N29" s="65"/>
      <c r="O29" s="101">
        <f>+'Ark1'!Y4443</f>
        <v>172.81142857142871</v>
      </c>
      <c r="P29" s="101">
        <f>+'Ark1'!Z4443</f>
        <v>172.81142857142871</v>
      </c>
      <c r="Q29" s="101">
        <f>+'Ark1'!AA4443</f>
        <v>45.821256474456682</v>
      </c>
      <c r="R29" s="49">
        <f>+'Ark1'!AB4443</f>
        <v>6.227976607861617</v>
      </c>
      <c r="S29" s="65">
        <f>+'Ark1'!AC4443</f>
        <v>5.0260063200794409</v>
      </c>
      <c r="T29" s="65">
        <f t="shared" si="4"/>
        <v>10.888888888888889</v>
      </c>
      <c r="U29" s="39"/>
      <c r="V29" s="4"/>
      <c r="W29" s="52"/>
      <c r="X29" s="3"/>
      <c r="Y29" s="5"/>
      <c r="Z29" s="5"/>
      <c r="AA29"/>
      <c r="AB29" s="11"/>
      <c r="AC29" s="11"/>
      <c r="AD29" s="9"/>
      <c r="AE29" s="9"/>
      <c r="AF29" s="9"/>
    </row>
    <row r="30" spans="1:32" ht="15.6">
      <c r="A30" s="39"/>
      <c r="B30" s="39"/>
      <c r="C30" s="39"/>
      <c r="D30" s="39"/>
      <c r="E30" s="39"/>
      <c r="F30" s="39"/>
      <c r="G30" s="259"/>
      <c r="H30" s="259"/>
      <c r="I30" s="25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4"/>
      <c r="W30" s="52"/>
      <c r="X30" s="3"/>
      <c r="Y30" s="5"/>
      <c r="Z30" s="5"/>
      <c r="AA30"/>
      <c r="AD30" s="9"/>
      <c r="AE30" s="9"/>
      <c r="AF30" s="9"/>
    </row>
    <row r="31" spans="1:32" ht="16.5" customHeight="1">
      <c r="A31" s="39"/>
      <c r="B31" s="310">
        <f>+'Ark1'!C4444</f>
        <v>2019</v>
      </c>
      <c r="C31" s="310">
        <f>+'Ark1'!K4444</f>
        <v>0</v>
      </c>
      <c r="D31" s="48" t="str">
        <f>VLOOKUP(C31,RNR!$G$16:$H$18,2)</f>
        <v>Ordinær</v>
      </c>
      <c r="E31" s="9">
        <f>+'Ark1'!Q4444</f>
        <v>648</v>
      </c>
      <c r="F31" s="9"/>
      <c r="G31" s="311">
        <f>+'Ark1'!R4444</f>
        <v>14340</v>
      </c>
      <c r="H31" s="311"/>
      <c r="I31" s="311">
        <f>+'Ark1'!S4444</f>
        <v>14306</v>
      </c>
      <c r="J31" s="96">
        <f>+'Ark1'!T4444</f>
        <v>99.431424213007901</v>
      </c>
      <c r="K31" s="96">
        <f>+'Ark1'!U4444</f>
        <v>99.306343439574746</v>
      </c>
      <c r="L31" s="1">
        <f>+'Ark1'!V4444</f>
        <v>15.099372384937238</v>
      </c>
      <c r="M31" s="1">
        <f>+'Ark1'!W4444</f>
        <v>59.246120508877389</v>
      </c>
      <c r="N31" s="9"/>
      <c r="O31" s="96">
        <f>+'Ark1'!Y4444</f>
        <v>151.90013249651321</v>
      </c>
      <c r="P31" s="96">
        <f>+'Ark1'!Z4444</f>
        <v>152.26114217810701</v>
      </c>
      <c r="Q31" s="96">
        <f>+'Ark1'!AA4444</f>
        <v>30.420885676988249</v>
      </c>
      <c r="R31" s="1">
        <f>+'Ark1'!AB4444</f>
        <v>4.6108328738822637</v>
      </c>
      <c r="S31" s="9">
        <f>+'Ark1'!AC4444</f>
        <v>-44.93119101729863</v>
      </c>
      <c r="T31" s="9">
        <f t="shared" ref="T31:T32" si="9">+G31/E31</f>
        <v>22.12962962962963</v>
      </c>
      <c r="U31" s="39"/>
      <c r="V31" s="4"/>
      <c r="W31" s="52"/>
      <c r="X31" s="3"/>
      <c r="Y31" s="5"/>
      <c r="Z31" s="5"/>
      <c r="AA31"/>
      <c r="AB31" s="11"/>
      <c r="AC31" s="11"/>
      <c r="AD31" s="9"/>
      <c r="AE31" s="9"/>
      <c r="AF31" s="9"/>
    </row>
    <row r="32" spans="1:32" ht="15.6">
      <c r="A32" s="39"/>
      <c r="B32" s="310">
        <f>+'Ark1'!C4445</f>
        <v>2019</v>
      </c>
      <c r="C32" s="310">
        <f>+'Ark1'!K4445</f>
        <v>2</v>
      </c>
      <c r="D32" s="48" t="str">
        <f>VLOOKUP(C32,RNR!$G$16:$H$18,2)</f>
        <v>Med baklabb</v>
      </c>
      <c r="E32" s="9">
        <f>+'Ark1'!Q4445</f>
        <v>0</v>
      </c>
      <c r="F32" s="9"/>
      <c r="G32" s="311">
        <f>+'Ark1'!R4445</f>
        <v>0</v>
      </c>
      <c r="H32" s="311"/>
      <c r="I32" s="311">
        <f>+'Ark1'!S4445</f>
        <v>0</v>
      </c>
      <c r="J32" s="96">
        <f>+'Ark1'!T4445</f>
        <v>0</v>
      </c>
      <c r="K32" s="96">
        <f>+'Ark1'!U4445</f>
        <v>0</v>
      </c>
      <c r="L32" s="1">
        <f>+'Ark1'!V4445</f>
        <v>0</v>
      </c>
      <c r="M32" s="1">
        <f>+'Ark1'!W4445</f>
        <v>0</v>
      </c>
      <c r="N32" s="9"/>
      <c r="O32" s="96">
        <f>+'Ark1'!Y4445</f>
        <v>0</v>
      </c>
      <c r="P32" s="96">
        <f>+'Ark1'!Z4445</f>
        <v>0</v>
      </c>
      <c r="Q32" s="96">
        <f>+'Ark1'!AA4445</f>
        <v>0</v>
      </c>
      <c r="R32" s="1">
        <f>+'Ark1'!AB4445</f>
        <v>0</v>
      </c>
      <c r="S32" s="9">
        <f>+'Ark1'!AC4445</f>
        <v>0</v>
      </c>
      <c r="T32" s="9" t="e">
        <f t="shared" si="9"/>
        <v>#DIV/0!</v>
      </c>
      <c r="U32" s="39"/>
      <c r="V32" s="4"/>
      <c r="W32" s="51"/>
      <c r="X32" s="3"/>
      <c r="Y32"/>
      <c r="Z32"/>
      <c r="AA32"/>
      <c r="AB32" s="11"/>
      <c r="AC32" s="11"/>
      <c r="AD32" s="9"/>
      <c r="AE32" s="9"/>
      <c r="AF32" s="9"/>
    </row>
    <row r="33" spans="1:32" ht="17.25" customHeight="1">
      <c r="A33" s="39"/>
      <c r="B33">
        <f>+'Ark1'!C4446</f>
        <v>2019</v>
      </c>
      <c r="C33">
        <f>+'Ark1'!K4446</f>
        <v>4</v>
      </c>
      <c r="D33" s="48" t="str">
        <f>VLOOKUP(C33,RNR!$G$16:$H$18,2)</f>
        <v>Økologisk</v>
      </c>
      <c r="E33" s="9">
        <f>+'Ark1'!Q4446</f>
        <v>11</v>
      </c>
      <c r="F33" s="9"/>
      <c r="G33" s="222">
        <f>+'Ark1'!R4446</f>
        <v>82</v>
      </c>
      <c r="I33" s="222">
        <f>+'Ark1'!S4446</f>
        <v>82</v>
      </c>
      <c r="J33" s="96">
        <f>+'Ark1'!T4446</f>
        <v>0.56857578699209554</v>
      </c>
      <c r="K33" s="96">
        <f>+'Ark1'!U4446</f>
        <v>0.69365656042522739</v>
      </c>
      <c r="L33" s="1">
        <f>+'Ark1'!V4446</f>
        <v>11.402439024390242</v>
      </c>
      <c r="M33" s="1">
        <f>+'Ark1'!W4446</f>
        <v>52.58536585365853</v>
      </c>
      <c r="N33" s="9"/>
      <c r="O33" s="96">
        <f>+'Ark1'!Y4446</f>
        <v>185.54999999999995</v>
      </c>
      <c r="P33" s="96">
        <f>+'Ark1'!Z4446</f>
        <v>185.54999999999995</v>
      </c>
      <c r="Q33" s="96">
        <f>+'Ark1'!AA4446</f>
        <v>35.63454493441678</v>
      </c>
      <c r="R33" s="1">
        <f>+'Ark1'!AB4446</f>
        <v>7.4111834075468259</v>
      </c>
      <c r="S33" s="9">
        <f>+'Ark1'!AC4446</f>
        <v>-61.660844840914351</v>
      </c>
      <c r="T33" s="9">
        <f t="shared" si="4"/>
        <v>7.4545454545454541</v>
      </c>
      <c r="U33" s="39"/>
      <c r="V33"/>
      <c r="W33"/>
      <c r="X33" s="3"/>
      <c r="Y33"/>
      <c r="Z33" s="5"/>
      <c r="AA33"/>
      <c r="AB33" s="11"/>
      <c r="AC33" s="11"/>
      <c r="AD33" s="9"/>
      <c r="AE33" s="9"/>
      <c r="AF33" s="9"/>
    </row>
    <row r="34" spans="1:32" ht="15.6">
      <c r="A34" s="39"/>
      <c r="B34" s="39"/>
      <c r="C34" s="39"/>
      <c r="D34" s="39"/>
      <c r="E34" s="39"/>
      <c r="F34" s="39"/>
      <c r="G34" s="259"/>
      <c r="H34" s="259"/>
      <c r="I34" s="25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4"/>
      <c r="W34" s="52"/>
      <c r="X34" s="3"/>
      <c r="Y34" s="5"/>
      <c r="Z34" s="5"/>
      <c r="AA34"/>
      <c r="AD34" s="9"/>
      <c r="AE34" s="9"/>
      <c r="AF34" s="9"/>
    </row>
    <row r="35" spans="1:32" ht="15.6">
      <c r="A35" s="39"/>
      <c r="B35">
        <f>+'Ark1'!C4447</f>
        <v>2018</v>
      </c>
      <c r="C35">
        <f>+'Ark1'!K4447</f>
        <v>0</v>
      </c>
      <c r="D35" s="48" t="str">
        <f>VLOOKUP(C35,RNR!$G$16:$H$18,2)</f>
        <v>Ordinær</v>
      </c>
      <c r="E35" s="9">
        <f>+'Ark1'!Q4447</f>
        <v>632</v>
      </c>
      <c r="F35" s="9"/>
      <c r="G35" s="222">
        <f>+'Ark1'!R4447</f>
        <v>15413</v>
      </c>
      <c r="I35" s="222">
        <f>+'Ark1'!S4447</f>
        <v>15412</v>
      </c>
      <c r="J35" s="96">
        <f>+'Ark1'!T4447</f>
        <v>99.393822144837827</v>
      </c>
      <c r="K35" s="96">
        <f>+'Ark1'!U4447</f>
        <v>99.269847617976225</v>
      </c>
      <c r="L35" s="1">
        <f>+'Ark1'!V4447</f>
        <v>14.847855706222022</v>
      </c>
      <c r="M35" s="1">
        <f>+'Ark1'!W4447</f>
        <v>58.738839865040234</v>
      </c>
      <c r="N35" s="9"/>
      <c r="O35" s="96">
        <f>+'Ark1'!Y4447</f>
        <v>153.08804904950284</v>
      </c>
      <c r="P35" s="96">
        <f>+'Ark1'!Z4447</f>
        <v>153.09798209187559</v>
      </c>
      <c r="Q35" s="96">
        <f>+'Ark1'!AA4447</f>
        <v>30.790831958214056</v>
      </c>
      <c r="R35" s="1">
        <f>+'Ark1'!AB4447</f>
        <v>4.8463936255943443</v>
      </c>
      <c r="S35" s="9">
        <f>+'Ark1'!AC4447</f>
        <v>-47.614002561532409</v>
      </c>
      <c r="T35" s="9">
        <f t="shared" si="4"/>
        <v>24.3876582278481</v>
      </c>
      <c r="U35" s="39"/>
      <c r="V35" s="2"/>
      <c r="W35" s="51"/>
      <c r="X35" s="3"/>
      <c r="Y35"/>
      <c r="Z35"/>
      <c r="AA35"/>
      <c r="AB35" s="11"/>
      <c r="AC35" s="11"/>
      <c r="AD35" s="9"/>
      <c r="AE35" s="9"/>
      <c r="AF35" s="9"/>
    </row>
    <row r="36" spans="1:32" ht="15.6">
      <c r="A36" s="39"/>
      <c r="B36" s="107">
        <f>+'Ark1'!C4448</f>
        <v>2018</v>
      </c>
      <c r="C36" s="107">
        <f>+'Ark1'!K4448</f>
        <v>2</v>
      </c>
      <c r="D36" s="48" t="str">
        <f>VLOOKUP(C36,RNR!$G$16:$H$18,2)</f>
        <v>Med baklabb</v>
      </c>
      <c r="E36" s="108">
        <f>+'Ark1'!Q4448</f>
        <v>0</v>
      </c>
      <c r="F36" s="108"/>
      <c r="G36" s="264">
        <f>+'Ark1'!R4448</f>
        <v>0</v>
      </c>
      <c r="H36" s="264"/>
      <c r="I36" s="264">
        <f>+'Ark1'!S4448</f>
        <v>0</v>
      </c>
      <c r="J36" s="167">
        <f>+'Ark1'!T4448</f>
        <v>0</v>
      </c>
      <c r="K36" s="167">
        <f>+'Ark1'!U4448</f>
        <v>0</v>
      </c>
      <c r="L36" s="109">
        <f>+'Ark1'!V4448</f>
        <v>0</v>
      </c>
      <c r="M36" s="109">
        <f>+'Ark1'!W4448</f>
        <v>0</v>
      </c>
      <c r="N36" s="108"/>
      <c r="O36" s="167">
        <f>+'Ark1'!Y4448</f>
        <v>0</v>
      </c>
      <c r="P36" s="167">
        <f>+'Ark1'!Z4448</f>
        <v>0</v>
      </c>
      <c r="Q36" s="167">
        <f>+'Ark1'!AA4448</f>
        <v>0</v>
      </c>
      <c r="R36" s="109">
        <f>+'Ark1'!AB4448</f>
        <v>0</v>
      </c>
      <c r="S36" s="108">
        <f>+'Ark1'!AC4448</f>
        <v>0</v>
      </c>
      <c r="T36" s="108" t="e">
        <f t="shared" si="4"/>
        <v>#DIV/0!</v>
      </c>
      <c r="U36" s="39"/>
      <c r="V36" s="2"/>
      <c r="W36" s="51"/>
      <c r="X36" s="3"/>
      <c r="Y36"/>
      <c r="Z36"/>
      <c r="AA36"/>
      <c r="AB36" s="11"/>
      <c r="AC36" s="11"/>
      <c r="AD36" s="9"/>
      <c r="AE36" s="9"/>
      <c r="AF36" s="9"/>
    </row>
    <row r="37" spans="1:32" ht="21">
      <c r="A37" s="39"/>
      <c r="B37" s="107">
        <f>+'Ark1'!C4449</f>
        <v>2018</v>
      </c>
      <c r="C37" s="107">
        <f>+'Ark1'!K4449</f>
        <v>4</v>
      </c>
      <c r="D37" s="48" t="str">
        <f>VLOOKUP(C37,RNR!$G$16:$H$18,2)</f>
        <v>Økologisk</v>
      </c>
      <c r="E37" s="108">
        <f>+'Ark1'!Q4449</f>
        <v>12</v>
      </c>
      <c r="F37" s="108"/>
      <c r="G37" s="264">
        <f>+'Ark1'!R4449</f>
        <v>94</v>
      </c>
      <c r="H37" s="264"/>
      <c r="I37" s="264">
        <f>+'Ark1'!S4449</f>
        <v>94</v>
      </c>
      <c r="J37" s="167">
        <f>+'Ark1'!T4449</f>
        <v>0.60617785516218481</v>
      </c>
      <c r="K37" s="167">
        <f>+'Ark1'!U4449</f>
        <v>0.7301523820238085</v>
      </c>
      <c r="L37" s="109">
        <f>+'Ark1'!V4449</f>
        <v>10.393617021276594</v>
      </c>
      <c r="M37" s="109">
        <f>+'Ark1'!W4449</f>
        <v>51.063829787234063</v>
      </c>
      <c r="N37" s="108"/>
      <c r="O37" s="167">
        <f>+'Ark1'!Y4449</f>
        <v>184.6276595744682</v>
      </c>
      <c r="P37" s="167">
        <f>+'Ark1'!Z4449</f>
        <v>184.6276595744682</v>
      </c>
      <c r="Q37" s="167">
        <f>+'Ark1'!AA4449</f>
        <v>46.333172263176472</v>
      </c>
      <c r="R37" s="109">
        <f>+'Ark1'!AB4449</f>
        <v>7.0617466808002796</v>
      </c>
      <c r="S37" s="108">
        <f>+'Ark1'!AC4449</f>
        <v>-67.860130037724957</v>
      </c>
      <c r="T37" s="108">
        <f t="shared" si="4"/>
        <v>7.833333333333333</v>
      </c>
      <c r="U37" s="39"/>
      <c r="V37" s="12"/>
      <c r="W37" s="11"/>
      <c r="X37" s="3"/>
      <c r="Y37"/>
      <c r="Z37"/>
      <c r="AA37"/>
      <c r="AB37" s="50"/>
      <c r="AC37" s="50"/>
      <c r="AD37" s="9"/>
      <c r="AE37" s="9"/>
      <c r="AF37" s="9"/>
    </row>
    <row r="38" spans="1:32" ht="15.6">
      <c r="A38" s="39"/>
      <c r="B38" s="39"/>
      <c r="C38" s="39"/>
      <c r="D38" s="39"/>
      <c r="E38" s="39"/>
      <c r="F38" s="39"/>
      <c r="G38" s="259"/>
      <c r="H38" s="259"/>
      <c r="I38" s="25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4"/>
      <c r="W38" s="52"/>
      <c r="X38" s="3"/>
      <c r="Y38" s="5"/>
      <c r="Z38" s="5"/>
      <c r="AA38"/>
      <c r="AD38" s="9"/>
      <c r="AE38" s="9"/>
      <c r="AF38" s="9"/>
    </row>
    <row r="39" spans="1:32" ht="15.6">
      <c r="A39" s="39"/>
      <c r="B39" s="107">
        <f>+'Ark1'!C4450</f>
        <v>2017</v>
      </c>
      <c r="C39" s="107">
        <f>+'Ark1'!K4450</f>
        <v>0</v>
      </c>
      <c r="D39" s="48" t="str">
        <f>VLOOKUP(C39,RNR!$G$16:$H$18,2)</f>
        <v>Ordinær</v>
      </c>
      <c r="E39" s="108">
        <f>+'Ark1'!Q4450</f>
        <v>640</v>
      </c>
      <c r="F39" s="108"/>
      <c r="G39" s="264">
        <f>+'Ark1'!R4450</f>
        <v>13958</v>
      </c>
      <c r="H39" s="264"/>
      <c r="I39" s="264">
        <f>+'Ark1'!S4450</f>
        <v>13958</v>
      </c>
      <c r="J39" s="167">
        <f>+'Ark1'!T4450</f>
        <v>98.088545326774437</v>
      </c>
      <c r="K39" s="167">
        <f>+'Ark1'!U4450</f>
        <v>98.140629075565442</v>
      </c>
      <c r="L39" s="109">
        <f>+'Ark1'!V4450</f>
        <v>14.873262645078089</v>
      </c>
      <c r="M39" s="109">
        <f>+'Ark1'!W4450</f>
        <v>58.844963461813997</v>
      </c>
      <c r="N39" s="108"/>
      <c r="O39" s="167">
        <f>+'Ark1'!Y4450</f>
        <v>152.27526866313221</v>
      </c>
      <c r="P39" s="167">
        <f>+'Ark1'!Z4450</f>
        <v>152.27526866313221</v>
      </c>
      <c r="Q39" s="167">
        <f>+'Ark1'!AA4450</f>
        <v>29.593971968449409</v>
      </c>
      <c r="R39" s="109">
        <f>+'Ark1'!AB4450</f>
        <v>4.8012698693039688</v>
      </c>
      <c r="S39" s="108">
        <f>+'Ark1'!AC4450</f>
        <v>-47.227959416951286</v>
      </c>
      <c r="T39" s="108">
        <f t="shared" si="4"/>
        <v>21.809374999999999</v>
      </c>
      <c r="U39" s="39"/>
      <c r="V39" s="2"/>
      <c r="W39" s="5"/>
      <c r="X39" s="3"/>
      <c r="Y39" s="4"/>
      <c r="Z39" s="4"/>
      <c r="AA39"/>
      <c r="AB39"/>
      <c r="AC39"/>
      <c r="AD39"/>
      <c r="AE39"/>
    </row>
    <row r="40" spans="1:32" ht="15.6">
      <c r="A40" s="39"/>
      <c r="B40">
        <f>+'Ark1'!C4451</f>
        <v>2017</v>
      </c>
      <c r="C40">
        <f>+'Ark1'!K4451</f>
        <v>2</v>
      </c>
      <c r="D40" s="48" t="str">
        <f>VLOOKUP(C40,RNR!$G$16:$H$18,2)</f>
        <v>Med baklabb</v>
      </c>
      <c r="E40" s="9">
        <f>+'Ark1'!Q4451</f>
        <v>39</v>
      </c>
      <c r="F40" s="9"/>
      <c r="G40" s="222">
        <f>+'Ark1'!R4451</f>
        <v>188</v>
      </c>
      <c r="I40" s="222">
        <f>+'Ark1'!S4451</f>
        <v>188</v>
      </c>
      <c r="J40" s="96">
        <f>+'Ark1'!T4451</f>
        <v>1.3211524947294451</v>
      </c>
      <c r="K40" s="96">
        <f>+'Ark1'!U4451</f>
        <v>1.2238753442204238</v>
      </c>
      <c r="L40" s="1">
        <f>+'Ark1'!V4451</f>
        <v>14.494680851063828</v>
      </c>
      <c r="M40" s="1">
        <f>+'Ark1'!W4451</f>
        <v>57.882978723404271</v>
      </c>
      <c r="N40" s="9"/>
      <c r="O40" s="96">
        <f>+'Ark1'!Y4451</f>
        <v>140.98829787234044</v>
      </c>
      <c r="P40" s="96">
        <f>+'Ark1'!Z4451</f>
        <v>140.98829787234044</v>
      </c>
      <c r="Q40" s="96">
        <f>+'Ark1'!AA4451</f>
        <v>10.635302078185155</v>
      </c>
      <c r="R40" s="1">
        <f>+'Ark1'!AB4451</f>
        <v>3.7170005723522039</v>
      </c>
      <c r="S40" s="9">
        <f>+'Ark1'!AC4451</f>
        <v>-26.167674929675123</v>
      </c>
      <c r="T40" s="9">
        <f t="shared" si="4"/>
        <v>4.8205128205128203</v>
      </c>
      <c r="U40" s="39"/>
      <c r="V40" s="4"/>
      <c r="W40" s="4"/>
      <c r="X40" s="3"/>
      <c r="Z40" s="18"/>
      <c r="AA40"/>
      <c r="AC40" s="5"/>
      <c r="AD40"/>
      <c r="AE40"/>
    </row>
    <row r="41" spans="1:32" ht="15.6">
      <c r="A41" s="39"/>
      <c r="B41">
        <f>+'Ark1'!C4452</f>
        <v>2017</v>
      </c>
      <c r="C41">
        <f>+'Ark1'!K4452</f>
        <v>4</v>
      </c>
      <c r="D41" s="48" t="str">
        <f>VLOOKUP(C41,RNR!$G$16:$H$18,2)</f>
        <v>Økologisk</v>
      </c>
      <c r="E41" s="9">
        <f>+'Ark1'!Q4452</f>
        <v>10</v>
      </c>
      <c r="F41" s="9"/>
      <c r="G41" s="222">
        <f>+'Ark1'!R4452</f>
        <v>84</v>
      </c>
      <c r="I41" s="222">
        <f>+'Ark1'!S4452</f>
        <v>84</v>
      </c>
      <c r="J41" s="96">
        <f>+'Ark1'!T4452</f>
        <v>0.59030217849613509</v>
      </c>
      <c r="K41" s="96">
        <f>+'Ark1'!U4452</f>
        <v>0.63549558021414609</v>
      </c>
      <c r="L41" s="1">
        <f>+'Ark1'!V4452</f>
        <v>10.428571428571431</v>
      </c>
      <c r="M41" s="1">
        <f>+'Ark1'!W4452</f>
        <v>51.380952380952387</v>
      </c>
      <c r="N41" s="9"/>
      <c r="O41" s="96">
        <f>+'Ark1'!Y4452</f>
        <v>163.84642857142853</v>
      </c>
      <c r="P41" s="96">
        <f>+'Ark1'!Z4452</f>
        <v>163.84642857142853</v>
      </c>
      <c r="Q41" s="96">
        <f>+'Ark1'!AA4452</f>
        <v>38.776049451361473</v>
      </c>
      <c r="R41" s="1">
        <f>+'Ark1'!AB4452</f>
        <v>6.6456300749417956</v>
      </c>
      <c r="S41" s="9">
        <f>+'Ark1'!AC4452</f>
        <v>-21.759544555755888</v>
      </c>
      <c r="T41" s="9">
        <f t="shared" si="4"/>
        <v>8.4</v>
      </c>
      <c r="U41" s="39"/>
      <c r="V41" s="4"/>
      <c r="W41" s="14"/>
      <c r="X41" s="3"/>
      <c r="Z41" s="18"/>
      <c r="AA41"/>
      <c r="AB41"/>
      <c r="AC41"/>
      <c r="AD41"/>
      <c r="AE41"/>
    </row>
    <row r="42" spans="1:32" ht="15.6">
      <c r="A42" s="39"/>
      <c r="B42" s="39"/>
      <c r="C42" s="39"/>
      <c r="D42" s="39"/>
      <c r="E42" s="39"/>
      <c r="F42" s="39"/>
      <c r="G42" s="259"/>
      <c r="H42" s="259"/>
      <c r="I42" s="25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4"/>
      <c r="W42" s="52"/>
      <c r="X42" s="3"/>
      <c r="Y42" s="5"/>
      <c r="Z42" s="5"/>
      <c r="AA42"/>
      <c r="AD42" s="9"/>
      <c r="AE42" s="9"/>
      <c r="AF42" s="9"/>
    </row>
    <row r="43" spans="1:32" ht="15.6">
      <c r="A43" s="39"/>
      <c r="B43">
        <f>+'Ark1'!C4453</f>
        <v>2016</v>
      </c>
      <c r="C43">
        <f>+'Ark1'!K4453</f>
        <v>0</v>
      </c>
      <c r="D43" s="48" t="str">
        <f>VLOOKUP(C43,RNR!$G$16:$H$18,2)</f>
        <v>Ordinær</v>
      </c>
      <c r="E43" s="9">
        <f>+'Ark1'!Q4453</f>
        <v>647</v>
      </c>
      <c r="F43" s="9"/>
      <c r="G43" s="222">
        <f>+'Ark1'!R4453</f>
        <v>14821</v>
      </c>
      <c r="I43" s="222">
        <f>+'Ark1'!S4453</f>
        <v>14819</v>
      </c>
      <c r="J43" s="96">
        <f>+'Ark1'!T4453</f>
        <v>98.978228930145619</v>
      </c>
      <c r="K43" s="96">
        <f>+'Ark1'!U4453</f>
        <v>98.986509887745314</v>
      </c>
      <c r="L43" s="1">
        <f>+'Ark1'!V4453</f>
        <v>15.057351055934143</v>
      </c>
      <c r="M43" s="1">
        <f>+'Ark1'!W4453</f>
        <v>59.191375936298002</v>
      </c>
      <c r="N43" s="9"/>
      <c r="O43" s="96">
        <f>+'Ark1'!Y4453</f>
        <v>150.02967411105897</v>
      </c>
      <c r="P43" s="96">
        <f>+'Ark1'!Z4453</f>
        <v>150.04992239692319</v>
      </c>
      <c r="Q43" s="96">
        <f>+'Ark1'!AA4453</f>
        <v>29.435332522139959</v>
      </c>
      <c r="R43" s="1">
        <f>+'Ark1'!AB4453</f>
        <v>4.5787768275267116</v>
      </c>
      <c r="S43" s="9">
        <f>+'Ark1'!AC4453</f>
        <v>-42.632509255176608</v>
      </c>
      <c r="T43" s="9">
        <f t="shared" si="4"/>
        <v>22.907264296754249</v>
      </c>
      <c r="U43" s="39"/>
      <c r="V43" s="4"/>
      <c r="W43" s="14"/>
      <c r="X43" s="3"/>
      <c r="Z43" s="18"/>
      <c r="AA43"/>
      <c r="AB43"/>
      <c r="AC43"/>
      <c r="AD43"/>
      <c r="AE43"/>
    </row>
    <row r="44" spans="1:32" ht="15.6">
      <c r="A44" s="39"/>
      <c r="B44" s="47">
        <f>+'Ark1'!C4454</f>
        <v>2016</v>
      </c>
      <c r="C44" s="47">
        <f>+'Ark1'!K4454</f>
        <v>2</v>
      </c>
      <c r="D44" s="48" t="str">
        <f>VLOOKUP(C44,RNR!$G$16:$H$18,2)</f>
        <v>Med baklabb</v>
      </c>
      <c r="E44" s="65">
        <f>+'Ark1'!Q4454</f>
        <v>23</v>
      </c>
      <c r="F44" s="65"/>
      <c r="G44" s="263">
        <f>+'Ark1'!R4454</f>
        <v>64</v>
      </c>
      <c r="H44" s="263"/>
      <c r="I44" s="263">
        <f>+'Ark1'!S4454</f>
        <v>64</v>
      </c>
      <c r="J44" s="101">
        <f>+'Ark1'!T4454</f>
        <v>0.42740750634433033</v>
      </c>
      <c r="K44" s="101">
        <f>+'Ark1'!U4454</f>
        <v>0.38800610624387039</v>
      </c>
      <c r="L44" s="49">
        <f>+'Ark1'!V4454</f>
        <v>15.125</v>
      </c>
      <c r="M44" s="49">
        <f>+'Ark1'!W4454</f>
        <v>59.28125</v>
      </c>
      <c r="N44" s="65"/>
      <c r="O44" s="101">
        <f>+'Ark1'!Y4454</f>
        <v>136.1875</v>
      </c>
      <c r="P44" s="101">
        <f>+'Ark1'!Z4454</f>
        <v>136.1875</v>
      </c>
      <c r="Q44" s="101">
        <f>+'Ark1'!AA4454</f>
        <v>9.3133221113630231</v>
      </c>
      <c r="R44" s="49">
        <f>+'Ark1'!AB4454</f>
        <v>3.6248652992214776</v>
      </c>
      <c r="S44" s="65">
        <f>+'Ark1'!AC4454</f>
        <v>-35.002839272597122</v>
      </c>
      <c r="T44" s="65">
        <f t="shared" si="4"/>
        <v>2.7826086956521738</v>
      </c>
      <c r="U44" s="39"/>
      <c r="V44" s="4"/>
      <c r="W44" s="14"/>
      <c r="X44" s="3"/>
      <c r="Z44" s="18"/>
      <c r="AA44"/>
      <c r="AB44"/>
      <c r="AC44"/>
      <c r="AD44"/>
      <c r="AE44"/>
    </row>
    <row r="45" spans="1:32" ht="15.6">
      <c r="A45" s="39"/>
      <c r="B45" s="47">
        <f>+'Ark1'!C4455</f>
        <v>2016</v>
      </c>
      <c r="C45" s="47">
        <f>+'Ark1'!K4455</f>
        <v>4</v>
      </c>
      <c r="D45" s="48" t="str">
        <f>VLOOKUP(C45,RNR!$G$16:$H$18,2)</f>
        <v>Økologisk</v>
      </c>
      <c r="E45" s="65">
        <f>+'Ark1'!Q4455</f>
        <v>8</v>
      </c>
      <c r="F45" s="65"/>
      <c r="G45" s="263">
        <f>+'Ark1'!R4455</f>
        <v>89</v>
      </c>
      <c r="H45" s="263"/>
      <c r="I45" s="263">
        <f>+'Ark1'!S4455</f>
        <v>75</v>
      </c>
      <c r="J45" s="101">
        <f>+'Ark1'!T4455</f>
        <v>0.59436356351008401</v>
      </c>
      <c r="K45" s="101">
        <f>+'Ark1'!U4455</f>
        <v>0.6254840060107989</v>
      </c>
      <c r="L45" s="49">
        <f>+'Ark1'!V4455</f>
        <v>11</v>
      </c>
      <c r="M45" s="49">
        <f>+'Ark1'!W4455</f>
        <v>51.906666666666659</v>
      </c>
      <c r="N45" s="65"/>
      <c r="O45" s="101">
        <f>+'Ark1'!Y4455</f>
        <v>157.87191011235953</v>
      </c>
      <c r="P45" s="101">
        <f>+'Ark1'!Z4455</f>
        <v>187.34133333333327</v>
      </c>
      <c r="Q45" s="101">
        <f>+'Ark1'!AA4455</f>
        <v>48.954128442406009</v>
      </c>
      <c r="R45" s="49">
        <f>+'Ark1'!AB4455</f>
        <v>7.7462650498302716</v>
      </c>
      <c r="S45" s="65">
        <f>+'Ark1'!AC4455</f>
        <v>-62.919693065158</v>
      </c>
      <c r="T45" s="65">
        <f t="shared" si="4"/>
        <v>11.125</v>
      </c>
      <c r="U45" s="39"/>
      <c r="V45" s="4"/>
      <c r="W45" s="14"/>
      <c r="X45" s="3"/>
      <c r="Y45" s="11"/>
      <c r="Z45" s="18"/>
      <c r="AA45"/>
      <c r="AB45"/>
      <c r="AC45"/>
      <c r="AD45"/>
      <c r="AE45"/>
    </row>
    <row r="46" spans="1:32" ht="15.6">
      <c r="A46" s="39"/>
      <c r="B46" s="47">
        <f>+'Ark1'!C4456</f>
        <v>2015</v>
      </c>
      <c r="C46" s="47">
        <f>+'Ark1'!K4456</f>
        <v>0</v>
      </c>
      <c r="D46" s="48" t="str">
        <f>VLOOKUP(C46,RNR!$G$16:$H$18,2)</f>
        <v>Ordinær</v>
      </c>
      <c r="E46" s="65">
        <f>+'Ark1'!Q4456</f>
        <v>639</v>
      </c>
      <c r="F46" s="65"/>
      <c r="G46" s="263">
        <f>+'Ark1'!R4456</f>
        <v>15245</v>
      </c>
      <c r="H46" s="263"/>
      <c r="I46" s="263">
        <f>+'Ark1'!S4456</f>
        <v>15245</v>
      </c>
      <c r="J46" s="101">
        <f>+'Ark1'!T4456</f>
        <v>75.105921765691221</v>
      </c>
      <c r="K46" s="101">
        <f>+'Ark1'!U4456</f>
        <v>79.628436695758722</v>
      </c>
      <c r="L46" s="49">
        <f>+'Ark1'!V4456</f>
        <v>15.261987536897344</v>
      </c>
      <c r="M46" s="49">
        <f>+'Ark1'!W4456</f>
        <v>59.585372253197775</v>
      </c>
      <c r="N46" s="65"/>
      <c r="O46" s="101">
        <f>+'Ark1'!Y4456</f>
        <v>148.52812069530995</v>
      </c>
      <c r="P46" s="101">
        <f>+'Ark1'!Z4456</f>
        <v>148.52812069530995</v>
      </c>
      <c r="Q46" s="101">
        <f>+'Ark1'!AA4456</f>
        <v>30.902689782487528</v>
      </c>
      <c r="R46" s="49">
        <f>+'Ark1'!AB4456</f>
        <v>4.592749844302042</v>
      </c>
      <c r="S46" s="65">
        <f>+'Ark1'!AC4456</f>
        <v>-44.017009747966256</v>
      </c>
      <c r="T46" s="65">
        <f t="shared" si="4"/>
        <v>23.857589984350547</v>
      </c>
      <c r="U46" s="39"/>
      <c r="V46" s="4"/>
      <c r="W46" s="14"/>
      <c r="X46" s="3"/>
      <c r="Y46" s="11"/>
      <c r="Z46" s="18"/>
      <c r="AA46"/>
      <c r="AB46"/>
      <c r="AC46"/>
      <c r="AD46"/>
      <c r="AE46"/>
    </row>
    <row r="47" spans="1:32" ht="15.6">
      <c r="A47" s="39"/>
      <c r="B47">
        <f>+'Ark1'!C4457</f>
        <v>2015</v>
      </c>
      <c r="C47">
        <f>+'Ark1'!K4457</f>
        <v>2</v>
      </c>
      <c r="D47" s="48" t="str">
        <f>VLOOKUP(C47,RNR!$G$16:$H$18,2)</f>
        <v>Med baklabb</v>
      </c>
      <c r="E47" s="9">
        <f>+'Ark1'!Q4457</f>
        <v>735</v>
      </c>
      <c r="F47" s="9"/>
      <c r="G47" s="222">
        <f>+'Ark1'!R4457</f>
        <v>4863</v>
      </c>
      <c r="I47" s="222">
        <f>+'Ark1'!S4457</f>
        <v>4862</v>
      </c>
      <c r="J47" s="96">
        <f>+'Ark1'!T4457</f>
        <v>23.958025421223756</v>
      </c>
      <c r="K47" s="96">
        <f>+'Ark1'!U4457</f>
        <v>19.583860043138341</v>
      </c>
      <c r="L47" s="1">
        <f>+'Ark1'!V4457</f>
        <v>15.208307629035579</v>
      </c>
      <c r="M47" s="1">
        <f>+'Ark1'!W4457</f>
        <v>59.186960098724818</v>
      </c>
      <c r="N47" s="9"/>
      <c r="O47" s="96">
        <f>+'Ark1'!Y4457</f>
        <v>114.51488792926176</v>
      </c>
      <c r="P47" s="96">
        <f>+'Ark1'!Z4457</f>
        <v>114.53844097079396</v>
      </c>
      <c r="Q47" s="96">
        <f>+'Ark1'!AA4457</f>
        <v>10.758037235238742</v>
      </c>
      <c r="R47" s="1">
        <f>+'Ark1'!AB4457</f>
        <v>3.1547582544836006</v>
      </c>
      <c r="S47" s="9">
        <f>+'Ark1'!AC4457</f>
        <v>-9.3609520774293724</v>
      </c>
      <c r="T47" s="9">
        <f t="shared" si="4"/>
        <v>6.6163265306122447</v>
      </c>
      <c r="U47" s="39"/>
      <c r="V47" s="4"/>
      <c r="W47" s="14"/>
      <c r="X47" s="3"/>
      <c r="Y47" s="11"/>
      <c r="Z47" s="18"/>
      <c r="AA47"/>
      <c r="AB47"/>
      <c r="AC47"/>
      <c r="AD47"/>
      <c r="AE47"/>
    </row>
    <row r="48" spans="1:32" ht="15.6">
      <c r="A48" s="39"/>
      <c r="B48">
        <f>+'Ark1'!C4458</f>
        <v>2015</v>
      </c>
      <c r="C48">
        <f>+'Ark1'!K4458</f>
        <v>4</v>
      </c>
      <c r="D48" s="48" t="str">
        <f>VLOOKUP(C48,RNR!$G$16:$H$18,2)</f>
        <v>Økologisk</v>
      </c>
      <c r="E48" s="9">
        <f>+'Ark1'!Q4458</f>
        <v>9</v>
      </c>
      <c r="F48" s="9"/>
      <c r="G48" s="222">
        <f>+'Ark1'!R4458</f>
        <v>189</v>
      </c>
      <c r="I48" s="222">
        <f>+'Ark1'!S4458</f>
        <v>185</v>
      </c>
      <c r="J48" s="96">
        <f>+'Ark1'!T4458</f>
        <v>0.93112621933195372</v>
      </c>
      <c r="K48" s="96">
        <f>+'Ark1'!U4458</f>
        <v>0.78356061947192079</v>
      </c>
      <c r="L48" s="1">
        <f>+'Ark1'!V4458</f>
        <v>14.126984126984121</v>
      </c>
      <c r="M48" s="1">
        <f>+'Ark1'!W4458</f>
        <v>57.308108108108115</v>
      </c>
      <c r="N48" s="9"/>
      <c r="O48" s="96">
        <f>+'Ark1'!Y4458</f>
        <v>117.89047619047616</v>
      </c>
      <c r="P48" s="96">
        <f>+'Ark1'!Z4458</f>
        <v>120.4394594594594</v>
      </c>
      <c r="Q48" s="96">
        <f>+'Ark1'!AA4458</f>
        <v>26.522125587021929</v>
      </c>
      <c r="R48" s="1">
        <f>+'Ark1'!AB4458</f>
        <v>3.9232073460632408</v>
      </c>
      <c r="S48" s="9">
        <f>+'Ark1'!AC4458</f>
        <v>-33.996836809342085</v>
      </c>
      <c r="T48" s="9">
        <f t="shared" si="4"/>
        <v>21</v>
      </c>
      <c r="U48" s="39"/>
      <c r="V48" s="4"/>
      <c r="W48" s="14"/>
      <c r="X48" s="3"/>
      <c r="Y48" s="11"/>
      <c r="Z48" s="18"/>
      <c r="AA48"/>
      <c r="AB48"/>
      <c r="AC48"/>
      <c r="AD48"/>
      <c r="AE48"/>
    </row>
    <row r="49" spans="1:31" ht="15.6">
      <c r="A49" s="39"/>
      <c r="B49">
        <f>+'Ark1'!C4459</f>
        <v>2014</v>
      </c>
      <c r="C49">
        <f>+'Ark1'!K4459</f>
        <v>0</v>
      </c>
      <c r="D49" s="48" t="str">
        <f>VLOOKUP(C49,RNR!$G$16:$H$18,2)</f>
        <v>Ordinær</v>
      </c>
      <c r="E49" s="9">
        <f>+'Ark1'!Q4459</f>
        <v>684</v>
      </c>
      <c r="F49" s="9"/>
      <c r="G49" s="222">
        <f>+'Ark1'!R4459</f>
        <v>16130</v>
      </c>
      <c r="I49" s="222">
        <f>+'Ark1'!S4459</f>
        <v>16110</v>
      </c>
      <c r="J49" s="96">
        <f>+'Ark1'!T4459</f>
        <v>81.116419411616803</v>
      </c>
      <c r="K49" s="96">
        <f>+'Ark1'!U4459</f>
        <v>84.509603648980942</v>
      </c>
      <c r="L49" s="1">
        <f>+'Ark1'!V4459</f>
        <v>16.290762554246747</v>
      </c>
      <c r="M49" s="1">
        <f>+'Ark1'!W4459</f>
        <v>59.450341402855379</v>
      </c>
      <c r="N49" s="9"/>
      <c r="O49" s="96">
        <f>+'Ark1'!Y4459</f>
        <v>149.19321760694297</v>
      </c>
      <c r="P49" s="96">
        <f>+'Ark1'!Z4459</f>
        <v>149.37843575418924</v>
      </c>
      <c r="Q49" s="96">
        <f>+'Ark1'!AA4459</f>
        <v>31.528108559422048</v>
      </c>
      <c r="R49" s="1">
        <f>+'Ark1'!AB4459</f>
        <v>4.6141752087184953</v>
      </c>
      <c r="S49" s="9">
        <f>+'Ark1'!AC4459</f>
        <v>-47.364776422240944</v>
      </c>
      <c r="T49" s="9">
        <f t="shared" si="4"/>
        <v>23.581871345029239</v>
      </c>
      <c r="U49" s="39"/>
      <c r="V49" s="4"/>
      <c r="W49" s="14"/>
      <c r="X49" s="3"/>
      <c r="Y49" s="5"/>
      <c r="Z49" s="18"/>
      <c r="AA49"/>
      <c r="AB49"/>
      <c r="AC49"/>
      <c r="AD49"/>
      <c r="AE49"/>
    </row>
    <row r="50" spans="1:31" ht="15.6">
      <c r="A50" s="39"/>
      <c r="B50" s="47">
        <f>+'Ark1'!C4460</f>
        <v>2014</v>
      </c>
      <c r="C50" s="47">
        <f>+'Ark1'!K4460</f>
        <v>2</v>
      </c>
      <c r="D50" s="48" t="str">
        <f>VLOOKUP(C50,RNR!$G$16:$H$18,2)</f>
        <v>Med baklabb</v>
      </c>
      <c r="E50" s="65">
        <f>+'Ark1'!Q4460</f>
        <v>530</v>
      </c>
      <c r="F50" s="65"/>
      <c r="G50" s="263">
        <f>+'Ark1'!R4460</f>
        <v>3560</v>
      </c>
      <c r="H50" s="263"/>
      <c r="I50" s="263">
        <f>+'Ark1'!S4460</f>
        <v>3560</v>
      </c>
      <c r="J50" s="101">
        <f>+'Ark1'!T4460</f>
        <v>17.902941916017095</v>
      </c>
      <c r="K50" s="101">
        <f>+'Ark1'!U4460</f>
        <v>14.674127011635695</v>
      </c>
      <c r="L50" s="49">
        <f>+'Ark1'!V4460</f>
        <v>15.347471910112358</v>
      </c>
      <c r="M50" s="49">
        <f>+'Ark1'!W4460</f>
        <v>59.408146067415721</v>
      </c>
      <c r="N50" s="65"/>
      <c r="O50" s="101">
        <f>+'Ark1'!Y4460</f>
        <v>117.37609550561804</v>
      </c>
      <c r="P50" s="101">
        <f>+'Ark1'!Z4460</f>
        <v>117.37609550561804</v>
      </c>
      <c r="Q50" s="101">
        <f>+'Ark1'!AA4460</f>
        <v>14.09869740304989</v>
      </c>
      <c r="R50" s="49">
        <f>+'Ark1'!AB4460</f>
        <v>3.1781365010197202</v>
      </c>
      <c r="S50" s="65">
        <f>+'Ark1'!AC4460</f>
        <v>-16.260644104499079</v>
      </c>
      <c r="T50" s="65">
        <f t="shared" si="4"/>
        <v>6.716981132075472</v>
      </c>
      <c r="U50" s="39"/>
      <c r="V50" s="4"/>
      <c r="W50" s="14"/>
      <c r="X50" s="3"/>
      <c r="Y50" s="5"/>
      <c r="Z50" s="18"/>
      <c r="AA50"/>
      <c r="AB50"/>
      <c r="AC50"/>
      <c r="AD50"/>
      <c r="AE50"/>
    </row>
    <row r="51" spans="1:31" ht="15.6">
      <c r="A51" s="39"/>
      <c r="B51" s="47">
        <f>+'Ark1'!C4461</f>
        <v>2014</v>
      </c>
      <c r="C51" s="47">
        <f>+'Ark1'!K4461</f>
        <v>4</v>
      </c>
      <c r="D51" s="48" t="str">
        <f>VLOOKUP(C51,RNR!$G$16:$H$18,2)</f>
        <v>Økologisk</v>
      </c>
      <c r="E51" s="65">
        <f>+'Ark1'!Q4461</f>
        <v>21</v>
      </c>
      <c r="F51" s="65"/>
      <c r="G51" s="263">
        <f>+'Ark1'!R4461</f>
        <v>195</v>
      </c>
      <c r="H51" s="263"/>
      <c r="I51" s="263">
        <f>+'Ark1'!S4461</f>
        <v>176</v>
      </c>
      <c r="J51" s="101">
        <f>+'Ark1'!T4461</f>
        <v>0.98063867236610525</v>
      </c>
      <c r="K51" s="101">
        <f>+'Ark1'!U4461</f>
        <v>0.81626933938336543</v>
      </c>
      <c r="L51" s="49">
        <f>+'Ark1'!V4461</f>
        <v>22.938461538461528</v>
      </c>
      <c r="M51" s="49">
        <f>+'Ark1'!W4461</f>
        <v>56.903409090909101</v>
      </c>
      <c r="N51" s="65"/>
      <c r="O51" s="101">
        <f>+'Ark1'!Y4461</f>
        <v>119.19999999999997</v>
      </c>
      <c r="P51" s="101">
        <f>+'Ark1'!Z4461</f>
        <v>132.06818181818181</v>
      </c>
      <c r="Q51" s="101">
        <f>+'Ark1'!AA4461</f>
        <v>36.995385294085757</v>
      </c>
      <c r="R51" s="49">
        <f>+'Ark1'!AB4461</f>
        <v>4.8202684964739184</v>
      </c>
      <c r="S51" s="65">
        <f>+'Ark1'!AC4461</f>
        <v>-53.495238577049264</v>
      </c>
      <c r="T51" s="65">
        <f t="shared" si="4"/>
        <v>9.2857142857142865</v>
      </c>
      <c r="U51" s="39"/>
      <c r="V51" s="4"/>
      <c r="W51" s="14"/>
      <c r="X51" s="3"/>
      <c r="Y51" s="5"/>
      <c r="Z51" s="18"/>
      <c r="AA51"/>
      <c r="AB51"/>
      <c r="AC51"/>
      <c r="AD51"/>
      <c r="AE51"/>
    </row>
    <row r="52" spans="1:31" ht="15.6">
      <c r="A52" s="39"/>
      <c r="B52" s="47">
        <f>+'Ark1'!C4462</f>
        <v>2013</v>
      </c>
      <c r="C52" s="47">
        <f>+'Ark1'!K4462</f>
        <v>0</v>
      </c>
      <c r="D52" s="48" t="str">
        <f>VLOOKUP(C52,RNR!$G$16:$H$18,2)</f>
        <v>Ordinær</v>
      </c>
      <c r="E52" s="65">
        <f>+'Ark1'!Q4462</f>
        <v>695</v>
      </c>
      <c r="F52" s="65"/>
      <c r="G52" s="263">
        <f>+'Ark1'!R4462</f>
        <v>16247</v>
      </c>
      <c r="H52" s="263"/>
      <c r="I52" s="263">
        <f>+'Ark1'!S4462</f>
        <v>16211</v>
      </c>
      <c r="J52" s="101">
        <f>+'Ark1'!T4462</f>
        <v>83.326495025130797</v>
      </c>
      <c r="K52" s="101">
        <f>+'Ark1'!U4462</f>
        <v>86.375320994077825</v>
      </c>
      <c r="L52" s="49">
        <f>+'Ark1'!V4462</f>
        <v>16.516649227549703</v>
      </c>
      <c r="M52" s="49">
        <f>+'Ark1'!W4462</f>
        <v>59.18579976559127</v>
      </c>
      <c r="N52" s="65"/>
      <c r="O52" s="101">
        <f>+'Ark1'!Y4462</f>
        <v>148.36012802363462</v>
      </c>
      <c r="P52" s="101">
        <f>+'Ark1'!Z4462</f>
        <v>148.6895934859042</v>
      </c>
      <c r="Q52" s="101">
        <f>+'Ark1'!AA4462</f>
        <v>32.530272481922481</v>
      </c>
      <c r="R52" s="49">
        <f>+'Ark1'!AB4462</f>
        <v>4.5091451300210812</v>
      </c>
      <c r="S52" s="65">
        <f>+'Ark1'!AC4462</f>
        <v>-44.526161984875046</v>
      </c>
      <c r="T52" s="65">
        <f t="shared" ref="T52:T79" si="10">+G52/E52</f>
        <v>23.376978417266187</v>
      </c>
      <c r="U52" s="39"/>
      <c r="V52" s="4"/>
      <c r="W52" s="14"/>
      <c r="X52" s="3"/>
      <c r="Y52" s="5"/>
      <c r="Z52" s="18"/>
      <c r="AA52"/>
      <c r="AB52"/>
      <c r="AC52"/>
      <c r="AD52"/>
      <c r="AE52"/>
    </row>
    <row r="53" spans="1:31" ht="15.6">
      <c r="A53" s="39"/>
      <c r="B53">
        <f>+'Ark1'!C4463</f>
        <v>2013</v>
      </c>
      <c r="C53">
        <f>+'Ark1'!K4463</f>
        <v>2</v>
      </c>
      <c r="D53" s="48" t="str">
        <f>VLOOKUP(C53,RNR!$G$16:$H$18,2)</f>
        <v>Med baklabb</v>
      </c>
      <c r="E53" s="9">
        <f>+'Ark1'!Q4463</f>
        <v>470</v>
      </c>
      <c r="F53" s="9"/>
      <c r="G53" s="222">
        <f>+'Ark1'!R4463</f>
        <v>3110</v>
      </c>
      <c r="I53" s="222">
        <f>+'Ark1'!S4463</f>
        <v>3110</v>
      </c>
      <c r="J53" s="96">
        <f>+'Ark1'!T4463</f>
        <v>15.950353882449479</v>
      </c>
      <c r="K53" s="96">
        <f>+'Ark1'!U4463</f>
        <v>13.05406316120389</v>
      </c>
      <c r="L53" s="1">
        <f>+'Ark1'!V4463</f>
        <v>15.433440514469456</v>
      </c>
      <c r="M53" s="1">
        <f>+'Ark1'!W4463</f>
        <v>59.56302250803855</v>
      </c>
      <c r="N53" s="9"/>
      <c r="O53" s="96">
        <f>+'Ark1'!Y4463</f>
        <v>117.1348231511253</v>
      </c>
      <c r="P53" s="96">
        <f>+'Ark1'!Z4463</f>
        <v>117.1348231511253</v>
      </c>
      <c r="Q53" s="96">
        <f>+'Ark1'!AA4463</f>
        <v>14.685779356997724</v>
      </c>
      <c r="R53" s="1">
        <f>+'Ark1'!AB4463</f>
        <v>3.2045560205561152</v>
      </c>
      <c r="S53" s="9">
        <f>+'Ark1'!AC4463</f>
        <v>-22.661490349668401</v>
      </c>
      <c r="T53" s="9">
        <f t="shared" si="10"/>
        <v>6.6170212765957448</v>
      </c>
      <c r="U53" s="39"/>
      <c r="V53" s="4"/>
      <c r="W53" s="14"/>
      <c r="X53" s="3"/>
      <c r="Y53" s="5"/>
      <c r="Z53" s="18"/>
      <c r="AA53"/>
      <c r="AB53"/>
      <c r="AC53"/>
      <c r="AD53"/>
      <c r="AE53"/>
    </row>
    <row r="54" spans="1:31" ht="15.6">
      <c r="A54" s="39"/>
      <c r="B54">
        <f>+'Ark1'!C4464</f>
        <v>2013</v>
      </c>
      <c r="C54">
        <f>+'Ark1'!K4464</f>
        <v>4</v>
      </c>
      <c r="D54" s="48" t="str">
        <f>VLOOKUP(C54,RNR!$G$16:$H$18,2)</f>
        <v>Økologisk</v>
      </c>
      <c r="E54" s="9">
        <f>+'Ark1'!Q4464</f>
        <v>20</v>
      </c>
      <c r="F54" s="9"/>
      <c r="G54" s="222">
        <f>+'Ark1'!R4464</f>
        <v>141</v>
      </c>
      <c r="I54" s="222">
        <f>+'Ark1'!S4464</f>
        <v>115</v>
      </c>
      <c r="J54" s="96">
        <f>+'Ark1'!T4464</f>
        <v>0.72315109241973519</v>
      </c>
      <c r="K54" s="96">
        <f>+'Ark1'!U4464</f>
        <v>0.5706158447182661</v>
      </c>
      <c r="L54" s="1">
        <f>+'Ark1'!V4464</f>
        <v>23.50354609929078</v>
      </c>
      <c r="M54" s="1">
        <f>+'Ark1'!W4464</f>
        <v>55.8</v>
      </c>
      <c r="N54" s="9"/>
      <c r="O54" s="96">
        <f>+'Ark1'!Y4464</f>
        <v>112.93418439716309</v>
      </c>
      <c r="P54" s="96">
        <f>+'Ark1'!Z4464</f>
        <v>138.46713043478263</v>
      </c>
      <c r="Q54" s="96">
        <f>+'Ark1'!AA4464</f>
        <v>44.529491952016677</v>
      </c>
      <c r="R54" s="1">
        <f>+'Ark1'!AB4464</f>
        <v>6.0651534981830384</v>
      </c>
      <c r="S54" s="9">
        <f>+'Ark1'!AC4464</f>
        <v>-57.634308177661637</v>
      </c>
      <c r="T54" s="9">
        <f t="shared" si="10"/>
        <v>7.05</v>
      </c>
      <c r="U54" s="39"/>
      <c r="V54" s="4"/>
      <c r="W54" s="14"/>
      <c r="X54" s="3"/>
      <c r="Y54" s="5"/>
      <c r="Z54" s="18"/>
      <c r="AA54"/>
      <c r="AB54"/>
      <c r="AC54"/>
      <c r="AD54"/>
      <c r="AE54"/>
    </row>
    <row r="55" spans="1:31" ht="15.6">
      <c r="A55" s="39"/>
      <c r="B55">
        <f>+'Ark1'!C4465</f>
        <v>2012</v>
      </c>
      <c r="C55">
        <f>+'Ark1'!K4465</f>
        <v>0</v>
      </c>
      <c r="D55" s="48" t="str">
        <f>VLOOKUP(C55,RNR!$G$16:$H$18,2)</f>
        <v>Ordinær</v>
      </c>
      <c r="E55" s="9">
        <f>+'Ark1'!Q4465</f>
        <v>748</v>
      </c>
      <c r="F55" s="9"/>
      <c r="G55" s="222">
        <f>+'Ark1'!R4465</f>
        <v>16607.5</v>
      </c>
      <c r="I55" s="222">
        <f>+'Ark1'!S4465</f>
        <v>16581.5</v>
      </c>
      <c r="J55" s="96">
        <f>+'Ark1'!T4465</f>
        <v>82.400952640849425</v>
      </c>
      <c r="K55" s="96">
        <f>+'Ark1'!U4465</f>
        <v>85.629397657088717</v>
      </c>
      <c r="L55" s="1">
        <f>+'Ark1'!V4465</f>
        <v>16.487249736564802</v>
      </c>
      <c r="M55" s="1">
        <f>+'Ark1'!W4465</f>
        <v>59.210143834996842</v>
      </c>
      <c r="N55" s="9"/>
      <c r="O55" s="96">
        <f>+'Ark1'!Y4465</f>
        <v>149.51403281649712</v>
      </c>
      <c r="P55" s="96">
        <f>+'Ark1'!Z4465</f>
        <v>149.74847269547249</v>
      </c>
      <c r="Q55" s="96">
        <f>+'Ark1'!AA4465</f>
        <v>32.476810182882808</v>
      </c>
      <c r="R55" s="1">
        <f>+'Ark1'!AB4465</f>
        <v>4.5840149042975611</v>
      </c>
      <c r="S55" s="9">
        <f>+'Ark1'!AC4465</f>
        <v>-45.066888937325295</v>
      </c>
      <c r="T55" s="9">
        <f t="shared" si="10"/>
        <v>22.202540106951872</v>
      </c>
      <c r="U55" s="39"/>
      <c r="V55" s="4"/>
      <c r="W55" s="14"/>
      <c r="X55" s="3"/>
      <c r="Y55" s="5"/>
      <c r="Z55" s="18"/>
      <c r="AA55"/>
      <c r="AB55"/>
      <c r="AC55"/>
      <c r="AD55"/>
      <c r="AE55"/>
    </row>
    <row r="56" spans="1:31" ht="15.6">
      <c r="A56" s="39"/>
      <c r="B56" s="47">
        <f>+'Ark1'!C4466</f>
        <v>2012</v>
      </c>
      <c r="C56" s="47">
        <f>+'Ark1'!K4466</f>
        <v>2</v>
      </c>
      <c r="D56" s="48" t="str">
        <f>VLOOKUP(C56,RNR!$G$16:$H$18,2)</f>
        <v>Med baklabb</v>
      </c>
      <c r="E56" s="65">
        <f>+'Ark1'!Q4466</f>
        <v>571</v>
      </c>
      <c r="F56" s="65"/>
      <c r="G56" s="263">
        <f>+'Ark1'!R4466</f>
        <v>3483</v>
      </c>
      <c r="H56" s="263"/>
      <c r="I56" s="263">
        <f>+'Ark1'!S4466</f>
        <v>3482</v>
      </c>
      <c r="J56" s="101">
        <f>+'Ark1'!T4466</f>
        <v>17.28150040933787</v>
      </c>
      <c r="K56" s="101">
        <f>+'Ark1'!U4466</f>
        <v>14.050452648202908</v>
      </c>
      <c r="L56" s="49">
        <f>+'Ark1'!V4466</f>
        <v>15.14470284237726</v>
      </c>
      <c r="M56" s="49">
        <f>+'Ark1'!W4466</f>
        <v>59.031303848363009</v>
      </c>
      <c r="N56" s="65"/>
      <c r="O56" s="101">
        <f>+'Ark1'!Y4466</f>
        <v>116.97691645133521</v>
      </c>
      <c r="P56" s="101">
        <f>+'Ark1'!Z4466</f>
        <v>117.01051120045967</v>
      </c>
      <c r="Q56" s="101">
        <f>+'Ark1'!AA4466</f>
        <v>14.121150289333309</v>
      </c>
      <c r="R56" s="49">
        <f>+'Ark1'!AB4466</f>
        <v>3.3176458872747157</v>
      </c>
      <c r="S56" s="65">
        <f>+'Ark1'!AC4466</f>
        <v>-23.880151456427271</v>
      </c>
      <c r="T56" s="65">
        <f t="shared" si="10"/>
        <v>6.0998248686514884</v>
      </c>
      <c r="U56" s="39"/>
      <c r="V56" s="4"/>
      <c r="W56" s="14"/>
      <c r="X56" s="3"/>
      <c r="Y56" s="5"/>
      <c r="Z56" s="18"/>
      <c r="AA56"/>
      <c r="AB56"/>
      <c r="AC56"/>
      <c r="AD56"/>
      <c r="AE56"/>
    </row>
    <row r="57" spans="1:31" ht="15.6">
      <c r="A57" s="39"/>
      <c r="B57" s="47">
        <f>+'Ark1'!C4467</f>
        <v>2012</v>
      </c>
      <c r="C57" s="47">
        <f>+'Ark1'!K4467</f>
        <v>4</v>
      </c>
      <c r="D57" s="48" t="str">
        <f>VLOOKUP(C57,RNR!$G$16:$H$18,2)</f>
        <v>Økologisk</v>
      </c>
      <c r="E57" s="65">
        <f>+'Ark1'!Q4467</f>
        <v>19</v>
      </c>
      <c r="F57" s="65"/>
      <c r="G57" s="263">
        <f>+'Ark1'!R4467</f>
        <v>64</v>
      </c>
      <c r="H57" s="263"/>
      <c r="I57" s="263">
        <f>+'Ark1'!S4467</f>
        <v>60</v>
      </c>
      <c r="J57" s="101">
        <f>+'Ark1'!T4467</f>
        <v>0.31754694981269688</v>
      </c>
      <c r="K57" s="101">
        <f>+'Ark1'!U4467</f>
        <v>0.3201496947083905</v>
      </c>
      <c r="L57" s="49">
        <f>+'Ark1'!V4467</f>
        <v>29.28125</v>
      </c>
      <c r="M57" s="49">
        <f>+'Ark1'!W4467</f>
        <v>55.733333333333348</v>
      </c>
      <c r="N57" s="65"/>
      <c r="O57" s="101">
        <f>+'Ark1'!Y4467</f>
        <v>145.05625000000003</v>
      </c>
      <c r="P57" s="101">
        <f>+'Ark1'!Z4467</f>
        <v>154.72666666666672</v>
      </c>
      <c r="Q57" s="101">
        <f>+'Ark1'!AA4467</f>
        <v>52.516324023001374</v>
      </c>
      <c r="R57" s="49">
        <f>+'Ark1'!AB4467</f>
        <v>6.5265270669442277</v>
      </c>
      <c r="S57" s="65">
        <f>+'Ark1'!AC4467</f>
        <v>-78.216437631360762</v>
      </c>
      <c r="T57" s="65">
        <f t="shared" si="10"/>
        <v>3.3684210526315788</v>
      </c>
      <c r="U57" s="39"/>
      <c r="V57" s="4"/>
      <c r="W57" s="14"/>
      <c r="X57" s="3"/>
      <c r="Y57" s="5"/>
      <c r="Z57" s="18"/>
      <c r="AA57"/>
      <c r="AB57"/>
      <c r="AC57"/>
      <c r="AD57"/>
      <c r="AE57"/>
    </row>
    <row r="58" spans="1:31" ht="15.6">
      <c r="A58" s="39"/>
      <c r="B58" s="47">
        <f>+'Ark1'!C4468</f>
        <v>2011</v>
      </c>
      <c r="C58" s="47">
        <f>+'Ark1'!K4468</f>
        <v>0</v>
      </c>
      <c r="D58" s="48" t="str">
        <f>VLOOKUP(C58,RNR!$G$16:$H$18,2)</f>
        <v>Ordinær</v>
      </c>
      <c r="E58" s="65">
        <f>+'Ark1'!Q4468</f>
        <v>824</v>
      </c>
      <c r="F58" s="65"/>
      <c r="G58" s="263">
        <f>+'Ark1'!R4468</f>
        <v>16137</v>
      </c>
      <c r="H58" s="263"/>
      <c r="I58" s="263">
        <f>+'Ark1'!S4468</f>
        <v>16088</v>
      </c>
      <c r="J58" s="101">
        <f>+'Ark1'!T4468</f>
        <v>82.949521949213519</v>
      </c>
      <c r="K58" s="101">
        <f>+'Ark1'!U4468</f>
        <v>86.200434836298939</v>
      </c>
      <c r="L58" s="49">
        <f>+'Ark1'!V4468</f>
        <v>16.496498729627561</v>
      </c>
      <c r="M58" s="49">
        <f>+'Ark1'!W4468</f>
        <v>58.823035803083023</v>
      </c>
      <c r="N58" s="65"/>
      <c r="O58" s="101">
        <f>+'Ark1'!Y4468</f>
        <v>148.50356323975925</v>
      </c>
      <c r="P58" s="101">
        <f>+'Ark1'!Z4468</f>
        <v>148.9558677274984</v>
      </c>
      <c r="Q58" s="101">
        <f>+'Ark1'!AA4468</f>
        <v>32.226543125281339</v>
      </c>
      <c r="R58" s="49">
        <f>+'Ark1'!AB4468</f>
        <v>4.5664004273024048</v>
      </c>
      <c r="S58" s="65">
        <f>+'Ark1'!AC4468</f>
        <v>-42.483997657267906</v>
      </c>
      <c r="T58" s="65">
        <f t="shared" si="10"/>
        <v>19.583737864077669</v>
      </c>
      <c r="U58" s="39"/>
      <c r="V58" s="4"/>
      <c r="W58" s="18"/>
      <c r="X58" s="3"/>
      <c r="Y58"/>
      <c r="Z58"/>
      <c r="AA58"/>
      <c r="AB58"/>
      <c r="AC58"/>
      <c r="AD58"/>
      <c r="AE58"/>
    </row>
    <row r="59" spans="1:31" ht="15.6">
      <c r="A59" s="39"/>
      <c r="B59">
        <f>+'Ark1'!C4469</f>
        <v>2011</v>
      </c>
      <c r="C59">
        <f>+'Ark1'!K4469</f>
        <v>2</v>
      </c>
      <c r="D59" s="48" t="str">
        <f>VLOOKUP(C59,RNR!$G$16:$H$18,2)</f>
        <v>Med baklabb</v>
      </c>
      <c r="E59" s="9">
        <f>+'Ark1'!Q4469</f>
        <v>653</v>
      </c>
      <c r="F59" s="9"/>
      <c r="G59" s="222">
        <f>+'Ark1'!R4469</f>
        <v>3249</v>
      </c>
      <c r="I59" s="222">
        <f>+'Ark1'!S4469</f>
        <v>3249</v>
      </c>
      <c r="J59" s="96">
        <f>+'Ark1'!T4469</f>
        <v>16.700935540248789</v>
      </c>
      <c r="K59" s="96">
        <f>+'Ark1'!U4469</f>
        <v>13.495450254631763</v>
      </c>
      <c r="L59" s="1">
        <f>+'Ark1'!V4469</f>
        <v>15.012003693444138</v>
      </c>
      <c r="M59" s="1">
        <f>+'Ark1'!W4469</f>
        <v>58.807017543859651</v>
      </c>
      <c r="N59" s="9"/>
      <c r="O59" s="96">
        <f>+'Ark1'!Y4469</f>
        <v>115.47497691597439</v>
      </c>
      <c r="P59" s="96">
        <f>+'Ark1'!Z4469</f>
        <v>115.47497691597439</v>
      </c>
      <c r="Q59" s="96">
        <f>+'Ark1'!AA4469</f>
        <v>12.024779683886251</v>
      </c>
      <c r="R59" s="1">
        <f>+'Ark1'!AB4469</f>
        <v>3.4246944178941976</v>
      </c>
      <c r="S59" s="9">
        <f>+'Ark1'!AC4469</f>
        <v>-19.511462775660036</v>
      </c>
      <c r="T59" s="9">
        <f t="shared" si="10"/>
        <v>4.9754977029096477</v>
      </c>
      <c r="U59" s="39"/>
      <c r="V59" s="11"/>
      <c r="W59" s="11"/>
      <c r="X59" s="3"/>
      <c r="Y59"/>
      <c r="Z59" s="18"/>
      <c r="AA59"/>
      <c r="AB59"/>
      <c r="AC59"/>
      <c r="AD59"/>
      <c r="AE59"/>
    </row>
    <row r="60" spans="1:31" ht="15.6">
      <c r="A60" s="39"/>
      <c r="B60">
        <f>+'Ark1'!C4470</f>
        <v>2011</v>
      </c>
      <c r="C60">
        <f>+'Ark1'!K4470</f>
        <v>4</v>
      </c>
      <c r="D60" s="48" t="str">
        <f>VLOOKUP(C60,RNR!$G$16:$H$18,2)</f>
        <v>Økologisk</v>
      </c>
      <c r="E60" s="9">
        <f>+'Ark1'!Q4470</f>
        <v>15</v>
      </c>
      <c r="F60" s="9"/>
      <c r="G60" s="222">
        <f>+'Ark1'!R4470</f>
        <v>68</v>
      </c>
      <c r="I60" s="222">
        <f>+'Ark1'!S4470</f>
        <v>65</v>
      </c>
      <c r="J60" s="96">
        <f>+'Ark1'!T4470</f>
        <v>0.3495425105376786</v>
      </c>
      <c r="K60" s="96">
        <f>+'Ark1'!U4470</f>
        <v>0.304114909069301</v>
      </c>
      <c r="L60" s="1">
        <f>+'Ark1'!V4470</f>
        <v>21.823529411764714</v>
      </c>
      <c r="M60" s="1">
        <f>+'Ark1'!W4470</f>
        <v>55.723076923076945</v>
      </c>
      <c r="N60" s="9"/>
      <c r="O60" s="96">
        <f>+'Ark1'!Y4470</f>
        <v>124.33088235294117</v>
      </c>
      <c r="P60" s="96">
        <f>+'Ark1'!Z4470</f>
        <v>130.06923076923081</v>
      </c>
      <c r="Q60" s="96">
        <f>+'Ark1'!AA4470</f>
        <v>37.116759320894474</v>
      </c>
      <c r="R60" s="1">
        <f>+'Ark1'!AB4470</f>
        <v>5.7952439181630382</v>
      </c>
      <c r="S60" s="9">
        <f>+'Ark1'!AC4470</f>
        <v>-56.788820780619155</v>
      </c>
      <c r="T60" s="9">
        <f t="shared" si="10"/>
        <v>4.5333333333333332</v>
      </c>
      <c r="U60" s="39"/>
      <c r="V60" s="5"/>
      <c r="W60" s="18"/>
      <c r="X60" s="3"/>
      <c r="Y60"/>
      <c r="Z60"/>
      <c r="AA60"/>
      <c r="AB60"/>
      <c r="AC60"/>
      <c r="AD60"/>
      <c r="AE60"/>
    </row>
    <row r="61" spans="1:31">
      <c r="A61" s="39"/>
      <c r="B61">
        <f>+'Ark1'!C4471</f>
        <v>2010</v>
      </c>
      <c r="C61">
        <f>+'Ark1'!K4471</f>
        <v>0</v>
      </c>
      <c r="D61" s="48" t="str">
        <f>VLOOKUP(C61,RNR!$G$16:$H$18,2)</f>
        <v>Ordinær</v>
      </c>
      <c r="E61" s="9">
        <f>+'Ark1'!Q4471</f>
        <v>959</v>
      </c>
      <c r="F61" s="9"/>
      <c r="G61" s="222">
        <f>+'Ark1'!R4471</f>
        <v>16960</v>
      </c>
      <c r="I61" s="222">
        <f>+'Ark1'!S4471</f>
        <v>16884</v>
      </c>
      <c r="J61" s="96">
        <f>+'Ark1'!T4471</f>
        <v>85.033843068438202</v>
      </c>
      <c r="K61" s="96">
        <f>+'Ark1'!U4471</f>
        <v>87.575546659106308</v>
      </c>
      <c r="L61" s="1">
        <f>+'Ark1'!V4471</f>
        <v>14.698584905660377</v>
      </c>
      <c r="M61" s="1">
        <f>+'Ark1'!W4471</f>
        <v>58.310945273631845</v>
      </c>
      <c r="N61" s="9"/>
      <c r="O61" s="96">
        <f>+'Ark1'!Y4471</f>
        <v>148.70934551886796</v>
      </c>
      <c r="P61" s="96">
        <f>+'Ark1'!Z4471</f>
        <v>149.37873134328356</v>
      </c>
      <c r="Q61" s="96">
        <f>+'Ark1'!AA4471</f>
        <v>31.86313415897764</v>
      </c>
      <c r="R61" s="1">
        <f>+'Ark1'!AB4471</f>
        <v>4.7429765611028207</v>
      </c>
      <c r="S61" s="9">
        <f>+'Ark1'!AC4471</f>
        <v>-44.723538352268754</v>
      </c>
      <c r="T61" s="9">
        <f t="shared" si="10"/>
        <v>17.685088633993743</v>
      </c>
      <c r="U61" s="39"/>
      <c r="V61" s="11"/>
      <c r="W61" s="11"/>
      <c r="X61" s="3"/>
      <c r="Y61"/>
      <c r="Z61"/>
      <c r="AA61"/>
      <c r="AB61"/>
      <c r="AC61"/>
      <c r="AD61"/>
      <c r="AE61"/>
    </row>
    <row r="62" spans="1:31">
      <c r="A62" s="39"/>
      <c r="B62" s="47">
        <f>+'Ark1'!C4472</f>
        <v>2010</v>
      </c>
      <c r="C62" s="47">
        <f>+'Ark1'!K4472</f>
        <v>2</v>
      </c>
      <c r="D62" s="48" t="str">
        <f>VLOOKUP(C62,RNR!$G$16:$H$18,2)</f>
        <v>Med baklabb</v>
      </c>
      <c r="E62" s="65">
        <f>+'Ark1'!Q4472</f>
        <v>694</v>
      </c>
      <c r="F62" s="65"/>
      <c r="G62" s="263">
        <f>+'Ark1'!R4472</f>
        <v>2898</v>
      </c>
      <c r="H62" s="263"/>
      <c r="I62" s="263">
        <f>+'Ark1'!S4472</f>
        <v>2898</v>
      </c>
      <c r="J62" s="101">
        <f>+'Ark1'!T4472</f>
        <v>14.529957382802714</v>
      </c>
      <c r="K62" s="101">
        <f>+'Ark1'!U4472</f>
        <v>12.00785575876875</v>
      </c>
      <c r="L62" s="49">
        <f>+'Ark1'!V4472</f>
        <v>14.829192546583849</v>
      </c>
      <c r="M62" s="49">
        <f>+'Ark1'!W4472</f>
        <v>58.496549344375438</v>
      </c>
      <c r="N62" s="65"/>
      <c r="O62" s="101">
        <f>+'Ark1'!Y4472</f>
        <v>119.32964113181492</v>
      </c>
      <c r="P62" s="101">
        <f>+'Ark1'!Z4472</f>
        <v>119.32964113181492</v>
      </c>
      <c r="Q62" s="101">
        <f>+'Ark1'!AA4472</f>
        <v>18.061596775011324</v>
      </c>
      <c r="R62" s="49">
        <f>+'Ark1'!AB4472</f>
        <v>3.8008782489809354</v>
      </c>
      <c r="S62" s="65">
        <f>+'Ark1'!AC4472</f>
        <v>-36.299704337062735</v>
      </c>
      <c r="T62" s="65">
        <f t="shared" si="10"/>
        <v>4.1757925072046111</v>
      </c>
      <c r="U62" s="39"/>
      <c r="V62" s="11"/>
      <c r="W62" s="11"/>
      <c r="X62" s="3"/>
      <c r="Y62"/>
      <c r="Z62"/>
      <c r="AA62"/>
      <c r="AB62"/>
      <c r="AC62"/>
      <c r="AD62"/>
      <c r="AE62"/>
    </row>
    <row r="63" spans="1:31" ht="15.6">
      <c r="A63" s="39"/>
      <c r="B63" s="47">
        <f>+'Ark1'!C4473</f>
        <v>2010</v>
      </c>
      <c r="C63" s="47">
        <f>+'Ark1'!K4473</f>
        <v>4</v>
      </c>
      <c r="D63" s="48" t="str">
        <f>VLOOKUP(C63,RNR!$G$16:$H$18,2)</f>
        <v>Økologisk</v>
      </c>
      <c r="E63" s="65">
        <f>+'Ark1'!Q4473</f>
        <v>22</v>
      </c>
      <c r="F63" s="65"/>
      <c r="G63" s="263">
        <f>+'Ark1'!R4473</f>
        <v>85</v>
      </c>
      <c r="H63" s="263"/>
      <c r="I63" s="263">
        <f>+'Ark1'!S4473</f>
        <v>85</v>
      </c>
      <c r="J63" s="101">
        <f>+'Ark1'!T4473</f>
        <v>0.42617197292554526</v>
      </c>
      <c r="K63" s="101">
        <f>+'Ark1'!U4473</f>
        <v>0.40792721895062928</v>
      </c>
      <c r="L63" s="49">
        <f>+'Ark1'!V4473</f>
        <v>10.835294117647059</v>
      </c>
      <c r="M63" s="49">
        <f>+'Ark1'!W4473</f>
        <v>57.282352941176477</v>
      </c>
      <c r="N63" s="65"/>
      <c r="O63" s="101">
        <f>+'Ark1'!Y4473</f>
        <v>138.21176470588236</v>
      </c>
      <c r="P63" s="101">
        <f>+'Ark1'!Z4473</f>
        <v>138.21176470588236</v>
      </c>
      <c r="Q63" s="101">
        <f>+'Ark1'!AA4473</f>
        <v>38.48798257596993</v>
      </c>
      <c r="R63" s="49">
        <f>+'Ark1'!AB4473</f>
        <v>4.9291730954435309</v>
      </c>
      <c r="S63" s="65">
        <f>+'Ark1'!AC4473</f>
        <v>-38.992965462595045</v>
      </c>
      <c r="T63" s="65">
        <f t="shared" si="10"/>
        <v>3.8636363636363638</v>
      </c>
      <c r="U63" s="39"/>
      <c r="V63" s="2"/>
      <c r="W63" s="5"/>
      <c r="X63" s="3"/>
      <c r="Y63" s="4"/>
      <c r="Z63" s="4"/>
      <c r="AA63"/>
      <c r="AB63"/>
      <c r="AC63"/>
      <c r="AD63"/>
      <c r="AE63"/>
    </row>
    <row r="64" spans="1:31" ht="15.6">
      <c r="A64" s="39"/>
      <c r="B64" s="47">
        <f>+'Ark1'!C4474</f>
        <v>2009</v>
      </c>
      <c r="C64" s="47">
        <f>+'Ark1'!K4474</f>
        <v>0</v>
      </c>
      <c r="D64" s="48" t="str">
        <f>VLOOKUP(C64,RNR!$G$16:$H$18,2)</f>
        <v>Ordinær</v>
      </c>
      <c r="E64" s="65">
        <f>+'Ark1'!Q4474</f>
        <v>972</v>
      </c>
      <c r="F64" s="65"/>
      <c r="G64" s="263">
        <f>+'Ark1'!R4474</f>
        <v>16287</v>
      </c>
      <c r="H64" s="263"/>
      <c r="I64" s="263">
        <f>+'Ark1'!S4474</f>
        <v>16215</v>
      </c>
      <c r="J64" s="101">
        <f>+'Ark1'!T4474</f>
        <v>80.061937767290971</v>
      </c>
      <c r="K64" s="101">
        <f>+'Ark1'!U4474</f>
        <v>83.481242571410817</v>
      </c>
      <c r="L64" s="49">
        <f>+'Ark1'!V4474</f>
        <v>15.810953521213236</v>
      </c>
      <c r="M64" s="49">
        <f>+'Ark1'!W4474</f>
        <v>56.889546716003686</v>
      </c>
      <c r="N64" s="65"/>
      <c r="O64" s="101">
        <f>+'Ark1'!Y4474</f>
        <v>150.9219131822926</v>
      </c>
      <c r="P64" s="101">
        <f>+'Ark1'!Z4474</f>
        <v>151.59205673758871</v>
      </c>
      <c r="Q64" s="101">
        <f>+'Ark1'!AA4474</f>
        <v>32.389811668204501</v>
      </c>
      <c r="R64" s="49">
        <f>+'Ark1'!AB4474</f>
        <v>4.9349338906399716</v>
      </c>
      <c r="S64" s="65">
        <f>+'Ark1'!AC4474</f>
        <v>-50.74470598393269</v>
      </c>
      <c r="T64" s="65">
        <f t="shared" si="10"/>
        <v>16.756172839506174</v>
      </c>
      <c r="U64" s="39"/>
      <c r="V64" s="4"/>
      <c r="W64" s="4"/>
      <c r="X64" s="3"/>
      <c r="Z64" s="5"/>
      <c r="AA64"/>
      <c r="AB64"/>
      <c r="AC64"/>
      <c r="AD64"/>
      <c r="AE64"/>
    </row>
    <row r="65" spans="1:31" ht="15.6">
      <c r="A65" s="39"/>
      <c r="B65">
        <f>+'Ark1'!C4475</f>
        <v>2009</v>
      </c>
      <c r="C65">
        <f>+'Ark1'!K4475</f>
        <v>2</v>
      </c>
      <c r="D65" s="48" t="str">
        <f>VLOOKUP(C65,RNR!$G$16:$H$18,2)</f>
        <v>Med baklabb</v>
      </c>
      <c r="E65" s="9">
        <f>+'Ark1'!Q4475</f>
        <v>670</v>
      </c>
      <c r="F65" s="9"/>
      <c r="G65" s="222">
        <f>+'Ark1'!R4475</f>
        <v>3834</v>
      </c>
      <c r="I65" s="222">
        <f>+'Ark1'!S4475</f>
        <v>3834</v>
      </c>
      <c r="J65" s="96">
        <f>+'Ark1'!T4475</f>
        <v>18.846777761392126</v>
      </c>
      <c r="K65" s="96">
        <f>+'Ark1'!U4475</f>
        <v>15.60880545484167</v>
      </c>
      <c r="L65" s="1">
        <f>+'Ark1'!V4475</f>
        <v>13.73004694835681</v>
      </c>
      <c r="M65" s="1">
        <f>+'Ark1'!W4475</f>
        <v>56.590245174752198</v>
      </c>
      <c r="N65" s="9"/>
      <c r="O65" s="96">
        <f>+'Ark1'!Y4475</f>
        <v>119.87318727177878</v>
      </c>
      <c r="P65" s="96">
        <f>+'Ark1'!Z4475</f>
        <v>119.87318727177878</v>
      </c>
      <c r="Q65" s="96">
        <f>+'Ark1'!AA4475</f>
        <v>13.948838102730098</v>
      </c>
      <c r="R65" s="1">
        <f>+'Ark1'!AB4475</f>
        <v>3.6069715711175094</v>
      </c>
      <c r="S65" s="9">
        <f>+'Ark1'!AC4475</f>
        <v>-26.713088428677004</v>
      </c>
      <c r="T65" s="9">
        <f t="shared" si="10"/>
        <v>5.7223880597014922</v>
      </c>
      <c r="U65" s="39"/>
      <c r="V65" s="4"/>
      <c r="W65" s="11"/>
      <c r="X65" s="3"/>
      <c r="Z65" s="5"/>
      <c r="AA65"/>
      <c r="AB65"/>
      <c r="AC65"/>
      <c r="AD65"/>
      <c r="AE65"/>
    </row>
    <row r="66" spans="1:31" ht="15.6">
      <c r="A66" s="39"/>
      <c r="B66">
        <f>+'Ark1'!C4476</f>
        <v>2009</v>
      </c>
      <c r="C66">
        <f>+'Ark1'!K4476</f>
        <v>4</v>
      </c>
      <c r="D66" s="48" t="str">
        <f>VLOOKUP(C66,RNR!$G$16:$H$18,2)</f>
        <v>Økologisk</v>
      </c>
      <c r="E66" s="9">
        <f>+'Ark1'!Q4476</f>
        <v>14</v>
      </c>
      <c r="F66" s="9"/>
      <c r="G66" s="222">
        <f>+'Ark1'!R4476</f>
        <v>222</v>
      </c>
      <c r="I66" s="222">
        <f>+'Ark1'!S4476</f>
        <v>222</v>
      </c>
      <c r="J66" s="96">
        <f>+'Ark1'!T4476</f>
        <v>1.0912844713169152</v>
      </c>
      <c r="K66" s="96">
        <f>+'Ark1'!U4476</f>
        <v>0.90995197374750914</v>
      </c>
      <c r="L66" s="1">
        <f>+'Ark1'!V4476</f>
        <v>15.711711711711716</v>
      </c>
      <c r="M66" s="1">
        <f>+'Ark1'!W4476</f>
        <v>54.707207207207198</v>
      </c>
      <c r="N66" s="9"/>
      <c r="O66" s="96">
        <f>+'Ark1'!Y4476</f>
        <v>120.68963963963957</v>
      </c>
      <c r="P66" s="96">
        <f>+'Ark1'!Z4476</f>
        <v>120.68963963963957</v>
      </c>
      <c r="Q66" s="96">
        <f>+'Ark1'!AA4476</f>
        <v>23.077061089289657</v>
      </c>
      <c r="R66" s="1">
        <f>+'Ark1'!AB4476</f>
        <v>4.21385983663804</v>
      </c>
      <c r="S66" s="9">
        <f>+'Ark1'!AC4476</f>
        <v>-41.828096629855459</v>
      </c>
      <c r="T66" s="9">
        <f t="shared" si="10"/>
        <v>15.857142857142858</v>
      </c>
      <c r="U66" s="39"/>
      <c r="V66" s="4"/>
      <c r="W66" s="11"/>
      <c r="X66" s="3"/>
      <c r="Z66" s="5"/>
      <c r="AA66"/>
      <c r="AB66"/>
      <c r="AC66"/>
      <c r="AD66"/>
      <c r="AE66"/>
    </row>
    <row r="67" spans="1:31" ht="15.6">
      <c r="A67" s="39"/>
      <c r="B67">
        <f>+'Ark1'!C4477</f>
        <v>2008</v>
      </c>
      <c r="C67">
        <f>+'Ark1'!K4477</f>
        <v>0</v>
      </c>
      <c r="D67" s="48" t="str">
        <f>VLOOKUP(C67,RNR!$G$16:$H$18,2)</f>
        <v>Ordinær</v>
      </c>
      <c r="E67" s="9">
        <f>+'Ark1'!Q4477</f>
        <v>1022</v>
      </c>
      <c r="F67" s="9"/>
      <c r="G67" s="222">
        <f>+'Ark1'!R4477</f>
        <v>16214</v>
      </c>
      <c r="I67" s="222">
        <f>+'Ark1'!S4477</f>
        <v>16153</v>
      </c>
      <c r="J67" s="96">
        <f>+'Ark1'!T4477</f>
        <v>81.432374064587393</v>
      </c>
      <c r="K67" s="96">
        <f>+'Ark1'!U4477</f>
        <v>84.835358114904011</v>
      </c>
      <c r="L67" s="1">
        <f>+'Ark1'!V4477</f>
        <v>15.532687800666089</v>
      </c>
      <c r="M67" s="1">
        <f>+'Ark1'!W4477</f>
        <v>57.007800408592814</v>
      </c>
      <c r="N67" s="9"/>
      <c r="O67" s="96">
        <f>+'Ark1'!Y4477</f>
        <v>152.89920439126661</v>
      </c>
      <c r="P67" s="96">
        <f>+'Ark1'!Z4477</f>
        <v>153.47661115582227</v>
      </c>
      <c r="Q67" s="96">
        <f>+'Ark1'!AA4477</f>
        <v>32.515665591603643</v>
      </c>
      <c r="R67" s="1">
        <f>+'Ark1'!AB4477</f>
        <v>4.6121336930194756</v>
      </c>
      <c r="S67" s="9">
        <f>+'Ark1'!AC4477</f>
        <v>-52.477145606111598</v>
      </c>
      <c r="T67" s="9">
        <f t="shared" si="10"/>
        <v>15.864970645792564</v>
      </c>
      <c r="U67" s="39"/>
      <c r="V67" s="4"/>
      <c r="W67" s="11"/>
      <c r="X67" s="3"/>
      <c r="Z67" s="5"/>
      <c r="AA67"/>
      <c r="AB67"/>
      <c r="AC67"/>
      <c r="AD67"/>
      <c r="AE67"/>
    </row>
    <row r="68" spans="1:31" ht="15.6">
      <c r="A68" s="39"/>
      <c r="B68" s="47">
        <f>+'Ark1'!C4478</f>
        <v>2008</v>
      </c>
      <c r="C68" s="47">
        <f>+'Ark1'!K4478</f>
        <v>2</v>
      </c>
      <c r="D68" s="48" t="str">
        <f>VLOOKUP(C68,RNR!$G$16:$H$18,2)</f>
        <v>Med baklabb</v>
      </c>
      <c r="E68" s="65">
        <f>+'Ark1'!Q4478</f>
        <v>723</v>
      </c>
      <c r="F68" s="65"/>
      <c r="G68" s="263">
        <f>+'Ark1'!R4478</f>
        <v>3633</v>
      </c>
      <c r="H68" s="263"/>
      <c r="I68" s="263">
        <f>+'Ark1'!S4478</f>
        <v>3633</v>
      </c>
      <c r="J68" s="101">
        <f>+'Ark1'!T4478</f>
        <v>18.246195570287782</v>
      </c>
      <c r="K68" s="101">
        <f>+'Ark1'!U4478</f>
        <v>14.865681245897028</v>
      </c>
      <c r="L68" s="49">
        <f>+'Ark1'!V4478</f>
        <v>13.928984310487202</v>
      </c>
      <c r="M68" s="49">
        <f>+'Ark1'!W4478</f>
        <v>56.894577484172849</v>
      </c>
      <c r="N68" s="65"/>
      <c r="O68" s="101">
        <f>+'Ark1'!Y4478</f>
        <v>119.57431874483902</v>
      </c>
      <c r="P68" s="101">
        <f>+'Ark1'!Z4478</f>
        <v>119.57431874483902</v>
      </c>
      <c r="Q68" s="101">
        <f>+'Ark1'!AA4478</f>
        <v>15.324368008794188</v>
      </c>
      <c r="R68" s="49">
        <f>+'Ark1'!AB4478</f>
        <v>3.6945225886970401</v>
      </c>
      <c r="S68" s="65">
        <f>+'Ark1'!AC4478</f>
        <v>-31.029290283127413</v>
      </c>
      <c r="T68" s="65">
        <f t="shared" si="10"/>
        <v>5.0248962655601659</v>
      </c>
      <c r="U68" s="39"/>
      <c r="V68" s="4"/>
      <c r="W68" s="11"/>
      <c r="X68" s="3"/>
      <c r="Y68" s="11"/>
      <c r="Z68" s="5"/>
      <c r="AA68"/>
      <c r="AB68"/>
      <c r="AC68"/>
      <c r="AD68"/>
      <c r="AE68"/>
    </row>
    <row r="69" spans="1:31" ht="15.6">
      <c r="A69" s="39"/>
      <c r="B69" s="47">
        <f>+'Ark1'!C4479</f>
        <v>2008</v>
      </c>
      <c r="C69" s="47">
        <f>+'Ark1'!K4479</f>
        <v>4</v>
      </c>
      <c r="D69" s="48" t="str">
        <f>VLOOKUP(C69,RNR!$G$16:$H$18,2)</f>
        <v>Økologisk</v>
      </c>
      <c r="E69" s="65">
        <f>+'Ark1'!Q4479</f>
        <v>6</v>
      </c>
      <c r="F69" s="65"/>
      <c r="G69" s="263">
        <f>+'Ark1'!R4479</f>
        <v>63</v>
      </c>
      <c r="H69" s="263"/>
      <c r="I69" s="263">
        <f>+'Ark1'!S4479</f>
        <v>63</v>
      </c>
      <c r="J69" s="101">
        <f>+'Ark1'!T4479</f>
        <v>0.31640801566973026</v>
      </c>
      <c r="K69" s="101">
        <f>+'Ark1'!U4479</f>
        <v>0.29511771994364921</v>
      </c>
      <c r="L69" s="49">
        <f>+'Ark1'!V4479</f>
        <v>12.904761904761903</v>
      </c>
      <c r="M69" s="49">
        <f>+'Ark1'!W4479</f>
        <v>55.428571428571438</v>
      </c>
      <c r="N69" s="65"/>
      <c r="O69" s="101">
        <f>+'Ark1'!Y4479</f>
        <v>136.89047619047616</v>
      </c>
      <c r="P69" s="101">
        <f>+'Ark1'!Z4479</f>
        <v>136.89047619047616</v>
      </c>
      <c r="Q69" s="101">
        <f>+'Ark1'!AA4479</f>
        <v>47.435120985909265</v>
      </c>
      <c r="R69" s="49">
        <f>+'Ark1'!AB4479</f>
        <v>4.9303539449694087</v>
      </c>
      <c r="S69" s="65">
        <f>+'Ark1'!AC4479</f>
        <v>-55.201441671353507</v>
      </c>
      <c r="T69" s="65">
        <f t="shared" si="10"/>
        <v>10.5</v>
      </c>
      <c r="U69" s="39"/>
      <c r="V69" s="4"/>
      <c r="W69" s="11"/>
      <c r="X69" s="3"/>
      <c r="Y69" s="11"/>
      <c r="Z69" s="5"/>
      <c r="AA69"/>
      <c r="AB69"/>
      <c r="AC69"/>
      <c r="AD69"/>
      <c r="AE69"/>
    </row>
    <row r="70" spans="1:31" ht="15.6">
      <c r="A70" s="39"/>
      <c r="B70" s="47">
        <f>+'Ark1'!C4480</f>
        <v>2007</v>
      </c>
      <c r="C70" s="47">
        <f>+'Ark1'!K4480</f>
        <v>0</v>
      </c>
      <c r="D70" s="48" t="str">
        <f>VLOOKUP(C70,RNR!$G$16:$H$18,2)</f>
        <v>Ordinær</v>
      </c>
      <c r="E70" s="65">
        <f>+'Ark1'!Q4480</f>
        <v>1104</v>
      </c>
      <c r="F70" s="65"/>
      <c r="G70" s="263">
        <f>+'Ark1'!R4480</f>
        <v>17834</v>
      </c>
      <c r="H70" s="263"/>
      <c r="I70" s="263">
        <f>+'Ark1'!S4480</f>
        <v>17760</v>
      </c>
      <c r="J70" s="101">
        <f>+'Ark1'!T4480</f>
        <v>87.259027302084348</v>
      </c>
      <c r="K70" s="101">
        <f>+'Ark1'!U4480</f>
        <v>89.570241232182013</v>
      </c>
      <c r="L70" s="49">
        <f>+'Ark1'!V4480</f>
        <v>15.473757990355498</v>
      </c>
      <c r="M70" s="49">
        <f>+'Ark1'!W4480</f>
        <v>56.786542792792801</v>
      </c>
      <c r="N70" s="65"/>
      <c r="O70" s="101">
        <f>+'Ark1'!Y4480</f>
        <v>152.5488336884608</v>
      </c>
      <c r="P70" s="101">
        <f>+'Ark1'!Z4480</f>
        <v>153.18445382882939</v>
      </c>
      <c r="Q70" s="101">
        <f>+'Ark1'!AA4480</f>
        <v>31.899135605027432</v>
      </c>
      <c r="R70" s="49">
        <f>+'Ark1'!AB4480</f>
        <v>4.7602413523268812</v>
      </c>
      <c r="S70" s="65">
        <f>+'Ark1'!AC4480</f>
        <v>-53.560639259762191</v>
      </c>
      <c r="T70" s="65">
        <f t="shared" si="10"/>
        <v>16.153985507246375</v>
      </c>
      <c r="U70" s="39"/>
      <c r="V70" s="4"/>
      <c r="W70" s="11"/>
      <c r="X70" s="3"/>
      <c r="Y70" s="11"/>
      <c r="Z70" s="5"/>
      <c r="AA70"/>
      <c r="AB70"/>
      <c r="AC70"/>
      <c r="AD70"/>
      <c r="AE70"/>
    </row>
    <row r="71" spans="1:31" ht="15.6">
      <c r="A71" s="39"/>
      <c r="B71">
        <f>+'Ark1'!C4481</f>
        <v>2007</v>
      </c>
      <c r="C71">
        <f>+'Ark1'!K4481</f>
        <v>2</v>
      </c>
      <c r="D71" s="48" t="str">
        <f>VLOOKUP(C71,RNR!$G$16:$H$18,2)</f>
        <v>Med baklabb</v>
      </c>
      <c r="E71" s="9">
        <f>+'Ark1'!Q4481</f>
        <v>568</v>
      </c>
      <c r="F71" s="9"/>
      <c r="G71" s="222">
        <f>+'Ark1'!R4481</f>
        <v>2467</v>
      </c>
      <c r="I71" s="222">
        <f>+'Ark1'!S4481</f>
        <v>2467</v>
      </c>
      <c r="J71" s="96">
        <f>+'Ark1'!T4481</f>
        <v>12.0706527057442</v>
      </c>
      <c r="K71" s="96">
        <f>+'Ark1'!U4481</f>
        <v>9.8991734059713448</v>
      </c>
      <c r="L71" s="1">
        <f>+'Ark1'!V4481</f>
        <v>13.747061207944872</v>
      </c>
      <c r="M71" s="1">
        <f>+'Ark1'!W4481</f>
        <v>56.578435346574786</v>
      </c>
      <c r="N71" s="9"/>
      <c r="O71" s="96">
        <f>+'Ark1'!Y4481</f>
        <v>121.87754357519268</v>
      </c>
      <c r="P71" s="96">
        <f>+'Ark1'!Z4481</f>
        <v>121.87754357519268</v>
      </c>
      <c r="Q71" s="96">
        <f>+'Ark1'!AA4481</f>
        <v>16.700615610842299</v>
      </c>
      <c r="R71" s="1">
        <f>+'Ark1'!AB4481</f>
        <v>3.8274271416581009</v>
      </c>
      <c r="S71" s="9">
        <f>+'Ark1'!AC4481</f>
        <v>-34.281251758956259</v>
      </c>
      <c r="T71" s="9">
        <f t="shared" si="10"/>
        <v>4.34330985915493</v>
      </c>
      <c r="U71" s="39"/>
      <c r="V71" s="4"/>
      <c r="W71" s="11"/>
      <c r="X71" s="3"/>
      <c r="Y71" s="11"/>
      <c r="Z71" s="5"/>
      <c r="AA71"/>
      <c r="AB71"/>
      <c r="AC71"/>
      <c r="AD71"/>
      <c r="AE71"/>
    </row>
    <row r="72" spans="1:31" ht="15.6">
      <c r="A72" s="39"/>
      <c r="B72">
        <f>+'Ark1'!C4482</f>
        <v>2007</v>
      </c>
      <c r="C72">
        <f>+'Ark1'!K4482</f>
        <v>4</v>
      </c>
      <c r="D72" s="48" t="str">
        <f>VLOOKUP(C72,RNR!$G$16:$H$18,2)</f>
        <v>Økologisk</v>
      </c>
      <c r="E72" s="9">
        <f>+'Ark1'!Q4482</f>
        <v>5</v>
      </c>
      <c r="F72" s="9"/>
      <c r="G72" s="222">
        <f>+'Ark1'!R4482</f>
        <v>137</v>
      </c>
      <c r="I72" s="222">
        <f>+'Ark1'!S4482</f>
        <v>137</v>
      </c>
      <c r="J72" s="96">
        <f>+'Ark1'!T4482</f>
        <v>0.67031999217144556</v>
      </c>
      <c r="K72" s="96">
        <f>+'Ark1'!U4482</f>
        <v>0.53058536184662508</v>
      </c>
      <c r="L72" s="1">
        <f>+'Ark1'!V4482</f>
        <v>14.868613138686133</v>
      </c>
      <c r="M72" s="1">
        <f>+'Ark1'!W4482</f>
        <v>56.408759124087595</v>
      </c>
      <c r="N72" s="9"/>
      <c r="O72" s="96">
        <f>+'Ark1'!Y4482</f>
        <v>117.6328467153285</v>
      </c>
      <c r="P72" s="96">
        <f>+'Ark1'!Z4482</f>
        <v>117.6328467153285</v>
      </c>
      <c r="Q72" s="96">
        <f>+'Ark1'!AA4482</f>
        <v>16.819727336156063</v>
      </c>
      <c r="R72" s="1">
        <f>+'Ark1'!AB4482</f>
        <v>3.074630698909965</v>
      </c>
      <c r="S72" s="9">
        <f>+'Ark1'!AC4482</f>
        <v>-28.215573365136951</v>
      </c>
      <c r="T72" s="9">
        <f t="shared" si="10"/>
        <v>27.4</v>
      </c>
      <c r="U72" s="39"/>
      <c r="V72" s="4"/>
      <c r="W72" s="11"/>
      <c r="X72" s="3"/>
      <c r="Y72" s="5"/>
      <c r="Z72" s="5"/>
      <c r="AA72"/>
      <c r="AB72"/>
      <c r="AC72"/>
      <c r="AD72"/>
      <c r="AE72"/>
    </row>
    <row r="73" spans="1:31" ht="15.6">
      <c r="A73" s="39"/>
      <c r="B73">
        <f>+'Ark1'!C4483</f>
        <v>2006</v>
      </c>
      <c r="C73">
        <f>+'Ark1'!K4483</f>
        <v>0</v>
      </c>
      <c r="D73" s="48" t="str">
        <f>VLOOKUP(C73,RNR!$G$16:$H$18,2)</f>
        <v>Ordinær</v>
      </c>
      <c r="E73" s="9">
        <f>+'Ark1'!Q4483</f>
        <v>1236</v>
      </c>
      <c r="F73" s="9"/>
      <c r="G73" s="222">
        <f>+'Ark1'!R4483</f>
        <v>16473</v>
      </c>
      <c r="I73" s="222">
        <f>+'Ark1'!S4483</f>
        <v>16322</v>
      </c>
      <c r="J73" s="96">
        <f>+'Ark1'!T4483</f>
        <v>84.659266111625001</v>
      </c>
      <c r="K73" s="96">
        <f>+'Ark1'!U4483</f>
        <v>87.307454376081111</v>
      </c>
      <c r="L73" s="1">
        <f>+'Ark1'!V4483</f>
        <v>16.004067261579547</v>
      </c>
      <c r="M73" s="1">
        <f>+'Ark1'!W4483</f>
        <v>56.980578360495038</v>
      </c>
      <c r="N73" s="9"/>
      <c r="O73" s="96">
        <f>+'Ark1'!Y4483</f>
        <v>149.31405329933835</v>
      </c>
      <c r="P73" s="96">
        <f>+'Ark1'!Z4483</f>
        <v>150.6954049748806</v>
      </c>
      <c r="Q73" s="96">
        <f>+'Ark1'!AA4483</f>
        <v>31.958138261064263</v>
      </c>
      <c r="R73" s="1">
        <f>+'Ark1'!AB4483</f>
        <v>4.6388425968574518</v>
      </c>
      <c r="S73" s="9">
        <f>+'Ark1'!AC4483</f>
        <v>-52.368245210261676</v>
      </c>
      <c r="T73" s="9">
        <f t="shared" si="10"/>
        <v>13.327669902912621</v>
      </c>
      <c r="U73" s="39"/>
      <c r="V73" s="4"/>
      <c r="W73" s="11"/>
      <c r="X73" s="3"/>
      <c r="Y73" s="5"/>
      <c r="Z73" s="5"/>
      <c r="AA73"/>
      <c r="AB73"/>
      <c r="AC73"/>
      <c r="AD73"/>
      <c r="AE73"/>
    </row>
    <row r="74" spans="1:31" ht="15.6">
      <c r="A74" s="39"/>
      <c r="B74" s="47">
        <f>+'Ark1'!C4484</f>
        <v>2006</v>
      </c>
      <c r="C74" s="47">
        <f>+'Ark1'!K4484</f>
        <v>2</v>
      </c>
      <c r="D74" s="48" t="str">
        <f>VLOOKUP(C74,RNR!$G$16:$H$18,2)</f>
        <v>Med baklabb</v>
      </c>
      <c r="E74" s="65">
        <f>+'Ark1'!Q4484</f>
        <v>600</v>
      </c>
      <c r="F74" s="65"/>
      <c r="G74" s="263">
        <f>+'Ark1'!R4484</f>
        <v>2974</v>
      </c>
      <c r="H74" s="263"/>
      <c r="I74" s="263">
        <f>+'Ark1'!S4484</f>
        <v>2952</v>
      </c>
      <c r="J74" s="101">
        <f>+'Ark1'!T4484</f>
        <v>15.28420187069586</v>
      </c>
      <c r="K74" s="101">
        <f>+'Ark1'!U4484</f>
        <v>12.63455600546977</v>
      </c>
      <c r="L74" s="49">
        <f>+'Ark1'!V4484</f>
        <v>13.865837256220578</v>
      </c>
      <c r="M74" s="49">
        <f>+'Ark1'!W4484</f>
        <v>56.744918699186989</v>
      </c>
      <c r="N74" s="65"/>
      <c r="O74" s="101">
        <f>+'Ark1'!Y4484</f>
        <v>119.68537323470078</v>
      </c>
      <c r="P74" s="101">
        <f>+'Ark1'!Z4484</f>
        <v>120.577337398374</v>
      </c>
      <c r="Q74" s="101">
        <f>+'Ark1'!AA4484</f>
        <v>14.497839688990348</v>
      </c>
      <c r="R74" s="49">
        <f>+'Ark1'!AB4484</f>
        <v>3.6715102792336278</v>
      </c>
      <c r="S74" s="65">
        <f>+'Ark1'!AC4484</f>
        <v>-35.912606330408856</v>
      </c>
      <c r="T74" s="65">
        <f t="shared" si="10"/>
        <v>4.956666666666667</v>
      </c>
      <c r="U74" s="39"/>
      <c r="V74" s="4"/>
      <c r="W74" s="11"/>
      <c r="X74" s="3"/>
      <c r="Y74" s="5"/>
      <c r="Z74" s="5"/>
      <c r="AA74"/>
      <c r="AB74"/>
      <c r="AC74"/>
      <c r="AD74"/>
      <c r="AE74"/>
    </row>
    <row r="75" spans="1:31" ht="15.6">
      <c r="A75" s="39"/>
      <c r="B75" s="47">
        <f>+'Ark1'!C4485</f>
        <v>2006</v>
      </c>
      <c r="C75" s="47">
        <f>+'Ark1'!K4485</f>
        <v>4</v>
      </c>
      <c r="D75" s="48" t="str">
        <f>VLOOKUP(C75,RNR!$G$16:$H$18,2)</f>
        <v>Økologisk</v>
      </c>
      <c r="E75" s="65">
        <f>+'Ark1'!Q4485</f>
        <v>4</v>
      </c>
      <c r="F75" s="65"/>
      <c r="G75" s="263">
        <f>+'Ark1'!R4485</f>
        <v>8</v>
      </c>
      <c r="H75" s="263"/>
      <c r="I75" s="263">
        <f>+'Ark1'!S4485</f>
        <v>8</v>
      </c>
      <c r="J75" s="101">
        <f>+'Ark1'!T4485</f>
        <v>4.1114194675711778E-2</v>
      </c>
      <c r="K75" s="101">
        <f>+'Ark1'!U4485</f>
        <v>4.416042376968795E-2</v>
      </c>
      <c r="L75" s="49">
        <f>+'Ark1'!V4485</f>
        <v>31.5</v>
      </c>
      <c r="M75" s="49">
        <f>+'Ark1'!W4485</f>
        <v>51.5</v>
      </c>
      <c r="N75" s="65"/>
      <c r="O75" s="101">
        <f>+'Ark1'!Y4485</f>
        <v>155.51249999999999</v>
      </c>
      <c r="P75" s="101">
        <f>+'Ark1'!Z4485</f>
        <v>155.51249999999999</v>
      </c>
      <c r="Q75" s="101">
        <f>+'Ark1'!AA4485</f>
        <v>51.998111444070751</v>
      </c>
      <c r="R75" s="49">
        <f>+'Ark1'!AB4485</f>
        <v>5.9371710435189611</v>
      </c>
      <c r="S75" s="65">
        <f>+'Ark1'!AC4485</f>
        <v>-76.644681638944519</v>
      </c>
      <c r="T75" s="65">
        <f t="shared" si="10"/>
        <v>2</v>
      </c>
      <c r="U75" s="39"/>
      <c r="V75" s="4"/>
      <c r="W75" s="11"/>
      <c r="X75" s="3"/>
      <c r="Y75" s="5"/>
      <c r="Z75" s="5"/>
      <c r="AA75"/>
      <c r="AB75"/>
      <c r="AC75"/>
      <c r="AD75"/>
      <c r="AE75"/>
    </row>
    <row r="76" spans="1:31" ht="15.6">
      <c r="A76" s="39"/>
      <c r="B76" s="47">
        <f>+'Ark1'!C4486</f>
        <v>2005</v>
      </c>
      <c r="C76" s="47">
        <f>+'Ark1'!K4486</f>
        <v>0</v>
      </c>
      <c r="D76" s="48" t="str">
        <f>VLOOKUP(C76,RNR!$G$16:$H$18,2)</f>
        <v>Ordinær</v>
      </c>
      <c r="E76" s="65">
        <f>+'Ark1'!Q4486</f>
        <v>1319</v>
      </c>
      <c r="F76" s="65"/>
      <c r="G76" s="263">
        <f>+'Ark1'!R4486</f>
        <v>15405.25</v>
      </c>
      <c r="H76" s="263"/>
      <c r="I76" s="263">
        <f>+'Ark1'!S4486</f>
        <v>15056</v>
      </c>
      <c r="J76" s="101">
        <f>+'Ark1'!T4486</f>
        <v>83.85064431411503</v>
      </c>
      <c r="K76" s="101">
        <f>+'Ark1'!U4486</f>
        <v>86.44409379817742</v>
      </c>
      <c r="L76" s="49">
        <f>+'Ark1'!V4486</f>
        <v>15.734441180766298</v>
      </c>
      <c r="M76" s="49">
        <f>+'Ark1'!W4486</f>
        <v>56.813031349628062</v>
      </c>
      <c r="N76" s="65"/>
      <c r="O76" s="101">
        <f>+'Ark1'!Y4486</f>
        <v>147.12309764528405</v>
      </c>
      <c r="P76" s="101">
        <f>+'Ark1'!Z4486</f>
        <v>150.53587274176479</v>
      </c>
      <c r="Q76" s="101">
        <f>+'Ark1'!AA4486</f>
        <v>31.756411085017064</v>
      </c>
      <c r="R76" s="49">
        <f>+'Ark1'!AB4486</f>
        <v>4.7143756344633632</v>
      </c>
      <c r="S76" s="65">
        <f>+'Ark1'!AC4486</f>
        <v>-53.552441433779528</v>
      </c>
      <c r="T76" s="65">
        <f t="shared" si="10"/>
        <v>11.679492039423806</v>
      </c>
      <c r="U76" s="39"/>
      <c r="V76" s="4"/>
      <c r="W76" s="11"/>
      <c r="X76" s="3"/>
      <c r="Y76" s="5"/>
      <c r="Z76" s="5"/>
      <c r="AA76"/>
      <c r="AB76"/>
      <c r="AC76"/>
      <c r="AD76"/>
      <c r="AE76"/>
    </row>
    <row r="77" spans="1:31" ht="15.6">
      <c r="A77" s="39"/>
      <c r="B77">
        <f>+'Ark1'!C4487</f>
        <v>2005</v>
      </c>
      <c r="C77">
        <f>+'Ark1'!K4487</f>
        <v>2</v>
      </c>
      <c r="D77" s="48" t="str">
        <f>VLOOKUP(C77,RNR!$G$16:$H$18,2)</f>
        <v>Med baklabb</v>
      </c>
      <c r="E77" s="9">
        <f>+'Ark1'!Q4487</f>
        <v>668</v>
      </c>
      <c r="F77" s="9"/>
      <c r="G77" s="222">
        <f>+'Ark1'!R4487</f>
        <v>2964</v>
      </c>
      <c r="I77" s="222">
        <f>+'Ark1'!S4487</f>
        <v>2964</v>
      </c>
      <c r="J77" s="96">
        <f>+'Ark1'!T4487</f>
        <v>16.133026711480628</v>
      </c>
      <c r="K77" s="96">
        <f>+'Ark1'!U4487</f>
        <v>13.549143901558859</v>
      </c>
      <c r="L77" s="1">
        <f>+'Ark1'!V4487</f>
        <v>13.941295546558703</v>
      </c>
      <c r="M77" s="1">
        <f>+'Ark1'!W4487</f>
        <v>56.909244264507421</v>
      </c>
      <c r="N77" s="9"/>
      <c r="O77" s="96">
        <f>+'Ark1'!Y4487</f>
        <v>119.85273279352236</v>
      </c>
      <c r="P77" s="96">
        <f>+'Ark1'!Z4487</f>
        <v>119.85273279352236</v>
      </c>
      <c r="Q77" s="96">
        <f>+'Ark1'!AA4487</f>
        <v>14.744274350914964</v>
      </c>
      <c r="R77" s="1">
        <f>+'Ark1'!AB4487</f>
        <v>3.6219168426538033</v>
      </c>
      <c r="S77" s="9">
        <f>+'Ark1'!AC4487</f>
        <v>-34.729743661671179</v>
      </c>
      <c r="T77" s="9">
        <f t="shared" si="10"/>
        <v>4.4371257485029938</v>
      </c>
      <c r="U77" s="39"/>
      <c r="V77" s="4"/>
      <c r="W77" s="11"/>
      <c r="X77" s="3"/>
      <c r="Y77" s="5"/>
      <c r="Z77" s="5"/>
      <c r="AA77"/>
      <c r="AB77"/>
      <c r="AC77"/>
      <c r="AD77"/>
      <c r="AE77"/>
    </row>
    <row r="78" spans="1:31" ht="15.6">
      <c r="A78" s="39"/>
      <c r="B78">
        <f>+'Ark1'!C4488</f>
        <v>2005</v>
      </c>
      <c r="C78">
        <f>+'Ark1'!K4488</f>
        <v>4</v>
      </c>
      <c r="D78" s="48" t="str">
        <f>VLOOKUP(C78,RNR!$G$16:$H$18,2)</f>
        <v>Økologisk</v>
      </c>
      <c r="E78" s="9">
        <f>+'Ark1'!Q4488</f>
        <v>3</v>
      </c>
      <c r="F78" s="9"/>
      <c r="G78" s="222">
        <f>+'Ark1'!R4488</f>
        <v>3</v>
      </c>
      <c r="I78" s="222">
        <f>+'Ark1'!S4488</f>
        <v>1</v>
      </c>
      <c r="J78" s="96">
        <f>+'Ark1'!T4488</f>
        <v>1.6328974404332619E-2</v>
      </c>
      <c r="K78" s="96">
        <f>+'Ark1'!U4488</f>
        <v>6.7623002637525647E-3</v>
      </c>
      <c r="L78" s="1">
        <f>+'Ark1'!V4488</f>
        <v>68.666666666666686</v>
      </c>
      <c r="M78" s="1">
        <f>+'Ark1'!W4488</f>
        <v>48</v>
      </c>
      <c r="N78" s="9"/>
      <c r="O78" s="96">
        <f>+'Ark1'!Y4488</f>
        <v>59.1</v>
      </c>
      <c r="P78" s="96">
        <f>+'Ark1'!Z4488</f>
        <v>177.3</v>
      </c>
      <c r="Q78" s="96">
        <f>+'Ark1'!AA4488</f>
        <v>0</v>
      </c>
      <c r="R78" s="1">
        <f>+'Ark1'!AB4488</f>
        <v>0</v>
      </c>
      <c r="S78" s="9">
        <f>+'Ark1'!AC4488</f>
        <v>0</v>
      </c>
      <c r="T78" s="9">
        <f t="shared" si="10"/>
        <v>1</v>
      </c>
      <c r="U78" s="39"/>
      <c r="V78" s="4"/>
      <c r="W78" s="11"/>
      <c r="X78" s="3"/>
      <c r="Y78" s="5"/>
      <c r="Z78" s="5"/>
      <c r="AA78"/>
      <c r="AB78"/>
      <c r="AC78"/>
      <c r="AD78"/>
      <c r="AE78"/>
    </row>
    <row r="79" spans="1:31" ht="15.6">
      <c r="A79" s="39"/>
      <c r="B79">
        <f>+'Ark1'!C4489</f>
        <v>2004</v>
      </c>
      <c r="C79">
        <f>+'Ark1'!K4489</f>
        <v>0</v>
      </c>
      <c r="D79" s="48" t="str">
        <f>VLOOKUP(C79,RNR!$G$16:$H$18,2)</f>
        <v>Ordinær</v>
      </c>
      <c r="E79" s="9">
        <f>+'Ark1'!Q4489</f>
        <v>1242</v>
      </c>
      <c r="F79" s="9"/>
      <c r="G79" s="222">
        <f>+'Ark1'!R4489</f>
        <v>12605</v>
      </c>
      <c r="I79" s="222">
        <f>+'Ark1'!S4489</f>
        <v>12448</v>
      </c>
      <c r="J79" s="96">
        <f>+'Ark1'!T4489</f>
        <v>77.416779265446522</v>
      </c>
      <c r="K79" s="96">
        <f>+'Ark1'!U4489</f>
        <v>80.987845368195977</v>
      </c>
      <c r="L79" s="1">
        <f>+'Ark1'!V4489</f>
        <v>14.032923443078149</v>
      </c>
      <c r="M79" s="1">
        <f>+'Ark1'!W4489</f>
        <v>56.208547557840625</v>
      </c>
      <c r="N79" s="9"/>
      <c r="O79" s="96">
        <f>+'Ark1'!Y4489</f>
        <v>149.65259817532723</v>
      </c>
      <c r="P79" s="96">
        <f>+'Ark1'!Z4489</f>
        <v>151.5400867609255</v>
      </c>
      <c r="Q79" s="96">
        <f>+'Ark1'!AA4489</f>
        <v>31.51503820543746</v>
      </c>
      <c r="R79" s="1">
        <f>+'Ark1'!AB4489</f>
        <v>4.7030951847849121</v>
      </c>
      <c r="S79" s="9">
        <f>+'Ark1'!AC4489</f>
        <v>-54.805157362541642</v>
      </c>
      <c r="T79" s="9">
        <f t="shared" si="10"/>
        <v>10.148953301127214</v>
      </c>
      <c r="U79" s="39"/>
      <c r="V79" s="4"/>
      <c r="W79" s="11"/>
      <c r="X79" s="3"/>
      <c r="Y79" s="5"/>
      <c r="Z79" s="5"/>
      <c r="AA79"/>
      <c r="AB79"/>
      <c r="AC79"/>
      <c r="AD79"/>
      <c r="AE79"/>
    </row>
    <row r="80" spans="1:31" ht="15.6">
      <c r="A80" s="39"/>
      <c r="B80" s="39"/>
      <c r="C80" s="39"/>
      <c r="D80" s="39"/>
      <c r="E80" s="39"/>
      <c r="F80" s="39"/>
      <c r="G80" s="259"/>
      <c r="H80" s="259"/>
      <c r="I80" s="259"/>
      <c r="J80" s="100"/>
      <c r="K80" s="100"/>
      <c r="L80" s="39"/>
      <c r="M80" s="39"/>
      <c r="N80" s="39"/>
      <c r="O80" s="100"/>
      <c r="P80" s="100"/>
      <c r="Q80" s="100"/>
      <c r="R80" s="39"/>
      <c r="S80" s="64"/>
      <c r="T80" s="64"/>
      <c r="U80" s="39"/>
      <c r="V80" s="11"/>
      <c r="W80" s="11"/>
      <c r="X80" s="3"/>
      <c r="Y80"/>
      <c r="Z80" s="5"/>
      <c r="AA80"/>
      <c r="AB80"/>
      <c r="AC80"/>
      <c r="AD80"/>
      <c r="AE80"/>
    </row>
    <row r="81" spans="1:37">
      <c r="A81" s="39"/>
      <c r="B81" s="39"/>
      <c r="C81" s="39"/>
      <c r="D81" s="39"/>
      <c r="E81" s="39"/>
      <c r="F81" s="39"/>
      <c r="G81" s="259"/>
      <c r="H81" s="259"/>
      <c r="I81" s="259"/>
      <c r="J81" s="100"/>
      <c r="K81" s="100"/>
      <c r="L81" s="39"/>
      <c r="M81" s="39"/>
      <c r="N81" s="39"/>
      <c r="O81" s="100"/>
      <c r="P81" s="100"/>
      <c r="Q81" s="100"/>
      <c r="R81" s="39"/>
      <c r="S81" s="64"/>
      <c r="T81" s="64"/>
      <c r="U81" s="39"/>
      <c r="V81" s="11"/>
      <c r="W81" s="11"/>
      <c r="X81" s="3"/>
      <c r="Y81"/>
      <c r="Z81"/>
      <c r="AA81"/>
      <c r="AB81"/>
      <c r="AC81"/>
      <c r="AD81"/>
      <c r="AE81"/>
    </row>
    <row r="82" spans="1:37" ht="15.6">
      <c r="J82" s="52"/>
      <c r="X82" s="3"/>
      <c r="AG82" s="11"/>
      <c r="AH82" s="11"/>
      <c r="AK82" s="5"/>
    </row>
    <row r="83" spans="1:37">
      <c r="J83" s="52"/>
      <c r="X83" s="3"/>
      <c r="AG83" s="11"/>
      <c r="AH83" s="11"/>
    </row>
    <row r="84" spans="1:37">
      <c r="J84" s="52"/>
      <c r="X84" s="3"/>
      <c r="AG84" s="11"/>
      <c r="AH84" s="11"/>
    </row>
    <row r="85" spans="1:37" ht="15.6">
      <c r="J85" s="52"/>
      <c r="U85" s="77"/>
      <c r="V85" s="53"/>
      <c r="X85" s="3"/>
      <c r="AG85" s="11"/>
      <c r="AH85" s="11"/>
      <c r="AK85" s="2"/>
    </row>
    <row r="86" spans="1:37">
      <c r="J86" s="52"/>
      <c r="U86" s="77"/>
      <c r="V86" s="53"/>
      <c r="X86" s="3"/>
      <c r="AG86" s="11"/>
      <c r="AH86" s="11"/>
      <c r="AK86" s="4"/>
    </row>
    <row r="87" spans="1:37" ht="15.6">
      <c r="J87" s="52"/>
      <c r="U87" s="77"/>
      <c r="V87" s="53"/>
      <c r="X87" s="3"/>
      <c r="AG87" s="11"/>
      <c r="AH87" s="11"/>
      <c r="AK87" s="5"/>
    </row>
    <row r="88" spans="1:37" ht="15.6">
      <c r="J88" s="52"/>
      <c r="U88" s="77"/>
      <c r="V88" s="53"/>
      <c r="X88" s="3"/>
      <c r="AG88" s="11"/>
      <c r="AH88" s="11"/>
      <c r="AK88" s="5"/>
    </row>
    <row r="89" spans="1:37" ht="15.6">
      <c r="J89" s="52"/>
      <c r="U89" s="77"/>
      <c r="V89" s="53"/>
      <c r="X89" s="3"/>
      <c r="AG89" s="11"/>
      <c r="AH89" s="11"/>
      <c r="AK89" s="5"/>
    </row>
    <row r="90" spans="1:37" ht="15.6">
      <c r="J90" s="52"/>
      <c r="U90" s="77"/>
      <c r="V90" s="53"/>
      <c r="X90" s="3"/>
      <c r="AG90" s="11"/>
      <c r="AH90" s="11"/>
      <c r="AK90" s="5"/>
    </row>
    <row r="91" spans="1:37" ht="15.6">
      <c r="J91" s="52"/>
      <c r="U91" s="77"/>
      <c r="V91" s="53"/>
      <c r="X91" s="3"/>
      <c r="AG91" s="11"/>
      <c r="AH91" s="11"/>
      <c r="AK91" s="5"/>
    </row>
    <row r="92" spans="1:37" ht="15.6">
      <c r="J92" s="52"/>
      <c r="U92" s="77"/>
      <c r="V92" s="53"/>
      <c r="X92" s="3"/>
      <c r="AG92" s="11"/>
      <c r="AH92" s="11"/>
      <c r="AK92" s="5"/>
    </row>
    <row r="93" spans="1:37" ht="15.6">
      <c r="J93" s="52"/>
      <c r="U93" s="77"/>
      <c r="V93" s="53"/>
      <c r="X93" s="3"/>
      <c r="AG93" s="11"/>
      <c r="AH93" s="11"/>
      <c r="AK93" s="5"/>
    </row>
    <row r="94" spans="1:37" ht="15.6">
      <c r="J94" s="52"/>
      <c r="U94" s="77"/>
      <c r="V94" s="53"/>
      <c r="X94" s="3"/>
      <c r="AG94" s="11"/>
      <c r="AH94" s="11"/>
      <c r="AK94" s="5"/>
    </row>
    <row r="95" spans="1:37" ht="15.6">
      <c r="J95" s="52"/>
      <c r="U95" s="77"/>
      <c r="V95" s="53"/>
      <c r="X95" s="3"/>
      <c r="AG95" s="11"/>
      <c r="AH95" s="11"/>
      <c r="AK95" s="5"/>
    </row>
    <row r="96" spans="1:37" ht="15.6">
      <c r="J96" s="52"/>
      <c r="U96" s="77"/>
      <c r="V96" s="53"/>
      <c r="X96" s="3"/>
      <c r="AG96" s="11"/>
      <c r="AH96" s="11"/>
      <c r="AK96" s="5"/>
    </row>
    <row r="97" spans="10:37" ht="15.6">
      <c r="J97" s="52"/>
      <c r="U97" s="77"/>
      <c r="V97" s="53"/>
      <c r="X97" s="3"/>
      <c r="AG97" s="11"/>
      <c r="AH97" s="11"/>
      <c r="AK97" s="5"/>
    </row>
    <row r="98" spans="10:37" ht="15.6">
      <c r="J98" s="52"/>
      <c r="U98" s="77"/>
      <c r="V98" s="53"/>
      <c r="X98" s="3"/>
      <c r="AG98" s="11"/>
      <c r="AH98" s="11"/>
      <c r="AK98" s="5"/>
    </row>
    <row r="99" spans="10:37" ht="15.6">
      <c r="J99" s="52"/>
      <c r="U99" s="77"/>
      <c r="V99" s="53"/>
      <c r="X99" s="3"/>
      <c r="AG99" s="11"/>
      <c r="AH99" s="11"/>
      <c r="AK99" s="5"/>
    </row>
    <row r="100" spans="10:37" ht="15.6">
      <c r="J100" s="52"/>
      <c r="U100" s="77"/>
      <c r="V100" s="53"/>
      <c r="X100" s="3"/>
      <c r="AG100" s="11"/>
      <c r="AH100" s="11"/>
      <c r="AK100" s="5"/>
    </row>
    <row r="101" spans="10:37" ht="15.6">
      <c r="J101" s="52"/>
      <c r="U101" s="77"/>
      <c r="V101" s="53"/>
      <c r="X101" s="3"/>
      <c r="AG101" s="11"/>
      <c r="AH101" s="11"/>
      <c r="AK101" s="5"/>
    </row>
    <row r="102" spans="10:37" ht="15.6">
      <c r="J102" s="52"/>
      <c r="U102" s="77"/>
      <c r="V102" s="53"/>
      <c r="X102" s="3"/>
      <c r="AG102" s="11"/>
      <c r="AH102" s="11"/>
      <c r="AK102" s="5"/>
    </row>
    <row r="103" spans="10:37" ht="15.6">
      <c r="J103" s="52"/>
      <c r="U103" s="77"/>
      <c r="V103" s="53"/>
      <c r="X103" s="3"/>
      <c r="AG103" s="11"/>
      <c r="AH103" s="11"/>
      <c r="AK103" s="5"/>
    </row>
    <row r="104" spans="10:37">
      <c r="J104" s="52"/>
      <c r="U104" s="77"/>
      <c r="V104" s="53"/>
      <c r="X104" s="3"/>
      <c r="AG104" s="11"/>
      <c r="AH104" s="11"/>
    </row>
    <row r="105" spans="10:37" ht="15.6">
      <c r="J105" s="52"/>
      <c r="U105" s="77"/>
      <c r="V105" s="53"/>
      <c r="X105" s="3"/>
      <c r="AG105" s="11"/>
      <c r="AH105" s="11"/>
      <c r="AK105" s="5"/>
    </row>
    <row r="106" spans="10:37">
      <c r="J106" s="52"/>
      <c r="U106" s="77"/>
      <c r="V106" s="53"/>
      <c r="X106" s="3"/>
      <c r="AG106" s="11"/>
      <c r="AH106" s="11"/>
    </row>
    <row r="107" spans="10:37">
      <c r="J107" s="52"/>
      <c r="U107" s="77"/>
      <c r="V107" s="53"/>
      <c r="X107" s="3"/>
      <c r="AG107" s="11"/>
      <c r="AH107" s="11"/>
    </row>
    <row r="108" spans="10:37">
      <c r="J108" s="52"/>
      <c r="U108" s="77"/>
      <c r="V108" s="53"/>
      <c r="X108" s="3"/>
      <c r="AG108" s="11"/>
      <c r="AH108" s="11"/>
    </row>
    <row r="109" spans="10:37">
      <c r="X109" s="3"/>
      <c r="AG109" s="11"/>
      <c r="AH109" s="11"/>
    </row>
    <row r="110" spans="10:37">
      <c r="X110" s="3"/>
      <c r="AG110" s="11"/>
      <c r="AH110" s="11"/>
    </row>
    <row r="111" spans="10:37">
      <c r="J111" s="52"/>
      <c r="U111" s="77"/>
      <c r="V111" s="53"/>
      <c r="X111" s="3"/>
      <c r="AG111" s="11"/>
      <c r="AH111" s="11"/>
    </row>
    <row r="112" spans="10:37">
      <c r="J112" s="52"/>
      <c r="U112" s="77"/>
      <c r="V112" s="53"/>
      <c r="X112" s="3"/>
      <c r="AG112" s="11"/>
      <c r="AH112" s="11"/>
    </row>
    <row r="113" spans="10:34">
      <c r="J113" s="52"/>
      <c r="U113" s="77"/>
      <c r="V113" s="53"/>
      <c r="X113" s="3"/>
      <c r="AG113" s="11"/>
      <c r="AH113" s="11"/>
    </row>
    <row r="114" spans="10:34">
      <c r="J114" s="52"/>
      <c r="U114" s="77"/>
      <c r="V114" s="53"/>
      <c r="X114" s="3"/>
      <c r="AG114" s="11"/>
      <c r="AH114" s="11"/>
    </row>
    <row r="115" spans="10:34">
      <c r="J115" s="52"/>
      <c r="U115" s="77"/>
      <c r="V115" s="53"/>
      <c r="X115" s="3"/>
      <c r="AG115" s="11"/>
      <c r="AH115" s="11"/>
    </row>
    <row r="116" spans="10:34">
      <c r="J116" s="52"/>
      <c r="U116" s="77"/>
      <c r="V116" s="53"/>
      <c r="X116" s="3"/>
      <c r="AG116" s="11"/>
      <c r="AH116" s="11"/>
    </row>
    <row r="117" spans="10:34">
      <c r="J117" s="52"/>
      <c r="U117" s="77"/>
      <c r="V117" s="53"/>
      <c r="X117" s="3"/>
      <c r="AG117" s="11"/>
      <c r="AH117" s="11"/>
    </row>
    <row r="118" spans="10:34">
      <c r="J118" s="52"/>
      <c r="U118" s="77"/>
      <c r="V118" s="53"/>
      <c r="X118" s="3"/>
      <c r="AG118" s="11"/>
      <c r="AH118" s="11"/>
    </row>
    <row r="119" spans="10:34">
      <c r="J119" s="52"/>
      <c r="U119" s="77"/>
      <c r="V119" s="53"/>
      <c r="X119" s="3"/>
      <c r="AG119" s="11"/>
      <c r="AH119" s="11"/>
    </row>
    <row r="120" spans="10:34">
      <c r="J120" s="52"/>
      <c r="U120" s="77"/>
      <c r="V120" s="53"/>
      <c r="X120" s="3"/>
      <c r="AG120" s="11"/>
      <c r="AH120" s="11"/>
    </row>
    <row r="121" spans="10:34">
      <c r="J121" s="52"/>
      <c r="U121" s="77"/>
      <c r="V121" s="53"/>
      <c r="X121" s="3"/>
      <c r="AG121" s="11"/>
      <c r="AH121" s="11"/>
    </row>
    <row r="122" spans="10:34">
      <c r="J122" s="52"/>
      <c r="U122" s="77"/>
      <c r="V122" s="53"/>
      <c r="X122" s="3"/>
      <c r="AG122" s="11"/>
      <c r="AH122" s="11"/>
    </row>
    <row r="123" spans="10:34">
      <c r="J123" s="52"/>
      <c r="U123" s="77"/>
      <c r="V123" s="53"/>
      <c r="X123" s="3"/>
      <c r="AG123" s="11"/>
      <c r="AH123" s="11"/>
    </row>
    <row r="124" spans="10:34">
      <c r="J124" s="52"/>
      <c r="U124" s="77"/>
      <c r="V124" s="53"/>
      <c r="X124" s="3"/>
      <c r="AG124" s="11"/>
      <c r="AH124" s="11"/>
    </row>
    <row r="125" spans="10:34">
      <c r="J125" s="52"/>
      <c r="U125" s="77"/>
      <c r="V125" s="53"/>
      <c r="X125" s="3"/>
      <c r="AG125" s="11"/>
      <c r="AH125" s="11"/>
    </row>
    <row r="126" spans="10:34">
      <c r="J126" s="52"/>
      <c r="U126" s="77"/>
      <c r="V126" s="53"/>
      <c r="X126" s="3"/>
      <c r="AG126" s="11"/>
      <c r="AH126" s="11"/>
    </row>
    <row r="127" spans="10:34">
      <c r="J127" s="52"/>
      <c r="U127" s="77"/>
      <c r="V127" s="53"/>
      <c r="X127" s="3"/>
    </row>
    <row r="128" spans="10:34">
      <c r="J128" s="52"/>
      <c r="U128" s="77"/>
      <c r="V128" s="53"/>
      <c r="X128" s="3"/>
    </row>
    <row r="129" spans="10:32">
      <c r="J129" s="52"/>
      <c r="U129" s="77"/>
      <c r="V129" s="53"/>
      <c r="X129" s="3"/>
    </row>
    <row r="130" spans="10:32">
      <c r="J130" s="52"/>
      <c r="U130" s="77"/>
      <c r="V130" s="53"/>
      <c r="X130" s="3"/>
    </row>
    <row r="131" spans="10:32">
      <c r="J131" s="52"/>
      <c r="U131" s="77"/>
      <c r="V131" s="53"/>
      <c r="X131" s="3"/>
    </row>
    <row r="132" spans="10:32">
      <c r="J132" s="52"/>
      <c r="U132" s="77"/>
      <c r="V132" s="53"/>
      <c r="X132" s="3"/>
    </row>
    <row r="133" spans="10:32">
      <c r="J133" s="52"/>
      <c r="U133" s="77"/>
      <c r="V133" s="53"/>
      <c r="X133" s="3"/>
    </row>
    <row r="134" spans="10:32">
      <c r="J134" s="52"/>
      <c r="U134" s="77"/>
      <c r="V134" s="53"/>
      <c r="X134" s="3"/>
    </row>
    <row r="135" spans="10:32">
      <c r="J135" s="52"/>
      <c r="Q135" s="152"/>
      <c r="U135" s="77"/>
      <c r="V135" s="53"/>
      <c r="X135" s="3"/>
    </row>
    <row r="136" spans="10:32">
      <c r="J136" s="52"/>
      <c r="Q136" s="152"/>
      <c r="U136" s="77"/>
      <c r="V136" s="53"/>
      <c r="X136" s="3"/>
      <c r="AF136" s="12"/>
    </row>
    <row r="137" spans="10:32">
      <c r="J137" s="52"/>
      <c r="Q137" s="152"/>
      <c r="U137" s="77"/>
      <c r="V137" s="53"/>
      <c r="X137" s="3"/>
      <c r="AF137" s="12"/>
    </row>
    <row r="138" spans="10:32">
      <c r="J138" s="52"/>
      <c r="Q138" s="152"/>
      <c r="U138" s="77"/>
      <c r="V138" s="53"/>
      <c r="X138" s="3"/>
      <c r="AF138" s="12"/>
    </row>
    <row r="139" spans="10:32">
      <c r="J139" s="52"/>
      <c r="Q139" s="152"/>
      <c r="U139" s="77"/>
      <c r="V139" s="53"/>
      <c r="X139" s="3"/>
      <c r="AF139" s="12"/>
    </row>
    <row r="140" spans="10:32">
      <c r="J140" s="52"/>
      <c r="Q140" s="152"/>
      <c r="U140" s="77"/>
      <c r="V140" s="53"/>
      <c r="X140" s="3"/>
      <c r="AF140" s="12"/>
    </row>
    <row r="141" spans="10:32">
      <c r="J141" s="52"/>
      <c r="Q141" s="152"/>
      <c r="U141" s="77"/>
      <c r="V141" s="53"/>
      <c r="X141" s="3"/>
      <c r="AF141" s="12"/>
    </row>
    <row r="142" spans="10:32">
      <c r="J142" s="52"/>
      <c r="Q142" s="152"/>
      <c r="U142" s="77"/>
      <c r="V142" s="53"/>
      <c r="X142" s="3"/>
      <c r="AF142" s="12"/>
    </row>
    <row r="143" spans="10:32">
      <c r="J143" s="52"/>
      <c r="Q143" s="152"/>
      <c r="U143" s="77"/>
      <c r="V143" s="53"/>
      <c r="X143" s="3"/>
      <c r="AF143" s="12"/>
    </row>
    <row r="144" spans="10:32">
      <c r="J144" s="52"/>
      <c r="Q144" s="152"/>
      <c r="U144" s="77"/>
      <c r="V144" s="53"/>
      <c r="X144" s="3"/>
      <c r="AF144" s="12"/>
    </row>
    <row r="145" spans="10:32">
      <c r="J145" s="52"/>
      <c r="Q145" s="152"/>
      <c r="U145" s="77"/>
      <c r="V145" s="53"/>
      <c r="X145" s="3"/>
      <c r="AF145" s="12"/>
    </row>
    <row r="146" spans="10:32">
      <c r="J146" s="52"/>
      <c r="Q146" s="152"/>
      <c r="U146" s="77"/>
      <c r="V146" s="53"/>
      <c r="X146" s="3"/>
      <c r="AF146" s="12"/>
    </row>
    <row r="147" spans="10:32">
      <c r="J147" s="52"/>
      <c r="Q147" s="152"/>
      <c r="U147" s="77"/>
      <c r="V147" s="53"/>
      <c r="X147" s="3"/>
      <c r="AF147" s="12"/>
    </row>
    <row r="148" spans="10:32">
      <c r="J148" s="52"/>
      <c r="Q148" s="152"/>
      <c r="U148" s="77"/>
      <c r="V148" s="53"/>
      <c r="X148" s="3"/>
      <c r="AF148" s="12"/>
    </row>
    <row r="149" spans="10:32">
      <c r="J149" s="52"/>
      <c r="Q149" s="152"/>
      <c r="U149" s="77"/>
      <c r="V149" s="53"/>
      <c r="X149" s="3"/>
      <c r="AF149" s="12"/>
    </row>
    <row r="150" spans="10:32">
      <c r="J150" s="52"/>
      <c r="Q150" s="152"/>
      <c r="U150" s="77"/>
      <c r="V150" s="53"/>
      <c r="X150" s="3"/>
      <c r="AF150" s="12"/>
    </row>
    <row r="151" spans="10:32">
      <c r="J151" s="52"/>
      <c r="Q151" s="152"/>
      <c r="U151" s="77"/>
      <c r="V151" s="53"/>
      <c r="X151" s="3"/>
      <c r="AF151" s="12"/>
    </row>
    <row r="152" spans="10:32">
      <c r="J152" s="52"/>
      <c r="Q152" s="152"/>
      <c r="U152" s="77"/>
      <c r="V152" s="53"/>
      <c r="X152" s="3"/>
      <c r="AF152" s="12"/>
    </row>
    <row r="153" spans="10:32">
      <c r="J153" s="52"/>
      <c r="Q153" s="152"/>
      <c r="U153" s="77"/>
      <c r="V153" s="53"/>
      <c r="X153" s="3"/>
      <c r="AF153" s="12"/>
    </row>
    <row r="154" spans="10:32">
      <c r="J154" s="52"/>
      <c r="Q154" s="152"/>
      <c r="U154" s="77"/>
      <c r="V154" s="53"/>
      <c r="X154" s="3"/>
      <c r="AF154" s="12"/>
    </row>
    <row r="155" spans="10:32">
      <c r="J155" s="52"/>
      <c r="Q155" s="152"/>
      <c r="U155" s="77"/>
      <c r="V155" s="53"/>
      <c r="X155" s="3"/>
      <c r="AF155" s="12"/>
    </row>
    <row r="156" spans="10:32">
      <c r="J156" s="52"/>
      <c r="Q156" s="152"/>
      <c r="U156" s="77"/>
      <c r="V156" s="53"/>
      <c r="X156" s="3"/>
      <c r="AF156" s="12"/>
    </row>
    <row r="157" spans="10:32">
      <c r="J157" s="52"/>
      <c r="Q157" s="152"/>
      <c r="U157" s="77"/>
      <c r="V157" s="53"/>
      <c r="X157" s="3"/>
      <c r="AF157" s="12"/>
    </row>
    <row r="158" spans="10:32">
      <c r="J158" s="52"/>
      <c r="Q158" s="152"/>
      <c r="U158" s="77"/>
      <c r="V158" s="53"/>
      <c r="X158" s="3"/>
      <c r="AF158" s="12"/>
    </row>
    <row r="159" spans="10:32">
      <c r="J159" s="52"/>
      <c r="Q159" s="152"/>
      <c r="U159" s="77"/>
      <c r="V159" s="53"/>
      <c r="X159" s="3"/>
      <c r="AF159" s="12"/>
    </row>
    <row r="160" spans="10:32">
      <c r="J160" s="52"/>
      <c r="Q160" s="152"/>
      <c r="U160" s="77"/>
      <c r="V160" s="53"/>
      <c r="X160" s="3"/>
      <c r="AF160" s="12"/>
    </row>
    <row r="161" spans="10:32">
      <c r="J161" s="52"/>
      <c r="Q161" s="152"/>
      <c r="U161" s="77"/>
      <c r="V161" s="53"/>
      <c r="X161" s="3"/>
      <c r="AF161" s="12"/>
    </row>
    <row r="162" spans="10:32">
      <c r="J162" s="52"/>
      <c r="Q162" s="152"/>
      <c r="U162" s="77"/>
      <c r="V162" s="53"/>
      <c r="X162" s="3"/>
      <c r="AF162" s="12"/>
    </row>
    <row r="163" spans="10:32">
      <c r="J163" s="52"/>
      <c r="Q163" s="152"/>
      <c r="U163" s="77"/>
      <c r="V163" s="53"/>
      <c r="X163" s="3"/>
      <c r="AF163" s="12"/>
    </row>
    <row r="164" spans="10:32">
      <c r="J164" s="52"/>
      <c r="Q164" s="152"/>
      <c r="U164" s="77"/>
      <c r="V164" s="53"/>
      <c r="X164" s="3"/>
      <c r="AF164" s="12"/>
    </row>
    <row r="165" spans="10:32">
      <c r="J165" s="52"/>
      <c r="Q165" s="152"/>
      <c r="U165" s="77"/>
      <c r="V165" s="53"/>
      <c r="X165" s="3"/>
      <c r="AF165" s="12"/>
    </row>
    <row r="166" spans="10:32">
      <c r="J166" s="52"/>
      <c r="Q166" s="152"/>
      <c r="U166" s="77"/>
      <c r="V166" s="53"/>
      <c r="X166" s="3"/>
      <c r="AF166" s="12"/>
    </row>
    <row r="167" spans="10:32">
      <c r="J167" s="52"/>
      <c r="Q167" s="152"/>
      <c r="U167" s="77"/>
      <c r="V167" s="53"/>
      <c r="X167" s="3"/>
      <c r="AF167" s="12"/>
    </row>
    <row r="168" spans="10:32">
      <c r="J168" s="52"/>
      <c r="Q168" s="152"/>
      <c r="U168" s="77"/>
      <c r="V168" s="53"/>
      <c r="X168" s="3"/>
      <c r="AF168" s="12"/>
    </row>
    <row r="169" spans="10:32">
      <c r="J169" s="52"/>
      <c r="Q169" s="152"/>
      <c r="U169" s="77"/>
      <c r="V169" s="53"/>
      <c r="X169" s="3"/>
      <c r="AF169" s="12"/>
    </row>
    <row r="170" spans="10:32">
      <c r="J170" s="52"/>
      <c r="Q170" s="152"/>
      <c r="U170" s="77"/>
      <c r="V170" s="53"/>
      <c r="X170" s="3"/>
      <c r="AF170" s="12"/>
    </row>
    <row r="171" spans="10:32">
      <c r="J171" s="52"/>
      <c r="Q171" s="152"/>
      <c r="U171" s="77"/>
      <c r="V171" s="53"/>
      <c r="X171" s="3"/>
      <c r="AF171" s="12"/>
    </row>
    <row r="172" spans="10:32">
      <c r="J172" s="152"/>
      <c r="K172" s="152"/>
      <c r="Q172" s="152"/>
      <c r="R172" s="12"/>
      <c r="S172" s="66"/>
      <c r="T172" s="66"/>
      <c r="U172" s="66"/>
      <c r="V172" s="79"/>
      <c r="W172" s="79"/>
      <c r="X172" s="3"/>
      <c r="Y172" s="79"/>
      <c r="Z172" s="79"/>
      <c r="AA172" s="79"/>
      <c r="AB172" s="79"/>
      <c r="AC172" s="79"/>
      <c r="AD172" s="79"/>
      <c r="AE172" s="79"/>
      <c r="AF172" s="12"/>
    </row>
    <row r="173" spans="10:32">
      <c r="J173" s="152"/>
      <c r="K173" s="152"/>
      <c r="Q173" s="152"/>
      <c r="R173" s="12"/>
      <c r="S173" s="66"/>
      <c r="T173" s="66"/>
      <c r="U173" s="66"/>
      <c r="V173" s="79"/>
      <c r="W173" s="79"/>
      <c r="X173" s="3"/>
      <c r="Y173" s="79"/>
      <c r="Z173" s="79"/>
      <c r="AA173" s="79"/>
      <c r="AB173" s="79"/>
      <c r="AC173" s="79"/>
      <c r="AD173" s="79"/>
      <c r="AE173" s="79"/>
      <c r="AF173" s="12"/>
    </row>
    <row r="174" spans="10:32">
      <c r="J174" s="152"/>
      <c r="K174" s="152"/>
      <c r="Q174" s="152"/>
      <c r="R174" s="12"/>
      <c r="S174" s="66"/>
      <c r="T174" s="66"/>
      <c r="U174" s="66"/>
      <c r="V174" s="79"/>
      <c r="W174" s="79"/>
      <c r="X174" s="3"/>
      <c r="Y174" s="79"/>
      <c r="Z174" s="79"/>
      <c r="AA174" s="79"/>
      <c r="AB174" s="79"/>
      <c r="AC174" s="79"/>
      <c r="AD174" s="79"/>
      <c r="AE174" s="79"/>
      <c r="AF174" s="12"/>
    </row>
    <row r="175" spans="10:32">
      <c r="J175" s="152"/>
      <c r="K175" s="152"/>
      <c r="Q175" s="152"/>
      <c r="R175" s="12"/>
      <c r="S175" s="66"/>
      <c r="T175" s="66"/>
      <c r="U175" s="66"/>
      <c r="V175" s="79"/>
      <c r="W175" s="79"/>
      <c r="X175" s="3"/>
      <c r="Y175" s="79"/>
      <c r="Z175" s="79"/>
      <c r="AA175" s="79"/>
      <c r="AB175" s="79"/>
      <c r="AC175" s="79"/>
      <c r="AD175" s="79"/>
      <c r="AE175" s="79"/>
      <c r="AF175" s="12"/>
    </row>
    <row r="176" spans="10:32">
      <c r="J176" s="152"/>
      <c r="K176" s="152"/>
      <c r="Q176" s="152"/>
      <c r="R176" s="12"/>
      <c r="S176" s="66"/>
      <c r="T176" s="66"/>
      <c r="U176" s="66"/>
      <c r="V176" s="79"/>
      <c r="W176" s="79"/>
      <c r="X176" s="3"/>
      <c r="Y176" s="79"/>
      <c r="Z176" s="79"/>
      <c r="AA176" s="79"/>
      <c r="AB176" s="79"/>
      <c r="AC176" s="79"/>
      <c r="AD176" s="79"/>
      <c r="AE176" s="79"/>
      <c r="AF176" s="12"/>
    </row>
    <row r="177" spans="9:32">
      <c r="J177" s="152"/>
      <c r="K177" s="152"/>
      <c r="Q177" s="152"/>
      <c r="R177" s="12"/>
      <c r="S177" s="66"/>
      <c r="T177" s="66"/>
      <c r="U177" s="66"/>
      <c r="V177" s="79"/>
      <c r="W177" s="79"/>
      <c r="X177" s="3"/>
      <c r="Y177" s="79"/>
      <c r="Z177" s="79"/>
      <c r="AA177" s="79"/>
      <c r="AB177" s="79"/>
      <c r="AC177" s="79"/>
      <c r="AD177" s="79"/>
      <c r="AE177" s="79"/>
      <c r="AF177" s="12"/>
    </row>
    <row r="178" spans="9:32">
      <c r="J178" s="152"/>
      <c r="K178" s="152"/>
      <c r="Q178" s="152"/>
      <c r="R178" s="12"/>
      <c r="S178" s="66"/>
      <c r="T178" s="66"/>
      <c r="U178" s="66"/>
      <c r="V178" s="79"/>
      <c r="W178" s="79"/>
      <c r="X178" s="3"/>
      <c r="Y178" s="79"/>
      <c r="Z178" s="79"/>
      <c r="AA178" s="79"/>
      <c r="AB178" s="79"/>
      <c r="AC178" s="79"/>
      <c r="AD178" s="79"/>
      <c r="AE178" s="79"/>
      <c r="AF178" s="12"/>
    </row>
    <row r="179" spans="9:32">
      <c r="J179" s="152"/>
      <c r="K179" s="152"/>
      <c r="Q179" s="152"/>
      <c r="R179" s="12"/>
      <c r="S179" s="66"/>
      <c r="T179" s="66"/>
      <c r="U179" s="66"/>
      <c r="V179" s="79"/>
      <c r="W179" s="79"/>
      <c r="X179" s="3"/>
      <c r="Y179" s="79"/>
      <c r="Z179" s="79"/>
      <c r="AA179" s="79"/>
      <c r="AB179" s="79"/>
      <c r="AC179" s="79"/>
      <c r="AD179" s="79"/>
      <c r="AE179" s="79"/>
      <c r="AF179" s="12"/>
    </row>
    <row r="180" spans="9:32">
      <c r="J180" s="152"/>
      <c r="K180" s="152"/>
      <c r="Q180" s="152"/>
      <c r="R180" s="12"/>
      <c r="S180" s="66"/>
      <c r="T180" s="66"/>
      <c r="U180" s="66"/>
      <c r="V180" s="79"/>
      <c r="W180" s="79"/>
      <c r="X180" s="3"/>
      <c r="Y180" s="79"/>
      <c r="Z180" s="79"/>
      <c r="AA180" s="79"/>
      <c r="AB180" s="79"/>
      <c r="AC180" s="79"/>
      <c r="AD180" s="79"/>
      <c r="AE180" s="79"/>
      <c r="AF180" s="12"/>
    </row>
    <row r="181" spans="9:32">
      <c r="J181" s="152"/>
      <c r="K181" s="152"/>
      <c r="Q181" s="152"/>
      <c r="R181" s="12"/>
      <c r="S181" s="66"/>
      <c r="T181" s="66"/>
      <c r="U181" s="66"/>
      <c r="V181" s="79"/>
      <c r="W181" s="79"/>
      <c r="X181" s="3"/>
      <c r="Y181" s="79"/>
      <c r="Z181" s="79"/>
      <c r="AA181" s="79"/>
      <c r="AB181" s="79"/>
      <c r="AC181" s="79"/>
      <c r="AD181" s="79"/>
      <c r="AE181" s="79"/>
      <c r="AF181" s="12"/>
    </row>
    <row r="182" spans="9:32">
      <c r="I182" s="285"/>
      <c r="J182" s="152"/>
      <c r="K182" s="152"/>
      <c r="L182" s="12"/>
      <c r="M182" s="12"/>
      <c r="O182" s="152"/>
      <c r="P182" s="152"/>
      <c r="Q182" s="152"/>
      <c r="R182" s="12"/>
      <c r="S182" s="66"/>
      <c r="T182" s="66"/>
      <c r="U182" s="66"/>
      <c r="V182" s="79"/>
      <c r="W182" s="79"/>
      <c r="X182" s="3"/>
      <c r="Y182" s="79"/>
      <c r="Z182" s="79"/>
      <c r="AA182" s="79"/>
      <c r="AB182" s="79"/>
      <c r="AC182" s="79"/>
      <c r="AD182" s="79"/>
      <c r="AE182" s="79"/>
      <c r="AF182" s="12"/>
    </row>
    <row r="183" spans="9:32">
      <c r="I183" s="285"/>
      <c r="J183" s="152"/>
      <c r="K183" s="152"/>
      <c r="L183" s="12"/>
      <c r="M183" s="12"/>
      <c r="O183" s="152"/>
      <c r="P183" s="152"/>
      <c r="Q183" s="152"/>
      <c r="R183" s="12"/>
      <c r="S183" s="66"/>
      <c r="T183" s="66"/>
      <c r="U183" s="66"/>
      <c r="V183" s="79"/>
      <c r="W183" s="79"/>
      <c r="X183" s="3"/>
      <c r="Y183" s="79"/>
      <c r="Z183" s="79"/>
      <c r="AA183" s="79"/>
      <c r="AB183" s="79"/>
      <c r="AC183" s="79"/>
      <c r="AD183" s="79"/>
      <c r="AE183" s="79"/>
      <c r="AF183" s="12"/>
    </row>
    <row r="184" spans="9:32">
      <c r="I184" s="285"/>
      <c r="J184" s="152"/>
      <c r="K184" s="152"/>
      <c r="L184" s="12"/>
      <c r="M184" s="12"/>
      <c r="O184" s="152"/>
      <c r="P184" s="152"/>
      <c r="Q184" s="152"/>
      <c r="R184" s="12"/>
      <c r="S184" s="66"/>
      <c r="T184" s="66"/>
      <c r="U184" s="66"/>
      <c r="V184" s="79"/>
      <c r="W184" s="79"/>
      <c r="X184" s="3"/>
      <c r="Y184" s="79"/>
      <c r="Z184" s="79"/>
      <c r="AA184" s="79"/>
      <c r="AB184" s="79"/>
      <c r="AC184" s="79"/>
      <c r="AD184" s="79"/>
      <c r="AE184" s="79"/>
      <c r="AF184" s="12"/>
    </row>
    <row r="185" spans="9:32">
      <c r="I185" s="285"/>
      <c r="J185" s="152"/>
      <c r="K185" s="152"/>
      <c r="L185" s="12"/>
      <c r="M185" s="12"/>
      <c r="O185" s="152"/>
      <c r="P185" s="152"/>
      <c r="Q185" s="152"/>
      <c r="R185" s="12"/>
      <c r="S185" s="66"/>
      <c r="T185" s="66"/>
      <c r="U185" s="66"/>
      <c r="V185" s="79"/>
      <c r="W185" s="79"/>
      <c r="X185" s="3"/>
      <c r="Y185" s="79"/>
      <c r="Z185" s="79"/>
      <c r="AA185" s="79"/>
      <c r="AB185" s="79"/>
      <c r="AC185" s="79"/>
      <c r="AD185" s="79"/>
      <c r="AE185" s="79"/>
      <c r="AF185" s="12"/>
    </row>
    <row r="186" spans="9:32">
      <c r="I186" s="285"/>
      <c r="J186" s="152"/>
      <c r="K186" s="152"/>
      <c r="L186" s="12"/>
      <c r="M186" s="12"/>
      <c r="O186" s="152"/>
      <c r="P186" s="152"/>
      <c r="Q186" s="152"/>
      <c r="R186" s="12"/>
      <c r="S186" s="66"/>
      <c r="T186" s="66"/>
      <c r="U186" s="66"/>
      <c r="V186" s="79"/>
      <c r="W186" s="79"/>
      <c r="X186" s="3"/>
      <c r="Y186" s="79"/>
      <c r="Z186" s="79"/>
      <c r="AA186" s="79"/>
      <c r="AB186" s="79"/>
      <c r="AC186" s="79"/>
      <c r="AD186" s="79"/>
      <c r="AE186" s="79"/>
      <c r="AF186" s="12"/>
    </row>
    <row r="187" spans="9:32">
      <c r="I187" s="285"/>
      <c r="J187" s="152"/>
      <c r="K187" s="152"/>
      <c r="L187" s="12"/>
      <c r="M187" s="12"/>
      <c r="O187" s="152"/>
      <c r="P187" s="152"/>
      <c r="Q187" s="152"/>
      <c r="R187" s="12"/>
      <c r="S187" s="66"/>
      <c r="T187" s="66"/>
      <c r="U187" s="66"/>
      <c r="V187" s="79"/>
      <c r="W187" s="79"/>
      <c r="X187" s="3"/>
      <c r="Y187" s="79"/>
      <c r="Z187" s="79"/>
      <c r="AA187" s="79"/>
      <c r="AB187" s="79"/>
      <c r="AC187" s="79"/>
      <c r="AD187" s="79"/>
      <c r="AE187" s="79"/>
      <c r="AF187" s="12"/>
    </row>
    <row r="188" spans="9:32">
      <c r="I188" s="285"/>
      <c r="J188" s="152"/>
      <c r="K188" s="152"/>
      <c r="L188" s="12"/>
      <c r="M188" s="12"/>
      <c r="O188" s="152"/>
      <c r="P188" s="152"/>
      <c r="Q188" s="152"/>
      <c r="R188" s="12"/>
      <c r="S188" s="66"/>
      <c r="T188" s="66"/>
      <c r="U188" s="66"/>
      <c r="V188" s="79"/>
      <c r="W188" s="79"/>
      <c r="X188" s="3"/>
      <c r="Y188" s="79"/>
      <c r="Z188" s="79"/>
      <c r="AA188" s="79"/>
      <c r="AB188" s="79"/>
      <c r="AC188" s="79"/>
      <c r="AD188" s="79"/>
      <c r="AE188" s="79"/>
      <c r="AF188" s="12"/>
    </row>
    <row r="189" spans="9:32">
      <c r="I189" s="285"/>
      <c r="J189" s="152"/>
      <c r="K189" s="152"/>
      <c r="L189" s="12"/>
      <c r="M189" s="12"/>
      <c r="O189" s="152"/>
      <c r="P189" s="152"/>
      <c r="Q189" s="152"/>
      <c r="R189" s="12"/>
      <c r="S189" s="66"/>
      <c r="T189" s="66"/>
      <c r="U189" s="66"/>
      <c r="V189" s="79"/>
      <c r="W189" s="79"/>
      <c r="X189" s="3"/>
      <c r="Y189" s="79"/>
      <c r="Z189" s="79"/>
      <c r="AA189" s="79"/>
      <c r="AB189" s="79"/>
      <c r="AC189" s="79"/>
      <c r="AD189" s="79"/>
      <c r="AE189" s="79"/>
      <c r="AF189" s="12"/>
    </row>
    <row r="190" spans="9:32">
      <c r="I190" s="285"/>
      <c r="J190" s="152"/>
      <c r="K190" s="152"/>
      <c r="L190" s="12"/>
      <c r="M190" s="12"/>
      <c r="O190" s="152"/>
      <c r="P190" s="152"/>
      <c r="Q190" s="152"/>
      <c r="R190" s="12"/>
      <c r="S190" s="66"/>
      <c r="T190" s="66"/>
      <c r="U190" s="66"/>
      <c r="V190" s="79"/>
      <c r="W190" s="79"/>
      <c r="X190" s="3"/>
      <c r="Y190" s="79"/>
      <c r="Z190" s="79"/>
      <c r="AA190" s="79"/>
      <c r="AB190" s="79"/>
      <c r="AC190" s="79"/>
      <c r="AD190" s="79"/>
      <c r="AE190" s="79"/>
      <c r="AF190" s="12"/>
    </row>
    <row r="191" spans="9:32">
      <c r="I191" s="285"/>
      <c r="J191" s="152"/>
      <c r="K191" s="152"/>
      <c r="L191" s="12"/>
      <c r="M191" s="12"/>
      <c r="O191" s="152"/>
      <c r="P191" s="152"/>
      <c r="Q191" s="152"/>
      <c r="R191" s="12"/>
      <c r="S191" s="66"/>
      <c r="T191" s="66"/>
      <c r="U191" s="66"/>
      <c r="V191" s="79"/>
      <c r="W191" s="79"/>
      <c r="X191" s="3"/>
      <c r="Y191" s="79"/>
      <c r="Z191" s="79"/>
      <c r="AA191" s="79"/>
      <c r="AB191" s="79"/>
      <c r="AC191" s="79"/>
      <c r="AD191" s="79"/>
      <c r="AE191" s="79"/>
      <c r="AF191" s="12"/>
    </row>
    <row r="192" spans="9:32">
      <c r="I192" s="285"/>
      <c r="J192" s="152"/>
      <c r="K192" s="152"/>
      <c r="L192" s="12"/>
      <c r="M192" s="12"/>
      <c r="O192" s="152"/>
      <c r="P192" s="152"/>
      <c r="Q192" s="152"/>
      <c r="R192" s="12"/>
      <c r="S192" s="66"/>
      <c r="T192" s="66"/>
      <c r="U192" s="66"/>
      <c r="V192" s="79"/>
      <c r="W192" s="79"/>
      <c r="X192" s="3"/>
      <c r="Y192" s="79"/>
      <c r="Z192" s="79"/>
      <c r="AA192" s="79"/>
      <c r="AB192" s="79"/>
      <c r="AC192" s="79"/>
      <c r="AD192" s="79"/>
      <c r="AE192" s="79"/>
      <c r="AF192" s="12"/>
    </row>
    <row r="193" spans="9:32">
      <c r="I193" s="285"/>
      <c r="J193" s="152"/>
      <c r="K193" s="152"/>
      <c r="L193" s="12"/>
      <c r="M193" s="12"/>
      <c r="O193" s="152"/>
      <c r="P193" s="152"/>
      <c r="Q193" s="152"/>
      <c r="R193" s="12"/>
      <c r="S193" s="66"/>
      <c r="T193" s="66"/>
      <c r="U193" s="66"/>
      <c r="V193" s="79"/>
      <c r="W193" s="79"/>
      <c r="X193" s="3"/>
      <c r="Y193" s="79"/>
      <c r="Z193" s="79"/>
      <c r="AA193" s="79"/>
      <c r="AB193" s="79"/>
      <c r="AC193" s="79"/>
      <c r="AD193" s="79"/>
      <c r="AE193" s="79"/>
      <c r="AF193" s="12"/>
    </row>
    <row r="194" spans="9:32">
      <c r="I194" s="285"/>
      <c r="J194" s="152"/>
      <c r="K194" s="152"/>
      <c r="L194" s="12"/>
      <c r="M194" s="12"/>
      <c r="O194" s="152"/>
      <c r="P194" s="152"/>
      <c r="Q194" s="152"/>
      <c r="R194" s="12"/>
      <c r="S194" s="66"/>
      <c r="T194" s="66"/>
      <c r="U194" s="66"/>
      <c r="V194" s="79"/>
      <c r="W194" s="79"/>
      <c r="X194" s="3"/>
      <c r="Y194" s="79"/>
      <c r="Z194" s="79"/>
      <c r="AA194" s="79"/>
      <c r="AB194" s="79"/>
      <c r="AC194" s="79"/>
      <c r="AD194" s="79"/>
      <c r="AE194" s="79"/>
      <c r="AF194" s="12"/>
    </row>
    <row r="195" spans="9:32">
      <c r="I195" s="285"/>
      <c r="J195" s="152"/>
      <c r="K195" s="152"/>
      <c r="L195" s="12"/>
      <c r="M195" s="12"/>
      <c r="O195" s="152"/>
      <c r="P195" s="152"/>
      <c r="Q195" s="152"/>
      <c r="R195" s="12"/>
      <c r="S195" s="66"/>
      <c r="T195" s="66"/>
      <c r="U195" s="66"/>
      <c r="V195" s="79"/>
      <c r="W195" s="79"/>
      <c r="X195" s="3"/>
      <c r="Y195" s="79"/>
      <c r="Z195" s="79"/>
      <c r="AA195" s="79"/>
      <c r="AB195" s="79"/>
      <c r="AC195" s="79"/>
      <c r="AD195" s="79"/>
      <c r="AE195" s="79"/>
      <c r="AF195" s="12"/>
    </row>
    <row r="196" spans="9:32">
      <c r="I196" s="285"/>
      <c r="J196" s="152"/>
      <c r="K196" s="152"/>
      <c r="L196" s="12"/>
      <c r="M196" s="12"/>
      <c r="O196" s="152"/>
      <c r="P196" s="152"/>
      <c r="Q196" s="152"/>
      <c r="R196" s="12"/>
      <c r="S196" s="66"/>
      <c r="T196" s="66"/>
      <c r="U196" s="66"/>
      <c r="V196" s="79"/>
      <c r="W196" s="79"/>
      <c r="X196" s="3"/>
      <c r="Y196" s="79"/>
      <c r="Z196" s="79"/>
      <c r="AA196" s="79"/>
      <c r="AB196" s="79"/>
      <c r="AC196" s="79"/>
      <c r="AD196" s="79"/>
      <c r="AE196" s="79"/>
      <c r="AF196" s="12"/>
    </row>
    <row r="197" spans="9:32">
      <c r="I197" s="285"/>
      <c r="J197" s="152"/>
      <c r="K197" s="152"/>
      <c r="L197" s="12"/>
      <c r="M197" s="12"/>
      <c r="O197" s="152"/>
      <c r="P197" s="152"/>
      <c r="Q197" s="152"/>
      <c r="R197" s="12"/>
      <c r="S197" s="66"/>
      <c r="T197" s="66"/>
      <c r="U197" s="66"/>
      <c r="V197" s="79"/>
      <c r="W197" s="79"/>
      <c r="X197" s="3"/>
      <c r="Y197" s="79"/>
      <c r="Z197" s="79"/>
      <c r="AA197" s="79"/>
      <c r="AB197" s="79"/>
      <c r="AC197" s="79"/>
      <c r="AD197" s="79"/>
      <c r="AE197" s="79"/>
      <c r="AF197" s="12"/>
    </row>
    <row r="198" spans="9:32">
      <c r="I198" s="285"/>
      <c r="J198" s="152"/>
      <c r="K198" s="152"/>
      <c r="L198" s="12"/>
      <c r="M198" s="12"/>
      <c r="O198" s="152"/>
      <c r="P198" s="152"/>
      <c r="Q198" s="152"/>
      <c r="R198" s="12"/>
      <c r="S198" s="66"/>
      <c r="T198" s="66"/>
      <c r="U198" s="66"/>
      <c r="V198" s="79"/>
      <c r="W198" s="79"/>
      <c r="X198" s="3"/>
      <c r="Y198" s="79"/>
      <c r="Z198" s="79"/>
      <c r="AA198" s="79"/>
      <c r="AB198" s="79"/>
      <c r="AC198" s="79"/>
      <c r="AD198" s="79"/>
      <c r="AE198" s="79"/>
      <c r="AF198" s="12"/>
    </row>
    <row r="199" spans="9:32">
      <c r="I199" s="285"/>
      <c r="J199" s="152"/>
      <c r="K199" s="152"/>
      <c r="L199" s="12"/>
      <c r="M199" s="12"/>
      <c r="O199" s="152"/>
      <c r="P199" s="152"/>
      <c r="Q199" s="152"/>
      <c r="R199" s="12"/>
      <c r="S199" s="66"/>
      <c r="T199" s="66"/>
      <c r="U199" s="66"/>
      <c r="V199" s="79"/>
      <c r="W199" s="79"/>
      <c r="X199" s="3"/>
      <c r="Y199" s="79"/>
      <c r="Z199" s="79"/>
      <c r="AA199" s="79"/>
      <c r="AB199" s="79"/>
      <c r="AC199" s="79"/>
      <c r="AD199" s="79"/>
      <c r="AE199" s="79"/>
      <c r="AF199" s="12"/>
    </row>
    <row r="200" spans="9:32">
      <c r="I200" s="285"/>
      <c r="J200" s="152"/>
      <c r="K200" s="152"/>
      <c r="L200" s="12"/>
      <c r="M200" s="12"/>
      <c r="O200" s="152"/>
      <c r="P200" s="152"/>
      <c r="Q200" s="152"/>
      <c r="R200" s="12"/>
      <c r="S200" s="66"/>
      <c r="T200" s="66"/>
      <c r="U200" s="66"/>
      <c r="V200" s="79"/>
      <c r="W200" s="79"/>
      <c r="X200" s="3"/>
      <c r="Y200" s="79"/>
      <c r="Z200" s="79"/>
      <c r="AA200" s="79"/>
      <c r="AB200" s="79"/>
      <c r="AC200" s="79"/>
      <c r="AD200" s="79"/>
      <c r="AE200" s="79"/>
      <c r="AF200" s="12"/>
    </row>
    <row r="201" spans="9:32">
      <c r="I201" s="285"/>
      <c r="J201" s="152"/>
      <c r="K201" s="152"/>
      <c r="L201" s="12"/>
      <c r="M201" s="12"/>
      <c r="O201" s="152"/>
      <c r="P201" s="152"/>
      <c r="Q201" s="152"/>
      <c r="R201" s="12"/>
      <c r="S201" s="66"/>
      <c r="T201" s="66"/>
      <c r="U201" s="66"/>
      <c r="V201" s="79"/>
      <c r="W201" s="79"/>
      <c r="X201" s="3"/>
      <c r="Y201" s="79"/>
      <c r="Z201" s="79"/>
      <c r="AA201" s="79"/>
      <c r="AB201" s="79"/>
      <c r="AC201" s="79"/>
      <c r="AD201" s="79"/>
      <c r="AE201" s="79"/>
      <c r="AF201" s="12"/>
    </row>
    <row r="202" spans="9:32">
      <c r="I202" s="285"/>
      <c r="J202" s="152"/>
      <c r="K202" s="152"/>
      <c r="L202" s="12"/>
      <c r="M202" s="12"/>
      <c r="O202" s="152"/>
      <c r="P202" s="152"/>
      <c r="Q202" s="152"/>
      <c r="R202" s="12"/>
      <c r="S202" s="66"/>
      <c r="T202" s="66"/>
      <c r="U202" s="66"/>
      <c r="V202" s="79"/>
      <c r="W202" s="79"/>
      <c r="X202" s="3"/>
      <c r="Y202" s="79"/>
      <c r="Z202" s="79"/>
      <c r="AA202" s="79"/>
      <c r="AB202" s="79"/>
      <c r="AC202" s="79"/>
      <c r="AD202" s="79"/>
      <c r="AE202" s="79"/>
      <c r="AF202" s="12"/>
    </row>
    <row r="203" spans="9:32">
      <c r="I203" s="285"/>
      <c r="J203" s="152"/>
      <c r="K203" s="152"/>
      <c r="L203" s="12"/>
      <c r="M203" s="12"/>
      <c r="O203" s="152"/>
      <c r="P203" s="152"/>
      <c r="Q203" s="152"/>
      <c r="R203" s="12"/>
      <c r="S203" s="66"/>
      <c r="T203" s="66"/>
      <c r="U203" s="66"/>
      <c r="V203" s="79"/>
      <c r="W203" s="79"/>
      <c r="X203" s="3"/>
      <c r="Y203" s="79"/>
      <c r="Z203" s="79"/>
      <c r="AA203" s="79"/>
      <c r="AB203" s="79"/>
      <c r="AC203" s="79"/>
      <c r="AD203" s="79"/>
      <c r="AE203" s="79"/>
      <c r="AF203" s="12"/>
    </row>
    <row r="204" spans="9:32">
      <c r="I204" s="285"/>
      <c r="J204" s="152"/>
      <c r="K204" s="152"/>
      <c r="L204" s="12"/>
      <c r="M204" s="12"/>
      <c r="O204" s="152"/>
      <c r="P204" s="152"/>
      <c r="Q204" s="152"/>
      <c r="R204" s="12"/>
      <c r="S204" s="66"/>
      <c r="T204" s="66"/>
      <c r="U204" s="66"/>
      <c r="V204" s="79"/>
      <c r="W204" s="79"/>
      <c r="X204" s="3"/>
      <c r="Y204" s="79"/>
      <c r="Z204" s="79"/>
      <c r="AA204" s="79"/>
      <c r="AB204" s="79"/>
      <c r="AC204" s="79"/>
      <c r="AD204" s="79"/>
      <c r="AE204" s="79"/>
      <c r="AF204" s="12"/>
    </row>
    <row r="205" spans="9:32">
      <c r="I205" s="285"/>
      <c r="J205" s="152"/>
      <c r="K205" s="152"/>
      <c r="L205" s="12"/>
      <c r="M205" s="12"/>
      <c r="O205" s="152"/>
      <c r="P205" s="152"/>
      <c r="Q205" s="152"/>
      <c r="R205" s="12"/>
      <c r="S205" s="66"/>
      <c r="T205" s="66"/>
      <c r="U205" s="66"/>
      <c r="V205" s="79"/>
      <c r="W205" s="79"/>
      <c r="X205" s="3"/>
      <c r="Y205" s="79"/>
      <c r="Z205" s="79"/>
      <c r="AA205" s="79"/>
      <c r="AB205" s="79"/>
      <c r="AC205" s="79"/>
      <c r="AD205" s="79"/>
      <c r="AE205" s="79"/>
      <c r="AF205" s="12"/>
    </row>
    <row r="206" spans="9:32">
      <c r="I206" s="285"/>
      <c r="J206" s="152"/>
      <c r="K206" s="152"/>
      <c r="L206" s="12"/>
      <c r="M206" s="12"/>
      <c r="O206" s="152"/>
      <c r="P206" s="152"/>
      <c r="Q206" s="152"/>
      <c r="R206" s="12"/>
      <c r="S206" s="66"/>
      <c r="T206" s="66"/>
      <c r="U206" s="66"/>
      <c r="V206" s="79"/>
      <c r="W206" s="79"/>
      <c r="X206" s="3"/>
      <c r="Y206" s="79"/>
      <c r="Z206" s="79"/>
      <c r="AA206" s="79"/>
      <c r="AB206" s="79"/>
      <c r="AC206" s="79"/>
      <c r="AD206" s="79"/>
      <c r="AE206" s="79"/>
      <c r="AF206" s="12"/>
    </row>
    <row r="207" spans="9:32">
      <c r="I207" s="285"/>
      <c r="J207" s="152"/>
      <c r="K207" s="152"/>
      <c r="L207" s="12"/>
      <c r="M207" s="12"/>
      <c r="O207" s="152"/>
      <c r="P207" s="152"/>
      <c r="Q207" s="152"/>
      <c r="R207" s="12"/>
      <c r="S207" s="66"/>
      <c r="T207" s="66"/>
      <c r="U207" s="66"/>
      <c r="V207" s="79"/>
      <c r="W207" s="79"/>
      <c r="X207" s="3"/>
      <c r="Y207" s="79"/>
      <c r="Z207" s="79"/>
      <c r="AA207" s="79"/>
      <c r="AB207" s="79"/>
      <c r="AC207" s="79"/>
      <c r="AD207" s="79"/>
      <c r="AE207" s="79"/>
      <c r="AF207" s="12"/>
    </row>
    <row r="208" spans="9:32">
      <c r="I208" s="285"/>
      <c r="J208" s="152"/>
      <c r="K208" s="152"/>
      <c r="L208" s="12"/>
      <c r="M208" s="12"/>
      <c r="O208" s="152"/>
      <c r="P208" s="152"/>
      <c r="Q208" s="152"/>
      <c r="R208" s="12"/>
      <c r="S208" s="66"/>
      <c r="T208" s="66"/>
      <c r="U208" s="66"/>
      <c r="V208" s="79"/>
      <c r="W208" s="79"/>
      <c r="X208" s="3"/>
      <c r="Y208" s="79"/>
      <c r="Z208" s="79"/>
      <c r="AA208" s="79"/>
      <c r="AB208" s="79"/>
      <c r="AC208" s="79"/>
      <c r="AD208" s="79"/>
      <c r="AE208" s="79"/>
      <c r="AF208" s="12"/>
    </row>
    <row r="209" spans="9:32">
      <c r="I209" s="285"/>
      <c r="J209" s="152"/>
      <c r="K209" s="152"/>
      <c r="L209" s="12"/>
      <c r="M209" s="12"/>
      <c r="O209" s="152"/>
      <c r="P209" s="152"/>
      <c r="Q209" s="152"/>
      <c r="R209" s="12"/>
      <c r="S209" s="66"/>
      <c r="T209" s="66"/>
      <c r="U209" s="66"/>
      <c r="V209" s="79"/>
      <c r="W209" s="79"/>
      <c r="X209" s="3"/>
      <c r="Y209" s="79"/>
      <c r="Z209" s="79"/>
      <c r="AA209" s="79"/>
      <c r="AB209" s="79"/>
      <c r="AC209" s="79"/>
      <c r="AD209" s="79"/>
      <c r="AE209" s="79"/>
      <c r="AF209" s="12"/>
    </row>
    <row r="210" spans="9:32">
      <c r="I210" s="285"/>
      <c r="J210" s="152"/>
      <c r="K210" s="152"/>
      <c r="L210" s="12"/>
      <c r="M210" s="12"/>
      <c r="O210" s="152"/>
      <c r="P210" s="152"/>
      <c r="Q210" s="152"/>
      <c r="R210" s="12"/>
      <c r="S210" s="66"/>
      <c r="T210" s="66"/>
      <c r="U210" s="66"/>
      <c r="V210" s="79"/>
      <c r="W210" s="79"/>
      <c r="X210" s="3"/>
      <c r="Y210" s="79"/>
      <c r="Z210" s="79"/>
      <c r="AA210" s="79"/>
      <c r="AB210" s="79"/>
      <c r="AC210" s="79"/>
      <c r="AD210" s="79"/>
      <c r="AE210" s="79"/>
      <c r="AF210" s="12"/>
    </row>
    <row r="211" spans="9:32">
      <c r="I211" s="285"/>
      <c r="J211" s="152"/>
      <c r="K211" s="152"/>
      <c r="L211" s="12"/>
      <c r="M211" s="12"/>
      <c r="O211" s="152"/>
      <c r="P211" s="152"/>
      <c r="Q211" s="152"/>
      <c r="R211" s="12"/>
      <c r="S211" s="66"/>
      <c r="T211" s="66"/>
      <c r="U211" s="66"/>
      <c r="V211" s="79"/>
      <c r="W211" s="79"/>
      <c r="X211" s="3"/>
      <c r="Y211" s="79"/>
      <c r="Z211" s="79"/>
      <c r="AA211" s="79"/>
      <c r="AB211" s="79"/>
      <c r="AC211" s="79"/>
      <c r="AD211" s="79"/>
      <c r="AE211" s="79"/>
      <c r="AF211" s="12"/>
    </row>
    <row r="212" spans="9:32">
      <c r="I212" s="285"/>
      <c r="J212" s="152"/>
      <c r="K212" s="152"/>
      <c r="L212" s="12"/>
      <c r="M212" s="12"/>
      <c r="O212" s="152"/>
      <c r="P212" s="152"/>
      <c r="Q212" s="152"/>
      <c r="R212" s="12"/>
      <c r="S212" s="66"/>
      <c r="T212" s="66"/>
      <c r="U212" s="66"/>
      <c r="V212" s="79"/>
      <c r="W212" s="79"/>
      <c r="X212" s="3"/>
      <c r="Y212" s="79"/>
      <c r="Z212" s="79"/>
      <c r="AA212" s="79"/>
      <c r="AB212" s="79"/>
      <c r="AC212" s="79"/>
      <c r="AD212" s="79"/>
      <c r="AE212" s="79"/>
      <c r="AF212" s="12"/>
    </row>
    <row r="213" spans="9:32">
      <c r="I213" s="285"/>
      <c r="J213" s="152"/>
      <c r="K213" s="152"/>
      <c r="L213" s="12"/>
      <c r="M213" s="12"/>
      <c r="O213" s="152"/>
      <c r="P213" s="152"/>
      <c r="Q213" s="152"/>
      <c r="R213" s="12"/>
      <c r="S213" s="66"/>
      <c r="T213" s="66"/>
      <c r="U213" s="66"/>
      <c r="V213" s="79"/>
      <c r="W213" s="79"/>
      <c r="X213" s="3"/>
      <c r="Y213" s="79"/>
      <c r="Z213" s="79"/>
      <c r="AA213" s="79"/>
      <c r="AB213" s="79"/>
      <c r="AC213" s="79"/>
      <c r="AD213" s="79"/>
      <c r="AE213" s="79"/>
      <c r="AF213" s="12"/>
    </row>
    <row r="214" spans="9:32">
      <c r="I214" s="285"/>
      <c r="J214" s="152"/>
      <c r="K214" s="152"/>
      <c r="L214" s="12"/>
      <c r="M214" s="12"/>
      <c r="O214" s="152"/>
      <c r="P214" s="152"/>
      <c r="Q214" s="152"/>
      <c r="R214" s="12"/>
      <c r="S214" s="66"/>
      <c r="T214" s="66"/>
      <c r="U214" s="66"/>
      <c r="V214" s="79"/>
      <c r="W214" s="79"/>
      <c r="X214" s="3"/>
      <c r="Y214" s="79"/>
      <c r="Z214" s="79"/>
      <c r="AA214" s="79"/>
      <c r="AB214" s="79"/>
      <c r="AC214" s="79"/>
      <c r="AD214" s="79"/>
      <c r="AE214" s="79"/>
      <c r="AF214" s="12"/>
    </row>
    <row r="215" spans="9:32">
      <c r="I215" s="285"/>
      <c r="J215" s="152"/>
      <c r="K215" s="152"/>
      <c r="L215" s="12"/>
      <c r="M215" s="12"/>
      <c r="O215" s="152"/>
      <c r="P215" s="152"/>
      <c r="Q215" s="152"/>
      <c r="R215" s="12"/>
      <c r="S215" s="66"/>
      <c r="T215" s="66"/>
      <c r="U215" s="66"/>
      <c r="V215" s="79"/>
      <c r="W215" s="79"/>
      <c r="X215" s="3"/>
      <c r="Y215" s="79"/>
      <c r="Z215" s="79"/>
      <c r="AA215" s="79"/>
      <c r="AB215" s="79"/>
      <c r="AC215" s="79"/>
      <c r="AD215" s="79"/>
      <c r="AE215" s="79"/>
      <c r="AF215" s="12"/>
    </row>
    <row r="216" spans="9:32">
      <c r="I216" s="285"/>
      <c r="J216" s="152"/>
      <c r="K216" s="152"/>
      <c r="L216" s="12"/>
      <c r="M216" s="12"/>
      <c r="O216" s="152"/>
      <c r="P216" s="152"/>
      <c r="Q216" s="152"/>
      <c r="R216" s="12"/>
      <c r="S216" s="66"/>
      <c r="T216" s="66"/>
      <c r="U216" s="66"/>
      <c r="V216" s="79"/>
      <c r="W216" s="79"/>
      <c r="X216" s="3"/>
      <c r="Y216" s="79"/>
      <c r="Z216" s="79"/>
      <c r="AA216" s="79"/>
      <c r="AB216" s="79"/>
      <c r="AC216" s="79"/>
      <c r="AD216" s="79"/>
      <c r="AE216" s="79"/>
      <c r="AF216" s="12"/>
    </row>
    <row r="217" spans="9:32">
      <c r="I217" s="285"/>
      <c r="J217" s="152"/>
      <c r="K217" s="152"/>
      <c r="L217" s="12"/>
      <c r="M217" s="12"/>
      <c r="O217" s="152"/>
      <c r="P217" s="152"/>
      <c r="Q217" s="152"/>
      <c r="R217" s="12"/>
      <c r="S217" s="66"/>
      <c r="T217" s="66"/>
      <c r="U217" s="66"/>
      <c r="V217" s="79"/>
      <c r="W217" s="79"/>
      <c r="X217" s="3"/>
      <c r="Y217" s="79"/>
      <c r="Z217" s="79"/>
      <c r="AA217" s="79"/>
      <c r="AB217" s="79"/>
      <c r="AC217" s="79"/>
      <c r="AD217" s="79"/>
      <c r="AE217" s="79"/>
      <c r="AF217" s="12"/>
    </row>
    <row r="218" spans="9:32">
      <c r="I218" s="285"/>
      <c r="J218" s="152"/>
      <c r="K218" s="152"/>
      <c r="L218" s="12"/>
      <c r="M218" s="12"/>
      <c r="O218" s="152"/>
      <c r="P218" s="152"/>
      <c r="Q218" s="152"/>
      <c r="R218" s="12"/>
      <c r="S218" s="66"/>
      <c r="T218" s="66"/>
      <c r="U218" s="66"/>
      <c r="V218" s="79"/>
      <c r="W218" s="79"/>
      <c r="X218" s="3"/>
      <c r="Y218" s="79"/>
      <c r="Z218" s="79"/>
      <c r="AA218" s="79"/>
      <c r="AB218" s="79"/>
      <c r="AC218" s="79"/>
      <c r="AD218" s="79"/>
      <c r="AE218" s="79"/>
      <c r="AF218" s="12"/>
    </row>
    <row r="219" spans="9:32">
      <c r="I219" s="285"/>
      <c r="J219" s="152"/>
      <c r="K219" s="152"/>
      <c r="L219" s="12"/>
      <c r="M219" s="12"/>
      <c r="O219" s="152"/>
      <c r="P219" s="152"/>
      <c r="Q219" s="152"/>
      <c r="R219" s="12"/>
      <c r="S219" s="66"/>
      <c r="T219" s="66"/>
      <c r="U219" s="66"/>
      <c r="V219" s="79"/>
      <c r="W219" s="79"/>
      <c r="X219" s="3"/>
      <c r="Y219" s="79"/>
      <c r="Z219" s="79"/>
      <c r="AA219" s="79"/>
      <c r="AB219" s="79"/>
      <c r="AC219" s="79"/>
      <c r="AD219" s="79"/>
      <c r="AE219" s="79"/>
      <c r="AF219" s="12"/>
    </row>
    <row r="220" spans="9:32">
      <c r="I220" s="285"/>
      <c r="J220" s="152"/>
      <c r="K220" s="152"/>
      <c r="L220" s="12"/>
      <c r="M220" s="12"/>
      <c r="O220" s="152"/>
      <c r="P220" s="152"/>
      <c r="Q220" s="152"/>
      <c r="R220" s="12"/>
      <c r="S220" s="66"/>
      <c r="T220" s="66"/>
      <c r="U220" s="66"/>
      <c r="V220" s="79"/>
      <c r="W220" s="79"/>
      <c r="X220" s="3"/>
      <c r="Y220" s="79"/>
      <c r="Z220" s="79"/>
      <c r="AA220" s="79"/>
      <c r="AB220" s="79"/>
      <c r="AC220" s="79"/>
      <c r="AD220" s="79"/>
      <c r="AE220" s="79"/>
      <c r="AF220" s="12"/>
    </row>
    <row r="221" spans="9:32">
      <c r="I221" s="285"/>
      <c r="J221" s="152"/>
      <c r="K221" s="152"/>
      <c r="L221" s="12"/>
      <c r="M221" s="12"/>
      <c r="O221" s="152"/>
      <c r="P221" s="152"/>
      <c r="Q221" s="152"/>
      <c r="R221" s="12"/>
      <c r="S221" s="66"/>
      <c r="T221" s="66"/>
      <c r="U221" s="66"/>
      <c r="V221" s="79"/>
      <c r="W221" s="79"/>
      <c r="X221" s="3"/>
      <c r="Y221" s="79"/>
      <c r="Z221" s="79"/>
      <c r="AA221" s="79"/>
      <c r="AB221" s="79"/>
      <c r="AC221" s="79"/>
      <c r="AD221" s="79"/>
      <c r="AE221" s="79"/>
      <c r="AF221" s="12"/>
    </row>
    <row r="222" spans="9:32">
      <c r="I222" s="285"/>
      <c r="J222" s="152"/>
      <c r="K222" s="152"/>
      <c r="L222" s="12"/>
      <c r="M222" s="12"/>
      <c r="O222" s="152"/>
      <c r="P222" s="152"/>
      <c r="Q222" s="152"/>
      <c r="R222" s="12"/>
      <c r="S222" s="66"/>
      <c r="T222" s="66"/>
      <c r="U222" s="66"/>
      <c r="V222" s="79"/>
      <c r="W222" s="79"/>
      <c r="X222" s="3"/>
      <c r="Y222" s="79"/>
      <c r="Z222" s="79"/>
      <c r="AA222" s="79"/>
      <c r="AB222" s="79"/>
      <c r="AC222" s="79"/>
      <c r="AD222" s="79"/>
      <c r="AE222" s="79"/>
      <c r="AF222" s="12"/>
    </row>
    <row r="223" spans="9:32">
      <c r="I223" s="285"/>
      <c r="J223" s="152"/>
      <c r="K223" s="152"/>
      <c r="L223" s="12"/>
      <c r="M223" s="12"/>
      <c r="O223" s="152"/>
      <c r="P223" s="152"/>
      <c r="Q223" s="152"/>
      <c r="R223" s="12"/>
      <c r="S223" s="66"/>
      <c r="T223" s="66"/>
      <c r="U223" s="66"/>
      <c r="V223" s="79"/>
      <c r="W223" s="79"/>
      <c r="X223" s="3"/>
      <c r="Y223" s="79"/>
      <c r="Z223" s="79"/>
      <c r="AA223" s="79"/>
      <c r="AB223" s="79"/>
      <c r="AC223" s="79"/>
      <c r="AD223" s="79"/>
      <c r="AE223" s="79"/>
      <c r="AF223" s="12"/>
    </row>
    <row r="224" spans="9:32">
      <c r="I224" s="285"/>
      <c r="J224" s="152"/>
      <c r="K224" s="152"/>
      <c r="L224" s="12"/>
      <c r="M224" s="12"/>
      <c r="O224" s="152"/>
      <c r="P224" s="152"/>
      <c r="Q224" s="152"/>
      <c r="R224" s="12"/>
      <c r="S224" s="66"/>
      <c r="T224" s="66"/>
      <c r="U224" s="66"/>
      <c r="V224" s="79"/>
      <c r="W224" s="79"/>
      <c r="X224" s="3"/>
      <c r="Y224" s="79"/>
      <c r="Z224" s="79"/>
      <c r="AA224" s="79"/>
      <c r="AB224" s="79"/>
      <c r="AC224" s="79"/>
      <c r="AD224" s="79"/>
      <c r="AE224" s="79"/>
      <c r="AF224" s="12"/>
    </row>
    <row r="225" spans="9:32">
      <c r="I225" s="285"/>
      <c r="J225" s="152"/>
      <c r="K225" s="152"/>
      <c r="L225" s="12"/>
      <c r="M225" s="12"/>
      <c r="O225" s="152"/>
      <c r="P225" s="152"/>
      <c r="Q225" s="152"/>
      <c r="R225" s="12"/>
      <c r="S225" s="66"/>
      <c r="T225" s="66"/>
      <c r="U225" s="66"/>
      <c r="V225" s="79"/>
      <c r="W225" s="79"/>
      <c r="X225" s="3"/>
      <c r="Y225" s="79"/>
      <c r="Z225" s="79"/>
      <c r="AA225" s="79"/>
      <c r="AB225" s="79"/>
      <c r="AC225" s="79"/>
      <c r="AD225" s="79"/>
      <c r="AE225" s="79"/>
      <c r="AF225" s="12"/>
    </row>
    <row r="226" spans="9:32">
      <c r="I226" s="285"/>
      <c r="J226" s="152"/>
      <c r="K226" s="152"/>
      <c r="L226" s="12"/>
      <c r="M226" s="12"/>
      <c r="O226" s="152"/>
      <c r="P226" s="152"/>
      <c r="Q226" s="152"/>
      <c r="R226" s="12"/>
      <c r="S226" s="66"/>
      <c r="T226" s="66"/>
      <c r="U226" s="66"/>
      <c r="V226" s="79"/>
      <c r="W226" s="79"/>
      <c r="X226" s="3"/>
      <c r="Y226" s="79"/>
      <c r="Z226" s="79"/>
      <c r="AA226" s="79"/>
      <c r="AB226" s="79"/>
      <c r="AC226" s="79"/>
      <c r="AD226" s="79"/>
      <c r="AE226" s="79"/>
      <c r="AF226" s="12"/>
    </row>
    <row r="227" spans="9:32">
      <c r="I227" s="285"/>
      <c r="J227" s="152"/>
      <c r="K227" s="152"/>
      <c r="L227" s="12"/>
      <c r="M227" s="12"/>
      <c r="O227" s="152"/>
      <c r="P227" s="152"/>
      <c r="Q227" s="152"/>
      <c r="R227" s="12"/>
      <c r="S227" s="66"/>
      <c r="T227" s="66"/>
      <c r="U227" s="66"/>
      <c r="V227" s="79"/>
      <c r="W227" s="79"/>
      <c r="X227" s="3"/>
      <c r="Y227" s="79"/>
      <c r="Z227" s="79"/>
      <c r="AA227" s="79"/>
      <c r="AB227" s="79"/>
      <c r="AC227" s="79"/>
      <c r="AD227" s="79"/>
      <c r="AE227" s="79"/>
      <c r="AF227" s="12"/>
    </row>
    <row r="228" spans="9:32">
      <c r="I228" s="285"/>
      <c r="J228" s="152"/>
      <c r="K228" s="152"/>
      <c r="L228" s="12"/>
      <c r="M228" s="12"/>
      <c r="O228" s="152"/>
      <c r="P228" s="152"/>
      <c r="Q228" s="152"/>
      <c r="R228" s="12"/>
      <c r="S228" s="66"/>
      <c r="T228" s="66"/>
      <c r="U228" s="66"/>
      <c r="V228" s="79"/>
      <c r="W228" s="79"/>
      <c r="X228" s="3"/>
      <c r="Y228" s="79"/>
      <c r="Z228" s="79"/>
      <c r="AA228" s="79"/>
      <c r="AB228" s="79"/>
      <c r="AC228" s="79"/>
      <c r="AD228" s="79"/>
      <c r="AE228" s="79"/>
      <c r="AF228" s="12"/>
    </row>
    <row r="229" spans="9:32">
      <c r="I229" s="285"/>
      <c r="J229" s="152"/>
      <c r="K229" s="152"/>
      <c r="L229" s="12"/>
      <c r="M229" s="12"/>
      <c r="O229" s="152"/>
      <c r="P229" s="152"/>
      <c r="Q229" s="152"/>
      <c r="R229" s="12"/>
      <c r="S229" s="66"/>
      <c r="T229" s="66"/>
      <c r="U229" s="66"/>
      <c r="V229" s="79"/>
      <c r="W229" s="79"/>
      <c r="X229" s="3"/>
      <c r="Y229" s="79"/>
      <c r="Z229" s="79"/>
      <c r="AA229" s="79"/>
      <c r="AB229" s="79"/>
      <c r="AC229" s="79"/>
      <c r="AD229" s="79"/>
      <c r="AE229" s="79"/>
      <c r="AF229" s="12"/>
    </row>
    <row r="230" spans="9:32">
      <c r="I230" s="285"/>
      <c r="J230" s="152"/>
      <c r="K230" s="152"/>
      <c r="L230" s="12"/>
      <c r="M230" s="12"/>
      <c r="O230" s="152"/>
      <c r="P230" s="152"/>
      <c r="Q230" s="152"/>
      <c r="R230" s="12"/>
      <c r="S230" s="66"/>
      <c r="T230" s="66"/>
      <c r="U230" s="66"/>
      <c r="V230" s="79"/>
      <c r="W230" s="79"/>
      <c r="X230" s="3"/>
      <c r="Y230" s="79"/>
      <c r="Z230" s="79"/>
      <c r="AA230" s="79"/>
      <c r="AB230" s="79"/>
      <c r="AC230" s="79"/>
      <c r="AD230" s="79"/>
      <c r="AE230" s="79"/>
      <c r="AF230" s="12"/>
    </row>
    <row r="231" spans="9:32">
      <c r="I231" s="285"/>
      <c r="J231" s="152"/>
      <c r="K231" s="152"/>
      <c r="L231" s="12"/>
      <c r="M231" s="12"/>
      <c r="O231" s="152"/>
      <c r="P231" s="152"/>
      <c r="Q231" s="152"/>
      <c r="R231" s="12"/>
      <c r="S231" s="66"/>
      <c r="T231" s="66"/>
      <c r="U231" s="66"/>
      <c r="V231" s="79"/>
      <c r="W231" s="79"/>
      <c r="X231" s="3"/>
      <c r="Y231" s="79"/>
      <c r="Z231" s="79"/>
      <c r="AA231" s="79"/>
      <c r="AB231" s="79"/>
      <c r="AC231" s="79"/>
      <c r="AD231" s="79"/>
      <c r="AE231" s="79"/>
      <c r="AF231" s="12"/>
    </row>
    <row r="232" spans="9:32">
      <c r="I232" s="285"/>
      <c r="J232" s="152"/>
      <c r="K232" s="152"/>
      <c r="L232" s="12"/>
      <c r="M232" s="12"/>
      <c r="O232" s="152"/>
      <c r="P232" s="152"/>
      <c r="Q232" s="152"/>
      <c r="R232" s="12"/>
      <c r="S232" s="66"/>
      <c r="T232" s="66"/>
      <c r="U232" s="66"/>
      <c r="V232" s="79"/>
      <c r="W232" s="79"/>
      <c r="X232" s="3"/>
      <c r="Y232" s="79"/>
      <c r="Z232" s="79"/>
      <c r="AA232" s="79"/>
      <c r="AB232" s="79"/>
      <c r="AC232" s="79"/>
      <c r="AD232" s="79"/>
      <c r="AE232" s="79"/>
      <c r="AF232" s="12"/>
    </row>
    <row r="233" spans="9:32">
      <c r="I233" s="285"/>
      <c r="J233" s="152"/>
      <c r="K233" s="152"/>
      <c r="L233" s="12"/>
      <c r="M233" s="12"/>
      <c r="O233" s="152"/>
      <c r="P233" s="152"/>
      <c r="Q233" s="152"/>
      <c r="R233" s="12"/>
      <c r="S233" s="66"/>
      <c r="T233" s="66"/>
      <c r="U233" s="66"/>
      <c r="V233" s="79"/>
      <c r="W233" s="79"/>
      <c r="X233" s="3"/>
      <c r="Y233" s="79"/>
      <c r="Z233" s="79"/>
      <c r="AA233" s="79"/>
      <c r="AB233" s="79"/>
      <c r="AC233" s="79"/>
      <c r="AD233" s="79"/>
      <c r="AE233" s="79"/>
      <c r="AF233" s="12"/>
    </row>
    <row r="234" spans="9:32">
      <c r="I234" s="285"/>
      <c r="J234" s="152"/>
      <c r="K234" s="152"/>
      <c r="L234" s="12"/>
      <c r="M234" s="12"/>
      <c r="O234" s="152"/>
      <c r="P234" s="152"/>
      <c r="Q234" s="152"/>
      <c r="R234" s="12"/>
      <c r="S234" s="66"/>
      <c r="T234" s="66"/>
      <c r="U234" s="66"/>
      <c r="V234" s="79"/>
      <c r="W234" s="79"/>
      <c r="X234" s="3"/>
      <c r="Y234" s="79"/>
      <c r="Z234" s="79"/>
      <c r="AA234" s="79"/>
      <c r="AB234" s="79"/>
      <c r="AC234" s="79"/>
      <c r="AD234" s="79"/>
      <c r="AE234" s="79"/>
      <c r="AF234" s="12"/>
    </row>
    <row r="235" spans="9:32">
      <c r="I235" s="285"/>
      <c r="J235" s="152"/>
      <c r="K235" s="152"/>
      <c r="L235" s="12"/>
      <c r="M235" s="12"/>
      <c r="O235" s="152"/>
      <c r="P235" s="152"/>
      <c r="Q235" s="152"/>
      <c r="R235" s="12"/>
      <c r="S235" s="66"/>
      <c r="T235" s="66"/>
      <c r="U235" s="66"/>
      <c r="V235" s="79"/>
      <c r="W235" s="79"/>
      <c r="X235" s="3"/>
      <c r="Y235" s="79"/>
      <c r="Z235" s="79"/>
      <c r="AA235" s="79"/>
      <c r="AB235" s="79"/>
      <c r="AC235" s="79"/>
      <c r="AD235" s="79"/>
      <c r="AE235" s="79"/>
      <c r="AF235" s="12"/>
    </row>
    <row r="236" spans="9:32">
      <c r="I236" s="285"/>
      <c r="J236" s="152"/>
      <c r="K236" s="152"/>
      <c r="L236" s="12"/>
      <c r="M236" s="12"/>
      <c r="O236" s="152"/>
      <c r="P236" s="152"/>
      <c r="Q236" s="152"/>
      <c r="R236" s="12"/>
      <c r="S236" s="66"/>
      <c r="T236" s="66"/>
      <c r="U236" s="66"/>
      <c r="V236" s="79"/>
      <c r="W236" s="79"/>
      <c r="X236" s="3"/>
      <c r="Y236" s="79"/>
      <c r="Z236" s="79"/>
      <c r="AA236" s="79"/>
      <c r="AB236" s="79"/>
      <c r="AC236" s="79"/>
      <c r="AD236" s="79"/>
      <c r="AE236" s="79"/>
      <c r="AF236" s="12"/>
    </row>
    <row r="237" spans="9:32">
      <c r="I237" s="285"/>
      <c r="J237" s="152"/>
      <c r="K237" s="152"/>
      <c r="L237" s="12"/>
      <c r="M237" s="12"/>
      <c r="O237" s="152"/>
      <c r="P237" s="152"/>
      <c r="Q237" s="152"/>
      <c r="R237" s="12"/>
      <c r="S237" s="66"/>
      <c r="T237" s="66"/>
      <c r="U237" s="66"/>
      <c r="V237" s="79"/>
      <c r="W237" s="79"/>
      <c r="X237" s="3"/>
      <c r="Y237" s="79"/>
      <c r="Z237" s="79"/>
      <c r="AA237" s="79"/>
      <c r="AB237" s="79"/>
      <c r="AC237" s="79"/>
      <c r="AD237" s="79"/>
      <c r="AE237" s="79"/>
      <c r="AF237" s="12"/>
    </row>
    <row r="238" spans="9:32">
      <c r="I238" s="285"/>
      <c r="J238" s="152"/>
      <c r="K238" s="152"/>
      <c r="L238" s="12"/>
      <c r="M238" s="12"/>
      <c r="O238" s="152"/>
      <c r="P238" s="152"/>
      <c r="Q238" s="152"/>
      <c r="R238" s="12"/>
      <c r="S238" s="66"/>
      <c r="T238" s="66"/>
      <c r="U238" s="66"/>
      <c r="V238" s="79"/>
      <c r="W238" s="79"/>
      <c r="X238" s="3"/>
      <c r="Y238" s="79"/>
      <c r="Z238" s="79"/>
      <c r="AA238" s="79"/>
      <c r="AB238" s="79"/>
      <c r="AC238" s="79"/>
      <c r="AD238" s="79"/>
      <c r="AE238" s="79"/>
      <c r="AF238" s="12"/>
    </row>
    <row r="239" spans="9:32">
      <c r="I239" s="285"/>
      <c r="J239" s="152"/>
      <c r="K239" s="152"/>
      <c r="L239" s="12"/>
      <c r="M239" s="12"/>
      <c r="O239" s="152"/>
      <c r="P239" s="152"/>
      <c r="Q239" s="152"/>
      <c r="R239" s="12"/>
      <c r="S239" s="66"/>
      <c r="T239" s="66"/>
      <c r="U239" s="66"/>
      <c r="V239" s="79"/>
      <c r="W239" s="79"/>
      <c r="X239" s="3"/>
      <c r="Y239" s="79"/>
      <c r="Z239" s="79"/>
      <c r="AA239" s="79"/>
      <c r="AB239" s="79"/>
      <c r="AC239" s="79"/>
      <c r="AD239" s="79"/>
      <c r="AE239" s="79"/>
      <c r="AF239" s="12"/>
    </row>
    <row r="240" spans="9:32">
      <c r="I240" s="285"/>
      <c r="J240" s="152"/>
      <c r="K240" s="152"/>
      <c r="L240" s="12"/>
      <c r="M240" s="12"/>
      <c r="O240" s="152"/>
      <c r="P240" s="152"/>
      <c r="Q240" s="152"/>
      <c r="R240" s="12"/>
      <c r="S240" s="66"/>
      <c r="T240" s="66"/>
      <c r="U240" s="66"/>
      <c r="V240" s="79"/>
      <c r="W240" s="79"/>
      <c r="X240" s="3"/>
      <c r="Y240" s="79"/>
      <c r="Z240" s="79"/>
      <c r="AA240" s="79"/>
      <c r="AB240" s="79"/>
      <c r="AC240" s="79"/>
      <c r="AD240" s="79"/>
      <c r="AE240" s="79"/>
      <c r="AF240" s="12"/>
    </row>
    <row r="241" spans="9:32">
      <c r="I241" s="285"/>
      <c r="J241" s="152"/>
      <c r="K241" s="152"/>
      <c r="L241" s="12"/>
      <c r="M241" s="12"/>
      <c r="O241" s="152"/>
      <c r="P241" s="152"/>
      <c r="Q241" s="153"/>
      <c r="R241" s="12"/>
      <c r="S241" s="66"/>
      <c r="T241" s="66"/>
      <c r="U241" s="66"/>
      <c r="V241" s="79"/>
      <c r="W241" s="79"/>
      <c r="X241" s="3"/>
      <c r="Y241" s="79"/>
      <c r="Z241" s="79"/>
      <c r="AA241" s="79"/>
      <c r="AB241" s="79"/>
      <c r="AC241" s="79"/>
      <c r="AD241" s="79"/>
      <c r="AE241" s="79"/>
      <c r="AF241" s="12"/>
    </row>
    <row r="242" spans="9:32">
      <c r="I242" s="285"/>
      <c r="J242" s="153"/>
      <c r="K242" s="153"/>
      <c r="L242" s="12"/>
      <c r="M242" s="12"/>
      <c r="O242" s="152"/>
      <c r="P242" s="152"/>
      <c r="Q242" s="154"/>
      <c r="R242" s="30"/>
      <c r="S242" s="67"/>
      <c r="T242" s="67"/>
      <c r="U242" s="67"/>
      <c r="V242" s="80"/>
      <c r="W242" s="80"/>
      <c r="X242" s="3"/>
    </row>
    <row r="243" spans="9:32">
      <c r="I243" s="285"/>
      <c r="J243" s="154"/>
      <c r="K243" s="154"/>
      <c r="L243" s="12"/>
      <c r="M243" s="12"/>
      <c r="O243" s="152"/>
      <c r="P243" s="152"/>
      <c r="Q243" s="154"/>
      <c r="R243" s="32"/>
      <c r="S243" s="68"/>
      <c r="T243" s="68"/>
      <c r="U243" s="68"/>
      <c r="V243" s="81"/>
      <c r="W243" s="81"/>
      <c r="X243" s="3"/>
    </row>
    <row r="244" spans="9:32">
      <c r="I244" s="285"/>
      <c r="J244" s="154"/>
      <c r="K244" s="154"/>
      <c r="L244" s="12"/>
      <c r="M244" s="12"/>
      <c r="O244" s="152"/>
      <c r="P244" s="152"/>
      <c r="Q244" s="154"/>
      <c r="R244" s="32"/>
      <c r="S244" s="68"/>
      <c r="T244" s="68"/>
      <c r="U244" s="68"/>
      <c r="V244" s="81"/>
      <c r="W244" s="81"/>
      <c r="X244" s="3"/>
    </row>
    <row r="245" spans="9:32">
      <c r="I245" s="285"/>
      <c r="J245" s="154"/>
      <c r="K245" s="154"/>
      <c r="L245" s="12"/>
      <c r="M245" s="12"/>
      <c r="O245" s="152"/>
      <c r="P245" s="152"/>
      <c r="Q245" s="154"/>
      <c r="R245" s="32"/>
      <c r="S245" s="68"/>
      <c r="T245" s="68"/>
      <c r="U245" s="68"/>
      <c r="V245" s="81"/>
      <c r="W245" s="81"/>
      <c r="X245" s="3"/>
    </row>
    <row r="246" spans="9:32">
      <c r="I246" s="285"/>
      <c r="J246" s="154"/>
      <c r="K246" s="154"/>
      <c r="L246" s="12"/>
      <c r="M246" s="12"/>
      <c r="O246" s="152"/>
      <c r="P246" s="152"/>
      <c r="Q246" s="154"/>
      <c r="R246" s="32"/>
      <c r="S246" s="68"/>
      <c r="T246" s="68"/>
      <c r="U246" s="68"/>
      <c r="V246" s="81"/>
      <c r="W246" s="81"/>
      <c r="X246" s="3"/>
    </row>
    <row r="247" spans="9:32">
      <c r="I247" s="285"/>
      <c r="J247" s="154"/>
      <c r="K247" s="154"/>
      <c r="L247" s="12"/>
      <c r="M247" s="12"/>
      <c r="O247" s="152"/>
      <c r="P247" s="152"/>
      <c r="Q247" s="154"/>
      <c r="R247" s="32"/>
      <c r="S247" s="68"/>
      <c r="T247" s="68"/>
      <c r="U247" s="68"/>
      <c r="V247" s="81"/>
      <c r="W247" s="81"/>
      <c r="X247" s="3"/>
    </row>
    <row r="248" spans="9:32">
      <c r="I248" s="285"/>
      <c r="J248" s="154"/>
      <c r="K248" s="154"/>
      <c r="L248" s="12"/>
      <c r="M248" s="12"/>
      <c r="O248" s="152"/>
      <c r="P248" s="152"/>
      <c r="Q248" s="154"/>
      <c r="R248" s="32"/>
      <c r="S248" s="68"/>
      <c r="T248" s="68"/>
      <c r="U248" s="68"/>
      <c r="V248" s="81"/>
      <c r="W248" s="81"/>
      <c r="X248" s="3"/>
    </row>
    <row r="249" spans="9:32">
      <c r="I249" s="285"/>
      <c r="J249" s="154"/>
      <c r="K249" s="154"/>
      <c r="L249" s="12"/>
      <c r="M249" s="12"/>
      <c r="O249" s="152"/>
      <c r="P249" s="152"/>
      <c r="Q249" s="154"/>
      <c r="R249" s="32"/>
      <c r="S249" s="68"/>
      <c r="T249" s="68"/>
      <c r="U249" s="68"/>
      <c r="V249" s="81"/>
      <c r="W249" s="81"/>
      <c r="X249" s="3"/>
    </row>
    <row r="250" spans="9:32">
      <c r="I250" s="285"/>
      <c r="J250" s="154"/>
      <c r="K250" s="154"/>
      <c r="L250" s="12"/>
      <c r="M250" s="12"/>
      <c r="O250" s="152"/>
      <c r="P250" s="152"/>
      <c r="Q250" s="154"/>
      <c r="R250" s="32"/>
      <c r="S250" s="68"/>
      <c r="T250" s="68"/>
      <c r="U250" s="68"/>
      <c r="V250" s="81"/>
      <c r="W250" s="81"/>
      <c r="X250" s="3"/>
    </row>
    <row r="251" spans="9:32">
      <c r="I251" s="285"/>
      <c r="J251" s="154"/>
      <c r="K251" s="154"/>
      <c r="L251" s="12"/>
      <c r="M251" s="12"/>
      <c r="O251" s="152"/>
      <c r="P251" s="152"/>
      <c r="Q251" s="154"/>
      <c r="R251" s="32"/>
      <c r="S251" s="68"/>
      <c r="T251" s="68"/>
      <c r="U251" s="68"/>
      <c r="V251" s="81"/>
      <c r="W251" s="81"/>
      <c r="X251" s="3"/>
    </row>
    <row r="252" spans="9:32">
      <c r="I252" s="285"/>
      <c r="J252" s="154"/>
      <c r="K252" s="154"/>
      <c r="L252" s="12"/>
      <c r="M252" s="12"/>
      <c r="O252" s="152"/>
      <c r="P252" s="152"/>
      <c r="Q252" s="154"/>
      <c r="R252" s="32"/>
      <c r="S252" s="68"/>
      <c r="T252" s="68"/>
      <c r="U252" s="68"/>
      <c r="V252" s="81"/>
      <c r="W252" s="81"/>
      <c r="X252" s="3"/>
    </row>
    <row r="253" spans="9:32">
      <c r="I253" s="285"/>
      <c r="J253" s="154"/>
      <c r="K253" s="154"/>
      <c r="L253" s="12"/>
      <c r="M253" s="12"/>
      <c r="O253" s="152"/>
      <c r="P253" s="152"/>
      <c r="Q253" s="154"/>
      <c r="R253" s="32"/>
      <c r="S253" s="68"/>
      <c r="T253" s="68"/>
      <c r="U253" s="68"/>
      <c r="V253" s="81"/>
      <c r="W253" s="81"/>
      <c r="X253" s="3"/>
    </row>
    <row r="254" spans="9:32">
      <c r="I254" s="285"/>
      <c r="J254" s="154"/>
      <c r="K254" s="154"/>
      <c r="L254" s="12"/>
      <c r="M254" s="12"/>
      <c r="O254" s="152"/>
      <c r="P254" s="152"/>
      <c r="Q254" s="154"/>
      <c r="R254" s="32"/>
      <c r="S254" s="68"/>
      <c r="T254" s="68"/>
      <c r="U254" s="68"/>
      <c r="V254" s="81"/>
      <c r="W254" s="81"/>
      <c r="X254" s="3"/>
    </row>
    <row r="255" spans="9:32">
      <c r="I255" s="285"/>
      <c r="J255" s="154"/>
      <c r="K255" s="154"/>
      <c r="L255" s="12"/>
      <c r="M255" s="12"/>
      <c r="O255" s="152"/>
      <c r="P255" s="152"/>
      <c r="Q255" s="154"/>
      <c r="R255" s="32"/>
      <c r="S255" s="68"/>
      <c r="T255" s="68"/>
      <c r="U255" s="68"/>
      <c r="V255" s="81"/>
      <c r="W255" s="81"/>
      <c r="X255" s="3"/>
    </row>
    <row r="256" spans="9:32">
      <c r="I256" s="285"/>
      <c r="J256" s="154"/>
      <c r="K256" s="154"/>
      <c r="L256" s="12"/>
      <c r="M256" s="12"/>
      <c r="O256" s="152"/>
      <c r="P256" s="152"/>
      <c r="Q256" s="154"/>
      <c r="R256" s="32"/>
      <c r="S256" s="68"/>
      <c r="T256" s="68"/>
      <c r="U256" s="68"/>
      <c r="V256" s="81"/>
      <c r="W256" s="81"/>
      <c r="X256" s="3"/>
    </row>
    <row r="257" spans="9:24">
      <c r="I257" s="285"/>
      <c r="J257" s="154"/>
      <c r="K257" s="154"/>
      <c r="L257" s="12"/>
      <c r="M257" s="12"/>
      <c r="O257" s="152"/>
      <c r="P257" s="152"/>
      <c r="Q257" s="154"/>
      <c r="R257" s="32"/>
      <c r="S257" s="68"/>
      <c r="T257" s="68"/>
      <c r="U257" s="68"/>
      <c r="V257" s="81"/>
      <c r="W257" s="81"/>
      <c r="X257" s="3"/>
    </row>
    <row r="258" spans="9:24">
      <c r="I258" s="285"/>
      <c r="J258" s="154"/>
      <c r="K258" s="154"/>
      <c r="L258" s="12"/>
      <c r="M258" s="12"/>
      <c r="O258" s="152"/>
      <c r="P258" s="152"/>
      <c r="Q258" s="154"/>
      <c r="R258" s="32"/>
      <c r="S258" s="68"/>
      <c r="T258" s="68"/>
      <c r="U258" s="68"/>
      <c r="V258" s="81"/>
      <c r="W258" s="81"/>
      <c r="X258" s="3"/>
    </row>
    <row r="259" spans="9:24">
      <c r="I259" s="285"/>
      <c r="J259" s="154"/>
      <c r="K259" s="154"/>
      <c r="L259" s="12"/>
      <c r="M259" s="12"/>
      <c r="O259" s="152"/>
      <c r="P259" s="152"/>
      <c r="Q259" s="154"/>
      <c r="R259" s="32"/>
      <c r="S259" s="68"/>
      <c r="T259" s="68"/>
      <c r="U259" s="68"/>
      <c r="V259" s="81"/>
      <c r="W259" s="81"/>
      <c r="X259" s="3"/>
    </row>
    <row r="260" spans="9:24">
      <c r="I260" s="285"/>
      <c r="J260" s="154"/>
      <c r="K260" s="154"/>
      <c r="L260" s="12"/>
      <c r="M260" s="12"/>
      <c r="O260" s="152"/>
      <c r="P260" s="152"/>
      <c r="Q260" s="154"/>
      <c r="R260" s="32"/>
      <c r="S260" s="68"/>
      <c r="T260" s="68"/>
      <c r="U260" s="68"/>
      <c r="V260" s="81"/>
      <c r="W260" s="81"/>
      <c r="X260" s="3"/>
    </row>
    <row r="261" spans="9:24">
      <c r="I261" s="285"/>
      <c r="J261" s="154"/>
      <c r="K261" s="154"/>
      <c r="L261" s="12"/>
      <c r="M261" s="12"/>
      <c r="O261" s="152"/>
      <c r="P261" s="152"/>
      <c r="Q261" s="154"/>
      <c r="R261" s="32"/>
      <c r="S261" s="68"/>
      <c r="T261" s="68"/>
      <c r="U261" s="68"/>
      <c r="V261" s="81"/>
      <c r="W261" s="81"/>
      <c r="X261" s="3"/>
    </row>
    <row r="262" spans="9:24">
      <c r="I262" s="285"/>
      <c r="J262" s="154"/>
      <c r="K262" s="154"/>
      <c r="L262" s="12"/>
      <c r="M262" s="12"/>
      <c r="O262" s="152"/>
      <c r="P262" s="152"/>
      <c r="Q262" s="154"/>
      <c r="R262" s="32"/>
      <c r="S262" s="68"/>
      <c r="T262" s="68"/>
      <c r="U262" s="68"/>
      <c r="V262" s="81"/>
      <c r="W262" s="81"/>
      <c r="X262" s="3"/>
    </row>
    <row r="263" spans="9:24">
      <c r="I263" s="285"/>
      <c r="J263" s="154"/>
      <c r="K263" s="154"/>
      <c r="L263" s="12"/>
      <c r="M263" s="12"/>
      <c r="O263" s="152"/>
      <c r="P263" s="152"/>
      <c r="Q263" s="154"/>
      <c r="R263" s="32"/>
      <c r="S263" s="68"/>
      <c r="T263" s="68"/>
      <c r="U263" s="68"/>
      <c r="V263" s="81"/>
      <c r="W263" s="81"/>
      <c r="X263" s="3"/>
    </row>
    <row r="264" spans="9:24">
      <c r="I264" s="285"/>
      <c r="J264" s="154"/>
      <c r="K264" s="154"/>
      <c r="L264" s="12"/>
      <c r="M264" s="12"/>
      <c r="O264" s="152"/>
      <c r="P264" s="152"/>
      <c r="Q264" s="154"/>
      <c r="R264" s="32"/>
      <c r="S264" s="68"/>
      <c r="T264" s="68"/>
      <c r="U264" s="68"/>
      <c r="V264" s="81"/>
      <c r="W264" s="81"/>
      <c r="X264" s="3"/>
    </row>
    <row r="265" spans="9:24">
      <c r="I265" s="285"/>
      <c r="J265" s="154"/>
      <c r="K265" s="154"/>
      <c r="L265" s="12"/>
      <c r="M265" s="12"/>
      <c r="O265" s="152"/>
      <c r="P265" s="152"/>
      <c r="Q265" s="154"/>
      <c r="R265" s="32"/>
      <c r="S265" s="68"/>
      <c r="T265" s="68"/>
      <c r="U265" s="68"/>
      <c r="V265" s="81"/>
      <c r="W265" s="81"/>
      <c r="X265" s="3"/>
    </row>
    <row r="266" spans="9:24">
      <c r="I266" s="285"/>
      <c r="J266" s="154"/>
      <c r="K266" s="154"/>
      <c r="L266" s="12"/>
      <c r="M266" s="12"/>
      <c r="O266" s="152"/>
      <c r="P266" s="152"/>
      <c r="Q266" s="154"/>
      <c r="R266" s="32"/>
      <c r="S266" s="68"/>
      <c r="T266" s="68"/>
      <c r="U266" s="68"/>
      <c r="V266" s="81"/>
      <c r="W266" s="81"/>
      <c r="X266" s="3"/>
    </row>
    <row r="267" spans="9:24">
      <c r="I267" s="285"/>
      <c r="J267" s="154"/>
      <c r="K267" s="154"/>
      <c r="L267" s="12"/>
      <c r="M267" s="12"/>
      <c r="O267" s="152"/>
      <c r="P267" s="152"/>
      <c r="Q267" s="154"/>
      <c r="R267" s="32"/>
      <c r="S267" s="68"/>
      <c r="T267" s="68"/>
      <c r="U267" s="68"/>
      <c r="V267" s="81"/>
      <c r="W267" s="81"/>
      <c r="X267" s="3"/>
    </row>
    <row r="268" spans="9:24">
      <c r="I268" s="285"/>
      <c r="J268" s="154"/>
      <c r="K268" s="154"/>
      <c r="L268" s="12"/>
      <c r="M268" s="12"/>
      <c r="O268" s="152"/>
      <c r="P268" s="152"/>
      <c r="Q268" s="154"/>
      <c r="R268" s="32"/>
      <c r="S268" s="68"/>
      <c r="T268" s="68"/>
      <c r="U268" s="68"/>
      <c r="V268" s="81"/>
      <c r="W268" s="81"/>
      <c r="X268" s="3"/>
    </row>
    <row r="269" spans="9:24">
      <c r="I269" s="285"/>
      <c r="J269" s="154"/>
      <c r="K269" s="154"/>
      <c r="L269" s="12"/>
      <c r="M269" s="12"/>
      <c r="O269" s="152"/>
      <c r="P269" s="152"/>
      <c r="Q269" s="154"/>
      <c r="R269" s="32"/>
      <c r="S269" s="68"/>
      <c r="T269" s="68"/>
      <c r="U269" s="68"/>
      <c r="V269" s="81"/>
      <c r="W269" s="81"/>
      <c r="X269" s="3"/>
    </row>
    <row r="270" spans="9:24">
      <c r="I270" s="285"/>
      <c r="J270" s="154"/>
      <c r="K270" s="154"/>
      <c r="L270" s="12"/>
      <c r="M270" s="12"/>
      <c r="O270" s="152"/>
      <c r="P270" s="152"/>
      <c r="Q270" s="154"/>
      <c r="R270" s="32"/>
      <c r="S270" s="68"/>
      <c r="T270" s="68"/>
      <c r="U270" s="68"/>
      <c r="V270" s="81"/>
      <c r="W270" s="81"/>
      <c r="X270" s="3"/>
    </row>
    <row r="271" spans="9:24">
      <c r="I271" s="285"/>
      <c r="J271" s="154"/>
      <c r="K271" s="154"/>
      <c r="L271" s="12"/>
      <c r="M271" s="12"/>
      <c r="O271" s="152"/>
      <c r="P271" s="152"/>
      <c r="Q271" s="154"/>
      <c r="R271" s="32"/>
      <c r="S271" s="68"/>
      <c r="T271" s="68"/>
      <c r="U271" s="68"/>
      <c r="V271" s="81"/>
      <c r="W271" s="81"/>
      <c r="X271" s="3"/>
    </row>
    <row r="272" spans="9:24">
      <c r="I272" s="285"/>
      <c r="J272" s="154"/>
      <c r="K272" s="154"/>
      <c r="L272" s="12"/>
      <c r="M272" s="12"/>
      <c r="O272" s="152"/>
      <c r="P272" s="152"/>
      <c r="Q272" s="154"/>
      <c r="R272" s="32"/>
      <c r="S272" s="68"/>
      <c r="T272" s="68"/>
      <c r="U272" s="68"/>
      <c r="V272" s="81"/>
      <c r="W272" s="81"/>
      <c r="X272" s="3"/>
    </row>
    <row r="273" spans="1:24">
      <c r="I273" s="285"/>
      <c r="J273" s="154"/>
      <c r="K273" s="154"/>
      <c r="L273" s="12"/>
      <c r="M273" s="12"/>
      <c r="O273" s="152"/>
      <c r="P273" s="152"/>
      <c r="Q273" s="154"/>
      <c r="R273" s="32"/>
      <c r="S273" s="68"/>
      <c r="T273" s="68"/>
      <c r="U273" s="68"/>
      <c r="V273" s="81"/>
      <c r="W273" s="81"/>
      <c r="X273" s="3"/>
    </row>
    <row r="274" spans="1:24">
      <c r="I274" s="285"/>
      <c r="J274" s="154"/>
      <c r="K274" s="154"/>
      <c r="L274" s="12"/>
      <c r="M274" s="12"/>
      <c r="O274" s="152"/>
      <c r="P274" s="152"/>
      <c r="Q274" s="154"/>
      <c r="R274" s="32"/>
      <c r="S274" s="68"/>
      <c r="T274" s="68"/>
      <c r="U274" s="68"/>
      <c r="V274" s="81"/>
      <c r="W274" s="81"/>
      <c r="X274" s="3"/>
    </row>
    <row r="275" spans="1:24">
      <c r="I275" s="285"/>
      <c r="J275" s="154"/>
      <c r="K275" s="154"/>
      <c r="L275" s="12"/>
      <c r="M275" s="12"/>
      <c r="O275" s="152"/>
      <c r="P275" s="152"/>
      <c r="Q275" s="154"/>
      <c r="R275" s="32"/>
      <c r="S275" s="68"/>
      <c r="T275" s="68"/>
      <c r="U275" s="68"/>
      <c r="V275" s="81"/>
      <c r="W275" s="81"/>
      <c r="X275" s="3"/>
    </row>
    <row r="276" spans="1:24">
      <c r="I276" s="285"/>
      <c r="J276" s="154"/>
      <c r="K276" s="154"/>
      <c r="L276" s="12"/>
      <c r="M276" s="12"/>
      <c r="O276" s="152"/>
      <c r="P276" s="152"/>
      <c r="Q276" s="154"/>
      <c r="R276" s="32"/>
      <c r="S276" s="68"/>
      <c r="T276" s="68"/>
      <c r="U276" s="68"/>
      <c r="V276" s="81"/>
      <c r="W276" s="81"/>
      <c r="X276" s="3"/>
    </row>
    <row r="277" spans="1:24">
      <c r="I277" s="285"/>
      <c r="J277" s="154"/>
      <c r="K277" s="154"/>
      <c r="L277" s="12"/>
      <c r="M277" s="12"/>
      <c r="O277" s="152"/>
      <c r="P277" s="152"/>
      <c r="Q277" s="154"/>
      <c r="R277" s="32"/>
      <c r="S277" s="68"/>
      <c r="T277" s="68"/>
      <c r="X277" s="3"/>
    </row>
    <row r="278" spans="1:24">
      <c r="I278" s="285"/>
      <c r="J278" s="154"/>
      <c r="K278" s="154"/>
      <c r="L278" s="12"/>
      <c r="M278" s="12"/>
      <c r="O278" s="152"/>
      <c r="P278" s="152"/>
      <c r="Q278" s="154"/>
      <c r="R278" s="32"/>
      <c r="S278" s="68"/>
      <c r="T278" s="68"/>
      <c r="X278" s="3"/>
    </row>
    <row r="279" spans="1:24">
      <c r="I279" s="285"/>
      <c r="J279" s="154"/>
      <c r="K279" s="154"/>
      <c r="L279" s="12"/>
      <c r="M279" s="12"/>
      <c r="O279" s="152"/>
      <c r="P279" s="152"/>
      <c r="Q279" s="154"/>
      <c r="R279" s="32"/>
      <c r="S279" s="68"/>
      <c r="T279" s="68"/>
      <c r="X279" s="3"/>
    </row>
    <row r="280" spans="1:24">
      <c r="I280" s="285"/>
      <c r="J280" s="154"/>
      <c r="K280" s="154"/>
      <c r="L280" s="12"/>
      <c r="M280" s="12"/>
      <c r="O280" s="152"/>
      <c r="P280" s="152"/>
      <c r="Q280" s="154"/>
      <c r="R280" s="32"/>
      <c r="S280" s="68"/>
      <c r="T280" s="68"/>
      <c r="X280" s="3"/>
    </row>
    <row r="281" spans="1:24">
      <c r="I281" s="285"/>
      <c r="J281" s="154"/>
      <c r="K281" s="154"/>
      <c r="L281" s="12"/>
      <c r="M281" s="12"/>
      <c r="O281" s="152"/>
      <c r="P281" s="152"/>
      <c r="Q281" s="154"/>
      <c r="R281" s="32"/>
      <c r="S281" s="68"/>
      <c r="T281" s="68"/>
      <c r="X281" s="3"/>
    </row>
    <row r="282" spans="1:24">
      <c r="I282" s="285"/>
      <c r="J282" s="154"/>
      <c r="K282" s="154"/>
      <c r="L282" s="12"/>
      <c r="M282" s="12"/>
      <c r="O282" s="152"/>
      <c r="P282" s="152"/>
      <c r="Q282" s="154"/>
      <c r="R282" s="32"/>
      <c r="S282" s="68"/>
      <c r="T282" s="68"/>
      <c r="X282" s="3"/>
    </row>
    <row r="283" spans="1:24">
      <c r="I283" s="285"/>
      <c r="J283" s="154"/>
      <c r="K283" s="154"/>
      <c r="L283" s="12"/>
      <c r="M283" s="12"/>
      <c r="O283" s="152"/>
      <c r="P283" s="152"/>
      <c r="Q283" s="154"/>
      <c r="R283" s="32"/>
      <c r="S283" s="68"/>
      <c r="T283" s="68"/>
      <c r="X283" s="3"/>
    </row>
    <row r="284" spans="1:24">
      <c r="I284" s="285"/>
      <c r="J284" s="154"/>
      <c r="K284" s="154"/>
      <c r="L284" s="12"/>
      <c r="M284" s="12"/>
      <c r="O284" s="152"/>
      <c r="P284" s="152"/>
      <c r="Q284" s="154"/>
      <c r="R284" s="32"/>
      <c r="S284" s="68"/>
      <c r="T284" s="68"/>
      <c r="X284" s="3"/>
    </row>
    <row r="285" spans="1:24">
      <c r="I285" s="285"/>
      <c r="J285" s="154"/>
      <c r="K285" s="154"/>
      <c r="L285" s="12"/>
      <c r="M285" s="12"/>
      <c r="O285" s="152"/>
      <c r="P285" s="152"/>
      <c r="Q285" s="154"/>
      <c r="R285" s="32"/>
      <c r="S285" s="68"/>
      <c r="T285" s="68"/>
      <c r="X285" s="3"/>
    </row>
    <row r="286" spans="1:24">
      <c r="I286" s="285"/>
      <c r="J286" s="154"/>
      <c r="K286" s="154"/>
      <c r="L286" s="12"/>
      <c r="M286" s="12"/>
      <c r="O286" s="152"/>
      <c r="P286" s="152"/>
      <c r="Q286" s="154"/>
      <c r="R286" s="32"/>
      <c r="S286" s="68"/>
      <c r="T286" s="68"/>
      <c r="X286" s="3"/>
    </row>
    <row r="287" spans="1:24">
      <c r="I287" s="285"/>
      <c r="J287" s="154"/>
      <c r="K287" s="154"/>
      <c r="L287" s="12"/>
      <c r="M287" s="12"/>
      <c r="O287" s="152"/>
      <c r="P287" s="152"/>
      <c r="Q287" s="154"/>
      <c r="R287" s="32"/>
      <c r="S287" s="68"/>
      <c r="T287" s="68"/>
      <c r="X287" s="3"/>
    </row>
    <row r="288" spans="1:24">
      <c r="A288" s="30"/>
      <c r="B288" s="30"/>
      <c r="C288" s="30"/>
      <c r="D288" s="30"/>
      <c r="E288" s="30"/>
      <c r="F288" s="30"/>
      <c r="G288" s="265"/>
      <c r="H288" s="265"/>
      <c r="I288" s="265"/>
      <c r="J288" s="154"/>
      <c r="K288" s="154"/>
      <c r="L288" s="30"/>
      <c r="M288" s="30"/>
      <c r="N288" s="30"/>
      <c r="O288" s="153"/>
      <c r="P288" s="153"/>
      <c r="Q288" s="154"/>
      <c r="R288" s="32"/>
      <c r="S288" s="68"/>
      <c r="T288" s="68"/>
      <c r="X288" s="3"/>
    </row>
    <row r="289" spans="1:24">
      <c r="A289" s="32"/>
      <c r="B289" s="32"/>
      <c r="C289" s="32"/>
      <c r="D289" s="32"/>
      <c r="E289" s="32"/>
      <c r="F289" s="32"/>
      <c r="G289" s="266"/>
      <c r="H289" s="266"/>
      <c r="I289" s="266"/>
      <c r="J289" s="154"/>
      <c r="K289" s="154"/>
      <c r="L289" s="32"/>
      <c r="M289" s="32"/>
      <c r="N289" s="32"/>
      <c r="O289" s="154"/>
      <c r="P289" s="154"/>
      <c r="Q289" s="154"/>
      <c r="R289" s="32"/>
      <c r="S289" s="68"/>
      <c r="T289" s="68"/>
      <c r="X289" s="3"/>
    </row>
    <row r="290" spans="1:24">
      <c r="A290" s="32"/>
      <c r="B290" s="32"/>
      <c r="C290" s="32"/>
      <c r="D290" s="32"/>
      <c r="E290" s="32"/>
      <c r="F290" s="32"/>
      <c r="G290" s="266"/>
      <c r="H290" s="266"/>
      <c r="I290" s="266"/>
      <c r="J290" s="154"/>
      <c r="K290" s="154"/>
      <c r="L290" s="32"/>
      <c r="M290" s="32"/>
      <c r="N290" s="32"/>
      <c r="O290" s="154"/>
      <c r="P290" s="154"/>
      <c r="Q290" s="154"/>
      <c r="R290" s="32"/>
      <c r="S290" s="68"/>
      <c r="T290" s="68"/>
      <c r="X290" s="3"/>
    </row>
    <row r="291" spans="1:24">
      <c r="A291" s="32"/>
      <c r="B291" s="32"/>
      <c r="C291" s="32"/>
      <c r="D291" s="32"/>
      <c r="E291" s="32"/>
      <c r="F291" s="32"/>
      <c r="G291" s="266"/>
      <c r="H291" s="266"/>
      <c r="I291" s="266"/>
      <c r="J291" s="154"/>
      <c r="K291" s="154"/>
      <c r="L291" s="32"/>
      <c r="M291" s="32"/>
      <c r="N291" s="32"/>
      <c r="O291" s="154"/>
      <c r="P291" s="154"/>
      <c r="Q291" s="154"/>
      <c r="R291" s="32"/>
      <c r="S291" s="68"/>
      <c r="T291" s="68"/>
      <c r="X291" s="3"/>
    </row>
    <row r="292" spans="1:24">
      <c r="A292" s="32"/>
      <c r="B292" s="32"/>
      <c r="C292" s="32"/>
      <c r="D292" s="32"/>
      <c r="E292" s="32"/>
      <c r="F292" s="32"/>
      <c r="G292" s="266"/>
      <c r="H292" s="266"/>
      <c r="I292" s="266"/>
      <c r="J292" s="154"/>
      <c r="K292" s="154"/>
      <c r="L292" s="32"/>
      <c r="M292" s="32"/>
      <c r="N292" s="32"/>
      <c r="O292" s="154"/>
      <c r="P292" s="154"/>
      <c r="Q292" s="154"/>
      <c r="R292" s="32"/>
      <c r="S292" s="68"/>
      <c r="T292" s="68"/>
      <c r="X292" s="3"/>
    </row>
    <row r="293" spans="1:24">
      <c r="A293" s="32"/>
      <c r="B293" s="32"/>
      <c r="C293" s="32"/>
      <c r="D293" s="32"/>
      <c r="E293" s="32"/>
      <c r="F293" s="32"/>
      <c r="G293" s="266"/>
      <c r="H293" s="266"/>
      <c r="I293" s="266"/>
      <c r="J293" s="154"/>
      <c r="K293" s="154"/>
      <c r="L293" s="32"/>
      <c r="M293" s="32"/>
      <c r="N293" s="32"/>
      <c r="O293" s="154"/>
      <c r="P293" s="154"/>
      <c r="Q293" s="154"/>
      <c r="R293" s="32"/>
      <c r="S293" s="68"/>
      <c r="T293" s="68"/>
    </row>
    <row r="294" spans="1:24">
      <c r="A294" s="32"/>
      <c r="B294" s="32"/>
      <c r="C294" s="32"/>
      <c r="D294" s="32"/>
      <c r="E294" s="32"/>
      <c r="F294" s="32"/>
      <c r="G294" s="266"/>
      <c r="H294" s="266"/>
      <c r="I294" s="266"/>
      <c r="J294" s="154"/>
      <c r="K294" s="154"/>
      <c r="L294" s="32"/>
      <c r="M294" s="32"/>
      <c r="N294" s="32"/>
      <c r="O294" s="154"/>
      <c r="P294" s="154"/>
      <c r="Q294" s="154"/>
      <c r="R294" s="32"/>
      <c r="S294" s="68"/>
      <c r="T294" s="68"/>
    </row>
    <row r="295" spans="1:24">
      <c r="A295" s="32"/>
      <c r="B295" s="32"/>
      <c r="C295" s="32"/>
      <c r="D295" s="32"/>
      <c r="E295" s="32"/>
      <c r="F295" s="32"/>
      <c r="G295" s="266"/>
      <c r="H295" s="266"/>
      <c r="I295" s="266"/>
      <c r="J295" s="154"/>
      <c r="K295" s="154"/>
      <c r="L295" s="32"/>
      <c r="M295" s="32"/>
      <c r="N295" s="32"/>
      <c r="O295" s="154"/>
      <c r="P295" s="154"/>
      <c r="Q295" s="154"/>
      <c r="R295" s="32"/>
      <c r="S295" s="68"/>
      <c r="T295" s="68"/>
    </row>
    <row r="296" spans="1:24">
      <c r="A296" s="32"/>
      <c r="B296" s="32"/>
      <c r="C296" s="32"/>
      <c r="D296" s="32"/>
      <c r="E296" s="32"/>
      <c r="F296" s="32"/>
      <c r="G296" s="266"/>
      <c r="H296" s="266"/>
      <c r="I296" s="266"/>
      <c r="J296" s="154"/>
      <c r="K296" s="154"/>
      <c r="L296" s="32"/>
      <c r="M296" s="32"/>
      <c r="N296" s="32"/>
      <c r="O296" s="154"/>
      <c r="P296" s="154"/>
      <c r="Q296" s="154"/>
      <c r="R296" s="32"/>
      <c r="S296" s="68"/>
      <c r="T296" s="68"/>
    </row>
    <row r="297" spans="1:24">
      <c r="A297" s="32"/>
      <c r="B297" s="32"/>
      <c r="C297" s="32"/>
      <c r="D297" s="32"/>
      <c r="E297" s="32"/>
      <c r="F297" s="32"/>
      <c r="G297" s="266"/>
      <c r="H297" s="266"/>
      <c r="I297" s="266"/>
      <c r="J297" s="154"/>
      <c r="K297" s="154"/>
      <c r="L297" s="32"/>
      <c r="M297" s="32"/>
      <c r="N297" s="32"/>
      <c r="O297" s="154"/>
      <c r="P297" s="154"/>
      <c r="Q297" s="154"/>
      <c r="R297" s="32"/>
      <c r="S297" s="68"/>
      <c r="T297" s="68"/>
    </row>
    <row r="298" spans="1:24">
      <c r="A298" s="32"/>
      <c r="B298" s="32"/>
      <c r="C298" s="32"/>
      <c r="D298" s="32"/>
      <c r="E298" s="32"/>
      <c r="F298" s="32"/>
      <c r="G298" s="266"/>
      <c r="H298" s="266"/>
      <c r="I298" s="266"/>
      <c r="J298" s="154"/>
      <c r="K298" s="154"/>
      <c r="L298" s="32"/>
      <c r="M298" s="32"/>
      <c r="N298" s="32"/>
      <c r="O298" s="154"/>
      <c r="P298" s="154"/>
      <c r="Q298" s="154"/>
      <c r="R298" s="32"/>
      <c r="S298" s="68"/>
      <c r="T298" s="68"/>
    </row>
    <row r="299" spans="1:24">
      <c r="A299" s="32"/>
      <c r="B299" s="32"/>
      <c r="C299" s="32"/>
      <c r="D299" s="32"/>
      <c r="E299" s="32"/>
      <c r="F299" s="32"/>
      <c r="G299" s="266"/>
      <c r="H299" s="266"/>
      <c r="I299" s="266"/>
      <c r="J299" s="154"/>
      <c r="K299" s="154"/>
      <c r="L299" s="32"/>
      <c r="M299" s="32"/>
      <c r="N299" s="32"/>
      <c r="O299" s="154"/>
      <c r="P299" s="154"/>
      <c r="R299" s="32"/>
      <c r="S299" s="68"/>
      <c r="T299" s="68"/>
    </row>
    <row r="300" spans="1:24">
      <c r="A300" s="32"/>
      <c r="B300" s="32"/>
      <c r="C300" s="32"/>
      <c r="D300" s="32"/>
      <c r="E300" s="32"/>
      <c r="F300" s="32"/>
      <c r="G300" s="266"/>
      <c r="H300" s="266"/>
      <c r="I300" s="266"/>
      <c r="L300" s="32"/>
      <c r="M300" s="32"/>
      <c r="N300" s="32"/>
      <c r="O300" s="154"/>
      <c r="P300" s="154"/>
    </row>
    <row r="301" spans="1:24">
      <c r="A301" s="32"/>
      <c r="B301" s="32"/>
      <c r="C301" s="32"/>
      <c r="D301" s="32"/>
      <c r="E301" s="32"/>
      <c r="F301" s="32"/>
      <c r="G301" s="266"/>
      <c r="H301" s="266"/>
      <c r="I301" s="266"/>
      <c r="L301" s="32"/>
      <c r="M301" s="32"/>
      <c r="N301" s="32"/>
      <c r="O301" s="154"/>
      <c r="P301" s="154"/>
    </row>
    <row r="302" spans="1:24">
      <c r="A302" s="32"/>
      <c r="B302" s="32"/>
      <c r="C302" s="32"/>
      <c r="D302" s="32"/>
      <c r="E302" s="32"/>
      <c r="F302" s="32"/>
      <c r="G302" s="266"/>
      <c r="H302" s="266"/>
      <c r="I302" s="266"/>
      <c r="L302" s="32"/>
      <c r="M302" s="32"/>
      <c r="N302" s="32"/>
      <c r="O302" s="154"/>
      <c r="P302" s="154"/>
    </row>
    <row r="303" spans="1:24">
      <c r="A303" s="32"/>
      <c r="B303" s="32"/>
      <c r="C303" s="32"/>
      <c r="D303" s="32"/>
      <c r="E303" s="32"/>
      <c r="F303" s="32"/>
      <c r="G303" s="266"/>
      <c r="H303" s="266"/>
      <c r="I303" s="266"/>
      <c r="L303" s="32"/>
      <c r="M303" s="32"/>
      <c r="N303" s="32"/>
      <c r="O303" s="154"/>
      <c r="P303" s="154"/>
    </row>
    <row r="304" spans="1:24">
      <c r="A304" s="32"/>
      <c r="B304" s="32"/>
      <c r="C304" s="32"/>
      <c r="D304" s="32"/>
      <c r="E304" s="32"/>
      <c r="F304" s="32"/>
      <c r="G304" s="266"/>
      <c r="H304" s="266"/>
      <c r="I304" s="266"/>
      <c r="L304" s="32"/>
      <c r="M304" s="32"/>
      <c r="N304" s="32"/>
      <c r="O304" s="154"/>
      <c r="P304" s="154"/>
    </row>
    <row r="305" spans="1:16">
      <c r="A305" s="32"/>
      <c r="B305" s="32"/>
      <c r="C305" s="32"/>
      <c r="D305" s="32"/>
      <c r="E305" s="32"/>
      <c r="F305" s="32"/>
      <c r="G305" s="266"/>
      <c r="H305" s="266"/>
      <c r="I305" s="266"/>
      <c r="L305" s="32"/>
      <c r="M305" s="32"/>
      <c r="N305" s="32"/>
      <c r="O305" s="154"/>
      <c r="P305" s="154"/>
    </row>
    <row r="306" spans="1:16">
      <c r="A306" s="32"/>
      <c r="B306" s="32"/>
      <c r="C306" s="32"/>
      <c r="D306" s="32"/>
      <c r="E306" s="32"/>
      <c r="F306" s="32"/>
      <c r="G306" s="266"/>
      <c r="H306" s="266"/>
      <c r="I306" s="266"/>
      <c r="L306" s="32"/>
      <c r="M306" s="32"/>
      <c r="N306" s="32"/>
      <c r="O306" s="154"/>
      <c r="P306" s="154"/>
    </row>
    <row r="307" spans="1:16">
      <c r="A307" s="32"/>
      <c r="B307" s="32"/>
      <c r="C307" s="32"/>
      <c r="D307" s="32"/>
      <c r="E307" s="32"/>
      <c r="F307" s="32"/>
      <c r="G307" s="266"/>
      <c r="H307" s="266"/>
      <c r="I307" s="266"/>
      <c r="L307" s="32"/>
      <c r="M307" s="32"/>
      <c r="N307" s="32"/>
      <c r="O307" s="154"/>
      <c r="P307" s="154"/>
    </row>
    <row r="308" spans="1:16">
      <c r="A308" s="32"/>
      <c r="B308" s="32"/>
      <c r="C308" s="32"/>
      <c r="D308" s="32"/>
      <c r="E308" s="32"/>
      <c r="F308" s="32"/>
      <c r="G308" s="266"/>
      <c r="H308" s="266"/>
      <c r="I308" s="266"/>
      <c r="L308" s="32"/>
      <c r="M308" s="32"/>
      <c r="N308" s="32"/>
      <c r="O308" s="154"/>
      <c r="P308" s="154"/>
    </row>
    <row r="309" spans="1:16">
      <c r="A309" s="32"/>
      <c r="B309" s="32"/>
      <c r="C309" s="32"/>
      <c r="D309" s="32"/>
      <c r="E309" s="32"/>
      <c r="F309" s="32"/>
      <c r="G309" s="266"/>
      <c r="H309" s="266"/>
      <c r="I309" s="266"/>
      <c r="L309" s="32"/>
      <c r="M309" s="32"/>
      <c r="N309" s="32"/>
      <c r="O309" s="154"/>
      <c r="P309" s="154"/>
    </row>
    <row r="310" spans="1:16">
      <c r="A310" s="32"/>
      <c r="B310" s="32"/>
      <c r="C310" s="32"/>
      <c r="D310" s="32"/>
      <c r="E310" s="32"/>
      <c r="F310" s="32"/>
      <c r="G310" s="266"/>
      <c r="H310" s="266"/>
      <c r="I310" s="266"/>
      <c r="L310" s="32"/>
      <c r="M310" s="32"/>
      <c r="N310" s="32"/>
      <c r="O310" s="154"/>
      <c r="P310" s="154"/>
    </row>
    <row r="311" spans="1:16">
      <c r="A311" s="32"/>
      <c r="B311" s="32"/>
      <c r="C311" s="32"/>
      <c r="D311" s="32"/>
      <c r="E311" s="32"/>
      <c r="F311" s="32"/>
      <c r="G311" s="266"/>
      <c r="H311" s="266"/>
      <c r="I311" s="266"/>
      <c r="L311" s="32"/>
      <c r="M311" s="32"/>
      <c r="N311" s="32"/>
      <c r="O311" s="154"/>
      <c r="P311" s="154"/>
    </row>
    <row r="312" spans="1:16">
      <c r="A312" s="32"/>
      <c r="B312" s="32"/>
      <c r="C312" s="32"/>
      <c r="D312" s="32"/>
      <c r="E312" s="32"/>
      <c r="F312" s="32"/>
      <c r="G312" s="266"/>
      <c r="H312" s="266"/>
      <c r="I312" s="266"/>
      <c r="L312" s="32"/>
      <c r="M312" s="32"/>
      <c r="N312" s="32"/>
      <c r="O312" s="154"/>
      <c r="P312" s="154"/>
    </row>
    <row r="313" spans="1:16">
      <c r="A313" s="32"/>
      <c r="B313" s="32"/>
      <c r="C313" s="32"/>
      <c r="D313" s="32"/>
      <c r="E313" s="32"/>
      <c r="F313" s="32"/>
      <c r="G313" s="266"/>
      <c r="H313" s="266"/>
      <c r="I313" s="266"/>
      <c r="L313" s="32"/>
      <c r="M313" s="32"/>
      <c r="N313" s="32"/>
      <c r="O313" s="154"/>
      <c r="P313" s="154"/>
    </row>
    <row r="314" spans="1:16">
      <c r="A314" s="32"/>
      <c r="B314" s="32"/>
      <c r="C314" s="32"/>
      <c r="D314" s="32"/>
      <c r="E314" s="32"/>
      <c r="F314" s="32"/>
      <c r="G314" s="266"/>
      <c r="H314" s="266"/>
      <c r="I314" s="266"/>
      <c r="L314" s="32"/>
      <c r="M314" s="32"/>
      <c r="N314" s="32"/>
      <c r="O314" s="154"/>
      <c r="P314" s="154"/>
    </row>
    <row r="315" spans="1:16">
      <c r="A315" s="32"/>
      <c r="B315" s="32"/>
      <c r="C315" s="32"/>
      <c r="D315" s="32"/>
      <c r="E315" s="32"/>
      <c r="F315" s="32"/>
      <c r="G315" s="266"/>
      <c r="H315" s="266"/>
      <c r="I315" s="266"/>
      <c r="L315" s="32"/>
      <c r="M315" s="32"/>
      <c r="N315" s="32"/>
      <c r="O315" s="154"/>
      <c r="P315" s="154"/>
    </row>
    <row r="316" spans="1:16">
      <c r="A316" s="32"/>
      <c r="B316" s="32"/>
      <c r="C316" s="32"/>
      <c r="D316" s="32"/>
      <c r="E316" s="32"/>
      <c r="F316" s="32"/>
      <c r="G316" s="266"/>
      <c r="H316" s="266"/>
      <c r="I316" s="266"/>
      <c r="L316" s="32"/>
      <c r="M316" s="32"/>
      <c r="N316" s="32"/>
      <c r="O316" s="154"/>
      <c r="P316" s="154"/>
    </row>
    <row r="317" spans="1:16">
      <c r="A317" s="32"/>
      <c r="B317" s="32"/>
      <c r="C317" s="32"/>
      <c r="D317" s="32"/>
      <c r="E317" s="32"/>
      <c r="F317" s="32"/>
      <c r="G317" s="266"/>
      <c r="H317" s="266"/>
      <c r="I317" s="266"/>
      <c r="L317" s="32"/>
      <c r="M317" s="32"/>
      <c r="N317" s="32"/>
      <c r="O317" s="154"/>
      <c r="P317" s="154"/>
    </row>
    <row r="318" spans="1:16">
      <c r="A318" s="32"/>
      <c r="B318" s="32"/>
      <c r="C318" s="32"/>
      <c r="D318" s="32"/>
      <c r="E318" s="32"/>
      <c r="F318" s="32"/>
      <c r="G318" s="266"/>
      <c r="H318" s="266"/>
      <c r="I318" s="266"/>
      <c r="L318" s="32"/>
      <c r="M318" s="32"/>
      <c r="N318" s="32"/>
      <c r="O318" s="154"/>
      <c r="P318" s="154"/>
    </row>
    <row r="319" spans="1:16">
      <c r="A319" s="32"/>
      <c r="B319" s="32"/>
      <c r="C319" s="32"/>
      <c r="D319" s="32"/>
      <c r="E319" s="32"/>
      <c r="F319" s="32"/>
      <c r="G319" s="266"/>
      <c r="H319" s="266"/>
      <c r="I319" s="266"/>
      <c r="L319" s="32"/>
      <c r="M319" s="32"/>
      <c r="N319" s="32"/>
      <c r="O319" s="154"/>
      <c r="P319" s="154"/>
    </row>
    <row r="320" spans="1:16">
      <c r="A320" s="32"/>
      <c r="B320" s="32"/>
      <c r="C320" s="32"/>
      <c r="D320" s="32"/>
      <c r="E320" s="32"/>
      <c r="F320" s="32"/>
      <c r="G320" s="266"/>
      <c r="H320" s="266"/>
      <c r="I320" s="266"/>
      <c r="L320" s="32"/>
      <c r="M320" s="32"/>
      <c r="N320" s="32"/>
      <c r="O320" s="154"/>
      <c r="P320" s="154"/>
    </row>
    <row r="321" spans="1:16">
      <c r="A321" s="32"/>
      <c r="B321" s="32"/>
      <c r="C321" s="32"/>
      <c r="D321" s="32"/>
      <c r="E321" s="32"/>
      <c r="F321" s="32"/>
      <c r="G321" s="266"/>
      <c r="H321" s="266"/>
      <c r="I321" s="266"/>
      <c r="L321" s="32"/>
      <c r="M321" s="32"/>
      <c r="N321" s="32"/>
      <c r="O321" s="154"/>
      <c r="P321" s="154"/>
    </row>
    <row r="322" spans="1:16">
      <c r="A322" s="32"/>
      <c r="B322" s="32"/>
      <c r="C322" s="32"/>
      <c r="D322" s="32"/>
      <c r="E322" s="32"/>
      <c r="F322" s="32"/>
      <c r="G322" s="266"/>
      <c r="H322" s="266"/>
      <c r="I322" s="266"/>
      <c r="L322" s="32"/>
      <c r="M322" s="32"/>
      <c r="N322" s="32"/>
      <c r="O322" s="154"/>
      <c r="P322" s="154"/>
    </row>
  </sheetData>
  <mergeCells count="1">
    <mergeCell ref="P5:Q5"/>
  </mergeCells>
  <conditionalFormatting sqref="W35:W36">
    <cfRule type="cellIs" dxfId="34" priority="16" stopIfTrue="1" operator="lessThan">
      <formula>0</formula>
    </cfRule>
  </conditionalFormatting>
  <conditionalFormatting sqref="W60">
    <cfRule type="cellIs" dxfId="33" priority="18" stopIfTrue="1" operator="greaterThan">
      <formula>0</formula>
    </cfRule>
    <cfRule type="cellIs" dxfId="32" priority="19" stopIfTrue="1" operator="lessThan">
      <formula>0</formula>
    </cfRule>
  </conditionalFormatting>
  <conditionalFormatting sqref="F11:F14">
    <cfRule type="cellIs" dxfId="31" priority="13" operator="lessThan">
      <formula>0</formula>
    </cfRule>
    <cfRule type="cellIs" dxfId="30" priority="14" operator="greaterThan">
      <formula>0</formula>
    </cfRule>
  </conditionalFormatting>
  <conditionalFormatting sqref="H11:H14">
    <cfRule type="cellIs" dxfId="29" priority="9" operator="lessThan">
      <formula>0</formula>
    </cfRule>
    <cfRule type="cellIs" dxfId="28" priority="10" operator="greaterThan">
      <formula>0</formula>
    </cfRule>
  </conditionalFormatting>
  <conditionalFormatting sqref="N11:N14">
    <cfRule type="cellIs" dxfId="27" priority="7" operator="lessThan">
      <formula>0</formula>
    </cfRule>
    <cfRule type="cellIs" dxfId="26" priority="8" operator="greaterThan">
      <formula>0</formula>
    </cfRule>
  </conditionalFormatting>
  <conditionalFormatting sqref="F18">
    <cfRule type="cellIs" dxfId="25" priority="5" operator="lessThan">
      <formula>0</formula>
    </cfRule>
    <cfRule type="cellIs" dxfId="24" priority="6" operator="greaterThan">
      <formula>0</formula>
    </cfRule>
  </conditionalFormatting>
  <conditionalFormatting sqref="H18">
    <cfRule type="cellIs" dxfId="23" priority="3" operator="lessThan">
      <formula>0</formula>
    </cfRule>
    <cfRule type="cellIs" dxfId="22" priority="4" operator="greaterThan">
      <formula>0</formula>
    </cfRule>
  </conditionalFormatting>
  <conditionalFormatting sqref="N18">
    <cfRule type="cellIs" dxfId="21" priority="1" operator="lessThan">
      <formula>0</formula>
    </cfRule>
    <cfRule type="cellIs" dxfId="2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9BDDE-1AA6-4F4B-8E81-5ECAFFB40DD9}">
  <dimension ref="A1"/>
  <sheetViews>
    <sheetView workbookViewId="0">
      <selection activeCell="A8" sqref="A8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Q193"/>
  <sheetViews>
    <sheetView zoomScale="90" zoomScaleNormal="90" workbookViewId="0">
      <pane ySplit="8" topLeftCell="A9" activePane="bottomLeft" state="frozen"/>
      <selection pane="bottomLeft" activeCell="Y9" sqref="Y9"/>
    </sheetView>
  </sheetViews>
  <sheetFormatPr baseColWidth="10" defaultRowHeight="15"/>
  <cols>
    <col min="1" max="1" width="3.6328125" customWidth="1"/>
    <col min="2" max="2" width="6.453125" customWidth="1"/>
    <col min="3" max="3" width="4.36328125" customWidth="1"/>
    <col min="4" max="4" width="15.81640625" customWidth="1"/>
    <col min="5" max="5" width="7" customWidth="1"/>
    <col min="6" max="6" width="8.54296875" style="222" customWidth="1"/>
    <col min="7" max="7" width="7.26953125" style="222" customWidth="1"/>
    <col min="8" max="8" width="7.453125" customWidth="1"/>
    <col min="9" max="9" width="7.1796875" style="222" customWidth="1"/>
    <col min="10" max="10" width="7.08984375" style="96" customWidth="1"/>
    <col min="11" max="11" width="5.6328125" customWidth="1"/>
    <col min="12" max="12" width="6" style="96" customWidth="1"/>
    <col min="13" max="13" width="2" style="96" customWidth="1"/>
    <col min="14" max="14" width="7.08984375" style="9" customWidth="1"/>
    <col min="15" max="15" width="6.1796875" customWidth="1"/>
    <col min="16" max="16" width="7.90625" customWidth="1"/>
    <col min="17" max="17" width="4.6328125" customWidth="1"/>
    <col min="18" max="18" width="7" style="96" customWidth="1"/>
    <col min="19" max="19" width="6.36328125" customWidth="1"/>
    <col min="20" max="20" width="10.90625" style="9" customWidth="1"/>
    <col min="21" max="21" width="10.08984375" customWidth="1"/>
    <col min="22" max="22" width="8" customWidth="1"/>
    <col min="23" max="23" width="7.90625" style="9" customWidth="1"/>
    <col min="24" max="24" width="9.453125" customWidth="1"/>
    <col min="25" max="25" width="8" style="9" customWidth="1"/>
    <col min="26" max="26" width="8" customWidth="1"/>
    <col min="27" max="27" width="9.81640625" customWidth="1"/>
    <col min="28" max="28" width="9.6328125" customWidth="1"/>
    <col min="29" max="29" width="9.08984375" customWidth="1"/>
    <col min="30" max="30" width="7.453125" customWidth="1"/>
    <col min="31" max="31" width="7.6328125" customWidth="1"/>
    <col min="33" max="33" width="8.1796875" customWidth="1"/>
    <col min="34" max="34" width="6.453125" customWidth="1"/>
    <col min="35" max="35" width="10.08984375" style="9" customWidth="1"/>
    <col min="37" max="37" width="14" customWidth="1"/>
    <col min="38" max="38" width="12.54296875" customWidth="1"/>
    <col min="39" max="39" width="10.90625" customWidth="1"/>
  </cols>
  <sheetData>
    <row r="1" spans="1:43" ht="21">
      <c r="A1" s="57"/>
      <c r="B1" s="57"/>
      <c r="C1" s="57"/>
      <c r="D1" s="57"/>
      <c r="E1" s="57"/>
      <c r="F1" s="267"/>
      <c r="G1" s="267"/>
      <c r="H1" s="57"/>
      <c r="I1" s="267"/>
      <c r="J1" s="168"/>
      <c r="K1" s="57"/>
      <c r="L1" s="168"/>
      <c r="M1" s="168"/>
      <c r="N1" s="172"/>
      <c r="O1" s="57"/>
      <c r="P1" s="57"/>
      <c r="Q1" s="57"/>
      <c r="R1" s="168"/>
      <c r="S1" s="57"/>
      <c r="T1" s="172"/>
      <c r="U1" s="57"/>
      <c r="V1" s="57"/>
      <c r="W1" s="172"/>
      <c r="X1" s="57"/>
      <c r="Y1" s="2"/>
      <c r="Z1" s="5"/>
      <c r="AA1" s="5"/>
      <c r="AB1" s="4"/>
      <c r="AC1" s="4"/>
      <c r="AI1"/>
    </row>
    <row r="2" spans="1:43" s="126" customFormat="1" ht="31.8">
      <c r="A2" s="145"/>
      <c r="B2" s="145" t="s">
        <v>463</v>
      </c>
      <c r="C2" s="145"/>
      <c r="D2" s="145"/>
      <c r="E2" s="145"/>
      <c r="F2" s="260" t="s">
        <v>502</v>
      </c>
      <c r="G2" s="260"/>
      <c r="H2" s="145"/>
      <c r="I2" s="260"/>
      <c r="J2" s="147" t="str">
        <f>+År!B2</f>
        <v>Skålda purke</v>
      </c>
      <c r="K2" s="145"/>
      <c r="L2" s="147"/>
      <c r="M2" s="147"/>
      <c r="N2" s="165"/>
      <c r="O2" s="145"/>
      <c r="P2" s="147"/>
      <c r="Q2" s="145"/>
      <c r="R2" s="165"/>
      <c r="S2" s="145"/>
      <c r="T2" s="145"/>
      <c r="U2" s="57"/>
      <c r="V2" s="147"/>
      <c r="W2" s="165"/>
      <c r="X2" s="57"/>
      <c r="Y2" s="5"/>
      <c r="Z2" s="4"/>
      <c r="AA2" s="4"/>
      <c r="AB2"/>
      <c r="AC2"/>
      <c r="AD2"/>
      <c r="AE2"/>
      <c r="AF2"/>
      <c r="AG2"/>
      <c r="AH2"/>
      <c r="AI2"/>
      <c r="AJ2"/>
      <c r="AK2"/>
    </row>
    <row r="3" spans="1:43" ht="21">
      <c r="A3" s="57"/>
      <c r="B3" s="57"/>
      <c r="C3" s="57"/>
      <c r="D3" s="57"/>
      <c r="E3" s="57"/>
      <c r="F3" s="267"/>
      <c r="G3" s="267"/>
      <c r="H3" s="57"/>
      <c r="I3" s="267"/>
      <c r="J3" s="168"/>
      <c r="K3" s="57"/>
      <c r="L3" s="168"/>
      <c r="M3" s="168"/>
      <c r="N3" s="172"/>
      <c r="O3" s="57"/>
      <c r="P3" s="57"/>
      <c r="Q3" s="57"/>
      <c r="R3" s="168"/>
      <c r="S3" s="57"/>
      <c r="T3" s="172"/>
      <c r="U3" s="57"/>
      <c r="V3" s="57"/>
      <c r="W3" s="172"/>
      <c r="X3" s="57"/>
      <c r="Y3" s="2"/>
      <c r="Z3" s="5"/>
      <c r="AA3" s="5"/>
      <c r="AB3" s="4"/>
      <c r="AC3" s="4"/>
      <c r="AI3"/>
    </row>
    <row r="4" spans="1:43" s="124" customFormat="1" ht="19.8">
      <c r="A4" s="142"/>
      <c r="B4" s="142"/>
      <c r="C4" s="141"/>
      <c r="D4" s="141"/>
      <c r="E4" s="156" t="s">
        <v>8</v>
      </c>
      <c r="F4" s="272">
        <f>+År!R2</f>
        <v>24</v>
      </c>
      <c r="G4" s="268"/>
      <c r="H4" s="141"/>
      <c r="I4" s="268"/>
      <c r="J4" s="175"/>
      <c r="K4" s="141"/>
      <c r="L4" s="155"/>
      <c r="M4" s="155"/>
      <c r="N4" s="179"/>
      <c r="O4" s="155"/>
      <c r="P4" s="169" t="s">
        <v>453</v>
      </c>
      <c r="Q4" s="155"/>
      <c r="R4" s="155"/>
      <c r="S4" s="155"/>
      <c r="T4" s="319">
        <f>SUM(F9:F22)</f>
        <v>14103</v>
      </c>
      <c r="U4" s="318"/>
      <c r="V4" s="142"/>
      <c r="W4" s="141"/>
      <c r="X4" s="179"/>
      <c r="Y4" s="2"/>
      <c r="Z4" s="2"/>
      <c r="AA4" s="2"/>
      <c r="AB4" s="5"/>
      <c r="AC4" s="5"/>
      <c r="AD4" s="4"/>
      <c r="AE4" s="4"/>
      <c r="AF4"/>
      <c r="AG4"/>
      <c r="AH4"/>
      <c r="AI4"/>
      <c r="AJ4"/>
      <c r="AK4"/>
      <c r="AL4"/>
      <c r="AM4"/>
      <c r="AN4"/>
      <c r="AO4"/>
      <c r="AP4" s="143"/>
      <c r="AQ4" s="143"/>
    </row>
    <row r="5" spans="1:43" ht="15" customHeight="1">
      <c r="A5" s="54"/>
      <c r="B5" s="54"/>
      <c r="C5" s="39"/>
      <c r="D5" s="39"/>
      <c r="E5" s="54"/>
      <c r="F5" s="269"/>
      <c r="G5" s="269"/>
      <c r="H5" s="54"/>
      <c r="I5" s="269"/>
      <c r="J5" s="170"/>
      <c r="K5" s="54"/>
      <c r="L5" s="170"/>
      <c r="M5" s="170"/>
      <c r="N5" s="173"/>
      <c r="O5" s="54"/>
      <c r="P5" s="54"/>
      <c r="Q5" s="54"/>
      <c r="R5" s="170"/>
      <c r="S5" s="54"/>
      <c r="T5" s="173"/>
      <c r="U5" s="39"/>
      <c r="V5" s="54"/>
      <c r="W5" s="173"/>
      <c r="X5" s="39"/>
      <c r="Y5" s="2"/>
      <c r="Z5" s="5"/>
      <c r="AA5" s="5"/>
      <c r="AB5" s="4"/>
      <c r="AC5" s="4"/>
      <c r="AI5"/>
      <c r="AN5" s="4"/>
      <c r="AO5" s="4"/>
    </row>
    <row r="6" spans="1:43" ht="15.6">
      <c r="A6" s="39"/>
      <c r="B6" s="39"/>
      <c r="C6" s="39"/>
      <c r="D6" s="39"/>
      <c r="E6" s="45" t="s">
        <v>3</v>
      </c>
      <c r="F6" s="259"/>
      <c r="G6" s="259"/>
      <c r="H6" s="82" t="s">
        <v>3</v>
      </c>
      <c r="I6" s="259"/>
      <c r="J6" s="148"/>
      <c r="K6" s="39"/>
      <c r="L6" s="148"/>
      <c r="M6" s="148"/>
      <c r="N6" s="82" t="s">
        <v>18</v>
      </c>
      <c r="O6" s="39"/>
      <c r="P6" s="39"/>
      <c r="Q6" s="39"/>
      <c r="R6" s="148" t="s">
        <v>476</v>
      </c>
      <c r="S6" s="45" t="s">
        <v>2</v>
      </c>
      <c r="T6" s="82" t="s">
        <v>52</v>
      </c>
      <c r="U6" s="82" t="s">
        <v>3</v>
      </c>
      <c r="V6" s="39"/>
      <c r="W6" s="82" t="s">
        <v>18</v>
      </c>
      <c r="X6" s="39"/>
      <c r="Y6" s="2"/>
      <c r="Z6" s="5"/>
      <c r="AA6" s="5"/>
      <c r="AB6" s="4"/>
      <c r="AC6" s="4"/>
      <c r="AH6">
        <v>1</v>
      </c>
      <c r="AI6" t="s">
        <v>626</v>
      </c>
    </row>
    <row r="7" spans="1:43" ht="15.6">
      <c r="A7" s="39"/>
      <c r="B7" s="39"/>
      <c r="C7" s="39"/>
      <c r="D7" s="39"/>
      <c r="E7" s="45" t="s">
        <v>526</v>
      </c>
      <c r="F7" s="262" t="s">
        <v>3</v>
      </c>
      <c r="G7" s="262"/>
      <c r="H7" s="82" t="s">
        <v>482</v>
      </c>
      <c r="I7" s="262"/>
      <c r="J7" s="148" t="s">
        <v>3</v>
      </c>
      <c r="K7" s="45"/>
      <c r="L7" s="148" t="s">
        <v>1</v>
      </c>
      <c r="M7" s="148"/>
      <c r="N7" s="82" t="s">
        <v>480</v>
      </c>
      <c r="O7" s="45"/>
      <c r="P7" s="45" t="s">
        <v>18</v>
      </c>
      <c r="Q7" s="45"/>
      <c r="R7" s="148" t="s">
        <v>480</v>
      </c>
      <c r="S7" s="45" t="s">
        <v>476</v>
      </c>
      <c r="T7" s="82" t="s">
        <v>85</v>
      </c>
      <c r="U7" s="82" t="s">
        <v>454</v>
      </c>
      <c r="V7" s="45" t="s">
        <v>18</v>
      </c>
      <c r="W7" s="82" t="s">
        <v>480</v>
      </c>
      <c r="X7" s="39"/>
      <c r="Y7" s="4"/>
      <c r="Z7" s="4"/>
      <c r="AA7" s="4"/>
      <c r="AB7" s="1"/>
      <c r="AC7" s="5"/>
      <c r="AH7">
        <v>4</v>
      </c>
      <c r="AI7" t="s">
        <v>627</v>
      </c>
    </row>
    <row r="8" spans="1:43" ht="15.6">
      <c r="A8" s="39"/>
      <c r="B8" s="45" t="s">
        <v>63</v>
      </c>
      <c r="C8" s="45" t="s">
        <v>82</v>
      </c>
      <c r="D8" s="42"/>
      <c r="E8" s="46" t="s">
        <v>505</v>
      </c>
      <c r="F8" s="273" t="s">
        <v>11</v>
      </c>
      <c r="G8" s="270" t="s">
        <v>532</v>
      </c>
      <c r="H8" s="83" t="s">
        <v>475</v>
      </c>
      <c r="I8" s="270" t="s">
        <v>532</v>
      </c>
      <c r="J8" s="171" t="s">
        <v>444</v>
      </c>
      <c r="K8" s="174" t="s">
        <v>532</v>
      </c>
      <c r="L8" s="171" t="s">
        <v>444</v>
      </c>
      <c r="M8" s="171"/>
      <c r="N8" s="83" t="s">
        <v>477</v>
      </c>
      <c r="O8" s="174" t="s">
        <v>532</v>
      </c>
      <c r="P8" s="46" t="s">
        <v>475</v>
      </c>
      <c r="Q8" s="174" t="s">
        <v>532</v>
      </c>
      <c r="R8" s="171" t="s">
        <v>477</v>
      </c>
      <c r="S8" s="46" t="s">
        <v>478</v>
      </c>
      <c r="T8" s="83" t="s">
        <v>484</v>
      </c>
      <c r="U8" s="83" t="s">
        <v>49</v>
      </c>
      <c r="V8" s="46" t="s">
        <v>30</v>
      </c>
      <c r="W8" s="83" t="s">
        <v>483</v>
      </c>
      <c r="X8" s="39"/>
      <c r="Y8" s="4"/>
      <c r="Z8" s="52"/>
      <c r="AA8" s="52"/>
      <c r="AB8" s="1"/>
      <c r="AC8" s="5"/>
      <c r="AH8">
        <v>8</v>
      </c>
      <c r="AI8" t="s">
        <v>628</v>
      </c>
    </row>
    <row r="9" spans="1:43" ht="15.6">
      <c r="A9" s="39"/>
      <c r="B9" s="47">
        <f>+'Ark1'!C4516</f>
        <v>2024</v>
      </c>
      <c r="C9" s="47">
        <f>+'Ark1'!O4516</f>
        <v>1</v>
      </c>
      <c r="D9" s="48" t="str">
        <f>VLOOKUP(C9,RNR!$D$15:$E$28,2)</f>
        <v>Østfold</v>
      </c>
      <c r="E9" s="47">
        <f>+'Ark1'!Q4516</f>
        <v>33</v>
      </c>
      <c r="F9" s="263">
        <f>+'Ark1'!R4516</f>
        <v>700</v>
      </c>
      <c r="G9" s="224">
        <f>+F9-F24</f>
        <v>-165</v>
      </c>
      <c r="H9" s="275">
        <f>+'Ark1'!S4516</f>
        <v>700</v>
      </c>
      <c r="I9" s="224">
        <f>+H9-H24</f>
        <v>-165</v>
      </c>
      <c r="J9" s="101">
        <f>+'Ark1'!T4516</f>
        <v>4.9634829468907347</v>
      </c>
      <c r="K9" s="98">
        <f>+J9-J24</f>
        <v>-0.96523535331488652</v>
      </c>
      <c r="L9" s="101">
        <f>+'Ark1'!U4516</f>
        <v>4.8290725629584159</v>
      </c>
      <c r="M9" s="171"/>
      <c r="N9" s="199">
        <f>+'Ark1'!Y4516</f>
        <v>149.09885714285713</v>
      </c>
      <c r="O9" s="98">
        <f>+N9-N24</f>
        <v>-2.9785995045418474</v>
      </c>
      <c r="P9" s="49">
        <f>+'Ark1'!W4516</f>
        <v>59.841428571428558</v>
      </c>
      <c r="Q9" s="98">
        <f t="shared" ref="Q9:Q22" si="0">+P9-P24</f>
        <v>-0.24412056151943062</v>
      </c>
      <c r="R9" s="101">
        <f>+'Ark1'!AA4516</f>
        <v>30.312568328894393</v>
      </c>
      <c r="S9" s="49">
        <f>+'Ark1'!AB4516</f>
        <v>4.800208116236564</v>
      </c>
      <c r="T9" s="65">
        <f>+'Ark1'!AC4516</f>
        <v>-36.677882143929715</v>
      </c>
      <c r="U9" s="65">
        <f t="shared" ref="U9:U22" si="1">+F9/E9</f>
        <v>21.212121212121211</v>
      </c>
      <c r="V9" s="49">
        <f>+'Ark1'!V4516</f>
        <v>5.2071428571428564</v>
      </c>
      <c r="W9" s="65">
        <f>+'Ark1'!X4516</f>
        <v>161.53722334004004</v>
      </c>
      <c r="X9" s="39"/>
      <c r="Y9" s="4"/>
      <c r="Z9" s="52"/>
      <c r="AA9" s="52"/>
      <c r="AB9" s="1"/>
      <c r="AC9" s="5"/>
      <c r="AH9">
        <v>9</v>
      </c>
      <c r="AI9" t="s">
        <v>629</v>
      </c>
    </row>
    <row r="10" spans="1:43" s="304" customFormat="1" ht="15.6">
      <c r="A10" s="39"/>
      <c r="B10" s="47">
        <f>+'Ark1'!C4517</f>
        <v>2024</v>
      </c>
      <c r="C10" s="47">
        <f>+'Ark1'!O4517</f>
        <v>2</v>
      </c>
      <c r="D10" s="48" t="str">
        <f>VLOOKUP(C10,RNR!$D$15:$E$28,2)</f>
        <v>Akershus</v>
      </c>
      <c r="E10" s="47">
        <f>+'Ark1'!Q4517</f>
        <v>16</v>
      </c>
      <c r="F10" s="263">
        <f>+'Ark1'!R4517</f>
        <v>1211</v>
      </c>
      <c r="G10" s="224">
        <f t="shared" ref="G10:G22" si="2">+F10-F25</f>
        <v>559</v>
      </c>
      <c r="H10" s="275">
        <f>+'Ark1'!S4517</f>
        <v>1210</v>
      </c>
      <c r="I10" s="224">
        <f t="shared" ref="I10:I22" si="3">+H10-H25</f>
        <v>558</v>
      </c>
      <c r="J10" s="101">
        <f>+'Ark1'!T4517</f>
        <v>8.5868254981209695</v>
      </c>
      <c r="K10" s="98">
        <f t="shared" ref="K10:K22" si="4">+J10-J25</f>
        <v>4.1180112417810095</v>
      </c>
      <c r="L10" s="101">
        <f>+'Ark1'!U4517</f>
        <v>8.9494454181526901</v>
      </c>
      <c r="M10" s="171"/>
      <c r="N10" s="199">
        <f>+'Ark1'!Y4517</f>
        <v>159.72047894302236</v>
      </c>
      <c r="O10" s="98">
        <f t="shared" ref="O10:O22" si="5">+N10-N25</f>
        <v>-4.7710854741556261</v>
      </c>
      <c r="P10" s="49">
        <f>+'Ark1'!W4517</f>
        <v>59.472727272727283</v>
      </c>
      <c r="Q10" s="98">
        <f t="shared" si="0"/>
        <v>1.7840769659788407</v>
      </c>
      <c r="R10" s="101">
        <f>+'Ark1'!AA4517</f>
        <v>28.947060793172007</v>
      </c>
      <c r="S10" s="49">
        <f>+'Ark1'!AB4517</f>
        <v>4.679619960553028</v>
      </c>
      <c r="T10" s="65">
        <f>+'Ark1'!AC4517</f>
        <v>-32.758732892745975</v>
      </c>
      <c r="U10" s="65">
        <f t="shared" si="1"/>
        <v>75.6875</v>
      </c>
      <c r="V10" s="49">
        <f>+'Ark1'!V4517</f>
        <v>5.6630883567299763</v>
      </c>
      <c r="W10" s="65">
        <f>+'Ark1'!X4517</f>
        <v>173.2015033732855</v>
      </c>
      <c r="X10" s="39"/>
      <c r="Y10" s="4"/>
      <c r="Z10" s="52"/>
      <c r="AA10" s="52"/>
      <c r="AB10" s="1"/>
      <c r="AC10" s="5"/>
    </row>
    <row r="11" spans="1:43" ht="15.6">
      <c r="A11" s="39"/>
      <c r="B11" s="47">
        <f>+'Ark1'!C4518</f>
        <v>2024</v>
      </c>
      <c r="C11" s="47">
        <f>+'Ark1'!O4518</f>
        <v>3</v>
      </c>
      <c r="D11" s="48" t="str">
        <f>VLOOKUP(C11,RNR!$D$15:$E$28,2)</f>
        <v>Buskerud</v>
      </c>
      <c r="E11" s="47">
        <f>+'Ark1'!Q4518</f>
        <v>8</v>
      </c>
      <c r="F11" s="263">
        <f>+'Ark1'!R4518</f>
        <v>118</v>
      </c>
      <c r="G11" s="224">
        <f t="shared" si="2"/>
        <v>-41</v>
      </c>
      <c r="H11" s="275">
        <f>+'Ark1'!S4518</f>
        <v>118</v>
      </c>
      <c r="I11" s="224">
        <f t="shared" si="3"/>
        <v>-41</v>
      </c>
      <c r="J11" s="101">
        <f>+'Ark1'!T4518</f>
        <v>0.8367014110472949</v>
      </c>
      <c r="K11" s="98">
        <f t="shared" si="4"/>
        <v>-0.25308611465524111</v>
      </c>
      <c r="L11" s="101">
        <f>+'Ark1'!U4518</f>
        <v>0.86402056570494756</v>
      </c>
      <c r="M11" s="171"/>
      <c r="N11" s="199">
        <f>+'Ark1'!Y4518</f>
        <v>158.25254237288141</v>
      </c>
      <c r="O11" s="98">
        <f t="shared" si="5"/>
        <v>-9.0996588849801867</v>
      </c>
      <c r="P11" s="49">
        <f>+'Ark1'!W4518</f>
        <v>57.601694915254221</v>
      </c>
      <c r="Q11" s="98">
        <f t="shared" si="0"/>
        <v>2.0230785630529695</v>
      </c>
      <c r="R11" s="101">
        <f>+'Ark1'!AA4518</f>
        <v>28.108198067842601</v>
      </c>
      <c r="S11" s="49">
        <f>+'Ark1'!AB4518</f>
        <v>5.9162800819956285</v>
      </c>
      <c r="T11" s="65">
        <f>+'Ark1'!AC4518</f>
        <v>-31.786446675220425</v>
      </c>
      <c r="U11" s="65">
        <f t="shared" si="1"/>
        <v>14.75</v>
      </c>
      <c r="V11" s="49">
        <f>+'Ark1'!V4518</f>
        <v>6.686440677966103</v>
      </c>
      <c r="W11" s="65">
        <f>+'Ark1'!X4518</f>
        <v>171.45454211579775</v>
      </c>
      <c r="X11" s="39"/>
      <c r="Y11" s="4"/>
      <c r="Z11" s="52"/>
      <c r="AA11" s="52"/>
      <c r="AB11" s="1"/>
      <c r="AC11" s="5"/>
      <c r="AH11">
        <v>11</v>
      </c>
      <c r="AI11" t="s">
        <v>77</v>
      </c>
    </row>
    <row r="12" spans="1:43" ht="15.6">
      <c r="A12" s="39"/>
      <c r="B12" s="47">
        <f>+'Ark1'!C4519</f>
        <v>2024</v>
      </c>
      <c r="C12" s="47">
        <f>+'Ark1'!O4519</f>
        <v>4</v>
      </c>
      <c r="D12" s="48" t="str">
        <f>VLOOKUP(C12,RNR!$D$15:$E$28,2)</f>
        <v>Innlandet</v>
      </c>
      <c r="E12" s="47">
        <f>+'Ark1'!Q4519</f>
        <v>96</v>
      </c>
      <c r="F12" s="263">
        <f>+'Ark1'!R4519</f>
        <v>2341</v>
      </c>
      <c r="G12" s="224">
        <f t="shared" si="2"/>
        <v>-141</v>
      </c>
      <c r="H12" s="275">
        <f>+'Ark1'!S4519</f>
        <v>2335</v>
      </c>
      <c r="I12" s="224">
        <f t="shared" si="3"/>
        <v>-145</v>
      </c>
      <c r="J12" s="101">
        <f>+'Ark1'!T4519</f>
        <v>16.599305112387441</v>
      </c>
      <c r="K12" s="98">
        <f t="shared" si="4"/>
        <v>-0.41234670392510608</v>
      </c>
      <c r="L12" s="101">
        <f>+'Ark1'!U4519</f>
        <v>17.093969836225764</v>
      </c>
      <c r="M12" s="171"/>
      <c r="N12" s="199">
        <f>+'Ark1'!Y4519</f>
        <v>157.81567706108476</v>
      </c>
      <c r="O12" s="98">
        <f t="shared" si="5"/>
        <v>1.5026633624542569</v>
      </c>
      <c r="P12" s="49">
        <f>+'Ark1'!W4519</f>
        <v>59.185010706638103</v>
      </c>
      <c r="Q12" s="98">
        <f t="shared" si="0"/>
        <v>7.3317158251008152E-2</v>
      </c>
      <c r="R12" s="101">
        <f>+'Ark1'!AA4519</f>
        <v>30.911038898053224</v>
      </c>
      <c r="S12" s="49">
        <f>+'Ark1'!AB4519</f>
        <v>4.6899626464560242</v>
      </c>
      <c r="T12" s="65">
        <f>+'Ark1'!AC4519</f>
        <v>-36.724210607272312</v>
      </c>
      <c r="U12" s="65">
        <f t="shared" si="1"/>
        <v>24.385416666666668</v>
      </c>
      <c r="V12" s="49">
        <f>+'Ark1'!V4519</f>
        <v>5.7330200768902175</v>
      </c>
      <c r="W12" s="65">
        <f>+'Ark1'!X4519</f>
        <v>171.33703545493333</v>
      </c>
      <c r="X12" s="39"/>
      <c r="Y12" s="4"/>
      <c r="Z12" s="52"/>
      <c r="AA12" s="52"/>
      <c r="AB12" s="1"/>
      <c r="AC12" s="5"/>
      <c r="AH12">
        <v>14</v>
      </c>
      <c r="AI12" t="s">
        <v>630</v>
      </c>
    </row>
    <row r="13" spans="1:43" ht="15.6">
      <c r="A13" s="39"/>
      <c r="B13" s="47">
        <f>+'Ark1'!C4520</f>
        <v>2024</v>
      </c>
      <c r="C13" s="47">
        <f>+'Ark1'!O4520</f>
        <v>7</v>
      </c>
      <c r="D13" s="48" t="str">
        <f>VLOOKUP(C13,RNR!$D$15:$E$28,2)</f>
        <v>Vestfold</v>
      </c>
      <c r="E13" s="47">
        <f>+'Ark1'!Q4520</f>
        <v>49</v>
      </c>
      <c r="F13" s="263">
        <f>+'Ark1'!R4520</f>
        <v>1143</v>
      </c>
      <c r="G13" s="224">
        <f t="shared" si="2"/>
        <v>122</v>
      </c>
      <c r="H13" s="275">
        <f>+'Ark1'!S4520</f>
        <v>1143</v>
      </c>
      <c r="I13" s="224">
        <f t="shared" si="3"/>
        <v>122</v>
      </c>
      <c r="J13" s="101">
        <f>+'Ark1'!T4520</f>
        <v>8.1046585832801519</v>
      </c>
      <c r="K13" s="98">
        <f t="shared" si="4"/>
        <v>1.106714786158836</v>
      </c>
      <c r="L13" s="101">
        <f>+'Ark1'!U4520</f>
        <v>8.7615187010588347</v>
      </c>
      <c r="M13" s="171"/>
      <c r="N13" s="199">
        <f>+'Ark1'!Y4520</f>
        <v>165.66920384951891</v>
      </c>
      <c r="O13" s="98">
        <f t="shared" si="5"/>
        <v>1.2986847505962942</v>
      </c>
      <c r="P13" s="49">
        <f>+'Ark1'!W4520</f>
        <v>56.329833770778656</v>
      </c>
      <c r="Q13" s="98">
        <f t="shared" si="0"/>
        <v>-0.15498503431439303</v>
      </c>
      <c r="R13" s="101">
        <f>+'Ark1'!AA4520</f>
        <v>34.720754241974369</v>
      </c>
      <c r="S13" s="49">
        <f>+'Ark1'!AB4520</f>
        <v>5.3691915180657617</v>
      </c>
      <c r="T13" s="65">
        <f>+'Ark1'!AC4520</f>
        <v>-46.238703523189699</v>
      </c>
      <c r="U13" s="65">
        <f t="shared" si="1"/>
        <v>23.326530612244898</v>
      </c>
      <c r="V13" s="49">
        <f>+'Ark1'!V4520</f>
        <v>7.9973753280839901</v>
      </c>
      <c r="W13" s="65">
        <f>+'Ark1'!X4520</f>
        <v>179.48992833100621</v>
      </c>
      <c r="X13" s="39"/>
      <c r="Y13" s="4"/>
      <c r="Z13" s="52"/>
      <c r="AA13" s="52"/>
      <c r="AB13" s="1"/>
      <c r="AC13" s="5"/>
      <c r="AH13">
        <v>15</v>
      </c>
      <c r="AI13" t="s">
        <v>620</v>
      </c>
    </row>
    <row r="14" spans="1:43" ht="15.6">
      <c r="A14" s="39"/>
      <c r="B14" s="47">
        <f>+'Ark1'!C4521</f>
        <v>2024</v>
      </c>
      <c r="C14" s="47">
        <f>+'Ark1'!O4521</f>
        <v>8</v>
      </c>
      <c r="D14" s="48" t="str">
        <f>VLOOKUP(C14,RNR!$D$15:$E$28,2)</f>
        <v>Telemark</v>
      </c>
      <c r="E14" s="47">
        <f>+'Ark1'!Q4521</f>
        <v>10</v>
      </c>
      <c r="F14" s="263">
        <f>+'Ark1'!R4521</f>
        <v>353</v>
      </c>
      <c r="G14" s="224">
        <f t="shared" si="2"/>
        <v>-30</v>
      </c>
      <c r="H14" s="275">
        <f>+'Ark1'!S4521</f>
        <v>352</v>
      </c>
      <c r="I14" s="224">
        <f t="shared" si="3"/>
        <v>-31</v>
      </c>
      <c r="J14" s="101">
        <f>+'Ark1'!T4521</f>
        <v>2.5030135432177545</v>
      </c>
      <c r="K14" s="98">
        <f t="shared" si="4"/>
        <v>-0.12207213190219024</v>
      </c>
      <c r="L14" s="101">
        <f>+'Ark1'!U4521</f>
        <v>2.5072550003053764</v>
      </c>
      <c r="M14" s="171"/>
      <c r="N14" s="199">
        <f>+'Ark1'!Y4521</f>
        <v>153.50849858356924</v>
      </c>
      <c r="O14" s="98">
        <f t="shared" si="5"/>
        <v>-5.0520758289634671</v>
      </c>
      <c r="P14" s="49">
        <f>+'Ark1'!W4521</f>
        <v>57.13636363636364</v>
      </c>
      <c r="Q14" s="98">
        <f t="shared" si="0"/>
        <v>-0.12995490149535982</v>
      </c>
      <c r="R14" s="101">
        <f>+'Ark1'!AA4521</f>
        <v>28.421932039616674</v>
      </c>
      <c r="S14" s="49">
        <f>+'Ark1'!AB4521</f>
        <v>4.7932998175052637</v>
      </c>
      <c r="T14" s="65">
        <f>+'Ark1'!AC4521</f>
        <v>-35.121590709971834</v>
      </c>
      <c r="U14" s="65">
        <f t="shared" si="1"/>
        <v>35.299999999999997</v>
      </c>
      <c r="V14" s="49">
        <f>+'Ark1'!V4521</f>
        <v>8.1756373937677012</v>
      </c>
      <c r="W14" s="65">
        <f>+'Ark1'!X4521</f>
        <v>166.64620540852442</v>
      </c>
      <c r="X14" s="39"/>
      <c r="Y14" s="4"/>
      <c r="Z14" s="52"/>
      <c r="AA14" s="52"/>
      <c r="AB14" s="1"/>
      <c r="AC14" s="5"/>
      <c r="AH14">
        <v>16</v>
      </c>
      <c r="AI14" t="s">
        <v>582</v>
      </c>
    </row>
    <row r="15" spans="1:43" ht="15.6">
      <c r="A15" s="39"/>
      <c r="B15" s="47">
        <f>+'Ark1'!C4522</f>
        <v>2024</v>
      </c>
      <c r="C15" s="47">
        <f>+'Ark1'!O4522</f>
        <v>9</v>
      </c>
      <c r="D15" s="48" t="str">
        <f>VLOOKUP(C15,RNR!$D$15:$E$28,2)</f>
        <v>Agder</v>
      </c>
      <c r="E15" s="47">
        <f>+'Ark1'!Q4522</f>
        <v>13</v>
      </c>
      <c r="F15" s="263">
        <f>+'Ark1'!R4522</f>
        <v>260</v>
      </c>
      <c r="G15" s="224">
        <f t="shared" si="2"/>
        <v>-86</v>
      </c>
      <c r="H15" s="275">
        <f>+'Ark1'!S4522</f>
        <v>259</v>
      </c>
      <c r="I15" s="224">
        <f t="shared" si="3"/>
        <v>-87</v>
      </c>
      <c r="J15" s="101">
        <f>+'Ark1'!T4522</f>
        <v>1.8435793802736999</v>
      </c>
      <c r="K15" s="98">
        <f t="shared" si="4"/>
        <v>-0.527907939808548</v>
      </c>
      <c r="L15" s="101">
        <f>+'Ark1'!U4522</f>
        <v>2.0235991094116978</v>
      </c>
      <c r="M15" s="171"/>
      <c r="N15" s="199">
        <f>+'Ark1'!Y4522</f>
        <v>168.21307692307684</v>
      </c>
      <c r="O15" s="98">
        <f t="shared" si="5"/>
        <v>1.518857269897552</v>
      </c>
      <c r="P15" s="49">
        <f>+'Ark1'!W4522</f>
        <v>58.691119691119681</v>
      </c>
      <c r="Q15" s="98">
        <f t="shared" si="0"/>
        <v>-0.27130805454505946</v>
      </c>
      <c r="R15" s="101">
        <f>+'Ark1'!AA4522</f>
        <v>32.790266396300161</v>
      </c>
      <c r="S15" s="49">
        <f>+'Ark1'!AB4522</f>
        <v>4.7806275638867186</v>
      </c>
      <c r="T15" s="65">
        <f>+'Ark1'!AC4522</f>
        <v>-37.165200795847277</v>
      </c>
      <c r="U15" s="65">
        <f t="shared" si="1"/>
        <v>20</v>
      </c>
      <c r="V15" s="49">
        <f>+'Ark1'!V4522</f>
        <v>5.5692307692307699</v>
      </c>
      <c r="W15" s="65">
        <f>+'Ark1'!X4522</f>
        <v>182.73106092174339</v>
      </c>
      <c r="X15" s="39"/>
      <c r="Y15" s="4"/>
      <c r="Z15" s="52"/>
      <c r="AA15" s="52"/>
      <c r="AB15" s="1"/>
      <c r="AC15" s="5"/>
      <c r="AH15">
        <v>18</v>
      </c>
      <c r="AI15" t="s">
        <v>79</v>
      </c>
    </row>
    <row r="16" spans="1:43" s="304" customFormat="1" ht="15.6">
      <c r="A16" s="39"/>
      <c r="B16" s="47">
        <f>+'Ark1'!C4523</f>
        <v>2024</v>
      </c>
      <c r="C16" s="47">
        <f>+'Ark1'!O4523</f>
        <v>11</v>
      </c>
      <c r="D16" s="48" t="str">
        <f>VLOOKUP(C16,RNR!$D$15:$E$28,2)</f>
        <v>Rogaland</v>
      </c>
      <c r="E16" s="47">
        <f>+'Ark1'!Q4523</f>
        <v>175</v>
      </c>
      <c r="F16" s="263">
        <f>+'Ark1'!R4523</f>
        <v>5892</v>
      </c>
      <c r="G16" s="224">
        <f t="shared" si="2"/>
        <v>-640</v>
      </c>
      <c r="H16" s="275">
        <f>+'Ark1'!S4523</f>
        <v>5877</v>
      </c>
      <c r="I16" s="224">
        <f t="shared" si="3"/>
        <v>-643</v>
      </c>
      <c r="J16" s="101">
        <f>+'Ark1'!T4523</f>
        <v>41.778345032971714</v>
      </c>
      <c r="K16" s="98">
        <f t="shared" si="4"/>
        <v>-2.9920456455752458</v>
      </c>
      <c r="L16" s="101">
        <f>+'Ark1'!U4523</f>
        <v>40.837508351578755</v>
      </c>
      <c r="M16" s="171"/>
      <c r="N16" s="199">
        <f>+'Ark1'!Y4523</f>
        <v>149.79769178547156</v>
      </c>
      <c r="O16" s="98">
        <f t="shared" si="5"/>
        <v>-3.6993841483922552</v>
      </c>
      <c r="P16" s="49">
        <f>+'Ark1'!W4523</f>
        <v>59.5866938914412</v>
      </c>
      <c r="Q16" s="98">
        <f t="shared" si="0"/>
        <v>-0.14137359322137399</v>
      </c>
      <c r="R16" s="101">
        <f>+'Ark1'!AA4523</f>
        <v>29.040703379008839</v>
      </c>
      <c r="S16" s="49">
        <f>+'Ark1'!AB4523</f>
        <v>4.0609839763623361</v>
      </c>
      <c r="T16" s="65">
        <f>+'Ark1'!AC4523</f>
        <v>-39.820266463259074</v>
      </c>
      <c r="U16" s="65">
        <f t="shared" si="1"/>
        <v>33.668571428571425</v>
      </c>
      <c r="V16" s="49">
        <f>+'Ark1'!V4523</f>
        <v>5.3856076035302118</v>
      </c>
      <c r="W16" s="65">
        <f>+'Ark1'!X4523</f>
        <v>162.73596458903765</v>
      </c>
      <c r="X16" s="39"/>
      <c r="Y16" s="4"/>
      <c r="Z16" s="52"/>
      <c r="AA16" s="52"/>
      <c r="AB16" s="1"/>
      <c r="AC16" s="5"/>
    </row>
    <row r="17" spans="1:35" s="304" customFormat="1" ht="15.6">
      <c r="A17" s="39"/>
      <c r="B17" s="47">
        <f>+'Ark1'!C4524</f>
        <v>2024</v>
      </c>
      <c r="C17" s="47">
        <f>+'Ark1'!O4524</f>
        <v>14</v>
      </c>
      <c r="D17" s="48" t="str">
        <f>VLOOKUP(C17,RNR!$D$15:$E$28,2)</f>
        <v>Vestland</v>
      </c>
      <c r="E17" s="47">
        <f>+'Ark1'!Q4524</f>
        <v>34</v>
      </c>
      <c r="F17" s="263">
        <f>+'Ark1'!R4524</f>
        <v>521</v>
      </c>
      <c r="G17" s="224">
        <f t="shared" si="2"/>
        <v>117</v>
      </c>
      <c r="H17" s="275">
        <f>+'Ark1'!S4524</f>
        <v>517</v>
      </c>
      <c r="I17" s="224">
        <f t="shared" si="3"/>
        <v>114</v>
      </c>
      <c r="J17" s="101">
        <f>+'Ark1'!T4524</f>
        <v>3.6942494504715304</v>
      </c>
      <c r="K17" s="98">
        <f t="shared" si="4"/>
        <v>0.92522957384370264</v>
      </c>
      <c r="L17" s="101">
        <f>+'Ark1'!U4524</f>
        <v>3.4554113603680818</v>
      </c>
      <c r="M17" s="171"/>
      <c r="N17" s="199">
        <f>+'Ark1'!Y4524</f>
        <v>143.34107485604599</v>
      </c>
      <c r="O17" s="98">
        <f t="shared" si="5"/>
        <v>-7.3626380152410604</v>
      </c>
      <c r="P17" s="49">
        <f>+'Ark1'!W4524</f>
        <v>59.8916827852998</v>
      </c>
      <c r="Q17" s="98">
        <f t="shared" si="0"/>
        <v>1.0789485051653003E-2</v>
      </c>
      <c r="R17" s="101">
        <f>+'Ark1'!AA4524</f>
        <v>33.100911079666574</v>
      </c>
      <c r="S17" s="49">
        <f>+'Ark1'!AB4524</f>
        <v>3.961110329260475</v>
      </c>
      <c r="T17" s="65">
        <f>+'Ark1'!AC4524</f>
        <v>-43.28178850101132</v>
      </c>
      <c r="U17" s="65">
        <f t="shared" si="1"/>
        <v>15.323529411764707</v>
      </c>
      <c r="V17" s="49">
        <f>+'Ark1'!V4524</f>
        <v>4.9865642994241854</v>
      </c>
      <c r="W17" s="65">
        <f>+'Ark1'!X4524</f>
        <v>156.23347051153803</v>
      </c>
      <c r="X17" s="39"/>
      <c r="Y17" s="4"/>
      <c r="Z17" s="52"/>
      <c r="AA17" s="52"/>
      <c r="AB17" s="1"/>
      <c r="AC17" s="5"/>
    </row>
    <row r="18" spans="1:35" s="304" customFormat="1" ht="15.6">
      <c r="A18" s="39"/>
      <c r="B18" s="47">
        <f>+'Ark1'!C4525</f>
        <v>2024</v>
      </c>
      <c r="C18" s="47">
        <f>+'Ark1'!O4525</f>
        <v>15</v>
      </c>
      <c r="D18" s="48" t="str">
        <f>VLOOKUP(C18,RNR!$D$15:$E$28,2)</f>
        <v>Møre og Romsdal</v>
      </c>
      <c r="E18" s="47">
        <f>+'Ark1'!Q4525</f>
        <v>7</v>
      </c>
      <c r="F18" s="263">
        <f>+'Ark1'!R4525</f>
        <v>80</v>
      </c>
      <c r="G18" s="224">
        <f t="shared" si="2"/>
        <v>-7</v>
      </c>
      <c r="H18" s="275">
        <f>+'Ark1'!S4525</f>
        <v>79</v>
      </c>
      <c r="I18" s="224">
        <f t="shared" si="3"/>
        <v>-8</v>
      </c>
      <c r="J18" s="101">
        <f>+'Ark1'!T4525</f>
        <v>0.56725519393036949</v>
      </c>
      <c r="K18" s="98">
        <f t="shared" si="4"/>
        <v>-2.9043640887999378E-2</v>
      </c>
      <c r="L18" s="101">
        <f>+'Ark1'!U4525</f>
        <v>0.51237976965374077</v>
      </c>
      <c r="M18" s="171"/>
      <c r="N18" s="199">
        <f>+'Ark1'!Y4525</f>
        <v>138.42374999999998</v>
      </c>
      <c r="O18" s="98">
        <f t="shared" si="5"/>
        <v>-11.188893678160923</v>
      </c>
      <c r="P18" s="49">
        <f>+'Ark1'!W4525</f>
        <v>57.810126582278478</v>
      </c>
      <c r="Q18" s="98">
        <f t="shared" si="0"/>
        <v>1.6032300305543359</v>
      </c>
      <c r="R18" s="101">
        <f>+'Ark1'!AA4525</f>
        <v>27.907878363136444</v>
      </c>
      <c r="S18" s="49">
        <f>+'Ark1'!AB4525</f>
        <v>3.6805198771716841</v>
      </c>
      <c r="T18" s="65">
        <f>+'Ark1'!AC4525</f>
        <v>-36.609178138097953</v>
      </c>
      <c r="U18" s="65">
        <f t="shared" si="1"/>
        <v>11.428571428571429</v>
      </c>
      <c r="V18" s="49">
        <f>+'Ark1'!V4525</f>
        <v>8.0749999999999993</v>
      </c>
      <c r="W18" s="65">
        <f>+'Ark1'!X4525</f>
        <v>151.68336944745388</v>
      </c>
      <c r="X18" s="39"/>
      <c r="Y18" s="4"/>
      <c r="Z18" s="52"/>
      <c r="AA18" s="52"/>
      <c r="AB18" s="1"/>
      <c r="AC18" s="5"/>
    </row>
    <row r="19" spans="1:35" s="304" customFormat="1" ht="15.6">
      <c r="A19" s="39"/>
      <c r="B19" s="47">
        <f>+'Ark1'!C4526</f>
        <v>2024</v>
      </c>
      <c r="C19" s="47">
        <f>+'Ark1'!O4526</f>
        <v>16</v>
      </c>
      <c r="D19" s="48" t="str">
        <f>VLOOKUP(C19,RNR!$D$15:$E$28,2)</f>
        <v>Trøndelag</v>
      </c>
      <c r="E19" s="47">
        <f>+'Ark1'!Q4526</f>
        <v>53</v>
      </c>
      <c r="F19" s="263">
        <f>+'Ark1'!R4526</f>
        <v>197</v>
      </c>
      <c r="G19" s="224">
        <f t="shared" si="2"/>
        <v>-234</v>
      </c>
      <c r="H19" s="275">
        <f>+'Ark1'!S4526</f>
        <v>197</v>
      </c>
      <c r="I19" s="224">
        <f t="shared" si="3"/>
        <v>-230</v>
      </c>
      <c r="J19" s="101">
        <f>+'Ark1'!T4526</f>
        <v>1.3968659150535347</v>
      </c>
      <c r="K19" s="98">
        <f t="shared" si="4"/>
        <v>-1.5572122206558552</v>
      </c>
      <c r="L19" s="101">
        <f>+'Ark1'!U4526</f>
        <v>1.2238324909266236</v>
      </c>
      <c r="M19" s="171"/>
      <c r="N19" s="199">
        <f>+'Ark1'!Y4526</f>
        <v>134.26548223350258</v>
      </c>
      <c r="O19" s="98">
        <f t="shared" si="5"/>
        <v>-0.86885651359710891</v>
      </c>
      <c r="P19" s="49">
        <f>+'Ark1'!W4526</f>
        <v>58.086294416243661</v>
      </c>
      <c r="Q19" s="98">
        <f t="shared" si="0"/>
        <v>0.18465507198136777</v>
      </c>
      <c r="R19" s="101">
        <f>+'Ark1'!AA4526</f>
        <v>15.966269216263578</v>
      </c>
      <c r="S19" s="49">
        <f>+'Ark1'!AB4526</f>
        <v>4.2183626836224111</v>
      </c>
      <c r="T19" s="65">
        <f>+'Ark1'!AC4526</f>
        <v>-32.372119498831715</v>
      </c>
      <c r="U19" s="65">
        <f t="shared" si="1"/>
        <v>3.7169811320754715</v>
      </c>
      <c r="V19" s="49">
        <f>+'Ark1'!V4526</f>
        <v>7.3604060913705585</v>
      </c>
      <c r="W19" s="65">
        <f>+'Ark1'!X4526</f>
        <v>145.46639461917937</v>
      </c>
      <c r="X19" s="39"/>
      <c r="Y19" s="4"/>
      <c r="Z19" s="52"/>
      <c r="AA19" s="52"/>
      <c r="AB19" s="1"/>
      <c r="AC19" s="5"/>
    </row>
    <row r="20" spans="1:35" ht="15.6">
      <c r="A20" s="39"/>
      <c r="B20" s="47">
        <f>+'Ark1'!C4527</f>
        <v>2024</v>
      </c>
      <c r="C20" s="47">
        <f>+'Ark1'!O4527</f>
        <v>18</v>
      </c>
      <c r="D20" s="48" t="str">
        <f>VLOOKUP(C20,RNR!$D$15:$E$28,2)</f>
        <v>Nordland</v>
      </c>
      <c r="E20" s="47">
        <f>+'Ark1'!Q4527</f>
        <v>40</v>
      </c>
      <c r="F20" s="263">
        <f>+'Ark1'!R4527</f>
        <v>1256</v>
      </c>
      <c r="G20" s="224">
        <f t="shared" si="2"/>
        <v>71</v>
      </c>
      <c r="H20" s="275">
        <f>+'Ark1'!S4527</f>
        <v>1255</v>
      </c>
      <c r="I20" s="224">
        <f t="shared" si="3"/>
        <v>71</v>
      </c>
      <c r="J20" s="101">
        <f>+'Ark1'!T4527</f>
        <v>8.9059065447068004</v>
      </c>
      <c r="K20" s="98">
        <f t="shared" si="4"/>
        <v>0.78390517390488235</v>
      </c>
      <c r="L20" s="101">
        <f>+'Ark1'!U4527</f>
        <v>8.7040987050194758</v>
      </c>
      <c r="M20" s="171"/>
      <c r="N20" s="199">
        <f>+'Ark1'!Y4527</f>
        <v>149.77619426751605</v>
      </c>
      <c r="O20" s="98">
        <f t="shared" si="5"/>
        <v>3.0839579805964945</v>
      </c>
      <c r="P20" s="49">
        <f>+'Ark1'!W4527</f>
        <v>58.71792828685259</v>
      </c>
      <c r="Q20" s="98">
        <f t="shared" si="0"/>
        <v>-0.83528117260684809</v>
      </c>
      <c r="R20" s="101">
        <f>+'Ark1'!AA4527</f>
        <v>29.262655790509942</v>
      </c>
      <c r="S20" s="49">
        <f>+'Ark1'!AB4527</f>
        <v>4.4835375380847324</v>
      </c>
      <c r="T20" s="65">
        <f>+'Ark1'!AC4527</f>
        <v>-35.850307643323923</v>
      </c>
      <c r="U20" s="65">
        <f t="shared" si="1"/>
        <v>31.4</v>
      </c>
      <c r="V20" s="49">
        <f>+'Ark1'!V4527</f>
        <v>6.3367834394904472</v>
      </c>
      <c r="W20" s="65">
        <f>+'Ark1'!X4527</f>
        <v>162.37889118148388</v>
      </c>
      <c r="X20" s="39"/>
      <c r="Y20" s="4"/>
      <c r="Z20" s="52"/>
      <c r="AA20" s="52"/>
      <c r="AB20" s="1"/>
      <c r="AC20" s="5"/>
      <c r="AE20" s="2"/>
      <c r="AF20" s="2"/>
      <c r="AG20" s="2"/>
      <c r="AH20">
        <v>54</v>
      </c>
      <c r="AI20" t="s">
        <v>631</v>
      </c>
    </row>
    <row r="21" spans="1:35" ht="15.6">
      <c r="A21" s="39"/>
      <c r="B21" s="47">
        <f>+'Ark1'!C4528</f>
        <v>2024</v>
      </c>
      <c r="C21" s="47">
        <f>+'Ark1'!O4528</f>
        <v>55</v>
      </c>
      <c r="D21" s="48" t="str">
        <f>VLOOKUP(C21,RNR!$D$15:$E$28,2)</f>
        <v>Troms</v>
      </c>
      <c r="E21" s="47">
        <f>+'Ark1'!Q4528</f>
        <v>4</v>
      </c>
      <c r="F21" s="263">
        <f>+'Ark1'!R4528</f>
        <v>31</v>
      </c>
      <c r="G21" s="224">
        <f t="shared" si="2"/>
        <v>-12</v>
      </c>
      <c r="H21" s="275">
        <f>+'Ark1'!S4528</f>
        <v>31</v>
      </c>
      <c r="I21" s="224">
        <f t="shared" si="3"/>
        <v>-12</v>
      </c>
      <c r="J21" s="101">
        <f>+'Ark1'!T4528</f>
        <v>0.21981138764801819</v>
      </c>
      <c r="K21" s="98">
        <f t="shared" si="4"/>
        <v>-7.4911024963359468E-2</v>
      </c>
      <c r="L21" s="101">
        <f>+'Ark1'!U4528</f>
        <v>0.23788812863559744</v>
      </c>
      <c r="M21" s="171"/>
      <c r="N21" s="199">
        <f>+'Ark1'!Y4528</f>
        <v>165.8516129032258</v>
      </c>
      <c r="O21" s="98">
        <f t="shared" si="5"/>
        <v>-24.762340585146234</v>
      </c>
      <c r="P21" s="49">
        <f>+'Ark1'!W4528</f>
        <v>57.612903225806448</v>
      </c>
      <c r="Q21" s="98">
        <f t="shared" si="0"/>
        <v>2.7291822955738851</v>
      </c>
      <c r="R21" s="101">
        <f>+'Ark1'!AA4528</f>
        <v>27.305675541055436</v>
      </c>
      <c r="S21" s="49">
        <f>+'Ark1'!AB4528</f>
        <v>5.0011445100087037</v>
      </c>
      <c r="T21" s="65">
        <f>+'Ark1'!AC4528</f>
        <v>-45.405679240713283</v>
      </c>
      <c r="U21" s="65">
        <f t="shared" si="1"/>
        <v>7.75</v>
      </c>
      <c r="V21" s="49">
        <f>+'Ark1'!V4528</f>
        <v>5.709677419354839</v>
      </c>
      <c r="W21" s="65">
        <f>+'Ark1'!X4528</f>
        <v>179.68755460804528</v>
      </c>
      <c r="X21" s="39"/>
      <c r="Y21" s="4"/>
      <c r="Z21" s="52"/>
      <c r="AA21" s="52"/>
      <c r="AB21" s="1"/>
      <c r="AC21" s="5"/>
      <c r="AE21" s="2"/>
      <c r="AF21" s="2"/>
      <c r="AG21" s="4"/>
      <c r="AH21" s="4"/>
      <c r="AI21" s="4"/>
    </row>
    <row r="22" spans="1:35" ht="15.6">
      <c r="A22" s="39"/>
      <c r="B22" s="47">
        <f>+'Ark1'!C4529</f>
        <v>2024</v>
      </c>
      <c r="C22" s="47">
        <f>+'Ark1'!O4529</f>
        <v>56</v>
      </c>
      <c r="D22" s="48" t="str">
        <f>VLOOKUP(C22,RNR!$D$15:$E$28,2)</f>
        <v>Finnmark</v>
      </c>
      <c r="E22" s="47">
        <f>+'Ark1'!Q4529</f>
        <v>0</v>
      </c>
      <c r="F22" s="263">
        <f>+'Ark1'!R4529</f>
        <v>0</v>
      </c>
      <c r="G22" s="224">
        <f t="shared" si="2"/>
        <v>0</v>
      </c>
      <c r="H22" s="275">
        <f>+'Ark1'!S4529</f>
        <v>0</v>
      </c>
      <c r="I22" s="224">
        <f t="shared" si="3"/>
        <v>0</v>
      </c>
      <c r="J22" s="101">
        <f>+'Ark1'!T4529</f>
        <v>0</v>
      </c>
      <c r="K22" s="98">
        <f t="shared" si="4"/>
        <v>0</v>
      </c>
      <c r="L22" s="101">
        <f>+'Ark1'!U4529</f>
        <v>0</v>
      </c>
      <c r="M22" s="171"/>
      <c r="N22" s="199">
        <f>+'Ark1'!Y4529</f>
        <v>0</v>
      </c>
      <c r="O22" s="98">
        <f t="shared" si="5"/>
        <v>0</v>
      </c>
      <c r="P22" s="49">
        <f>+'Ark1'!W4529</f>
        <v>0</v>
      </c>
      <c r="Q22" s="98">
        <f t="shared" si="0"/>
        <v>0</v>
      </c>
      <c r="R22" s="101">
        <f>+'Ark1'!AA4529</f>
        <v>0</v>
      </c>
      <c r="S22" s="49">
        <f>+'Ark1'!AB4529</f>
        <v>0</v>
      </c>
      <c r="T22" s="65">
        <f>+'Ark1'!AC4529</f>
        <v>0</v>
      </c>
      <c r="U22" s="65" t="e">
        <f t="shared" si="1"/>
        <v>#DIV/0!</v>
      </c>
      <c r="V22" s="49">
        <f>+'Ark1'!V4529</f>
        <v>0</v>
      </c>
      <c r="W22" s="65">
        <f>+'Ark1'!X4529</f>
        <v>0</v>
      </c>
      <c r="X22" s="39"/>
      <c r="Y22" s="4"/>
      <c r="Z22" s="52"/>
      <c r="AA22" s="52"/>
      <c r="AB22" s="1"/>
      <c r="AC22" s="5"/>
      <c r="AI22"/>
    </row>
    <row r="23" spans="1:35" ht="15.6">
      <c r="A23" s="39"/>
      <c r="B23" s="39"/>
      <c r="C23" s="39"/>
      <c r="D23" s="39"/>
      <c r="E23" s="39"/>
      <c r="F23" s="39"/>
      <c r="G23" s="259"/>
      <c r="H23" s="39"/>
      <c r="I23" s="259"/>
      <c r="J23" s="39"/>
      <c r="K23" s="39"/>
      <c r="L23" s="39"/>
      <c r="M23" s="171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4"/>
      <c r="Z23" s="52"/>
      <c r="AA23" s="52"/>
      <c r="AB23" s="1"/>
      <c r="AC23" s="5"/>
      <c r="AI23"/>
    </row>
    <row r="24" spans="1:35" ht="15.6">
      <c r="A24" s="39"/>
      <c r="B24">
        <f>+'Ark1'!C4530</f>
        <v>2023</v>
      </c>
      <c r="C24">
        <f>+'Ark1'!O4530</f>
        <v>1</v>
      </c>
      <c r="D24" s="48" t="str">
        <f>VLOOKUP(C24,RNR!$D$15:$E$28,2)</f>
        <v>Østfold</v>
      </c>
      <c r="E24">
        <f>+'Ark1'!Q4530</f>
        <v>35</v>
      </c>
      <c r="F24" s="274">
        <f>+'Ark1'!R4530</f>
        <v>865</v>
      </c>
      <c r="G24" s="271">
        <f>+F24-F39</f>
        <v>204</v>
      </c>
      <c r="H24" s="73">
        <f>+'Ark1'!S4530</f>
        <v>865</v>
      </c>
      <c r="I24" s="271">
        <f>+H24-H39</f>
        <v>207</v>
      </c>
      <c r="J24" s="210">
        <f>+'Ark1'!T4530</f>
        <v>5.9287183002056212</v>
      </c>
      <c r="K24" s="212">
        <f>+J24-J39</f>
        <v>1.4534305547756965</v>
      </c>
      <c r="L24" s="210">
        <f>+'Ark1'!U4530</f>
        <v>5.82991496639114</v>
      </c>
      <c r="M24" s="171"/>
      <c r="N24" s="211">
        <f>+'Ark1'!Y4530</f>
        <v>152.07745664739898</v>
      </c>
      <c r="O24" s="212">
        <f>+N24-N39</f>
        <v>1.2104218516348624</v>
      </c>
      <c r="P24" s="63">
        <f>+'Ark1'!W4530</f>
        <v>60.085549132947989</v>
      </c>
      <c r="Q24" s="212">
        <f t="shared" ref="Q24:Q37" si="6">+P24-P39</f>
        <v>-0.70168490960521268</v>
      </c>
      <c r="R24" s="210">
        <f>+'Ark1'!AA4530</f>
        <v>29.577784789752076</v>
      </c>
      <c r="S24" s="63">
        <f>+'Ark1'!AB4530</f>
        <v>5.0830864689728239</v>
      </c>
      <c r="T24" s="73">
        <f>+'Ark1'!AC4530</f>
        <v>-27.894828331587959</v>
      </c>
      <c r="U24" s="73">
        <f t="shared" ref="U24:U37" si="7">+F24/E24</f>
        <v>24.714285714285715</v>
      </c>
      <c r="V24" s="63">
        <f>+'Ark1'!V4530</f>
        <v>4.8820809248554911</v>
      </c>
      <c r="W24" s="73">
        <f>+'Ark1'!X4530</f>
        <v>164.76430839371463</v>
      </c>
      <c r="X24" s="39"/>
      <c r="Y24" s="4"/>
      <c r="Z24" s="52"/>
      <c r="AA24" s="52"/>
      <c r="AB24" s="1"/>
      <c r="AC24" s="5"/>
      <c r="AE24" s="2"/>
      <c r="AF24" s="2"/>
      <c r="AG24" s="2"/>
      <c r="AI24"/>
    </row>
    <row r="25" spans="1:35" ht="15.6">
      <c r="A25" s="39"/>
      <c r="B25">
        <f>+'Ark1'!C4531</f>
        <v>2023</v>
      </c>
      <c r="C25">
        <f>+'Ark1'!O4531</f>
        <v>2</v>
      </c>
      <c r="D25" s="48" t="str">
        <f>VLOOKUP(C25,RNR!$D$15:$E$28,2)</f>
        <v>Akershus</v>
      </c>
      <c r="E25">
        <f>+'Ark1'!Q4531</f>
        <v>23</v>
      </c>
      <c r="F25" s="274">
        <f>+'Ark1'!R4531</f>
        <v>652</v>
      </c>
      <c r="G25" s="271">
        <f t="shared" ref="G25:G37" si="8">+F25-F40</f>
        <v>27</v>
      </c>
      <c r="H25" s="73">
        <f>+'Ark1'!S4531</f>
        <v>652</v>
      </c>
      <c r="I25" s="271">
        <f t="shared" ref="I25:I37" si="9">+H25-H40</f>
        <v>30</v>
      </c>
      <c r="J25" s="210">
        <f>+'Ark1'!T4531</f>
        <v>4.46881425633996</v>
      </c>
      <c r="K25" s="212">
        <f t="shared" ref="K25:K37" si="10">+J25-J40</f>
        <v>0.23726381625871351</v>
      </c>
      <c r="L25" s="210">
        <f>+'Ark1'!U4531</f>
        <v>4.7530512689228965</v>
      </c>
      <c r="M25" s="171"/>
      <c r="N25" s="211">
        <f>+'Ark1'!Y4531</f>
        <v>164.49156441717798</v>
      </c>
      <c r="O25" s="212">
        <f t="shared" ref="O25:O37" si="11">+N25-N40</f>
        <v>0.90826841717819207</v>
      </c>
      <c r="P25" s="63">
        <f>+'Ark1'!W4531</f>
        <v>57.688650306748443</v>
      </c>
      <c r="Q25" s="212">
        <f t="shared" si="6"/>
        <v>-1.2550795967885335</v>
      </c>
      <c r="R25" s="210">
        <f>+'Ark1'!AA4531</f>
        <v>33.497217712596523</v>
      </c>
      <c r="S25" s="63">
        <f>+'Ark1'!AB4531</f>
        <v>5.3131674625478444</v>
      </c>
      <c r="T25" s="73">
        <f>+'Ark1'!AC4531</f>
        <v>-37.800412543602405</v>
      </c>
      <c r="U25" s="73">
        <f t="shared" si="7"/>
        <v>28.347826086956523</v>
      </c>
      <c r="V25" s="63">
        <f>+'Ark1'!V4531</f>
        <v>6.7285276073619604</v>
      </c>
      <c r="W25" s="73">
        <f>+'Ark1'!X4531</f>
        <v>178.21404595577235</v>
      </c>
      <c r="X25" s="39"/>
      <c r="Y25" s="4"/>
      <c r="Z25" s="52"/>
      <c r="AA25" s="52"/>
      <c r="AB25" s="1"/>
      <c r="AC25" s="5"/>
      <c r="AE25" s="2"/>
      <c r="AF25" s="2"/>
      <c r="AG25" s="2"/>
      <c r="AI25"/>
    </row>
    <row r="26" spans="1:35" ht="15.6">
      <c r="A26" s="39"/>
      <c r="B26">
        <f>+'Ark1'!C4532</f>
        <v>2023</v>
      </c>
      <c r="C26">
        <f>+'Ark1'!O4532</f>
        <v>3</v>
      </c>
      <c r="D26" s="48" t="str">
        <f>VLOOKUP(C26,RNR!$D$15:$E$28,2)</f>
        <v>Buskerud</v>
      </c>
      <c r="E26">
        <f>+'Ark1'!Q4532</f>
        <v>10</v>
      </c>
      <c r="F26" s="274">
        <f>+'Ark1'!R4532</f>
        <v>159</v>
      </c>
      <c r="G26" s="271">
        <f t="shared" si="8"/>
        <v>-21</v>
      </c>
      <c r="H26" s="73">
        <f>+'Ark1'!S4532</f>
        <v>159</v>
      </c>
      <c r="I26" s="271">
        <f t="shared" si="9"/>
        <v>-18</v>
      </c>
      <c r="J26" s="210">
        <f>+'Ark1'!T4532</f>
        <v>1.089787525702536</v>
      </c>
      <c r="K26" s="212">
        <f t="shared" si="10"/>
        <v>-0.12889900104086283</v>
      </c>
      <c r="L26" s="210">
        <f>+'Ark1'!U4532</f>
        <v>1.1792607002873636</v>
      </c>
      <c r="M26" s="171"/>
      <c r="N26" s="211">
        <f>+'Ark1'!Y4532</f>
        <v>167.35220125786159</v>
      </c>
      <c r="O26" s="212">
        <f t="shared" si="11"/>
        <v>-1.1350209643605922</v>
      </c>
      <c r="P26" s="63">
        <f>+'Ark1'!W4532</f>
        <v>55.578616352201252</v>
      </c>
      <c r="Q26" s="212">
        <f t="shared" si="6"/>
        <v>-2.1106491845219111</v>
      </c>
      <c r="R26" s="210">
        <f>+'Ark1'!AA4532</f>
        <v>31.568180852312</v>
      </c>
      <c r="S26" s="63">
        <f>+'Ark1'!AB4532</f>
        <v>5.7848029573469484</v>
      </c>
      <c r="T26" s="73">
        <f>+'Ark1'!AC4532</f>
        <v>-21.659749179930746</v>
      </c>
      <c r="U26" s="73">
        <f t="shared" si="7"/>
        <v>15.9</v>
      </c>
      <c r="V26" s="63">
        <f>+'Ark1'!V4532</f>
        <v>8.0125786163522008</v>
      </c>
      <c r="W26" s="73">
        <f>+'Ark1'!X4532</f>
        <v>181.31332747330612</v>
      </c>
      <c r="X26" s="39"/>
      <c r="Y26" s="4"/>
      <c r="Z26" s="52"/>
      <c r="AA26" s="52"/>
      <c r="AB26" s="1"/>
      <c r="AC26" s="5"/>
      <c r="AE26" s="2"/>
      <c r="AF26" s="2"/>
      <c r="AG26" s="2"/>
      <c r="AI26"/>
    </row>
    <row r="27" spans="1:35" ht="15.6">
      <c r="A27" s="39"/>
      <c r="B27">
        <f>+'Ark1'!C4533</f>
        <v>2023</v>
      </c>
      <c r="C27">
        <f>+'Ark1'!O4533</f>
        <v>4</v>
      </c>
      <c r="D27" s="48" t="str">
        <f>VLOOKUP(C27,RNR!$D$15:$E$28,2)</f>
        <v>Innlandet</v>
      </c>
      <c r="E27">
        <f>+'Ark1'!Q4533</f>
        <v>101</v>
      </c>
      <c r="F27" s="274">
        <f>+'Ark1'!R4533</f>
        <v>2482</v>
      </c>
      <c r="G27" s="271">
        <f t="shared" si="8"/>
        <v>-70</v>
      </c>
      <c r="H27" s="73">
        <f>+'Ark1'!S4533</f>
        <v>2480</v>
      </c>
      <c r="I27" s="271">
        <f t="shared" si="9"/>
        <v>-70</v>
      </c>
      <c r="J27" s="210">
        <f>+'Ark1'!T4533</f>
        <v>17.011651816312547</v>
      </c>
      <c r="K27" s="212">
        <f t="shared" si="10"/>
        <v>-0.26661494062719626</v>
      </c>
      <c r="L27" s="210">
        <f>+'Ark1'!U4533</f>
        <v>17.194050009535086</v>
      </c>
      <c r="M27" s="171"/>
      <c r="N27" s="211">
        <f>+'Ark1'!Y4533</f>
        <v>156.3130136986305</v>
      </c>
      <c r="O27" s="212">
        <f t="shared" si="11"/>
        <v>0.1524180873450689</v>
      </c>
      <c r="P27" s="63">
        <f>+'Ark1'!W4533</f>
        <v>59.111693548387095</v>
      </c>
      <c r="Q27" s="212">
        <f t="shared" si="6"/>
        <v>-0.49262017710310602</v>
      </c>
      <c r="R27" s="210">
        <f>+'Ark1'!AA4533</f>
        <v>31.126838356557656</v>
      </c>
      <c r="S27" s="63">
        <f>+'Ark1'!AB4533</f>
        <v>5.059885760181551</v>
      </c>
      <c r="T27" s="73">
        <f>+'Ark1'!AC4533</f>
        <v>-37.291332590955022</v>
      </c>
      <c r="U27" s="73">
        <f t="shared" si="7"/>
        <v>24.574257425742573</v>
      </c>
      <c r="V27" s="63">
        <f>+'Ark1'!V4533</f>
        <v>5.9673650282030613</v>
      </c>
      <c r="W27" s="73">
        <f>+'Ark1'!X4533</f>
        <v>169.50468072178219</v>
      </c>
      <c r="X27" s="39"/>
      <c r="Y27" s="4"/>
      <c r="Z27" s="52"/>
      <c r="AA27" s="52"/>
      <c r="AB27" s="1"/>
      <c r="AC27" s="5"/>
      <c r="AE27" s="2"/>
      <c r="AF27" s="2"/>
      <c r="AG27" s="2"/>
      <c r="AI27"/>
    </row>
    <row r="28" spans="1:35" ht="15.6">
      <c r="A28" s="39"/>
      <c r="B28">
        <f>+'Ark1'!C4534</f>
        <v>2023</v>
      </c>
      <c r="C28">
        <f>+'Ark1'!O4534</f>
        <v>7</v>
      </c>
      <c r="D28" s="48" t="str">
        <f>VLOOKUP(C28,RNR!$D$15:$E$28,2)</f>
        <v>Vestfold</v>
      </c>
      <c r="E28">
        <f>+'Ark1'!Q4534</f>
        <v>41</v>
      </c>
      <c r="F28" s="274">
        <f>+'Ark1'!R4534</f>
        <v>1021</v>
      </c>
      <c r="G28" s="271">
        <f t="shared" si="8"/>
        <v>-128</v>
      </c>
      <c r="H28" s="73">
        <f>+'Ark1'!S4534</f>
        <v>1021</v>
      </c>
      <c r="I28" s="271">
        <f t="shared" si="9"/>
        <v>-120</v>
      </c>
      <c r="J28" s="210">
        <f>+'Ark1'!T4534</f>
        <v>6.9979437971213159</v>
      </c>
      <c r="K28" s="212">
        <f t="shared" si="10"/>
        <v>-0.78133853192404601</v>
      </c>
      <c r="L28" s="210">
        <f>+'Ark1'!U4534</f>
        <v>7.4375678538026948</v>
      </c>
      <c r="M28" s="171"/>
      <c r="N28" s="211">
        <f>+'Ark1'!Y4534</f>
        <v>164.37051909892261</v>
      </c>
      <c r="O28" s="212">
        <f t="shared" si="11"/>
        <v>4.4453754957894205</v>
      </c>
      <c r="P28" s="63">
        <f>+'Ark1'!W4534</f>
        <v>56.484818805093049</v>
      </c>
      <c r="Q28" s="212">
        <f t="shared" si="6"/>
        <v>-0.62911633951694768</v>
      </c>
      <c r="R28" s="210">
        <f>+'Ark1'!AA4534</f>
        <v>34.957285291214298</v>
      </c>
      <c r="S28" s="63">
        <f>+'Ark1'!AB4534</f>
        <v>5.3275672003016759</v>
      </c>
      <c r="T28" s="73">
        <f>+'Ark1'!AC4534</f>
        <v>-47.530333654711775</v>
      </c>
      <c r="U28" s="73">
        <f t="shared" si="7"/>
        <v>24.902439024390244</v>
      </c>
      <c r="V28" s="63">
        <f>+'Ark1'!V4534</f>
        <v>7.9226248775710095</v>
      </c>
      <c r="W28" s="73">
        <f>+'Ark1'!X4534</f>
        <v>178.08290259904933</v>
      </c>
      <c r="X28" s="39"/>
      <c r="Y28" s="4"/>
      <c r="Z28" s="52"/>
      <c r="AA28" s="52"/>
      <c r="AB28" s="1"/>
      <c r="AC28" s="5"/>
      <c r="AE28" s="2"/>
      <c r="AF28" s="2"/>
      <c r="AG28" s="2"/>
      <c r="AI28"/>
    </row>
    <row r="29" spans="1:35" ht="15.6">
      <c r="A29" s="39"/>
      <c r="B29">
        <f>+'Ark1'!C4535</f>
        <v>2023</v>
      </c>
      <c r="C29">
        <f>+'Ark1'!O4535</f>
        <v>8</v>
      </c>
      <c r="D29" s="48" t="str">
        <f>VLOOKUP(C29,RNR!$D$15:$E$28,2)</f>
        <v>Telemark</v>
      </c>
      <c r="E29">
        <f>+'Ark1'!Q4535</f>
        <v>12</v>
      </c>
      <c r="F29" s="274">
        <f>+'Ark1'!R4535</f>
        <v>383</v>
      </c>
      <c r="G29" s="271">
        <f t="shared" si="8"/>
        <v>-88</v>
      </c>
      <c r="H29" s="73">
        <f>+'Ark1'!S4535</f>
        <v>383</v>
      </c>
      <c r="I29" s="271">
        <f t="shared" si="9"/>
        <v>-88</v>
      </c>
      <c r="J29" s="210">
        <f>+'Ark1'!T4535</f>
        <v>2.6250856751199447</v>
      </c>
      <c r="K29" s="212">
        <f t="shared" si="10"/>
        <v>-0.5638107365252818</v>
      </c>
      <c r="L29" s="210">
        <f>+'Ark1'!U4535</f>
        <v>2.6913814607667041</v>
      </c>
      <c r="M29" s="171"/>
      <c r="N29" s="211">
        <f>+'Ark1'!Y4535</f>
        <v>158.5605744125327</v>
      </c>
      <c r="O29" s="212">
        <f t="shared" si="11"/>
        <v>9.193504348838502</v>
      </c>
      <c r="P29" s="63">
        <f>+'Ark1'!W4535</f>
        <v>57.266318537859</v>
      </c>
      <c r="Q29" s="212">
        <f t="shared" si="6"/>
        <v>-1.5234903793384547</v>
      </c>
      <c r="R29" s="210">
        <f>+'Ark1'!AA4535</f>
        <v>26.974416593948121</v>
      </c>
      <c r="S29" s="63">
        <f>+'Ark1'!AB4535</f>
        <v>4.9458782346627501</v>
      </c>
      <c r="T29" s="73">
        <f>+'Ark1'!AC4535</f>
        <v>-38.317768857473638</v>
      </c>
      <c r="U29" s="73">
        <f t="shared" si="7"/>
        <v>31.916666666666668</v>
      </c>
      <c r="V29" s="63">
        <f>+'Ark1'!V4535</f>
        <v>7.7467362924281984</v>
      </c>
      <c r="W29" s="73">
        <f>+'Ark1'!X4535</f>
        <v>171.78827130285219</v>
      </c>
      <c r="X29" s="39"/>
      <c r="Y29" s="4"/>
      <c r="Z29" s="52"/>
      <c r="AA29" s="52"/>
      <c r="AB29" s="11"/>
      <c r="AC29" s="5"/>
      <c r="AE29" s="2"/>
      <c r="AF29" s="2"/>
      <c r="AG29" s="4"/>
      <c r="AH29" s="4"/>
      <c r="AI29" s="4"/>
    </row>
    <row r="30" spans="1:35" s="305" customFormat="1" ht="15.6">
      <c r="A30" s="39"/>
      <c r="B30" s="305">
        <f>+'Ark1'!C4536</f>
        <v>2023</v>
      </c>
      <c r="C30" s="305">
        <f>+'Ark1'!O4536</f>
        <v>9</v>
      </c>
      <c r="D30" s="48" t="str">
        <f>VLOOKUP(C30,RNR!$D$15:$E$28,2)</f>
        <v>Agder</v>
      </c>
      <c r="E30" s="305">
        <f>+'Ark1'!Q4536</f>
        <v>15</v>
      </c>
      <c r="F30" s="274">
        <f>+'Ark1'!R4536</f>
        <v>346</v>
      </c>
      <c r="G30" s="271">
        <f t="shared" si="8"/>
        <v>73</v>
      </c>
      <c r="H30" s="73">
        <f>+'Ark1'!S4536</f>
        <v>346</v>
      </c>
      <c r="I30" s="271">
        <f t="shared" si="9"/>
        <v>73</v>
      </c>
      <c r="J30" s="210">
        <f>+'Ark1'!T4536</f>
        <v>2.3714873200822479</v>
      </c>
      <c r="K30" s="212">
        <f t="shared" si="10"/>
        <v>0.52314608785476024</v>
      </c>
      <c r="L30" s="210">
        <f>+'Ark1'!U4536</f>
        <v>2.556100417224024</v>
      </c>
      <c r="M30" s="171"/>
      <c r="N30" s="211">
        <f>+'Ark1'!Y4536</f>
        <v>166.69421965317929</v>
      </c>
      <c r="O30" s="212">
        <f t="shared" si="11"/>
        <v>5.5559778949375414</v>
      </c>
      <c r="P30" s="63">
        <f>+'Ark1'!W4536</f>
        <v>58.962427745664741</v>
      </c>
      <c r="Q30" s="212">
        <f t="shared" si="6"/>
        <v>0.69136547460244913</v>
      </c>
      <c r="R30" s="210">
        <f>+'Ark1'!AA4536</f>
        <v>32.060898899810311</v>
      </c>
      <c r="S30" s="63">
        <f>+'Ark1'!AB4536</f>
        <v>4.6955001090065993</v>
      </c>
      <c r="T30" s="73">
        <f>+'Ark1'!AC4536</f>
        <v>-45.943398532541778</v>
      </c>
      <c r="U30" s="73">
        <f t="shared" si="7"/>
        <v>23.066666666666666</v>
      </c>
      <c r="V30" s="63">
        <f>+'Ark1'!V4536</f>
        <v>5.8092485549132915</v>
      </c>
      <c r="W30" s="73">
        <f>+'Ark1'!X4536</f>
        <v>180.60045466216587</v>
      </c>
      <c r="X30" s="39"/>
      <c r="Y30" s="4"/>
      <c r="Z30" s="52"/>
      <c r="AA30" s="52"/>
      <c r="AB30" s="11"/>
      <c r="AC30" s="5"/>
      <c r="AE30" s="2"/>
      <c r="AF30" s="2"/>
      <c r="AG30" s="4"/>
      <c r="AH30" s="4"/>
      <c r="AI30" s="4"/>
    </row>
    <row r="31" spans="1:35" s="305" customFormat="1" ht="15.6">
      <c r="A31" s="39"/>
      <c r="B31" s="305">
        <f>+'Ark1'!C4537</f>
        <v>2023</v>
      </c>
      <c r="C31" s="305">
        <f>+'Ark1'!O4537</f>
        <v>11</v>
      </c>
      <c r="D31" s="48" t="str">
        <f>VLOOKUP(C31,RNR!$D$15:$E$28,2)</f>
        <v>Rogaland</v>
      </c>
      <c r="E31" s="305">
        <f>+'Ark1'!Q4537</f>
        <v>191</v>
      </c>
      <c r="F31" s="274">
        <f>+'Ark1'!R4537</f>
        <v>6532</v>
      </c>
      <c r="G31" s="271">
        <f t="shared" si="8"/>
        <v>120</v>
      </c>
      <c r="H31" s="73">
        <f>+'Ark1'!S4537</f>
        <v>6520</v>
      </c>
      <c r="I31" s="271">
        <f t="shared" si="9"/>
        <v>122</v>
      </c>
      <c r="J31" s="210">
        <f>+'Ark1'!T4537</f>
        <v>44.77039067854696</v>
      </c>
      <c r="K31" s="212">
        <f t="shared" si="10"/>
        <v>1.3580684036654489</v>
      </c>
      <c r="L31" s="210">
        <f>+'Ark1'!U4537</f>
        <v>44.435242526669576</v>
      </c>
      <c r="M31" s="171"/>
      <c r="N31" s="211">
        <f>+'Ark1'!Y4537</f>
        <v>153.49707593386381</v>
      </c>
      <c r="O31" s="212">
        <f t="shared" si="11"/>
        <v>-0.94886293076515926</v>
      </c>
      <c r="P31" s="63">
        <f>+'Ark1'!W4537</f>
        <v>59.728067484662574</v>
      </c>
      <c r="Q31" s="212">
        <f t="shared" si="6"/>
        <v>0.63710155781043198</v>
      </c>
      <c r="R31" s="210">
        <f>+'Ark1'!AA4537</f>
        <v>30.061067021017191</v>
      </c>
      <c r="S31" s="63">
        <f>+'Ark1'!AB4537</f>
        <v>4.2898950973615504</v>
      </c>
      <c r="T31" s="73">
        <f>+'Ark1'!AC4537</f>
        <v>-44.687481034859225</v>
      </c>
      <c r="U31" s="73">
        <f t="shared" si="7"/>
        <v>34.198952879581149</v>
      </c>
      <c r="V31" s="63">
        <f>+'Ark1'!V4537</f>
        <v>5.1622780159216157</v>
      </c>
      <c r="W31" s="73">
        <f>+'Ark1'!X4537</f>
        <v>166.59855738131327</v>
      </c>
      <c r="X31" s="39"/>
      <c r="Y31" s="4"/>
      <c r="Z31" s="52"/>
      <c r="AA31" s="52"/>
      <c r="AB31" s="11"/>
      <c r="AC31" s="5"/>
      <c r="AE31" s="2"/>
      <c r="AF31" s="2"/>
      <c r="AG31" s="4"/>
      <c r="AH31" s="4"/>
      <c r="AI31" s="4"/>
    </row>
    <row r="32" spans="1:35" s="305" customFormat="1" ht="15.6">
      <c r="A32" s="39"/>
      <c r="B32" s="305">
        <f>+'Ark1'!C4538</f>
        <v>2023</v>
      </c>
      <c r="C32" s="305">
        <f>+'Ark1'!O4538</f>
        <v>14</v>
      </c>
      <c r="D32" s="48" t="str">
        <f>VLOOKUP(C32,RNR!$D$15:$E$28,2)</f>
        <v>Vestland</v>
      </c>
      <c r="E32" s="305">
        <f>+'Ark1'!Q4538</f>
        <v>31</v>
      </c>
      <c r="F32" s="274">
        <f>+'Ark1'!R4538</f>
        <v>404</v>
      </c>
      <c r="G32" s="271">
        <f t="shared" si="8"/>
        <v>-43</v>
      </c>
      <c r="H32" s="73">
        <f>+'Ark1'!S4538</f>
        <v>403</v>
      </c>
      <c r="I32" s="271">
        <f t="shared" si="9"/>
        <v>-40</v>
      </c>
      <c r="J32" s="210">
        <f>+'Ark1'!T4538</f>
        <v>2.7690198766278278</v>
      </c>
      <c r="K32" s="212">
        <f t="shared" si="10"/>
        <v>-0.25738499811827786</v>
      </c>
      <c r="L32" s="210">
        <f>+'Ark1'!U4538</f>
        <v>2.6982773593335296</v>
      </c>
      <c r="M32" s="171"/>
      <c r="N32" s="211">
        <f>+'Ark1'!Y4538</f>
        <v>150.70371287128705</v>
      </c>
      <c r="O32" s="212">
        <f t="shared" si="11"/>
        <v>3.1152117527188068</v>
      </c>
      <c r="P32" s="63">
        <f>+'Ark1'!W4538</f>
        <v>59.880893300248147</v>
      </c>
      <c r="Q32" s="212">
        <f t="shared" si="6"/>
        <v>0.48360210385990854</v>
      </c>
      <c r="R32" s="210">
        <f>+'Ark1'!AA4538</f>
        <v>31.15779415322783</v>
      </c>
      <c r="S32" s="63">
        <f>+'Ark1'!AB4538</f>
        <v>4.5541361448506876</v>
      </c>
      <c r="T32" s="73">
        <f>+'Ark1'!AC4538</f>
        <v>-51.33997918899793</v>
      </c>
      <c r="U32" s="73">
        <f t="shared" si="7"/>
        <v>13.03225806451613</v>
      </c>
      <c r="V32" s="63">
        <f>+'Ark1'!V4538</f>
        <v>4.9801980198019811</v>
      </c>
      <c r="W32" s="73">
        <f>+'Ark1'!X4538</f>
        <v>163.57202621670623</v>
      </c>
      <c r="X32" s="39"/>
      <c r="Y32" s="4"/>
      <c r="Z32" s="52"/>
      <c r="AA32" s="52"/>
      <c r="AB32" s="11"/>
      <c r="AC32" s="5"/>
      <c r="AE32" s="2"/>
      <c r="AF32" s="2"/>
      <c r="AG32" s="4"/>
      <c r="AH32" s="4"/>
      <c r="AI32" s="4"/>
    </row>
    <row r="33" spans="1:35" s="305" customFormat="1" ht="15.6">
      <c r="A33" s="39"/>
      <c r="B33" s="305">
        <f>+'Ark1'!C4539</f>
        <v>2023</v>
      </c>
      <c r="C33" s="305">
        <f>+'Ark1'!O4539</f>
        <v>15</v>
      </c>
      <c r="D33" s="48" t="str">
        <f>VLOOKUP(C33,RNR!$D$15:$E$28,2)</f>
        <v>Møre og Romsdal</v>
      </c>
      <c r="E33" s="305">
        <f>+'Ark1'!Q4539</f>
        <v>6</v>
      </c>
      <c r="F33" s="274">
        <f>+'Ark1'!R4539</f>
        <v>87</v>
      </c>
      <c r="G33" s="271">
        <f t="shared" si="8"/>
        <v>-6</v>
      </c>
      <c r="H33" s="73">
        <f>+'Ark1'!S4539</f>
        <v>87</v>
      </c>
      <c r="I33" s="271">
        <f t="shared" si="9"/>
        <v>-6</v>
      </c>
      <c r="J33" s="210">
        <f>+'Ark1'!T4539</f>
        <v>0.59629883481836887</v>
      </c>
      <c r="K33" s="212">
        <f t="shared" si="10"/>
        <v>-3.3355870665720544E-2</v>
      </c>
      <c r="L33" s="210">
        <f>+'Ark1'!U4539</f>
        <v>0.57685786963622809</v>
      </c>
      <c r="M33" s="171"/>
      <c r="N33" s="211">
        <f>+'Ark1'!Y4539</f>
        <v>149.61264367816091</v>
      </c>
      <c r="O33" s="212">
        <f t="shared" si="11"/>
        <v>-2.169291805710003</v>
      </c>
      <c r="P33" s="63">
        <f>+'Ark1'!W4539</f>
        <v>56.206896551724142</v>
      </c>
      <c r="Q33" s="212">
        <f t="shared" si="6"/>
        <v>-2.0081572117167283</v>
      </c>
      <c r="R33" s="210">
        <f>+'Ark1'!AA4539</f>
        <v>27.478944100402497</v>
      </c>
      <c r="S33" s="63">
        <f>+'Ark1'!AB4539</f>
        <v>3.9279076089822902</v>
      </c>
      <c r="T33" s="73">
        <f>+'Ark1'!AC4539</f>
        <v>-42.92852699243987</v>
      </c>
      <c r="U33" s="73">
        <f t="shared" si="7"/>
        <v>14.5</v>
      </c>
      <c r="V33" s="63">
        <f>+'Ark1'!V4539</f>
        <v>10.482758620689651</v>
      </c>
      <c r="W33" s="73">
        <f>+'Ark1'!X4539</f>
        <v>162.093871807325</v>
      </c>
      <c r="X33" s="39"/>
      <c r="Y33" s="4"/>
      <c r="Z33" s="52"/>
      <c r="AA33" s="52"/>
      <c r="AB33" s="11"/>
      <c r="AC33" s="5"/>
      <c r="AE33" s="2"/>
      <c r="AF33" s="2"/>
      <c r="AG33" s="4"/>
      <c r="AH33" s="4"/>
      <c r="AI33" s="4"/>
    </row>
    <row r="34" spans="1:35" ht="15.6">
      <c r="A34" s="39"/>
      <c r="B34" s="305">
        <f>+'Ark1'!C4540</f>
        <v>2023</v>
      </c>
      <c r="C34" s="305">
        <f>+'Ark1'!O4540</f>
        <v>16</v>
      </c>
      <c r="D34" s="48" t="str">
        <f>VLOOKUP(C34,RNR!$D$15:$E$28,2)</f>
        <v>Trøndelag</v>
      </c>
      <c r="E34" s="305">
        <f>+'Ark1'!Q4540</f>
        <v>89</v>
      </c>
      <c r="F34" s="274">
        <f>+'Ark1'!R4540</f>
        <v>431</v>
      </c>
      <c r="G34" s="271">
        <f t="shared" si="8"/>
        <v>-175</v>
      </c>
      <c r="H34" s="73">
        <f>+'Ark1'!S4540</f>
        <v>427</v>
      </c>
      <c r="I34" s="271">
        <f t="shared" si="9"/>
        <v>-177</v>
      </c>
      <c r="J34" s="210">
        <f>+'Ark1'!T4540</f>
        <v>2.9540781357093899</v>
      </c>
      <c r="K34" s="212">
        <f t="shared" si="10"/>
        <v>-1.148833170993385</v>
      </c>
      <c r="L34" s="210">
        <f>+'Ark1'!U4540</f>
        <v>2.5812154925313551</v>
      </c>
      <c r="M34" s="171"/>
      <c r="N34" s="211">
        <f>+'Ark1'!Y4540</f>
        <v>135.13433874709969</v>
      </c>
      <c r="O34" s="212">
        <f t="shared" si="11"/>
        <v>1.5520780210270004</v>
      </c>
      <c r="P34" s="63">
        <f>+'Ark1'!W4540</f>
        <v>57.901639344262293</v>
      </c>
      <c r="Q34" s="212">
        <f t="shared" si="6"/>
        <v>-0.43279774183042719</v>
      </c>
      <c r="R34" s="210">
        <f>+'Ark1'!AA4540</f>
        <v>20.804948405735644</v>
      </c>
      <c r="S34" s="63">
        <f>+'Ark1'!AB4540</f>
        <v>4.1853622621837934</v>
      </c>
      <c r="T34" s="73">
        <f>+'Ark1'!AC4540</f>
        <v>-34.857308855030659</v>
      </c>
      <c r="U34" s="73">
        <f t="shared" si="7"/>
        <v>4.8426966292134832</v>
      </c>
      <c r="V34" s="63">
        <f>+'Ark1'!V4540</f>
        <v>8.0904872389791205</v>
      </c>
      <c r="W34" s="73">
        <f>+'Ark1'!X4540</f>
        <v>147.84685266695664</v>
      </c>
      <c r="X34" s="39"/>
      <c r="Y34" s="4"/>
      <c r="Z34" s="52"/>
      <c r="AA34" s="52"/>
      <c r="AB34" s="11"/>
      <c r="AC34" s="5"/>
      <c r="AE34" s="1"/>
      <c r="AF34" s="1"/>
      <c r="AG34" s="9"/>
      <c r="AH34" s="9"/>
    </row>
    <row r="35" spans="1:35" ht="15.6">
      <c r="A35" s="39"/>
      <c r="B35" s="305">
        <f>+'Ark1'!C4541</f>
        <v>2023</v>
      </c>
      <c r="C35" s="305">
        <f>+'Ark1'!O4541</f>
        <v>18</v>
      </c>
      <c r="D35" s="48" t="str">
        <f>VLOOKUP(C35,RNR!$D$15:$E$28,2)</f>
        <v>Nordland</v>
      </c>
      <c r="E35" s="305">
        <f>+'Ark1'!Q4541</f>
        <v>39</v>
      </c>
      <c r="F35" s="274">
        <f>+'Ark1'!R4541</f>
        <v>1185</v>
      </c>
      <c r="G35" s="271">
        <f t="shared" si="8"/>
        <v>-57</v>
      </c>
      <c r="H35" s="73">
        <f>+'Ark1'!S4541</f>
        <v>1184</v>
      </c>
      <c r="I35" s="271">
        <f t="shared" si="9"/>
        <v>-57</v>
      </c>
      <c r="J35" s="210">
        <f>+'Ark1'!T4541</f>
        <v>8.1220013708019181</v>
      </c>
      <c r="K35" s="212">
        <f t="shared" si="10"/>
        <v>-0.28693566372753132</v>
      </c>
      <c r="L35" s="210">
        <f>+'Ark1'!U4541</f>
        <v>7.7038310838123252</v>
      </c>
      <c r="M35" s="171"/>
      <c r="N35" s="211">
        <f>+'Ark1'!Y4541</f>
        <v>146.69223628691955</v>
      </c>
      <c r="O35" s="212">
        <f t="shared" si="11"/>
        <v>-0.56518722354761053</v>
      </c>
      <c r="P35" s="63">
        <f>+'Ark1'!W4541</f>
        <v>59.553209459459438</v>
      </c>
      <c r="Q35" s="212">
        <f t="shared" si="6"/>
        <v>-6.7257905568759213E-2</v>
      </c>
      <c r="R35" s="210">
        <f>+'Ark1'!AA4541</f>
        <v>29.907481238366739</v>
      </c>
      <c r="S35" s="63">
        <f>+'Ark1'!AB4541</f>
        <v>4.0919176891826625</v>
      </c>
      <c r="T35" s="73">
        <f>+'Ark1'!AC4541</f>
        <v>-36.021230304138683</v>
      </c>
      <c r="U35" s="73">
        <f t="shared" si="7"/>
        <v>30.384615384615383</v>
      </c>
      <c r="V35" s="63">
        <f>+'Ark1'!V4541</f>
        <v>5.8219409282700418</v>
      </c>
      <c r="W35" s="73">
        <f>+'Ark1'!X4541</f>
        <v>158.99163889536501</v>
      </c>
      <c r="X35" s="39"/>
      <c r="Y35" s="4"/>
      <c r="Z35" s="52"/>
      <c r="AA35" s="52"/>
      <c r="AB35" s="5"/>
      <c r="AC35" s="5"/>
      <c r="AE35" s="1"/>
      <c r="AF35" s="1"/>
      <c r="AG35" s="9"/>
      <c r="AH35" s="9"/>
    </row>
    <row r="36" spans="1:35" ht="15.6">
      <c r="A36" s="39"/>
      <c r="B36" s="305">
        <f>+'Ark1'!C4542</f>
        <v>2023</v>
      </c>
      <c r="C36" s="305">
        <f>+'Ark1'!O4542</f>
        <v>55</v>
      </c>
      <c r="D36" s="48" t="str">
        <f>VLOOKUP(C36,RNR!$D$15:$E$28,2)</f>
        <v>Troms</v>
      </c>
      <c r="E36" s="305">
        <f>+'Ark1'!Q4542</f>
        <v>7</v>
      </c>
      <c r="F36" s="274">
        <f>+'Ark1'!R4542</f>
        <v>43</v>
      </c>
      <c r="G36" s="271">
        <f t="shared" si="8"/>
        <v>7</v>
      </c>
      <c r="H36" s="73">
        <f>+'Ark1'!S4542</f>
        <v>43</v>
      </c>
      <c r="I36" s="271">
        <f t="shared" si="9"/>
        <v>7</v>
      </c>
      <c r="J36" s="210">
        <f>+'Ark1'!T4542</f>
        <v>0.29472241261137766</v>
      </c>
      <c r="K36" s="212">
        <f t="shared" si="10"/>
        <v>5.0985107262697893E-2</v>
      </c>
      <c r="L36" s="210">
        <f>+'Ark1'!U4542</f>
        <v>0.36324899108705111</v>
      </c>
      <c r="M36" s="171"/>
      <c r="N36" s="211">
        <f>+'Ark1'!Y4542</f>
        <v>190.61395348837203</v>
      </c>
      <c r="O36" s="212">
        <f t="shared" si="11"/>
        <v>15.766731266149833</v>
      </c>
      <c r="P36" s="63">
        <f>+'Ark1'!W4542</f>
        <v>54.883720930232563</v>
      </c>
      <c r="Q36" s="212">
        <f t="shared" si="6"/>
        <v>-1.227390180878551</v>
      </c>
      <c r="R36" s="210">
        <f>+'Ark1'!AA4542</f>
        <v>39.075714110009073</v>
      </c>
      <c r="S36" s="63">
        <f>+'Ark1'!AB4542</f>
        <v>5.5372283484235592</v>
      </c>
      <c r="T36" s="73">
        <f>+'Ark1'!AC4542</f>
        <v>-57.842365007088382</v>
      </c>
      <c r="U36" s="73">
        <f t="shared" si="7"/>
        <v>6.1428571428571432</v>
      </c>
      <c r="V36" s="63">
        <f>+'Ark1'!V4542</f>
        <v>7.6046511627906996</v>
      </c>
      <c r="W36" s="73">
        <f>+'Ark1'!X4542</f>
        <v>206.51565925067405</v>
      </c>
      <c r="X36" s="39"/>
      <c r="Y36" s="4"/>
      <c r="Z36" s="52"/>
      <c r="AA36" s="52"/>
      <c r="AB36" s="5"/>
      <c r="AC36" s="5"/>
      <c r="AE36" s="1"/>
      <c r="AF36" s="1"/>
      <c r="AG36" s="9"/>
      <c r="AH36" s="9"/>
    </row>
    <row r="37" spans="1:35" ht="15.6">
      <c r="A37" s="39"/>
      <c r="B37" s="305">
        <f>+'Ark1'!C4543</f>
        <v>2023</v>
      </c>
      <c r="C37" s="305">
        <f>+'Ark1'!O4543</f>
        <v>56</v>
      </c>
      <c r="D37" s="48" t="str">
        <f>VLOOKUP(C37,RNR!$D$15:$E$28,2)</f>
        <v>Finnmark</v>
      </c>
      <c r="E37" s="305">
        <f>+'Ark1'!Q4543</f>
        <v>0</v>
      </c>
      <c r="F37" s="274">
        <f>+'Ark1'!R4543</f>
        <v>0</v>
      </c>
      <c r="G37" s="271">
        <f t="shared" si="8"/>
        <v>0</v>
      </c>
      <c r="H37" s="73">
        <f>+'Ark1'!S4543</f>
        <v>0</v>
      </c>
      <c r="I37" s="271">
        <f t="shared" si="9"/>
        <v>0</v>
      </c>
      <c r="J37" s="210">
        <f>+'Ark1'!T4543</f>
        <v>0</v>
      </c>
      <c r="K37" s="212">
        <f t="shared" si="10"/>
        <v>0</v>
      </c>
      <c r="L37" s="210">
        <f>+'Ark1'!U4543</f>
        <v>0</v>
      </c>
      <c r="M37" s="171"/>
      <c r="N37" s="211">
        <f>+'Ark1'!Y4543</f>
        <v>0</v>
      </c>
      <c r="O37" s="212">
        <f t="shared" si="11"/>
        <v>0</v>
      </c>
      <c r="P37" s="63">
        <f>+'Ark1'!W4543</f>
        <v>0</v>
      </c>
      <c r="Q37" s="212">
        <f t="shared" si="6"/>
        <v>0</v>
      </c>
      <c r="R37" s="210">
        <f>+'Ark1'!AA4543</f>
        <v>0</v>
      </c>
      <c r="S37" s="63">
        <f>+'Ark1'!AB4543</f>
        <v>0</v>
      </c>
      <c r="T37" s="73">
        <f>+'Ark1'!AC4543</f>
        <v>0</v>
      </c>
      <c r="U37" s="73" t="e">
        <f t="shared" si="7"/>
        <v>#DIV/0!</v>
      </c>
      <c r="V37" s="63">
        <f>+'Ark1'!V4543</f>
        <v>0</v>
      </c>
      <c r="W37" s="73">
        <f>+'Ark1'!X4543</f>
        <v>0</v>
      </c>
      <c r="X37" s="39"/>
      <c r="Y37" s="4"/>
      <c r="Z37" s="52"/>
      <c r="AA37" s="52"/>
      <c r="AB37" s="5"/>
      <c r="AC37" s="5"/>
      <c r="AE37" s="1"/>
      <c r="AF37" s="1"/>
      <c r="AG37" s="9"/>
      <c r="AH37" s="9"/>
    </row>
    <row r="38" spans="1:35" ht="15.6">
      <c r="A38" s="39"/>
      <c r="B38" s="39"/>
      <c r="C38" s="39"/>
      <c r="D38" s="39"/>
      <c r="E38" s="39"/>
      <c r="F38" s="259"/>
      <c r="G38" s="259"/>
      <c r="H38" s="39"/>
      <c r="I38" s="259"/>
      <c r="J38" s="39"/>
      <c r="K38" s="39"/>
      <c r="L38" s="39"/>
      <c r="M38" s="171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4"/>
      <c r="Z38" s="52"/>
      <c r="AA38" s="52"/>
      <c r="AB38" s="5"/>
      <c r="AC38" s="5"/>
      <c r="AE38" s="1"/>
      <c r="AF38" s="1"/>
      <c r="AG38" s="9"/>
      <c r="AH38" s="9"/>
    </row>
    <row r="39" spans="1:35" ht="15.6">
      <c r="A39" s="39"/>
      <c r="B39" s="47">
        <f>+'Ark1'!C4544</f>
        <v>2022</v>
      </c>
      <c r="C39" s="47">
        <f>+'Ark1'!O4544</f>
        <v>1</v>
      </c>
      <c r="D39" s="48" t="str">
        <f>VLOOKUP(C39,RNR!$D$15:$E$28,2)</f>
        <v>Østfold</v>
      </c>
      <c r="E39" s="47">
        <f>+'Ark1'!Q4544</f>
        <v>38</v>
      </c>
      <c r="F39" s="263">
        <f>+'Ark1'!R4544</f>
        <v>661</v>
      </c>
      <c r="G39" s="263"/>
      <c r="H39" s="65">
        <f>+'Ark1'!S4544</f>
        <v>658</v>
      </c>
      <c r="I39" s="263"/>
      <c r="J39" s="101">
        <f>+'Ark1'!T4544</f>
        <v>4.4752877454299247</v>
      </c>
      <c r="K39" s="47"/>
      <c r="L39" s="101">
        <f>+'Ark1'!U4544</f>
        <v>4.3873885361112821</v>
      </c>
      <c r="M39" s="171"/>
      <c r="N39" s="65">
        <f>+'Ark1'!Y4544</f>
        <v>150.86703479576411</v>
      </c>
      <c r="O39" s="47"/>
      <c r="P39" s="49">
        <f>+'Ark1'!W4544</f>
        <v>60.787234042553202</v>
      </c>
      <c r="Q39" s="47"/>
      <c r="R39" s="101">
        <f>+'Ark1'!AA4544</f>
        <v>30.210660069321555</v>
      </c>
      <c r="S39" s="49">
        <f>+'Ark1'!AB4544</f>
        <v>3.9209926721290111</v>
      </c>
      <c r="T39" s="65">
        <f>+'Ark1'!AC4544</f>
        <v>-36.03549042821929</v>
      </c>
      <c r="U39" s="65">
        <f t="shared" ref="U39:U52" si="12">+F39/E39</f>
        <v>17.394736842105264</v>
      </c>
      <c r="V39" s="49">
        <f>+'Ark1'!V4544</f>
        <v>3.8956127080181551</v>
      </c>
      <c r="W39" s="65">
        <f>+'Ark1'!X4544</f>
        <v>164.26506671824262</v>
      </c>
      <c r="X39" s="39"/>
      <c r="Y39" s="4"/>
      <c r="Z39" s="52"/>
      <c r="AA39" s="52"/>
      <c r="AB39" s="5"/>
      <c r="AC39" s="5"/>
      <c r="AE39" s="1"/>
      <c r="AF39" s="1"/>
      <c r="AG39" s="9"/>
      <c r="AH39" s="9"/>
    </row>
    <row r="40" spans="1:35" ht="15.6">
      <c r="A40" s="39"/>
      <c r="B40" s="47">
        <f>+'Ark1'!C4545</f>
        <v>2022</v>
      </c>
      <c r="C40" s="47">
        <f>+'Ark1'!O4545</f>
        <v>2</v>
      </c>
      <c r="D40" s="48" t="str">
        <f>VLOOKUP(C40,RNR!$D$15:$E$28,2)</f>
        <v>Akershus</v>
      </c>
      <c r="E40" s="47">
        <f>+'Ark1'!Q4545</f>
        <v>24</v>
      </c>
      <c r="F40" s="263">
        <f>+'Ark1'!R4545</f>
        <v>625</v>
      </c>
      <c r="G40" s="263"/>
      <c r="H40" s="65">
        <f>+'Ark1'!S4545</f>
        <v>622</v>
      </c>
      <c r="I40" s="263"/>
      <c r="J40" s="101">
        <f>+'Ark1'!T4545</f>
        <v>4.2315504400812465</v>
      </c>
      <c r="K40" s="47"/>
      <c r="L40" s="101">
        <f>+'Ark1'!U4545</f>
        <v>4.4981015281318513</v>
      </c>
      <c r="M40" s="171"/>
      <c r="N40" s="65">
        <f>+'Ark1'!Y4545</f>
        <v>163.58329599999979</v>
      </c>
      <c r="O40" s="47"/>
      <c r="P40" s="49">
        <f>+'Ark1'!W4545</f>
        <v>58.943729903536976</v>
      </c>
      <c r="Q40" s="47"/>
      <c r="R40" s="101">
        <f>+'Ark1'!AA4545</f>
        <v>31.220439352663757</v>
      </c>
      <c r="S40" s="49">
        <f>+'Ark1'!AB4545</f>
        <v>4.581002036340097</v>
      </c>
      <c r="T40" s="65">
        <f>+'Ark1'!AC4545</f>
        <v>-36.181410551773247</v>
      </c>
      <c r="U40" s="65">
        <f t="shared" si="12"/>
        <v>26.041666666666668</v>
      </c>
      <c r="V40" s="49">
        <f>+'Ark1'!V4545</f>
        <v>5.9968000000000012</v>
      </c>
      <c r="W40" s="65">
        <f>+'Ark1'!X4545</f>
        <v>178.08097074756225</v>
      </c>
      <c r="X40" s="39"/>
      <c r="Y40" s="4"/>
      <c r="Z40" s="52"/>
      <c r="AA40" s="52"/>
      <c r="AB40" s="5"/>
      <c r="AC40" s="5"/>
      <c r="AE40" s="1"/>
      <c r="AF40" s="1"/>
      <c r="AG40" s="9"/>
      <c r="AH40" s="9"/>
    </row>
    <row r="41" spans="1:35" ht="15.6">
      <c r="A41" s="39"/>
      <c r="B41" s="47">
        <f>+'Ark1'!C4546</f>
        <v>2022</v>
      </c>
      <c r="C41" s="47">
        <f>+'Ark1'!O4546</f>
        <v>3</v>
      </c>
      <c r="D41" s="48" t="str">
        <f>VLOOKUP(C41,RNR!$D$15:$E$28,2)</f>
        <v>Buskerud</v>
      </c>
      <c r="E41" s="47">
        <f>+'Ark1'!Q4546</f>
        <v>13</v>
      </c>
      <c r="F41" s="263">
        <f>+'Ark1'!R4546</f>
        <v>180</v>
      </c>
      <c r="G41" s="263"/>
      <c r="H41" s="65">
        <f>+'Ark1'!S4546</f>
        <v>177</v>
      </c>
      <c r="I41" s="263"/>
      <c r="J41" s="101">
        <f>+'Ark1'!T4546</f>
        <v>1.2186865267433988</v>
      </c>
      <c r="K41" s="47"/>
      <c r="L41" s="101">
        <f>+'Ark1'!U4546</f>
        <v>1.3342885446174118</v>
      </c>
      <c r="M41" s="171"/>
      <c r="N41" s="65">
        <f>+'Ark1'!Y4546</f>
        <v>168.48722222222219</v>
      </c>
      <c r="O41" s="47"/>
      <c r="P41" s="49">
        <f>+'Ark1'!W4546</f>
        <v>57.689265536723163</v>
      </c>
      <c r="Q41" s="47"/>
      <c r="R41" s="101">
        <f>+'Ark1'!AA4546</f>
        <v>32.810891748895045</v>
      </c>
      <c r="S41" s="49">
        <f>+'Ark1'!AB4546</f>
        <v>5.3382267123376117</v>
      </c>
      <c r="T41" s="65">
        <f>+'Ark1'!AC4546</f>
        <v>-43.341531685366817</v>
      </c>
      <c r="U41" s="65">
        <f t="shared" si="12"/>
        <v>13.846153846153847</v>
      </c>
      <c r="V41" s="49">
        <f>+'Ark1'!V4546</f>
        <v>6.6666666666666687</v>
      </c>
      <c r="W41" s="65">
        <f>+'Ark1'!X4546</f>
        <v>184.73335740941371</v>
      </c>
      <c r="X41" s="39"/>
      <c r="Y41" s="4"/>
      <c r="Z41" s="52"/>
      <c r="AA41" s="52"/>
      <c r="AB41" s="5"/>
      <c r="AC41" s="5"/>
      <c r="AE41" s="1"/>
      <c r="AF41" s="1"/>
      <c r="AG41" s="9"/>
      <c r="AH41" s="9"/>
    </row>
    <row r="42" spans="1:35" ht="15.6">
      <c r="A42" s="39"/>
      <c r="B42" s="47">
        <f>+'Ark1'!C4547</f>
        <v>2022</v>
      </c>
      <c r="C42" s="47">
        <f>+'Ark1'!O4547</f>
        <v>4</v>
      </c>
      <c r="D42" s="48" t="str">
        <f>VLOOKUP(C42,RNR!$D$15:$E$28,2)</f>
        <v>Innlandet</v>
      </c>
      <c r="E42" s="47">
        <f>+'Ark1'!Q4547</f>
        <v>110</v>
      </c>
      <c r="F42" s="263">
        <f>+'Ark1'!R4547</f>
        <v>2552</v>
      </c>
      <c r="G42" s="263"/>
      <c r="H42" s="65">
        <f>+'Ark1'!S4547</f>
        <v>2550</v>
      </c>
      <c r="I42" s="263"/>
      <c r="J42" s="101">
        <f>+'Ark1'!T4547</f>
        <v>17.278266756939743</v>
      </c>
      <c r="K42" s="47"/>
      <c r="L42" s="101">
        <f>+'Ark1'!U4547</f>
        <v>17.533249336146604</v>
      </c>
      <c r="M42" s="171"/>
      <c r="N42" s="65">
        <f>+'Ark1'!Y4547</f>
        <v>156.16059561128543</v>
      </c>
      <c r="O42" s="47"/>
      <c r="P42" s="49">
        <f>+'Ark1'!W4547</f>
        <v>59.604313725490201</v>
      </c>
      <c r="Q42" s="47"/>
      <c r="R42" s="101">
        <f>+'Ark1'!AA4547</f>
        <v>30.115818632086093</v>
      </c>
      <c r="S42" s="49">
        <f>+'Ark1'!AB4547</f>
        <v>4.5248660493236477</v>
      </c>
      <c r="T42" s="65">
        <f>+'Ark1'!AC4547</f>
        <v>-40.93654913959444</v>
      </c>
      <c r="U42" s="65">
        <f t="shared" si="12"/>
        <v>23.2</v>
      </c>
      <c r="V42" s="49">
        <f>+'Ark1'!V4547</f>
        <v>5.2793887147335434</v>
      </c>
      <c r="W42" s="65">
        <f>+'Ark1'!X4547</f>
        <v>169.30406164986061</v>
      </c>
      <c r="X42" s="39"/>
      <c r="Y42" s="4"/>
      <c r="Z42" s="52"/>
      <c r="AA42" s="52"/>
      <c r="AB42" s="5"/>
      <c r="AC42" s="5"/>
      <c r="AE42" s="1"/>
      <c r="AF42" s="1"/>
      <c r="AG42" s="9"/>
      <c r="AH42" s="9"/>
    </row>
    <row r="43" spans="1:35" ht="15.6">
      <c r="A43" s="39"/>
      <c r="B43" s="47">
        <f>+'Ark1'!C4548</f>
        <v>2022</v>
      </c>
      <c r="C43" s="47">
        <f>+'Ark1'!O4548</f>
        <v>7</v>
      </c>
      <c r="D43" s="48" t="str">
        <f>VLOOKUP(C43,RNR!$D$15:$E$28,2)</f>
        <v>Vestfold</v>
      </c>
      <c r="E43" s="47">
        <f>+'Ark1'!Q4548</f>
        <v>50</v>
      </c>
      <c r="F43" s="263">
        <f>+'Ark1'!R4548</f>
        <v>1149</v>
      </c>
      <c r="G43" s="263"/>
      <c r="H43" s="65">
        <f>+'Ark1'!S4548</f>
        <v>1141</v>
      </c>
      <c r="I43" s="263"/>
      <c r="J43" s="101">
        <f>+'Ark1'!T4548</f>
        <v>7.7792823290453619</v>
      </c>
      <c r="K43" s="47"/>
      <c r="L43" s="101">
        <f>+'Ark1'!U4548</f>
        <v>8.0843863492695611</v>
      </c>
      <c r="M43" s="171"/>
      <c r="N43" s="65">
        <f>+'Ark1'!Y4548</f>
        <v>159.92514360313319</v>
      </c>
      <c r="O43" s="47"/>
      <c r="P43" s="49">
        <f>+'Ark1'!W4548</f>
        <v>57.113935144609997</v>
      </c>
      <c r="Q43" s="47"/>
      <c r="R43" s="101">
        <f>+'Ark1'!AA4548</f>
        <v>34.471842433069874</v>
      </c>
      <c r="S43" s="49">
        <f>+'Ark1'!AB4548</f>
        <v>5.3727970991735239</v>
      </c>
      <c r="T43" s="65">
        <f>+'Ark1'!AC4548</f>
        <v>-49.924031534458194</v>
      </c>
      <c r="U43" s="65">
        <f t="shared" si="12"/>
        <v>22.98</v>
      </c>
      <c r="V43" s="49">
        <f>+'Ark1'!V4548</f>
        <v>7.5718015665796354</v>
      </c>
      <c r="W43" s="65">
        <f>+'Ark1'!X4548</f>
        <v>174.40582842303891</v>
      </c>
      <c r="X43" s="39"/>
      <c r="Y43" s="4"/>
      <c r="Z43" s="52"/>
      <c r="AA43" s="52"/>
      <c r="AB43" s="5"/>
      <c r="AC43" s="5"/>
      <c r="AE43" s="11"/>
      <c r="AF43" s="11"/>
      <c r="AG43" s="9"/>
      <c r="AH43" s="9"/>
    </row>
    <row r="44" spans="1:35" ht="16.5" customHeight="1">
      <c r="A44" s="39"/>
      <c r="B44" s="47">
        <f>+'Ark1'!C4549</f>
        <v>2022</v>
      </c>
      <c r="C44" s="47">
        <f>+'Ark1'!O4549</f>
        <v>8</v>
      </c>
      <c r="D44" s="48" t="str">
        <f>VLOOKUP(C44,RNR!$D$15:$E$28,2)</f>
        <v>Telemark</v>
      </c>
      <c r="E44" s="47">
        <f>+'Ark1'!Q4549</f>
        <v>10</v>
      </c>
      <c r="F44" s="263">
        <f>+'Ark1'!R4549</f>
        <v>471</v>
      </c>
      <c r="G44" s="263"/>
      <c r="H44" s="65">
        <f>+'Ark1'!S4549</f>
        <v>471</v>
      </c>
      <c r="I44" s="263"/>
      <c r="J44" s="101">
        <f>+'Ark1'!T4549</f>
        <v>3.1888964116452265</v>
      </c>
      <c r="K44" s="47"/>
      <c r="L44" s="101">
        <f>+'Ark1'!U4549</f>
        <v>3.095181003478146</v>
      </c>
      <c r="M44" s="171"/>
      <c r="N44" s="65">
        <f>+'Ark1'!Y4549</f>
        <v>149.3670700636942</v>
      </c>
      <c r="O44" s="47"/>
      <c r="P44" s="49">
        <f>+'Ark1'!W4549</f>
        <v>58.789808917197455</v>
      </c>
      <c r="Q44" s="47"/>
      <c r="R44" s="101">
        <f>+'Ark1'!AA4549</f>
        <v>24.801194613576659</v>
      </c>
      <c r="S44" s="49">
        <f>+'Ark1'!AB4549</f>
        <v>3.6689409322495559</v>
      </c>
      <c r="T44" s="65">
        <f>+'Ark1'!AC4549</f>
        <v>-27.455800597411255</v>
      </c>
      <c r="U44" s="65">
        <f t="shared" si="12"/>
        <v>47.1</v>
      </c>
      <c r="V44" s="49">
        <f>+'Ark1'!V4549</f>
        <v>7.0297239915074323</v>
      </c>
      <c r="W44" s="65">
        <f>+'Ark1'!X4549</f>
        <v>161.82781155329829</v>
      </c>
      <c r="X44" s="39"/>
      <c r="Y44" s="4"/>
      <c r="Z44" s="52"/>
      <c r="AA44" s="52"/>
      <c r="AB44" s="5"/>
      <c r="AC44" s="5"/>
      <c r="AE44" s="11"/>
      <c r="AF44" s="11"/>
      <c r="AG44" s="9"/>
      <c r="AH44" s="9"/>
    </row>
    <row r="45" spans="1:35" s="306" customFormat="1" ht="16.5" customHeight="1">
      <c r="A45" s="39"/>
      <c r="B45" s="47">
        <f>+'Ark1'!C4550</f>
        <v>2022</v>
      </c>
      <c r="C45" s="47">
        <f>+'Ark1'!O4550</f>
        <v>9</v>
      </c>
      <c r="D45" s="48" t="str">
        <f>VLOOKUP(C45,RNR!$D$15:$E$28,2)</f>
        <v>Agder</v>
      </c>
      <c r="E45" s="47">
        <f>+'Ark1'!Q4550</f>
        <v>18</v>
      </c>
      <c r="F45" s="263">
        <f>+'Ark1'!R4550</f>
        <v>273</v>
      </c>
      <c r="G45" s="263"/>
      <c r="H45" s="65">
        <f>+'Ark1'!S4550</f>
        <v>273</v>
      </c>
      <c r="I45" s="263"/>
      <c r="J45" s="101">
        <f>+'Ark1'!T4550</f>
        <v>1.8483412322274877</v>
      </c>
      <c r="K45" s="47"/>
      <c r="L45" s="101">
        <f>+'Ark1'!U4550</f>
        <v>1.9354036228016951</v>
      </c>
      <c r="M45" s="171"/>
      <c r="N45" s="65">
        <f>+'Ark1'!Y4550</f>
        <v>161.13824175824175</v>
      </c>
      <c r="O45" s="47"/>
      <c r="P45" s="49">
        <f>+'Ark1'!W4550</f>
        <v>58.271062271062291</v>
      </c>
      <c r="Q45" s="47"/>
      <c r="R45" s="101">
        <f>+'Ark1'!AA4550</f>
        <v>29.959880179196158</v>
      </c>
      <c r="S45" s="49">
        <f>+'Ark1'!AB4550</f>
        <v>4.5031293115848818</v>
      </c>
      <c r="T45" s="65">
        <f>+'Ark1'!AC4550</f>
        <v>-39.191358753112027</v>
      </c>
      <c r="U45" s="65">
        <f t="shared" si="12"/>
        <v>15.166666666666666</v>
      </c>
      <c r="V45" s="49">
        <f>+'Ark1'!V4550</f>
        <v>6.4652014652014644</v>
      </c>
      <c r="W45" s="65">
        <f>+'Ark1'!X4550</f>
        <v>174.58097698617755</v>
      </c>
      <c r="X45" s="39"/>
      <c r="Y45" s="4"/>
      <c r="Z45" s="52"/>
      <c r="AA45" s="52"/>
      <c r="AB45" s="5"/>
      <c r="AC45" s="5"/>
      <c r="AE45" s="11"/>
      <c r="AF45" s="11"/>
      <c r="AG45" s="9"/>
      <c r="AH45" s="9"/>
      <c r="AI45" s="9"/>
    </row>
    <row r="46" spans="1:35" s="306" customFormat="1" ht="16.5" customHeight="1">
      <c r="A46" s="39"/>
      <c r="B46" s="47">
        <f>+'Ark1'!C4551</f>
        <v>2022</v>
      </c>
      <c r="C46" s="47">
        <f>+'Ark1'!O4551</f>
        <v>11</v>
      </c>
      <c r="D46" s="48" t="str">
        <f>VLOOKUP(C46,RNR!$D$15:$E$28,2)</f>
        <v>Rogaland</v>
      </c>
      <c r="E46" s="47">
        <f>+'Ark1'!Q4551</f>
        <v>195</v>
      </c>
      <c r="F46" s="263">
        <f>+'Ark1'!R4551</f>
        <v>6412</v>
      </c>
      <c r="G46" s="263"/>
      <c r="H46" s="65">
        <f>+'Ark1'!S4551</f>
        <v>6398</v>
      </c>
      <c r="I46" s="263"/>
      <c r="J46" s="101">
        <f>+'Ark1'!T4551</f>
        <v>43.412322274881511</v>
      </c>
      <c r="K46" s="47"/>
      <c r="L46" s="101">
        <f>+'Ark1'!U4551</f>
        <v>43.569270538099246</v>
      </c>
      <c r="M46" s="171"/>
      <c r="N46" s="65">
        <f>+'Ark1'!Y4551</f>
        <v>154.44593886462897</v>
      </c>
      <c r="O46" s="47"/>
      <c r="P46" s="49">
        <f>+'Ark1'!W4551</f>
        <v>59.090965926852142</v>
      </c>
      <c r="Q46" s="47"/>
      <c r="R46" s="101">
        <f>+'Ark1'!AA4551</f>
        <v>29.574088161974185</v>
      </c>
      <c r="S46" s="49">
        <f>+'Ark1'!AB4551</f>
        <v>4.4881675187013261</v>
      </c>
      <c r="T46" s="65">
        <f>+'Ark1'!AC4551</f>
        <v>-45.787379989250681</v>
      </c>
      <c r="U46" s="65">
        <f t="shared" si="12"/>
        <v>32.882051282051279</v>
      </c>
      <c r="V46" s="49">
        <f>+'Ark1'!V4551</f>
        <v>5.8066126013724269</v>
      </c>
      <c r="W46" s="65">
        <f>+'Ark1'!X4551</f>
        <v>167.67345591858177</v>
      </c>
      <c r="X46" s="39"/>
      <c r="Y46" s="4"/>
      <c r="Z46" s="52"/>
      <c r="AA46" s="52"/>
      <c r="AB46" s="5"/>
      <c r="AC46" s="5"/>
      <c r="AE46" s="11"/>
      <c r="AF46" s="11"/>
      <c r="AG46" s="9"/>
      <c r="AH46" s="9"/>
      <c r="AI46" s="9"/>
    </row>
    <row r="47" spans="1:35" s="306" customFormat="1" ht="16.5" customHeight="1">
      <c r="A47" s="39"/>
      <c r="B47" s="47">
        <f>+'Ark1'!C4552</f>
        <v>2022</v>
      </c>
      <c r="C47" s="47">
        <f>+'Ark1'!O4552</f>
        <v>14</v>
      </c>
      <c r="D47" s="48" t="str">
        <f>VLOOKUP(C47,RNR!$D$15:$E$28,2)</f>
        <v>Vestland</v>
      </c>
      <c r="E47" s="47">
        <f>+'Ark1'!Q4552</f>
        <v>35</v>
      </c>
      <c r="F47" s="263">
        <f>+'Ark1'!R4552</f>
        <v>447</v>
      </c>
      <c r="G47" s="263"/>
      <c r="H47" s="65">
        <f>+'Ark1'!S4552</f>
        <v>443</v>
      </c>
      <c r="I47" s="263"/>
      <c r="J47" s="101">
        <f>+'Ark1'!T4552</f>
        <v>3.0264048747461056</v>
      </c>
      <c r="K47" s="47"/>
      <c r="L47" s="101">
        <f>+'Ark1'!U4552</f>
        <v>2.902487294546324</v>
      </c>
      <c r="M47" s="171"/>
      <c r="N47" s="65">
        <f>+'Ark1'!Y4552</f>
        <v>147.58850111856825</v>
      </c>
      <c r="O47" s="47"/>
      <c r="P47" s="49">
        <f>+'Ark1'!W4552</f>
        <v>59.397291196388238</v>
      </c>
      <c r="Q47" s="47"/>
      <c r="R47" s="101">
        <f>+'Ark1'!AA4552</f>
        <v>29.343715177130456</v>
      </c>
      <c r="S47" s="49">
        <f>+'Ark1'!AB4552</f>
        <v>4.6069132341795562</v>
      </c>
      <c r="T47" s="65">
        <f>+'Ark1'!AC4552</f>
        <v>-40.029660684689951</v>
      </c>
      <c r="U47" s="65">
        <f t="shared" si="12"/>
        <v>12.771428571428572</v>
      </c>
      <c r="V47" s="49">
        <f>+'Ark1'!V4552</f>
        <v>5.243847874720359</v>
      </c>
      <c r="W47" s="65">
        <f>+'Ark1'!X4552</f>
        <v>161.33016304677125</v>
      </c>
      <c r="X47" s="39"/>
      <c r="Y47" s="4"/>
      <c r="Z47" s="52"/>
      <c r="AA47" s="52"/>
      <c r="AB47" s="5"/>
      <c r="AC47" s="5"/>
      <c r="AE47" s="11"/>
      <c r="AF47" s="11"/>
      <c r="AG47" s="9"/>
      <c r="AH47" s="9"/>
      <c r="AI47" s="9"/>
    </row>
    <row r="48" spans="1:35" s="306" customFormat="1" ht="16.5" customHeight="1">
      <c r="A48" s="39"/>
      <c r="B48" s="47">
        <f>+'Ark1'!C4553</f>
        <v>2022</v>
      </c>
      <c r="C48" s="47">
        <f>+'Ark1'!O4553</f>
        <v>15</v>
      </c>
      <c r="D48" s="48" t="str">
        <f>VLOOKUP(C48,RNR!$D$15:$E$28,2)</f>
        <v>Møre og Romsdal</v>
      </c>
      <c r="E48" s="47">
        <f>+'Ark1'!Q4553</f>
        <v>12</v>
      </c>
      <c r="F48" s="263">
        <f>+'Ark1'!R4553</f>
        <v>93</v>
      </c>
      <c r="G48" s="263"/>
      <c r="H48" s="65">
        <f>+'Ark1'!S4553</f>
        <v>93</v>
      </c>
      <c r="I48" s="263"/>
      <c r="J48" s="101">
        <f>+'Ark1'!T4553</f>
        <v>0.62965470548408942</v>
      </c>
      <c r="K48" s="47"/>
      <c r="L48" s="101">
        <f>+'Ark1'!U4553</f>
        <v>0.62103105395486247</v>
      </c>
      <c r="M48" s="171"/>
      <c r="N48" s="65">
        <f>+'Ark1'!Y4553</f>
        <v>151.78193548387091</v>
      </c>
      <c r="O48" s="47"/>
      <c r="P48" s="49">
        <f>+'Ark1'!W4553</f>
        <v>58.215053763440871</v>
      </c>
      <c r="Q48" s="47"/>
      <c r="R48" s="101">
        <f>+'Ark1'!AA4553</f>
        <v>32.744528238886687</v>
      </c>
      <c r="S48" s="49">
        <f>+'Ark1'!AB4553</f>
        <v>4.5927700601125636</v>
      </c>
      <c r="T48" s="65">
        <f>+'Ark1'!AC4553</f>
        <v>-32.844189934514759</v>
      </c>
      <c r="U48" s="65">
        <f t="shared" si="12"/>
        <v>7.75</v>
      </c>
      <c r="V48" s="49">
        <f>+'Ark1'!V4553</f>
        <v>6.634408602150538</v>
      </c>
      <c r="W48" s="65">
        <f>+'Ark1'!X4553</f>
        <v>164.4441337853423</v>
      </c>
      <c r="X48" s="39"/>
      <c r="Y48" s="4"/>
      <c r="Z48" s="52"/>
      <c r="AA48" s="52"/>
      <c r="AB48" s="5"/>
      <c r="AC48" s="5"/>
      <c r="AE48" s="11"/>
      <c r="AF48" s="11"/>
      <c r="AG48" s="9"/>
      <c r="AH48" s="9"/>
      <c r="AI48" s="9"/>
    </row>
    <row r="49" spans="1:35" ht="16.5" customHeight="1">
      <c r="A49" s="39"/>
      <c r="B49" s="47">
        <f>+'Ark1'!C4554</f>
        <v>2022</v>
      </c>
      <c r="C49" s="47">
        <f>+'Ark1'!O4554</f>
        <v>16</v>
      </c>
      <c r="D49" s="48" t="str">
        <f>VLOOKUP(C49,RNR!$D$15:$E$28,2)</f>
        <v>Trøndelag</v>
      </c>
      <c r="E49" s="47">
        <f>+'Ark1'!Q4554</f>
        <v>102</v>
      </c>
      <c r="F49" s="263">
        <f>+'Ark1'!R4554</f>
        <v>606</v>
      </c>
      <c r="G49" s="263"/>
      <c r="H49" s="65">
        <f>+'Ark1'!S4554</f>
        <v>604</v>
      </c>
      <c r="I49" s="263"/>
      <c r="J49" s="101">
        <f>+'Ark1'!T4554</f>
        <v>4.1029113067027749</v>
      </c>
      <c r="K49" s="47"/>
      <c r="L49" s="101">
        <f>+'Ark1'!U4554</f>
        <v>3.561489721674985</v>
      </c>
      <c r="M49" s="171"/>
      <c r="N49" s="65">
        <f>+'Ark1'!Y4554</f>
        <v>133.58226072607269</v>
      </c>
      <c r="O49" s="47"/>
      <c r="P49" s="49">
        <f>+'Ark1'!W4554</f>
        <v>58.33443708609272</v>
      </c>
      <c r="Q49" s="47"/>
      <c r="R49" s="101">
        <f>+'Ark1'!AA4554</f>
        <v>19.959805031152836</v>
      </c>
      <c r="S49" s="49">
        <f>+'Ark1'!AB4554</f>
        <v>4.0588476875436061</v>
      </c>
      <c r="T49" s="65">
        <f>+'Ark1'!AC4554</f>
        <v>-33.441393320130913</v>
      </c>
      <c r="U49" s="65">
        <f t="shared" si="12"/>
        <v>5.9411764705882355</v>
      </c>
      <c r="V49" s="49">
        <f>+'Ark1'!V4554</f>
        <v>7.4488448844884516</v>
      </c>
      <c r="W49" s="65">
        <f>+'Ark1'!X4554</f>
        <v>145.09929595343067</v>
      </c>
      <c r="X49" s="39"/>
      <c r="Y49" s="4"/>
      <c r="Z49" s="52"/>
      <c r="AA49" s="52"/>
      <c r="AB49" s="5"/>
      <c r="AC49" s="5"/>
      <c r="AE49" s="11"/>
      <c r="AF49" s="11"/>
      <c r="AG49" s="9"/>
      <c r="AH49" s="9"/>
    </row>
    <row r="50" spans="1:35" ht="15.6">
      <c r="A50" s="39"/>
      <c r="B50" s="47">
        <f>+'Ark1'!C4555</f>
        <v>2022</v>
      </c>
      <c r="C50" s="47">
        <f>+'Ark1'!O4555</f>
        <v>18</v>
      </c>
      <c r="D50" s="48" t="str">
        <f>VLOOKUP(C50,RNR!$D$15:$E$28,2)</f>
        <v>Nordland</v>
      </c>
      <c r="E50" s="47">
        <f>+'Ark1'!Q4555</f>
        <v>39</v>
      </c>
      <c r="F50" s="263">
        <f>+'Ark1'!R4555</f>
        <v>1242</v>
      </c>
      <c r="G50" s="263"/>
      <c r="H50" s="65">
        <f>+'Ark1'!S4555</f>
        <v>1241</v>
      </c>
      <c r="I50" s="263"/>
      <c r="J50" s="101">
        <f>+'Ark1'!T4555</f>
        <v>8.4089370345294494</v>
      </c>
      <c r="K50" s="47"/>
      <c r="L50" s="101">
        <f>+'Ark1'!U4555</f>
        <v>8.0465381640699611</v>
      </c>
      <c r="M50" s="171"/>
      <c r="N50" s="65">
        <f>+'Ark1'!Y4555</f>
        <v>147.25742351046716</v>
      </c>
      <c r="O50" s="47"/>
      <c r="P50" s="49">
        <f>+'Ark1'!W4555</f>
        <v>59.620467365028198</v>
      </c>
      <c r="Q50" s="47"/>
      <c r="R50" s="101">
        <f>+'Ark1'!AA4555</f>
        <v>30.520892324858025</v>
      </c>
      <c r="S50" s="49">
        <f>+'Ark1'!AB4555</f>
        <v>4.3188995047644383</v>
      </c>
      <c r="T50" s="65">
        <f>+'Ark1'!AC4555</f>
        <v>-48.995328191724994</v>
      </c>
      <c r="U50" s="65">
        <f t="shared" si="12"/>
        <v>31.846153846153847</v>
      </c>
      <c r="V50" s="49">
        <f>+'Ark1'!V4555</f>
        <v>5.3462157809983903</v>
      </c>
      <c r="W50" s="65">
        <f>+'Ark1'!X4555</f>
        <v>159.64859390456465</v>
      </c>
      <c r="X50" s="39"/>
      <c r="Y50" s="4"/>
      <c r="Z50" s="51"/>
      <c r="AA50" s="52"/>
      <c r="AE50" s="11"/>
      <c r="AF50" s="11"/>
      <c r="AG50" s="9"/>
      <c r="AH50" s="9"/>
    </row>
    <row r="51" spans="1:35" ht="17.25" customHeight="1">
      <c r="A51" s="39"/>
      <c r="B51" s="47">
        <f>+'Ark1'!C4556</f>
        <v>2022</v>
      </c>
      <c r="C51" s="47">
        <f>+'Ark1'!O4556</f>
        <v>55</v>
      </c>
      <c r="D51" s="48" t="str">
        <f>VLOOKUP(C51,RNR!$D$15:$E$28,2)</f>
        <v>Troms</v>
      </c>
      <c r="E51" s="47">
        <f>+'Ark1'!Q4556</f>
        <v>5</v>
      </c>
      <c r="F51" s="263">
        <f>+'Ark1'!R4556</f>
        <v>36</v>
      </c>
      <c r="G51" s="263"/>
      <c r="H51" s="65">
        <f>+'Ark1'!S4556</f>
        <v>36</v>
      </c>
      <c r="I51" s="263"/>
      <c r="J51" s="101">
        <f>+'Ark1'!T4556</f>
        <v>0.24373730534867977</v>
      </c>
      <c r="K51" s="47"/>
      <c r="L51" s="101">
        <f>+'Ark1'!U4556</f>
        <v>0.27693096555605273</v>
      </c>
      <c r="M51" s="171"/>
      <c r="N51" s="65">
        <f>+'Ark1'!Y4556</f>
        <v>174.8472222222222</v>
      </c>
      <c r="O51" s="47"/>
      <c r="P51" s="49">
        <f>+'Ark1'!W4556</f>
        <v>56.111111111111114</v>
      </c>
      <c r="Q51" s="47"/>
      <c r="R51" s="101">
        <f>+'Ark1'!AA4556</f>
        <v>27.645408360070505</v>
      </c>
      <c r="S51" s="49">
        <f>+'Ark1'!AB4556</f>
        <v>6.8790251965173352</v>
      </c>
      <c r="T51" s="65">
        <f>+'Ark1'!AC4556</f>
        <v>-32.033458078549074</v>
      </c>
      <c r="U51" s="65">
        <f t="shared" si="12"/>
        <v>7.2</v>
      </c>
      <c r="V51" s="49">
        <f>+'Ark1'!V4556</f>
        <v>8.5277777777777768</v>
      </c>
      <c r="W51" s="65">
        <f>+'Ark1'!X4556</f>
        <v>189.43361020825805</v>
      </c>
      <c r="X51" s="39"/>
      <c r="Y51"/>
      <c r="AA51" s="52"/>
      <c r="AC51" s="5"/>
      <c r="AE51" s="11"/>
      <c r="AF51" s="11"/>
      <c r="AG51" s="9"/>
      <c r="AH51" s="9"/>
    </row>
    <row r="52" spans="1:35" ht="15.6">
      <c r="A52" s="39"/>
      <c r="B52" s="47">
        <f>+'Ark1'!C4557</f>
        <v>2022</v>
      </c>
      <c r="C52" s="47">
        <f>+'Ark1'!O4557</f>
        <v>56</v>
      </c>
      <c r="D52" s="48" t="str">
        <f>VLOOKUP(C52,RNR!$D$15:$E$28,2)</f>
        <v>Finnmark</v>
      </c>
      <c r="E52" s="47">
        <f>+'Ark1'!Q4557</f>
        <v>0</v>
      </c>
      <c r="F52" s="263">
        <f>+'Ark1'!R4557</f>
        <v>0</v>
      </c>
      <c r="G52" s="263"/>
      <c r="H52" s="65">
        <f>+'Ark1'!S4557</f>
        <v>0</v>
      </c>
      <c r="I52" s="263"/>
      <c r="J52" s="101">
        <f>+'Ark1'!T4557</f>
        <v>0</v>
      </c>
      <c r="K52" s="47"/>
      <c r="L52" s="101">
        <f>+'Ark1'!U4557</f>
        <v>0</v>
      </c>
      <c r="M52" s="171"/>
      <c r="N52" s="65">
        <f>+'Ark1'!Y4557</f>
        <v>0</v>
      </c>
      <c r="O52" s="47"/>
      <c r="P52" s="49">
        <f>+'Ark1'!W4557</f>
        <v>0</v>
      </c>
      <c r="Q52" s="47"/>
      <c r="R52" s="101">
        <f>+'Ark1'!AA4557</f>
        <v>0</v>
      </c>
      <c r="S52" s="49">
        <f>+'Ark1'!AB4557</f>
        <v>0</v>
      </c>
      <c r="T52" s="65">
        <f>+'Ark1'!AC4557</f>
        <v>0</v>
      </c>
      <c r="U52" s="65" t="e">
        <f t="shared" si="12"/>
        <v>#DIV/0!</v>
      </c>
      <c r="V52" s="49">
        <f>+'Ark1'!V4557</f>
        <v>0</v>
      </c>
      <c r="W52" s="65">
        <f>+'Ark1'!X4557</f>
        <v>0</v>
      </c>
      <c r="X52" s="39"/>
      <c r="Y52" s="2"/>
      <c r="Z52" s="51"/>
      <c r="AA52" s="52"/>
      <c r="AE52" s="11"/>
      <c r="AF52" s="11"/>
      <c r="AG52" s="9"/>
      <c r="AH52" s="9"/>
    </row>
    <row r="53" spans="1:35" ht="15.6">
      <c r="A53" s="39"/>
      <c r="B53" s="39"/>
      <c r="C53" s="39"/>
      <c r="D53" s="39"/>
      <c r="E53" s="39"/>
      <c r="F53" s="259"/>
      <c r="G53" s="259"/>
      <c r="H53" s="39"/>
      <c r="I53" s="259"/>
      <c r="J53" s="39"/>
      <c r="K53" s="39"/>
      <c r="L53" s="39"/>
      <c r="M53" s="171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2"/>
      <c r="Z53" s="51"/>
      <c r="AA53" s="52"/>
      <c r="AE53" s="11"/>
      <c r="AF53" s="11"/>
      <c r="AG53" s="9"/>
      <c r="AH53" s="9"/>
    </row>
    <row r="54" spans="1:35" ht="15.6">
      <c r="A54" s="39"/>
      <c r="B54">
        <f>+'Ark1'!C4558</f>
        <v>2021</v>
      </c>
      <c r="C54">
        <f>+'Ark1'!O4558</f>
        <v>1</v>
      </c>
      <c r="D54" s="3" t="str">
        <f t="shared" ref="D54:D63" si="13">VLOOKUP(C54,$AH$6:$AI$20,2)</f>
        <v>Viken</v>
      </c>
      <c r="E54">
        <f>+'Ark1'!Q4558</f>
        <v>75</v>
      </c>
      <c r="F54" s="222">
        <f>+'Ark1'!R4558</f>
        <v>1615</v>
      </c>
      <c r="H54" s="9">
        <f>+'Ark1'!S4558</f>
        <v>1615</v>
      </c>
      <c r="J54" s="96">
        <f>+'Ark1'!T4558</f>
        <v>10.989384866630374</v>
      </c>
      <c r="L54" s="96">
        <f>+'Ark1'!U4558</f>
        <v>11.283337870364296</v>
      </c>
      <c r="N54" s="9">
        <f>+'Ark1'!Y4558</f>
        <v>157.26514551083611</v>
      </c>
      <c r="P54" s="1">
        <f>+'Ark1'!W4558</f>
        <v>59.546130030959759</v>
      </c>
      <c r="R54" s="96">
        <f>+'Ark1'!AA4558</f>
        <v>30.376371120330745</v>
      </c>
      <c r="S54" s="1">
        <f>+'Ark1'!AB4558</f>
        <v>4.2739265168737797</v>
      </c>
      <c r="T54" s="9">
        <f>+'Ark1'!AC4558</f>
        <v>-32.190674365834198</v>
      </c>
      <c r="U54" s="9">
        <f t="shared" ref="U54:U63" si="14">+F54/E54</f>
        <v>21.533333333333335</v>
      </c>
      <c r="V54" s="1">
        <f>+'Ark1'!V4558</f>
        <v>15.253869969040251</v>
      </c>
      <c r="W54" s="9">
        <f>+'Ark1'!X4558</f>
        <v>170.38477303449173</v>
      </c>
      <c r="X54" s="39"/>
      <c r="Y54" s="2"/>
      <c r="Z54" s="51"/>
      <c r="AA54" s="52"/>
      <c r="AE54" s="11"/>
      <c r="AF54" s="11"/>
      <c r="AG54" s="9"/>
      <c r="AH54" s="9"/>
    </row>
    <row r="55" spans="1:35" ht="16.5" customHeight="1">
      <c r="A55" s="39"/>
      <c r="B55">
        <f>+'Ark1'!C4559</f>
        <v>2021</v>
      </c>
      <c r="C55">
        <f>+'Ark1'!O4559</f>
        <v>4</v>
      </c>
      <c r="D55" s="3" t="str">
        <f t="shared" si="13"/>
        <v>Innlandet</v>
      </c>
      <c r="E55">
        <f>+'Ark1'!Q4559</f>
        <v>111</v>
      </c>
      <c r="F55" s="222">
        <f>+'Ark1'!R4559</f>
        <v>2639</v>
      </c>
      <c r="H55" s="9">
        <f>+'Ark1'!S4559</f>
        <v>2639</v>
      </c>
      <c r="J55" s="96">
        <f>+'Ark1'!T4559</f>
        <v>17.957267283614581</v>
      </c>
      <c r="L55" s="96">
        <f>+'Ark1'!U4559</f>
        <v>18.171035541078833</v>
      </c>
      <c r="N55" s="9">
        <f>+'Ark1'!Y4559</f>
        <v>154.9914361500569</v>
      </c>
      <c r="P55" s="1">
        <f>+'Ark1'!W4559</f>
        <v>60.042819249715798</v>
      </c>
      <c r="R55" s="96">
        <f>+'Ark1'!AA4559</f>
        <v>29.616869256320506</v>
      </c>
      <c r="S55" s="1">
        <f>+'Ark1'!AB4559</f>
        <v>4.2199907433231747</v>
      </c>
      <c r="T55" s="9">
        <f>+'Ark1'!AC4559</f>
        <v>-36.10249663698653</v>
      </c>
      <c r="U55" s="9">
        <f t="shared" si="14"/>
        <v>23.774774774774773</v>
      </c>
      <c r="V55" s="1">
        <f>+'Ark1'!V4559</f>
        <v>15.490337248957941</v>
      </c>
      <c r="W55" s="9">
        <f>+'Ark1'!X4559</f>
        <v>167.92138261111225</v>
      </c>
      <c r="X55" s="39"/>
      <c r="Y55" s="12"/>
      <c r="Z55" s="11"/>
      <c r="AA55" s="52"/>
      <c r="AE55" s="50"/>
      <c r="AF55" s="50"/>
      <c r="AG55" s="9"/>
      <c r="AH55" s="9"/>
    </row>
    <row r="56" spans="1:35" ht="15.6">
      <c r="A56" s="39"/>
      <c r="B56">
        <f>+'Ark1'!C4560</f>
        <v>2021</v>
      </c>
      <c r="C56">
        <f>+'Ark1'!O4560</f>
        <v>8</v>
      </c>
      <c r="D56" s="3" t="str">
        <f t="shared" si="13"/>
        <v>Telemark/ Vestfold</v>
      </c>
      <c r="E56">
        <f>+'Ark1'!Q4560</f>
        <v>54</v>
      </c>
      <c r="F56" s="222">
        <f>+'Ark1'!R4560</f>
        <v>1477</v>
      </c>
      <c r="H56" s="9">
        <f>+'Ark1'!S4560</f>
        <v>1477</v>
      </c>
      <c r="J56" s="96">
        <f>+'Ark1'!T4560</f>
        <v>10.050353837778985</v>
      </c>
      <c r="L56" s="96">
        <f>+'Ark1'!U4560</f>
        <v>10.383330899110632</v>
      </c>
      <c r="N56" s="9">
        <f>+'Ark1'!Y4560</f>
        <v>158.24267433987814</v>
      </c>
      <c r="P56" s="1">
        <f>+'Ark1'!W4560</f>
        <v>57.854434664861202</v>
      </c>
      <c r="R56" s="96">
        <f>+'Ark1'!AA4560</f>
        <v>31.808448432718759</v>
      </c>
      <c r="S56" s="1">
        <f>+'Ark1'!AB4560</f>
        <v>5.0623534827846566</v>
      </c>
      <c r="T56" s="9">
        <f>+'Ark1'!AC4560</f>
        <v>-46.032785472327376</v>
      </c>
      <c r="U56" s="9">
        <f t="shared" si="14"/>
        <v>27.351851851851851</v>
      </c>
      <c r="V56" s="1">
        <f>+'Ark1'!V4560</f>
        <v>14.35341909275558</v>
      </c>
      <c r="W56" s="9">
        <f>+'Ark1'!X4560</f>
        <v>171.44385085577264</v>
      </c>
      <c r="X56" s="39"/>
      <c r="Y56" s="2"/>
      <c r="Z56" s="5"/>
      <c r="AA56" s="52"/>
      <c r="AB56" s="4"/>
      <c r="AC56" s="4"/>
      <c r="AI56"/>
    </row>
    <row r="57" spans="1:35" ht="15.6">
      <c r="A57" s="39"/>
      <c r="B57">
        <f>+'Ark1'!C4561</f>
        <v>2021</v>
      </c>
      <c r="C57">
        <f>+'Ark1'!O4561</f>
        <v>9</v>
      </c>
      <c r="D57" s="3" t="str">
        <f t="shared" si="13"/>
        <v>Agder</v>
      </c>
      <c r="E57">
        <f>+'Ark1'!Q4561</f>
        <v>12</v>
      </c>
      <c r="F57" s="222">
        <f>+'Ark1'!R4561</f>
        <v>642</v>
      </c>
      <c r="H57" s="9">
        <f>+'Ark1'!S4561</f>
        <v>642</v>
      </c>
      <c r="J57" s="96">
        <f>+'Ark1'!T4561</f>
        <v>4.3685356559608044</v>
      </c>
      <c r="L57" s="96">
        <f>+'Ark1'!U4561</f>
        <v>4.4113992667264705</v>
      </c>
      <c r="N57" s="9">
        <f>+'Ark1'!Y4561</f>
        <v>154.67095015576325</v>
      </c>
      <c r="P57" s="1">
        <f>+'Ark1'!W4561</f>
        <v>58.808411214953281</v>
      </c>
      <c r="R57" s="96">
        <f>+'Ark1'!AA4561</f>
        <v>31.469139239683379</v>
      </c>
      <c r="S57" s="1">
        <f>+'Ark1'!AB4561</f>
        <v>3.6222388946227806</v>
      </c>
      <c r="T57" s="9">
        <f>+'Ark1'!AC4561</f>
        <v>-39.671491114660448</v>
      </c>
      <c r="U57" s="9">
        <f t="shared" si="14"/>
        <v>53.5</v>
      </c>
      <c r="V57" s="1">
        <f>+'Ark1'!V4561</f>
        <v>14.98130841121495</v>
      </c>
      <c r="W57" s="9">
        <f>+'Ark1'!X4561</f>
        <v>167.57416051545323</v>
      </c>
      <c r="X57" s="39"/>
      <c r="Y57" s="4"/>
      <c r="Z57" s="4"/>
      <c r="AA57" s="52"/>
      <c r="AB57" s="1"/>
      <c r="AC57" s="18"/>
      <c r="AE57" s="1"/>
      <c r="AF57" s="5"/>
      <c r="AI57"/>
    </row>
    <row r="58" spans="1:35" ht="15.6">
      <c r="A58" s="39"/>
      <c r="B58">
        <f>+'Ark1'!C4562</f>
        <v>2021</v>
      </c>
      <c r="C58">
        <f>+'Ark1'!O4562</f>
        <v>11</v>
      </c>
      <c r="D58" s="3" t="str">
        <f t="shared" si="13"/>
        <v>Rogaland</v>
      </c>
      <c r="E58">
        <f>+'Ark1'!Q4562</f>
        <v>205</v>
      </c>
      <c r="F58" s="222">
        <f>+'Ark1'!R4562</f>
        <v>6029</v>
      </c>
      <c r="H58" s="9">
        <f>+'Ark1'!S4562</f>
        <v>6029</v>
      </c>
      <c r="J58" s="96">
        <f>+'Ark1'!T4562</f>
        <v>41.024768644529111</v>
      </c>
      <c r="L58" s="96">
        <f>+'Ark1'!U4562</f>
        <v>40.747139711333261</v>
      </c>
      <c r="N58" s="9">
        <f>+'Ark1'!Y4562</f>
        <v>152.13153922706937</v>
      </c>
      <c r="P58" s="1">
        <f>+'Ark1'!W4562</f>
        <v>59.19970144302539</v>
      </c>
      <c r="R58" s="96">
        <f>+'Ark1'!AA4562</f>
        <v>29.19834818316972</v>
      </c>
      <c r="S58" s="1">
        <f>+'Ark1'!AB4562</f>
        <v>4.3214961706405637</v>
      </c>
      <c r="T58" s="9">
        <f>+'Ark1'!AC4562</f>
        <v>-46.466194133973318</v>
      </c>
      <c r="U58" s="9">
        <f t="shared" si="14"/>
        <v>29.409756097560976</v>
      </c>
      <c r="V58" s="1">
        <f>+'Ark1'!V4562</f>
        <v>15.13949245314314</v>
      </c>
      <c r="W58" s="9">
        <f>+'Ark1'!X4562</f>
        <v>164.82290273788698</v>
      </c>
      <c r="X58" s="39"/>
      <c r="Y58" s="4"/>
      <c r="Z58" s="14"/>
      <c r="AA58" s="52"/>
      <c r="AB58" s="1"/>
      <c r="AC58" s="18"/>
      <c r="AI58"/>
    </row>
    <row r="59" spans="1:35" ht="15.6">
      <c r="A59" s="39"/>
      <c r="B59">
        <f>+'Ark1'!C4563</f>
        <v>2021</v>
      </c>
      <c r="C59">
        <f>+'Ark1'!O4563</f>
        <v>14</v>
      </c>
      <c r="D59" s="3" t="str">
        <f t="shared" si="13"/>
        <v>Vestland</v>
      </c>
      <c r="E59">
        <f>+'Ark1'!Q4563</f>
        <v>33</v>
      </c>
      <c r="F59" s="222">
        <f>+'Ark1'!R4563</f>
        <v>571</v>
      </c>
      <c r="H59" s="9">
        <f>+'Ark1'!S4563</f>
        <v>571</v>
      </c>
      <c r="J59" s="96">
        <f>+'Ark1'!T4563</f>
        <v>3.8854109961894392</v>
      </c>
      <c r="L59" s="96">
        <f>+'Ark1'!U4563</f>
        <v>3.7423912622594657</v>
      </c>
      <c r="N59" s="9">
        <f>+'Ark1'!Y4563</f>
        <v>147.53005253940455</v>
      </c>
      <c r="P59" s="1">
        <f>+'Ark1'!W4563</f>
        <v>59.704028021015759</v>
      </c>
      <c r="R59" s="96">
        <f>+'Ark1'!AA4563</f>
        <v>29.137407847546505</v>
      </c>
      <c r="S59" s="1">
        <f>+'Ark1'!AB4563</f>
        <v>4.2769657017476872</v>
      </c>
      <c r="T59" s="9">
        <f>+'Ark1'!AC4563</f>
        <v>-48.866405364651882</v>
      </c>
      <c r="U59" s="9">
        <f t="shared" si="14"/>
        <v>17.303030303030305</v>
      </c>
      <c r="V59" s="1">
        <f>+'Ark1'!V4563</f>
        <v>15.371278458844138</v>
      </c>
      <c r="W59" s="9">
        <f>+'Ark1'!X4563</f>
        <v>159.83754337963651</v>
      </c>
      <c r="X59" s="39"/>
      <c r="Y59" s="4"/>
      <c r="Z59" s="14"/>
      <c r="AA59" s="52"/>
      <c r="AB59" s="1"/>
      <c r="AC59" s="18"/>
      <c r="AI59"/>
    </row>
    <row r="60" spans="1:35" ht="15.6">
      <c r="A60" s="39"/>
      <c r="B60">
        <f>+'Ark1'!C4564</f>
        <v>2021</v>
      </c>
      <c r="C60">
        <f>+'Ark1'!O4564</f>
        <v>15</v>
      </c>
      <c r="D60" s="3" t="str">
        <f t="shared" si="13"/>
        <v>Møre og Romsdal</v>
      </c>
      <c r="E60">
        <f>+'Ark1'!Q4564</f>
        <v>9</v>
      </c>
      <c r="F60" s="222">
        <f>+'Ark1'!R4564</f>
        <v>56</v>
      </c>
      <c r="H60" s="9">
        <f>+'Ark1'!S4564</f>
        <v>56</v>
      </c>
      <c r="J60" s="96">
        <f>+'Ark1'!T4564</f>
        <v>0.38105606967882411</v>
      </c>
      <c r="L60" s="96">
        <f>+'Ark1'!U4564</f>
        <v>0.35850733642258936</v>
      </c>
      <c r="N60" s="9">
        <f>+'Ark1'!Y4564</f>
        <v>144.10446428571424</v>
      </c>
      <c r="P60" s="1">
        <f>+'Ark1'!W4564</f>
        <v>59</v>
      </c>
      <c r="R60" s="96">
        <f>+'Ark1'!AA4564</f>
        <v>27.798173688702999</v>
      </c>
      <c r="S60" s="1">
        <f>+'Ark1'!AB4564</f>
        <v>4.6097722286464418</v>
      </c>
      <c r="T60" s="9">
        <f>+'Ark1'!AC4564</f>
        <v>-69.380779989959052</v>
      </c>
      <c r="U60" s="9">
        <f t="shared" si="14"/>
        <v>6.2222222222222223</v>
      </c>
      <c r="V60" s="1">
        <f>+'Ark1'!V4564</f>
        <v>14.910714285714288</v>
      </c>
      <c r="W60" s="9">
        <f>+'Ark1'!X4564</f>
        <v>156.12618015787029</v>
      </c>
      <c r="X60" s="39"/>
      <c r="Y60" s="4"/>
      <c r="Z60" s="14"/>
      <c r="AA60" s="52"/>
      <c r="AB60" s="1"/>
      <c r="AC60" s="18"/>
      <c r="AI60"/>
    </row>
    <row r="61" spans="1:35" ht="15.6">
      <c r="A61" s="39"/>
      <c r="B61">
        <f>+'Ark1'!C4565</f>
        <v>2021</v>
      </c>
      <c r="C61">
        <f>+'Ark1'!O4565</f>
        <v>16</v>
      </c>
      <c r="D61" s="3" t="str">
        <f t="shared" si="13"/>
        <v>Trøndelag</v>
      </c>
      <c r="E61">
        <f>+'Ark1'!Q4565</f>
        <v>83</v>
      </c>
      <c r="F61" s="222">
        <f>+'Ark1'!R4565</f>
        <v>313</v>
      </c>
      <c r="H61" s="9">
        <f>+'Ark1'!S4565</f>
        <v>313</v>
      </c>
      <c r="J61" s="96">
        <f>+'Ark1'!T4565</f>
        <v>2.1298312465977141</v>
      </c>
      <c r="L61" s="96">
        <f>+'Ark1'!U4565</f>
        <v>1.9357854601044275</v>
      </c>
      <c r="N61" s="9">
        <f>+'Ark1'!Y4565</f>
        <v>139.21316293929715</v>
      </c>
      <c r="P61" s="1">
        <f>+'Ark1'!W4565</f>
        <v>58.412140575079889</v>
      </c>
      <c r="R61" s="96">
        <f>+'Ark1'!AA4565</f>
        <v>20.863724236994496</v>
      </c>
      <c r="S61" s="1">
        <f>+'Ark1'!AB4565</f>
        <v>4.2793186678942874</v>
      </c>
      <c r="T61" s="9">
        <f>+'Ark1'!AC4565</f>
        <v>-33.765620893058802</v>
      </c>
      <c r="U61" s="9">
        <f t="shared" si="14"/>
        <v>3.7710843373493974</v>
      </c>
      <c r="V61" s="1">
        <f>+'Ark1'!V4565</f>
        <v>14.670926517571884</v>
      </c>
      <c r="W61" s="9">
        <f>+'Ark1'!X4565</f>
        <v>150.82682875330124</v>
      </c>
      <c r="X61" s="39"/>
      <c r="Y61" s="4"/>
      <c r="Z61" s="14"/>
      <c r="AA61" s="52"/>
      <c r="AB61" s="1"/>
      <c r="AC61" s="18"/>
      <c r="AI61"/>
    </row>
    <row r="62" spans="1:35" ht="15.6">
      <c r="A62" s="39"/>
      <c r="B62">
        <f>+'Ark1'!C4566</f>
        <v>2021</v>
      </c>
      <c r="C62">
        <f>+'Ark1'!O4566</f>
        <v>18</v>
      </c>
      <c r="D62" s="3" t="str">
        <f t="shared" si="13"/>
        <v>Nordland</v>
      </c>
      <c r="E62">
        <f>+'Ark1'!Q4566</f>
        <v>40</v>
      </c>
      <c r="F62" s="222">
        <f>+'Ark1'!R4566</f>
        <v>1310</v>
      </c>
      <c r="H62" s="9">
        <f>+'Ark1'!S4566</f>
        <v>1310</v>
      </c>
      <c r="J62" s="96">
        <f>+'Ark1'!T4566</f>
        <v>8.9139902014153467</v>
      </c>
      <c r="L62" s="96">
        <f>+'Ark1'!U4566</f>
        <v>8.6194073659620063</v>
      </c>
      <c r="N62" s="9">
        <f>+'Ark1'!Y4566</f>
        <v>148.10629770992361</v>
      </c>
      <c r="P62" s="1">
        <f>+'Ark1'!W4566</f>
        <v>58.926717557251905</v>
      </c>
      <c r="R62" s="96">
        <f>+'Ark1'!AA4566</f>
        <v>29.895722387265153</v>
      </c>
      <c r="S62" s="1">
        <f>+'Ark1'!AB4566</f>
        <v>4.4410442418866198</v>
      </c>
      <c r="T62" s="9">
        <f>+'Ark1'!AC4566</f>
        <v>-50.51469338096949</v>
      </c>
      <c r="U62" s="9">
        <f t="shared" si="14"/>
        <v>32.75</v>
      </c>
      <c r="V62" s="1">
        <f>+'Ark1'!V4566</f>
        <v>14.95725190839695</v>
      </c>
      <c r="W62" s="9">
        <f>+'Ark1'!X4566</f>
        <v>160.46186100750137</v>
      </c>
      <c r="X62" s="39"/>
      <c r="Y62" s="4"/>
      <c r="Z62" s="14"/>
      <c r="AA62" s="52"/>
      <c r="AB62" s="1"/>
      <c r="AC62" s="18"/>
      <c r="AI62"/>
    </row>
    <row r="63" spans="1:35" ht="15.6">
      <c r="A63" s="39"/>
      <c r="B63">
        <f>+'Ark1'!C4567</f>
        <v>2021</v>
      </c>
      <c r="C63">
        <f>+'Ark1'!O4567</f>
        <v>54</v>
      </c>
      <c r="D63" s="3" t="str">
        <f t="shared" si="13"/>
        <v>Troms og Finnmark</v>
      </c>
      <c r="E63">
        <f>+'Ark1'!Q4567</f>
        <v>6</v>
      </c>
      <c r="F63" s="222">
        <f>+'Ark1'!R4567</f>
        <v>44</v>
      </c>
      <c r="H63" s="9">
        <f>+'Ark1'!S4567</f>
        <v>44</v>
      </c>
      <c r="J63" s="96">
        <f>+'Ark1'!T4567</f>
        <v>0.2994011976047905</v>
      </c>
      <c r="L63" s="96">
        <f>+'Ark1'!U4567</f>
        <v>0.34766528663802931</v>
      </c>
      <c r="N63" s="9">
        <f>+'Ark1'!Y4567</f>
        <v>177.85909090909095</v>
      </c>
      <c r="P63" s="1">
        <f>+'Ark1'!W4567</f>
        <v>56</v>
      </c>
      <c r="R63" s="96">
        <f>+'Ark1'!AA4567</f>
        <v>27.230476310241659</v>
      </c>
      <c r="S63" s="1">
        <f>+'Ark1'!AB4567</f>
        <v>5.2179759224504592</v>
      </c>
      <c r="T63" s="9">
        <f>+'Ark1'!AC4567</f>
        <v>-43.152684099767995</v>
      </c>
      <c r="U63" s="9">
        <f t="shared" si="14"/>
        <v>7.333333333333333</v>
      </c>
      <c r="V63" s="1">
        <f>+'Ark1'!V4567</f>
        <v>13.31818181818182</v>
      </c>
      <c r="W63" s="9">
        <f>+'Ark1'!X4567</f>
        <v>192.69673987983847</v>
      </c>
      <c r="X63" s="39"/>
      <c r="Y63" s="4"/>
      <c r="Z63" s="14"/>
      <c r="AA63" s="52"/>
      <c r="AB63" s="1"/>
      <c r="AC63" s="18"/>
      <c r="AI63"/>
    </row>
    <row r="64" spans="1:35" ht="15.6">
      <c r="A64" s="39"/>
      <c r="B64" s="39"/>
      <c r="C64" s="39"/>
      <c r="D64" s="39"/>
      <c r="E64" s="39"/>
      <c r="F64" s="259"/>
      <c r="G64" s="259"/>
      <c r="H64" s="39"/>
      <c r="I64" s="25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4"/>
      <c r="Z64" s="14"/>
      <c r="AA64" s="52"/>
      <c r="AB64" s="1"/>
      <c r="AC64" s="18"/>
      <c r="AI64"/>
    </row>
    <row r="65" spans="1:35" ht="15.6">
      <c r="A65" s="39"/>
      <c r="B65" s="47">
        <f>+'Ark1'!C4568</f>
        <v>2020</v>
      </c>
      <c r="C65" s="47">
        <f>+'Ark1'!O4568</f>
        <v>1</v>
      </c>
      <c r="D65" s="48" t="str">
        <f t="shared" ref="D65:D74" si="15">VLOOKUP(C65,$AH$6:$AI$20,2)</f>
        <v>Viken</v>
      </c>
      <c r="E65" s="47">
        <f>+'Ark1'!Q4568</f>
        <v>78</v>
      </c>
      <c r="F65" s="263">
        <f>+'Ark1'!R4568</f>
        <v>1383</v>
      </c>
      <c r="G65" s="263"/>
      <c r="H65" s="65">
        <f>+'Ark1'!S4568</f>
        <v>1383</v>
      </c>
      <c r="I65" s="263"/>
      <c r="J65" s="101">
        <f>+'Ark1'!T4568</f>
        <v>9.8392145702902685</v>
      </c>
      <c r="K65" s="47"/>
      <c r="L65" s="101">
        <f>+'Ark1'!U4568</f>
        <v>10.054356047600097</v>
      </c>
      <c r="M65" s="101"/>
      <c r="N65" s="65">
        <f>+'Ark1'!Y4568</f>
        <v>155.1781417208966</v>
      </c>
      <c r="O65" s="47"/>
      <c r="P65" s="49">
        <f>+'Ark1'!W4568</f>
        <v>59.188720173535792</v>
      </c>
      <c r="Q65" s="47"/>
      <c r="R65" s="101">
        <f>+'Ark1'!AA4568</f>
        <v>31.490147885141322</v>
      </c>
      <c r="S65" s="49">
        <f>+'Ark1'!AB4568</f>
        <v>5.0006322112751089</v>
      </c>
      <c r="T65" s="65">
        <f>+'Ark1'!AC4568</f>
        <v>-32.99445592870093</v>
      </c>
      <c r="U65" s="65">
        <f t="shared" ref="U65:U74" si="16">+F65/E65</f>
        <v>17.73076923076923</v>
      </c>
      <c r="V65" s="49">
        <f>+'Ark1'!V4568</f>
        <v>15.019522776572668</v>
      </c>
      <c r="W65" s="65">
        <f>+'Ark1'!X4568</f>
        <v>168.12366383629092</v>
      </c>
      <c r="X65" s="39"/>
      <c r="Y65" s="4"/>
      <c r="Z65" s="14"/>
      <c r="AA65" s="52"/>
      <c r="AB65" s="11"/>
      <c r="AC65" s="18"/>
      <c r="AI65"/>
    </row>
    <row r="66" spans="1:35" ht="15.6">
      <c r="A66" s="39"/>
      <c r="B66" s="47">
        <f>+'Ark1'!C4569</f>
        <v>2020</v>
      </c>
      <c r="C66" s="47">
        <f>+'Ark1'!O4569</f>
        <v>4</v>
      </c>
      <c r="D66" s="48" t="str">
        <f t="shared" si="15"/>
        <v>Innlandet</v>
      </c>
      <c r="E66" s="47">
        <f>+'Ark1'!Q4569</f>
        <v>98</v>
      </c>
      <c r="F66" s="263">
        <f>+'Ark1'!R4569</f>
        <v>2145</v>
      </c>
      <c r="G66" s="263"/>
      <c r="H66" s="65">
        <f>+'Ark1'!S4569</f>
        <v>2145</v>
      </c>
      <c r="I66" s="263"/>
      <c r="J66" s="101">
        <f>+'Ark1'!T4569</f>
        <v>15.260387023335229</v>
      </c>
      <c r="K66" s="47"/>
      <c r="L66" s="101">
        <f>+'Ark1'!U4569</f>
        <v>15.351397477232444</v>
      </c>
      <c r="M66" s="101"/>
      <c r="N66" s="65">
        <f>+'Ark1'!Y4569</f>
        <v>152.76331934731971</v>
      </c>
      <c r="O66" s="47"/>
      <c r="P66" s="49">
        <f>+'Ark1'!W4569</f>
        <v>60.63030303030304</v>
      </c>
      <c r="Q66" s="47"/>
      <c r="R66" s="101">
        <f>+'Ark1'!AA4569</f>
        <v>29.002296021687577</v>
      </c>
      <c r="S66" s="49">
        <f>+'Ark1'!AB4569</f>
        <v>4.0729839523954547</v>
      </c>
      <c r="T66" s="65">
        <f>+'Ark1'!AC4569</f>
        <v>-39.649600371622974</v>
      </c>
      <c r="U66" s="65">
        <f t="shared" si="16"/>
        <v>21.887755102040817</v>
      </c>
      <c r="V66" s="49">
        <f>+'Ark1'!V4569</f>
        <v>15.797202797202797</v>
      </c>
      <c r="W66" s="65">
        <f>+'Ark1'!X4569</f>
        <v>165.50738824194997</v>
      </c>
      <c r="X66" s="39"/>
      <c r="Y66" s="4"/>
      <c r="Z66" s="14"/>
      <c r="AA66" s="52"/>
      <c r="AB66" s="11"/>
      <c r="AC66" s="18"/>
      <c r="AI66"/>
    </row>
    <row r="67" spans="1:35" ht="15.6">
      <c r="A67" s="39"/>
      <c r="B67" s="47">
        <f>+'Ark1'!C4570</f>
        <v>2020</v>
      </c>
      <c r="C67" s="47">
        <f>+'Ark1'!O4570</f>
        <v>8</v>
      </c>
      <c r="D67" s="48" t="str">
        <f t="shared" si="15"/>
        <v>Telemark/ Vestfold</v>
      </c>
      <c r="E67" s="47">
        <f>+'Ark1'!Q4570</f>
        <v>53</v>
      </c>
      <c r="F67" s="263">
        <f>+'Ark1'!R4570</f>
        <v>1184</v>
      </c>
      <c r="G67" s="263"/>
      <c r="H67" s="65">
        <f>+'Ark1'!S4570</f>
        <v>1184</v>
      </c>
      <c r="I67" s="263"/>
      <c r="J67" s="101">
        <f>+'Ark1'!T4570</f>
        <v>8.4234490608992605</v>
      </c>
      <c r="K67" s="47"/>
      <c r="L67" s="101">
        <f>+'Ark1'!U4570</f>
        <v>8.6883473760322136</v>
      </c>
      <c r="M67" s="101"/>
      <c r="N67" s="65">
        <f>+'Ark1'!Y4570</f>
        <v>156.63324324324347</v>
      </c>
      <c r="O67" s="47"/>
      <c r="P67" s="49">
        <f>+'Ark1'!W4570</f>
        <v>57.849662162162176</v>
      </c>
      <c r="Q67" s="47"/>
      <c r="R67" s="101">
        <f>+'Ark1'!AA4570</f>
        <v>34.278296039128961</v>
      </c>
      <c r="S67" s="49">
        <f>+'Ark1'!AB4570</f>
        <v>5.6794466940654393</v>
      </c>
      <c r="T67" s="65">
        <f>+'Ark1'!AC4570</f>
        <v>-56.593133544797219</v>
      </c>
      <c r="U67" s="65">
        <f t="shared" si="16"/>
        <v>22.339622641509433</v>
      </c>
      <c r="V67" s="49">
        <f>+'Ark1'!V4570</f>
        <v>14.326858108108111</v>
      </c>
      <c r="W67" s="65">
        <f>+'Ark1'!X4570</f>
        <v>169.70015519311283</v>
      </c>
      <c r="X67" s="39"/>
      <c r="Y67" s="4"/>
      <c r="Z67" s="14"/>
      <c r="AA67" s="52"/>
      <c r="AB67" s="11"/>
      <c r="AC67" s="18"/>
      <c r="AI67"/>
    </row>
    <row r="68" spans="1:35" ht="15.6">
      <c r="A68" s="39"/>
      <c r="B68" s="47">
        <f>+'Ark1'!C4571</f>
        <v>2020</v>
      </c>
      <c r="C68" s="47">
        <f>+'Ark1'!O4571</f>
        <v>9</v>
      </c>
      <c r="D68" s="48" t="str">
        <f t="shared" si="15"/>
        <v>Agder</v>
      </c>
      <c r="E68" s="47">
        <f>+'Ark1'!Q4571</f>
        <v>10</v>
      </c>
      <c r="F68" s="263">
        <f>+'Ark1'!R4571</f>
        <v>349</v>
      </c>
      <c r="G68" s="263"/>
      <c r="H68" s="65">
        <f>+'Ark1'!S4571</f>
        <v>349</v>
      </c>
      <c r="I68" s="263"/>
      <c r="J68" s="101">
        <f>+'Ark1'!T4571</f>
        <v>2.4829254410927715</v>
      </c>
      <c r="K68" s="47"/>
      <c r="L68" s="101">
        <f>+'Ark1'!U4571</f>
        <v>2.5691655496194241</v>
      </c>
      <c r="M68" s="101"/>
      <c r="N68" s="65">
        <f>+'Ark1'!Y4571</f>
        <v>157.1321776504297</v>
      </c>
      <c r="O68" s="47"/>
      <c r="P68" s="49">
        <f>+'Ark1'!W4571</f>
        <v>58.739255014326638</v>
      </c>
      <c r="Q68" s="47"/>
      <c r="R68" s="101">
        <f>+'Ark1'!AA4571</f>
        <v>30.556072227720435</v>
      </c>
      <c r="S68" s="49">
        <f>+'Ark1'!AB4571</f>
        <v>3.9543498975961424</v>
      </c>
      <c r="T68" s="65">
        <f>+'Ark1'!AC4571</f>
        <v>-46.571242264168816</v>
      </c>
      <c r="U68" s="65">
        <f t="shared" si="16"/>
        <v>34.9</v>
      </c>
      <c r="V68" s="49">
        <f>+'Ark1'!V4571</f>
        <v>14.979942693409743</v>
      </c>
      <c r="W68" s="65">
        <f>+'Ark1'!X4571</f>
        <v>170.24071251400852</v>
      </c>
      <c r="X68" s="39"/>
      <c r="Y68" s="4"/>
      <c r="Z68" s="14"/>
      <c r="AA68" s="52"/>
      <c r="AB68" s="11"/>
      <c r="AC68" s="18"/>
      <c r="AI68"/>
    </row>
    <row r="69" spans="1:35" ht="15.6">
      <c r="A69" s="39"/>
      <c r="B69" s="47">
        <f>+'Ark1'!C4572</f>
        <v>2020</v>
      </c>
      <c r="C69" s="47">
        <f>+'Ark1'!O4572</f>
        <v>11</v>
      </c>
      <c r="D69" s="48" t="str">
        <f t="shared" si="15"/>
        <v>Rogaland</v>
      </c>
      <c r="E69" s="47">
        <f>+'Ark1'!Q4572</f>
        <v>205</v>
      </c>
      <c r="F69" s="263">
        <f>+'Ark1'!R4572</f>
        <v>6239</v>
      </c>
      <c r="G69" s="263"/>
      <c r="H69" s="65">
        <f>+'Ark1'!S4572</f>
        <v>6239</v>
      </c>
      <c r="I69" s="263"/>
      <c r="J69" s="101">
        <f>+'Ark1'!T4572</f>
        <v>44.386738759248722</v>
      </c>
      <c r="K69" s="47"/>
      <c r="L69" s="101">
        <f>+'Ark1'!U4572</f>
        <v>44.327318495295486</v>
      </c>
      <c r="M69" s="101"/>
      <c r="N69" s="65">
        <f>+'Ark1'!Y4572</f>
        <v>151.65437409841329</v>
      </c>
      <c r="O69" s="47"/>
      <c r="P69" s="49">
        <f>+'Ark1'!W4572</f>
        <v>59.10306138804296</v>
      </c>
      <c r="Q69" s="47"/>
      <c r="R69" s="101">
        <f>+'Ark1'!AA4572</f>
        <v>30.211040324923339</v>
      </c>
      <c r="S69" s="49">
        <f>+'Ark1'!AB4572</f>
        <v>4.4150497316874393</v>
      </c>
      <c r="T69" s="65">
        <f>+'Ark1'!AC4572</f>
        <v>-46.811612474078714</v>
      </c>
      <c r="U69" s="65">
        <f t="shared" si="16"/>
        <v>30.434146341463414</v>
      </c>
      <c r="V69" s="49">
        <f>+'Ark1'!V4572</f>
        <v>15.07949991985895</v>
      </c>
      <c r="W69" s="65">
        <f>+'Ark1'!X4572</f>
        <v>164.305930767511</v>
      </c>
      <c r="X69" s="39"/>
      <c r="Y69" s="4"/>
      <c r="Z69" s="14"/>
      <c r="AA69" s="52"/>
      <c r="AB69" s="11"/>
      <c r="AC69" s="18"/>
      <c r="AI69"/>
    </row>
    <row r="70" spans="1:35" ht="15.6">
      <c r="A70" s="39"/>
      <c r="B70" s="47">
        <f>+'Ark1'!C4573</f>
        <v>2020</v>
      </c>
      <c r="C70" s="47">
        <f>+'Ark1'!O4573</f>
        <v>14</v>
      </c>
      <c r="D70" s="48" t="str">
        <f t="shared" si="15"/>
        <v>Vestland</v>
      </c>
      <c r="E70" s="47">
        <f>+'Ark1'!Q4573</f>
        <v>46</v>
      </c>
      <c r="F70" s="263">
        <f>+'Ark1'!R4573</f>
        <v>495</v>
      </c>
      <c r="G70" s="263"/>
      <c r="H70" s="65">
        <f>+'Ark1'!S4573</f>
        <v>495</v>
      </c>
      <c r="I70" s="263"/>
      <c r="J70" s="101">
        <f>+'Ark1'!T4573</f>
        <v>3.5216277746158222</v>
      </c>
      <c r="K70" s="47"/>
      <c r="L70" s="101">
        <f>+'Ark1'!U4573</f>
        <v>3.5636737352728245</v>
      </c>
      <c r="M70" s="101"/>
      <c r="N70" s="65">
        <f>+'Ark1'!Y4573</f>
        <v>153.67074747474749</v>
      </c>
      <c r="O70" s="47"/>
      <c r="P70" s="49">
        <f>+'Ark1'!W4573</f>
        <v>58.898989898989903</v>
      </c>
      <c r="Q70" s="47"/>
      <c r="R70" s="101">
        <f>+'Ark1'!AA4573</f>
        <v>29.645647767632056</v>
      </c>
      <c r="S70" s="49">
        <f>+'Ark1'!AB4573</f>
        <v>4.7526599665317759</v>
      </c>
      <c r="T70" s="65">
        <f>+'Ark1'!AC4573</f>
        <v>-42.609420083528448</v>
      </c>
      <c r="U70" s="65">
        <f t="shared" si="16"/>
        <v>10.760869565217391</v>
      </c>
      <c r="V70" s="49">
        <f>+'Ark1'!V4573</f>
        <v>14.945454545454544</v>
      </c>
      <c r="W70" s="65">
        <f>+'Ark1'!X4573</f>
        <v>166.49051730741877</v>
      </c>
      <c r="X70" s="39"/>
      <c r="Y70" s="4"/>
      <c r="Z70" s="14"/>
      <c r="AA70" s="52"/>
      <c r="AB70" s="5"/>
      <c r="AC70" s="18"/>
      <c r="AI70"/>
    </row>
    <row r="71" spans="1:35" ht="15.6">
      <c r="A71" s="39"/>
      <c r="B71" s="47">
        <f>+'Ark1'!C4574</f>
        <v>2020</v>
      </c>
      <c r="C71" s="47">
        <f>+'Ark1'!O4574</f>
        <v>15</v>
      </c>
      <c r="D71" s="48" t="str">
        <f t="shared" si="15"/>
        <v>Møre og Romsdal</v>
      </c>
      <c r="E71" s="47">
        <f>+'Ark1'!Q4574</f>
        <v>7</v>
      </c>
      <c r="F71" s="263">
        <f>+'Ark1'!R4574</f>
        <v>563</v>
      </c>
      <c r="G71" s="263"/>
      <c r="H71" s="65">
        <f>+'Ark1'!S4574</f>
        <v>563</v>
      </c>
      <c r="I71" s="263"/>
      <c r="J71" s="101">
        <f>+'Ark1'!T4574</f>
        <v>4.0054069436539548</v>
      </c>
      <c r="K71" s="47"/>
      <c r="L71" s="101">
        <f>+'Ark1'!U4574</f>
        <v>3.8051566406763606</v>
      </c>
      <c r="M71" s="101"/>
      <c r="N71" s="65">
        <f>+'Ark1'!Y4574</f>
        <v>144.26554174067499</v>
      </c>
      <c r="O71" s="47"/>
      <c r="P71" s="49">
        <f>+'Ark1'!W4574</f>
        <v>60.943161634103014</v>
      </c>
      <c r="Q71" s="47"/>
      <c r="R71" s="101">
        <f>+'Ark1'!AA4574</f>
        <v>25.660669565299958</v>
      </c>
      <c r="S71" s="49">
        <f>+'Ark1'!AB4574</f>
        <v>3.343608513327037</v>
      </c>
      <c r="T71" s="65">
        <f>+'Ark1'!AC4574</f>
        <v>-28.45974885795691</v>
      </c>
      <c r="U71" s="65">
        <f t="shared" si="16"/>
        <v>80.428571428571431</v>
      </c>
      <c r="V71" s="49">
        <f>+'Ark1'!V4574</f>
        <v>15.987566607460035</v>
      </c>
      <c r="W71" s="65">
        <f>+'Ark1'!X4574</f>
        <v>156.30069527700428</v>
      </c>
      <c r="X71" s="39"/>
      <c r="Y71" s="4"/>
      <c r="Z71" s="14"/>
      <c r="AA71" s="52"/>
      <c r="AB71" s="5"/>
      <c r="AC71" s="18"/>
      <c r="AI71"/>
    </row>
    <row r="72" spans="1:35" ht="15.6">
      <c r="A72" s="39"/>
      <c r="B72" s="47">
        <f>+'Ark1'!C4575</f>
        <v>2020</v>
      </c>
      <c r="C72" s="47">
        <f>+'Ark1'!O4575</f>
        <v>16</v>
      </c>
      <c r="D72" s="48" t="str">
        <f t="shared" si="15"/>
        <v>Trøndelag</v>
      </c>
      <c r="E72" s="47">
        <f>+'Ark1'!Q4575</f>
        <v>51</v>
      </c>
      <c r="F72" s="263">
        <f>+'Ark1'!R4575</f>
        <v>201</v>
      </c>
      <c r="G72" s="263"/>
      <c r="H72" s="65">
        <f>+'Ark1'!S4575</f>
        <v>201</v>
      </c>
      <c r="I72" s="263"/>
      <c r="J72" s="101">
        <f>+'Ark1'!T4575</f>
        <v>1.4299943084803644</v>
      </c>
      <c r="K72" s="47"/>
      <c r="L72" s="101">
        <f>+'Ark1'!U4575</f>
        <v>1.324151784548494</v>
      </c>
      <c r="M72" s="101"/>
      <c r="N72" s="65">
        <f>+'Ark1'!Y4575</f>
        <v>140.61776119402981</v>
      </c>
      <c r="O72" s="47"/>
      <c r="P72" s="49">
        <f>+'Ark1'!W4575</f>
        <v>58.91542288557212</v>
      </c>
      <c r="Q72" s="47"/>
      <c r="R72" s="101">
        <f>+'Ark1'!AA4575</f>
        <v>21.866111094356569</v>
      </c>
      <c r="S72" s="49">
        <f>+'Ark1'!AB4575</f>
        <v>3.9471396464188726</v>
      </c>
      <c r="T72" s="65">
        <f>+'Ark1'!AC4575</f>
        <v>-14.68044753135287</v>
      </c>
      <c r="U72" s="65">
        <f t="shared" si="16"/>
        <v>3.9411764705882355</v>
      </c>
      <c r="V72" s="49">
        <f>+'Ark1'!V4575</f>
        <v>15.119402985074627</v>
      </c>
      <c r="W72" s="65">
        <f>+'Ark1'!X4575</f>
        <v>152.34860367717209</v>
      </c>
      <c r="X72" s="39"/>
      <c r="Y72" s="4"/>
      <c r="Z72" s="14"/>
      <c r="AA72" s="52"/>
      <c r="AB72" s="5"/>
      <c r="AC72" s="18"/>
      <c r="AI72"/>
    </row>
    <row r="73" spans="1:35" ht="15.6">
      <c r="A73" s="39"/>
      <c r="B73" s="47">
        <f>+'Ark1'!C4576</f>
        <v>2020</v>
      </c>
      <c r="C73" s="47">
        <f>+'Ark1'!O4576</f>
        <v>18</v>
      </c>
      <c r="D73" s="48" t="str">
        <f t="shared" si="15"/>
        <v>Nordland</v>
      </c>
      <c r="E73" s="47">
        <f>+'Ark1'!Q4576</f>
        <v>46</v>
      </c>
      <c r="F73" s="263">
        <f>+'Ark1'!R4576</f>
        <v>1417</v>
      </c>
      <c r="G73" s="263"/>
      <c r="H73" s="65">
        <f>+'Ark1'!S4576</f>
        <v>1417</v>
      </c>
      <c r="I73" s="263"/>
      <c r="J73" s="101">
        <f>+'Ark1'!T4576</f>
        <v>10.081104154809339</v>
      </c>
      <c r="K73" s="47"/>
      <c r="L73" s="101">
        <f>+'Ark1'!U4576</f>
        <v>9.6757635403333122</v>
      </c>
      <c r="M73" s="101"/>
      <c r="N73" s="65">
        <f>+'Ark1'!Y4576</f>
        <v>145.75177840508127</v>
      </c>
      <c r="O73" s="47"/>
      <c r="P73" s="49">
        <f>+'Ark1'!W4576</f>
        <v>59.229357798165147</v>
      </c>
      <c r="Q73" s="47"/>
      <c r="R73" s="101">
        <f>+'Ark1'!AA4576</f>
        <v>30.750313667130861</v>
      </c>
      <c r="S73" s="49">
        <f>+'Ark1'!AB4576</f>
        <v>4.3745316285711375</v>
      </c>
      <c r="T73" s="65">
        <f>+'Ark1'!AC4576</f>
        <v>-46.126325519590161</v>
      </c>
      <c r="U73" s="65">
        <f t="shared" si="16"/>
        <v>30.804347826086957</v>
      </c>
      <c r="V73" s="49">
        <f>+'Ark1'!V4576</f>
        <v>15.113620324629498</v>
      </c>
      <c r="W73" s="65">
        <f>+'Ark1'!X4576</f>
        <v>157.91091918210267</v>
      </c>
      <c r="X73" s="39"/>
      <c r="Y73" s="4"/>
      <c r="Z73" s="14"/>
      <c r="AA73" s="52"/>
      <c r="AB73" s="5"/>
      <c r="AC73" s="18"/>
      <c r="AI73"/>
    </row>
    <row r="74" spans="1:35" ht="15.6">
      <c r="A74" s="39"/>
      <c r="B74" s="47">
        <f>+'Ark1'!C4577</f>
        <v>2020</v>
      </c>
      <c r="C74" s="47">
        <f>+'Ark1'!O4577</f>
        <v>54</v>
      </c>
      <c r="D74" s="48" t="str">
        <f t="shared" si="15"/>
        <v>Troms og Finnmark</v>
      </c>
      <c r="E74" s="47">
        <f>+'Ark1'!Q4577</f>
        <v>7</v>
      </c>
      <c r="F74" s="263">
        <f>+'Ark1'!R4577</f>
        <v>38</v>
      </c>
      <c r="G74" s="263"/>
      <c r="H74" s="65">
        <f>+'Ark1'!S4577</f>
        <v>38</v>
      </c>
      <c r="I74" s="263"/>
      <c r="J74" s="101">
        <f>+'Ark1'!T4577</f>
        <v>0.27034718269778041</v>
      </c>
      <c r="K74" s="47"/>
      <c r="L74" s="101">
        <f>+'Ark1'!U4577</f>
        <v>0.31812761416390489</v>
      </c>
      <c r="M74" s="101"/>
      <c r="N74" s="65">
        <f>+'Ark1'!Y4577</f>
        <v>178.69657894736852</v>
      </c>
      <c r="O74" s="47"/>
      <c r="P74" s="49">
        <f>+'Ark1'!W4577</f>
        <v>57.894736842105239</v>
      </c>
      <c r="Q74" s="47"/>
      <c r="R74" s="101">
        <f>+'Ark1'!AA4577</f>
        <v>29.603873970915529</v>
      </c>
      <c r="S74" s="49">
        <f>+'Ark1'!AB4577</f>
        <v>5.2904555255280794</v>
      </c>
      <c r="T74" s="65">
        <f>+'Ark1'!AC4577</f>
        <v>-50.503102997401761</v>
      </c>
      <c r="U74" s="65">
        <f t="shared" si="16"/>
        <v>5.4285714285714288</v>
      </c>
      <c r="V74" s="49">
        <f>+'Ark1'!V4577</f>
        <v>14.47368421052631</v>
      </c>
      <c r="W74" s="65">
        <f>+'Ark1'!X4577</f>
        <v>193.60409420083252</v>
      </c>
      <c r="X74" s="39"/>
      <c r="Y74" s="4"/>
      <c r="Z74" s="14"/>
      <c r="AA74" s="52"/>
      <c r="AB74" s="5"/>
      <c r="AC74" s="18"/>
      <c r="AI74"/>
    </row>
    <row r="75" spans="1:35" ht="15.6">
      <c r="A75" s="39"/>
      <c r="B75" s="39"/>
      <c r="C75" s="39"/>
      <c r="D75" s="39"/>
      <c r="E75" s="39"/>
      <c r="F75" s="259"/>
      <c r="G75" s="259"/>
      <c r="H75" s="39"/>
      <c r="I75" s="25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4"/>
      <c r="Z75" s="14"/>
      <c r="AA75" s="52"/>
      <c r="AB75" s="1"/>
      <c r="AC75" s="18"/>
      <c r="AI75"/>
    </row>
    <row r="76" spans="1:35" ht="15.6">
      <c r="A76" s="39"/>
      <c r="B76" s="47">
        <f>+'Ark1'!C4578</f>
        <v>2019</v>
      </c>
      <c r="C76" s="47">
        <f>+'Ark1'!O4578</f>
        <v>1</v>
      </c>
      <c r="D76" s="48" t="str">
        <f t="shared" ref="D76:D85" si="17">VLOOKUP(C76,$AH$6:$AI$20,2)</f>
        <v>Viken</v>
      </c>
      <c r="E76" s="47">
        <f>+'Ark1'!Q4578</f>
        <v>96</v>
      </c>
      <c r="F76" s="263">
        <f>+'Ark1'!R4578</f>
        <v>1720</v>
      </c>
      <c r="G76" s="263"/>
      <c r="H76" s="65">
        <f>+'Ark1'!S4578</f>
        <v>1720</v>
      </c>
      <c r="I76" s="263"/>
      <c r="J76" s="101">
        <f>+'Ark1'!T4578</f>
        <v>11.926223824712242</v>
      </c>
      <c r="K76" s="47"/>
      <c r="L76" s="101">
        <f>+'Ark1'!U4578</f>
        <v>12.208489498113263</v>
      </c>
      <c r="M76" s="101"/>
      <c r="N76" s="65">
        <f>+'Ark1'!Y4578</f>
        <v>155.69110465116276</v>
      </c>
      <c r="O76" s="47"/>
      <c r="P76" s="49">
        <f>+'Ark1'!W4578</f>
        <v>59.098255813953486</v>
      </c>
      <c r="Q76" s="47"/>
      <c r="R76" s="101">
        <f>+'Ark1'!AA4578</f>
        <v>29.884546581153202</v>
      </c>
      <c r="S76" s="49">
        <f>+'Ark1'!AB4578</f>
        <v>4.5464268340990088</v>
      </c>
      <c r="T76" s="65">
        <f>+'Ark1'!AC4578</f>
        <v>-39.443619300792882</v>
      </c>
      <c r="U76" s="65">
        <f t="shared" ref="U76:U85" si="18">+F76/E76</f>
        <v>17.916666666666668</v>
      </c>
      <c r="V76" s="49">
        <f>+'Ark1'!V4578</f>
        <v>15.043023255813951</v>
      </c>
      <c r="W76" s="65">
        <f>+'Ark1'!X4578</f>
        <v>168.67941999042529</v>
      </c>
      <c r="X76" s="39"/>
      <c r="Y76" s="4"/>
      <c r="Z76" s="14"/>
      <c r="AA76" s="52"/>
      <c r="AB76" s="5"/>
      <c r="AC76" s="18"/>
      <c r="AI76"/>
    </row>
    <row r="77" spans="1:35" ht="15.6">
      <c r="A77" s="39"/>
      <c r="B77">
        <f>+'Ark1'!C4579</f>
        <v>2019</v>
      </c>
      <c r="C77">
        <f>+'Ark1'!O4579</f>
        <v>4</v>
      </c>
      <c r="D77" s="48" t="str">
        <f t="shared" si="17"/>
        <v>Innlandet</v>
      </c>
      <c r="E77">
        <f>+'Ark1'!Q4579</f>
        <v>117</v>
      </c>
      <c r="F77" s="222">
        <f>+'Ark1'!R4579</f>
        <v>2798</v>
      </c>
      <c r="H77" s="9">
        <f>+'Ark1'!S4579</f>
        <v>2798</v>
      </c>
      <c r="J77" s="96">
        <f>+'Ark1'!T4579</f>
        <v>19.400915268340036</v>
      </c>
      <c r="L77" s="96">
        <f>+'Ark1'!U4579</f>
        <v>19.705433827696218</v>
      </c>
      <c r="N77" s="9">
        <f>+'Ark1'!Y4579</f>
        <v>154.47869907076486</v>
      </c>
      <c r="P77" s="1">
        <f>+'Ark1'!W4579</f>
        <v>60.098641887062193</v>
      </c>
      <c r="R77" s="96">
        <f>+'Ark1'!AA4579</f>
        <v>29.168145246010344</v>
      </c>
      <c r="S77" s="1">
        <f>+'Ark1'!AB4579</f>
        <v>4.3201397982887659</v>
      </c>
      <c r="T77" s="9">
        <f>+'Ark1'!AC4579</f>
        <v>-46.456856292916115</v>
      </c>
      <c r="U77" s="9">
        <f t="shared" si="18"/>
        <v>23.914529914529915</v>
      </c>
      <c r="V77" s="1">
        <f>+'Ark1'!V4579</f>
        <v>15.513938527519654</v>
      </c>
      <c r="W77" s="9">
        <f>+'Ark1'!X4579</f>
        <v>167.36587114925754</v>
      </c>
      <c r="X77" s="39"/>
      <c r="Y77" s="4"/>
      <c r="Z77" s="14"/>
      <c r="AA77" s="52"/>
      <c r="AB77" s="5"/>
      <c r="AC77" s="18"/>
      <c r="AI77"/>
    </row>
    <row r="78" spans="1:35" ht="15.6">
      <c r="A78" s="39"/>
      <c r="B78">
        <f>+'Ark1'!C4580</f>
        <v>2019</v>
      </c>
      <c r="C78">
        <f>+'Ark1'!O4580</f>
        <v>8</v>
      </c>
      <c r="D78" s="48" t="str">
        <f t="shared" si="17"/>
        <v>Telemark/ Vestfold</v>
      </c>
      <c r="E78">
        <f>+'Ark1'!Q4580</f>
        <v>63</v>
      </c>
      <c r="F78" s="222">
        <f>+'Ark1'!R4580</f>
        <v>1283</v>
      </c>
      <c r="H78" s="9">
        <f>+'Ark1'!S4580</f>
        <v>1283</v>
      </c>
      <c r="J78" s="96">
        <f>+'Ark1'!T4580</f>
        <v>8.8961309111080311</v>
      </c>
      <c r="L78" s="96">
        <f>+'Ark1'!U4580</f>
        <v>9.0846756931847032</v>
      </c>
      <c r="N78" s="9">
        <f>+'Ark1'!Y4580</f>
        <v>155.31488698363205</v>
      </c>
      <c r="P78" s="1">
        <f>+'Ark1'!W4580</f>
        <v>57.801247077162898</v>
      </c>
      <c r="R78" s="96">
        <f>+'Ark1'!AA4580</f>
        <v>35.222774881455372</v>
      </c>
      <c r="S78" s="1">
        <f>+'Ark1'!AB4580</f>
        <v>6.1448048512478444</v>
      </c>
      <c r="T78" s="9">
        <f>+'Ark1'!AC4580</f>
        <v>-52.494994046139531</v>
      </c>
      <c r="U78" s="9">
        <f t="shared" si="18"/>
        <v>20.365079365079364</v>
      </c>
      <c r="V78" s="1">
        <f>+'Ark1'!V4580</f>
        <v>14.273577552611064</v>
      </c>
      <c r="W78" s="9">
        <f>+'Ark1'!X4580</f>
        <v>168.271816883675</v>
      </c>
      <c r="X78" s="39"/>
      <c r="Y78" s="4"/>
      <c r="Z78" s="14"/>
      <c r="AA78" s="52"/>
      <c r="AB78" s="5"/>
      <c r="AC78" s="18"/>
      <c r="AI78"/>
    </row>
    <row r="79" spans="1:35" ht="15.6">
      <c r="A79" s="39"/>
      <c r="B79">
        <f>+'Ark1'!C4581</f>
        <v>2019</v>
      </c>
      <c r="C79">
        <f>+'Ark1'!O4581</f>
        <v>9</v>
      </c>
      <c r="D79" s="48" t="str">
        <f t="shared" si="17"/>
        <v>Agder</v>
      </c>
      <c r="E79">
        <f>+'Ark1'!Q4581</f>
        <v>10</v>
      </c>
      <c r="F79" s="222">
        <f>+'Ark1'!R4581</f>
        <v>399</v>
      </c>
      <c r="H79" s="9">
        <f>+'Ark1'!S4581</f>
        <v>399</v>
      </c>
      <c r="J79" s="96">
        <f>+'Ark1'!T4581</f>
        <v>2.7666065732908058</v>
      </c>
      <c r="L79" s="96">
        <f>+'Ark1'!U4581</f>
        <v>2.852115581616836</v>
      </c>
      <c r="N79" s="9">
        <f>+'Ark1'!Y4581</f>
        <v>156.79223057644128</v>
      </c>
      <c r="P79" s="1">
        <f>+'Ark1'!W4581</f>
        <v>59.160401002506255</v>
      </c>
      <c r="R79" s="96">
        <f>+'Ark1'!AA4581</f>
        <v>32.423325629848051</v>
      </c>
      <c r="S79" s="1">
        <f>+'Ark1'!AB4581</f>
        <v>4.1794743514267871</v>
      </c>
      <c r="T79" s="9">
        <f>+'Ark1'!AC4581</f>
        <v>-50.959631022215184</v>
      </c>
      <c r="U79" s="9">
        <f t="shared" si="18"/>
        <v>39.9</v>
      </c>
      <c r="V79" s="1">
        <f>+'Ark1'!V4581</f>
        <v>15.082706766917296</v>
      </c>
      <c r="W79" s="9">
        <f>+'Ark1'!X4581</f>
        <v>169.87240582496321</v>
      </c>
      <c r="X79" s="39"/>
      <c r="Y79" s="4"/>
      <c r="Z79" s="18"/>
      <c r="AA79" s="52"/>
      <c r="AI79"/>
    </row>
    <row r="80" spans="1:35" ht="15.6">
      <c r="A80" s="39"/>
      <c r="B80">
        <f>+'Ark1'!C4582</f>
        <v>2019</v>
      </c>
      <c r="C80">
        <f>+'Ark1'!O4582</f>
        <v>11</v>
      </c>
      <c r="D80" s="48" t="str">
        <f t="shared" si="17"/>
        <v>Rogaland</v>
      </c>
      <c r="E80">
        <f>+'Ark1'!Q4582</f>
        <v>199</v>
      </c>
      <c r="F80" s="222">
        <f>+'Ark1'!R4582</f>
        <v>5223</v>
      </c>
      <c r="H80" s="9">
        <f>+'Ark1'!S4582</f>
        <v>5190</v>
      </c>
      <c r="J80" s="96">
        <f>+'Ark1'!T4582</f>
        <v>36.215504090972125</v>
      </c>
      <c r="L80" s="96">
        <f>+'Ark1'!U4582</f>
        <v>36.235086709919379</v>
      </c>
      <c r="N80" s="9">
        <f>+'Ark1'!Y4582</f>
        <v>152.17369710894101</v>
      </c>
      <c r="P80" s="1">
        <f>+'Ark1'!W4582</f>
        <v>58.938150289017358</v>
      </c>
      <c r="R80" s="96">
        <f>+'Ark1'!AA4582</f>
        <v>30.131052280227543</v>
      </c>
      <c r="S80" s="1">
        <f>+'Ark1'!AB4582</f>
        <v>4.5250138918185154</v>
      </c>
      <c r="T80" s="9">
        <f>+'Ark1'!AC4582</f>
        <v>-44.578385232829007</v>
      </c>
      <c r="U80" s="9">
        <f t="shared" si="18"/>
        <v>26.246231155778894</v>
      </c>
      <c r="V80" s="1">
        <f>+'Ark1'!V4582</f>
        <v>14.947731188971852</v>
      </c>
      <c r="W80" s="9">
        <f>+'Ark1'!X4582</f>
        <v>165.90762709069324</v>
      </c>
      <c r="X80" s="39"/>
      <c r="Y80" s="11"/>
      <c r="Z80" s="11"/>
      <c r="AA80" s="52"/>
      <c r="AC80" s="18"/>
      <c r="AI80"/>
    </row>
    <row r="81" spans="1:35" ht="15.6">
      <c r="A81" s="39"/>
      <c r="B81">
        <f>+'Ark1'!C4583</f>
        <v>2019</v>
      </c>
      <c r="C81">
        <f>+'Ark1'!O4583</f>
        <v>14</v>
      </c>
      <c r="D81" s="48" t="str">
        <f t="shared" si="17"/>
        <v>Vestland</v>
      </c>
      <c r="E81">
        <f>+'Ark1'!Q4583</f>
        <v>45</v>
      </c>
      <c r="F81" s="222">
        <f>+'Ark1'!R4583</f>
        <v>503</v>
      </c>
      <c r="H81" s="9">
        <f>+'Ark1'!S4583</f>
        <v>502</v>
      </c>
      <c r="J81" s="96">
        <f>+'Ark1'!T4583</f>
        <v>3.4877270836222443</v>
      </c>
      <c r="L81" s="96">
        <f>+'Ark1'!U4583</f>
        <v>3.4380010057156225</v>
      </c>
      <c r="N81" s="9">
        <f>+'Ark1'!Y4583</f>
        <v>149.92302186878737</v>
      </c>
      <c r="P81" s="1">
        <f>+'Ark1'!W4583</f>
        <v>59.808764940239058</v>
      </c>
      <c r="R81" s="96">
        <f>+'Ark1'!AA4583</f>
        <v>30.197025426527922</v>
      </c>
      <c r="S81" s="1">
        <f>+'Ark1'!AB4583</f>
        <v>4.8408210743458193</v>
      </c>
      <c r="T81" s="9">
        <f>+'Ark1'!AC4583</f>
        <v>-49.895861703940312</v>
      </c>
      <c r="U81" s="9">
        <f t="shared" si="18"/>
        <v>11.177777777777777</v>
      </c>
      <c r="V81" s="1">
        <f>+'Ark1'!V4583</f>
        <v>15.341948310139163</v>
      </c>
      <c r="W81" s="9">
        <f>+'Ark1'!X4583</f>
        <v>162.75142212811963</v>
      </c>
      <c r="X81" s="39"/>
      <c r="Y81" s="5"/>
      <c r="Z81" s="18"/>
      <c r="AA81" s="52"/>
      <c r="AI81"/>
    </row>
    <row r="82" spans="1:35">
      <c r="A82" s="39"/>
      <c r="B82">
        <f>+'Ark1'!C4584</f>
        <v>2019</v>
      </c>
      <c r="C82">
        <f>+'Ark1'!O4584</f>
        <v>15</v>
      </c>
      <c r="D82" s="48" t="str">
        <f t="shared" si="17"/>
        <v>Møre og Romsdal</v>
      </c>
      <c r="E82">
        <f>+'Ark1'!Q4584</f>
        <v>8</v>
      </c>
      <c r="F82" s="222">
        <f>+'Ark1'!R4584</f>
        <v>300</v>
      </c>
      <c r="H82" s="9">
        <f>+'Ark1'!S4584</f>
        <v>300</v>
      </c>
      <c r="J82" s="96">
        <f>+'Ark1'!T4584</f>
        <v>2.0801553182637633</v>
      </c>
      <c r="L82" s="96">
        <f>+'Ark1'!U4584</f>
        <v>2.1364755183926061</v>
      </c>
      <c r="N82" s="9">
        <f>+'Ark1'!Y4584</f>
        <v>156.20933333333338</v>
      </c>
      <c r="P82" s="1">
        <f>+'Ark1'!W4584</f>
        <v>59.673333333333353</v>
      </c>
      <c r="R82" s="96">
        <f>+'Ark1'!AA4584</f>
        <v>28.117561171307848</v>
      </c>
      <c r="S82" s="1">
        <f>+'Ark1'!AB4584</f>
        <v>4.1968189011308743</v>
      </c>
      <c r="T82" s="9">
        <f>+'Ark1'!AC4584</f>
        <v>-37.174306290160409</v>
      </c>
      <c r="U82" s="9">
        <f t="shared" si="18"/>
        <v>37.5</v>
      </c>
      <c r="V82" s="1">
        <f>+'Ark1'!V4584</f>
        <v>15.32</v>
      </c>
      <c r="W82" s="9">
        <f>+'Ark1'!X4584</f>
        <v>169.24088118454321</v>
      </c>
      <c r="X82" s="39"/>
      <c r="Y82" s="11"/>
      <c r="Z82" s="11"/>
      <c r="AA82" s="52"/>
      <c r="AI82"/>
    </row>
    <row r="83" spans="1:35">
      <c r="A83" s="39"/>
      <c r="B83">
        <f>+'Ark1'!C4585</f>
        <v>2019</v>
      </c>
      <c r="C83">
        <f>+'Ark1'!O4585</f>
        <v>16</v>
      </c>
      <c r="D83" s="48" t="str">
        <f t="shared" si="17"/>
        <v>Trøndelag</v>
      </c>
      <c r="E83">
        <f>+'Ark1'!Q4585</f>
        <v>64</v>
      </c>
      <c r="F83" s="222">
        <f>+'Ark1'!R4585</f>
        <v>212</v>
      </c>
      <c r="H83" s="9">
        <f>+'Ark1'!S4585</f>
        <v>212</v>
      </c>
      <c r="J83" s="96">
        <f>+'Ark1'!T4585</f>
        <v>1.4699764249063929</v>
      </c>
      <c r="L83" s="96">
        <f>+'Ark1'!U4585</f>
        <v>1.3199493221449379</v>
      </c>
      <c r="N83" s="9">
        <f>+'Ark1'!Y4585</f>
        <v>136.56886792452835</v>
      </c>
      <c r="P83" s="1">
        <f>+'Ark1'!W4585</f>
        <v>58.415094339622641</v>
      </c>
      <c r="R83" s="96">
        <f>+'Ark1'!AA4585</f>
        <v>14.856466498854971</v>
      </c>
      <c r="S83" s="1">
        <f>+'Ark1'!AB4585</f>
        <v>3.9354890480985993</v>
      </c>
      <c r="T83" s="9">
        <f>+'Ark1'!AC4585</f>
        <v>-33.47419370084716</v>
      </c>
      <c r="U83" s="9">
        <f t="shared" si="18"/>
        <v>3.3125</v>
      </c>
      <c r="V83" s="1">
        <f>+'Ark1'!V4585</f>
        <v>14.735849056603776</v>
      </c>
      <c r="W83" s="9">
        <f>+'Ark1'!X4585</f>
        <v>147.96193707966231</v>
      </c>
      <c r="X83" s="39"/>
      <c r="Y83" s="11"/>
      <c r="Z83" s="11"/>
      <c r="AA83" s="52"/>
      <c r="AI83"/>
    </row>
    <row r="84" spans="1:35">
      <c r="A84" s="39"/>
      <c r="B84">
        <f>+'Ark1'!C4586</f>
        <v>2019</v>
      </c>
      <c r="C84">
        <f>+'Ark1'!O4586</f>
        <v>18</v>
      </c>
      <c r="D84" s="48" t="str">
        <f t="shared" si="17"/>
        <v>Nordland</v>
      </c>
      <c r="E84">
        <f>+'Ark1'!Q4586</f>
        <v>46</v>
      </c>
      <c r="F84" s="222">
        <f>+'Ark1'!R4586</f>
        <v>1927</v>
      </c>
      <c r="H84" s="9">
        <f>+'Ark1'!S4586</f>
        <v>1927</v>
      </c>
      <c r="J84" s="96">
        <f>+'Ark1'!T4586</f>
        <v>13.361530994314238</v>
      </c>
      <c r="L84" s="96">
        <f>+'Ark1'!U4586</f>
        <v>12.582674063797764</v>
      </c>
      <c r="N84" s="9">
        <f>+'Ark1'!Y4586</f>
        <v>143.22589517384549</v>
      </c>
      <c r="P84" s="1">
        <f>+'Ark1'!W4586</f>
        <v>59.55786196159832</v>
      </c>
      <c r="R84" s="96">
        <f>+'Ark1'!AA4586</f>
        <v>29.670533169683672</v>
      </c>
      <c r="S84" s="1">
        <f>+'Ark1'!AB4586</f>
        <v>4.26589633085411</v>
      </c>
      <c r="T84" s="9">
        <f>+'Ark1'!AC4586</f>
        <v>-50.209376370243902</v>
      </c>
      <c r="U84" s="9">
        <f t="shared" si="18"/>
        <v>41.891304347826086</v>
      </c>
      <c r="V84" s="1">
        <f>+'Ark1'!V4586</f>
        <v>15.304618578100678</v>
      </c>
      <c r="W84" s="9">
        <f>+'Ark1'!X4586</f>
        <v>155.17431763146843</v>
      </c>
      <c r="X84" s="39"/>
      <c r="Y84" s="11"/>
      <c r="Z84" s="11"/>
      <c r="AA84" s="52"/>
      <c r="AI84"/>
    </row>
    <row r="85" spans="1:35">
      <c r="A85" s="39"/>
      <c r="B85">
        <f>+'Ark1'!C4587</f>
        <v>2019</v>
      </c>
      <c r="C85">
        <f>+'Ark1'!O4587</f>
        <v>54</v>
      </c>
      <c r="D85" s="48" t="str">
        <f t="shared" si="17"/>
        <v>Troms og Finnmark</v>
      </c>
      <c r="E85">
        <f>+'Ark1'!Q4587</f>
        <v>8</v>
      </c>
      <c r="F85" s="222">
        <f>+'Ark1'!R4587</f>
        <v>57</v>
      </c>
      <c r="H85" s="9">
        <f>+'Ark1'!S4587</f>
        <v>57</v>
      </c>
      <c r="J85" s="96">
        <f>+'Ark1'!T4587</f>
        <v>0.39522951047011506</v>
      </c>
      <c r="L85" s="96">
        <f>+'Ark1'!U4587</f>
        <v>0.4370987794186636</v>
      </c>
      <c r="N85" s="9">
        <f>+'Ark1'!Y4587</f>
        <v>168.20350877192979</v>
      </c>
      <c r="P85" s="1">
        <f>+'Ark1'!W4587</f>
        <v>58.789473684210542</v>
      </c>
      <c r="R85" s="96">
        <f>+'Ark1'!AA4587</f>
        <v>34.393052975153154</v>
      </c>
      <c r="S85" s="1">
        <f>+'Ark1'!AB4587</f>
        <v>5.340138779014282</v>
      </c>
      <c r="T85" s="9">
        <f>+'Ark1'!AC4587</f>
        <v>-57.853247861364991</v>
      </c>
      <c r="U85" s="9">
        <f t="shared" si="18"/>
        <v>7.125</v>
      </c>
      <c r="V85" s="1">
        <f>+'Ark1'!V4587</f>
        <v>14.842105263157899</v>
      </c>
      <c r="W85" s="9">
        <f>+'Ark1'!X4587</f>
        <v>182.23565414076904</v>
      </c>
      <c r="X85" s="39"/>
      <c r="Y85" s="11"/>
      <c r="Z85" s="11"/>
      <c r="AA85" s="52"/>
      <c r="AI85"/>
    </row>
    <row r="86" spans="1:35" ht="15.6">
      <c r="A86" s="39"/>
      <c r="B86" s="39"/>
      <c r="C86" s="39"/>
      <c r="D86" s="39"/>
      <c r="E86" s="39"/>
      <c r="F86" s="259"/>
      <c r="G86" s="259"/>
      <c r="H86" s="39"/>
      <c r="I86" s="25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4"/>
      <c r="Z86" s="14"/>
      <c r="AA86" s="52"/>
      <c r="AB86" s="1"/>
      <c r="AC86" s="18"/>
      <c r="AI86"/>
    </row>
    <row r="87" spans="1:35">
      <c r="A87" s="39"/>
      <c r="B87">
        <f>+'Ark1'!C4588</f>
        <v>2018</v>
      </c>
      <c r="C87">
        <f>+'Ark1'!O4588</f>
        <v>1</v>
      </c>
      <c r="D87" s="48" t="str">
        <f t="shared" ref="D87:D96" si="19">VLOOKUP(C87,$AH$6:$AI$20,2)</f>
        <v>Viken</v>
      </c>
      <c r="E87">
        <f>+'Ark1'!Q4588</f>
        <v>98</v>
      </c>
      <c r="F87" s="222">
        <f>+'Ark1'!R4588</f>
        <v>1788</v>
      </c>
      <c r="H87" s="9">
        <f>+'Ark1'!S4588</f>
        <v>1788</v>
      </c>
      <c r="J87" s="96">
        <f>+'Ark1'!T4588</f>
        <v>11.530276649255176</v>
      </c>
      <c r="L87" s="96">
        <f>+'Ark1'!U4588</f>
        <v>11.737745419866227</v>
      </c>
      <c r="N87" s="9">
        <f>+'Ark1'!Y4588</f>
        <v>156.03724832214763</v>
      </c>
      <c r="P87" s="1">
        <f>+'Ark1'!W4588</f>
        <v>59.097874720357972</v>
      </c>
      <c r="R87" s="96">
        <f>+'Ark1'!AA4588</f>
        <v>29.520841983993598</v>
      </c>
      <c r="S87" s="1">
        <f>+'Ark1'!AB4588</f>
        <v>4.6166142869247748</v>
      </c>
      <c r="T87" s="9">
        <f>+'Ark1'!AC4588</f>
        <v>-47.193585477005549</v>
      </c>
      <c r="U87" s="9">
        <f t="shared" ref="U87:U96" si="20">+F87/E87</f>
        <v>18.244897959183675</v>
      </c>
      <c r="V87" s="1">
        <f>+'Ark1'!V4588</f>
        <v>14.996644295302012</v>
      </c>
      <c r="W87" s="9">
        <f>+'Ark1'!X4588</f>
        <v>169.05444021901187</v>
      </c>
      <c r="X87" s="39"/>
      <c r="Y87" s="11"/>
      <c r="Z87" s="11"/>
      <c r="AA87" s="52"/>
      <c r="AI87"/>
    </row>
    <row r="88" spans="1:35" ht="15.6">
      <c r="A88" s="39"/>
      <c r="B88">
        <f>+'Ark1'!C4589</f>
        <v>2018</v>
      </c>
      <c r="C88">
        <f>+'Ark1'!O4589</f>
        <v>4</v>
      </c>
      <c r="D88" s="48" t="str">
        <f t="shared" si="19"/>
        <v>Innlandet</v>
      </c>
      <c r="E88">
        <f>+'Ark1'!Q4589</f>
        <v>120</v>
      </c>
      <c r="F88" s="222">
        <f>+'Ark1'!R4589</f>
        <v>2958</v>
      </c>
      <c r="H88" s="9">
        <f>+'Ark1'!S4589</f>
        <v>2958</v>
      </c>
      <c r="J88" s="96">
        <f>+'Ark1'!T4589</f>
        <v>19.075256335848326</v>
      </c>
      <c r="L88" s="96">
        <f>+'Ark1'!U4589</f>
        <v>19.436904631833432</v>
      </c>
      <c r="N88" s="9">
        <f>+'Ark1'!Y4589</f>
        <v>156.18526031102087</v>
      </c>
      <c r="P88" s="1">
        <f>+'Ark1'!W4589</f>
        <v>59.342123056119</v>
      </c>
      <c r="R88" s="96">
        <f>+'Ark1'!AA4589</f>
        <v>30.68017166704178</v>
      </c>
      <c r="S88" s="1">
        <f>+'Ark1'!AB4589</f>
        <v>5.1016632622755616</v>
      </c>
      <c r="T88" s="9">
        <f>+'Ark1'!AC4589</f>
        <v>-54.371698011194162</v>
      </c>
      <c r="U88" s="9">
        <f t="shared" si="20"/>
        <v>24.65</v>
      </c>
      <c r="V88" s="1">
        <f>+'Ark1'!V4589</f>
        <v>15.138945233265723</v>
      </c>
      <c r="W88" s="9">
        <f>+'Ark1'!X4589</f>
        <v>169.21479990359802</v>
      </c>
      <c r="X88" s="39"/>
      <c r="Y88" s="2"/>
      <c r="Z88" s="5"/>
      <c r="AA88" s="52"/>
      <c r="AB88" s="4"/>
      <c r="AC88" s="4"/>
      <c r="AI88"/>
    </row>
    <row r="89" spans="1:35" ht="15.6">
      <c r="A89" s="39"/>
      <c r="B89">
        <f>+'Ark1'!C4590</f>
        <v>2018</v>
      </c>
      <c r="C89">
        <f>+'Ark1'!O4590</f>
        <v>8</v>
      </c>
      <c r="D89" s="48" t="str">
        <f t="shared" si="19"/>
        <v>Telemark/ Vestfold</v>
      </c>
      <c r="E89">
        <f>+'Ark1'!Q4590</f>
        <v>66</v>
      </c>
      <c r="F89" s="222">
        <f>+'Ark1'!R4590</f>
        <v>1610</v>
      </c>
      <c r="H89" s="9">
        <f>+'Ark1'!S4590</f>
        <v>1610</v>
      </c>
      <c r="J89" s="96">
        <f>+'Ark1'!T4590</f>
        <v>10.382407944799125</v>
      </c>
      <c r="L89" s="96">
        <f>+'Ark1'!U4590</f>
        <v>10.735356216545982</v>
      </c>
      <c r="N89" s="9">
        <f>+'Ark1'!Y4590</f>
        <v>158.48993788819871</v>
      </c>
      <c r="P89" s="1">
        <f>+'Ark1'!W4590</f>
        <v>57.816149068322972</v>
      </c>
      <c r="R89" s="96">
        <f>+'Ark1'!AA4590</f>
        <v>32.573581081425303</v>
      </c>
      <c r="S89" s="1">
        <f>+'Ark1'!AB4590</f>
        <v>5.6306382439009388</v>
      </c>
      <c r="T89" s="9">
        <f>+'Ark1'!AC4590</f>
        <v>-54.737064706017755</v>
      </c>
      <c r="U89" s="9">
        <f t="shared" si="20"/>
        <v>24.393939393939394</v>
      </c>
      <c r="V89" s="1">
        <f>+'Ark1'!V4590</f>
        <v>14.322360248447204</v>
      </c>
      <c r="W89" s="9">
        <f>+'Ark1'!X4590</f>
        <v>171.71174202405061</v>
      </c>
      <c r="X89" s="39"/>
      <c r="Y89" s="4"/>
      <c r="Z89" s="4"/>
      <c r="AA89" s="52"/>
      <c r="AB89" s="1"/>
      <c r="AC89" s="5"/>
      <c r="AI89"/>
    </row>
    <row r="90" spans="1:35" ht="15.6">
      <c r="A90" s="39"/>
      <c r="B90">
        <f>+'Ark1'!C4591</f>
        <v>2018</v>
      </c>
      <c r="C90">
        <f>+'Ark1'!O4591</f>
        <v>9</v>
      </c>
      <c r="D90" s="48" t="str">
        <f t="shared" si="19"/>
        <v>Agder</v>
      </c>
      <c r="E90">
        <f>+'Ark1'!Q4591</f>
        <v>14</v>
      </c>
      <c r="F90" s="222">
        <f>+'Ark1'!R4591</f>
        <v>522</v>
      </c>
      <c r="H90" s="9">
        <f>+'Ark1'!S4591</f>
        <v>522</v>
      </c>
      <c r="J90" s="96">
        <f>+'Ark1'!T4591</f>
        <v>3.3662217063261752</v>
      </c>
      <c r="L90" s="96">
        <f>+'Ark1'!U4591</f>
        <v>3.4637074298127049</v>
      </c>
      <c r="N90" s="9">
        <f>+'Ark1'!Y4591</f>
        <v>157.71819923371638</v>
      </c>
      <c r="P90" s="1">
        <f>+'Ark1'!W4591</f>
        <v>58.302681992337149</v>
      </c>
      <c r="R90" s="96">
        <f>+'Ark1'!AA4591</f>
        <v>30.721144050579255</v>
      </c>
      <c r="S90" s="1">
        <f>+'Ark1'!AB4591</f>
        <v>4.4429496098915875</v>
      </c>
      <c r="T90" s="9">
        <f>+'Ark1'!AC4591</f>
        <v>-45.992136860898249</v>
      </c>
      <c r="U90" s="9">
        <f t="shared" si="20"/>
        <v>37.285714285714285</v>
      </c>
      <c r="V90" s="1">
        <f>+'Ark1'!V4591</f>
        <v>14.626436781609195</v>
      </c>
      <c r="W90" s="9">
        <f>+'Ark1'!X4591</f>
        <v>170.875622138371</v>
      </c>
      <c r="X90" s="39"/>
      <c r="Y90" s="4"/>
      <c r="Z90" s="11"/>
      <c r="AA90" s="52"/>
      <c r="AB90" s="1"/>
      <c r="AC90" s="5"/>
      <c r="AI90"/>
    </row>
    <row r="91" spans="1:35" ht="15.6">
      <c r="A91" s="39"/>
      <c r="B91">
        <f>+'Ark1'!C4592</f>
        <v>2018</v>
      </c>
      <c r="C91">
        <f>+'Ark1'!O4592</f>
        <v>11</v>
      </c>
      <c r="D91" s="48" t="str">
        <f t="shared" si="19"/>
        <v>Rogaland</v>
      </c>
      <c r="E91">
        <f>+'Ark1'!Q4592</f>
        <v>195</v>
      </c>
      <c r="F91" s="222">
        <f>+'Ark1'!R4592</f>
        <v>5522</v>
      </c>
      <c r="H91" s="9">
        <f>+'Ark1'!S4592</f>
        <v>5522</v>
      </c>
      <c r="J91" s="96">
        <f>+'Ark1'!T4592</f>
        <v>35.609724640484941</v>
      </c>
      <c r="L91" s="96">
        <f>+'Ark1'!U4592</f>
        <v>35.417455947157436</v>
      </c>
      <c r="N91" s="9">
        <f>+'Ark1'!Y4592</f>
        <v>152.45162984425949</v>
      </c>
      <c r="P91" s="1">
        <f>+'Ark1'!W4592</f>
        <v>58.447663889894976</v>
      </c>
      <c r="R91" s="96">
        <f>+'Ark1'!AA4592</f>
        <v>29.905135204739757</v>
      </c>
      <c r="S91" s="1">
        <f>+'Ark1'!AB4592</f>
        <v>4.6675685426136289</v>
      </c>
      <c r="T91" s="9">
        <f>+'Ark1'!AC4592</f>
        <v>-45.232656593701265</v>
      </c>
      <c r="U91" s="9">
        <f t="shared" si="20"/>
        <v>28.317948717948717</v>
      </c>
      <c r="V91" s="1">
        <f>+'Ark1'!V4592</f>
        <v>14.724194132560662</v>
      </c>
      <c r="W91" s="9">
        <f>+'Ark1'!X4592</f>
        <v>165.16969647265381</v>
      </c>
      <c r="X91" s="39"/>
      <c r="Y91" s="4"/>
      <c r="Z91" s="11"/>
      <c r="AA91" s="52"/>
      <c r="AB91" s="1"/>
      <c r="AC91" s="5"/>
      <c r="AI91"/>
    </row>
    <row r="92" spans="1:35" ht="15.6">
      <c r="A92" s="39"/>
      <c r="B92">
        <f>+'Ark1'!C4593</f>
        <v>2018</v>
      </c>
      <c r="C92">
        <f>+'Ark1'!O4593</f>
        <v>14</v>
      </c>
      <c r="D92" s="48" t="str">
        <f t="shared" si="19"/>
        <v>Vestland</v>
      </c>
      <c r="E92">
        <f>+'Ark1'!Q4593</f>
        <v>48</v>
      </c>
      <c r="F92" s="222">
        <f>+'Ark1'!R4593</f>
        <v>553</v>
      </c>
      <c r="H92" s="9">
        <f>+'Ark1'!S4593</f>
        <v>553</v>
      </c>
      <c r="J92" s="96">
        <f>+'Ark1'!T4593</f>
        <v>3.5661314245179594</v>
      </c>
      <c r="L92" s="96">
        <f>+'Ark1'!U4593</f>
        <v>3.582029559412462</v>
      </c>
      <c r="N92" s="9">
        <f>+'Ark1'!Y4593</f>
        <v>153.96256781193497</v>
      </c>
      <c r="P92" s="1">
        <f>+'Ark1'!W4593</f>
        <v>58.546112115732392</v>
      </c>
      <c r="R92" s="96">
        <f>+'Ark1'!AA4593</f>
        <v>30.929043659453846</v>
      </c>
      <c r="S92" s="1">
        <f>+'Ark1'!AB4593</f>
        <v>4.8558002342659181</v>
      </c>
      <c r="T92" s="9">
        <f>+'Ark1'!AC4593</f>
        <v>-40.682961851043054</v>
      </c>
      <c r="U92" s="9">
        <f t="shared" si="20"/>
        <v>11.520833333333334</v>
      </c>
      <c r="V92" s="1">
        <f>+'Ark1'!V4593</f>
        <v>14.759493670886076</v>
      </c>
      <c r="W92" s="9">
        <f>+'Ark1'!X4593</f>
        <v>166.80668235312561</v>
      </c>
      <c r="X92" s="39"/>
      <c r="Y92" s="4"/>
      <c r="Z92" s="11"/>
      <c r="AA92" s="52"/>
      <c r="AB92" s="1"/>
      <c r="AC92" s="5"/>
      <c r="AI92"/>
    </row>
    <row r="93" spans="1:35" ht="15.6">
      <c r="A93" s="39"/>
      <c r="B93">
        <f>+'Ark1'!C4594</f>
        <v>2018</v>
      </c>
      <c r="C93">
        <f>+'Ark1'!O4594</f>
        <v>15</v>
      </c>
      <c r="D93" s="48" t="str">
        <f t="shared" si="19"/>
        <v>Møre og Romsdal</v>
      </c>
      <c r="E93">
        <f>+'Ark1'!Q4594</f>
        <v>9</v>
      </c>
      <c r="F93" s="222">
        <f>+'Ark1'!R4594</f>
        <v>329</v>
      </c>
      <c r="H93" s="9">
        <f>+'Ark1'!S4594</f>
        <v>329</v>
      </c>
      <c r="J93" s="96">
        <f>+'Ark1'!T4594</f>
        <v>2.1216224930676475</v>
      </c>
      <c r="L93" s="96">
        <f>+'Ark1'!U4594</f>
        <v>2.0857914534180666</v>
      </c>
      <c r="N93" s="9">
        <f>+'Ark1'!Y4594</f>
        <v>150.69057750759885</v>
      </c>
      <c r="P93" s="1">
        <f>+'Ark1'!W4594</f>
        <v>59.872340425531917</v>
      </c>
      <c r="R93" s="96">
        <f>+'Ark1'!AA4594</f>
        <v>29.638293679799609</v>
      </c>
      <c r="S93" s="1">
        <f>+'Ark1'!AB4594</f>
        <v>4.8146932843228756</v>
      </c>
      <c r="T93" s="9">
        <f>+'Ark1'!AC4594</f>
        <v>-52.959998205101478</v>
      </c>
      <c r="U93" s="9">
        <f t="shared" si="20"/>
        <v>36.555555555555557</v>
      </c>
      <c r="V93" s="1">
        <f>+'Ark1'!V4594</f>
        <v>15.413373860182373</v>
      </c>
      <c r="W93" s="9">
        <f>+'Ark1'!X4594</f>
        <v>163.26173077746347</v>
      </c>
      <c r="X93" s="39"/>
      <c r="Y93" s="4"/>
      <c r="Z93" s="11"/>
      <c r="AA93" s="52"/>
      <c r="AB93" s="11"/>
      <c r="AC93" s="5"/>
      <c r="AI93"/>
    </row>
    <row r="94" spans="1:35" ht="15.6">
      <c r="A94" s="39"/>
      <c r="B94">
        <f>+'Ark1'!C4595</f>
        <v>2018</v>
      </c>
      <c r="C94">
        <f>+'Ark1'!O4595</f>
        <v>16</v>
      </c>
      <c r="D94" s="48" t="str">
        <f t="shared" si="19"/>
        <v>Trøndelag</v>
      </c>
      <c r="E94">
        <f>+'Ark1'!Q4595</f>
        <v>41</v>
      </c>
      <c r="F94" s="222">
        <f>+'Ark1'!R4595</f>
        <v>118</v>
      </c>
      <c r="H94" s="9">
        <f>+'Ark1'!S4595</f>
        <v>117</v>
      </c>
      <c r="J94" s="96">
        <f>+'Ark1'!T4595</f>
        <v>0.76094666924614707</v>
      </c>
      <c r="L94" s="96">
        <f>+'Ark1'!U4595</f>
        <v>0.67692341090674713</v>
      </c>
      <c r="N94" s="9">
        <f>+'Ark1'!Y4595</f>
        <v>136.35423728813555</v>
      </c>
      <c r="P94" s="1">
        <f>+'Ark1'!W4595</f>
        <v>57.470085470085479</v>
      </c>
      <c r="R94" s="96">
        <f>+'Ark1'!AA4595</f>
        <v>17.80419733147658</v>
      </c>
      <c r="S94" s="1">
        <f>+'Ark1'!AB4595</f>
        <v>4.3727451323733666</v>
      </c>
      <c r="T94" s="9">
        <f>+'Ark1'!AC4595</f>
        <v>-52.607009713235534</v>
      </c>
      <c r="U94" s="9">
        <f t="shared" si="20"/>
        <v>2.8780487804878048</v>
      </c>
      <c r="V94" s="1">
        <f>+'Ark1'!V4595</f>
        <v>14.33050847457627</v>
      </c>
      <c r="W94" s="9">
        <f>+'Ark1'!X4595</f>
        <v>148.96432047303381</v>
      </c>
      <c r="X94" s="39"/>
      <c r="Y94" s="4"/>
      <c r="Z94" s="11"/>
      <c r="AA94" s="52"/>
      <c r="AB94" s="11"/>
      <c r="AC94" s="5"/>
      <c r="AI94"/>
    </row>
    <row r="95" spans="1:35" ht="15.6">
      <c r="A95" s="39"/>
      <c r="B95" s="47">
        <f>+'Ark1'!C4596</f>
        <v>2018</v>
      </c>
      <c r="C95" s="47">
        <f>+'Ark1'!O4596</f>
        <v>18</v>
      </c>
      <c r="D95" s="48" t="str">
        <f t="shared" si="19"/>
        <v>Nordland</v>
      </c>
      <c r="E95" s="47">
        <f>+'Ark1'!Q4596</f>
        <v>43</v>
      </c>
      <c r="F95" s="263">
        <f>+'Ark1'!R4596</f>
        <v>2015</v>
      </c>
      <c r="G95" s="263"/>
      <c r="H95" s="65">
        <f>+'Ark1'!S4596</f>
        <v>2015</v>
      </c>
      <c r="I95" s="263"/>
      <c r="J95" s="101">
        <f>+'Ark1'!T4596</f>
        <v>12.994131682465987</v>
      </c>
      <c r="K95" s="47"/>
      <c r="L95" s="101">
        <f>+'Ark1'!U4596</f>
        <v>12.186447303171352</v>
      </c>
      <c r="M95" s="101"/>
      <c r="N95" s="65">
        <f>+'Ark1'!Y4596</f>
        <v>143.75176178660061</v>
      </c>
      <c r="O95" s="47"/>
      <c r="P95" s="49">
        <f>+'Ark1'!W4596</f>
        <v>58.828287841191056</v>
      </c>
      <c r="Q95" s="47"/>
      <c r="R95" s="101">
        <f>+'Ark1'!AA4596</f>
        <v>32.369555675251355</v>
      </c>
      <c r="S95" s="49">
        <f>+'Ark1'!AB4596</f>
        <v>4.7810932226322009</v>
      </c>
      <c r="T95" s="65">
        <f>+'Ark1'!AC4596</f>
        <v>-49.745583088338947</v>
      </c>
      <c r="U95" s="65">
        <f t="shared" si="20"/>
        <v>46.860465116279073</v>
      </c>
      <c r="V95" s="49">
        <f>+'Ark1'!V4596</f>
        <v>14.891811414392061</v>
      </c>
      <c r="W95" s="65">
        <f>+'Ark1'!X4596</f>
        <v>155.74405393997861</v>
      </c>
      <c r="X95" s="39"/>
      <c r="Y95" s="4"/>
      <c r="Z95" s="11"/>
      <c r="AA95" s="52"/>
      <c r="AB95" s="11"/>
      <c r="AC95" s="5"/>
      <c r="AI95"/>
    </row>
    <row r="96" spans="1:35" ht="15.6">
      <c r="A96" s="39"/>
      <c r="B96" s="47">
        <f>+'Ark1'!C4597</f>
        <v>2018</v>
      </c>
      <c r="C96" s="47">
        <f>+'Ark1'!O4597</f>
        <v>54</v>
      </c>
      <c r="D96" s="48" t="str">
        <f t="shared" si="19"/>
        <v>Troms og Finnmark</v>
      </c>
      <c r="E96" s="47">
        <f>+'Ark1'!Q4597</f>
        <v>8</v>
      </c>
      <c r="F96" s="263">
        <f>+'Ark1'!R4597</f>
        <v>92</v>
      </c>
      <c r="G96" s="263"/>
      <c r="H96" s="65">
        <f>+'Ark1'!S4597</f>
        <v>92</v>
      </c>
      <c r="I96" s="263"/>
      <c r="J96" s="101">
        <f>+'Ark1'!T4597</f>
        <v>0.59328045398852147</v>
      </c>
      <c r="K96" s="47"/>
      <c r="L96" s="101">
        <f>+'Ark1'!U4597</f>
        <v>0.67763862787559792</v>
      </c>
      <c r="M96" s="101"/>
      <c r="N96" s="65">
        <f>+'Ark1'!Y4597</f>
        <v>175.07391304347823</v>
      </c>
      <c r="O96" s="47"/>
      <c r="P96" s="49">
        <f>+'Ark1'!W4597</f>
        <v>57.380434782608702</v>
      </c>
      <c r="Q96" s="47"/>
      <c r="R96" s="101">
        <f>+'Ark1'!AA4597</f>
        <v>33.572814667347906</v>
      </c>
      <c r="S96" s="49">
        <f>+'Ark1'!AB4597</f>
        <v>5.1517037943652388</v>
      </c>
      <c r="T96" s="65">
        <f>+'Ark1'!AC4597</f>
        <v>-41.334598346345594</v>
      </c>
      <c r="U96" s="65">
        <f t="shared" si="20"/>
        <v>11.5</v>
      </c>
      <c r="V96" s="49">
        <f>+'Ark1'!V4597</f>
        <v>14.130434782608695</v>
      </c>
      <c r="W96" s="65">
        <f>+'Ark1'!X4597</f>
        <v>189.67921239813464</v>
      </c>
      <c r="X96" s="39"/>
      <c r="Y96" s="4"/>
      <c r="Z96" s="11"/>
      <c r="AA96" s="52"/>
      <c r="AB96" s="5"/>
      <c r="AC96" s="5"/>
      <c r="AI96"/>
    </row>
    <row r="97" spans="1:35" ht="15.6">
      <c r="A97" s="39"/>
      <c r="B97" s="39"/>
      <c r="C97" s="39"/>
      <c r="D97" s="39"/>
      <c r="E97" s="39"/>
      <c r="F97" s="259"/>
      <c r="G97" s="259"/>
      <c r="H97" s="39"/>
      <c r="I97" s="25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4"/>
      <c r="Z97" s="14"/>
      <c r="AA97" s="52"/>
      <c r="AB97" s="1"/>
      <c r="AC97" s="18"/>
      <c r="AI97"/>
    </row>
    <row r="98" spans="1:35" ht="15.6">
      <c r="A98" s="39"/>
      <c r="B98" s="47">
        <f>+'Ark1'!C4598</f>
        <v>2017</v>
      </c>
      <c r="C98" s="47">
        <f>+'Ark1'!O4598</f>
        <v>1</v>
      </c>
      <c r="D98" s="48" t="str">
        <f t="shared" ref="D98:D107" si="21">VLOOKUP(C98,$AH$6:$AI$20,2)</f>
        <v>Viken</v>
      </c>
      <c r="E98" s="47">
        <f>+'Ark1'!Q4598</f>
        <v>95</v>
      </c>
      <c r="F98" s="263">
        <f>+'Ark1'!R4598</f>
        <v>1738</v>
      </c>
      <c r="G98" s="263"/>
      <c r="H98" s="65">
        <f>+'Ark1'!S4598</f>
        <v>1738</v>
      </c>
      <c r="I98" s="263"/>
      <c r="J98" s="101">
        <f>+'Ark1'!T4598</f>
        <v>12.213633169360502</v>
      </c>
      <c r="K98" s="47"/>
      <c r="L98" s="101">
        <f>+'Ark1'!U4598</f>
        <v>12.432415884716063</v>
      </c>
      <c r="M98" s="101"/>
      <c r="N98" s="65">
        <f>+'Ark1'!Y4598</f>
        <v>154.92071346375141</v>
      </c>
      <c r="O98" s="47"/>
      <c r="P98" s="49">
        <f>+'Ark1'!W4598</f>
        <v>59.071346375143825</v>
      </c>
      <c r="Q98" s="47"/>
      <c r="R98" s="101">
        <f>+'Ark1'!AA4598</f>
        <v>29.514429330947362</v>
      </c>
      <c r="S98" s="49">
        <f>+'Ark1'!AB4598</f>
        <v>4.965887839125207</v>
      </c>
      <c r="T98" s="65">
        <f>+'Ark1'!AC4598</f>
        <v>-45.342641089377722</v>
      </c>
      <c r="U98" s="65">
        <f t="shared" ref="U98:U107" si="22">+F98/E98</f>
        <v>18.294736842105262</v>
      </c>
      <c r="V98" s="49">
        <f>+'Ark1'!V4598</f>
        <v>14.968354430379748</v>
      </c>
      <c r="W98" s="65">
        <f>+'Ark1'!X4598</f>
        <v>167.84475998239549</v>
      </c>
      <c r="X98" s="39"/>
      <c r="Y98" s="4"/>
      <c r="Z98" s="11"/>
      <c r="AA98" s="52"/>
      <c r="AB98" s="5"/>
      <c r="AC98" s="5"/>
      <c r="AI98"/>
    </row>
    <row r="99" spans="1:35" ht="15.6">
      <c r="A99" s="39"/>
      <c r="B99" s="47">
        <f>+'Ark1'!C4599</f>
        <v>2017</v>
      </c>
      <c r="C99" s="47">
        <f>+'Ark1'!O4599</f>
        <v>4</v>
      </c>
      <c r="D99" s="48" t="str">
        <f t="shared" si="21"/>
        <v>Innlandet</v>
      </c>
      <c r="E99" s="47">
        <f>+'Ark1'!Q4599</f>
        <v>115</v>
      </c>
      <c r="F99" s="263">
        <f>+'Ark1'!R4599</f>
        <v>2636</v>
      </c>
      <c r="G99" s="263"/>
      <c r="H99" s="65">
        <f>+'Ark1'!S4599</f>
        <v>2636</v>
      </c>
      <c r="I99" s="263"/>
      <c r="J99" s="101">
        <f>+'Ark1'!T4599</f>
        <v>18.524244553759655</v>
      </c>
      <c r="K99" s="47"/>
      <c r="L99" s="101">
        <f>+'Ark1'!U4599</f>
        <v>18.604758651263158</v>
      </c>
      <c r="M99" s="101"/>
      <c r="N99" s="65">
        <f>+'Ark1'!Y4599</f>
        <v>152.85595599393025</v>
      </c>
      <c r="O99" s="47"/>
      <c r="P99" s="49">
        <f>+'Ark1'!W4599</f>
        <v>59.557283763277717</v>
      </c>
      <c r="Q99" s="47"/>
      <c r="R99" s="101">
        <f>+'Ark1'!AA4599</f>
        <v>27.042705621822968</v>
      </c>
      <c r="S99" s="49">
        <f>+'Ark1'!AB4599</f>
        <v>4.5105823199282895</v>
      </c>
      <c r="T99" s="65">
        <f>+'Ark1'!AC4599</f>
        <v>-38.406184754340032</v>
      </c>
      <c r="U99" s="65">
        <f t="shared" si="22"/>
        <v>22.921739130434784</v>
      </c>
      <c r="V99" s="49">
        <f>+'Ark1'!V4599</f>
        <v>15.22799696509863</v>
      </c>
      <c r="W99" s="65">
        <f>+'Ark1'!X4599</f>
        <v>165.60775297283911</v>
      </c>
      <c r="X99" s="39"/>
      <c r="Y99" s="4"/>
      <c r="Z99" s="11"/>
      <c r="AA99" s="52"/>
      <c r="AB99" s="5"/>
      <c r="AC99" s="5"/>
      <c r="AI99"/>
    </row>
    <row r="100" spans="1:35" ht="15.6">
      <c r="A100" s="39"/>
      <c r="B100" s="47">
        <f>+'Ark1'!C4600</f>
        <v>2017</v>
      </c>
      <c r="C100" s="47">
        <f>+'Ark1'!O4600</f>
        <v>8</v>
      </c>
      <c r="D100" s="48" t="str">
        <f t="shared" si="21"/>
        <v>Telemark/ Vestfold</v>
      </c>
      <c r="E100" s="47">
        <f>+'Ark1'!Q4600</f>
        <v>82</v>
      </c>
      <c r="F100" s="263">
        <f>+'Ark1'!R4600</f>
        <v>1645</v>
      </c>
      <c r="G100" s="263"/>
      <c r="H100" s="65">
        <f>+'Ark1'!S4600</f>
        <v>1645</v>
      </c>
      <c r="I100" s="263"/>
      <c r="J100" s="101">
        <f>+'Ark1'!T4600</f>
        <v>11.56008432888264</v>
      </c>
      <c r="K100" s="47"/>
      <c r="L100" s="101">
        <f>+'Ark1'!U4600</f>
        <v>12.037029042117091</v>
      </c>
      <c r="M100" s="101"/>
      <c r="N100" s="65">
        <f>+'Ark1'!Y4600</f>
        <v>158.47367781155012</v>
      </c>
      <c r="O100" s="47"/>
      <c r="P100" s="49">
        <f>+'Ark1'!W4600</f>
        <v>57.350759878419446</v>
      </c>
      <c r="Q100" s="47"/>
      <c r="R100" s="101">
        <f>+'Ark1'!AA4600</f>
        <v>32.045769606855117</v>
      </c>
      <c r="S100" s="49">
        <f>+'Ark1'!AB4600</f>
        <v>5.7891320225540452</v>
      </c>
      <c r="T100" s="65">
        <f>+'Ark1'!AC4600</f>
        <v>-52.35789435939445</v>
      </c>
      <c r="U100" s="65">
        <f t="shared" si="22"/>
        <v>20.060975609756099</v>
      </c>
      <c r="V100" s="49">
        <f>+'Ark1'!V4600</f>
        <v>14.038297872340427</v>
      </c>
      <c r="W100" s="65">
        <f>+'Ark1'!X4600</f>
        <v>171.69412547296889</v>
      </c>
      <c r="X100" s="39"/>
      <c r="Y100" s="4"/>
      <c r="Z100" s="11"/>
      <c r="AA100" s="52"/>
      <c r="AB100" s="5"/>
      <c r="AC100" s="5"/>
      <c r="AI100"/>
    </row>
    <row r="101" spans="1:35" ht="15.6">
      <c r="A101" s="39"/>
      <c r="B101" s="47">
        <f>+'Ark1'!C4601</f>
        <v>2017</v>
      </c>
      <c r="C101" s="47">
        <f>+'Ark1'!O4601</f>
        <v>9</v>
      </c>
      <c r="D101" s="48" t="str">
        <f t="shared" si="21"/>
        <v>Agder</v>
      </c>
      <c r="E101" s="47">
        <f>+'Ark1'!Q4601</f>
        <v>15</v>
      </c>
      <c r="F101" s="263">
        <f>+'Ark1'!R4601</f>
        <v>418</v>
      </c>
      <c r="G101" s="263"/>
      <c r="H101" s="65">
        <f>+'Ark1'!S4601</f>
        <v>418</v>
      </c>
      <c r="I101" s="263"/>
      <c r="J101" s="101">
        <f>+'Ark1'!T4601</f>
        <v>2.937456078706957</v>
      </c>
      <c r="K101" s="47"/>
      <c r="L101" s="101">
        <f>+'Ark1'!U4601</f>
        <v>3.1364062443509177</v>
      </c>
      <c r="M101" s="101"/>
      <c r="N101" s="65">
        <f>+'Ark1'!Y4601</f>
        <v>162.50239234449757</v>
      </c>
      <c r="O101" s="47"/>
      <c r="P101" s="49">
        <f>+'Ark1'!W4601</f>
        <v>58.260765550239249</v>
      </c>
      <c r="Q101" s="47"/>
      <c r="R101" s="101">
        <f>+'Ark1'!AA4601</f>
        <v>31.245914473898956</v>
      </c>
      <c r="S101" s="49">
        <f>+'Ark1'!AB4601</f>
        <v>4.4330685784892001</v>
      </c>
      <c r="T101" s="65">
        <f>+'Ark1'!AC4601</f>
        <v>-49.776106265451808</v>
      </c>
      <c r="U101" s="65">
        <f t="shared" si="22"/>
        <v>27.866666666666667</v>
      </c>
      <c r="V101" s="49">
        <f>+'Ark1'!V4601</f>
        <v>14.559808612440188</v>
      </c>
      <c r="W101" s="65">
        <f>+'Ark1'!X4601</f>
        <v>176.05892995070164</v>
      </c>
      <c r="X101" s="39"/>
      <c r="Y101" s="4"/>
      <c r="Z101" s="11"/>
      <c r="AA101" s="52"/>
      <c r="AB101" s="5"/>
      <c r="AC101" s="5"/>
      <c r="AI101"/>
    </row>
    <row r="102" spans="1:35" ht="15.6">
      <c r="A102" s="39"/>
      <c r="B102" s="47">
        <f>+'Ark1'!C4602</f>
        <v>2017</v>
      </c>
      <c r="C102" s="47">
        <f>+'Ark1'!O4602</f>
        <v>11</v>
      </c>
      <c r="D102" s="48" t="str">
        <f t="shared" si="21"/>
        <v>Rogaland</v>
      </c>
      <c r="E102" s="47">
        <f>+'Ark1'!Q4602</f>
        <v>194</v>
      </c>
      <c r="F102" s="263">
        <f>+'Ark1'!R4602</f>
        <v>4938</v>
      </c>
      <c r="G102" s="263"/>
      <c r="H102" s="65">
        <f>+'Ark1'!S4602</f>
        <v>4938</v>
      </c>
      <c r="I102" s="263"/>
      <c r="J102" s="101">
        <f>+'Ark1'!T4602</f>
        <v>34.701335207308503</v>
      </c>
      <c r="K102" s="47"/>
      <c r="L102" s="101">
        <f>+'Ark1'!U4602</f>
        <v>34.523107735965368</v>
      </c>
      <c r="M102" s="101"/>
      <c r="N102" s="65">
        <f>+'Ark1'!Y4602</f>
        <v>151.41277845281436</v>
      </c>
      <c r="O102" s="47"/>
      <c r="P102" s="49">
        <f>+'Ark1'!W4602</f>
        <v>58.601053057918186</v>
      </c>
      <c r="Q102" s="47"/>
      <c r="R102" s="101">
        <f>+'Ark1'!AA4602</f>
        <v>29.189084841636351</v>
      </c>
      <c r="S102" s="49">
        <f>+'Ark1'!AB4602</f>
        <v>4.6033444998242077</v>
      </c>
      <c r="T102" s="65">
        <f>+'Ark1'!AC4602</f>
        <v>-45.671538123476871</v>
      </c>
      <c r="U102" s="65">
        <f t="shared" si="22"/>
        <v>25.453608247422679</v>
      </c>
      <c r="V102" s="49">
        <f>+'Ark1'!V4602</f>
        <v>14.773997569866342</v>
      </c>
      <c r="W102" s="65">
        <f>+'Ark1'!X4602</f>
        <v>164.04418033891079</v>
      </c>
      <c r="X102" s="39"/>
      <c r="Y102" s="4"/>
      <c r="Z102" s="11"/>
      <c r="AA102" s="52"/>
      <c r="AB102" s="5"/>
      <c r="AC102" s="5"/>
      <c r="AI102"/>
    </row>
    <row r="103" spans="1:35" ht="15.6">
      <c r="A103" s="39"/>
      <c r="B103" s="47">
        <f>+'Ark1'!C4603</f>
        <v>2017</v>
      </c>
      <c r="C103" s="47">
        <f>+'Ark1'!O4603</f>
        <v>14</v>
      </c>
      <c r="D103" s="48" t="str">
        <f t="shared" si="21"/>
        <v>Vestland</v>
      </c>
      <c r="E103" s="47">
        <f>+'Ark1'!Q4603</f>
        <v>45</v>
      </c>
      <c r="F103" s="263">
        <f>+'Ark1'!R4603</f>
        <v>519</v>
      </c>
      <c r="G103" s="263"/>
      <c r="H103" s="65">
        <f>+'Ark1'!S4603</f>
        <v>519</v>
      </c>
      <c r="I103" s="263"/>
      <c r="J103" s="101">
        <f>+'Ark1'!T4603</f>
        <v>3.6472241742796903</v>
      </c>
      <c r="K103" s="47"/>
      <c r="L103" s="101">
        <f>+'Ark1'!U4603</f>
        <v>3.6499889575191657</v>
      </c>
      <c r="M103" s="101"/>
      <c r="N103" s="65">
        <f>+'Ark1'!Y4603</f>
        <v>152.30982658959536</v>
      </c>
      <c r="O103" s="47"/>
      <c r="P103" s="49">
        <f>+'Ark1'!W4603</f>
        <v>59.100192678227351</v>
      </c>
      <c r="Q103" s="47"/>
      <c r="R103" s="101">
        <f>+'Ark1'!AA4603</f>
        <v>29.422111011067638</v>
      </c>
      <c r="S103" s="49">
        <f>+'Ark1'!AB4603</f>
        <v>4.8683615402093006</v>
      </c>
      <c r="T103" s="65">
        <f>+'Ark1'!AC4603</f>
        <v>-52.092522674454678</v>
      </c>
      <c r="U103" s="65">
        <f t="shared" si="22"/>
        <v>11.533333333333333</v>
      </c>
      <c r="V103" s="49">
        <f>+'Ark1'!V4603</f>
        <v>14.99421965317919</v>
      </c>
      <c r="W103" s="65">
        <f>+'Ark1'!X4603</f>
        <v>165.01606347735151</v>
      </c>
      <c r="X103" s="39"/>
      <c r="Y103" s="4"/>
      <c r="Z103" s="11"/>
      <c r="AA103" s="52"/>
      <c r="AB103" s="5"/>
      <c r="AC103" s="5"/>
      <c r="AI103"/>
    </row>
    <row r="104" spans="1:35" ht="15.6">
      <c r="A104" s="39"/>
      <c r="B104" s="47">
        <f>+'Ark1'!C4604</f>
        <v>2017</v>
      </c>
      <c r="C104" s="47">
        <f>+'Ark1'!O4604</f>
        <v>15</v>
      </c>
      <c r="D104" s="48" t="str">
        <f t="shared" si="21"/>
        <v>Møre og Romsdal</v>
      </c>
      <c r="E104" s="47">
        <f>+'Ark1'!Q4604</f>
        <v>10</v>
      </c>
      <c r="F104" s="263">
        <f>+'Ark1'!R4604</f>
        <v>331</v>
      </c>
      <c r="G104" s="263"/>
      <c r="H104" s="65">
        <f>+'Ark1'!S4604</f>
        <v>331</v>
      </c>
      <c r="I104" s="263"/>
      <c r="J104" s="101">
        <f>+'Ark1'!T4604</f>
        <v>2.3260716795502465</v>
      </c>
      <c r="K104" s="47"/>
      <c r="L104" s="101">
        <f>+'Ark1'!U4604</f>
        <v>2.1948148499411624</v>
      </c>
      <c r="M104" s="101"/>
      <c r="N104" s="65">
        <f>+'Ark1'!Y4604</f>
        <v>143.60634441087623</v>
      </c>
      <c r="O104" s="47"/>
      <c r="P104" s="49">
        <f>+'Ark1'!W4604</f>
        <v>60.891238670694889</v>
      </c>
      <c r="Q104" s="47"/>
      <c r="R104" s="101">
        <f>+'Ark1'!AA4604</f>
        <v>24.489221790772017</v>
      </c>
      <c r="S104" s="49">
        <f>+'Ark1'!AB4604</f>
        <v>3.6691267646321646</v>
      </c>
      <c r="T104" s="65">
        <f>+'Ark1'!AC4604</f>
        <v>-36.968545776006437</v>
      </c>
      <c r="U104" s="65">
        <f t="shared" si="22"/>
        <v>33.1</v>
      </c>
      <c r="V104" s="49">
        <f>+'Ark1'!V4604</f>
        <v>15.921450151057401</v>
      </c>
      <c r="W104" s="65">
        <f>+'Ark1'!X4604</f>
        <v>155.5865053205591</v>
      </c>
      <c r="X104" s="39"/>
      <c r="Y104" s="4"/>
      <c r="Z104" s="11"/>
      <c r="AA104" s="52"/>
      <c r="AB104" s="5"/>
      <c r="AC104" s="5"/>
      <c r="AI104"/>
    </row>
    <row r="105" spans="1:35" ht="15.6">
      <c r="A105" s="39"/>
      <c r="B105" s="47">
        <f>+'Ark1'!C4605</f>
        <v>2017</v>
      </c>
      <c r="C105" s="47">
        <f>+'Ark1'!O4605</f>
        <v>16</v>
      </c>
      <c r="D105" s="48" t="str">
        <f t="shared" si="21"/>
        <v>Trøndelag</v>
      </c>
      <c r="E105" s="47">
        <f>+'Ark1'!Q4605</f>
        <v>63</v>
      </c>
      <c r="F105" s="263">
        <f>+'Ark1'!R4605</f>
        <v>184</v>
      </c>
      <c r="G105" s="263"/>
      <c r="H105" s="65">
        <f>+'Ark1'!S4605</f>
        <v>184</v>
      </c>
      <c r="I105" s="263"/>
      <c r="J105" s="101">
        <f>+'Ark1'!T4605</f>
        <v>1.2930428671820098</v>
      </c>
      <c r="K105" s="47"/>
      <c r="L105" s="101">
        <f>+'Ark1'!U4605</f>
        <v>1.1463401829344064</v>
      </c>
      <c r="M105" s="101"/>
      <c r="N105" s="65">
        <f>+'Ark1'!Y4605</f>
        <v>134.92717391304348</v>
      </c>
      <c r="O105" s="47"/>
      <c r="P105" s="49">
        <f>+'Ark1'!W4605</f>
        <v>57.961956521739133</v>
      </c>
      <c r="Q105" s="47"/>
      <c r="R105" s="101">
        <f>+'Ark1'!AA4605</f>
        <v>12.00852146042131</v>
      </c>
      <c r="S105" s="49">
        <f>+'Ark1'!AB4605</f>
        <v>3.9977804274291993</v>
      </c>
      <c r="T105" s="65">
        <f>+'Ark1'!AC4605</f>
        <v>-40.248634320137811</v>
      </c>
      <c r="U105" s="65">
        <f t="shared" si="22"/>
        <v>2.9206349206349205</v>
      </c>
      <c r="V105" s="49">
        <f>+'Ark1'!V4605</f>
        <v>14.554347826086955</v>
      </c>
      <c r="W105" s="65">
        <f>+'Ark1'!X4605</f>
        <v>146.18328701304813</v>
      </c>
      <c r="X105" s="39"/>
      <c r="Y105" s="4"/>
      <c r="Z105" s="11"/>
      <c r="AA105" s="52"/>
      <c r="AB105" s="5"/>
      <c r="AC105" s="5"/>
      <c r="AI105"/>
    </row>
    <row r="106" spans="1:35" ht="15.6">
      <c r="A106" s="39"/>
      <c r="B106" s="47">
        <f>+'Ark1'!C4606</f>
        <v>2017</v>
      </c>
      <c r="C106" s="47">
        <f>+'Ark1'!O4606</f>
        <v>18</v>
      </c>
      <c r="D106" s="48" t="str">
        <f t="shared" si="21"/>
        <v>Nordland</v>
      </c>
      <c r="E106" s="47">
        <f>+'Ark1'!Q4606</f>
        <v>47</v>
      </c>
      <c r="F106" s="263">
        <f>+'Ark1'!R4606</f>
        <v>1749</v>
      </c>
      <c r="G106" s="263"/>
      <c r="H106" s="65">
        <f>+'Ark1'!S4606</f>
        <v>1749</v>
      </c>
      <c r="I106" s="263"/>
      <c r="J106" s="101">
        <f>+'Ark1'!T4606</f>
        <v>12.290934645115952</v>
      </c>
      <c r="K106" s="47"/>
      <c r="L106" s="101">
        <f>+'Ark1'!U4606</f>
        <v>11.698847006162501</v>
      </c>
      <c r="M106" s="101"/>
      <c r="N106" s="65">
        <f>+'Ark1'!Y4606</f>
        <v>144.86283590623188</v>
      </c>
      <c r="O106" s="47"/>
      <c r="P106" s="49">
        <f>+'Ark1'!W4606</f>
        <v>59.097770154373912</v>
      </c>
      <c r="Q106" s="47"/>
      <c r="R106" s="101">
        <f>+'Ark1'!AA4606</f>
        <v>29.814019905473973</v>
      </c>
      <c r="S106" s="49">
        <f>+'Ark1'!AB4606</f>
        <v>4.6195622339806723</v>
      </c>
      <c r="T106" s="65">
        <f>+'Ark1'!AC4606</f>
        <v>-52.513038908598688</v>
      </c>
      <c r="U106" s="65">
        <f t="shared" si="22"/>
        <v>37.212765957446805</v>
      </c>
      <c r="V106" s="49">
        <f>+'Ark1'!V4606</f>
        <v>15.015437392795889</v>
      </c>
      <c r="W106" s="65">
        <f>+'Ark1'!X4606</f>
        <v>156.94781788324175</v>
      </c>
      <c r="X106" s="39"/>
      <c r="Y106" s="4"/>
      <c r="Z106" s="11"/>
      <c r="AA106" s="52"/>
      <c r="AB106" s="5"/>
      <c r="AC106" s="5"/>
      <c r="AI106"/>
    </row>
    <row r="107" spans="1:35" ht="15.6">
      <c r="A107" s="39"/>
      <c r="B107" s="47">
        <f>+'Ark1'!C4607</f>
        <v>2017</v>
      </c>
      <c r="C107" s="47">
        <f>+'Ark1'!O4607</f>
        <v>54</v>
      </c>
      <c r="D107" s="48" t="str">
        <f t="shared" si="21"/>
        <v>Troms og Finnmark</v>
      </c>
      <c r="E107" s="47">
        <f>+'Ark1'!Q4607</f>
        <v>11</v>
      </c>
      <c r="F107" s="263">
        <f>+'Ark1'!R4607</f>
        <v>72</v>
      </c>
      <c r="G107" s="263"/>
      <c r="H107" s="65">
        <f>+'Ark1'!S4607</f>
        <v>72</v>
      </c>
      <c r="I107" s="263"/>
      <c r="J107" s="101">
        <f>+'Ark1'!T4607</f>
        <v>0.50597329585382989</v>
      </c>
      <c r="K107" s="47"/>
      <c r="L107" s="101">
        <f>+'Ark1'!U4607</f>
        <v>0.57629144503017082</v>
      </c>
      <c r="M107" s="101"/>
      <c r="N107" s="65">
        <f>+'Ark1'!Y4607</f>
        <v>173.34583333333327</v>
      </c>
      <c r="O107" s="47"/>
      <c r="P107" s="49">
        <f>+'Ark1'!W4607</f>
        <v>55.20833333333335</v>
      </c>
      <c r="Q107" s="47"/>
      <c r="R107" s="101">
        <f>+'Ark1'!AA4607</f>
        <v>37.269483858558374</v>
      </c>
      <c r="S107" s="49">
        <f>+'Ark1'!AB4607</f>
        <v>6.7328743655456549</v>
      </c>
      <c r="T107" s="65">
        <f>+'Ark1'!AC4607</f>
        <v>-64.877834177587047</v>
      </c>
      <c r="U107" s="65">
        <f t="shared" si="22"/>
        <v>6.5454545454545459</v>
      </c>
      <c r="V107" s="49">
        <f>+'Ark1'!V4607</f>
        <v>12.791666666666664</v>
      </c>
      <c r="W107" s="65">
        <f>+'Ark1'!X4607</f>
        <v>187.80697002527987</v>
      </c>
      <c r="X107" s="39"/>
      <c r="Y107" s="4"/>
      <c r="Z107" s="11"/>
      <c r="AA107" s="52"/>
      <c r="AB107" s="5"/>
      <c r="AC107" s="5"/>
      <c r="AI107"/>
    </row>
    <row r="108" spans="1:35" ht="15.6">
      <c r="A108" s="39"/>
      <c r="B108" s="39"/>
      <c r="C108" s="39"/>
      <c r="D108" s="39"/>
      <c r="E108" s="39"/>
      <c r="F108" s="259"/>
      <c r="G108" s="259"/>
      <c r="H108" s="39"/>
      <c r="I108" s="25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4"/>
      <c r="Z108" s="14"/>
      <c r="AA108" s="52"/>
      <c r="AB108" s="1"/>
      <c r="AC108" s="18"/>
      <c r="AI108"/>
    </row>
    <row r="109" spans="1:35" ht="15.6">
      <c r="A109" s="39"/>
      <c r="B109" s="47">
        <f>+'Ark1'!C4608</f>
        <v>2016</v>
      </c>
      <c r="C109" s="47">
        <f>+'Ark1'!O4608</f>
        <v>1</v>
      </c>
      <c r="D109" s="48" t="str">
        <f t="shared" ref="D109:D118" si="23">VLOOKUP(C109,$AH$6:$AI$20,2)</f>
        <v>Viken</v>
      </c>
      <c r="E109" s="47">
        <f>+'Ark1'!Q4608</f>
        <v>94</v>
      </c>
      <c r="F109" s="263">
        <f>+'Ark1'!R4608</f>
        <v>2038</v>
      </c>
      <c r="G109" s="263"/>
      <c r="H109" s="65">
        <f>+'Ark1'!S4608</f>
        <v>2038</v>
      </c>
      <c r="I109" s="263"/>
      <c r="J109" s="101">
        <f>+'Ark1'!T4608</f>
        <v>13.610257780152262</v>
      </c>
      <c r="K109" s="47"/>
      <c r="L109" s="101">
        <f>+'Ark1'!U4608</f>
        <v>13.847642342061111</v>
      </c>
      <c r="M109" s="101"/>
      <c r="N109" s="65">
        <f>+'Ark1'!Y4608</f>
        <v>152.63366045142266</v>
      </c>
      <c r="O109" s="47"/>
      <c r="P109" s="49">
        <f>+'Ark1'!W4608</f>
        <v>58.966143277723248</v>
      </c>
      <c r="Q109" s="47"/>
      <c r="R109" s="101">
        <f>+'Ark1'!AA4608</f>
        <v>30.839969118614391</v>
      </c>
      <c r="S109" s="49">
        <f>+'Ark1'!AB4608</f>
        <v>4.8301201629056916</v>
      </c>
      <c r="T109" s="65">
        <f>+'Ark1'!AC4608</f>
        <v>-34.220233700661304</v>
      </c>
      <c r="U109" s="65">
        <f t="shared" ref="U109:U118" si="24">+F109/E109</f>
        <v>21.680851063829788</v>
      </c>
      <c r="V109" s="49">
        <f>+'Ark1'!V4608</f>
        <v>14.918547595682043</v>
      </c>
      <c r="W109" s="65">
        <f>+'Ark1'!X4608</f>
        <v>165.36691273176933</v>
      </c>
      <c r="X109" s="39"/>
      <c r="Y109" s="4"/>
      <c r="Z109" s="11"/>
      <c r="AA109" s="52"/>
      <c r="AB109" s="5"/>
      <c r="AC109" s="5"/>
      <c r="AI109"/>
    </row>
    <row r="110" spans="1:35" ht="15.6">
      <c r="A110" s="39"/>
      <c r="B110" s="47">
        <f>+'Ark1'!C4609</f>
        <v>2016</v>
      </c>
      <c r="C110" s="47">
        <f>+'Ark1'!O4609</f>
        <v>4</v>
      </c>
      <c r="D110" s="48" t="str">
        <f t="shared" si="23"/>
        <v>Innlandet</v>
      </c>
      <c r="E110" s="47">
        <f>+'Ark1'!Q4609</f>
        <v>118</v>
      </c>
      <c r="F110" s="263">
        <f>+'Ark1'!R4609</f>
        <v>2792</v>
      </c>
      <c r="G110" s="263"/>
      <c r="H110" s="65">
        <f>+'Ark1'!S4609</f>
        <v>2792</v>
      </c>
      <c r="I110" s="263"/>
      <c r="J110" s="101">
        <f>+'Ark1'!T4609</f>
        <v>18.6456524642714</v>
      </c>
      <c r="K110" s="47"/>
      <c r="L110" s="101">
        <f>+'Ark1'!U4609</f>
        <v>18.531440514069828</v>
      </c>
      <c r="M110" s="101"/>
      <c r="N110" s="65">
        <f>+'Ark1'!Y4609</f>
        <v>149.0982091690546</v>
      </c>
      <c r="O110" s="47"/>
      <c r="P110" s="49">
        <f>+'Ark1'!W4609</f>
        <v>59.951647564469909</v>
      </c>
      <c r="Q110" s="47"/>
      <c r="R110" s="101">
        <f>+'Ark1'!AA4609</f>
        <v>28.16190368463166</v>
      </c>
      <c r="S110" s="49">
        <f>+'Ark1'!AB4609</f>
        <v>4.2464578371063473</v>
      </c>
      <c r="T110" s="65">
        <f>+'Ark1'!AC4609</f>
        <v>-39.809484754893241</v>
      </c>
      <c r="U110" s="65">
        <f t="shared" si="24"/>
        <v>23.661016949152543</v>
      </c>
      <c r="V110" s="49">
        <f>+'Ark1'!V4609</f>
        <v>15.43767908309456</v>
      </c>
      <c r="W110" s="65">
        <f>+'Ark1'!X4609</f>
        <v>161.53652130991779</v>
      </c>
      <c r="X110" s="39"/>
      <c r="Y110" s="4"/>
      <c r="Z110" s="5"/>
      <c r="AA110" s="52"/>
      <c r="AI110"/>
    </row>
    <row r="111" spans="1:35" ht="15.6">
      <c r="A111" s="39"/>
      <c r="B111" s="47">
        <f>+'Ark1'!C4610</f>
        <v>2016</v>
      </c>
      <c r="C111" s="47">
        <f>+'Ark1'!O4610</f>
        <v>8</v>
      </c>
      <c r="D111" s="48" t="str">
        <f t="shared" si="23"/>
        <v>Telemark/ Vestfold</v>
      </c>
      <c r="E111" s="47">
        <f>+'Ark1'!Q4610</f>
        <v>73</v>
      </c>
      <c r="F111" s="263">
        <f>+'Ark1'!R4610</f>
        <v>1785</v>
      </c>
      <c r="G111" s="263"/>
      <c r="H111" s="65">
        <f>+'Ark1'!S4610</f>
        <v>1785</v>
      </c>
      <c r="I111" s="263"/>
      <c r="J111" s="101">
        <f>+'Ark1'!T4610</f>
        <v>11.920662481634835</v>
      </c>
      <c r="K111" s="47"/>
      <c r="L111" s="101">
        <f>+'Ark1'!U4610</f>
        <v>12.151722674104624</v>
      </c>
      <c r="M111" s="101"/>
      <c r="N111" s="65">
        <f>+'Ark1'!Y4610</f>
        <v>152.92492997198903</v>
      </c>
      <c r="O111" s="47"/>
      <c r="P111" s="49">
        <f>+'Ark1'!W4610</f>
        <v>58.196078431372563</v>
      </c>
      <c r="Q111" s="47"/>
      <c r="R111" s="101">
        <f>+'Ark1'!AA4610</f>
        <v>32.185383016160678</v>
      </c>
      <c r="S111" s="49">
        <f>+'Ark1'!AB4610</f>
        <v>5.3502204226442318</v>
      </c>
      <c r="T111" s="65">
        <f>+'Ark1'!AC4610</f>
        <v>-50.948031812570527</v>
      </c>
      <c r="U111" s="65">
        <f t="shared" si="24"/>
        <v>24.452054794520549</v>
      </c>
      <c r="V111" s="49">
        <f>+'Ark1'!V4610</f>
        <v>14.524369747899161</v>
      </c>
      <c r="W111" s="65">
        <f>+'Ark1'!X4610</f>
        <v>165.6824810097385</v>
      </c>
      <c r="X111" s="39"/>
      <c r="Y111" s="11"/>
      <c r="Z111" s="11"/>
      <c r="AA111" s="52"/>
      <c r="AC111" s="5"/>
      <c r="AI111"/>
    </row>
    <row r="112" spans="1:35" ht="15.6">
      <c r="A112" s="39"/>
      <c r="B112" s="47">
        <f>+'Ark1'!C4611</f>
        <v>2016</v>
      </c>
      <c r="C112" s="47">
        <f>+'Ark1'!O4611</f>
        <v>9</v>
      </c>
      <c r="D112" s="48" t="str">
        <f t="shared" si="23"/>
        <v>Agder</v>
      </c>
      <c r="E112" s="47">
        <f>+'Ark1'!Q4611</f>
        <v>18</v>
      </c>
      <c r="F112" s="263">
        <f>+'Ark1'!R4611</f>
        <v>392</v>
      </c>
      <c r="G112" s="263"/>
      <c r="H112" s="65">
        <f>+'Ark1'!S4611</f>
        <v>392</v>
      </c>
      <c r="I112" s="263"/>
      <c r="J112" s="101">
        <f>+'Ark1'!T4611</f>
        <v>2.6178709763590224</v>
      </c>
      <c r="K112" s="47"/>
      <c r="L112" s="101">
        <f>+'Ark1'!U4611</f>
        <v>2.7914626548129222</v>
      </c>
      <c r="M112" s="101"/>
      <c r="N112" s="65">
        <f>+'Ark1'!Y4611</f>
        <v>159.96479591836737</v>
      </c>
      <c r="O112" s="47"/>
      <c r="P112" s="49">
        <f>+'Ark1'!W4611</f>
        <v>58.609693877551024</v>
      </c>
      <c r="Q112" s="47"/>
      <c r="R112" s="101">
        <f>+'Ark1'!AA4611</f>
        <v>31.498720179041591</v>
      </c>
      <c r="S112" s="49">
        <f>+'Ark1'!AB4611</f>
        <v>4.6399120228467581</v>
      </c>
      <c r="T112" s="65">
        <f>+'Ark1'!AC4611</f>
        <v>-41.746449770769537</v>
      </c>
      <c r="U112" s="65">
        <f t="shared" si="24"/>
        <v>21.777777777777779</v>
      </c>
      <c r="V112" s="49">
        <f>+'Ark1'!V4611</f>
        <v>14.772959183673466</v>
      </c>
      <c r="W112" s="65">
        <f>+'Ark1'!X4611</f>
        <v>173.30963804806854</v>
      </c>
      <c r="X112" s="39"/>
      <c r="Y112" s="5"/>
      <c r="Z112" s="5"/>
      <c r="AA112" s="52"/>
      <c r="AI112"/>
    </row>
    <row r="113" spans="1:35">
      <c r="A113" s="39"/>
      <c r="B113" s="47">
        <f>+'Ark1'!C4612</f>
        <v>2016</v>
      </c>
      <c r="C113" s="47">
        <f>+'Ark1'!O4612</f>
        <v>11</v>
      </c>
      <c r="D113" s="48" t="str">
        <f t="shared" si="23"/>
        <v>Rogaland</v>
      </c>
      <c r="E113" s="47">
        <f>+'Ark1'!Q4612</f>
        <v>203</v>
      </c>
      <c r="F113" s="263">
        <f>+'Ark1'!R4612</f>
        <v>5221</v>
      </c>
      <c r="G113" s="263"/>
      <c r="H113" s="65">
        <f>+'Ark1'!S4612</f>
        <v>5221</v>
      </c>
      <c r="I113" s="263"/>
      <c r="J113" s="101">
        <f>+'Ark1'!T4612</f>
        <v>34.867102978496057</v>
      </c>
      <c r="K113" s="47"/>
      <c r="L113" s="101">
        <f>+'Ark1'!U4612</f>
        <v>34.786278793516423</v>
      </c>
      <c r="M113" s="101"/>
      <c r="N113" s="65">
        <f>+'Ark1'!Y4612</f>
        <v>149.66937368320225</v>
      </c>
      <c r="O113" s="47"/>
      <c r="P113" s="49">
        <f>+'Ark1'!W4612</f>
        <v>59.235012449722277</v>
      </c>
      <c r="Q113" s="47"/>
      <c r="R113" s="101">
        <f>+'Ark1'!AA4612</f>
        <v>28.789383301048623</v>
      </c>
      <c r="S113" s="49">
        <f>+'Ark1'!AB4612</f>
        <v>4.3764759126864945</v>
      </c>
      <c r="T113" s="65">
        <f>+'Ark1'!AC4612</f>
        <v>-40.438579371050302</v>
      </c>
      <c r="U113" s="65">
        <f t="shared" si="24"/>
        <v>25.7192118226601</v>
      </c>
      <c r="V113" s="49">
        <f>+'Ark1'!V4612</f>
        <v>15.121049607354912</v>
      </c>
      <c r="W113" s="65">
        <f>+'Ark1'!X4612</f>
        <v>162.15533443467226</v>
      </c>
      <c r="X113" s="39"/>
      <c r="Y113" s="11"/>
      <c r="Z113" s="11"/>
      <c r="AA113" s="52"/>
      <c r="AI113"/>
    </row>
    <row r="114" spans="1:35" ht="15.6">
      <c r="A114" s="39"/>
      <c r="B114">
        <f>+'Ark1'!C4613</f>
        <v>2016</v>
      </c>
      <c r="C114">
        <f>+'Ark1'!O4613</f>
        <v>14</v>
      </c>
      <c r="D114" s="48" t="str">
        <f t="shared" si="23"/>
        <v>Vestland</v>
      </c>
      <c r="E114">
        <f>+'Ark1'!Q4613</f>
        <v>46</v>
      </c>
      <c r="F114" s="222">
        <f>+'Ark1'!R4613</f>
        <v>502</v>
      </c>
      <c r="H114" s="9">
        <f>+'Ark1'!S4613</f>
        <v>502</v>
      </c>
      <c r="J114" s="96">
        <f>+'Ark1'!T4613</f>
        <v>3.3524776278883399</v>
      </c>
      <c r="L114" s="96">
        <f>+'Ark1'!U4613</f>
        <v>3.3657660022247593</v>
      </c>
      <c r="N114" s="9">
        <f>+'Ark1'!Y4613</f>
        <v>150.61175298804784</v>
      </c>
      <c r="P114" s="1">
        <f>+'Ark1'!W4613</f>
        <v>58.691235059760942</v>
      </c>
      <c r="R114" s="96">
        <f>+'Ark1'!AA4613</f>
        <v>29.531857356405222</v>
      </c>
      <c r="S114" s="1">
        <f>+'Ark1'!AB4613</f>
        <v>5.444237685170938</v>
      </c>
      <c r="T114" s="9">
        <f>+'Ark1'!AC4613</f>
        <v>-48.026022295506962</v>
      </c>
      <c r="U114" s="9">
        <f t="shared" si="24"/>
        <v>10.913043478260869</v>
      </c>
      <c r="V114" s="1">
        <f>+'Ark1'!V4613</f>
        <v>14.78286852589641</v>
      </c>
      <c r="W114" s="9">
        <f>+'Ark1'!X4613</f>
        <v>163.17633043125423</v>
      </c>
      <c r="X114" s="39"/>
      <c r="Y114" s="2"/>
      <c r="Z114" s="5"/>
      <c r="AA114" s="52"/>
      <c r="AB114" s="4"/>
      <c r="AC114" s="4"/>
      <c r="AI114"/>
    </row>
    <row r="115" spans="1:35" ht="15.6">
      <c r="A115" s="39"/>
      <c r="B115">
        <f>+'Ark1'!C4614</f>
        <v>2016</v>
      </c>
      <c r="C115">
        <f>+'Ark1'!O4614</f>
        <v>15</v>
      </c>
      <c r="D115" s="48" t="str">
        <f t="shared" si="23"/>
        <v>Møre og Romsdal</v>
      </c>
      <c r="E115">
        <f>+'Ark1'!Q4614</f>
        <v>9</v>
      </c>
      <c r="F115" s="222">
        <f>+'Ark1'!R4614</f>
        <v>349</v>
      </c>
      <c r="H115" s="9">
        <f>+'Ark1'!S4614</f>
        <v>349</v>
      </c>
      <c r="J115" s="96">
        <f>+'Ark1'!T4614</f>
        <v>2.330706558033925</v>
      </c>
      <c r="L115" s="96">
        <f>+'Ark1'!U4614</f>
        <v>2.263812634540094</v>
      </c>
      <c r="N115" s="9">
        <f>+'Ark1'!Y4614</f>
        <v>145.71146131805153</v>
      </c>
      <c r="P115" s="1">
        <f>+'Ark1'!W4614</f>
        <v>60.627507163323777</v>
      </c>
      <c r="R115" s="96">
        <f>+'Ark1'!AA4614</f>
        <v>25.712298137564034</v>
      </c>
      <c r="S115" s="1">
        <f>+'Ark1'!AB4614</f>
        <v>4.2781432691776677</v>
      </c>
      <c r="T115" s="9">
        <f>+'Ark1'!AC4614</f>
        <v>-42.237244249060637</v>
      </c>
      <c r="U115" s="9">
        <f t="shared" si="24"/>
        <v>38.777777777777779</v>
      </c>
      <c r="V115" s="1">
        <f>+'Ark1'!V4614</f>
        <v>15.719197707736388</v>
      </c>
      <c r="W115" s="9">
        <f>+'Ark1'!X4614</f>
        <v>157.86723869778075</v>
      </c>
      <c r="X115" s="39"/>
      <c r="Y115" s="4"/>
      <c r="Z115" s="4"/>
      <c r="AA115" s="52"/>
      <c r="AB115" s="1"/>
      <c r="AC115" s="5"/>
      <c r="AI115"/>
    </row>
    <row r="116" spans="1:35" ht="15.6">
      <c r="A116" s="39"/>
      <c r="B116">
        <f>+'Ark1'!C4615</f>
        <v>2016</v>
      </c>
      <c r="C116">
        <f>+'Ark1'!O4615</f>
        <v>16</v>
      </c>
      <c r="D116" s="48" t="str">
        <f t="shared" si="23"/>
        <v>Trøndelag</v>
      </c>
      <c r="E116">
        <f>+'Ark1'!Q4615</f>
        <v>55</v>
      </c>
      <c r="F116" s="222">
        <f>+'Ark1'!R4615</f>
        <v>189</v>
      </c>
      <c r="H116" s="9">
        <f>+'Ark1'!S4615</f>
        <v>174</v>
      </c>
      <c r="J116" s="96">
        <f>+'Ark1'!T4615</f>
        <v>1.2621877921730997</v>
      </c>
      <c r="L116" s="96">
        <f>+'Ark1'!U4615</f>
        <v>1.0302505871285608</v>
      </c>
      <c r="N116" s="9">
        <f>+'Ark1'!Y4615</f>
        <v>122.45026455026456</v>
      </c>
      <c r="P116" s="1">
        <f>+'Ark1'!W4615</f>
        <v>58.03448275862069</v>
      </c>
      <c r="R116" s="96">
        <f>+'Ark1'!AA4615</f>
        <v>11.82805525303484</v>
      </c>
      <c r="S116" s="1">
        <f>+'Ark1'!AB4615</f>
        <v>4.9350919726423319</v>
      </c>
      <c r="T116" s="9">
        <f>+'Ark1'!AC4615</f>
        <v>-32.956547961110523</v>
      </c>
      <c r="U116" s="9">
        <f t="shared" si="24"/>
        <v>3.4363636363636365</v>
      </c>
      <c r="V116" s="1">
        <f>+'Ark1'!V4615</f>
        <v>14.105820105820104</v>
      </c>
      <c r="W116" s="9">
        <f>+'Ark1'!X4615</f>
        <v>144.81533073082372</v>
      </c>
      <c r="X116" s="39"/>
      <c r="Y116" s="4"/>
      <c r="Z116" s="11"/>
      <c r="AA116" s="52"/>
      <c r="AB116" s="1"/>
      <c r="AC116" s="5"/>
      <c r="AI116"/>
    </row>
    <row r="117" spans="1:35" ht="15.6">
      <c r="A117" s="39"/>
      <c r="B117">
        <f>+'Ark1'!C4616</f>
        <v>2016</v>
      </c>
      <c r="C117">
        <f>+'Ark1'!O4616</f>
        <v>18</v>
      </c>
      <c r="D117" s="48" t="str">
        <f t="shared" si="23"/>
        <v>Nordland</v>
      </c>
      <c r="E117">
        <f>+'Ark1'!Q4616</f>
        <v>46</v>
      </c>
      <c r="F117" s="222">
        <f>+'Ark1'!R4616</f>
        <v>1610</v>
      </c>
      <c r="H117" s="9">
        <f>+'Ark1'!S4616</f>
        <v>1609</v>
      </c>
      <c r="J117" s="96">
        <f>+'Ark1'!T4616</f>
        <v>10.751970081474555</v>
      </c>
      <c r="L117" s="96">
        <f>+'Ark1'!U4616</f>
        <v>10.509770399746017</v>
      </c>
      <c r="N117" s="9">
        <f>+'Ark1'!Y4616</f>
        <v>146.63782608695661</v>
      </c>
      <c r="P117" s="1">
        <f>+'Ark1'!W4616</f>
        <v>58.98011187072715</v>
      </c>
      <c r="R117" s="96">
        <f>+'Ark1'!AA4616</f>
        <v>30.182217592044776</v>
      </c>
      <c r="S117" s="1">
        <f>+'Ark1'!AB4616</f>
        <v>4.273246559586787</v>
      </c>
      <c r="T117" s="9">
        <f>+'Ark1'!AC4616</f>
        <v>-61.737010552867645</v>
      </c>
      <c r="U117" s="9">
        <f t="shared" si="24"/>
        <v>35</v>
      </c>
      <c r="V117" s="1">
        <f>+'Ark1'!V4616</f>
        <v>14.907453416149062</v>
      </c>
      <c r="W117" s="9">
        <f>+'Ark1'!X4616</f>
        <v>158.88400637941348</v>
      </c>
      <c r="X117" s="39"/>
      <c r="Y117" s="4"/>
      <c r="Z117" s="11"/>
      <c r="AA117" s="52"/>
      <c r="AB117" s="1"/>
      <c r="AC117" s="5"/>
      <c r="AI117"/>
    </row>
    <row r="118" spans="1:35" ht="15.6">
      <c r="A118" s="39"/>
      <c r="B118">
        <f>+'Ark1'!C4617</f>
        <v>2016</v>
      </c>
      <c r="C118">
        <f>+'Ark1'!O4617</f>
        <v>54</v>
      </c>
      <c r="D118" s="48" t="str">
        <f t="shared" si="23"/>
        <v>Troms og Finnmark</v>
      </c>
      <c r="E118">
        <f>+'Ark1'!Q4617</f>
        <v>9</v>
      </c>
      <c r="F118" s="222">
        <f>+'Ark1'!R4617</f>
        <v>96</v>
      </c>
      <c r="H118" s="9">
        <f>+'Ark1'!S4617</f>
        <v>96</v>
      </c>
      <c r="J118" s="96">
        <f>+'Ark1'!T4617</f>
        <v>0.64111125951649517</v>
      </c>
      <c r="L118" s="96">
        <f>+'Ark1'!U4617</f>
        <v>0.7218533977956485</v>
      </c>
      <c r="N118" s="9">
        <f>+'Ark1'!Y4617</f>
        <v>168.91041666666672</v>
      </c>
      <c r="P118" s="1">
        <f>+'Ark1'!W4617</f>
        <v>57.77083333333335</v>
      </c>
      <c r="R118" s="96">
        <f>+'Ark1'!AA4617</f>
        <v>29.874743650108758</v>
      </c>
      <c r="S118" s="1">
        <f>+'Ark1'!AB4617</f>
        <v>5.3218871313556324</v>
      </c>
      <c r="T118" s="9">
        <f>+'Ark1'!AC4617</f>
        <v>-64.339541676805126</v>
      </c>
      <c r="U118" s="9">
        <f t="shared" si="24"/>
        <v>10.666666666666666</v>
      </c>
      <c r="V118" s="1">
        <f>+'Ark1'!V4617</f>
        <v>14.25</v>
      </c>
      <c r="W118" s="9">
        <f>+'Ark1'!X4617</f>
        <v>183.00153485012649</v>
      </c>
      <c r="X118" s="39"/>
      <c r="Y118" s="4"/>
      <c r="Z118" s="11"/>
      <c r="AA118" s="52"/>
      <c r="AB118" s="1"/>
      <c r="AC118" s="5"/>
      <c r="AI118"/>
    </row>
    <row r="119" spans="1:35" ht="15.6">
      <c r="A119" s="39"/>
      <c r="B119" s="39"/>
      <c r="C119" s="39"/>
      <c r="D119" s="39"/>
      <c r="E119" s="39"/>
      <c r="F119" s="259"/>
      <c r="G119" s="259"/>
      <c r="H119" s="39"/>
      <c r="I119" s="25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4"/>
      <c r="Z119" s="14"/>
      <c r="AA119" s="52"/>
      <c r="AB119" s="1"/>
      <c r="AC119" s="18"/>
      <c r="AI119"/>
    </row>
    <row r="120" spans="1:35" ht="15.6">
      <c r="A120" s="39"/>
      <c r="B120">
        <f>+'Ark1'!C4618</f>
        <v>2015</v>
      </c>
      <c r="C120">
        <f>+'Ark1'!O4618</f>
        <v>1</v>
      </c>
      <c r="D120" s="48" t="str">
        <f t="shared" ref="D120:D151" si="25">VLOOKUP(C120,$AH$6:$AI$20,2)</f>
        <v>Viken</v>
      </c>
      <c r="E120">
        <f>+'Ark1'!Q4618</f>
        <v>134</v>
      </c>
      <c r="F120" s="222">
        <f>+'Ark1'!R4618</f>
        <v>2098</v>
      </c>
      <c r="H120" s="9">
        <f>+'Ark1'!S4618</f>
        <v>2098</v>
      </c>
      <c r="J120" s="96">
        <f>+'Ark1'!T4618</f>
        <v>10.335993693959997</v>
      </c>
      <c r="L120" s="96">
        <f>+'Ark1'!U4618</f>
        <v>10.87420569770067</v>
      </c>
      <c r="N120" s="9">
        <f>+'Ark1'!Y4618</f>
        <v>147.38727359389881</v>
      </c>
      <c r="P120" s="1">
        <f>+'Ark1'!W4618</f>
        <v>59.257387988560538</v>
      </c>
      <c r="R120" s="96">
        <f>+'Ark1'!AA4618</f>
        <v>32.042827410633322</v>
      </c>
      <c r="S120" s="1">
        <f>+'Ark1'!AB4618</f>
        <v>4.5162037724074819</v>
      </c>
      <c r="T120" s="9">
        <f>+'Ark1'!AC4618</f>
        <v>-32.158600813546478</v>
      </c>
      <c r="U120" s="9">
        <f t="shared" ref="U120:U151" si="26">+F120/E120</f>
        <v>15.656716417910447</v>
      </c>
      <c r="V120" s="1">
        <f>+'Ark1'!V4618</f>
        <v>15.1139180171592</v>
      </c>
      <c r="W120" s="9">
        <f>+'Ark1'!X4618</f>
        <v>159.682853297832</v>
      </c>
      <c r="X120" s="39"/>
      <c r="Y120" s="4"/>
      <c r="Z120" s="11"/>
      <c r="AA120" s="52"/>
      <c r="AB120" s="1"/>
      <c r="AC120" s="5"/>
      <c r="AI120"/>
    </row>
    <row r="121" spans="1:35" ht="15.6">
      <c r="A121" s="39"/>
      <c r="B121">
        <f>+'Ark1'!C4619</f>
        <v>2015</v>
      </c>
      <c r="C121">
        <f>+'Ark1'!O4619</f>
        <v>4</v>
      </c>
      <c r="D121" s="48" t="str">
        <f t="shared" si="25"/>
        <v>Innlandet</v>
      </c>
      <c r="E121">
        <f>+'Ark1'!Q4619</f>
        <v>191</v>
      </c>
      <c r="F121" s="222">
        <f>+'Ark1'!R4619</f>
        <v>4900</v>
      </c>
      <c r="H121" s="9">
        <f>+'Ark1'!S4619</f>
        <v>4900</v>
      </c>
      <c r="J121" s="96">
        <f>+'Ark1'!T4619</f>
        <v>24.140309390087697</v>
      </c>
      <c r="L121" s="96">
        <f>+'Ark1'!U4619</f>
        <v>23.155443097019237</v>
      </c>
      <c r="N121" s="9">
        <f>+'Ark1'!Y4619</f>
        <v>134.37700000000021</v>
      </c>
      <c r="P121" s="1">
        <f>+'Ark1'!W4619</f>
        <v>59.747142857142848</v>
      </c>
      <c r="R121" s="96">
        <f>+'Ark1'!AA4619</f>
        <v>28.937683566305022</v>
      </c>
      <c r="S121" s="1">
        <f>+'Ark1'!AB4619</f>
        <v>3.7814183172185674</v>
      </c>
      <c r="T121" s="9">
        <f>+'Ark1'!AC4619</f>
        <v>-11.893396999233437</v>
      </c>
      <c r="U121" s="9">
        <f t="shared" si="26"/>
        <v>25.654450261780106</v>
      </c>
      <c r="V121" s="1">
        <f>+'Ark1'!V4619</f>
        <v>15.415510204081627</v>
      </c>
      <c r="W121" s="9">
        <f>+'Ark1'!X4619</f>
        <v>145.58721560130019</v>
      </c>
      <c r="X121" s="39"/>
      <c r="Y121" s="4"/>
      <c r="Z121" s="11"/>
      <c r="AA121" s="52"/>
      <c r="AB121" s="1"/>
      <c r="AC121" s="5"/>
      <c r="AI121"/>
    </row>
    <row r="122" spans="1:35" ht="15.6">
      <c r="A122" s="39"/>
      <c r="B122">
        <f>+'Ark1'!C4620</f>
        <v>2015</v>
      </c>
      <c r="C122">
        <f>+'Ark1'!O4620</f>
        <v>8</v>
      </c>
      <c r="D122" s="48" t="str">
        <f t="shared" si="25"/>
        <v>Telemark/ Vestfold</v>
      </c>
      <c r="E122">
        <f>+'Ark1'!Q4620</f>
        <v>90</v>
      </c>
      <c r="F122" s="222">
        <f>+'Ark1'!R4620</f>
        <v>2236</v>
      </c>
      <c r="H122" s="9">
        <f>+'Ark1'!S4620</f>
        <v>2236</v>
      </c>
      <c r="J122" s="96">
        <f>+'Ark1'!T4620</f>
        <v>11.015863631884914</v>
      </c>
      <c r="L122" s="96">
        <f>+'Ark1'!U4620</f>
        <v>11.604397276941098</v>
      </c>
      <c r="N122" s="9">
        <f>+'Ark1'!Y4620</f>
        <v>147.57701252236163</v>
      </c>
      <c r="P122" s="1">
        <f>+'Ark1'!W4620</f>
        <v>58.465116279069761</v>
      </c>
      <c r="R122" s="96">
        <f>+'Ark1'!AA4620</f>
        <v>33.240909947172682</v>
      </c>
      <c r="S122" s="1">
        <f>+'Ark1'!AB4620</f>
        <v>5.1022759254819245</v>
      </c>
      <c r="T122" s="9">
        <f>+'Ark1'!AC4620</f>
        <v>-44.176725117875151</v>
      </c>
      <c r="U122" s="9">
        <f t="shared" si="26"/>
        <v>24.844444444444445</v>
      </c>
      <c r="V122" s="1">
        <f>+'Ark1'!V4620</f>
        <v>14.65339892665474</v>
      </c>
      <c r="W122" s="9">
        <f>+'Ark1'!X4620</f>
        <v>159.88842093430284</v>
      </c>
      <c r="X122" s="39"/>
      <c r="Y122" s="4"/>
      <c r="Z122" s="11"/>
      <c r="AA122" s="52"/>
      <c r="AB122" s="1"/>
      <c r="AC122" s="5"/>
      <c r="AI122"/>
    </row>
    <row r="123" spans="1:35" ht="15.6">
      <c r="A123" s="39"/>
      <c r="B123">
        <f>+'Ark1'!C4621</f>
        <v>2015</v>
      </c>
      <c r="C123">
        <f>+'Ark1'!O4621</f>
        <v>9</v>
      </c>
      <c r="D123" s="48" t="str">
        <f t="shared" si="25"/>
        <v>Agder</v>
      </c>
      <c r="E123">
        <f>+'Ark1'!Q4621</f>
        <v>12</v>
      </c>
      <c r="F123" s="222">
        <f>+'Ark1'!R4621</f>
        <v>440</v>
      </c>
      <c r="H123" s="9">
        <f>+'Ark1'!S4621</f>
        <v>440</v>
      </c>
      <c r="J123" s="96">
        <f>+'Ark1'!T4621</f>
        <v>2.1677012513548126</v>
      </c>
      <c r="L123" s="96">
        <f>+'Ark1'!U4621</f>
        <v>2.3414154231884257</v>
      </c>
      <c r="N123" s="9">
        <f>+'Ark1'!Y4621</f>
        <v>151.31909090909093</v>
      </c>
      <c r="P123" s="1">
        <f>+'Ark1'!W4621</f>
        <v>59.531818181818174</v>
      </c>
      <c r="R123" s="96">
        <f>+'Ark1'!AA4621</f>
        <v>31.963381734428808</v>
      </c>
      <c r="S123" s="1">
        <f>+'Ark1'!AB4621</f>
        <v>3.9484043225352656</v>
      </c>
      <c r="T123" s="9">
        <f>+'Ark1'!AC4621</f>
        <v>-40.982535003906008</v>
      </c>
      <c r="U123" s="9">
        <f t="shared" si="26"/>
        <v>36.666666666666664</v>
      </c>
      <c r="V123" s="1">
        <f>+'Ark1'!V4621</f>
        <v>15.275</v>
      </c>
      <c r="W123" s="9">
        <f>+'Ark1'!X4621</f>
        <v>163.94267704126861</v>
      </c>
      <c r="X123" s="39"/>
      <c r="Y123" s="4"/>
      <c r="Z123" s="11"/>
      <c r="AA123" s="52"/>
      <c r="AB123" s="11"/>
      <c r="AC123" s="5"/>
      <c r="AI123"/>
    </row>
    <row r="124" spans="1:35" ht="15.6">
      <c r="A124" s="39"/>
      <c r="B124">
        <f>+'Ark1'!C4622</f>
        <v>2015</v>
      </c>
      <c r="C124">
        <f>+'Ark1'!O4622</f>
        <v>11</v>
      </c>
      <c r="D124" s="48" t="str">
        <f t="shared" si="25"/>
        <v>Rogaland</v>
      </c>
      <c r="E124">
        <f>+'Ark1'!Q4622</f>
        <v>345</v>
      </c>
      <c r="F124" s="222">
        <f>+'Ark1'!R4622</f>
        <v>6407</v>
      </c>
      <c r="H124" s="9">
        <f>+'Ark1'!S4622</f>
        <v>6407</v>
      </c>
      <c r="J124" s="96">
        <f>+'Ark1'!T4622</f>
        <v>31.564686175977929</v>
      </c>
      <c r="L124" s="96">
        <f>+'Ark1'!U4622</f>
        <v>31.772109556202071</v>
      </c>
      <c r="N124" s="9">
        <f>+'Ark1'!Y4622</f>
        <v>141.01303262057121</v>
      </c>
      <c r="P124" s="1">
        <f>+'Ark1'!W4622</f>
        <v>59.723115342594021</v>
      </c>
      <c r="R124" s="96">
        <f>+'Ark1'!AA4622</f>
        <v>30.748477096105805</v>
      </c>
      <c r="S124" s="1">
        <f>+'Ark1'!AB4622</f>
        <v>4.1395737650652968</v>
      </c>
      <c r="T124" s="9">
        <f>+'Ark1'!AC4622</f>
        <v>-38.788117699743218</v>
      </c>
      <c r="U124" s="9">
        <f t="shared" si="26"/>
        <v>18.571014492753623</v>
      </c>
      <c r="V124" s="1">
        <f>+'Ark1'!V4622</f>
        <v>15.385515842047765</v>
      </c>
      <c r="W124" s="9">
        <f>+'Ark1'!X4622</f>
        <v>152.776850076459</v>
      </c>
      <c r="X124" s="39"/>
      <c r="Y124" s="4"/>
      <c r="Z124" s="11"/>
      <c r="AA124" s="52"/>
      <c r="AB124" s="11"/>
      <c r="AC124" s="5"/>
      <c r="AI124"/>
    </row>
    <row r="125" spans="1:35" ht="15.6">
      <c r="A125" s="39"/>
      <c r="B125">
        <f>+'Ark1'!C4623</f>
        <v>2015</v>
      </c>
      <c r="C125">
        <f>+'Ark1'!O4623</f>
        <v>14</v>
      </c>
      <c r="D125" s="48" t="str">
        <f t="shared" si="25"/>
        <v>Vestland</v>
      </c>
      <c r="E125">
        <f>+'Ark1'!Q4623</f>
        <v>67</v>
      </c>
      <c r="F125" s="222">
        <f>+'Ark1'!R4623</f>
        <v>659</v>
      </c>
      <c r="H125" s="9">
        <f>+'Ark1'!S4623</f>
        <v>659</v>
      </c>
      <c r="J125" s="96">
        <f>+'Ark1'!T4623</f>
        <v>3.2466252832791413</v>
      </c>
      <c r="L125" s="96">
        <f>+'Ark1'!U4623</f>
        <v>3.4496916263989941</v>
      </c>
      <c r="N125" s="9">
        <f>+'Ark1'!Y4623</f>
        <v>148.85477996965099</v>
      </c>
      <c r="P125" s="1">
        <f>+'Ark1'!W4623</f>
        <v>58.698027314112302</v>
      </c>
      <c r="R125" s="96">
        <f>+'Ark1'!AA4623</f>
        <v>32.746536437061685</v>
      </c>
      <c r="S125" s="1">
        <f>+'Ark1'!AB4623</f>
        <v>5.468756261372028</v>
      </c>
      <c r="T125" s="9">
        <f>+'Ark1'!AC4623</f>
        <v>-39.350480522429713</v>
      </c>
      <c r="U125" s="9">
        <f t="shared" si="26"/>
        <v>9.8358208955223887</v>
      </c>
      <c r="V125" s="1">
        <f>+'Ark1'!V4623</f>
        <v>14.764795144157812</v>
      </c>
      <c r="W125" s="9">
        <f>+'Ark1'!X4623</f>
        <v>161.27278436581915</v>
      </c>
      <c r="X125" s="39"/>
      <c r="Y125" s="4"/>
      <c r="Z125" s="11"/>
      <c r="AA125" s="52"/>
      <c r="AB125" s="11"/>
      <c r="AC125" s="5"/>
      <c r="AI125"/>
    </row>
    <row r="126" spans="1:35" ht="15.6">
      <c r="A126" s="39"/>
      <c r="B126">
        <f>+'Ark1'!C4624</f>
        <v>2015</v>
      </c>
      <c r="C126">
        <f>+'Ark1'!O4624</f>
        <v>15</v>
      </c>
      <c r="D126" s="48" t="str">
        <f t="shared" si="25"/>
        <v>Møre og Romsdal</v>
      </c>
      <c r="E126">
        <f>+'Ark1'!Q4624</f>
        <v>21</v>
      </c>
      <c r="F126" s="222">
        <f>+'Ark1'!R4624</f>
        <v>466</v>
      </c>
      <c r="H126" s="9">
        <f>+'Ark1'!S4624</f>
        <v>466</v>
      </c>
      <c r="J126" s="96">
        <f>+'Ark1'!T4624</f>
        <v>2.2957926889348705</v>
      </c>
      <c r="L126" s="96">
        <f>+'Ark1'!U4624</f>
        <v>2.3126630989308552</v>
      </c>
      <c r="N126" s="9">
        <f>+'Ark1'!Y4624</f>
        <v>141.12188841201723</v>
      </c>
      <c r="P126" s="1">
        <f>+'Ark1'!W4624</f>
        <v>59.98068669527899</v>
      </c>
      <c r="R126" s="96">
        <f>+'Ark1'!AA4624</f>
        <v>30.425841623428724</v>
      </c>
      <c r="S126" s="1">
        <f>+'Ark1'!AB4624</f>
        <v>4.0683078966793671</v>
      </c>
      <c r="T126" s="9">
        <f>+'Ark1'!AC4624</f>
        <v>-36.525094464386861</v>
      </c>
      <c r="U126" s="9">
        <f t="shared" si="26"/>
        <v>22.19047619047619</v>
      </c>
      <c r="V126" s="1">
        <f>+'Ark1'!V4624</f>
        <v>15.480686695278976</v>
      </c>
      <c r="W126" s="9">
        <f>+'Ark1'!X4624</f>
        <v>152.89478701193627</v>
      </c>
      <c r="X126" s="39"/>
      <c r="Y126" s="4"/>
      <c r="Z126" s="11"/>
      <c r="AA126" s="52"/>
      <c r="AB126" s="11"/>
      <c r="AC126" s="5"/>
      <c r="AI126"/>
    </row>
    <row r="127" spans="1:35" ht="15.6">
      <c r="A127" s="39"/>
      <c r="B127">
        <f>+'Ark1'!C4625</f>
        <v>2015</v>
      </c>
      <c r="C127">
        <f>+'Ark1'!O4625</f>
        <v>16</v>
      </c>
      <c r="D127" s="48" t="str">
        <f t="shared" si="25"/>
        <v>Trøndelag</v>
      </c>
      <c r="E127">
        <f>+'Ark1'!Q4625</f>
        <v>152</v>
      </c>
      <c r="F127" s="222">
        <f>+'Ark1'!R4625</f>
        <v>1158</v>
      </c>
      <c r="H127" s="9">
        <f>+'Ark1'!S4625</f>
        <v>1153</v>
      </c>
      <c r="J127" s="96">
        <f>+'Ark1'!T4625</f>
        <v>5.704995566065624</v>
      </c>
      <c r="L127" s="96">
        <f>+'Ark1'!U4625</f>
        <v>4.9641190264637407</v>
      </c>
      <c r="N127" s="9">
        <f>+'Ark1'!Y4625</f>
        <v>121.89939550949916</v>
      </c>
      <c r="P127" s="1">
        <f>+'Ark1'!W4625</f>
        <v>59.506504770164803</v>
      </c>
      <c r="R127" s="96">
        <f>+'Ark1'!AA4625</f>
        <v>20.912389111361023</v>
      </c>
      <c r="S127" s="1">
        <f>+'Ark1'!AB4625</f>
        <v>3.5989544128485491</v>
      </c>
      <c r="T127" s="9">
        <f>+'Ark1'!AC4625</f>
        <v>-30.249118678713991</v>
      </c>
      <c r="U127" s="9">
        <f t="shared" si="26"/>
        <v>7.6184210526315788</v>
      </c>
      <c r="V127" s="1">
        <f>+'Ark1'!V4625</f>
        <v>15.273747841105351</v>
      </c>
      <c r="W127" s="9">
        <f>+'Ark1'!X4625</f>
        <v>132.58859654539452</v>
      </c>
      <c r="X127" s="39"/>
      <c r="Y127" s="4"/>
      <c r="Z127" s="11"/>
      <c r="AA127" s="52"/>
      <c r="AB127" s="5"/>
      <c r="AC127" s="5"/>
      <c r="AI127"/>
    </row>
    <row r="128" spans="1:35" ht="15.6">
      <c r="A128" s="39"/>
      <c r="B128">
        <f>+'Ark1'!C4626</f>
        <v>2015</v>
      </c>
      <c r="C128">
        <f>+'Ark1'!O4626</f>
        <v>18</v>
      </c>
      <c r="D128" s="48" t="str">
        <f t="shared" si="25"/>
        <v>Nordland</v>
      </c>
      <c r="E128">
        <f>+'Ark1'!Q4626</f>
        <v>67</v>
      </c>
      <c r="F128" s="222">
        <f>+'Ark1'!R4626</f>
        <v>1806</v>
      </c>
      <c r="H128" s="9">
        <f>+'Ark1'!S4626</f>
        <v>1806</v>
      </c>
      <c r="J128" s="96">
        <f>+'Ark1'!T4626</f>
        <v>8.8974283180608893</v>
      </c>
      <c r="L128" s="96">
        <f>+'Ark1'!U4626</f>
        <v>8.8329770591197025</v>
      </c>
      <c r="N128" s="9">
        <f>+'Ark1'!Y4626</f>
        <v>139.07763012181599</v>
      </c>
      <c r="P128" s="1">
        <f>+'Ark1'!W4626</f>
        <v>59.508305647840537</v>
      </c>
      <c r="R128" s="96">
        <f>+'Ark1'!AA4626</f>
        <v>30.393176729751993</v>
      </c>
      <c r="S128" s="1">
        <f>+'Ark1'!AB4626</f>
        <v>4.5430983650877916</v>
      </c>
      <c r="T128" s="9">
        <f>+'Ark1'!AC4626</f>
        <v>-44.451061117810511</v>
      </c>
      <c r="U128" s="9">
        <f t="shared" si="26"/>
        <v>26.955223880597014</v>
      </c>
      <c r="V128" s="1">
        <f>+'Ark1'!V4626</f>
        <v>15.235880398671098</v>
      </c>
      <c r="W128" s="9">
        <f>+'Ark1'!X4626</f>
        <v>150.6799892977422</v>
      </c>
      <c r="X128" s="39"/>
      <c r="Y128" s="4"/>
      <c r="Z128" s="11"/>
      <c r="AA128" s="52"/>
      <c r="AB128" s="5"/>
      <c r="AC128" s="5"/>
      <c r="AI128"/>
    </row>
    <row r="129" spans="1:35" ht="15.6">
      <c r="A129" s="39"/>
      <c r="B129">
        <f>+'Ark1'!C4627</f>
        <v>2015</v>
      </c>
      <c r="C129">
        <f>+'Ark1'!O4627</f>
        <v>54</v>
      </c>
      <c r="D129" s="48" t="str">
        <f t="shared" si="25"/>
        <v>Troms og Finnmark</v>
      </c>
      <c r="E129">
        <f>+'Ark1'!Q4627</f>
        <v>16</v>
      </c>
      <c r="F129" s="222">
        <f>+'Ark1'!R4627</f>
        <v>128</v>
      </c>
      <c r="H129" s="9">
        <f>+'Ark1'!S4627</f>
        <v>128</v>
      </c>
      <c r="J129" s="96">
        <f>+'Ark1'!T4627</f>
        <v>0.63060400039412734</v>
      </c>
      <c r="L129" s="96">
        <f>+'Ark1'!U4627</f>
        <v>0.69297813803521047</v>
      </c>
      <c r="N129" s="9">
        <f>+'Ark1'!Y4627</f>
        <v>153.94921875000003</v>
      </c>
      <c r="P129" s="1">
        <f>+'Ark1'!W4627</f>
        <v>58.1171875</v>
      </c>
      <c r="R129" s="96">
        <f>+'Ark1'!AA4627</f>
        <v>33.340065977583734</v>
      </c>
      <c r="S129" s="1">
        <f>+'Ark1'!AB4627</f>
        <v>4.8583386656185006</v>
      </c>
      <c r="T129" s="9">
        <f>+'Ark1'!AC4627</f>
        <v>-50.171653337443821</v>
      </c>
      <c r="U129" s="9">
        <f t="shared" si="26"/>
        <v>8</v>
      </c>
      <c r="V129" s="1">
        <f>+'Ark1'!V4627</f>
        <v>14.515625</v>
      </c>
      <c r="W129" s="9">
        <f>+'Ark1'!X4627</f>
        <v>166.79221966413863</v>
      </c>
      <c r="X129" s="39"/>
      <c r="Y129" s="4"/>
      <c r="Z129" s="11"/>
      <c r="AA129" s="52"/>
      <c r="AB129" s="5"/>
      <c r="AC129" s="5"/>
      <c r="AI129"/>
    </row>
    <row r="130" spans="1:35" ht="15.6">
      <c r="A130" s="39"/>
      <c r="B130">
        <f>+'Ark1'!C4628</f>
        <v>2014</v>
      </c>
      <c r="C130">
        <f>+'Ark1'!O4628</f>
        <v>1</v>
      </c>
      <c r="D130" s="48" t="str">
        <f t="shared" si="25"/>
        <v>Viken</v>
      </c>
      <c r="E130">
        <f>+'Ark1'!Q4628</f>
        <v>132</v>
      </c>
      <c r="F130" s="222">
        <f>+'Ark1'!R4628</f>
        <v>2854</v>
      </c>
      <c r="H130" s="9">
        <f>+'Ark1'!S4628</f>
        <v>2853</v>
      </c>
      <c r="J130" s="96">
        <f>+'Ark1'!T4628</f>
        <v>14.35252703042495</v>
      </c>
      <c r="L130" s="96">
        <f>+'Ark1'!U4628</f>
        <v>14.959385824396373</v>
      </c>
      <c r="N130" s="9">
        <f>+'Ark1'!Y4628</f>
        <v>149.25784863349685</v>
      </c>
      <c r="P130" s="1">
        <f>+'Ark1'!W4628</f>
        <v>59.790045566070802</v>
      </c>
      <c r="R130" s="96">
        <f>+'Ark1'!AA4628</f>
        <v>32.922680267530673</v>
      </c>
      <c r="S130" s="1">
        <f>+'Ark1'!AB4628</f>
        <v>3.946151621037993</v>
      </c>
      <c r="T130" s="9">
        <f>+'Ark1'!AC4628</f>
        <v>-40.296803019859993</v>
      </c>
      <c r="U130" s="9">
        <f t="shared" si="26"/>
        <v>21.621212121212121</v>
      </c>
      <c r="V130" s="1">
        <f>+'Ark1'!V4628</f>
        <v>15.953398738612476</v>
      </c>
      <c r="W130" s="9">
        <f>+'Ark1'!X4628</f>
        <v>161.78764137843066</v>
      </c>
      <c r="X130" s="39"/>
      <c r="Y130" s="4"/>
      <c r="Z130" s="11"/>
      <c r="AA130" s="52"/>
      <c r="AB130" s="5"/>
      <c r="AC130" s="5"/>
      <c r="AI130"/>
    </row>
    <row r="131" spans="1:35" ht="15.6">
      <c r="A131" s="39"/>
      <c r="B131">
        <f>+'Ark1'!C4629</f>
        <v>2014</v>
      </c>
      <c r="C131">
        <f>+'Ark1'!O4629</f>
        <v>4</v>
      </c>
      <c r="D131" s="48" t="str">
        <f t="shared" si="25"/>
        <v>Innlandet</v>
      </c>
      <c r="E131">
        <f>+'Ark1'!Q4629</f>
        <v>179</v>
      </c>
      <c r="F131" s="222">
        <f>+'Ark1'!R4629</f>
        <v>4469</v>
      </c>
      <c r="H131" s="9">
        <f>+'Ark1'!S4629</f>
        <v>4468</v>
      </c>
      <c r="J131" s="96">
        <f>+'Ark1'!T4629</f>
        <v>22.474226804123713</v>
      </c>
      <c r="L131" s="96">
        <f>+'Ark1'!U4629</f>
        <v>21.486885662417265</v>
      </c>
      <c r="N131" s="9">
        <f>+'Ark1'!Y4629</f>
        <v>136.91168046542856</v>
      </c>
      <c r="P131" s="1">
        <f>+'Ark1'!W4629</f>
        <v>59.805729632945358</v>
      </c>
      <c r="R131" s="96">
        <f>+'Ark1'!AA4629</f>
        <v>30.901731381776809</v>
      </c>
      <c r="S131" s="1">
        <f>+'Ark1'!AB4629</f>
        <v>4.0158976081616435</v>
      </c>
      <c r="T131" s="9">
        <f>+'Ark1'!AC4629</f>
        <v>-27.862745667027781</v>
      </c>
      <c r="U131" s="9">
        <f t="shared" si="26"/>
        <v>24.966480446927374</v>
      </c>
      <c r="V131" s="1">
        <f>+'Ark1'!V4629</f>
        <v>16.550011188185277</v>
      </c>
      <c r="W131" s="9">
        <f>+'Ark1'!X4629</f>
        <v>148.37456153344317</v>
      </c>
      <c r="X131" s="39"/>
      <c r="Y131" s="4"/>
      <c r="Z131" s="11"/>
      <c r="AA131" s="52"/>
      <c r="AB131" s="5"/>
      <c r="AC131" s="5"/>
      <c r="AI131"/>
    </row>
    <row r="132" spans="1:35" ht="15.6">
      <c r="A132" s="39"/>
      <c r="B132" s="47">
        <f>+'Ark1'!C4630</f>
        <v>2014</v>
      </c>
      <c r="C132" s="47">
        <f>+'Ark1'!O4630</f>
        <v>8</v>
      </c>
      <c r="D132" s="48" t="str">
        <f t="shared" si="25"/>
        <v>Telemark/ Vestfold</v>
      </c>
      <c r="E132" s="47">
        <f>+'Ark1'!Q4630</f>
        <v>90</v>
      </c>
      <c r="F132" s="263">
        <f>+'Ark1'!R4630</f>
        <v>2386</v>
      </c>
      <c r="G132" s="263"/>
      <c r="H132" s="65">
        <f>+'Ark1'!S4630</f>
        <v>2384</v>
      </c>
      <c r="I132" s="263"/>
      <c r="J132" s="101">
        <f>+'Ark1'!T4630</f>
        <v>11.99899421674629</v>
      </c>
      <c r="K132" s="47"/>
      <c r="L132" s="101">
        <f>+'Ark1'!U4630</f>
        <v>12.523458876358401</v>
      </c>
      <c r="M132" s="101"/>
      <c r="N132" s="65">
        <f>+'Ark1'!Y4630</f>
        <v>149.46215423302598</v>
      </c>
      <c r="O132" s="47"/>
      <c r="P132" s="49">
        <f>+'Ark1'!W4630</f>
        <v>57.807466442953022</v>
      </c>
      <c r="Q132" s="47"/>
      <c r="R132" s="101">
        <f>+'Ark1'!AA4630</f>
        <v>34.18689957201665</v>
      </c>
      <c r="S132" s="49">
        <f>+'Ark1'!AB4630</f>
        <v>5.2549364414717106</v>
      </c>
      <c r="T132" s="65">
        <f>+'Ark1'!AC4630</f>
        <v>-45.364666740489376</v>
      </c>
      <c r="U132" s="65">
        <f t="shared" si="26"/>
        <v>26.511111111111113</v>
      </c>
      <c r="V132" s="49">
        <f>+'Ark1'!V4630</f>
        <v>14.48952221290863</v>
      </c>
      <c r="W132" s="65">
        <f>+'Ark1'!X4630</f>
        <v>162.05946751500028</v>
      </c>
      <c r="X132" s="39"/>
      <c r="Y132" s="4"/>
      <c r="Z132" s="11"/>
      <c r="AA132" s="52"/>
      <c r="AB132" s="5"/>
      <c r="AC132" s="5"/>
      <c r="AI132"/>
    </row>
    <row r="133" spans="1:35" ht="15.6">
      <c r="A133" s="39"/>
      <c r="B133" s="47">
        <f>+'Ark1'!C4631</f>
        <v>2014</v>
      </c>
      <c r="C133" s="47">
        <f>+'Ark1'!O4631</f>
        <v>9</v>
      </c>
      <c r="D133" s="48" t="str">
        <f t="shared" si="25"/>
        <v>Agder</v>
      </c>
      <c r="E133" s="47">
        <f>+'Ark1'!Q4631</f>
        <v>15</v>
      </c>
      <c r="F133" s="263">
        <f>+'Ark1'!R4631</f>
        <v>341</v>
      </c>
      <c r="G133" s="263"/>
      <c r="H133" s="65">
        <f>+'Ark1'!S4631</f>
        <v>340</v>
      </c>
      <c r="I133" s="263"/>
      <c r="J133" s="101">
        <f>+'Ark1'!T4631</f>
        <v>1.7148604475735476</v>
      </c>
      <c r="K133" s="47"/>
      <c r="L133" s="101">
        <f>+'Ark1'!U4631</f>
        <v>1.7419750985877684</v>
      </c>
      <c r="M133" s="101"/>
      <c r="N133" s="65">
        <f>+'Ark1'!Y4631</f>
        <v>145.46715542521997</v>
      </c>
      <c r="O133" s="47"/>
      <c r="P133" s="49">
        <f>+'Ark1'!W4631</f>
        <v>60.085294117647059</v>
      </c>
      <c r="Q133" s="47"/>
      <c r="R133" s="101">
        <f>+'Ark1'!AA4631</f>
        <v>33.953982764739422</v>
      </c>
      <c r="S133" s="49">
        <f>+'Ark1'!AB4631</f>
        <v>4.3047601800346467</v>
      </c>
      <c r="T133" s="65">
        <f>+'Ark1'!AC4631</f>
        <v>-52.407487115742406</v>
      </c>
      <c r="U133" s="65">
        <f t="shared" si="26"/>
        <v>22.733333333333334</v>
      </c>
      <c r="V133" s="49">
        <f>+'Ark1'!V4631</f>
        <v>18.888563049853367</v>
      </c>
      <c r="W133" s="65">
        <f>+'Ark1'!X4631</f>
        <v>157.92408409400684</v>
      </c>
      <c r="X133" s="39"/>
      <c r="Y133" s="4"/>
      <c r="Z133" s="11"/>
      <c r="AA133" s="52"/>
      <c r="AB133" s="5"/>
      <c r="AC133" s="5"/>
      <c r="AI133"/>
    </row>
    <row r="134" spans="1:35" ht="15.6">
      <c r="A134" s="39"/>
      <c r="B134" s="47">
        <f>+'Ark1'!C4632</f>
        <v>2014</v>
      </c>
      <c r="C134" s="47">
        <f>+'Ark1'!O4632</f>
        <v>11</v>
      </c>
      <c r="D134" s="48" t="str">
        <f t="shared" si="25"/>
        <v>Rogaland</v>
      </c>
      <c r="E134" s="47">
        <f>+'Ark1'!Q4632</f>
        <v>297</v>
      </c>
      <c r="F134" s="263">
        <f>+'Ark1'!R4632</f>
        <v>6512</v>
      </c>
      <c r="G134" s="263"/>
      <c r="H134" s="65">
        <f>+'Ark1'!S4632</f>
        <v>6505</v>
      </c>
      <c r="I134" s="263"/>
      <c r="J134" s="101">
        <f>+'Ark1'!T4632</f>
        <v>32.748302740759371</v>
      </c>
      <c r="K134" s="47"/>
      <c r="L134" s="101">
        <f>+'Ark1'!U4632</f>
        <v>32.88322632177151</v>
      </c>
      <c r="M134" s="101"/>
      <c r="N134" s="65">
        <f>+'Ark1'!Y4632</f>
        <v>143.7928900491406</v>
      </c>
      <c r="O134" s="47"/>
      <c r="P134" s="49">
        <f>+'Ark1'!W4632</f>
        <v>59.544504227517287</v>
      </c>
      <c r="Q134" s="47"/>
      <c r="R134" s="101">
        <f>+'Ark1'!AA4632</f>
        <v>30.029944332592589</v>
      </c>
      <c r="S134" s="49">
        <f>+'Ark1'!AB4632</f>
        <v>4.1779290153385613</v>
      </c>
      <c r="T134" s="65">
        <f>+'Ark1'!AC4632</f>
        <v>-44.987562331453049</v>
      </c>
      <c r="U134" s="65">
        <f t="shared" si="26"/>
        <v>21.925925925925927</v>
      </c>
      <c r="V134" s="49">
        <f>+'Ark1'!V4632</f>
        <v>16.305589680589677</v>
      </c>
      <c r="W134" s="65">
        <f>+'Ark1'!X4632</f>
        <v>155.92121287543799</v>
      </c>
      <c r="X134" s="39"/>
      <c r="Y134" s="4"/>
      <c r="Z134" s="11"/>
      <c r="AA134" s="52"/>
      <c r="AB134" s="5"/>
      <c r="AC134" s="5"/>
      <c r="AI134"/>
    </row>
    <row r="135" spans="1:35" ht="15.6">
      <c r="A135" s="39"/>
      <c r="B135" s="47">
        <f>+'Ark1'!C4633</f>
        <v>2014</v>
      </c>
      <c r="C135" s="47">
        <f>+'Ark1'!O4633</f>
        <v>14</v>
      </c>
      <c r="D135" s="48" t="str">
        <f t="shared" si="25"/>
        <v>Vestland</v>
      </c>
      <c r="E135" s="47">
        <f>+'Ark1'!Q4633</f>
        <v>61</v>
      </c>
      <c r="F135" s="263">
        <f>+'Ark1'!R4633</f>
        <v>634</v>
      </c>
      <c r="G135" s="263"/>
      <c r="H135" s="65">
        <f>+'Ark1'!S4633</f>
        <v>633</v>
      </c>
      <c r="I135" s="263"/>
      <c r="J135" s="101">
        <f>+'Ark1'!T4633</f>
        <v>3.1883329142569781</v>
      </c>
      <c r="K135" s="47"/>
      <c r="L135" s="101">
        <f>+'Ark1'!U4633</f>
        <v>3.2455626065484471</v>
      </c>
      <c r="M135" s="101"/>
      <c r="N135" s="65">
        <f>+'Ark1'!Y4633</f>
        <v>145.77334384858048</v>
      </c>
      <c r="O135" s="47"/>
      <c r="P135" s="49">
        <f>+'Ark1'!W4633</f>
        <v>58.709320695102697</v>
      </c>
      <c r="Q135" s="47"/>
      <c r="R135" s="101">
        <f>+'Ark1'!AA4633</f>
        <v>30.478915138146803</v>
      </c>
      <c r="S135" s="49">
        <f>+'Ark1'!AB4633</f>
        <v>6.0696998226147478</v>
      </c>
      <c r="T135" s="65">
        <f>+'Ark1'!AC4633</f>
        <v>-44.638516270779242</v>
      </c>
      <c r="U135" s="65">
        <f t="shared" si="26"/>
        <v>10.39344262295082</v>
      </c>
      <c r="V135" s="49">
        <f>+'Ark1'!V4633</f>
        <v>15.304416403785497</v>
      </c>
      <c r="W135" s="65">
        <f>+'Ark1'!X4633</f>
        <v>158.09013264249413</v>
      </c>
      <c r="X135" s="39"/>
      <c r="Y135" s="4"/>
      <c r="Z135" s="5"/>
      <c r="AA135" s="52"/>
      <c r="AI135"/>
    </row>
    <row r="136" spans="1:35">
      <c r="A136" s="39"/>
      <c r="B136" s="47">
        <f>+'Ark1'!C4634</f>
        <v>2014</v>
      </c>
      <c r="C136" s="47">
        <f>+'Ark1'!O4634</f>
        <v>15</v>
      </c>
      <c r="D136" s="48" t="str">
        <f t="shared" si="25"/>
        <v>Møre og Romsdal</v>
      </c>
      <c r="E136" s="47">
        <f>+'Ark1'!Q4634</f>
        <v>13</v>
      </c>
      <c r="F136" s="263">
        <f>+'Ark1'!R4634</f>
        <v>399</v>
      </c>
      <c r="G136" s="263"/>
      <c r="H136" s="65">
        <f>+'Ark1'!S4634</f>
        <v>396</v>
      </c>
      <c r="I136" s="263"/>
      <c r="J136" s="101">
        <f>+'Ark1'!T4634</f>
        <v>2.0065375911491077</v>
      </c>
      <c r="K136" s="47"/>
      <c r="L136" s="101">
        <f>+'Ark1'!U4634</f>
        <v>2.0161016888143437</v>
      </c>
      <c r="M136" s="101"/>
      <c r="N136" s="65">
        <f>+'Ark1'!Y4634</f>
        <v>143.88546365914783</v>
      </c>
      <c r="O136" s="47"/>
      <c r="P136" s="49">
        <f>+'Ark1'!W4634</f>
        <v>60.404040404040423</v>
      </c>
      <c r="Q136" s="47"/>
      <c r="R136" s="101">
        <f>+'Ark1'!AA4634</f>
        <v>28.848810542107785</v>
      </c>
      <c r="S136" s="49">
        <f>+'Ark1'!AB4634</f>
        <v>4.125356897738838</v>
      </c>
      <c r="T136" s="65">
        <f>+'Ark1'!AC4634</f>
        <v>-36.336486636610069</v>
      </c>
      <c r="U136" s="65">
        <f t="shared" si="26"/>
        <v>30.692307692307693</v>
      </c>
      <c r="V136" s="49">
        <f>+'Ark1'!V4634</f>
        <v>16.270676691729317</v>
      </c>
      <c r="W136" s="65">
        <f>+'Ark1'!X4634</f>
        <v>156.96635956087411</v>
      </c>
      <c r="X136" s="39"/>
      <c r="Y136" s="11"/>
      <c r="Z136" s="11"/>
      <c r="AA136" s="52"/>
      <c r="AI136"/>
    </row>
    <row r="137" spans="1:35">
      <c r="A137" s="39"/>
      <c r="B137" s="47">
        <f>+'Ark1'!C4635</f>
        <v>2014</v>
      </c>
      <c r="C137" s="47">
        <f>+'Ark1'!O4635</f>
        <v>16</v>
      </c>
      <c r="D137" s="48" t="str">
        <f t="shared" si="25"/>
        <v>Trøndelag</v>
      </c>
      <c r="E137" s="47">
        <f>+'Ark1'!Q4635</f>
        <v>115</v>
      </c>
      <c r="F137" s="263">
        <f>+'Ark1'!R4635</f>
        <v>388</v>
      </c>
      <c r="G137" s="263"/>
      <c r="H137" s="65">
        <f>+'Ark1'!S4635</f>
        <v>368</v>
      </c>
      <c r="I137" s="263"/>
      <c r="J137" s="101">
        <f>+'Ark1'!T4635</f>
        <v>1.9512195121951219</v>
      </c>
      <c r="K137" s="47"/>
      <c r="L137" s="101">
        <f>+'Ark1'!U4635</f>
        <v>1.5531276541088501</v>
      </c>
      <c r="M137" s="101"/>
      <c r="N137" s="65">
        <f>+'Ark1'!Y4635</f>
        <v>113.98634020618556</v>
      </c>
      <c r="O137" s="47"/>
      <c r="P137" s="49">
        <f>+'Ark1'!W4635</f>
        <v>59.668478260869549</v>
      </c>
      <c r="Q137" s="47"/>
      <c r="R137" s="101">
        <f>+'Ark1'!AA4635</f>
        <v>17.87663648825307</v>
      </c>
      <c r="S137" s="49">
        <f>+'Ark1'!AB4635</f>
        <v>3.6473465443723634</v>
      </c>
      <c r="T137" s="65">
        <f>+'Ark1'!AC4635</f>
        <v>-26.595273492480793</v>
      </c>
      <c r="U137" s="65">
        <f t="shared" si="26"/>
        <v>3.3739130434782609</v>
      </c>
      <c r="V137" s="49">
        <f>+'Ark1'!V4635</f>
        <v>15.672680412371131</v>
      </c>
      <c r="W137" s="65">
        <f>+'Ark1'!X4635</f>
        <v>130.28755403156455</v>
      </c>
      <c r="X137" s="39"/>
      <c r="Y137" s="11"/>
      <c r="Z137" s="11"/>
      <c r="AA137" s="52"/>
      <c r="AI137"/>
    </row>
    <row r="138" spans="1:35" ht="15.6">
      <c r="A138" s="39"/>
      <c r="B138" s="47">
        <f>+'Ark1'!C4636</f>
        <v>2014</v>
      </c>
      <c r="C138" s="47">
        <f>+'Ark1'!O4636</f>
        <v>18</v>
      </c>
      <c r="D138" s="48" t="str">
        <f t="shared" si="25"/>
        <v>Nordland</v>
      </c>
      <c r="E138" s="47">
        <f>+'Ark1'!Q4636</f>
        <v>62</v>
      </c>
      <c r="F138" s="263">
        <f>+'Ark1'!R4636</f>
        <v>1745</v>
      </c>
      <c r="G138" s="263"/>
      <c r="H138" s="65">
        <f>+'Ark1'!S4636</f>
        <v>1742</v>
      </c>
      <c r="I138" s="263"/>
      <c r="J138" s="101">
        <f>+'Ark1'!T4636</f>
        <v>8.7754588886095028</v>
      </c>
      <c r="K138" s="47"/>
      <c r="L138" s="101">
        <f>+'Ark1'!U4636</f>
        <v>8.7249268196837768</v>
      </c>
      <c r="M138" s="101"/>
      <c r="N138" s="65">
        <f>+'Ark1'!Y4636</f>
        <v>142.3782808022919</v>
      </c>
      <c r="O138" s="47"/>
      <c r="P138" s="49">
        <f>+'Ark1'!W4636</f>
        <v>59.604477611940304</v>
      </c>
      <c r="Q138" s="47"/>
      <c r="R138" s="101">
        <f>+'Ark1'!AA4636</f>
        <v>31.498444458146977</v>
      </c>
      <c r="S138" s="49">
        <f>+'Ark1'!AB4636</f>
        <v>4.4393143078516308</v>
      </c>
      <c r="T138" s="65">
        <f>+'Ark1'!AC4636</f>
        <v>-53.18083800978156</v>
      </c>
      <c r="U138" s="65">
        <f t="shared" si="26"/>
        <v>28.14516129032258</v>
      </c>
      <c r="V138" s="49">
        <f>+'Ark1'!V4636</f>
        <v>17.490544412607445</v>
      </c>
      <c r="W138" s="65">
        <f>+'Ark1'!X4636</f>
        <v>154.51427542553068</v>
      </c>
      <c r="X138" s="39"/>
      <c r="Y138" s="11"/>
      <c r="Z138" s="11"/>
      <c r="AA138" s="52"/>
      <c r="AC138" s="5"/>
      <c r="AI138"/>
    </row>
    <row r="139" spans="1:35" ht="15.6">
      <c r="A139" s="39"/>
      <c r="B139" s="47">
        <f>+'Ark1'!C4637</f>
        <v>2014</v>
      </c>
      <c r="C139" s="47">
        <f>+'Ark1'!O4637</f>
        <v>54</v>
      </c>
      <c r="D139" s="48" t="str">
        <f t="shared" si="25"/>
        <v>Troms og Finnmark</v>
      </c>
      <c r="E139" s="47">
        <f>+'Ark1'!Q4637</f>
        <v>13</v>
      </c>
      <c r="F139" s="263">
        <f>+'Ark1'!R4637</f>
        <v>157</v>
      </c>
      <c r="G139" s="263"/>
      <c r="H139" s="65">
        <f>+'Ark1'!S4637</f>
        <v>157</v>
      </c>
      <c r="I139" s="263"/>
      <c r="J139" s="101">
        <f>+'Ark1'!T4637</f>
        <v>0.78953985416142813</v>
      </c>
      <c r="K139" s="47"/>
      <c r="L139" s="101">
        <f>+'Ark1'!U4637</f>
        <v>0.86534944731324481</v>
      </c>
      <c r="M139" s="101"/>
      <c r="N139" s="65">
        <f>+'Ark1'!Y4637</f>
        <v>156.95286624203831</v>
      </c>
      <c r="O139" s="47"/>
      <c r="P139" s="49">
        <f>+'Ark1'!W4637</f>
        <v>57.382165605095523</v>
      </c>
      <c r="Q139" s="47"/>
      <c r="R139" s="101">
        <f>+'Ark1'!AA4637</f>
        <v>34.767571391269826</v>
      </c>
      <c r="S139" s="49">
        <f>+'Ark1'!AB4637</f>
        <v>4.9048721804276276</v>
      </c>
      <c r="T139" s="65">
        <f>+'Ark1'!AC4637</f>
        <v>-45.330152188890686</v>
      </c>
      <c r="U139" s="65">
        <f t="shared" si="26"/>
        <v>12.076923076923077</v>
      </c>
      <c r="V139" s="49">
        <f>+'Ark1'!V4637</f>
        <v>15.254777070063691</v>
      </c>
      <c r="W139" s="65">
        <f>+'Ark1'!X4637</f>
        <v>170.04644229906643</v>
      </c>
      <c r="X139" s="39"/>
      <c r="Y139" s="5"/>
      <c r="Z139" s="5"/>
      <c r="AA139" s="52"/>
      <c r="AC139" s="5"/>
      <c r="AI139"/>
    </row>
    <row r="140" spans="1:35" ht="15.6">
      <c r="A140" s="39"/>
      <c r="B140" s="47">
        <f>+'Ark1'!C4638</f>
        <v>2013</v>
      </c>
      <c r="C140" s="47">
        <f>+'Ark1'!O4638</f>
        <v>1</v>
      </c>
      <c r="D140" s="48" t="str">
        <f t="shared" si="25"/>
        <v>Viken</v>
      </c>
      <c r="E140" s="47">
        <f>+'Ark1'!Q4638</f>
        <v>119</v>
      </c>
      <c r="F140" s="263">
        <f>+'Ark1'!R4638</f>
        <v>2075</v>
      </c>
      <c r="G140" s="263"/>
      <c r="H140" s="65">
        <f>+'Ark1'!S4638</f>
        <v>2071</v>
      </c>
      <c r="I140" s="263"/>
      <c r="J140" s="101">
        <f>+'Ark1'!T4638</f>
        <v>10.64211714021951</v>
      </c>
      <c r="K140" s="47"/>
      <c r="L140" s="101">
        <f>+'Ark1'!U4638</f>
        <v>11.477521042080111</v>
      </c>
      <c r="M140" s="101"/>
      <c r="N140" s="65">
        <f>+'Ark1'!Y4638</f>
        <v>154.35855421686765</v>
      </c>
      <c r="O140" s="47"/>
      <c r="P140" s="49">
        <f>+'Ark1'!W4638</f>
        <v>59.403669724770637</v>
      </c>
      <c r="Q140" s="47"/>
      <c r="R140" s="101">
        <f>+'Ark1'!AA4638</f>
        <v>33.446132630927544</v>
      </c>
      <c r="S140" s="49">
        <f>+'Ark1'!AB4638</f>
        <v>3.9732648372551607</v>
      </c>
      <c r="T140" s="65">
        <f>+'Ark1'!AC4638</f>
        <v>-40.925611824983747</v>
      </c>
      <c r="U140" s="65">
        <f t="shared" si="26"/>
        <v>17.436974789915965</v>
      </c>
      <c r="V140" s="49">
        <f>+'Ark1'!V4638</f>
        <v>16.01301204819277</v>
      </c>
      <c r="W140" s="65">
        <f>+'Ark1'!X4638</f>
        <v>167.50977039251251</v>
      </c>
      <c r="X140" s="39"/>
      <c r="Y140" s="5"/>
      <c r="Z140" s="5"/>
      <c r="AA140" s="52"/>
      <c r="AI140"/>
    </row>
    <row r="141" spans="1:35">
      <c r="A141" s="39"/>
      <c r="B141" s="47">
        <f>+'Ark1'!C4639</f>
        <v>2013</v>
      </c>
      <c r="C141" s="47">
        <f>+'Ark1'!O4639</f>
        <v>4</v>
      </c>
      <c r="D141" s="48" t="str">
        <f t="shared" si="25"/>
        <v>Innlandet</v>
      </c>
      <c r="E141" s="47">
        <f>+'Ark1'!Q4639</f>
        <v>170</v>
      </c>
      <c r="F141" s="263">
        <f>+'Ark1'!R4639</f>
        <v>4481</v>
      </c>
      <c r="G141" s="263"/>
      <c r="H141" s="65">
        <f>+'Ark1'!S4639</f>
        <v>4480</v>
      </c>
      <c r="I141" s="263"/>
      <c r="J141" s="101">
        <f>+'Ark1'!T4639</f>
        <v>22.981844291722219</v>
      </c>
      <c r="K141" s="47"/>
      <c r="L141" s="101">
        <f>+'Ark1'!U4639</f>
        <v>22.182410918129921</v>
      </c>
      <c r="M141" s="101"/>
      <c r="N141" s="65">
        <f>+'Ark1'!Y4639</f>
        <v>138.14478910957359</v>
      </c>
      <c r="O141" s="47"/>
      <c r="P141" s="49">
        <f>+'Ark1'!W4639</f>
        <v>59.833705357142847</v>
      </c>
      <c r="Q141" s="47"/>
      <c r="R141" s="101">
        <f>+'Ark1'!AA4639</f>
        <v>31.562299639568757</v>
      </c>
      <c r="S141" s="49">
        <f>+'Ark1'!AB4639</f>
        <v>4.0444823109003565</v>
      </c>
      <c r="T141" s="65">
        <f>+'Ark1'!AC4639</f>
        <v>-31.093803139270872</v>
      </c>
      <c r="U141" s="65">
        <f t="shared" si="26"/>
        <v>26.358823529411765</v>
      </c>
      <c r="V141" s="49">
        <f>+'Ark1'!V4639</f>
        <v>16.312207096630221</v>
      </c>
      <c r="W141" s="65">
        <f>+'Ark1'!X4639</f>
        <v>149.70414387169339</v>
      </c>
      <c r="X141" s="39"/>
      <c r="Y141" s="11"/>
      <c r="Z141" s="11"/>
      <c r="AA141" s="52"/>
      <c r="AI141"/>
    </row>
    <row r="142" spans="1:35">
      <c r="A142" s="39"/>
      <c r="B142" s="47">
        <f>+'Ark1'!C4640</f>
        <v>2013</v>
      </c>
      <c r="C142" s="47">
        <f>+'Ark1'!O4640</f>
        <v>8</v>
      </c>
      <c r="D142" s="48" t="str">
        <f t="shared" si="25"/>
        <v>Telemark/ Vestfold</v>
      </c>
      <c r="E142" s="47">
        <f>+'Ark1'!Q4640</f>
        <v>87</v>
      </c>
      <c r="F142" s="263">
        <f>+'Ark1'!R4640</f>
        <v>2197</v>
      </c>
      <c r="G142" s="263"/>
      <c r="H142" s="65">
        <f>+'Ark1'!S4640</f>
        <v>2189</v>
      </c>
      <c r="I142" s="263"/>
      <c r="J142" s="101">
        <f>+'Ark1'!T4640</f>
        <v>11.2678223407529</v>
      </c>
      <c r="K142" s="47"/>
      <c r="L142" s="101">
        <f>+'Ark1'!U4640</f>
        <v>11.890002853201036</v>
      </c>
      <c r="M142" s="101"/>
      <c r="N142" s="65">
        <f>+'Ark1'!Y4640</f>
        <v>151.02630860263972</v>
      </c>
      <c r="O142" s="47"/>
      <c r="P142" s="49">
        <f>+'Ark1'!W4640</f>
        <v>57.843307446322513</v>
      </c>
      <c r="Q142" s="47"/>
      <c r="R142" s="101">
        <f>+'Ark1'!AA4640</f>
        <v>35.133747745846399</v>
      </c>
      <c r="S142" s="49">
        <f>+'Ark1'!AB4640</f>
        <v>4.9445187917804638</v>
      </c>
      <c r="T142" s="65">
        <f>+'Ark1'!AC4640</f>
        <v>-46.282053276785881</v>
      </c>
      <c r="U142" s="65">
        <f t="shared" si="26"/>
        <v>25.25287356321839</v>
      </c>
      <c r="V142" s="49">
        <f>+'Ark1'!V4640</f>
        <v>14.819754210286757</v>
      </c>
      <c r="W142" s="65">
        <f>+'Ark1'!X4640</f>
        <v>164.13290851160625</v>
      </c>
      <c r="X142" s="39"/>
      <c r="Y142" s="11"/>
      <c r="Z142" s="11"/>
      <c r="AA142" s="52"/>
      <c r="AI142"/>
    </row>
    <row r="143" spans="1:35">
      <c r="A143" s="39"/>
      <c r="B143" s="47">
        <f>+'Ark1'!C4641</f>
        <v>2013</v>
      </c>
      <c r="C143" s="47">
        <f>+'Ark1'!O4641</f>
        <v>9</v>
      </c>
      <c r="D143" s="48" t="str">
        <f t="shared" si="25"/>
        <v>Agder</v>
      </c>
      <c r="E143" s="47">
        <f>+'Ark1'!Q4641</f>
        <v>16</v>
      </c>
      <c r="F143" s="263">
        <f>+'Ark1'!R4641</f>
        <v>392</v>
      </c>
      <c r="G143" s="263"/>
      <c r="H143" s="65">
        <f>+'Ark1'!S4641</f>
        <v>391</v>
      </c>
      <c r="I143" s="263"/>
      <c r="J143" s="101">
        <f>+'Ark1'!T4641</f>
        <v>2.0104626115499027</v>
      </c>
      <c r="K143" s="47"/>
      <c r="L143" s="101">
        <f>+'Ark1'!U4641</f>
        <v>2.0821430213920702</v>
      </c>
      <c r="M143" s="101"/>
      <c r="N143" s="65">
        <f>+'Ark1'!Y4641</f>
        <v>148.22627551020412</v>
      </c>
      <c r="O143" s="47"/>
      <c r="P143" s="49">
        <f>+'Ark1'!W4641</f>
        <v>59.501278772378519</v>
      </c>
      <c r="Q143" s="47"/>
      <c r="R143" s="101">
        <f>+'Ark1'!AA4641</f>
        <v>35.196025362717627</v>
      </c>
      <c r="S143" s="49">
        <f>+'Ark1'!AB4641</f>
        <v>4.4812052408673342</v>
      </c>
      <c r="T143" s="65">
        <f>+'Ark1'!AC4641</f>
        <v>-45.218280330927342</v>
      </c>
      <c r="U143" s="65">
        <f t="shared" si="26"/>
        <v>24.5</v>
      </c>
      <c r="V143" s="49">
        <f>+'Ark1'!V4641</f>
        <v>18.252551020408166</v>
      </c>
      <c r="W143" s="65">
        <f>+'Ark1'!X4641</f>
        <v>160.93732726026499</v>
      </c>
      <c r="X143" s="39"/>
      <c r="Y143" s="11"/>
      <c r="Z143" s="11"/>
      <c r="AA143" s="52"/>
      <c r="AI143"/>
    </row>
    <row r="144" spans="1:35">
      <c r="A144" s="39"/>
      <c r="B144" s="47">
        <f>+'Ark1'!C4642</f>
        <v>2013</v>
      </c>
      <c r="C144" s="47">
        <f>+'Ark1'!O4642</f>
        <v>11</v>
      </c>
      <c r="D144" s="48" t="str">
        <f t="shared" si="25"/>
        <v>Rogaland</v>
      </c>
      <c r="E144" s="47">
        <f>+'Ark1'!Q4642</f>
        <v>306</v>
      </c>
      <c r="F144" s="263">
        <f>+'Ark1'!R4642</f>
        <v>7175</v>
      </c>
      <c r="G144" s="263"/>
      <c r="H144" s="65">
        <f>+'Ark1'!S4642</f>
        <v>7170</v>
      </c>
      <c r="I144" s="263"/>
      <c r="J144" s="101">
        <f>+'Ark1'!T4642</f>
        <v>36.798646014975901</v>
      </c>
      <c r="K144" s="47"/>
      <c r="L144" s="101">
        <f>+'Ark1'!U4642</f>
        <v>35.874034903540966</v>
      </c>
      <c r="M144" s="101"/>
      <c r="N144" s="65">
        <f>+'Ark1'!Y4642</f>
        <v>139.52724738675988</v>
      </c>
      <c r="O144" s="47"/>
      <c r="P144" s="49">
        <f>+'Ark1'!W4642</f>
        <v>59.379637377963753</v>
      </c>
      <c r="Q144" s="47"/>
      <c r="R144" s="101">
        <f>+'Ark1'!AA4642</f>
        <v>30.334973394539841</v>
      </c>
      <c r="S144" s="49">
        <f>+'Ark1'!AB4642</f>
        <v>3.9587592807397249</v>
      </c>
      <c r="T144" s="65">
        <f>+'Ark1'!AC4642</f>
        <v>-39.655609847746881</v>
      </c>
      <c r="U144" s="65">
        <f t="shared" si="26"/>
        <v>23.447712418300654</v>
      </c>
      <c r="V144" s="49">
        <f>+'Ark1'!V4642</f>
        <v>16.859233449477347</v>
      </c>
      <c r="W144" s="65">
        <f>+'Ark1'!X4642</f>
        <v>151.25890804489211</v>
      </c>
      <c r="X144" s="39"/>
      <c r="Y144" s="11"/>
      <c r="Z144" s="11"/>
      <c r="AA144" s="52"/>
      <c r="AI144"/>
    </row>
    <row r="145" spans="1:35">
      <c r="A145" s="39"/>
      <c r="B145" s="47">
        <f>+'Ark1'!C4643</f>
        <v>2013</v>
      </c>
      <c r="C145" s="47">
        <f>+'Ark1'!O4643</f>
        <v>14</v>
      </c>
      <c r="D145" s="48" t="str">
        <f t="shared" si="25"/>
        <v>Vestland</v>
      </c>
      <c r="E145" s="47">
        <f>+'Ark1'!Q4643</f>
        <v>65</v>
      </c>
      <c r="F145" s="263">
        <f>+'Ark1'!R4643</f>
        <v>606</v>
      </c>
      <c r="G145" s="263"/>
      <c r="H145" s="65">
        <f>+'Ark1'!S4643</f>
        <v>602</v>
      </c>
      <c r="I145" s="263"/>
      <c r="J145" s="101">
        <f>+'Ark1'!T4643</f>
        <v>3.1080110780592887</v>
      </c>
      <c r="K145" s="47"/>
      <c r="L145" s="101">
        <f>+'Ark1'!U4643</f>
        <v>3.2151098808500596</v>
      </c>
      <c r="M145" s="101"/>
      <c r="N145" s="65">
        <f>+'Ark1'!Y4643</f>
        <v>148.05528052805275</v>
      </c>
      <c r="O145" s="47"/>
      <c r="P145" s="49">
        <f>+'Ark1'!W4643</f>
        <v>59.179401993355476</v>
      </c>
      <c r="Q145" s="47"/>
      <c r="R145" s="101">
        <f>+'Ark1'!AA4643</f>
        <v>31.329176445387379</v>
      </c>
      <c r="S145" s="49">
        <f>+'Ark1'!AB4643</f>
        <v>5.627504918036152</v>
      </c>
      <c r="T145" s="65">
        <f>+'Ark1'!AC4643</f>
        <v>-41.988821709925624</v>
      </c>
      <c r="U145" s="65">
        <f t="shared" si="26"/>
        <v>9.3230769230769237</v>
      </c>
      <c r="V145" s="49">
        <f>+'Ark1'!V4643</f>
        <v>15.851485148514852</v>
      </c>
      <c r="W145" s="65">
        <f>+'Ark1'!X4643</f>
        <v>161.28602025966421</v>
      </c>
      <c r="X145" s="39"/>
      <c r="Y145" s="11"/>
      <c r="Z145" s="11"/>
      <c r="AA145" s="52"/>
      <c r="AI145"/>
    </row>
    <row r="146" spans="1:35">
      <c r="A146" s="39"/>
      <c r="B146" s="47">
        <f>+'Ark1'!C4644</f>
        <v>2013</v>
      </c>
      <c r="C146" s="47">
        <f>+'Ark1'!O4644</f>
        <v>15</v>
      </c>
      <c r="D146" s="48" t="str">
        <f t="shared" si="25"/>
        <v>Møre og Romsdal</v>
      </c>
      <c r="E146" s="47">
        <f>+'Ark1'!Q4644</f>
        <v>14</v>
      </c>
      <c r="F146" s="263">
        <f>+'Ark1'!R4644</f>
        <v>349</v>
      </c>
      <c r="G146" s="263"/>
      <c r="H146" s="65">
        <f>+'Ark1'!S4644</f>
        <v>341</v>
      </c>
      <c r="I146" s="263"/>
      <c r="J146" s="101">
        <f>+'Ark1'!T4644</f>
        <v>1.7899271720176437</v>
      </c>
      <c r="K146" s="47"/>
      <c r="L146" s="101">
        <f>+'Ark1'!U4644</f>
        <v>1.7426772420273817</v>
      </c>
      <c r="M146" s="101"/>
      <c r="N146" s="65">
        <f>+'Ark1'!Y4644</f>
        <v>139.34527220630369</v>
      </c>
      <c r="O146" s="47"/>
      <c r="P146" s="49">
        <f>+'Ark1'!W4644</f>
        <v>60.536656891495603</v>
      </c>
      <c r="Q146" s="47"/>
      <c r="R146" s="101">
        <f>+'Ark1'!AA4644</f>
        <v>27.785544438330799</v>
      </c>
      <c r="S146" s="49">
        <f>+'Ark1'!AB4644</f>
        <v>4.0570679027248753</v>
      </c>
      <c r="T146" s="65">
        <f>+'Ark1'!AC4644</f>
        <v>-49.699878757815164</v>
      </c>
      <c r="U146" s="65">
        <f t="shared" si="26"/>
        <v>24.928571428571427</v>
      </c>
      <c r="V146" s="49">
        <f>+'Ark1'!V4644</f>
        <v>17.684813753581661</v>
      </c>
      <c r="W146" s="65">
        <f>+'Ark1'!X4644</f>
        <v>154.04172888332869</v>
      </c>
      <c r="X146" s="39"/>
      <c r="Y146" s="11"/>
      <c r="Z146" s="11"/>
      <c r="AA146" s="52"/>
      <c r="AI146"/>
    </row>
    <row r="147" spans="1:35">
      <c r="A147" s="39"/>
      <c r="B147" s="47">
        <f>+'Ark1'!C4645</f>
        <v>2013</v>
      </c>
      <c r="C147" s="47">
        <f>+'Ark1'!O4645</f>
        <v>16</v>
      </c>
      <c r="D147" s="48" t="str">
        <f t="shared" si="25"/>
        <v>Trøndelag</v>
      </c>
      <c r="E147" s="47">
        <f>+'Ark1'!Q4645</f>
        <v>73</v>
      </c>
      <c r="F147" s="263">
        <f>+'Ark1'!R4645</f>
        <v>196</v>
      </c>
      <c r="G147" s="263"/>
      <c r="H147" s="65">
        <f>+'Ark1'!S4645</f>
        <v>169</v>
      </c>
      <c r="I147" s="263"/>
      <c r="J147" s="101">
        <f>+'Ark1'!T4645</f>
        <v>1.0052313057749513</v>
      </c>
      <c r="K147" s="47"/>
      <c r="L147" s="101">
        <f>+'Ark1'!U4645</f>
        <v>0.69840035047121884</v>
      </c>
      <c r="M147" s="101"/>
      <c r="N147" s="65">
        <f>+'Ark1'!Y4645</f>
        <v>99.437244897959161</v>
      </c>
      <c r="O147" s="47"/>
      <c r="P147" s="49">
        <f>+'Ark1'!W4645</f>
        <v>59.674556213017752</v>
      </c>
      <c r="Q147" s="47"/>
      <c r="R147" s="101">
        <f>+'Ark1'!AA4645</f>
        <v>10.093493517764657</v>
      </c>
      <c r="S147" s="49">
        <f>+'Ark1'!AB4645</f>
        <v>3.7693097257946926</v>
      </c>
      <c r="T147" s="65">
        <f>+'Ark1'!AC4645</f>
        <v>-39.756165585023872</v>
      </c>
      <c r="U147" s="65">
        <f t="shared" si="26"/>
        <v>2.6849315068493151</v>
      </c>
      <c r="V147" s="49">
        <f>+'Ark1'!V4645</f>
        <v>15.505102040816331</v>
      </c>
      <c r="W147" s="65">
        <f>+'Ark1'!X4645</f>
        <v>125.82141198841401</v>
      </c>
      <c r="X147" s="39"/>
      <c r="Y147" s="11"/>
      <c r="Z147" s="11"/>
      <c r="AA147" s="52"/>
      <c r="AI147"/>
    </row>
    <row r="148" spans="1:35">
      <c r="A148" s="39"/>
      <c r="B148" s="47">
        <f>+'Ark1'!C4646</f>
        <v>2013</v>
      </c>
      <c r="C148" s="47">
        <f>+'Ark1'!O4646</f>
        <v>18</v>
      </c>
      <c r="D148" s="48" t="str">
        <f t="shared" si="25"/>
        <v>Nordland</v>
      </c>
      <c r="E148" s="47">
        <f>+'Ark1'!Q4646</f>
        <v>62</v>
      </c>
      <c r="F148" s="263">
        <f>+'Ark1'!R4646</f>
        <v>1760</v>
      </c>
      <c r="G148" s="263"/>
      <c r="H148" s="65">
        <f>+'Ark1'!S4646</f>
        <v>1756</v>
      </c>
      <c r="I148" s="263"/>
      <c r="J148" s="101">
        <f>+'Ark1'!T4646</f>
        <v>9.0265668273669117</v>
      </c>
      <c r="K148" s="47"/>
      <c r="L148" s="101">
        <f>+'Ark1'!U4646</f>
        <v>9.2486013197884223</v>
      </c>
      <c r="M148" s="101"/>
      <c r="N148" s="65">
        <f>+'Ark1'!Y4646</f>
        <v>146.64393181818181</v>
      </c>
      <c r="O148" s="47"/>
      <c r="P148" s="49">
        <f>+'Ark1'!W4646</f>
        <v>58.743735763097959</v>
      </c>
      <c r="Q148" s="47"/>
      <c r="R148" s="101">
        <f>+'Ark1'!AA4646</f>
        <v>32.903225970430675</v>
      </c>
      <c r="S148" s="49">
        <f>+'Ark1'!AB4646</f>
        <v>4.7827923986261824</v>
      </c>
      <c r="T148" s="65">
        <f>+'Ark1'!AC4646</f>
        <v>-48.093007546008003</v>
      </c>
      <c r="U148" s="65">
        <f t="shared" si="26"/>
        <v>28.387096774193548</v>
      </c>
      <c r="V148" s="49">
        <f>+'Ark1'!V4646</f>
        <v>17.093181818181819</v>
      </c>
      <c r="W148" s="65">
        <f>+'Ark1'!X4646</f>
        <v>159.17451738402451</v>
      </c>
      <c r="X148" s="39"/>
      <c r="Y148" s="11"/>
      <c r="Z148" s="11"/>
      <c r="AA148" s="52"/>
      <c r="AI148"/>
    </row>
    <row r="149" spans="1:35">
      <c r="A149" s="39"/>
      <c r="B149">
        <f>+'Ark1'!C4647</f>
        <v>2013</v>
      </c>
      <c r="C149">
        <f>+'Ark1'!O4647</f>
        <v>54</v>
      </c>
      <c r="D149" s="48" t="str">
        <f t="shared" si="25"/>
        <v>Troms og Finnmark</v>
      </c>
      <c r="E149">
        <f>+'Ark1'!Q4647</f>
        <v>14</v>
      </c>
      <c r="F149" s="222">
        <f>+'Ark1'!R4647</f>
        <v>267</v>
      </c>
      <c r="H149" s="9">
        <f>+'Ark1'!S4647</f>
        <v>267</v>
      </c>
      <c r="J149" s="96">
        <f>+'Ark1'!T4647</f>
        <v>1.3693712175607753</v>
      </c>
      <c r="L149" s="96">
        <f>+'Ark1'!U4647</f>
        <v>1.5890984685188341</v>
      </c>
      <c r="N149" s="9">
        <f>+'Ark1'!Y4647</f>
        <v>166.08876404494379</v>
      </c>
      <c r="P149" s="1">
        <f>+'Ark1'!W4647</f>
        <v>55.786516853932589</v>
      </c>
      <c r="R149" s="96">
        <f>+'Ark1'!AA4647</f>
        <v>36.853552992016191</v>
      </c>
      <c r="S149" s="1">
        <f>+'Ark1'!AB4647</f>
        <v>6.1967828613112115</v>
      </c>
      <c r="T149" s="9">
        <f>+'Ark1'!AC4647</f>
        <v>-64.014239528988853</v>
      </c>
      <c r="U149" s="9">
        <f t="shared" si="26"/>
        <v>19.071428571428573</v>
      </c>
      <c r="V149" s="1">
        <f>+'Ark1'!V4647</f>
        <v>14.067415730337077</v>
      </c>
      <c r="W149" s="9">
        <f>+'Ark1'!X4647</f>
        <v>179.94448975616876</v>
      </c>
      <c r="X149" s="39"/>
      <c r="Y149" s="11"/>
      <c r="Z149" s="11"/>
      <c r="AA149" s="52"/>
      <c r="AI149"/>
    </row>
    <row r="150" spans="1:35">
      <c r="A150" s="39"/>
      <c r="B150">
        <f>+'Ark1'!C4648</f>
        <v>2012</v>
      </c>
      <c r="C150">
        <f>+'Ark1'!O4648</f>
        <v>1</v>
      </c>
      <c r="D150" s="48" t="str">
        <f t="shared" si="25"/>
        <v>Viken</v>
      </c>
      <c r="E150">
        <f>+'Ark1'!Q4648</f>
        <v>136</v>
      </c>
      <c r="F150" s="222">
        <f>+'Ark1'!R4648</f>
        <v>2328</v>
      </c>
      <c r="H150" s="9">
        <f>+'Ark1'!S4648</f>
        <v>2323</v>
      </c>
      <c r="J150" s="96">
        <f>+'Ark1'!T4648</f>
        <v>11.550770299436852</v>
      </c>
      <c r="L150" s="96">
        <f>+'Ark1'!U4648</f>
        <v>12.030205169826484</v>
      </c>
      <c r="N150" s="9">
        <f>+'Ark1'!Y4648</f>
        <v>149.84884020618563</v>
      </c>
      <c r="P150" s="1">
        <f>+'Ark1'!W4648</f>
        <v>59.57382694791221</v>
      </c>
      <c r="R150" s="96">
        <f>+'Ark1'!AA4648</f>
        <v>32.935551190287839</v>
      </c>
      <c r="S150" s="1">
        <f>+'Ark1'!AB4648</f>
        <v>4.0067790531459364</v>
      </c>
      <c r="T150" s="9">
        <f>+'Ark1'!AC4648</f>
        <v>-37.707862545387606</v>
      </c>
      <c r="U150" s="9">
        <f t="shared" si="26"/>
        <v>17.117647058823529</v>
      </c>
      <c r="V150" s="1">
        <f>+'Ark1'!V4648</f>
        <v>16.231958762886599</v>
      </c>
      <c r="W150" s="9">
        <f>+'Ark1'!X4648</f>
        <v>162.61965129396486</v>
      </c>
      <c r="X150" s="39"/>
      <c r="Y150" s="11"/>
      <c r="Z150" s="11"/>
      <c r="AA150" s="52"/>
      <c r="AI150"/>
    </row>
    <row r="151" spans="1:35">
      <c r="A151" s="39"/>
      <c r="B151">
        <f>+'Ark1'!C4649</f>
        <v>2012</v>
      </c>
      <c r="C151">
        <f>+'Ark1'!O4649</f>
        <v>4</v>
      </c>
      <c r="D151" s="48" t="str">
        <f t="shared" si="25"/>
        <v>Innlandet</v>
      </c>
      <c r="E151">
        <f>+'Ark1'!Q4649</f>
        <v>190</v>
      </c>
      <c r="F151" s="222">
        <f>+'Ark1'!R4649</f>
        <v>4668</v>
      </c>
      <c r="H151" s="9">
        <f>+'Ark1'!S4649</f>
        <v>4665</v>
      </c>
      <c r="J151" s="96">
        <f>+'Ark1'!T4649</f>
        <v>23.16108065196358</v>
      </c>
      <c r="L151" s="96">
        <f>+'Ark1'!U4649</f>
        <v>22.259756252956038</v>
      </c>
      <c r="N151" s="9">
        <f>+'Ark1'!Y4649</f>
        <v>138.27793487574979</v>
      </c>
      <c r="P151" s="1">
        <f>+'Ark1'!W4649</f>
        <v>59.708038585208982</v>
      </c>
      <c r="R151" s="96">
        <f>+'Ark1'!AA4649</f>
        <v>31.998135987018664</v>
      </c>
      <c r="S151" s="1">
        <f>+'Ark1'!AB4649</f>
        <v>4.1417112967734484</v>
      </c>
      <c r="T151" s="9">
        <f>+'Ark1'!AC4649</f>
        <v>-32.094699675376695</v>
      </c>
      <c r="U151" s="9">
        <f t="shared" si="26"/>
        <v>24.568421052631578</v>
      </c>
      <c r="V151" s="1">
        <f>+'Ark1'!V4649</f>
        <v>16.394601542416453</v>
      </c>
      <c r="W151" s="9">
        <f>+'Ark1'!X4649</f>
        <v>149.89209862032902</v>
      </c>
      <c r="X151" s="39"/>
      <c r="Y151" s="11"/>
      <c r="Z151" s="11"/>
      <c r="AA151" s="52"/>
      <c r="AI151"/>
    </row>
    <row r="152" spans="1:35">
      <c r="A152" s="39"/>
      <c r="B152">
        <f>+'Ark1'!C4650</f>
        <v>2012</v>
      </c>
      <c r="C152">
        <f>+'Ark1'!O4650</f>
        <v>8</v>
      </c>
      <c r="D152" s="48" t="str">
        <f t="shared" ref="D152:D169" si="27">VLOOKUP(C152,$AH$6:$AI$20,2)</f>
        <v>Telemark/ Vestfold</v>
      </c>
      <c r="E152">
        <f>+'Ark1'!Q4650</f>
        <v>100</v>
      </c>
      <c r="F152" s="222">
        <f>+'Ark1'!R4650</f>
        <v>2303</v>
      </c>
      <c r="H152" s="9">
        <f>+'Ark1'!S4650</f>
        <v>2300</v>
      </c>
      <c r="J152" s="96">
        <f>+'Ark1'!T4650</f>
        <v>11.426728522166268</v>
      </c>
      <c r="L152" s="96">
        <f>+'Ark1'!U4650</f>
        <v>11.953278339288071</v>
      </c>
      <c r="N152" s="9">
        <f>+'Ark1'!Y4650</f>
        <v>150.50690403821056</v>
      </c>
      <c r="P152" s="1">
        <f>+'Ark1'!W4650</f>
        <v>57.517826086956518</v>
      </c>
      <c r="R152" s="96">
        <f>+'Ark1'!AA4650</f>
        <v>34.298324310643359</v>
      </c>
      <c r="S152" s="1">
        <f>+'Ark1'!AB4650</f>
        <v>5.0518300227194413</v>
      </c>
      <c r="T152" s="9">
        <f>+'Ark1'!AC4650</f>
        <v>-45.794767274118954</v>
      </c>
      <c r="U152" s="9">
        <f t="shared" ref="U152:U169" si="28">+F152/E152</f>
        <v>23.03</v>
      </c>
      <c r="V152" s="1">
        <f>+'Ark1'!V4650</f>
        <v>14.7490230134607</v>
      </c>
      <c r="W152" s="9">
        <f>+'Ark1'!X4650</f>
        <v>163.24888776192373</v>
      </c>
      <c r="X152" s="39"/>
      <c r="Y152" s="11"/>
      <c r="Z152" s="11"/>
      <c r="AA152" s="52"/>
      <c r="AI152"/>
    </row>
    <row r="153" spans="1:35">
      <c r="A153" s="39"/>
      <c r="B153">
        <f>+'Ark1'!C4651</f>
        <v>2012</v>
      </c>
      <c r="C153">
        <f>+'Ark1'!O4651</f>
        <v>9</v>
      </c>
      <c r="D153" s="48" t="str">
        <f t="shared" si="27"/>
        <v>Agder</v>
      </c>
      <c r="E153">
        <f>+'Ark1'!Q4651</f>
        <v>14</v>
      </c>
      <c r="F153" s="222">
        <f>+'Ark1'!R4651</f>
        <v>361</v>
      </c>
      <c r="H153" s="9">
        <f>+'Ark1'!S4651</f>
        <v>361</v>
      </c>
      <c r="J153" s="96">
        <f>+'Ark1'!T4651</f>
        <v>1.7911632637872437</v>
      </c>
      <c r="L153" s="96">
        <f>+'Ark1'!U4651</f>
        <v>2.0693824351840497</v>
      </c>
      <c r="N153" s="9">
        <f>+'Ark1'!Y4651</f>
        <v>166.22520775623269</v>
      </c>
      <c r="P153" s="1">
        <f>+'Ark1'!W4651</f>
        <v>58.130193905817194</v>
      </c>
      <c r="R153" s="96">
        <f>+'Ark1'!AA4651</f>
        <v>38.343950055298997</v>
      </c>
      <c r="S153" s="1">
        <f>+'Ark1'!AB4651</f>
        <v>4.8754233814096892</v>
      </c>
      <c r="T153" s="9">
        <f>+'Ark1'!AC4651</f>
        <v>-54.294011997131264</v>
      </c>
      <c r="U153" s="9">
        <f t="shared" si="28"/>
        <v>25.785714285714285</v>
      </c>
      <c r="V153" s="1">
        <f>+'Ark1'!V4651</f>
        <v>16.819944598337948</v>
      </c>
      <c r="W153" s="9">
        <f>+'Ark1'!X4651</f>
        <v>180.09231609559328</v>
      </c>
      <c r="X153" s="39"/>
      <c r="Y153" s="11"/>
      <c r="Z153" s="11"/>
      <c r="AA153" s="52"/>
      <c r="AI153"/>
    </row>
    <row r="154" spans="1:35">
      <c r="A154" s="39"/>
      <c r="B154">
        <f>+'Ark1'!C4652</f>
        <v>2012</v>
      </c>
      <c r="C154">
        <f>+'Ark1'!O4652</f>
        <v>11</v>
      </c>
      <c r="D154" s="48" t="str">
        <f t="shared" si="27"/>
        <v>Rogaland</v>
      </c>
      <c r="E154">
        <f>+'Ark1'!Q4652</f>
        <v>351</v>
      </c>
      <c r="F154" s="222">
        <f>+'Ark1'!R4652</f>
        <v>6931.5</v>
      </c>
      <c r="H154" s="9">
        <f>+'Ark1'!S4652</f>
        <v>6930.5</v>
      </c>
      <c r="J154" s="96">
        <f>+'Ark1'!T4652</f>
        <v>34.391823166042322</v>
      </c>
      <c r="L154" s="96">
        <f>+'Ark1'!U4652</f>
        <v>34.240602310149974</v>
      </c>
      <c r="N154" s="9">
        <f>+'Ark1'!Y4652</f>
        <v>143.24434826516662</v>
      </c>
      <c r="P154" s="1">
        <f>+'Ark1'!W4652</f>
        <v>59.424139672462289</v>
      </c>
      <c r="R154" s="96">
        <f>+'Ark1'!AA4652</f>
        <v>30.851145403283414</v>
      </c>
      <c r="S154" s="1">
        <f>+'Ark1'!AB4652</f>
        <v>4.0457084945440931</v>
      </c>
      <c r="T154" s="9">
        <f>+'Ark1'!AC4652</f>
        <v>-35.826425936733493</v>
      </c>
      <c r="U154" s="9">
        <f t="shared" si="28"/>
        <v>19.747863247863247</v>
      </c>
      <c r="V154" s="1">
        <f>+'Ark1'!V4652</f>
        <v>16.77039601817788</v>
      </c>
      <c r="W154" s="9">
        <f>+'Ark1'!X4652</f>
        <v>155.23252656060325</v>
      </c>
      <c r="X154" s="39"/>
      <c r="Y154" s="11"/>
      <c r="Z154" s="11"/>
      <c r="AA154" s="52"/>
      <c r="AI154"/>
    </row>
    <row r="155" spans="1:35">
      <c r="A155" s="39"/>
      <c r="B155">
        <f>+'Ark1'!C4653</f>
        <v>2012</v>
      </c>
      <c r="C155">
        <f>+'Ark1'!O4653</f>
        <v>14</v>
      </c>
      <c r="D155" s="48" t="str">
        <f t="shared" si="27"/>
        <v>Vestland</v>
      </c>
      <c r="E155">
        <f>+'Ark1'!Q4653</f>
        <v>76</v>
      </c>
      <c r="F155" s="222">
        <f>+'Ark1'!R4653</f>
        <v>811</v>
      </c>
      <c r="H155" s="9">
        <f>+'Ark1'!S4653</f>
        <v>807</v>
      </c>
      <c r="J155" s="96">
        <f>+'Ark1'!T4653</f>
        <v>4.0239152546577692</v>
      </c>
      <c r="L155" s="96">
        <f>+'Ark1'!U4653</f>
        <v>4.0650451924006994</v>
      </c>
      <c r="N155" s="9">
        <f>+'Ark1'!Y4653</f>
        <v>145.34759556103572</v>
      </c>
      <c r="P155" s="1">
        <f>+'Ark1'!W4653</f>
        <v>58.859975216852519</v>
      </c>
      <c r="R155" s="96">
        <f>+'Ark1'!AA4653</f>
        <v>30.786346834018943</v>
      </c>
      <c r="S155" s="1">
        <f>+'Ark1'!AB4653</f>
        <v>5.2832035172412448</v>
      </c>
      <c r="T155" s="9">
        <f>+'Ark1'!AC4653</f>
        <v>-46.98391796676016</v>
      </c>
      <c r="U155" s="9">
        <f t="shared" si="28"/>
        <v>10.671052631578947</v>
      </c>
      <c r="V155" s="1">
        <f>+'Ark1'!V4653</f>
        <v>15.819975339087547</v>
      </c>
      <c r="W155" s="9">
        <f>+'Ark1'!X4653</f>
        <v>158.2754995304274</v>
      </c>
      <c r="X155" s="39"/>
      <c r="Y155" s="11"/>
      <c r="Z155" s="11"/>
      <c r="AA155" s="52"/>
      <c r="AI155"/>
    </row>
    <row r="156" spans="1:35">
      <c r="A156" s="39"/>
      <c r="B156">
        <f>+'Ark1'!C4654</f>
        <v>2012</v>
      </c>
      <c r="C156">
        <f>+'Ark1'!O4654</f>
        <v>15</v>
      </c>
      <c r="D156" s="48" t="str">
        <f t="shared" si="27"/>
        <v>Møre og Romsdal</v>
      </c>
      <c r="E156">
        <f>+'Ark1'!Q4654</f>
        <v>16</v>
      </c>
      <c r="F156" s="222">
        <f>+'Ark1'!R4654</f>
        <v>442</v>
      </c>
      <c r="H156" s="9">
        <f>+'Ark1'!S4654</f>
        <v>433</v>
      </c>
      <c r="J156" s="96">
        <f>+'Ark1'!T4654</f>
        <v>2.193058622143937</v>
      </c>
      <c r="L156" s="96">
        <f>+'Ark1'!U4654</f>
        <v>2.0245133361507985</v>
      </c>
      <c r="N156" s="9">
        <f>+'Ark1'!Y4654</f>
        <v>132.81945701357469</v>
      </c>
      <c r="P156" s="1">
        <f>+'Ark1'!W4654</f>
        <v>61.207852193995379</v>
      </c>
      <c r="R156" s="96">
        <f>+'Ark1'!AA4654</f>
        <v>30.677707382312871</v>
      </c>
      <c r="S156" s="1">
        <f>+'Ark1'!AB4654</f>
        <v>4.5074465722524719</v>
      </c>
      <c r="T156" s="9">
        <f>+'Ark1'!AC4654</f>
        <v>-48.888002721020783</v>
      </c>
      <c r="U156" s="9">
        <f t="shared" si="28"/>
        <v>27.625</v>
      </c>
      <c r="V156" s="1">
        <f>+'Ark1'!V4654</f>
        <v>18.785067873303159</v>
      </c>
      <c r="W156" s="9">
        <f>+'Ark1'!X4654</f>
        <v>146.57765598113562</v>
      </c>
      <c r="X156" s="39"/>
      <c r="Y156" s="11"/>
      <c r="Z156" s="11"/>
      <c r="AA156" s="52"/>
      <c r="AI156"/>
    </row>
    <row r="157" spans="1:35">
      <c r="A157" s="39"/>
      <c r="B157">
        <f>+'Ark1'!C4655</f>
        <v>2012</v>
      </c>
      <c r="C157">
        <f>+'Ark1'!O4655</f>
        <v>16</v>
      </c>
      <c r="D157" s="48" t="str">
        <f t="shared" si="27"/>
        <v>Trøndelag</v>
      </c>
      <c r="E157">
        <f>+'Ark1'!Q4655</f>
        <v>98</v>
      </c>
      <c r="F157" s="222">
        <f>+'Ark1'!R4655</f>
        <v>330</v>
      </c>
      <c r="H157" s="9">
        <f>+'Ark1'!S4655</f>
        <v>326</v>
      </c>
      <c r="J157" s="96">
        <f>+'Ark1'!T4655</f>
        <v>1.6373514599717187</v>
      </c>
      <c r="L157" s="96">
        <f>+'Ark1'!U4655</f>
        <v>1.2909685721463613</v>
      </c>
      <c r="N157" s="9">
        <f>+'Ark1'!Y4655</f>
        <v>113.4396969696969</v>
      </c>
      <c r="P157" s="1">
        <f>+'Ark1'!W4655</f>
        <v>59.226993865030657</v>
      </c>
      <c r="R157" s="96">
        <f>+'Ark1'!AA4655</f>
        <v>9.4501735905364139</v>
      </c>
      <c r="S157" s="1">
        <f>+'Ark1'!AB4655</f>
        <v>3.3411371883865151</v>
      </c>
      <c r="T157" s="9">
        <f>+'Ark1'!AC4655</f>
        <v>-28.13730889739622</v>
      </c>
      <c r="U157" s="9">
        <f t="shared" si="28"/>
        <v>3.3673469387755102</v>
      </c>
      <c r="V157" s="1">
        <f>+'Ark1'!V4655</f>
        <v>15.475757575757575</v>
      </c>
      <c r="W157" s="9">
        <f>+'Ark1'!X4655</f>
        <v>124.40428116484452</v>
      </c>
      <c r="X157" s="39"/>
      <c r="Y157" s="11"/>
      <c r="Z157" s="11"/>
      <c r="AA157" s="52"/>
      <c r="AI157"/>
    </row>
    <row r="158" spans="1:35">
      <c r="A158" s="39"/>
      <c r="B158">
        <f>+'Ark1'!C4656</f>
        <v>2012</v>
      </c>
      <c r="C158">
        <f>+'Ark1'!O4656</f>
        <v>18</v>
      </c>
      <c r="D158" s="48" t="str">
        <f t="shared" si="27"/>
        <v>Nordland</v>
      </c>
      <c r="E158">
        <f>+'Ark1'!Q4656</f>
        <v>73</v>
      </c>
      <c r="F158" s="222">
        <f>+'Ark1'!R4656</f>
        <v>1735</v>
      </c>
      <c r="H158" s="9">
        <f>+'Ark1'!S4656</f>
        <v>1733</v>
      </c>
      <c r="J158" s="96">
        <f>+'Ark1'!T4656</f>
        <v>8.6084993425785807</v>
      </c>
      <c r="L158" s="96">
        <f>+'Ark1'!U4656</f>
        <v>8.7653721322926348</v>
      </c>
      <c r="N158" s="9">
        <f>+'Ark1'!Y4656</f>
        <v>146.49884726224803</v>
      </c>
      <c r="P158" s="1">
        <f>+'Ark1'!W4656</f>
        <v>58.43681477207155</v>
      </c>
      <c r="R158" s="96">
        <f>+'Ark1'!AA4656</f>
        <v>33.170490157660282</v>
      </c>
      <c r="S158" s="1">
        <f>+'Ark1'!AB4656</f>
        <v>4.6170318186588197</v>
      </c>
      <c r="T158" s="9">
        <f>+'Ark1'!AC4656</f>
        <v>-46.239340214734654</v>
      </c>
      <c r="U158" s="9">
        <f t="shared" si="28"/>
        <v>23.767123287671232</v>
      </c>
      <c r="V158" s="1">
        <f>+'Ark1'!V4656</f>
        <v>15.972334293948125</v>
      </c>
      <c r="W158" s="9">
        <f>+'Ark1'!X4656</f>
        <v>158.90283844499066</v>
      </c>
      <c r="X158" s="39"/>
      <c r="Y158" s="11"/>
      <c r="Z158" s="11"/>
      <c r="AA158" s="52"/>
      <c r="AI158"/>
    </row>
    <row r="159" spans="1:35">
      <c r="A159" s="39"/>
      <c r="B159">
        <f>+'Ark1'!C4657</f>
        <v>2012</v>
      </c>
      <c r="C159">
        <f>+'Ark1'!O4657</f>
        <v>54</v>
      </c>
      <c r="D159" s="48" t="str">
        <f t="shared" si="27"/>
        <v>Troms og Finnmark</v>
      </c>
      <c r="E159">
        <f>+'Ark1'!Q4657</f>
        <v>15</v>
      </c>
      <c r="F159" s="222">
        <f>+'Ark1'!R4657</f>
        <v>245</v>
      </c>
      <c r="H159" s="9">
        <f>+'Ark1'!S4657</f>
        <v>245</v>
      </c>
      <c r="J159" s="96">
        <f>+'Ark1'!T4657</f>
        <v>1.2156094172517304</v>
      </c>
      <c r="L159" s="96">
        <f>+'Ark1'!U4657</f>
        <v>1.3008762596048604</v>
      </c>
      <c r="N159" s="9">
        <f>+'Ark1'!Y4657</f>
        <v>153.9689795918367</v>
      </c>
      <c r="P159" s="1">
        <f>+'Ark1'!W4657</f>
        <v>57.383673469387745</v>
      </c>
      <c r="R159" s="96">
        <f>+'Ark1'!AA4657</f>
        <v>36.855123103291554</v>
      </c>
      <c r="S159" s="1">
        <f>+'Ark1'!AB4657</f>
        <v>5.621364019915303</v>
      </c>
      <c r="T159" s="9">
        <f>+'Ark1'!AC4657</f>
        <v>-66.123949983753647</v>
      </c>
      <c r="U159" s="9">
        <f t="shared" si="28"/>
        <v>16.333333333333332</v>
      </c>
      <c r="V159" s="1">
        <f>+'Ark1'!V4657</f>
        <v>15.844897959183674</v>
      </c>
      <c r="W159" s="9">
        <f>+'Ark1'!X4657</f>
        <v>166.81362902690876</v>
      </c>
      <c r="X159" s="39"/>
      <c r="Y159" s="11"/>
      <c r="Z159" s="11"/>
      <c r="AA159" s="52"/>
      <c r="AI159"/>
    </row>
    <row r="160" spans="1:35">
      <c r="A160" s="39"/>
      <c r="B160">
        <f>+'Ark1'!C4658</f>
        <v>2011</v>
      </c>
      <c r="C160">
        <f>+'Ark1'!O4658</f>
        <v>1</v>
      </c>
      <c r="D160" s="48" t="str">
        <f t="shared" si="27"/>
        <v>Viken</v>
      </c>
      <c r="E160">
        <f>+'Ark1'!Q4658</f>
        <v>152</v>
      </c>
      <c r="F160" s="222">
        <f>+'Ark1'!R4658</f>
        <v>2479</v>
      </c>
      <c r="H160" s="9">
        <f>+'Ark1'!S4658</f>
        <v>2477</v>
      </c>
      <c r="J160" s="96">
        <f>+'Ark1'!T4658</f>
        <v>12.742880641513311</v>
      </c>
      <c r="L160" s="96">
        <f>+'Ark1'!U4658</f>
        <v>13.40623554087294</v>
      </c>
      <c r="N160" s="9">
        <f>+'Ark1'!Y4658</f>
        <v>150.34207341670049</v>
      </c>
      <c r="P160" s="1">
        <f>+'Ark1'!W4658</f>
        <v>59.381913605167512</v>
      </c>
      <c r="R160" s="96">
        <f>+'Ark1'!AA4658</f>
        <v>31.557817720772377</v>
      </c>
      <c r="S160" s="1">
        <f>+'Ark1'!AB4658</f>
        <v>4.0922304816199855</v>
      </c>
      <c r="T160" s="9">
        <f>+'Ark1'!AC4658</f>
        <v>-38.249986021962741</v>
      </c>
      <c r="U160" s="9">
        <f t="shared" si="28"/>
        <v>16.309210526315791</v>
      </c>
      <c r="V160" s="1">
        <f>+'Ark1'!V4658</f>
        <v>15.873336022589756</v>
      </c>
      <c r="W160" s="9">
        <f>+'Ark1'!X4658</f>
        <v>163.01133202541621</v>
      </c>
      <c r="X160" s="39"/>
      <c r="Y160" s="11"/>
      <c r="Z160" s="11"/>
      <c r="AA160" s="52"/>
      <c r="AI160"/>
    </row>
    <row r="161" spans="1:35">
      <c r="A161" s="39"/>
      <c r="B161">
        <f>+'Ark1'!C4659</f>
        <v>2011</v>
      </c>
      <c r="C161">
        <f>+'Ark1'!O4659</f>
        <v>4</v>
      </c>
      <c r="D161" s="48" t="str">
        <f t="shared" si="27"/>
        <v>Innlandet</v>
      </c>
      <c r="E161">
        <f>+'Ark1'!Q4659</f>
        <v>213</v>
      </c>
      <c r="F161" s="222">
        <f>+'Ark1'!R4659</f>
        <v>4432</v>
      </c>
      <c r="H161" s="9">
        <f>+'Ark1'!S4659</f>
        <v>4423</v>
      </c>
      <c r="J161" s="96">
        <f>+'Ark1'!T4659</f>
        <v>22.781947157396935</v>
      </c>
      <c r="L161" s="96">
        <f>+'Ark1'!U4659</f>
        <v>22.104652146967815</v>
      </c>
      <c r="N161" s="9">
        <f>+'Ark1'!Y4659</f>
        <v>138.65455776173297</v>
      </c>
      <c r="P161" s="1">
        <f>+'Ark1'!W4659</f>
        <v>59.483382319692517</v>
      </c>
      <c r="R161" s="96">
        <f>+'Ark1'!AA4659</f>
        <v>31.72555453285236</v>
      </c>
      <c r="S161" s="1">
        <f>+'Ark1'!AB4659</f>
        <v>4.2306475404971238</v>
      </c>
      <c r="T161" s="9">
        <f>+'Ark1'!AC4659</f>
        <v>-27.312390589211841</v>
      </c>
      <c r="U161" s="9">
        <f t="shared" si="28"/>
        <v>20.8075117370892</v>
      </c>
      <c r="V161" s="1">
        <f>+'Ark1'!V4659</f>
        <v>16.180054151624557</v>
      </c>
      <c r="W161" s="9">
        <f>+'Ark1'!X4659</f>
        <v>150.49128078663622</v>
      </c>
      <c r="X161" s="39"/>
      <c r="Y161" s="11"/>
      <c r="Z161" s="11"/>
      <c r="AA161" s="52"/>
      <c r="AI161"/>
    </row>
    <row r="162" spans="1:35">
      <c r="A162" s="39"/>
      <c r="B162">
        <f>+'Ark1'!C4660</f>
        <v>2011</v>
      </c>
      <c r="C162">
        <f>+'Ark1'!O4660</f>
        <v>8</v>
      </c>
      <c r="D162" s="48" t="str">
        <f t="shared" si="27"/>
        <v>Telemark/ Vestfold</v>
      </c>
      <c r="E162">
        <f>+'Ark1'!Q4660</f>
        <v>106</v>
      </c>
      <c r="F162" s="222">
        <f>+'Ark1'!R4660</f>
        <v>2505</v>
      </c>
      <c r="H162" s="9">
        <f>+'Ark1'!S4660</f>
        <v>2505</v>
      </c>
      <c r="J162" s="96">
        <f>+'Ark1'!T4660</f>
        <v>12.876529248483598</v>
      </c>
      <c r="L162" s="96">
        <f>+'Ark1'!U4660</f>
        <v>13.526072174566758</v>
      </c>
      <c r="N162" s="9">
        <f>+'Ark1'!Y4660</f>
        <v>150.11157684630757</v>
      </c>
      <c r="P162" s="1">
        <f>+'Ark1'!W4660</f>
        <v>58.034331337325355</v>
      </c>
      <c r="R162" s="96">
        <f>+'Ark1'!AA4660</f>
        <v>33.29783467615119</v>
      </c>
      <c r="S162" s="1">
        <f>+'Ark1'!AB4660</f>
        <v>4.9229207493709808</v>
      </c>
      <c r="T162" s="9">
        <f>+'Ark1'!AC4660</f>
        <v>-48.152927409536531</v>
      </c>
      <c r="U162" s="9">
        <f t="shared" si="28"/>
        <v>23.632075471698112</v>
      </c>
      <c r="V162" s="1">
        <f>+'Ark1'!V4660</f>
        <v>15.217964071856288</v>
      </c>
      <c r="W162" s="9">
        <f>+'Ark1'!X4660</f>
        <v>162.63442778581467</v>
      </c>
      <c r="X162" s="39"/>
      <c r="Y162" s="11"/>
      <c r="Z162" s="11"/>
      <c r="AA162" s="52"/>
      <c r="AI162"/>
    </row>
    <row r="163" spans="1:35">
      <c r="A163" s="39"/>
      <c r="B163">
        <f>+'Ark1'!C4661</f>
        <v>2011</v>
      </c>
      <c r="C163">
        <f>+'Ark1'!O4661</f>
        <v>9</v>
      </c>
      <c r="D163" s="48" t="str">
        <f t="shared" si="27"/>
        <v>Agder</v>
      </c>
      <c r="E163">
        <f>+'Ark1'!Q4661</f>
        <v>23</v>
      </c>
      <c r="F163" s="222">
        <f>+'Ark1'!R4661</f>
        <v>283</v>
      </c>
      <c r="H163" s="9">
        <f>+'Ark1'!S4661</f>
        <v>281</v>
      </c>
      <c r="J163" s="96">
        <f>+'Ark1'!T4661</f>
        <v>1.4547136835612211</v>
      </c>
      <c r="L163" s="96">
        <f>+'Ark1'!U4661</f>
        <v>1.5365707485593616</v>
      </c>
      <c r="N163" s="9">
        <f>+'Ark1'!Y4661</f>
        <v>150.94416961130747</v>
      </c>
      <c r="P163" s="1">
        <f>+'Ark1'!W4661</f>
        <v>58.313167259786482</v>
      </c>
      <c r="R163" s="96">
        <f>+'Ark1'!AA4661</f>
        <v>36.29468965854516</v>
      </c>
      <c r="S163" s="1">
        <f>+'Ark1'!AB4661</f>
        <v>4.7800152180175868</v>
      </c>
      <c r="T163" s="9">
        <f>+'Ark1'!AC4661</f>
        <v>-36.259206072910864</v>
      </c>
      <c r="U163" s="9">
        <f t="shared" si="28"/>
        <v>12.304347826086957</v>
      </c>
      <c r="V163" s="1">
        <f>+'Ark1'!V4661</f>
        <v>16.840989399293285</v>
      </c>
      <c r="W163" s="9">
        <f>+'Ark1'!X4661</f>
        <v>164.41967926066874</v>
      </c>
      <c r="X163" s="39"/>
      <c r="Y163" s="11"/>
      <c r="Z163" s="11"/>
      <c r="AA163" s="52"/>
      <c r="AI163"/>
    </row>
    <row r="164" spans="1:35">
      <c r="A164" s="39"/>
      <c r="B164">
        <f>+'Ark1'!C4662</f>
        <v>2011</v>
      </c>
      <c r="C164">
        <f>+'Ark1'!O4662</f>
        <v>11</v>
      </c>
      <c r="D164" s="48" t="str">
        <f t="shared" si="27"/>
        <v>Rogaland</v>
      </c>
      <c r="E164">
        <f>+'Ark1'!Q4662</f>
        <v>372</v>
      </c>
      <c r="F164" s="222">
        <f>+'Ark1'!R4662</f>
        <v>6358</v>
      </c>
      <c r="H164" s="9">
        <f>+'Ark1'!S4662</f>
        <v>6332</v>
      </c>
      <c r="J164" s="96">
        <f>+'Ark1'!T4662</f>
        <v>32.682224735272946</v>
      </c>
      <c r="L164" s="96">
        <f>+'Ark1'!U4662</f>
        <v>32.174163149834023</v>
      </c>
      <c r="N164" s="9">
        <f>+'Ark1'!Y4662</f>
        <v>140.6814878892732</v>
      </c>
      <c r="P164" s="1">
        <f>+'Ark1'!W4662</f>
        <v>58.43714466203415</v>
      </c>
      <c r="R164" s="96">
        <f>+'Ark1'!AA4662</f>
        <v>31.218294037153026</v>
      </c>
      <c r="S164" s="1">
        <f>+'Ark1'!AB4662</f>
        <v>4.1836018278353837</v>
      </c>
      <c r="T164" s="9">
        <f>+'Ark1'!AC4662</f>
        <v>-34.101694993955789</v>
      </c>
      <c r="U164" s="9">
        <f t="shared" si="28"/>
        <v>17.091397849462364</v>
      </c>
      <c r="V164" s="1">
        <f>+'Ark1'!V4662</f>
        <v>16.720195029883612</v>
      </c>
      <c r="W164" s="9">
        <f>+'Ark1'!X4662</f>
        <v>152.94599888147317</v>
      </c>
      <c r="X164" s="39"/>
      <c r="Y164" s="11"/>
      <c r="Z164" s="11"/>
      <c r="AA164" s="52"/>
      <c r="AI164"/>
    </row>
    <row r="165" spans="1:35">
      <c r="A165" s="39"/>
      <c r="B165">
        <f>+'Ark1'!C4663</f>
        <v>2011</v>
      </c>
      <c r="C165">
        <f>+'Ark1'!O4663</f>
        <v>14</v>
      </c>
      <c r="D165" s="48" t="str">
        <f t="shared" si="27"/>
        <v>Vestland</v>
      </c>
      <c r="E165">
        <f>+'Ark1'!Q4663</f>
        <v>73</v>
      </c>
      <c r="F165" s="222">
        <f>+'Ark1'!R4663</f>
        <v>720</v>
      </c>
      <c r="H165" s="9">
        <f>+'Ark1'!S4663</f>
        <v>717</v>
      </c>
      <c r="J165" s="96">
        <f>+'Ark1'!T4663</f>
        <v>3.7010383468695376</v>
      </c>
      <c r="L165" s="96">
        <f>+'Ark1'!U4663</f>
        <v>3.7777909750550993</v>
      </c>
      <c r="N165" s="9">
        <f>+'Ark1'!Y4663</f>
        <v>145.86652777777795</v>
      </c>
      <c r="P165" s="1">
        <f>+'Ark1'!W4663</f>
        <v>58.630404463040449</v>
      </c>
      <c r="R165" s="96">
        <f>+'Ark1'!AA4663</f>
        <v>31.218275404223871</v>
      </c>
      <c r="S165" s="1">
        <f>+'Ark1'!AB4663</f>
        <v>4.9481350730475633</v>
      </c>
      <c r="T165" s="9">
        <f>+'Ark1'!AC4663</f>
        <v>-46.738917556781587</v>
      </c>
      <c r="U165" s="9">
        <f t="shared" si="28"/>
        <v>9.8630136986301373</v>
      </c>
      <c r="V165" s="1">
        <f>+'Ark1'!V4663</f>
        <v>16.45</v>
      </c>
      <c r="W165" s="9">
        <f>+'Ark1'!X4663</f>
        <v>158.74458288190675</v>
      </c>
      <c r="X165" s="39"/>
      <c r="Y165" s="11"/>
      <c r="Z165" s="11"/>
      <c r="AA165" s="52"/>
      <c r="AI165"/>
    </row>
    <row r="166" spans="1:35">
      <c r="A166" s="39"/>
      <c r="B166" s="47">
        <f>+'Ark1'!C4664</f>
        <v>2011</v>
      </c>
      <c r="C166" s="47">
        <f>+'Ark1'!O4664</f>
        <v>15</v>
      </c>
      <c r="D166" s="48" t="str">
        <f t="shared" si="27"/>
        <v>Møre og Romsdal</v>
      </c>
      <c r="E166" s="47">
        <f>+'Ark1'!Q4664</f>
        <v>20</v>
      </c>
      <c r="F166" s="263">
        <f>+'Ark1'!R4664</f>
        <v>392</v>
      </c>
      <c r="G166" s="263"/>
      <c r="H166" s="65">
        <f>+'Ark1'!S4664</f>
        <v>390</v>
      </c>
      <c r="I166" s="263"/>
      <c r="J166" s="101">
        <f>+'Ark1'!T4664</f>
        <v>2.015009766628971</v>
      </c>
      <c r="K166" s="47"/>
      <c r="L166" s="101">
        <f>+'Ark1'!U4664</f>
        <v>1.9532058358839921</v>
      </c>
      <c r="M166" s="101"/>
      <c r="N166" s="65">
        <f>+'Ark1'!Y4664</f>
        <v>138.51989795918371</v>
      </c>
      <c r="O166" s="47"/>
      <c r="P166" s="49">
        <f>+'Ark1'!W4664</f>
        <v>60.879487179487207</v>
      </c>
      <c r="Q166" s="47"/>
      <c r="R166" s="101">
        <f>+'Ark1'!AA4664</f>
        <v>33.134447292359738</v>
      </c>
      <c r="S166" s="49">
        <f>+'Ark1'!AB4664</f>
        <v>4.6152856114737535</v>
      </c>
      <c r="T166" s="65">
        <f>+'Ark1'!AC4664</f>
        <v>-58.668430851478121</v>
      </c>
      <c r="U166" s="65">
        <f t="shared" si="28"/>
        <v>19.600000000000001</v>
      </c>
      <c r="V166" s="49">
        <f>+'Ark1'!V4664</f>
        <v>18.301020408163264</v>
      </c>
      <c r="W166" s="65">
        <f>+'Ark1'!X4664</f>
        <v>150.98696575054714</v>
      </c>
      <c r="X166" s="39"/>
      <c r="Y166" s="11"/>
      <c r="Z166" s="11"/>
      <c r="AA166" s="52"/>
      <c r="AI166"/>
    </row>
    <row r="167" spans="1:35">
      <c r="A167" s="39"/>
      <c r="B167" s="47">
        <f>+'Ark1'!C4665</f>
        <v>2011</v>
      </c>
      <c r="C167" s="47">
        <f>+'Ark1'!O4665</f>
        <v>16</v>
      </c>
      <c r="D167" s="48" t="str">
        <f t="shared" si="27"/>
        <v>Trøndelag</v>
      </c>
      <c r="E167" s="47">
        <f>+'Ark1'!Q4665</f>
        <v>137</v>
      </c>
      <c r="F167" s="263">
        <f>+'Ark1'!R4665</f>
        <v>395</v>
      </c>
      <c r="G167" s="263"/>
      <c r="H167" s="65">
        <f>+'Ark1'!S4665</f>
        <v>394</v>
      </c>
      <c r="I167" s="263"/>
      <c r="J167" s="101">
        <f>+'Ark1'!T4665</f>
        <v>2.0304307597409275</v>
      </c>
      <c r="K167" s="47"/>
      <c r="L167" s="101">
        <f>+'Ark1'!U4665</f>
        <v>1.606440380042738</v>
      </c>
      <c r="M167" s="101"/>
      <c r="N167" s="65">
        <f>+'Ark1'!Y4665</f>
        <v>113.0622784810126</v>
      </c>
      <c r="O167" s="47"/>
      <c r="P167" s="49">
        <f>+'Ark1'!W4665</f>
        <v>58.852791878172589</v>
      </c>
      <c r="Q167" s="47"/>
      <c r="R167" s="101">
        <f>+'Ark1'!AA4665</f>
        <v>8.030804394155993</v>
      </c>
      <c r="S167" s="49">
        <f>+'Ark1'!AB4665</f>
        <v>3.3316898385107465</v>
      </c>
      <c r="T167" s="65">
        <f>+'Ark1'!AC4665</f>
        <v>-17.111149323561893</v>
      </c>
      <c r="U167" s="65">
        <f t="shared" si="28"/>
        <v>2.8832116788321169</v>
      </c>
      <c r="V167" s="49">
        <f>+'Ark1'!V4665</f>
        <v>16.078481012658223</v>
      </c>
      <c r="W167" s="65">
        <f>+'Ark1'!X4665</f>
        <v>122.82951849362983</v>
      </c>
      <c r="X167" s="39"/>
      <c r="Y167" s="11"/>
      <c r="Z167" s="11"/>
      <c r="AA167" s="52"/>
      <c r="AI167"/>
    </row>
    <row r="168" spans="1:35">
      <c r="A168" s="39"/>
      <c r="B168" s="47">
        <f>+'Ark1'!C4666</f>
        <v>2011</v>
      </c>
      <c r="C168" s="47">
        <f>+'Ark1'!O4666</f>
        <v>18</v>
      </c>
      <c r="D168" s="48" t="str">
        <f t="shared" si="27"/>
        <v>Nordland</v>
      </c>
      <c r="E168" s="47">
        <f>+'Ark1'!Q4666</f>
        <v>83</v>
      </c>
      <c r="F168" s="263">
        <f>+'Ark1'!R4666</f>
        <v>1664</v>
      </c>
      <c r="G168" s="263"/>
      <c r="H168" s="65">
        <f>+'Ark1'!S4666</f>
        <v>1659</v>
      </c>
      <c r="I168" s="263"/>
      <c r="J168" s="101">
        <f>+'Ark1'!T4666</f>
        <v>8.5535108460984883</v>
      </c>
      <c r="K168" s="47"/>
      <c r="L168" s="101">
        <f>+'Ark1'!U4666</f>
        <v>8.5872777055624478</v>
      </c>
      <c r="M168" s="101"/>
      <c r="N168" s="65">
        <f>+'Ark1'!Y4666</f>
        <v>143.46712740384601</v>
      </c>
      <c r="O168" s="47"/>
      <c r="P168" s="49">
        <f>+'Ark1'!W4666</f>
        <v>58.657625075346601</v>
      </c>
      <c r="Q168" s="47"/>
      <c r="R168" s="101">
        <f>+'Ark1'!AA4666</f>
        <v>32.407912283112694</v>
      </c>
      <c r="S168" s="49">
        <f>+'Ark1'!AB4666</f>
        <v>4.490397701166934</v>
      </c>
      <c r="T168" s="65">
        <f>+'Ark1'!AC4666</f>
        <v>-45.749600077851191</v>
      </c>
      <c r="U168" s="65">
        <f t="shared" si="28"/>
        <v>20.048192771084338</v>
      </c>
      <c r="V168" s="49">
        <f>+'Ark1'!V4666</f>
        <v>16.430889423076923</v>
      </c>
      <c r="W168" s="65">
        <f>+'Ark1'!X4666</f>
        <v>155.87360144595397</v>
      </c>
      <c r="X168" s="39"/>
      <c r="Y168" s="11"/>
      <c r="Z168" s="11"/>
      <c r="AA168" s="52"/>
      <c r="AI168"/>
    </row>
    <row r="169" spans="1:35">
      <c r="A169" s="39"/>
      <c r="B169" s="47">
        <f>+'Ark1'!C4667</f>
        <v>2011</v>
      </c>
      <c r="C169" s="47">
        <f>+'Ark1'!O4667</f>
        <v>54</v>
      </c>
      <c r="D169" s="48" t="str">
        <f t="shared" si="27"/>
        <v>Troms og Finnmark</v>
      </c>
      <c r="E169" s="47">
        <f>+'Ark1'!Q4667</f>
        <v>20</v>
      </c>
      <c r="F169" s="263">
        <f>+'Ark1'!R4667</f>
        <v>226</v>
      </c>
      <c r="G169" s="263"/>
      <c r="H169" s="65">
        <f>+'Ark1'!S4667</f>
        <v>224</v>
      </c>
      <c r="I169" s="263"/>
      <c r="J169" s="101">
        <f>+'Ark1'!T4667</f>
        <v>1.1617148144340492</v>
      </c>
      <c r="K169" s="47"/>
      <c r="L169" s="101">
        <f>+'Ark1'!U4667</f>
        <v>1.3275913426548231</v>
      </c>
      <c r="M169" s="101"/>
      <c r="N169" s="65">
        <f>+'Ark1'!Y4667</f>
        <v>163.30752212389376</v>
      </c>
      <c r="O169" s="47"/>
      <c r="P169" s="49">
        <f>+'Ark1'!W4667</f>
        <v>57.049107142857153</v>
      </c>
      <c r="Q169" s="47"/>
      <c r="R169" s="101">
        <f>+'Ark1'!AA4667</f>
        <v>38.428407769728658</v>
      </c>
      <c r="S169" s="49">
        <f>+'Ark1'!AB4667</f>
        <v>5.3412394150159237</v>
      </c>
      <c r="T169" s="65">
        <f>+'Ark1'!AC4667</f>
        <v>-64.19187405734219</v>
      </c>
      <c r="U169" s="65">
        <f t="shared" si="28"/>
        <v>11.3</v>
      </c>
      <c r="V169" s="49">
        <f>+'Ark1'!V4667</f>
        <v>15.477876106194689</v>
      </c>
      <c r="W169" s="65">
        <f>+'Ark1'!X4667</f>
        <v>178.70497320204404</v>
      </c>
      <c r="X169" s="39"/>
      <c r="Y169" s="11"/>
      <c r="Z169" s="11"/>
      <c r="AA169" s="52"/>
      <c r="AI169"/>
    </row>
    <row r="170" spans="1:35">
      <c r="A170" s="39"/>
      <c r="B170" s="39"/>
      <c r="C170" s="39"/>
      <c r="D170" s="39"/>
      <c r="E170" s="39"/>
      <c r="F170" s="259"/>
      <c r="G170" s="259"/>
      <c r="H170" s="39"/>
      <c r="I170" s="25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11"/>
      <c r="Z170" s="11"/>
      <c r="AA170" s="52"/>
      <c r="AI170"/>
    </row>
    <row r="171" spans="1:35">
      <c r="A171" s="39"/>
      <c r="B171" s="47">
        <f>+'Ark1'!C4668</f>
        <v>2010</v>
      </c>
      <c r="C171" s="47">
        <f>+'Ark1'!O4668</f>
        <v>1</v>
      </c>
      <c r="D171" s="48" t="str">
        <f t="shared" ref="D171:D180" si="29">VLOOKUP(C171,$AH$6:$AI$20,2)</f>
        <v>Viken</v>
      </c>
      <c r="E171" s="47">
        <f>+'Ark1'!Q4668</f>
        <v>172</v>
      </c>
      <c r="F171" s="263">
        <f>+'Ark1'!R4668</f>
        <v>2998</v>
      </c>
      <c r="G171" s="263"/>
      <c r="H171" s="65">
        <f>+'Ark1'!S4668</f>
        <v>2988</v>
      </c>
      <c r="I171" s="263"/>
      <c r="J171" s="101">
        <f>+'Ark1'!T4668</f>
        <v>15.03133617447982</v>
      </c>
      <c r="K171" s="47"/>
      <c r="L171" s="101">
        <f>+'Ark1'!U4668</f>
        <v>15.200702240387812</v>
      </c>
      <c r="M171" s="101"/>
      <c r="N171" s="65">
        <f>+'Ark1'!Y4668</f>
        <v>146.02031354236155</v>
      </c>
      <c r="O171" s="47"/>
      <c r="P171" s="49">
        <f>+'Ark1'!W4668</f>
        <v>59.272423025435089</v>
      </c>
      <c r="Q171" s="47"/>
      <c r="R171" s="101">
        <f>+'Ark1'!AA4668</f>
        <v>32.978567173960585</v>
      </c>
      <c r="S171" s="49">
        <f>+'Ark1'!AB4668</f>
        <v>3.9852576243485376</v>
      </c>
      <c r="T171" s="65">
        <f>+'Ark1'!AC4668</f>
        <v>-36.680472594488151</v>
      </c>
      <c r="U171" s="65">
        <f t="shared" ref="U171:U180" si="30">+F171/E171</f>
        <v>17.430232558139537</v>
      </c>
      <c r="V171" s="49">
        <f>+'Ark1'!V4668</f>
        <v>15.14242828552368</v>
      </c>
      <c r="W171" s="65">
        <f>+'Ark1'!X4668</f>
        <v>158.60927870295677</v>
      </c>
      <c r="X171" s="39"/>
      <c r="Y171" s="11"/>
      <c r="Z171" s="11"/>
      <c r="AA171" s="52"/>
      <c r="AI171"/>
    </row>
    <row r="172" spans="1:35">
      <c r="A172" s="39"/>
      <c r="B172" s="47">
        <f>+'Ark1'!C4669</f>
        <v>2010</v>
      </c>
      <c r="C172" s="47">
        <f>+'Ark1'!O4669</f>
        <v>4</v>
      </c>
      <c r="D172" s="48" t="str">
        <f t="shared" si="29"/>
        <v>Innlandet</v>
      </c>
      <c r="E172" s="47">
        <f>+'Ark1'!Q4669</f>
        <v>218</v>
      </c>
      <c r="F172" s="263">
        <f>+'Ark1'!R4669</f>
        <v>3591</v>
      </c>
      <c r="G172" s="263"/>
      <c r="H172" s="65">
        <f>+'Ark1'!S4669</f>
        <v>3579</v>
      </c>
      <c r="I172" s="263"/>
      <c r="J172" s="101">
        <f>+'Ark1'!T4669</f>
        <v>18.004512409125095</v>
      </c>
      <c r="K172" s="47"/>
      <c r="L172" s="101">
        <f>+'Ark1'!U4669</f>
        <v>18.159591281093878</v>
      </c>
      <c r="M172" s="101"/>
      <c r="N172" s="65">
        <f>+'Ark1'!Y4669</f>
        <v>145.63706488443316</v>
      </c>
      <c r="O172" s="47"/>
      <c r="P172" s="49">
        <f>+'Ark1'!W4669</f>
        <v>59.625034925956953</v>
      </c>
      <c r="Q172" s="47"/>
      <c r="R172" s="101">
        <f>+'Ark1'!AA4669</f>
        <v>31.517372176626509</v>
      </c>
      <c r="S172" s="49">
        <f>+'Ark1'!AB4669</f>
        <v>4.3899347928537278</v>
      </c>
      <c r="T172" s="65">
        <f>+'Ark1'!AC4669</f>
        <v>-42.469995170333149</v>
      </c>
      <c r="U172" s="65">
        <f t="shared" si="30"/>
        <v>16.472477064220183</v>
      </c>
      <c r="V172" s="49">
        <f>+'Ark1'!V4669</f>
        <v>15.052631578947365</v>
      </c>
      <c r="W172" s="65">
        <f>+'Ark1'!X4669</f>
        <v>158.23297861844935</v>
      </c>
      <c r="X172" s="39"/>
      <c r="Y172" s="11"/>
      <c r="Z172" s="11"/>
      <c r="AA172" s="52"/>
      <c r="AI172"/>
    </row>
    <row r="173" spans="1:35">
      <c r="A173" s="39"/>
      <c r="B173" s="47">
        <f>+'Ark1'!C4670</f>
        <v>2010</v>
      </c>
      <c r="C173" s="47">
        <f>+'Ark1'!O4670</f>
        <v>8</v>
      </c>
      <c r="D173" s="48" t="str">
        <f t="shared" si="29"/>
        <v>Telemark/ Vestfold</v>
      </c>
      <c r="E173" s="47">
        <f>+'Ark1'!Q4670</f>
        <v>117</v>
      </c>
      <c r="F173" s="263">
        <f>+'Ark1'!R4670</f>
        <v>2276</v>
      </c>
      <c r="G173" s="263"/>
      <c r="H173" s="65">
        <f>+'Ark1'!S4670</f>
        <v>2276</v>
      </c>
      <c r="I173" s="263"/>
      <c r="J173" s="101">
        <f>+'Ark1'!T4670</f>
        <v>11.411381298571072</v>
      </c>
      <c r="K173" s="47"/>
      <c r="L173" s="101">
        <f>+'Ark1'!U4670</f>
        <v>11.768759296030424</v>
      </c>
      <c r="M173" s="101"/>
      <c r="N173" s="65">
        <f>+'Ark1'!Y4670</f>
        <v>148.91542179261893</v>
      </c>
      <c r="O173" s="47"/>
      <c r="P173" s="49">
        <f>+'Ark1'!W4670</f>
        <v>57.848418277680111</v>
      </c>
      <c r="Q173" s="47"/>
      <c r="R173" s="101">
        <f>+'Ark1'!AA4670</f>
        <v>32.467467215203797</v>
      </c>
      <c r="S173" s="49">
        <f>+'Ark1'!AB4670</f>
        <v>5.0975848163977551</v>
      </c>
      <c r="T173" s="65">
        <f>+'Ark1'!AC4670</f>
        <v>-46.170687800932498</v>
      </c>
      <c r="U173" s="65">
        <f t="shared" si="30"/>
        <v>19.452991452991451</v>
      </c>
      <c r="V173" s="49">
        <f>+'Ark1'!V4670</f>
        <v>14.216608084358519</v>
      </c>
      <c r="W173" s="65">
        <f>+'Ark1'!X4670</f>
        <v>161.338485149099</v>
      </c>
      <c r="X173" s="39"/>
      <c r="Y173" s="11"/>
      <c r="Z173" s="11"/>
      <c r="AA173" s="52"/>
      <c r="AI173"/>
    </row>
    <row r="174" spans="1:35">
      <c r="A174" s="39"/>
      <c r="B174" s="47">
        <f>+'Ark1'!C4671</f>
        <v>2010</v>
      </c>
      <c r="C174" s="47">
        <f>+'Ark1'!O4671</f>
        <v>9</v>
      </c>
      <c r="D174" s="48" t="str">
        <f t="shared" si="29"/>
        <v>Agder</v>
      </c>
      <c r="E174" s="47">
        <f>+'Ark1'!Q4671</f>
        <v>19</v>
      </c>
      <c r="F174" s="263">
        <f>+'Ark1'!R4671</f>
        <v>264</v>
      </c>
      <c r="G174" s="263"/>
      <c r="H174" s="65">
        <f>+'Ark1'!S4671</f>
        <v>263</v>
      </c>
      <c r="I174" s="263"/>
      <c r="J174" s="101">
        <f>+'Ark1'!T4671</f>
        <v>1.323640010027576</v>
      </c>
      <c r="K174" s="47"/>
      <c r="L174" s="101">
        <f>+'Ark1'!U4671</f>
        <v>1.4050780133027736</v>
      </c>
      <c r="M174" s="101"/>
      <c r="N174" s="65">
        <f>+'Ark1'!Y4671</f>
        <v>153.2772727272727</v>
      </c>
      <c r="O174" s="47"/>
      <c r="P174" s="49">
        <f>+'Ark1'!W4671</f>
        <v>57.885931558935347</v>
      </c>
      <c r="Q174" s="47"/>
      <c r="R174" s="101">
        <f>+'Ark1'!AA4671</f>
        <v>36.052473945081253</v>
      </c>
      <c r="S174" s="49">
        <f>+'Ark1'!AB4671</f>
        <v>5.1820756982935139</v>
      </c>
      <c r="T174" s="65">
        <f>+'Ark1'!AC4671</f>
        <v>-58.009281831422733</v>
      </c>
      <c r="U174" s="65">
        <f t="shared" si="30"/>
        <v>13.894736842105264</v>
      </c>
      <c r="V174" s="49">
        <f>+'Ark1'!V4671</f>
        <v>14.227272727272725</v>
      </c>
      <c r="W174" s="65">
        <f>+'Ark1'!X4671</f>
        <v>166.5025115729342</v>
      </c>
      <c r="X174" s="39"/>
      <c r="Y174" s="11"/>
      <c r="Z174" s="11"/>
      <c r="AA174" s="52"/>
      <c r="AI174"/>
    </row>
    <row r="175" spans="1:35">
      <c r="A175" s="39"/>
      <c r="B175" s="47">
        <f>+'Ark1'!C4672</f>
        <v>2010</v>
      </c>
      <c r="C175" s="47">
        <f>+'Ark1'!O4672</f>
        <v>11</v>
      </c>
      <c r="D175" s="48" t="str">
        <f t="shared" si="29"/>
        <v>Rogaland</v>
      </c>
      <c r="E175" s="47">
        <f>+'Ark1'!Q4672</f>
        <v>370</v>
      </c>
      <c r="F175" s="263">
        <f>+'Ark1'!R4672</f>
        <v>6347</v>
      </c>
      <c r="G175" s="263"/>
      <c r="H175" s="65">
        <f>+'Ark1'!S4672</f>
        <v>6299</v>
      </c>
      <c r="I175" s="263"/>
      <c r="J175" s="101">
        <f>+'Ark1'!T4672</f>
        <v>31.822511907746311</v>
      </c>
      <c r="K175" s="47"/>
      <c r="L175" s="101">
        <f>+'Ark1'!U4672</f>
        <v>31.142732685272598</v>
      </c>
      <c r="M175" s="101"/>
      <c r="N175" s="65">
        <f>+'Ark1'!Y4672</f>
        <v>141.30888608791571</v>
      </c>
      <c r="O175" s="47"/>
      <c r="P175" s="49">
        <f>+'Ark1'!W4672</f>
        <v>57.515319892046357</v>
      </c>
      <c r="Q175" s="47"/>
      <c r="R175" s="101">
        <f>+'Ark1'!AA4672</f>
        <v>31.105016803787404</v>
      </c>
      <c r="S175" s="49">
        <f>+'Ark1'!AB4672</f>
        <v>4.3846502962515412</v>
      </c>
      <c r="T175" s="65">
        <f>+'Ark1'!AC4672</f>
        <v>-39.877576766030408</v>
      </c>
      <c r="U175" s="65">
        <f t="shared" si="30"/>
        <v>17.154054054054054</v>
      </c>
      <c r="V175" s="49">
        <f>+'Ark1'!V4672</f>
        <v>14.366472349141331</v>
      </c>
      <c r="W175" s="65">
        <f>+'Ark1'!X4672</f>
        <v>153.99189625762196</v>
      </c>
      <c r="X175" s="39"/>
      <c r="Y175" s="11"/>
      <c r="Z175" s="11"/>
      <c r="AA175" s="52"/>
      <c r="AI175"/>
    </row>
    <row r="176" spans="1:35">
      <c r="A176" s="39"/>
      <c r="B176" s="47">
        <f>+'Ark1'!C4673</f>
        <v>2010</v>
      </c>
      <c r="C176" s="47">
        <f>+'Ark1'!O4673</f>
        <v>14</v>
      </c>
      <c r="D176" s="48" t="str">
        <f t="shared" si="29"/>
        <v>Vestland</v>
      </c>
      <c r="E176" s="47">
        <f>+'Ark1'!Q4673</f>
        <v>79</v>
      </c>
      <c r="F176" s="263">
        <f>+'Ark1'!R4673</f>
        <v>639</v>
      </c>
      <c r="G176" s="263"/>
      <c r="H176" s="65">
        <f>+'Ark1'!S4673</f>
        <v>637</v>
      </c>
      <c r="I176" s="263"/>
      <c r="J176" s="101">
        <f>+'Ark1'!T4673</f>
        <v>3.2038104788167456</v>
      </c>
      <c r="K176" s="47"/>
      <c r="L176" s="101">
        <f>+'Ark1'!U4673</f>
        <v>3.3046028447610887</v>
      </c>
      <c r="M176" s="101"/>
      <c r="N176" s="65">
        <f>+'Ark1'!Y4673</f>
        <v>148.93599374021915</v>
      </c>
      <c r="O176" s="47"/>
      <c r="P176" s="49">
        <f>+'Ark1'!W4673</f>
        <v>57.938775510204081</v>
      </c>
      <c r="Q176" s="47"/>
      <c r="R176" s="101">
        <f>+'Ark1'!AA4673</f>
        <v>32.35581084746962</v>
      </c>
      <c r="S176" s="49">
        <f>+'Ark1'!AB4673</f>
        <v>5.2951522874316472</v>
      </c>
      <c r="T176" s="65">
        <f>+'Ark1'!AC4673</f>
        <v>-42.233206057603709</v>
      </c>
      <c r="U176" s="65">
        <f t="shared" si="30"/>
        <v>8.0886075949367093</v>
      </c>
      <c r="V176" s="49">
        <f>+'Ark1'!V4673</f>
        <v>14.156494522691702</v>
      </c>
      <c r="W176" s="65">
        <f>+'Ark1'!X4673</f>
        <v>161.68647856804955</v>
      </c>
      <c r="X176" s="39"/>
      <c r="Y176" s="11"/>
      <c r="Z176" s="11"/>
      <c r="AA176" s="52"/>
      <c r="AI176"/>
    </row>
    <row r="177" spans="1:35">
      <c r="A177" s="39"/>
      <c r="B177" s="47">
        <f>+'Ark1'!C4674</f>
        <v>2010</v>
      </c>
      <c r="C177" s="47">
        <f>+'Ark1'!O4674</f>
        <v>15</v>
      </c>
      <c r="D177" s="48" t="str">
        <f t="shared" si="29"/>
        <v>Møre og Romsdal</v>
      </c>
      <c r="E177" s="47">
        <f>+'Ark1'!Q4674</f>
        <v>28</v>
      </c>
      <c r="F177" s="263">
        <f>+'Ark1'!R4674</f>
        <v>451</v>
      </c>
      <c r="G177" s="263"/>
      <c r="H177" s="65">
        <f>+'Ark1'!S4674</f>
        <v>451</v>
      </c>
      <c r="I177" s="263"/>
      <c r="J177" s="101">
        <f>+'Ark1'!T4674</f>
        <v>2.2612183504637757</v>
      </c>
      <c r="K177" s="47"/>
      <c r="L177" s="101">
        <f>+'Ark1'!U4674</f>
        <v>2.2600619356299312</v>
      </c>
      <c r="M177" s="101"/>
      <c r="N177" s="65">
        <f>+'Ark1'!Y4674</f>
        <v>144.31951219512189</v>
      </c>
      <c r="O177" s="47"/>
      <c r="P177" s="49">
        <f>+'Ark1'!W4674</f>
        <v>59.011086474501106</v>
      </c>
      <c r="Q177" s="47"/>
      <c r="R177" s="101">
        <f>+'Ark1'!AA4674</f>
        <v>33.992697412347042</v>
      </c>
      <c r="S177" s="49">
        <f>+'Ark1'!AB4674</f>
        <v>5.0673828876010072</v>
      </c>
      <c r="T177" s="65">
        <f>+'Ark1'!AC4674</f>
        <v>-54.212462996820562</v>
      </c>
      <c r="U177" s="65">
        <f t="shared" si="30"/>
        <v>16.107142857142858</v>
      </c>
      <c r="V177" s="49">
        <f>+'Ark1'!V4674</f>
        <v>14.379157427937912</v>
      </c>
      <c r="W177" s="65">
        <f>+'Ark1'!X4674</f>
        <v>156.35916814206064</v>
      </c>
      <c r="X177" s="39"/>
      <c r="Y177" s="11"/>
      <c r="Z177" s="11"/>
      <c r="AA177" s="52"/>
      <c r="AI177"/>
    </row>
    <row r="178" spans="1:35">
      <c r="A178" s="39"/>
      <c r="B178" s="47">
        <f>+'Ark1'!C4675</f>
        <v>2010</v>
      </c>
      <c r="C178" s="47">
        <f>+'Ark1'!O4675</f>
        <v>16</v>
      </c>
      <c r="D178" s="48" t="str">
        <f t="shared" si="29"/>
        <v>Trøndelag</v>
      </c>
      <c r="E178" s="47">
        <f>+'Ark1'!Q4675</f>
        <v>184</v>
      </c>
      <c r="F178" s="263">
        <f>+'Ark1'!R4675</f>
        <v>1424</v>
      </c>
      <c r="G178" s="263"/>
      <c r="H178" s="65">
        <f>+'Ark1'!S4675</f>
        <v>1423</v>
      </c>
      <c r="I178" s="263"/>
      <c r="J178" s="101">
        <f>+'Ark1'!T4675</f>
        <v>7.1396339934820752</v>
      </c>
      <c r="K178" s="47"/>
      <c r="L178" s="101">
        <f>+'Ark1'!U4675</f>
        <v>6.9793124856875597</v>
      </c>
      <c r="M178" s="101"/>
      <c r="N178" s="65">
        <f>+'Ark1'!Y4675</f>
        <v>141.15098314606738</v>
      </c>
      <c r="O178" s="47"/>
      <c r="P178" s="49">
        <f>+'Ark1'!W4675</f>
        <v>57.535488404778654</v>
      </c>
      <c r="Q178" s="47"/>
      <c r="R178" s="101">
        <f>+'Ark1'!AA4675</f>
        <v>33.068744783516529</v>
      </c>
      <c r="S178" s="49">
        <f>+'Ark1'!AB4675</f>
        <v>5.1010834721646603</v>
      </c>
      <c r="T178" s="65">
        <f>+'Ark1'!AC4675</f>
        <v>-55.335026989658715</v>
      </c>
      <c r="U178" s="65">
        <f t="shared" si="30"/>
        <v>7.7391304347826084</v>
      </c>
      <c r="V178" s="49">
        <f>+'Ark1'!V4675</f>
        <v>15.820224719101123</v>
      </c>
      <c r="W178" s="65">
        <f>+'Ark1'!X4675</f>
        <v>153.00277246886691</v>
      </c>
      <c r="X178" s="39"/>
      <c r="Y178" s="11"/>
      <c r="Z178" s="11"/>
      <c r="AA178" s="52"/>
      <c r="AI178"/>
    </row>
    <row r="179" spans="1:35">
      <c r="A179" s="39"/>
      <c r="B179" s="47">
        <f>+'Ark1'!C4676</f>
        <v>2010</v>
      </c>
      <c r="C179" s="47">
        <f>+'Ark1'!O4676</f>
        <v>18</v>
      </c>
      <c r="D179" s="48" t="str">
        <f t="shared" si="29"/>
        <v>Nordland</v>
      </c>
      <c r="E179" s="47">
        <f>+'Ark1'!Q4676</f>
        <v>79</v>
      </c>
      <c r="F179" s="263">
        <f>+'Ark1'!R4676</f>
        <v>1703</v>
      </c>
      <c r="G179" s="263"/>
      <c r="H179" s="65">
        <f>+'Ark1'!S4676</f>
        <v>1701</v>
      </c>
      <c r="I179" s="263"/>
      <c r="J179" s="101">
        <f>+'Ark1'!T4676</f>
        <v>8.538480822261219</v>
      </c>
      <c r="K179" s="47"/>
      <c r="L179" s="101">
        <f>+'Ark1'!U4676</f>
        <v>8.4103321422724253</v>
      </c>
      <c r="M179" s="101"/>
      <c r="N179" s="65">
        <f>+'Ark1'!Y4676</f>
        <v>142.22624779800353</v>
      </c>
      <c r="O179" s="47"/>
      <c r="P179" s="49">
        <f>+'Ark1'!W4676</f>
        <v>58.603174603174608</v>
      </c>
      <c r="Q179" s="47"/>
      <c r="R179" s="101">
        <f>+'Ark1'!AA4676</f>
        <v>31.104318018439283</v>
      </c>
      <c r="S179" s="49">
        <f>+'Ark1'!AB4676</f>
        <v>4.2743333110617572</v>
      </c>
      <c r="T179" s="65">
        <f>+'Ark1'!AC4676</f>
        <v>-48.150125802734912</v>
      </c>
      <c r="U179" s="65">
        <f t="shared" si="30"/>
        <v>21.556962025316455</v>
      </c>
      <c r="V179" s="49">
        <f>+'Ark1'!V4676</f>
        <v>14.689958896065765</v>
      </c>
      <c r="W179" s="65">
        <f>+'Ark1'!X4676</f>
        <v>154.27437019242697</v>
      </c>
      <c r="X179" s="39"/>
      <c r="Y179" s="11"/>
      <c r="Z179" s="11"/>
      <c r="AA179" s="52"/>
      <c r="AI179"/>
    </row>
    <row r="180" spans="1:35">
      <c r="A180" s="39"/>
      <c r="B180" s="47">
        <f>+'Ark1'!C4677</f>
        <v>2010</v>
      </c>
      <c r="C180" s="47">
        <f>+'Ark1'!O4677</f>
        <v>54</v>
      </c>
      <c r="D180" s="48" t="str">
        <f t="shared" si="29"/>
        <v>Troms og Finnmark</v>
      </c>
      <c r="E180" s="47">
        <f>+'Ark1'!Q4677</f>
        <v>23</v>
      </c>
      <c r="F180" s="263">
        <f>+'Ark1'!R4677</f>
        <v>252</v>
      </c>
      <c r="G180" s="263"/>
      <c r="H180" s="65">
        <f>+'Ark1'!S4677</f>
        <v>252</v>
      </c>
      <c r="I180" s="263"/>
      <c r="J180" s="101">
        <f>+'Ark1'!T4677</f>
        <v>1.2634745550263222</v>
      </c>
      <c r="K180" s="47"/>
      <c r="L180" s="101">
        <f>+'Ark1'!U4677</f>
        <v>1.3688270755615031</v>
      </c>
      <c r="M180" s="101"/>
      <c r="N180" s="65">
        <f>+'Ark1'!Y4677</f>
        <v>156.43333333333339</v>
      </c>
      <c r="O180" s="47"/>
      <c r="P180" s="49">
        <f>+'Ark1'!W4677</f>
        <v>56.634920634920611</v>
      </c>
      <c r="Q180" s="47"/>
      <c r="R180" s="101">
        <f>+'Ark1'!AA4677</f>
        <v>30.468487493781545</v>
      </c>
      <c r="S180" s="49">
        <f>+'Ark1'!AB4677</f>
        <v>5.3372056992626007</v>
      </c>
      <c r="T180" s="65">
        <f>+'Ark1'!AC4677</f>
        <v>-43.840911152376805</v>
      </c>
      <c r="U180" s="65">
        <f t="shared" si="30"/>
        <v>10.956521739130435</v>
      </c>
      <c r="V180" s="49">
        <f>+'Ark1'!V4677</f>
        <v>13.444444444444445</v>
      </c>
      <c r="W180" s="65">
        <f>+'Ark1'!X4677</f>
        <v>169.48356807511732</v>
      </c>
      <c r="X180" s="39"/>
      <c r="Y180" s="11"/>
      <c r="Z180" s="11"/>
      <c r="AA180" s="52"/>
      <c r="AI180"/>
    </row>
    <row r="181" spans="1:35">
      <c r="A181" s="39"/>
      <c r="B181" s="39"/>
      <c r="C181" s="39"/>
      <c r="D181" s="39"/>
      <c r="E181" s="39"/>
      <c r="F181" s="259"/>
      <c r="G181" s="259"/>
      <c r="H181" s="39"/>
      <c r="I181" s="25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11"/>
      <c r="Z181" s="11"/>
      <c r="AA181" s="52"/>
      <c r="AI181"/>
    </row>
    <row r="182" spans="1:35">
      <c r="A182" s="39"/>
      <c r="B182">
        <f>+'Ark1'!C4678</f>
        <v>2009</v>
      </c>
      <c r="C182">
        <f>+'Ark1'!O4678</f>
        <v>1</v>
      </c>
      <c r="D182" s="3" t="str">
        <f t="shared" ref="D182:D191" si="31">VLOOKUP(C182,$AH$6:$AI$20,2)</f>
        <v>Viken</v>
      </c>
      <c r="E182">
        <f>+'Ark1'!Q4678</f>
        <v>177</v>
      </c>
      <c r="F182" s="222">
        <f>+'Ark1'!R4678</f>
        <v>2829</v>
      </c>
      <c r="H182" s="9">
        <f>+'Ark1'!S4678</f>
        <v>2818</v>
      </c>
      <c r="J182" s="96">
        <f>+'Ark1'!T4678</f>
        <v>13.906503465565548</v>
      </c>
      <c r="L182" s="96">
        <f>+'Ark1'!U4678</f>
        <v>14.134014949674338</v>
      </c>
      <c r="N182" s="9">
        <f>+'Ark1'!Y4678</f>
        <v>147.10827147401909</v>
      </c>
      <c r="P182" s="1">
        <f>+'Ark1'!W4678</f>
        <v>57.076295244854499</v>
      </c>
      <c r="R182" s="96">
        <f>+'Ark1'!AA4678</f>
        <v>32.595387166802347</v>
      </c>
      <c r="S182" s="1">
        <f>+'Ark1'!AB4678</f>
        <v>4.0090651591226756</v>
      </c>
      <c r="T182" s="9">
        <f>+'Ark1'!AC4678</f>
        <v>-42.119248967894897</v>
      </c>
      <c r="U182" s="9">
        <f t="shared" ref="U182:U191" si="32">+F182/E182</f>
        <v>15.983050847457626</v>
      </c>
      <c r="V182" s="1">
        <f>+'Ark1'!V4678</f>
        <v>15.407211028632029</v>
      </c>
      <c r="W182" s="9">
        <f>+'Ark1'!X4678</f>
        <v>159.91278995177237</v>
      </c>
      <c r="X182" s="39"/>
      <c r="Y182" s="11"/>
      <c r="Z182" s="11"/>
      <c r="AA182" s="52"/>
      <c r="AI182"/>
    </row>
    <row r="183" spans="1:35">
      <c r="A183" s="39"/>
      <c r="B183">
        <f>+'Ark1'!C4679</f>
        <v>2009</v>
      </c>
      <c r="C183">
        <f>+'Ark1'!O4679</f>
        <v>4</v>
      </c>
      <c r="D183" s="3" t="str">
        <f t="shared" si="31"/>
        <v>Innlandet</v>
      </c>
      <c r="E183">
        <f>+'Ark1'!Q4679</f>
        <v>229</v>
      </c>
      <c r="F183" s="222">
        <f>+'Ark1'!R4679</f>
        <v>4958</v>
      </c>
      <c r="H183" s="9">
        <f>+'Ark1'!S4679</f>
        <v>4948</v>
      </c>
      <c r="J183" s="96">
        <f>+'Ark1'!T4679</f>
        <v>24.372019859411097</v>
      </c>
      <c r="L183" s="96">
        <f>+'Ark1'!U4679</f>
        <v>23.562682510610408</v>
      </c>
      <c r="N183" s="9">
        <f>+'Ark1'!Y4679</f>
        <v>139.93382412263037</v>
      </c>
      <c r="P183" s="1">
        <f>+'Ark1'!W4679</f>
        <v>57.076798706548111</v>
      </c>
      <c r="R183" s="96">
        <f>+'Ark1'!AA4679</f>
        <v>29.702358853876799</v>
      </c>
      <c r="S183" s="1">
        <f>+'Ark1'!AB4679</f>
        <v>4.4567629228065124</v>
      </c>
      <c r="T183" s="9">
        <f>+'Ark1'!AC4679</f>
        <v>-26.521202267022431</v>
      </c>
      <c r="U183" s="9">
        <f t="shared" si="32"/>
        <v>21.650655021834062</v>
      </c>
      <c r="V183" s="1">
        <f>+'Ark1'!V4679</f>
        <v>15.057684550221859</v>
      </c>
      <c r="W183" s="9">
        <f>+'Ark1'!X4679</f>
        <v>151.92029078932595</v>
      </c>
      <c r="X183" s="39"/>
      <c r="Y183" s="11"/>
      <c r="Z183" s="11"/>
      <c r="AA183" s="52"/>
      <c r="AI183"/>
    </row>
    <row r="184" spans="1:35">
      <c r="A184" s="39"/>
      <c r="B184">
        <f>+'Ark1'!C4680</f>
        <v>2009</v>
      </c>
      <c r="C184">
        <f>+'Ark1'!O4680</f>
        <v>8</v>
      </c>
      <c r="D184" s="3" t="str">
        <f t="shared" si="31"/>
        <v>Telemark/ Vestfold</v>
      </c>
      <c r="E184">
        <f>+'Ark1'!Q4680</f>
        <v>121</v>
      </c>
      <c r="F184" s="222">
        <f>+'Ark1'!R4680</f>
        <v>2352</v>
      </c>
      <c r="H184" s="9">
        <f>+'Ark1'!S4680</f>
        <v>2350</v>
      </c>
      <c r="J184" s="96">
        <f>+'Ark1'!T4680</f>
        <v>11.561716560979201</v>
      </c>
      <c r="L184" s="96">
        <f>+'Ark1'!U4680</f>
        <v>11.896882275653244</v>
      </c>
      <c r="N184" s="9">
        <f>+'Ark1'!Y4680</f>
        <v>148.9362244897959</v>
      </c>
      <c r="P184" s="1">
        <f>+'Ark1'!W4680</f>
        <v>55.402553191489361</v>
      </c>
      <c r="R184" s="96">
        <f>+'Ark1'!AA4680</f>
        <v>32.700220957994297</v>
      </c>
      <c r="S184" s="1">
        <f>+'Ark1'!AB4680</f>
        <v>5.2724569217634736</v>
      </c>
      <c r="T184" s="9">
        <f>+'Ark1'!AC4680</f>
        <v>-40.495601410810544</v>
      </c>
      <c r="U184" s="9">
        <f t="shared" si="32"/>
        <v>19.438016528925619</v>
      </c>
      <c r="V184" s="1">
        <f>+'Ark1'!V4680</f>
        <v>14.062925170068027</v>
      </c>
      <c r="W184" s="9">
        <f>+'Ark1'!X4680</f>
        <v>161.50395965536811</v>
      </c>
      <c r="X184" s="39"/>
      <c r="Y184" s="11"/>
      <c r="Z184" s="11"/>
      <c r="AA184" s="52"/>
      <c r="AI184"/>
    </row>
    <row r="185" spans="1:35">
      <c r="A185" s="39"/>
      <c r="B185">
        <f>+'Ark1'!C4681</f>
        <v>2009</v>
      </c>
      <c r="C185">
        <f>+'Ark1'!O4681</f>
        <v>9</v>
      </c>
      <c r="D185" s="3" t="str">
        <f t="shared" si="31"/>
        <v>Agder</v>
      </c>
      <c r="E185">
        <f>+'Ark1'!Q4681</f>
        <v>21</v>
      </c>
      <c r="F185" s="222">
        <f>+'Ark1'!R4681</f>
        <v>276</v>
      </c>
      <c r="H185" s="9">
        <f>+'Ark1'!S4681</f>
        <v>276</v>
      </c>
      <c r="J185" s="96">
        <f>+'Ark1'!T4681</f>
        <v>1.3567320454210297</v>
      </c>
      <c r="L185" s="96">
        <f>+'Ark1'!U4681</f>
        <v>1.4594837525120556</v>
      </c>
      <c r="N185" s="9">
        <f>+'Ark1'!Y4681</f>
        <v>155.70217391304357</v>
      </c>
      <c r="P185" s="1">
        <f>+'Ark1'!W4681</f>
        <v>57.315217391304351</v>
      </c>
      <c r="R185" s="96">
        <f>+'Ark1'!AA4681</f>
        <v>32.206571629772078</v>
      </c>
      <c r="S185" s="1">
        <f>+'Ark1'!AB4681</f>
        <v>5.0703657669552493</v>
      </c>
      <c r="T185" s="9">
        <f>+'Ark1'!AC4681</f>
        <v>-49.882658568651721</v>
      </c>
      <c r="U185" s="9">
        <f t="shared" si="32"/>
        <v>13.142857142857142</v>
      </c>
      <c r="V185" s="1">
        <f>+'Ark1'!V4681</f>
        <v>15.967391304347824</v>
      </c>
      <c r="W185" s="9">
        <f>+'Ark1'!X4681</f>
        <v>168.691412690188</v>
      </c>
      <c r="X185" s="39"/>
      <c r="Y185" s="11"/>
      <c r="Z185" s="11"/>
      <c r="AA185" s="52"/>
      <c r="AI185"/>
    </row>
    <row r="186" spans="1:35">
      <c r="A186" s="39"/>
      <c r="B186">
        <f>+'Ark1'!C4682</f>
        <v>2009</v>
      </c>
      <c r="C186">
        <f>+'Ark1'!O4682</f>
        <v>11</v>
      </c>
      <c r="D186" s="3" t="str">
        <f t="shared" si="31"/>
        <v>Rogaland</v>
      </c>
      <c r="E186">
        <f>+'Ark1'!Q4682</f>
        <v>381</v>
      </c>
      <c r="F186" s="222">
        <f>+'Ark1'!R4682</f>
        <v>6007</v>
      </c>
      <c r="H186" s="9">
        <f>+'Ark1'!S4682</f>
        <v>5982</v>
      </c>
      <c r="J186" s="96">
        <f>+'Ark1'!T4682</f>
        <v>29.528584771174359</v>
      </c>
      <c r="L186" s="96">
        <f>+'Ark1'!U4682</f>
        <v>29.467686025525747</v>
      </c>
      <c r="N186" s="9">
        <f>+'Ark1'!Y4682</f>
        <v>144.44180123189599</v>
      </c>
      <c r="P186" s="1">
        <f>+'Ark1'!W4682</f>
        <v>56.979103978602488</v>
      </c>
      <c r="R186" s="96">
        <f>+'Ark1'!AA4682</f>
        <v>32.855991799749162</v>
      </c>
      <c r="S186" s="1">
        <f>+'Ark1'!AB4682</f>
        <v>4.7352577540770575</v>
      </c>
      <c r="T186" s="9">
        <f>+'Ark1'!AC4682</f>
        <v>-50.068205686288437</v>
      </c>
      <c r="U186" s="9">
        <f t="shared" si="32"/>
        <v>15.766404199475065</v>
      </c>
      <c r="V186" s="1">
        <f>+'Ark1'!V4682</f>
        <v>15.75645080739138</v>
      </c>
      <c r="W186" s="9">
        <f>+'Ark1'!X4682</f>
        <v>157.04352506041548</v>
      </c>
      <c r="X186" s="39"/>
      <c r="Y186" s="11"/>
      <c r="Z186" s="11"/>
      <c r="AA186" s="52"/>
      <c r="AI186"/>
    </row>
    <row r="187" spans="1:35">
      <c r="A187" s="39"/>
      <c r="B187">
        <f>+'Ark1'!C4683</f>
        <v>2009</v>
      </c>
      <c r="C187">
        <f>+'Ark1'!O4683</f>
        <v>14</v>
      </c>
      <c r="D187" s="3" t="str">
        <f t="shared" si="31"/>
        <v>Vestland</v>
      </c>
      <c r="E187">
        <f>+'Ark1'!Q4683</f>
        <v>80</v>
      </c>
      <c r="F187" s="222">
        <f>+'Ark1'!R4683</f>
        <v>687</v>
      </c>
      <c r="H187" s="9">
        <f>+'Ark1'!S4683</f>
        <v>683</v>
      </c>
      <c r="J187" s="96">
        <f>+'Ark1'!T4683</f>
        <v>3.3770830261023446</v>
      </c>
      <c r="L187" s="96">
        <f>+'Ark1'!U4683</f>
        <v>3.4675245693417782</v>
      </c>
      <c r="N187" s="9">
        <f>+'Ark1'!Y4683</f>
        <v>148.61659388646288</v>
      </c>
      <c r="P187" s="1">
        <f>+'Ark1'!W4683</f>
        <v>57.266471449487554</v>
      </c>
      <c r="R187" s="96">
        <f>+'Ark1'!AA4683</f>
        <v>32.848530635319001</v>
      </c>
      <c r="S187" s="1">
        <f>+'Ark1'!AB4683</f>
        <v>5.3642575849839114</v>
      </c>
      <c r="T187" s="9">
        <f>+'Ark1'!AC4683</f>
        <v>-48.726218531853085</v>
      </c>
      <c r="U187" s="9">
        <f t="shared" si="32"/>
        <v>8.5875000000000004</v>
      </c>
      <c r="V187" s="1">
        <f>+'Ark1'!V4683</f>
        <v>15.426491994177589</v>
      </c>
      <c r="W187" s="9">
        <f>+'Ark1'!X4683</f>
        <v>161.92436220728251</v>
      </c>
      <c r="X187" s="39"/>
      <c r="Y187" s="11"/>
      <c r="Z187" s="11"/>
      <c r="AA187" s="52"/>
      <c r="AI187"/>
    </row>
    <row r="188" spans="1:35">
      <c r="A188" s="39"/>
      <c r="B188">
        <f>+'Ark1'!C4684</f>
        <v>2009</v>
      </c>
      <c r="C188">
        <f>+'Ark1'!O4684</f>
        <v>15</v>
      </c>
      <c r="D188" s="3" t="str">
        <f t="shared" si="31"/>
        <v>Møre og Romsdal</v>
      </c>
      <c r="E188">
        <f>+'Ark1'!Q4684</f>
        <v>30</v>
      </c>
      <c r="F188" s="222">
        <f>+'Ark1'!R4684</f>
        <v>356</v>
      </c>
      <c r="H188" s="9">
        <f>+'Ark1'!S4684</f>
        <v>351</v>
      </c>
      <c r="J188" s="96">
        <f>+'Ark1'!T4684</f>
        <v>1.7499877107604589</v>
      </c>
      <c r="L188" s="96">
        <f>+'Ark1'!U4684</f>
        <v>1.7796791464191253</v>
      </c>
      <c r="N188" s="9">
        <f>+'Ark1'!Y4684</f>
        <v>147.19606741573037</v>
      </c>
      <c r="P188" s="1">
        <f>+'Ark1'!W4684</f>
        <v>57.760683760683762</v>
      </c>
      <c r="R188" s="96">
        <f>+'Ark1'!AA4684</f>
        <v>34.126553154128629</v>
      </c>
      <c r="S188" s="1">
        <f>+'Ark1'!AB4684</f>
        <v>5.1012253250930915</v>
      </c>
      <c r="T188" s="9">
        <f>+'Ark1'!AC4684</f>
        <v>-61.146764568077423</v>
      </c>
      <c r="U188" s="9">
        <f t="shared" si="32"/>
        <v>11.866666666666667</v>
      </c>
      <c r="V188" s="1">
        <f>+'Ark1'!V4684</f>
        <v>17.926966292134839</v>
      </c>
      <c r="W188" s="9">
        <f>+'Ark1'!X4684</f>
        <v>161.20004382387651</v>
      </c>
      <c r="X188" s="39"/>
      <c r="Y188" s="11"/>
      <c r="Z188" s="11"/>
      <c r="AA188" s="52"/>
      <c r="AI188"/>
    </row>
    <row r="189" spans="1:35">
      <c r="A189" s="39"/>
      <c r="B189">
        <f>+'Ark1'!C4685</f>
        <v>2009</v>
      </c>
      <c r="C189">
        <f>+'Ark1'!O4685</f>
        <v>16</v>
      </c>
      <c r="D189" s="3" t="str">
        <f t="shared" si="31"/>
        <v>Trøndelag</v>
      </c>
      <c r="E189">
        <f>+'Ark1'!Q4685</f>
        <v>148</v>
      </c>
      <c r="F189" s="222">
        <f>+'Ark1'!R4685</f>
        <v>1434</v>
      </c>
      <c r="H189" s="9">
        <f>+'Ark1'!S4685</f>
        <v>1419</v>
      </c>
      <c r="J189" s="96">
        <f>+'Ark1'!T4685</f>
        <v>7.0491078012092592</v>
      </c>
      <c r="L189" s="96">
        <f>+'Ark1'!U4685</f>
        <v>6.7383096502062259</v>
      </c>
      <c r="N189" s="9">
        <f>+'Ark1'!Y4685</f>
        <v>138.35864714086472</v>
      </c>
      <c r="P189" s="1">
        <f>+'Ark1'!W4685</f>
        <v>57.390415785764624</v>
      </c>
      <c r="R189" s="96">
        <f>+'Ark1'!AA4685</f>
        <v>30.633743911626443</v>
      </c>
      <c r="S189" s="1">
        <f>+'Ark1'!AB4685</f>
        <v>4.4517386721996006</v>
      </c>
      <c r="T189" s="9">
        <f>+'Ark1'!AC4685</f>
        <v>-48.110424126612045</v>
      </c>
      <c r="U189" s="9">
        <f t="shared" si="32"/>
        <v>9.6891891891891895</v>
      </c>
      <c r="V189" s="1">
        <f>+'Ark1'!V4685</f>
        <v>17.193863319386331</v>
      </c>
      <c r="W189" s="9">
        <f>+'Ark1'!X4685</f>
        <v>151.07941933329411</v>
      </c>
      <c r="X189" s="39"/>
      <c r="Y189" s="11"/>
      <c r="Z189" s="11"/>
      <c r="AA189" s="52"/>
      <c r="AI189"/>
    </row>
    <row r="190" spans="1:35">
      <c r="A190" s="39"/>
      <c r="B190">
        <f>+'Ark1'!C4686</f>
        <v>2009</v>
      </c>
      <c r="C190">
        <f>+'Ark1'!O4686</f>
        <v>18</v>
      </c>
      <c r="D190" s="3" t="str">
        <f t="shared" si="31"/>
        <v>Nordland</v>
      </c>
      <c r="E190">
        <f>+'Ark1'!Q4686</f>
        <v>80</v>
      </c>
      <c r="F190" s="222">
        <f>+'Ark1'!R4686</f>
        <v>1189</v>
      </c>
      <c r="H190" s="9">
        <f>+'Ark1'!S4686</f>
        <v>1189</v>
      </c>
      <c r="J190" s="96">
        <f>+'Ark1'!T4686</f>
        <v>5.8447623261072614</v>
      </c>
      <c r="L190" s="96">
        <f>+'Ark1'!U4686</f>
        <v>6.1395564899833062</v>
      </c>
      <c r="N190" s="9">
        <f>+'Ark1'!Y4686</f>
        <v>152.04062237174077</v>
      </c>
      <c r="P190" s="1">
        <f>+'Ark1'!W4686</f>
        <v>55.79478553406225</v>
      </c>
      <c r="R190" s="96">
        <f>+'Ark1'!AA4686</f>
        <v>34.399769787447092</v>
      </c>
      <c r="S190" s="1">
        <f>+'Ark1'!AB4686</f>
        <v>4.9114897363259367</v>
      </c>
      <c r="T190" s="9">
        <f>+'Ark1'!AC4686</f>
        <v>-55.564071821066413</v>
      </c>
      <c r="U190" s="9">
        <f t="shared" si="32"/>
        <v>14.862500000000001</v>
      </c>
      <c r="V190" s="1">
        <f>+'Ark1'!V4686</f>
        <v>15.124474348191756</v>
      </c>
      <c r="W190" s="9">
        <f>+'Ark1'!X4686</f>
        <v>164.72440126949189</v>
      </c>
      <c r="X190" s="39"/>
      <c r="Y190" s="11"/>
      <c r="Z190" s="11"/>
      <c r="AA190" s="52"/>
      <c r="AI190"/>
    </row>
    <row r="191" spans="1:35">
      <c r="A191" s="39"/>
      <c r="B191">
        <f>+'Ark1'!C4687</f>
        <v>2009</v>
      </c>
      <c r="C191">
        <f>+'Ark1'!O4687</f>
        <v>54</v>
      </c>
      <c r="D191" s="3" t="str">
        <f t="shared" si="31"/>
        <v>Troms og Finnmark</v>
      </c>
      <c r="E191">
        <f>+'Ark1'!Q4687</f>
        <v>29</v>
      </c>
      <c r="F191" s="222">
        <f>+'Ark1'!R4687</f>
        <v>255</v>
      </c>
      <c r="H191" s="9">
        <f>+'Ark1'!S4687</f>
        <v>255</v>
      </c>
      <c r="J191" s="96">
        <f>+'Ark1'!T4687</f>
        <v>1.2535024332694296</v>
      </c>
      <c r="L191" s="96">
        <f>+'Ark1'!U4687</f>
        <v>1.3541806300737576</v>
      </c>
      <c r="N191" s="9">
        <f>+'Ark1'!Y4687</f>
        <v>156.36549019607847</v>
      </c>
      <c r="P191" s="1">
        <f>+'Ark1'!W4687</f>
        <v>56.043137254901957</v>
      </c>
      <c r="R191" s="96">
        <f>+'Ark1'!AA4687</f>
        <v>32.974523517866167</v>
      </c>
      <c r="S191" s="1">
        <f>+'Ark1'!AB4687</f>
        <v>5.0505388919211054</v>
      </c>
      <c r="T191" s="9">
        <f>+'Ark1'!AC4687</f>
        <v>-57.26599239109796</v>
      </c>
      <c r="U191" s="9">
        <f t="shared" si="32"/>
        <v>8.7931034482758612</v>
      </c>
      <c r="V191" s="1">
        <f>+'Ark1'!V4687</f>
        <v>14.305882352941175</v>
      </c>
      <c r="W191" s="9">
        <f>+'Ark1'!X4687</f>
        <v>169.41006521785306</v>
      </c>
      <c r="X191" s="39"/>
      <c r="Y191" s="11"/>
      <c r="Z191" s="11"/>
      <c r="AA191" s="52"/>
      <c r="AI191"/>
    </row>
    <row r="192" spans="1:35">
      <c r="A192" s="39"/>
      <c r="B192" s="39"/>
      <c r="C192" s="39"/>
      <c r="D192" s="39"/>
      <c r="E192" s="39"/>
      <c r="F192" s="259"/>
      <c r="G192" s="259"/>
      <c r="H192" s="39"/>
      <c r="I192" s="259"/>
      <c r="J192" s="39"/>
      <c r="K192" s="39"/>
      <c r="L192" s="39"/>
      <c r="M192" s="39"/>
      <c r="N192" s="64"/>
      <c r="O192" s="39"/>
      <c r="P192" s="39"/>
      <c r="Q192" s="39"/>
      <c r="R192" s="39"/>
      <c r="S192" s="39"/>
      <c r="T192" s="39"/>
      <c r="U192" s="39"/>
      <c r="V192" s="39"/>
      <c r="W192" s="64"/>
      <c r="X192" s="39"/>
    </row>
    <row r="193" spans="1:24">
      <c r="A193" s="39"/>
      <c r="B193" s="39"/>
      <c r="C193" s="39"/>
      <c r="D193" s="39"/>
      <c r="E193" s="39"/>
      <c r="F193" s="259"/>
      <c r="G193" s="259"/>
      <c r="H193" s="39"/>
      <c r="I193" s="259"/>
      <c r="J193" s="39"/>
      <c r="K193" s="39"/>
      <c r="L193" s="39"/>
      <c r="M193" s="39"/>
      <c r="N193" s="64"/>
      <c r="O193" s="39"/>
      <c r="P193" s="39"/>
      <c r="Q193" s="39"/>
      <c r="R193" s="39"/>
      <c r="S193" s="39"/>
      <c r="T193" s="39"/>
      <c r="U193" s="39"/>
      <c r="V193" s="39"/>
      <c r="W193" s="64"/>
      <c r="X193" s="39"/>
    </row>
  </sheetData>
  <mergeCells count="1">
    <mergeCell ref="T4:U4"/>
  </mergeCells>
  <conditionalFormatting sqref="Z52:Z54 Z139:Z140">
    <cfRule type="cellIs" dxfId="19" priority="14" stopIfTrue="1" operator="lessThan">
      <formula>0</formula>
    </cfRule>
  </conditionalFormatting>
  <conditionalFormatting sqref="Z112">
    <cfRule type="cellIs" dxfId="18" priority="15" stopIfTrue="1" operator="greaterThan">
      <formula>0</formula>
    </cfRule>
  </conditionalFormatting>
  <conditionalFormatting sqref="Z81">
    <cfRule type="cellIs" dxfId="17" priority="16" stopIfTrue="1" operator="greaterThan">
      <formula>0</formula>
    </cfRule>
    <cfRule type="cellIs" dxfId="16" priority="17" stopIfTrue="1" operator="lessThan">
      <formula>0</formula>
    </cfRule>
  </conditionalFormatting>
  <conditionalFormatting sqref="Z112">
    <cfRule type="cellIs" dxfId="15" priority="13" operator="lessThan">
      <formula>0</formula>
    </cfRule>
  </conditionalFormatting>
  <conditionalFormatting sqref="G9:G22 G24:G37">
    <cfRule type="cellIs" dxfId="14" priority="11" operator="lessThan">
      <formula>0</formula>
    </cfRule>
    <cfRule type="cellIs" dxfId="13" priority="12" operator="greaterThan">
      <formula>0</formula>
    </cfRule>
  </conditionalFormatting>
  <conditionalFormatting sqref="I9:I22 I24:I37">
    <cfRule type="cellIs" dxfId="12" priority="9" operator="lessThan">
      <formula>0</formula>
    </cfRule>
    <cfRule type="cellIs" dxfId="11" priority="10" operator="greaterThan">
      <formula>0</formula>
    </cfRule>
  </conditionalFormatting>
  <conditionalFormatting sqref="Q9:Q22 Q24:Q37">
    <cfRule type="cellIs" dxfId="10" priority="5" operator="lessThan">
      <formula>0</formula>
    </cfRule>
    <cfRule type="cellIs" dxfId="9" priority="6" operator="greaterThan">
      <formula>0</formula>
    </cfRule>
  </conditionalFormatting>
  <conditionalFormatting sqref="O9:O22 O24:O37">
    <cfRule type="cellIs" dxfId="8" priority="3" operator="lessThan">
      <formula>0</formula>
    </cfRule>
    <cfRule type="cellIs" dxfId="7" priority="4" operator="greaterThan">
      <formula>0</formula>
    </cfRule>
  </conditionalFormatting>
  <conditionalFormatting sqref="K9:K22 K24:K37">
    <cfRule type="cellIs" dxfId="6" priority="1" operator="lessThan">
      <formula>0</formula>
    </cfRule>
    <cfRule type="cellIs" dxfId="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489E2-DA75-49B8-897C-905CA40341E8}">
  <dimension ref="A1:AO444"/>
  <sheetViews>
    <sheetView zoomScale="86" zoomScaleNormal="86" workbookViewId="0"/>
  </sheetViews>
  <sheetFormatPr baseColWidth="10" defaultRowHeight="15"/>
  <cols>
    <col min="1" max="1" width="3.6328125" customWidth="1"/>
    <col min="2" max="2" width="6.453125" customWidth="1"/>
    <col min="3" max="3" width="4.36328125" customWidth="1"/>
    <col min="4" max="4" width="13.1796875" customWidth="1"/>
    <col min="5" max="5" width="7" customWidth="1"/>
    <col min="6" max="6" width="6.1796875" customWidth="1"/>
    <col min="7" max="7" width="5.90625" customWidth="1"/>
    <col min="8" max="8" width="7.453125" customWidth="1"/>
    <col min="9" max="9" width="5.54296875" customWidth="1"/>
    <col min="10" max="10" width="7.08984375" style="96" customWidth="1"/>
    <col min="11" max="11" width="4.6328125" customWidth="1"/>
    <col min="12" max="12" width="6" style="96" customWidth="1"/>
    <col min="13" max="13" width="7.90625" customWidth="1"/>
    <col min="14" max="14" width="4.6328125" customWidth="1"/>
    <col min="15" max="15" width="7.08984375" style="96" customWidth="1"/>
    <col min="16" max="16" width="4.6328125" customWidth="1"/>
    <col min="17" max="17" width="7" style="96" customWidth="1"/>
    <col min="18" max="18" width="6.36328125" customWidth="1"/>
    <col min="19" max="19" width="10.90625" style="9" customWidth="1"/>
    <col min="20" max="20" width="10.08984375" customWidth="1"/>
    <col min="21" max="21" width="8" customWidth="1"/>
    <col min="22" max="22" width="7.90625" style="96" customWidth="1"/>
    <col min="23" max="23" width="9.453125" customWidth="1"/>
    <col min="24" max="24" width="8" style="9" customWidth="1"/>
    <col min="25" max="25" width="8" customWidth="1"/>
    <col min="26" max="26" width="9.81640625" customWidth="1"/>
    <col min="27" max="27" width="9.6328125" customWidth="1"/>
    <col min="28" max="28" width="9.08984375" customWidth="1"/>
    <col min="29" max="29" width="7.453125" customWidth="1"/>
    <col min="30" max="30" width="7.6328125" customWidth="1"/>
    <col min="32" max="32" width="8.1796875" customWidth="1"/>
    <col min="33" max="33" width="6.453125" customWidth="1"/>
    <col min="34" max="34" width="10.08984375" style="9" customWidth="1"/>
    <col min="36" max="36" width="14" customWidth="1"/>
    <col min="37" max="37" width="12.54296875" customWidth="1"/>
    <col min="38" max="38" width="10.90625" customWidth="1"/>
  </cols>
  <sheetData>
    <row r="1" spans="1:41" ht="15.6">
      <c r="X1" s="2"/>
      <c r="Y1" s="5"/>
      <c r="Z1" s="5"/>
      <c r="AA1" s="4"/>
      <c r="AB1" s="4"/>
      <c r="AH1"/>
    </row>
    <row r="2" spans="1:41" s="126" customFormat="1" ht="31.8">
      <c r="A2"/>
      <c r="B2"/>
      <c r="C2"/>
      <c r="D2"/>
      <c r="E2"/>
      <c r="F2"/>
      <c r="G2"/>
      <c r="H2"/>
      <c r="I2"/>
      <c r="J2" s="96"/>
      <c r="K2"/>
      <c r="L2" s="96"/>
      <c r="M2"/>
      <c r="N2"/>
      <c r="O2" s="96"/>
      <c r="P2"/>
      <c r="Q2" s="96"/>
      <c r="R2"/>
      <c r="S2" s="9"/>
      <c r="T2"/>
      <c r="U2"/>
      <c r="V2" s="96"/>
      <c r="W2"/>
      <c r="X2" s="5"/>
      <c r="Y2" s="4"/>
      <c r="Z2" s="4"/>
      <c r="AA2"/>
      <c r="AB2"/>
      <c r="AC2"/>
      <c r="AD2"/>
      <c r="AE2"/>
      <c r="AF2"/>
      <c r="AG2"/>
      <c r="AH2"/>
      <c r="AI2"/>
      <c r="AJ2"/>
    </row>
    <row r="3" spans="1:41" ht="15.6">
      <c r="X3" s="2"/>
      <c r="Y3" s="5"/>
      <c r="Z3" s="5"/>
      <c r="AA3" s="4"/>
      <c r="AB3" s="4"/>
      <c r="AH3"/>
    </row>
    <row r="4" spans="1:41" ht="15.6">
      <c r="X4" s="2"/>
      <c r="Y4" s="5"/>
      <c r="Z4" s="5"/>
      <c r="AA4" s="4"/>
      <c r="AB4" s="4"/>
      <c r="AH4"/>
    </row>
    <row r="5" spans="1:41" s="124" customFormat="1" ht="16.2">
      <c r="A5"/>
      <c r="B5"/>
      <c r="C5"/>
      <c r="D5"/>
      <c r="E5"/>
      <c r="F5"/>
      <c r="G5"/>
      <c r="H5"/>
      <c r="I5"/>
      <c r="J5" s="96"/>
      <c r="K5"/>
      <c r="L5" s="96"/>
      <c r="M5"/>
      <c r="N5"/>
      <c r="O5" s="96"/>
      <c r="P5"/>
      <c r="Q5" s="96"/>
      <c r="R5"/>
      <c r="S5" s="9"/>
      <c r="T5"/>
      <c r="U5"/>
      <c r="V5" s="96"/>
      <c r="W5"/>
      <c r="X5" s="2"/>
      <c r="Y5" s="2"/>
      <c r="Z5" s="5"/>
      <c r="AA5" s="5"/>
      <c r="AB5" s="4"/>
      <c r="AC5" s="4"/>
      <c r="AD5"/>
      <c r="AE5"/>
      <c r="AF5"/>
      <c r="AG5"/>
      <c r="AH5"/>
      <c r="AI5"/>
      <c r="AJ5"/>
      <c r="AK5"/>
      <c r="AL5"/>
      <c r="AM5"/>
      <c r="AN5" s="143"/>
      <c r="AO5" s="143"/>
    </row>
    <row r="6" spans="1:41" ht="15.6">
      <c r="X6" s="2"/>
      <c r="Y6" s="5"/>
      <c r="Z6" s="5"/>
      <c r="AA6" s="4"/>
      <c r="AB6" s="4"/>
      <c r="AH6"/>
      <c r="AM6" s="4"/>
      <c r="AN6" s="4"/>
    </row>
    <row r="7" spans="1:41" ht="15.6">
      <c r="X7" s="2"/>
      <c r="Y7" s="5"/>
      <c r="Z7" s="5"/>
      <c r="AA7" s="4"/>
      <c r="AB7" s="4"/>
      <c r="AH7"/>
      <c r="AM7" s="4"/>
      <c r="AN7" s="4"/>
    </row>
    <row r="8" spans="1:41" ht="15.6">
      <c r="X8" s="2"/>
      <c r="Y8" s="5"/>
      <c r="Z8" s="5"/>
      <c r="AA8" s="4"/>
      <c r="AB8" s="4"/>
      <c r="AH8"/>
      <c r="AM8" s="4"/>
      <c r="AN8" s="4"/>
    </row>
    <row r="9" spans="1:41" ht="15.6">
      <c r="X9" s="2"/>
      <c r="Y9" s="5"/>
      <c r="Z9" s="5"/>
      <c r="AA9" s="4"/>
      <c r="AB9" s="4"/>
      <c r="AH9"/>
    </row>
    <row r="10" spans="1:41" ht="15.6">
      <c r="X10" s="4"/>
      <c r="Y10" s="4"/>
      <c r="Z10" s="4"/>
      <c r="AA10" s="1"/>
      <c r="AB10" s="5"/>
      <c r="AH10"/>
    </row>
    <row r="11" spans="1:41" ht="15.6">
      <c r="X11" s="4"/>
      <c r="Y11" s="52"/>
      <c r="Z11" s="52"/>
      <c r="AA11" s="1"/>
      <c r="AB11" s="5"/>
      <c r="AH11"/>
    </row>
    <row r="12" spans="1:41" ht="15.6">
      <c r="X12" s="4"/>
      <c r="Y12" s="52"/>
      <c r="Z12" s="52"/>
      <c r="AA12" s="1"/>
      <c r="AB12" s="5"/>
      <c r="AH12"/>
    </row>
    <row r="13" spans="1:41" ht="15.6">
      <c r="X13" s="4"/>
      <c r="Y13" s="52"/>
      <c r="Z13" s="52"/>
      <c r="AA13" s="1"/>
      <c r="AB13" s="5"/>
      <c r="AH13"/>
    </row>
    <row r="14" spans="1:41" ht="15.6">
      <c r="X14" s="4"/>
      <c r="Y14" s="52"/>
      <c r="Z14" s="52"/>
      <c r="AA14" s="1"/>
      <c r="AB14" s="5"/>
      <c r="AH14"/>
    </row>
    <row r="15" spans="1:41" ht="15.6">
      <c r="X15" s="4"/>
      <c r="Y15" s="52"/>
      <c r="Z15" s="52"/>
      <c r="AA15" s="1"/>
      <c r="AB15" s="5"/>
      <c r="AH15"/>
    </row>
    <row r="16" spans="1:41" ht="15.6">
      <c r="X16" s="4"/>
      <c r="Y16" s="52"/>
      <c r="Z16" s="52"/>
      <c r="AA16" s="1"/>
      <c r="AB16" s="5"/>
      <c r="AH16"/>
    </row>
    <row r="17" spans="24:34" ht="15.6">
      <c r="X17" s="4"/>
      <c r="Y17" s="52"/>
      <c r="Z17" s="52"/>
      <c r="AA17" s="1"/>
      <c r="AB17" s="5"/>
      <c r="AH17"/>
    </row>
    <row r="18" spans="24:34" ht="15.6">
      <c r="X18" s="4"/>
      <c r="Y18" s="52"/>
      <c r="Z18" s="52"/>
      <c r="AA18" s="1"/>
      <c r="AB18" s="5"/>
      <c r="AD18" s="2"/>
      <c r="AE18" s="2"/>
      <c r="AF18" s="2"/>
      <c r="AH18"/>
    </row>
    <row r="19" spans="24:34" ht="15.6">
      <c r="X19" s="4"/>
      <c r="Y19" s="52"/>
      <c r="Z19" s="52"/>
      <c r="AA19" s="11"/>
      <c r="AB19" s="5"/>
      <c r="AD19" s="2"/>
      <c r="AE19" s="2"/>
      <c r="AF19" s="4"/>
      <c r="AG19" s="4"/>
      <c r="AH19" s="4"/>
    </row>
    <row r="20" spans="24:34" ht="15.6">
      <c r="X20" s="4"/>
      <c r="Y20" s="52"/>
      <c r="Z20" s="52"/>
      <c r="AA20" s="1"/>
      <c r="AB20" s="5"/>
      <c r="AH20"/>
    </row>
    <row r="21" spans="24:34" ht="15.6">
      <c r="X21" s="4"/>
      <c r="Y21" s="52"/>
      <c r="Z21" s="52"/>
      <c r="AA21" s="1"/>
      <c r="AB21" s="5"/>
      <c r="AH21"/>
    </row>
    <row r="22" spans="24:34" ht="15.6">
      <c r="X22" s="4"/>
      <c r="Y22" s="52"/>
      <c r="Z22" s="52"/>
      <c r="AA22" s="1"/>
      <c r="AB22" s="5"/>
      <c r="AD22" s="2"/>
      <c r="AE22" s="2"/>
      <c r="AF22" s="2"/>
      <c r="AH22"/>
    </row>
    <row r="23" spans="24:34" ht="15.6">
      <c r="X23" s="4"/>
      <c r="Y23" s="52"/>
      <c r="Z23" s="52"/>
      <c r="AA23" s="1"/>
      <c r="AB23" s="5"/>
      <c r="AD23" s="2"/>
      <c r="AE23" s="2"/>
      <c r="AF23" s="2"/>
      <c r="AH23"/>
    </row>
    <row r="24" spans="24:34" ht="15.6">
      <c r="X24" s="4"/>
      <c r="Y24" s="52"/>
      <c r="Z24" s="52"/>
      <c r="AA24" s="1"/>
      <c r="AB24" s="5"/>
      <c r="AD24" s="2"/>
      <c r="AE24" s="2"/>
      <c r="AF24" s="2"/>
      <c r="AH24"/>
    </row>
    <row r="25" spans="24:34" ht="15.6">
      <c r="X25" s="4"/>
      <c r="Y25" s="52"/>
      <c r="Z25" s="52"/>
      <c r="AA25" s="1"/>
      <c r="AB25" s="5"/>
      <c r="AD25" s="2"/>
      <c r="AE25" s="2"/>
      <c r="AF25" s="2"/>
      <c r="AH25"/>
    </row>
    <row r="26" spans="24:34" ht="15.6">
      <c r="X26" s="4"/>
      <c r="Y26" s="52"/>
      <c r="Z26" s="52"/>
      <c r="AA26" s="1"/>
      <c r="AB26" s="5"/>
      <c r="AD26" s="2"/>
      <c r="AE26" s="2"/>
      <c r="AF26" s="2"/>
      <c r="AH26"/>
    </row>
    <row r="27" spans="24:34" ht="15.6">
      <c r="X27" s="4"/>
      <c r="Y27" s="52"/>
      <c r="Z27" s="52"/>
      <c r="AA27" s="11"/>
      <c r="AB27" s="5"/>
      <c r="AD27" s="2"/>
      <c r="AE27" s="2"/>
      <c r="AF27" s="4"/>
      <c r="AG27" s="4"/>
      <c r="AH27" s="4"/>
    </row>
    <row r="28" spans="24:34" ht="15.6">
      <c r="X28" s="4"/>
      <c r="Y28" s="52"/>
      <c r="Z28" s="52"/>
      <c r="AA28" s="11"/>
      <c r="AB28" s="5"/>
      <c r="AD28" s="1"/>
      <c r="AE28" s="1"/>
      <c r="AF28" s="9"/>
      <c r="AG28" s="9"/>
    </row>
    <row r="29" spans="24:34" ht="15.6">
      <c r="X29" s="4"/>
      <c r="Y29" s="52"/>
      <c r="Z29" s="52"/>
      <c r="AA29" s="5"/>
      <c r="AB29" s="5"/>
      <c r="AD29" s="1"/>
      <c r="AE29" s="1"/>
      <c r="AF29" s="9"/>
      <c r="AG29" s="9"/>
    </row>
    <row r="30" spans="24:34" ht="15.6">
      <c r="X30" s="4"/>
      <c r="Y30" s="52"/>
      <c r="Z30" s="52"/>
      <c r="AA30" s="5"/>
      <c r="AB30" s="5"/>
      <c r="AD30" s="1"/>
      <c r="AE30" s="1"/>
      <c r="AF30" s="9"/>
      <c r="AG30" s="9"/>
    </row>
    <row r="31" spans="24:34" ht="15.6">
      <c r="X31" s="4"/>
      <c r="Y31" s="52"/>
      <c r="Z31" s="52"/>
      <c r="AA31" s="5"/>
      <c r="AB31" s="5"/>
      <c r="AD31" s="1"/>
      <c r="AE31" s="1"/>
      <c r="AF31" s="9"/>
      <c r="AG31" s="9"/>
    </row>
    <row r="32" spans="24:34" ht="15.6">
      <c r="X32" s="4"/>
      <c r="Y32" s="52"/>
      <c r="Z32" s="52"/>
      <c r="AA32" s="5"/>
      <c r="AB32" s="5"/>
      <c r="AD32" s="1"/>
      <c r="AE32" s="1"/>
      <c r="AF32" s="9"/>
      <c r="AG32" s="9"/>
    </row>
    <row r="33" spans="24:34" ht="15.6">
      <c r="X33" s="4"/>
      <c r="Y33" s="52"/>
      <c r="Z33" s="52"/>
      <c r="AA33" s="5"/>
      <c r="AB33" s="5"/>
      <c r="AD33" s="1"/>
      <c r="AE33" s="1"/>
      <c r="AF33" s="9"/>
      <c r="AG33" s="9"/>
    </row>
    <row r="34" spans="24:34" ht="15.6">
      <c r="X34" s="4"/>
      <c r="Y34" s="52"/>
      <c r="Z34" s="52"/>
      <c r="AA34" s="5"/>
      <c r="AB34" s="5"/>
      <c r="AD34" s="1"/>
      <c r="AE34" s="1"/>
      <c r="AF34" s="9"/>
      <c r="AG34" s="9"/>
    </row>
    <row r="35" spans="24:34" ht="15.6">
      <c r="X35" s="4"/>
      <c r="Y35" s="52"/>
      <c r="Z35" s="52"/>
      <c r="AA35" s="5"/>
      <c r="AB35" s="5"/>
      <c r="AD35" s="1"/>
      <c r="AE35" s="1"/>
      <c r="AF35" s="9"/>
      <c r="AG35" s="9"/>
    </row>
    <row r="36" spans="24:34" ht="15.6">
      <c r="X36" s="4"/>
      <c r="Y36" s="52"/>
      <c r="Z36" s="52"/>
      <c r="AA36" s="5"/>
      <c r="AB36" s="5"/>
      <c r="AD36" s="11"/>
      <c r="AE36" s="11"/>
      <c r="AF36" s="9"/>
      <c r="AG36" s="9"/>
    </row>
    <row r="37" spans="24:34" ht="16.5" customHeight="1">
      <c r="X37" s="4"/>
      <c r="Y37" s="52"/>
      <c r="Z37" s="52"/>
      <c r="AA37" s="5"/>
      <c r="AB37" s="5"/>
      <c r="AD37" s="11"/>
      <c r="AE37" s="11"/>
      <c r="AF37" s="9"/>
      <c r="AG37" s="9"/>
    </row>
    <row r="38" spans="24:34" ht="16.5" customHeight="1">
      <c r="X38" s="4"/>
      <c r="Y38" s="52"/>
      <c r="Z38" s="52"/>
      <c r="AA38" s="5"/>
      <c r="AB38" s="5"/>
      <c r="AD38" s="11"/>
      <c r="AE38" s="11"/>
      <c r="AF38" s="9"/>
      <c r="AG38" s="9"/>
    </row>
    <row r="39" spans="24:34" ht="15.6">
      <c r="X39" s="4"/>
      <c r="Y39" s="51"/>
      <c r="Z39" s="52"/>
      <c r="AD39" s="11"/>
      <c r="AE39" s="11"/>
      <c r="AF39" s="9"/>
      <c r="AG39" s="9"/>
    </row>
    <row r="40" spans="24:34" ht="17.25" customHeight="1">
      <c r="X40" s="4"/>
      <c r="Z40" s="52"/>
      <c r="AB40" s="5"/>
      <c r="AD40" s="11"/>
      <c r="AE40" s="11"/>
      <c r="AF40" s="9"/>
      <c r="AG40" s="9"/>
    </row>
    <row r="41" spans="24:34" ht="15.6">
      <c r="X41" s="4"/>
      <c r="Y41" s="51"/>
      <c r="Z41" s="52"/>
      <c r="AD41" s="11"/>
      <c r="AE41" s="11"/>
      <c r="AF41" s="9"/>
      <c r="AG41" s="9"/>
    </row>
    <row r="42" spans="24:34" ht="15.6">
      <c r="X42" s="4"/>
      <c r="Y42" s="51"/>
      <c r="Z42" s="52"/>
      <c r="AD42" s="11"/>
      <c r="AE42" s="11"/>
      <c r="AF42" s="9"/>
      <c r="AG42" s="9"/>
    </row>
    <row r="43" spans="24:34" ht="21">
      <c r="X43" s="4"/>
      <c r="Y43" s="11"/>
      <c r="Z43" s="52"/>
      <c r="AD43" s="50"/>
      <c r="AE43" s="50"/>
      <c r="AF43" s="9"/>
      <c r="AG43" s="9"/>
    </row>
    <row r="44" spans="24:34" ht="15.6">
      <c r="X44" s="4"/>
      <c r="Y44" s="5"/>
      <c r="Z44" s="52"/>
      <c r="AA44" s="4"/>
      <c r="AB44" s="4"/>
      <c r="AH44"/>
    </row>
    <row r="45" spans="24:34" ht="15.6">
      <c r="X45" s="4"/>
      <c r="Y45" s="4"/>
      <c r="Z45" s="52"/>
      <c r="AA45" s="1"/>
      <c r="AB45" s="18"/>
      <c r="AD45" s="1"/>
      <c r="AE45" s="5"/>
      <c r="AH45"/>
    </row>
    <row r="46" spans="24:34" ht="15.6">
      <c r="X46" s="4"/>
      <c r="Y46" s="14"/>
      <c r="Z46" s="52"/>
      <c r="AA46" s="1"/>
      <c r="AB46" s="18"/>
      <c r="AH46"/>
    </row>
    <row r="47" spans="24:34" ht="15.6">
      <c r="X47" s="4"/>
      <c r="Y47" s="14"/>
      <c r="Z47" s="52"/>
      <c r="AA47" s="1"/>
      <c r="AB47" s="18"/>
      <c r="AH47"/>
    </row>
    <row r="48" spans="24:34" ht="15.6">
      <c r="X48" s="4"/>
      <c r="Y48" s="14"/>
      <c r="Z48" s="52"/>
      <c r="AA48" s="1"/>
      <c r="AB48" s="18"/>
      <c r="AH48"/>
    </row>
    <row r="49" spans="12:34" ht="15.6">
      <c r="X49" s="4"/>
      <c r="Y49" s="14"/>
      <c r="Z49" s="52"/>
      <c r="AA49" s="1"/>
      <c r="AB49" s="18"/>
      <c r="AH49"/>
    </row>
    <row r="50" spans="12:34" ht="15.6">
      <c r="X50" s="4"/>
      <c r="Y50" s="14"/>
      <c r="Z50" s="52"/>
      <c r="AA50" s="1"/>
      <c r="AB50" s="18"/>
      <c r="AH50"/>
    </row>
    <row r="51" spans="12:34" ht="15.6">
      <c r="X51" s="4"/>
      <c r="Y51" s="14"/>
      <c r="Z51" s="52"/>
      <c r="AA51" s="1"/>
      <c r="AB51" s="18"/>
      <c r="AH51"/>
    </row>
    <row r="52" spans="12:34" ht="15.6">
      <c r="X52" s="4"/>
      <c r="Y52" s="14"/>
      <c r="Z52" s="52"/>
      <c r="AA52" s="1"/>
      <c r="AB52" s="18"/>
      <c r="AH52"/>
    </row>
    <row r="53" spans="12:34" ht="15.6">
      <c r="X53" s="4"/>
      <c r="Y53" s="14"/>
      <c r="Z53" s="52"/>
      <c r="AA53" s="11"/>
      <c r="AB53" s="18"/>
      <c r="AH53"/>
    </row>
    <row r="54" spans="12:34" ht="15.6">
      <c r="X54" s="4"/>
      <c r="Y54" s="14"/>
      <c r="Z54" s="52"/>
      <c r="AA54" s="11"/>
      <c r="AB54" s="18"/>
      <c r="AH54"/>
    </row>
    <row r="55" spans="12:34" ht="15.6">
      <c r="X55" s="4"/>
      <c r="Y55" s="14"/>
      <c r="Z55" s="52"/>
      <c r="AA55" s="11"/>
      <c r="AB55" s="18"/>
      <c r="AH55"/>
    </row>
    <row r="56" spans="12:34" ht="15.6">
      <c r="X56" s="4"/>
      <c r="Y56" s="14"/>
      <c r="Z56" s="52"/>
      <c r="AA56" s="11"/>
      <c r="AB56" s="18"/>
      <c r="AH56"/>
    </row>
    <row r="57" spans="12:34" ht="15.6">
      <c r="X57" s="4"/>
      <c r="Y57" s="14"/>
      <c r="Z57" s="52"/>
      <c r="AA57" s="11"/>
      <c r="AB57" s="18"/>
      <c r="AH57"/>
    </row>
    <row r="58" spans="12:34" ht="15.6">
      <c r="X58" s="4"/>
      <c r="Y58" s="14"/>
      <c r="Z58" s="52"/>
      <c r="AA58" s="5"/>
      <c r="AB58" s="18"/>
      <c r="AH58"/>
    </row>
    <row r="59" spans="12:34" ht="15.6">
      <c r="X59" s="4"/>
      <c r="Y59" s="14"/>
      <c r="Z59" s="52"/>
      <c r="AA59" s="5"/>
      <c r="AB59" s="18"/>
      <c r="AH59"/>
    </row>
    <row r="60" spans="12:34" ht="15.6">
      <c r="L60" s="52"/>
      <c r="R60" s="32"/>
      <c r="X60" s="4"/>
      <c r="Y60" s="14"/>
      <c r="Z60" s="52"/>
      <c r="AA60" s="5"/>
      <c r="AB60" s="18"/>
      <c r="AH60"/>
    </row>
    <row r="61" spans="12:34" ht="15.6">
      <c r="L61" s="52"/>
      <c r="R61" s="32"/>
      <c r="X61" s="4"/>
      <c r="Y61" s="14"/>
      <c r="Z61" s="52"/>
      <c r="AA61" s="5"/>
      <c r="AB61" s="18"/>
      <c r="AH61"/>
    </row>
    <row r="62" spans="12:34" ht="15.6">
      <c r="L62" s="52"/>
      <c r="R62" s="32"/>
      <c r="X62" s="4"/>
      <c r="Y62" s="14"/>
      <c r="Z62" s="52"/>
      <c r="AA62" s="5"/>
      <c r="AB62" s="18"/>
      <c r="AH62"/>
    </row>
    <row r="63" spans="12:34" ht="15.6">
      <c r="L63" s="52"/>
      <c r="R63" s="32"/>
      <c r="X63" s="4"/>
      <c r="Y63" s="14"/>
      <c r="Z63" s="52"/>
      <c r="AA63" s="5"/>
      <c r="AB63" s="18"/>
      <c r="AH63"/>
    </row>
    <row r="64" spans="12:34" ht="15.6">
      <c r="L64" s="52"/>
      <c r="R64" s="32"/>
      <c r="X64" s="4"/>
      <c r="Y64" s="14"/>
      <c r="Z64" s="52"/>
      <c r="AA64" s="5"/>
      <c r="AB64" s="18"/>
      <c r="AH64"/>
    </row>
    <row r="65" spans="12:34" ht="15.6">
      <c r="L65" s="52"/>
      <c r="R65" s="32"/>
      <c r="X65" s="4"/>
      <c r="Y65" s="14"/>
      <c r="Z65" s="52"/>
      <c r="AA65" s="5"/>
      <c r="AB65" s="18"/>
      <c r="AH65"/>
    </row>
    <row r="66" spans="12:34" ht="15.6">
      <c r="L66" s="52"/>
      <c r="R66" s="32"/>
      <c r="X66" s="4"/>
      <c r="Y66" s="14"/>
      <c r="Z66" s="52"/>
      <c r="AA66" s="5"/>
      <c r="AB66" s="18"/>
      <c r="AH66"/>
    </row>
    <row r="67" spans="12:34" ht="15.6">
      <c r="L67" s="52"/>
      <c r="R67" s="32"/>
      <c r="X67" s="4"/>
      <c r="Y67" s="18"/>
      <c r="Z67" s="52"/>
      <c r="AH67"/>
    </row>
    <row r="68" spans="12:34" ht="15.6">
      <c r="L68" s="52"/>
      <c r="R68" s="32"/>
      <c r="X68" s="11"/>
      <c r="Y68" s="11"/>
      <c r="Z68" s="52"/>
      <c r="AB68" s="18"/>
      <c r="AH68"/>
    </row>
    <row r="69" spans="12:34" ht="15.6">
      <c r="L69" s="52"/>
      <c r="R69" s="32"/>
      <c r="X69" s="5"/>
      <c r="Y69" s="18"/>
      <c r="Z69" s="52"/>
      <c r="AH69"/>
    </row>
    <row r="70" spans="12:34">
      <c r="L70" s="52"/>
      <c r="R70" s="32"/>
      <c r="X70" s="11"/>
      <c r="Y70" s="11"/>
      <c r="Z70" s="52"/>
      <c r="AH70"/>
    </row>
    <row r="71" spans="12:34">
      <c r="L71" s="52"/>
      <c r="R71" s="32"/>
      <c r="X71" s="11"/>
      <c r="Y71" s="11"/>
      <c r="Z71" s="52"/>
      <c r="AH71"/>
    </row>
    <row r="72" spans="12:34">
      <c r="L72" s="52"/>
      <c r="R72" s="32"/>
      <c r="X72" s="11"/>
      <c r="Y72" s="11"/>
      <c r="Z72" s="52"/>
      <c r="AH72"/>
    </row>
    <row r="73" spans="12:34">
      <c r="L73" s="52"/>
      <c r="R73" s="32"/>
      <c r="X73" s="11"/>
      <c r="Y73" s="11"/>
      <c r="Z73" s="52"/>
      <c r="AH73"/>
    </row>
    <row r="74" spans="12:34">
      <c r="L74" s="52"/>
      <c r="R74" s="32"/>
      <c r="X74" s="11"/>
      <c r="Y74" s="11"/>
      <c r="Z74" s="52"/>
      <c r="AH74"/>
    </row>
    <row r="75" spans="12:34" ht="15.6">
      <c r="L75" s="52"/>
      <c r="R75" s="32"/>
      <c r="X75" s="2"/>
      <c r="Y75" s="5"/>
      <c r="Z75" s="52"/>
      <c r="AA75" s="4"/>
      <c r="AB75" s="4"/>
      <c r="AH75"/>
    </row>
    <row r="76" spans="12:34" ht="15.6">
      <c r="L76" s="52"/>
      <c r="R76" s="32"/>
      <c r="X76" s="4"/>
      <c r="Y76" s="4"/>
      <c r="Z76" s="52"/>
      <c r="AA76" s="1"/>
      <c r="AB76" s="5"/>
      <c r="AH76"/>
    </row>
    <row r="77" spans="12:34" ht="15.6">
      <c r="L77" s="52"/>
      <c r="R77" s="32"/>
      <c r="X77" s="4"/>
      <c r="Y77" s="11"/>
      <c r="Z77" s="52"/>
      <c r="AA77" s="1"/>
      <c r="AB77" s="5"/>
      <c r="AH77"/>
    </row>
    <row r="78" spans="12:34" ht="15.6">
      <c r="L78" s="52"/>
      <c r="R78" s="32"/>
      <c r="X78" s="4"/>
      <c r="Y78" s="11"/>
      <c r="Z78" s="52"/>
      <c r="AA78" s="1"/>
      <c r="AB78" s="5"/>
      <c r="AH78"/>
    </row>
    <row r="79" spans="12:34" ht="15.6">
      <c r="L79" s="52"/>
      <c r="R79" s="32"/>
      <c r="X79" s="4"/>
      <c r="Y79" s="11"/>
      <c r="Z79" s="52"/>
      <c r="AA79" s="1"/>
      <c r="AB79" s="5"/>
      <c r="AH79"/>
    </row>
    <row r="80" spans="12:34" ht="15.6">
      <c r="L80" s="52"/>
      <c r="R80" s="32"/>
      <c r="X80" s="4"/>
      <c r="Y80" s="11"/>
      <c r="Z80" s="52"/>
      <c r="AA80" s="11"/>
      <c r="AB80" s="5"/>
      <c r="AH80"/>
    </row>
    <row r="81" spans="12:34" ht="15.6">
      <c r="L81" s="52"/>
      <c r="R81" s="32"/>
      <c r="X81" s="4"/>
      <c r="Y81" s="11"/>
      <c r="Z81" s="52"/>
      <c r="AA81" s="11"/>
      <c r="AB81" s="5"/>
      <c r="AH81"/>
    </row>
    <row r="82" spans="12:34" ht="15.6">
      <c r="L82" s="52"/>
      <c r="R82" s="32"/>
      <c r="X82" s="4"/>
      <c r="Y82" s="11"/>
      <c r="Z82" s="52"/>
      <c r="AA82" s="11"/>
      <c r="AB82" s="5"/>
      <c r="AH82"/>
    </row>
    <row r="83" spans="12:34" ht="15.6">
      <c r="L83" s="52"/>
      <c r="R83" s="32"/>
      <c r="X83" s="4"/>
      <c r="Y83" s="11"/>
      <c r="Z83" s="52"/>
      <c r="AA83" s="11"/>
      <c r="AB83" s="5"/>
      <c r="AH83"/>
    </row>
    <row r="84" spans="12:34" ht="15.6">
      <c r="L84" s="52"/>
      <c r="R84" s="32"/>
      <c r="X84" s="4"/>
      <c r="Y84" s="11"/>
      <c r="Z84" s="52"/>
      <c r="AA84" s="5"/>
      <c r="AB84" s="5"/>
      <c r="AH84"/>
    </row>
    <row r="85" spans="12:34" ht="15.6">
      <c r="L85" s="52"/>
      <c r="R85" s="32"/>
      <c r="X85" s="4"/>
      <c r="Y85" s="11"/>
      <c r="Z85" s="52"/>
      <c r="AA85" s="5"/>
      <c r="AB85" s="5"/>
      <c r="AH85"/>
    </row>
    <row r="86" spans="12:34" ht="15.6">
      <c r="L86" s="52"/>
      <c r="R86" s="32"/>
      <c r="X86" s="4"/>
      <c r="Y86" s="11"/>
      <c r="Z86" s="52"/>
      <c r="AA86" s="5"/>
      <c r="AB86" s="5"/>
      <c r="AH86"/>
    </row>
    <row r="87" spans="12:34" ht="15.6">
      <c r="L87" s="52"/>
      <c r="R87" s="32"/>
      <c r="X87" s="4"/>
      <c r="Y87" s="11"/>
      <c r="Z87" s="52"/>
      <c r="AA87" s="5"/>
      <c r="AB87" s="5"/>
      <c r="AH87"/>
    </row>
    <row r="88" spans="12:34" ht="15.6">
      <c r="L88" s="52"/>
      <c r="R88" s="32"/>
      <c r="X88" s="4"/>
      <c r="Y88" s="11"/>
      <c r="Z88" s="52"/>
      <c r="AA88" s="5"/>
      <c r="AB88" s="5"/>
      <c r="AH88"/>
    </row>
    <row r="89" spans="12:34" ht="15.6">
      <c r="L89" s="52"/>
      <c r="R89" s="32"/>
      <c r="X89" s="4"/>
      <c r="Y89" s="11"/>
      <c r="Z89" s="52"/>
      <c r="AA89" s="5"/>
      <c r="AB89" s="5"/>
      <c r="AH89"/>
    </row>
    <row r="90" spans="12:34" ht="15.6">
      <c r="L90" s="52"/>
      <c r="R90" s="32"/>
      <c r="X90" s="4"/>
      <c r="Y90" s="11"/>
      <c r="Z90" s="52"/>
      <c r="AA90" s="5"/>
      <c r="AB90" s="5"/>
      <c r="AH90"/>
    </row>
    <row r="91" spans="12:34" ht="15.6">
      <c r="L91" s="52"/>
      <c r="R91" s="32"/>
      <c r="X91" s="4"/>
      <c r="Y91" s="11"/>
      <c r="Z91" s="52"/>
      <c r="AA91" s="5"/>
      <c r="AB91" s="5"/>
      <c r="AH91"/>
    </row>
    <row r="92" spans="12:34" ht="15.6">
      <c r="L92" s="52"/>
      <c r="R92" s="32"/>
      <c r="X92" s="4"/>
      <c r="Y92" s="11"/>
      <c r="Z92" s="52"/>
      <c r="AA92" s="5"/>
      <c r="AB92" s="5"/>
      <c r="AH92"/>
    </row>
    <row r="93" spans="12:34" ht="15.6">
      <c r="L93" s="52"/>
      <c r="R93" s="32"/>
      <c r="X93" s="4"/>
      <c r="Y93" s="11"/>
      <c r="Z93" s="52"/>
      <c r="AA93" s="5"/>
      <c r="AB93" s="5"/>
      <c r="AH93"/>
    </row>
    <row r="94" spans="12:34" ht="15.6">
      <c r="L94" s="52"/>
      <c r="R94" s="32"/>
      <c r="X94" s="4"/>
      <c r="Y94" s="11"/>
      <c r="Z94" s="52"/>
      <c r="AA94" s="5"/>
      <c r="AB94" s="5"/>
      <c r="AH94"/>
    </row>
    <row r="95" spans="12:34" ht="15.6">
      <c r="L95" s="52"/>
      <c r="R95" s="32"/>
      <c r="X95" s="4"/>
      <c r="Y95" s="11"/>
      <c r="Z95" s="52"/>
      <c r="AA95" s="5"/>
      <c r="AB95" s="5"/>
      <c r="AH95"/>
    </row>
    <row r="96" spans="12:34" ht="15.6">
      <c r="L96" s="52"/>
      <c r="R96" s="32"/>
      <c r="X96" s="4"/>
      <c r="Y96" s="5"/>
      <c r="Z96" s="52"/>
      <c r="AH96"/>
    </row>
    <row r="97" spans="12:34" ht="15.6">
      <c r="L97" s="52"/>
      <c r="R97" s="32"/>
      <c r="X97" s="11"/>
      <c r="Y97" s="11"/>
      <c r="Z97" s="52"/>
      <c r="AB97" s="5"/>
      <c r="AH97"/>
    </row>
    <row r="98" spans="12:34" ht="15.6">
      <c r="L98" s="52"/>
      <c r="R98" s="32"/>
      <c r="X98" s="5"/>
      <c r="Y98" s="5"/>
      <c r="Z98" s="52"/>
      <c r="AH98"/>
    </row>
    <row r="99" spans="12:34">
      <c r="L99" s="52"/>
      <c r="R99" s="32"/>
      <c r="X99" s="11"/>
      <c r="Y99" s="11"/>
      <c r="Z99" s="52"/>
      <c r="AH99"/>
    </row>
    <row r="100" spans="12:34" ht="15.6">
      <c r="L100" s="52"/>
      <c r="R100" s="32"/>
      <c r="X100" s="11"/>
      <c r="Y100" s="11"/>
      <c r="Z100" s="52"/>
      <c r="AB100" s="2"/>
      <c r="AH100"/>
    </row>
    <row r="101" spans="12:34" ht="15.6">
      <c r="L101" s="52"/>
      <c r="R101" s="32"/>
      <c r="X101" s="2"/>
      <c r="Y101" s="5"/>
      <c r="Z101" s="52"/>
      <c r="AA101" s="4"/>
      <c r="AB101" s="4"/>
      <c r="AH101"/>
    </row>
    <row r="102" spans="12:34" ht="15.6">
      <c r="L102" s="52"/>
      <c r="R102" s="32"/>
      <c r="X102" s="4"/>
      <c r="Y102" s="4"/>
      <c r="Z102" s="52"/>
      <c r="AA102" s="1"/>
      <c r="AB102" s="5"/>
      <c r="AH102"/>
    </row>
    <row r="103" spans="12:34" ht="15.6">
      <c r="L103" s="52"/>
      <c r="R103" s="32"/>
      <c r="X103" s="4"/>
      <c r="Y103" s="11"/>
      <c r="Z103" s="52"/>
      <c r="AA103" s="1"/>
      <c r="AB103" s="5"/>
      <c r="AH103"/>
    </row>
    <row r="104" spans="12:34" ht="15.6">
      <c r="L104" s="52"/>
      <c r="R104" s="32"/>
      <c r="X104" s="4"/>
      <c r="Y104" s="11"/>
      <c r="Z104" s="52"/>
      <c r="AA104" s="1"/>
      <c r="AB104" s="5"/>
      <c r="AH104"/>
    </row>
    <row r="105" spans="12:34" ht="15.6">
      <c r="L105" s="52"/>
      <c r="R105" s="32"/>
      <c r="X105" s="4"/>
      <c r="Y105" s="11"/>
      <c r="Z105" s="52"/>
      <c r="AA105" s="1"/>
      <c r="AB105" s="5"/>
      <c r="AH105"/>
    </row>
    <row r="106" spans="12:34" ht="15.6">
      <c r="L106" s="52"/>
      <c r="R106" s="32"/>
      <c r="X106" s="4"/>
      <c r="Y106" s="11"/>
      <c r="Z106" s="52"/>
      <c r="AA106" s="1"/>
      <c r="AB106" s="5"/>
      <c r="AH106"/>
    </row>
    <row r="107" spans="12:34" ht="15.6">
      <c r="L107" s="52"/>
      <c r="R107" s="32"/>
      <c r="X107" s="4"/>
      <c r="Y107" s="11"/>
      <c r="Z107" s="52"/>
      <c r="AA107" s="1"/>
      <c r="AB107" s="5"/>
      <c r="AH107"/>
    </row>
    <row r="108" spans="12:34" ht="15.6">
      <c r="L108" s="52"/>
      <c r="R108" s="32"/>
      <c r="X108" s="4"/>
      <c r="Y108" s="11"/>
      <c r="Z108" s="52"/>
      <c r="AA108" s="1"/>
      <c r="AB108" s="5"/>
      <c r="AH108"/>
    </row>
    <row r="109" spans="12:34" ht="15.6">
      <c r="L109" s="52"/>
      <c r="R109" s="32"/>
      <c r="X109" s="4"/>
      <c r="Y109" s="11"/>
      <c r="Z109" s="52"/>
      <c r="AA109" s="11"/>
      <c r="AB109" s="5"/>
      <c r="AH109"/>
    </row>
    <row r="110" spans="12:34" ht="15.6">
      <c r="L110" s="52"/>
      <c r="R110" s="32"/>
      <c r="X110" s="4"/>
      <c r="Y110" s="11"/>
      <c r="Z110" s="52"/>
      <c r="AA110" s="11"/>
      <c r="AB110" s="5"/>
      <c r="AH110"/>
    </row>
    <row r="111" spans="12:34" ht="15.6">
      <c r="L111" s="52"/>
      <c r="R111" s="32"/>
      <c r="X111" s="4"/>
      <c r="Y111" s="11"/>
      <c r="Z111" s="52"/>
      <c r="AA111" s="11"/>
      <c r="AB111" s="5"/>
      <c r="AH111"/>
    </row>
    <row r="112" spans="12:34" ht="15.6">
      <c r="L112" s="52"/>
      <c r="R112" s="32"/>
      <c r="X112" s="4"/>
      <c r="Y112" s="11"/>
      <c r="Z112" s="52"/>
      <c r="AA112" s="11"/>
      <c r="AB112" s="5"/>
      <c r="AH112"/>
    </row>
    <row r="113" spans="12:34" ht="15.6">
      <c r="L113" s="52"/>
      <c r="R113" s="32"/>
      <c r="X113" s="4"/>
      <c r="Y113" s="11"/>
      <c r="Z113" s="52"/>
      <c r="AA113" s="5"/>
      <c r="AB113" s="5"/>
      <c r="AH113"/>
    </row>
    <row r="114" spans="12:34" ht="15.6">
      <c r="L114" s="52"/>
      <c r="R114" s="32"/>
      <c r="X114" s="4"/>
      <c r="Y114" s="11"/>
      <c r="Z114" s="52"/>
      <c r="AA114" s="5"/>
      <c r="AB114" s="5"/>
      <c r="AH114"/>
    </row>
    <row r="115" spans="12:34" ht="15.6">
      <c r="L115" s="52"/>
      <c r="R115" s="32"/>
      <c r="X115" s="4"/>
      <c r="Y115" s="11"/>
      <c r="Z115" s="52"/>
      <c r="AA115" s="5"/>
      <c r="AB115" s="5"/>
      <c r="AH115"/>
    </row>
    <row r="116" spans="12:34" ht="15.6">
      <c r="L116" s="52"/>
      <c r="R116" s="32"/>
      <c r="X116" s="4"/>
      <c r="Y116" s="11"/>
      <c r="Z116" s="52"/>
      <c r="AA116" s="5"/>
      <c r="AB116" s="5"/>
      <c r="AH116"/>
    </row>
    <row r="117" spans="12:34" ht="15.6">
      <c r="L117" s="52"/>
      <c r="R117" s="32"/>
      <c r="X117" s="4"/>
      <c r="Y117" s="11"/>
      <c r="Z117" s="52"/>
      <c r="AA117" s="5"/>
      <c r="AB117" s="5"/>
      <c r="AH117"/>
    </row>
    <row r="118" spans="12:34" ht="15.6">
      <c r="L118" s="52"/>
      <c r="R118" s="32"/>
      <c r="X118" s="4"/>
      <c r="Y118" s="11"/>
      <c r="Z118" s="52"/>
      <c r="AA118" s="5"/>
      <c r="AB118" s="5"/>
      <c r="AH118"/>
    </row>
    <row r="119" spans="12:34" ht="15.6">
      <c r="L119" s="52"/>
      <c r="R119" s="32"/>
      <c r="X119" s="4"/>
      <c r="Y119" s="11"/>
      <c r="Z119" s="52"/>
      <c r="AA119" s="5"/>
      <c r="AB119" s="5"/>
      <c r="AH119"/>
    </row>
    <row r="120" spans="12:34" ht="15.6">
      <c r="L120" s="52"/>
      <c r="R120" s="32"/>
      <c r="X120" s="4"/>
      <c r="Y120" s="11"/>
      <c r="Z120" s="52"/>
      <c r="AA120" s="5"/>
      <c r="AB120" s="5"/>
      <c r="AH120"/>
    </row>
    <row r="121" spans="12:34" ht="15.6">
      <c r="L121" s="52"/>
      <c r="R121" s="32"/>
      <c r="X121" s="4"/>
      <c r="Y121" s="11"/>
      <c r="Z121" s="52"/>
      <c r="AA121" s="5"/>
      <c r="AB121" s="5"/>
      <c r="AH121"/>
    </row>
    <row r="122" spans="12:34" ht="15.6">
      <c r="L122" s="52"/>
      <c r="R122" s="32"/>
      <c r="X122" s="4"/>
      <c r="Y122" s="5"/>
      <c r="Z122" s="52"/>
      <c r="AH122"/>
    </row>
    <row r="123" spans="12:34">
      <c r="L123" s="52"/>
      <c r="R123" s="32"/>
      <c r="X123" s="11"/>
      <c r="Y123" s="11"/>
      <c r="Z123" s="52"/>
      <c r="AH123"/>
    </row>
    <row r="124" spans="12:34">
      <c r="L124" s="52"/>
      <c r="R124" s="32"/>
      <c r="X124" s="11"/>
      <c r="Y124" s="11"/>
      <c r="Z124" s="52"/>
      <c r="AH124"/>
    </row>
    <row r="125" spans="12:34" ht="15.6">
      <c r="L125" s="52"/>
      <c r="R125" s="32"/>
      <c r="X125" s="11"/>
      <c r="Y125" s="11"/>
      <c r="Z125" s="52"/>
      <c r="AB125" s="5"/>
      <c r="AH125"/>
    </row>
    <row r="126" spans="12:34" ht="15.6">
      <c r="L126" s="52"/>
      <c r="R126" s="32"/>
      <c r="X126" s="5"/>
      <c r="Y126" s="5"/>
      <c r="Z126" s="52"/>
      <c r="AB126" s="5"/>
      <c r="AH126"/>
    </row>
    <row r="127" spans="12:34" ht="15.6">
      <c r="L127" s="52"/>
      <c r="R127" s="32"/>
      <c r="X127" s="5"/>
      <c r="Y127" s="5"/>
      <c r="Z127" s="52"/>
      <c r="AH127"/>
    </row>
    <row r="128" spans="12:34">
      <c r="L128" s="52"/>
      <c r="R128" s="32"/>
      <c r="X128" s="11"/>
      <c r="Y128" s="11"/>
      <c r="Z128" s="52"/>
      <c r="AH128"/>
    </row>
    <row r="129" spans="12:34">
      <c r="L129" s="52"/>
      <c r="R129" s="32"/>
      <c r="X129" s="11"/>
      <c r="Y129" s="11"/>
      <c r="Z129" s="52"/>
      <c r="AH129"/>
    </row>
    <row r="130" spans="12:34">
      <c r="L130" s="52"/>
      <c r="R130" s="32"/>
      <c r="X130" s="11"/>
      <c r="Y130" s="11"/>
      <c r="Z130" s="52"/>
      <c r="AH130"/>
    </row>
    <row r="131" spans="12:34">
      <c r="L131" s="52"/>
      <c r="R131" s="32"/>
      <c r="X131" s="11"/>
      <c r="Y131" s="11"/>
      <c r="Z131" s="52"/>
      <c r="AH131"/>
    </row>
    <row r="132" spans="12:34">
      <c r="L132" s="52"/>
      <c r="R132" s="32"/>
      <c r="X132" s="11"/>
      <c r="Y132" s="11"/>
      <c r="Z132" s="52"/>
      <c r="AH132"/>
    </row>
    <row r="133" spans="12:34">
      <c r="L133" s="52"/>
      <c r="R133" s="32"/>
      <c r="X133" s="11"/>
      <c r="Y133" s="11"/>
      <c r="Z133" s="52"/>
      <c r="AH133"/>
    </row>
    <row r="134" spans="12:34">
      <c r="L134" s="52"/>
      <c r="R134" s="32"/>
      <c r="X134" s="11"/>
      <c r="Y134" s="11"/>
      <c r="Z134" s="52"/>
      <c r="AH134"/>
    </row>
    <row r="135" spans="12:34">
      <c r="L135" s="52"/>
      <c r="R135" s="32"/>
      <c r="X135" s="11"/>
      <c r="Y135" s="11"/>
      <c r="Z135" s="52"/>
      <c r="AH135"/>
    </row>
    <row r="136" spans="12:34">
      <c r="L136" s="52"/>
      <c r="R136" s="32"/>
      <c r="X136" s="11"/>
      <c r="Y136" s="11"/>
      <c r="Z136" s="52"/>
      <c r="AH136"/>
    </row>
    <row r="137" spans="12:34">
      <c r="L137" s="52"/>
      <c r="R137" s="32"/>
      <c r="X137" s="11"/>
      <c r="Y137" s="11"/>
      <c r="Z137" s="52"/>
      <c r="AH137"/>
    </row>
    <row r="138" spans="12:34">
      <c r="L138" s="52"/>
      <c r="R138" s="32"/>
      <c r="X138" s="11"/>
      <c r="Y138" s="11"/>
      <c r="Z138" s="52"/>
      <c r="AH138"/>
    </row>
    <row r="139" spans="12:34">
      <c r="L139" s="52"/>
      <c r="R139" s="32"/>
      <c r="X139" s="11"/>
      <c r="Y139" s="11"/>
      <c r="Z139" s="52"/>
      <c r="AH139"/>
    </row>
    <row r="140" spans="12:34">
      <c r="L140" s="52"/>
      <c r="R140" s="32"/>
      <c r="X140" s="11"/>
      <c r="Y140" s="11"/>
      <c r="Z140" s="52"/>
      <c r="AH140"/>
    </row>
    <row r="141" spans="12:34">
      <c r="L141" s="52"/>
      <c r="R141" s="32"/>
      <c r="X141" s="11"/>
      <c r="Y141" s="11"/>
      <c r="Z141" s="52"/>
      <c r="AH141"/>
    </row>
    <row r="142" spans="12:34">
      <c r="L142" s="52"/>
      <c r="R142" s="32"/>
      <c r="X142" s="11"/>
      <c r="Y142" s="11"/>
      <c r="Z142" s="52"/>
      <c r="AH142"/>
    </row>
    <row r="143" spans="12:34">
      <c r="L143" s="52"/>
      <c r="R143" s="32"/>
      <c r="X143" s="11"/>
      <c r="Y143" s="11"/>
      <c r="Z143" s="52"/>
      <c r="AH143"/>
    </row>
    <row r="144" spans="12:34">
      <c r="L144" s="52"/>
      <c r="R144" s="32"/>
      <c r="X144" s="11"/>
      <c r="Y144" s="11"/>
      <c r="Z144" s="52"/>
      <c r="AH144"/>
    </row>
    <row r="145" spans="12:34">
      <c r="L145" s="52"/>
      <c r="R145" s="32"/>
      <c r="X145" s="11"/>
      <c r="Y145" s="11"/>
      <c r="Z145" s="52"/>
      <c r="AH145"/>
    </row>
    <row r="146" spans="12:34">
      <c r="L146" s="52"/>
      <c r="R146" s="32"/>
      <c r="X146" s="11"/>
      <c r="Y146" s="11"/>
      <c r="Z146" s="52"/>
      <c r="AH146"/>
    </row>
    <row r="147" spans="12:34">
      <c r="L147" s="52"/>
      <c r="R147" s="32"/>
      <c r="X147" s="11"/>
      <c r="Y147" s="11"/>
      <c r="Z147" s="52"/>
      <c r="AH147"/>
    </row>
    <row r="148" spans="12:34">
      <c r="L148" s="52"/>
      <c r="R148" s="32"/>
      <c r="X148" s="11"/>
      <c r="Y148" s="11"/>
      <c r="Z148" s="52"/>
      <c r="AH148"/>
    </row>
    <row r="149" spans="12:34">
      <c r="L149" s="52"/>
      <c r="R149" s="32"/>
      <c r="X149" s="11"/>
      <c r="Y149" s="11"/>
      <c r="Z149" s="52"/>
      <c r="AH149"/>
    </row>
    <row r="150" spans="12:34">
      <c r="L150" s="52"/>
      <c r="R150" s="32"/>
      <c r="X150" s="11"/>
      <c r="Y150" s="11"/>
      <c r="Z150" s="52"/>
      <c r="AH150"/>
    </row>
    <row r="151" spans="12:34">
      <c r="L151" s="52"/>
      <c r="R151" s="32"/>
      <c r="X151" s="11"/>
      <c r="Y151" s="11"/>
      <c r="Z151" s="52"/>
      <c r="AH151"/>
    </row>
    <row r="152" spans="12:34">
      <c r="L152" s="52"/>
      <c r="R152" s="32"/>
      <c r="X152" s="11"/>
      <c r="Y152" s="11"/>
      <c r="Z152" s="52"/>
      <c r="AH152"/>
    </row>
    <row r="153" spans="12:34">
      <c r="L153" s="52"/>
      <c r="R153" s="32"/>
      <c r="X153" s="11"/>
      <c r="Y153" s="11"/>
      <c r="Z153" s="52"/>
      <c r="AH153"/>
    </row>
    <row r="154" spans="12:34">
      <c r="L154" s="52"/>
      <c r="R154" s="32"/>
      <c r="X154" s="11"/>
      <c r="Y154" s="11"/>
      <c r="Z154" s="52"/>
      <c r="AH154"/>
    </row>
    <row r="155" spans="12:34">
      <c r="L155" s="52"/>
      <c r="R155" s="32"/>
      <c r="X155" s="11"/>
      <c r="Y155" s="11"/>
      <c r="Z155" s="52"/>
      <c r="AH155"/>
    </row>
    <row r="156" spans="12:34">
      <c r="L156" s="52"/>
      <c r="R156" s="32"/>
      <c r="X156" s="11"/>
      <c r="Y156" s="11"/>
      <c r="Z156" s="52"/>
      <c r="AH156"/>
    </row>
    <row r="157" spans="12:34">
      <c r="L157" s="52"/>
      <c r="R157" s="32"/>
      <c r="X157" s="11"/>
      <c r="Y157" s="11"/>
      <c r="Z157" s="52"/>
      <c r="AH157"/>
    </row>
    <row r="158" spans="12:34">
      <c r="L158" s="52"/>
      <c r="R158" s="32"/>
      <c r="X158" s="11"/>
      <c r="Y158" s="11"/>
      <c r="Z158" s="52"/>
      <c r="AH158"/>
    </row>
    <row r="159" spans="12:34">
      <c r="L159" s="52"/>
      <c r="R159" s="32"/>
      <c r="X159" s="11"/>
      <c r="Y159" s="11"/>
      <c r="Z159" s="52"/>
      <c r="AH159"/>
    </row>
    <row r="160" spans="12:34">
      <c r="L160" s="52"/>
      <c r="R160" s="32"/>
      <c r="X160" s="11"/>
      <c r="Y160" s="11"/>
      <c r="Z160" s="52"/>
      <c r="AH160"/>
    </row>
    <row r="161" spans="12:34">
      <c r="L161" s="52"/>
      <c r="R161" s="32"/>
      <c r="X161" s="11"/>
      <c r="Y161" s="11"/>
      <c r="Z161" s="52"/>
      <c r="AH161"/>
    </row>
    <row r="162" spans="12:34">
      <c r="L162" s="52"/>
      <c r="R162" s="32"/>
      <c r="X162" s="11"/>
      <c r="Y162" s="11"/>
      <c r="Z162" s="52"/>
      <c r="AH162"/>
    </row>
    <row r="163" spans="12:34">
      <c r="L163" s="52"/>
      <c r="R163" s="32"/>
      <c r="X163" s="11"/>
      <c r="Y163" s="11"/>
      <c r="Z163" s="52"/>
      <c r="AH163"/>
    </row>
    <row r="164" spans="12:34">
      <c r="L164" s="52"/>
      <c r="R164" s="32"/>
      <c r="X164" s="11"/>
      <c r="Y164" s="11"/>
      <c r="Z164" s="52"/>
      <c r="AH164"/>
    </row>
    <row r="165" spans="12:34">
      <c r="L165" s="52"/>
      <c r="R165" s="32"/>
      <c r="X165" s="11"/>
      <c r="Y165" s="11"/>
      <c r="Z165" s="52"/>
      <c r="AH165"/>
    </row>
    <row r="166" spans="12:34">
      <c r="L166" s="52"/>
      <c r="R166" s="32"/>
      <c r="X166" s="11"/>
      <c r="Y166" s="11"/>
      <c r="Z166" s="52"/>
      <c r="AH166"/>
    </row>
    <row r="167" spans="12:34">
      <c r="L167" s="52"/>
      <c r="R167" s="32"/>
      <c r="X167" s="11"/>
      <c r="Y167" s="11"/>
      <c r="Z167" s="52"/>
      <c r="AH167"/>
    </row>
    <row r="168" spans="12:34">
      <c r="L168" s="52"/>
      <c r="R168" s="32"/>
      <c r="X168" s="11"/>
      <c r="Y168" s="11"/>
      <c r="Z168" s="52"/>
      <c r="AH168"/>
    </row>
    <row r="169" spans="12:34">
      <c r="L169" s="52"/>
      <c r="R169" s="32"/>
      <c r="X169" s="11"/>
      <c r="Y169" s="11"/>
      <c r="Z169" s="52"/>
      <c r="AH169"/>
    </row>
    <row r="170" spans="12:34">
      <c r="L170" s="52"/>
      <c r="R170" s="32"/>
      <c r="X170" s="11"/>
      <c r="Y170" s="11"/>
      <c r="Z170" s="52"/>
      <c r="AH170"/>
    </row>
    <row r="171" spans="12:34">
      <c r="L171" s="52"/>
      <c r="R171" s="32"/>
      <c r="X171" s="11"/>
      <c r="Y171" s="11"/>
      <c r="Z171" s="52"/>
      <c r="AH171"/>
    </row>
    <row r="172" spans="12:34">
      <c r="L172" s="52"/>
      <c r="R172" s="32"/>
      <c r="X172" s="11"/>
      <c r="Y172" s="11"/>
      <c r="Z172" s="52"/>
      <c r="AH172"/>
    </row>
    <row r="173" spans="12:34">
      <c r="L173" s="52"/>
      <c r="R173" s="32"/>
      <c r="X173" s="11"/>
      <c r="Y173" s="11"/>
      <c r="Z173" s="52"/>
      <c r="AH173"/>
    </row>
    <row r="174" spans="12:34">
      <c r="L174" s="52"/>
      <c r="R174" s="32"/>
      <c r="X174" s="11"/>
      <c r="Y174" s="11"/>
      <c r="Z174" s="52"/>
      <c r="AH174"/>
    </row>
    <row r="175" spans="12:34">
      <c r="L175" s="52"/>
      <c r="R175" s="32"/>
      <c r="X175" s="11"/>
      <c r="Y175" s="11"/>
      <c r="Z175" s="52"/>
      <c r="AH175"/>
    </row>
    <row r="176" spans="12:34">
      <c r="L176" s="52"/>
      <c r="R176" s="32"/>
      <c r="X176" s="11"/>
      <c r="Y176" s="11"/>
      <c r="Z176" s="52"/>
      <c r="AH176"/>
    </row>
    <row r="177" spans="12:34">
      <c r="L177" s="52"/>
      <c r="R177" s="32"/>
      <c r="X177" s="11"/>
      <c r="Y177" s="11"/>
      <c r="Z177" s="52"/>
      <c r="AH177"/>
    </row>
    <row r="178" spans="12:34">
      <c r="L178" s="52"/>
      <c r="R178" s="32"/>
      <c r="X178" s="11"/>
      <c r="Y178" s="11"/>
      <c r="Z178" s="52"/>
      <c r="AH178"/>
    </row>
    <row r="179" spans="12:34">
      <c r="L179" s="52"/>
      <c r="R179" s="32"/>
      <c r="X179" s="11"/>
      <c r="Y179" s="11"/>
      <c r="Z179" s="52"/>
      <c r="AH179"/>
    </row>
    <row r="180" spans="12:34">
      <c r="L180" s="52"/>
      <c r="R180" s="32"/>
      <c r="X180" s="11"/>
      <c r="Y180" s="11"/>
      <c r="Z180" s="52"/>
      <c r="AH180"/>
    </row>
    <row r="181" spans="12:34">
      <c r="L181" s="52"/>
      <c r="R181" s="32"/>
      <c r="X181" s="11"/>
      <c r="Y181" s="11"/>
      <c r="Z181" s="52"/>
      <c r="AH181"/>
    </row>
    <row r="182" spans="12:34">
      <c r="L182" s="52"/>
      <c r="R182" s="32"/>
      <c r="X182" s="11"/>
      <c r="Y182" s="11"/>
      <c r="Z182" s="52"/>
      <c r="AH182"/>
    </row>
    <row r="183" spans="12:34">
      <c r="L183" s="52"/>
      <c r="R183" s="32"/>
      <c r="X183" s="11"/>
      <c r="Y183" s="11"/>
      <c r="Z183" s="52"/>
      <c r="AH183"/>
    </row>
    <row r="184" spans="12:34">
      <c r="L184" s="52"/>
      <c r="R184" s="32"/>
      <c r="X184" s="11"/>
      <c r="Y184" s="11"/>
      <c r="Z184" s="52"/>
      <c r="AH184"/>
    </row>
    <row r="185" spans="12:34">
      <c r="L185" s="52"/>
      <c r="R185" s="32"/>
      <c r="X185" s="11"/>
      <c r="Y185" s="11"/>
      <c r="Z185" s="52"/>
      <c r="AH185"/>
    </row>
    <row r="186" spans="12:34">
      <c r="L186" s="52"/>
      <c r="R186" s="32"/>
      <c r="X186" s="11"/>
      <c r="Y186" s="11"/>
      <c r="Z186" s="52"/>
      <c r="AH186"/>
    </row>
    <row r="187" spans="12:34">
      <c r="L187" s="52"/>
      <c r="R187" s="32"/>
      <c r="X187" s="11"/>
      <c r="Y187" s="11"/>
      <c r="Z187" s="52"/>
      <c r="AH187"/>
    </row>
    <row r="188" spans="12:34">
      <c r="L188" s="52"/>
      <c r="R188" s="32"/>
      <c r="X188" s="11"/>
      <c r="Y188" s="11"/>
      <c r="Z188" s="52"/>
      <c r="AH188"/>
    </row>
    <row r="189" spans="12:34">
      <c r="L189" s="52"/>
      <c r="R189" s="32"/>
      <c r="X189" s="11"/>
      <c r="Y189" s="11"/>
      <c r="Z189" s="52"/>
      <c r="AH189"/>
    </row>
    <row r="190" spans="12:34">
      <c r="L190" s="52"/>
      <c r="R190" s="32"/>
      <c r="X190" s="11"/>
      <c r="Y190" s="11"/>
      <c r="Z190" s="52"/>
      <c r="AH190"/>
    </row>
    <row r="191" spans="12:34">
      <c r="L191" s="52"/>
      <c r="R191" s="32"/>
      <c r="X191" s="11"/>
      <c r="Y191" s="11"/>
      <c r="Z191" s="52"/>
      <c r="AH191"/>
    </row>
    <row r="192" spans="12:34">
      <c r="L192" s="52"/>
      <c r="R192" s="32"/>
      <c r="X192"/>
      <c r="Z192" s="52"/>
      <c r="AH192"/>
    </row>
    <row r="193" spans="12:34">
      <c r="L193" s="52"/>
      <c r="R193" s="32"/>
      <c r="X193"/>
      <c r="Z193" s="52"/>
      <c r="AH193"/>
    </row>
    <row r="194" spans="12:34">
      <c r="L194" s="52"/>
      <c r="R194" s="32"/>
      <c r="X194"/>
      <c r="Z194" s="52"/>
      <c r="AH194"/>
    </row>
    <row r="195" spans="12:34">
      <c r="L195" s="52"/>
      <c r="R195" s="32"/>
      <c r="X195"/>
      <c r="Z195" s="52"/>
      <c r="AH195"/>
    </row>
    <row r="196" spans="12:34">
      <c r="L196" s="52"/>
      <c r="R196" s="32"/>
      <c r="X196"/>
      <c r="Z196" s="52"/>
      <c r="AH196"/>
    </row>
    <row r="197" spans="12:34">
      <c r="L197" s="52"/>
      <c r="R197" s="32"/>
      <c r="X197"/>
      <c r="Z197" s="52"/>
      <c r="AH197"/>
    </row>
    <row r="198" spans="12:34">
      <c r="L198" s="52"/>
      <c r="R198" s="32"/>
      <c r="X198"/>
      <c r="Z198" s="52"/>
      <c r="AH198"/>
    </row>
    <row r="199" spans="12:34">
      <c r="L199" s="52"/>
      <c r="R199" s="32"/>
      <c r="X199"/>
      <c r="Z199" s="52"/>
      <c r="AH199"/>
    </row>
    <row r="200" spans="12:34">
      <c r="L200" s="52"/>
      <c r="R200" s="32"/>
      <c r="X200"/>
      <c r="Z200" s="52"/>
      <c r="AH200"/>
    </row>
    <row r="201" spans="12:34">
      <c r="L201" s="52"/>
      <c r="R201" s="32"/>
      <c r="X201"/>
      <c r="Z201" s="52"/>
      <c r="AH201"/>
    </row>
    <row r="202" spans="12:34">
      <c r="L202" s="52"/>
      <c r="R202" s="32"/>
      <c r="X202"/>
      <c r="Z202" s="52"/>
      <c r="AH202"/>
    </row>
    <row r="203" spans="12:34">
      <c r="L203" s="52"/>
      <c r="R203" s="32"/>
      <c r="X203"/>
      <c r="Z203" s="52"/>
      <c r="AH203"/>
    </row>
    <row r="204" spans="12:34">
      <c r="L204" s="52"/>
      <c r="R204" s="32"/>
      <c r="X204"/>
      <c r="Z204" s="52"/>
      <c r="AH204"/>
    </row>
    <row r="205" spans="12:34">
      <c r="L205" s="52"/>
      <c r="R205" s="32"/>
      <c r="X205"/>
      <c r="Z205" s="52"/>
      <c r="AH205"/>
    </row>
    <row r="206" spans="12:34">
      <c r="L206" s="52"/>
      <c r="R206" s="32"/>
      <c r="X206"/>
      <c r="Z206" s="52"/>
      <c r="AH206"/>
    </row>
    <row r="207" spans="12:34">
      <c r="L207" s="52"/>
      <c r="R207" s="32"/>
      <c r="X207"/>
      <c r="Z207" s="52"/>
      <c r="AH207"/>
    </row>
    <row r="208" spans="12:34">
      <c r="L208" s="52"/>
      <c r="R208" s="32"/>
      <c r="X208"/>
      <c r="Z208" s="52"/>
      <c r="AH208"/>
    </row>
    <row r="209" spans="12:34">
      <c r="L209" s="52"/>
      <c r="R209" s="32"/>
      <c r="X209"/>
      <c r="Z209" s="52"/>
      <c r="AH209"/>
    </row>
    <row r="210" spans="12:34">
      <c r="L210" s="52"/>
      <c r="R210" s="32"/>
      <c r="X210"/>
      <c r="Z210" s="52"/>
      <c r="AH210"/>
    </row>
    <row r="211" spans="12:34">
      <c r="L211" s="52"/>
      <c r="R211" s="32"/>
      <c r="X211"/>
      <c r="Z211" s="52"/>
      <c r="AH211"/>
    </row>
    <row r="212" spans="12:34">
      <c r="L212" s="52"/>
      <c r="R212" s="32"/>
      <c r="X212"/>
      <c r="Z212" s="52"/>
      <c r="AH212"/>
    </row>
    <row r="213" spans="12:34">
      <c r="L213" s="52"/>
      <c r="R213" s="32"/>
      <c r="X213"/>
      <c r="Z213" s="52"/>
      <c r="AH213"/>
    </row>
    <row r="214" spans="12:34">
      <c r="L214" s="52"/>
      <c r="R214" s="32"/>
      <c r="X214"/>
      <c r="Z214" s="52"/>
      <c r="AH214"/>
    </row>
    <row r="215" spans="12:34">
      <c r="L215" s="52"/>
      <c r="R215" s="32"/>
      <c r="X215"/>
      <c r="Z215" s="52"/>
      <c r="AH215"/>
    </row>
    <row r="216" spans="12:34">
      <c r="L216" s="52"/>
      <c r="R216" s="32"/>
      <c r="X216"/>
      <c r="Z216" s="52"/>
      <c r="AH216"/>
    </row>
    <row r="217" spans="12:34">
      <c r="L217" s="52"/>
      <c r="R217" s="32"/>
      <c r="X217"/>
      <c r="Z217" s="52"/>
      <c r="AH217"/>
    </row>
    <row r="218" spans="12:34">
      <c r="L218" s="52"/>
      <c r="R218" s="32"/>
      <c r="X218"/>
      <c r="Z218" s="52"/>
      <c r="AH218"/>
    </row>
    <row r="219" spans="12:34">
      <c r="L219" s="52"/>
      <c r="R219" s="32"/>
      <c r="X219"/>
      <c r="Z219" s="52"/>
      <c r="AH219"/>
    </row>
    <row r="220" spans="12:34">
      <c r="L220" s="52"/>
      <c r="R220" s="32"/>
      <c r="X220"/>
      <c r="Z220" s="52"/>
      <c r="AH220"/>
    </row>
    <row r="221" spans="12:34">
      <c r="L221" s="52"/>
      <c r="R221" s="32"/>
      <c r="X221"/>
      <c r="Z221" s="52"/>
      <c r="AH221"/>
    </row>
    <row r="222" spans="12:34">
      <c r="L222" s="52"/>
      <c r="R222" s="32"/>
      <c r="X222"/>
      <c r="Z222" s="52"/>
      <c r="AH222"/>
    </row>
    <row r="223" spans="12:34">
      <c r="L223" s="52"/>
      <c r="R223" s="32"/>
      <c r="X223"/>
      <c r="Z223" s="52"/>
      <c r="AH223"/>
    </row>
    <row r="224" spans="12:34">
      <c r="L224" s="52"/>
      <c r="R224" s="32"/>
      <c r="X224"/>
      <c r="Z224" s="52"/>
      <c r="AH224"/>
    </row>
    <row r="225" spans="12:34">
      <c r="L225" s="52"/>
      <c r="R225" s="32"/>
      <c r="X225"/>
      <c r="Z225" s="52"/>
      <c r="AH225"/>
    </row>
    <row r="226" spans="12:34">
      <c r="L226" s="52"/>
      <c r="R226" s="32"/>
      <c r="X226"/>
      <c r="Z226" s="52"/>
      <c r="AH226"/>
    </row>
    <row r="227" spans="12:34">
      <c r="L227" s="52"/>
      <c r="R227" s="32"/>
      <c r="X227"/>
      <c r="Z227" s="52"/>
      <c r="AH227"/>
    </row>
    <row r="228" spans="12:34">
      <c r="L228" s="52"/>
      <c r="R228" s="32"/>
      <c r="X228"/>
      <c r="Z228" s="52"/>
      <c r="AH228"/>
    </row>
    <row r="229" spans="12:34">
      <c r="L229" s="52"/>
      <c r="R229" s="32"/>
      <c r="X229"/>
      <c r="Z229" s="52"/>
      <c r="AH229"/>
    </row>
    <row r="230" spans="12:34">
      <c r="L230" s="52"/>
      <c r="R230" s="32"/>
      <c r="X230"/>
      <c r="Z230" s="52"/>
      <c r="AH230"/>
    </row>
    <row r="231" spans="12:34">
      <c r="L231" s="52"/>
      <c r="R231" s="32"/>
      <c r="X231"/>
      <c r="Z231" s="52"/>
      <c r="AH231"/>
    </row>
    <row r="232" spans="12:34">
      <c r="L232" s="52"/>
      <c r="R232" s="32"/>
      <c r="X232"/>
      <c r="Z232" s="52"/>
      <c r="AH232"/>
    </row>
    <row r="233" spans="12:34">
      <c r="L233" s="52"/>
      <c r="R233" s="32"/>
      <c r="X233"/>
      <c r="Z233" s="52"/>
      <c r="AH233"/>
    </row>
    <row r="234" spans="12:34">
      <c r="L234" s="52"/>
      <c r="R234" s="32"/>
      <c r="X234"/>
      <c r="Z234" s="52"/>
      <c r="AH234"/>
    </row>
    <row r="235" spans="12:34">
      <c r="L235" s="52"/>
      <c r="R235" s="32"/>
      <c r="X235"/>
      <c r="Z235" s="52"/>
      <c r="AH235"/>
    </row>
    <row r="236" spans="12:34">
      <c r="L236" s="52"/>
      <c r="R236" s="32"/>
      <c r="X236"/>
      <c r="Z236" s="52"/>
      <c r="AH236"/>
    </row>
    <row r="237" spans="12:34">
      <c r="L237" s="52"/>
      <c r="R237" s="32"/>
      <c r="X237"/>
      <c r="Z237" s="52"/>
      <c r="AH237"/>
    </row>
    <row r="238" spans="12:34">
      <c r="L238" s="52"/>
      <c r="R238" s="32"/>
      <c r="X238"/>
      <c r="Z238" s="52"/>
      <c r="AH238"/>
    </row>
    <row r="239" spans="12:34">
      <c r="L239" s="52"/>
      <c r="R239" s="32"/>
      <c r="X239"/>
      <c r="Z239" s="52"/>
      <c r="AH239"/>
    </row>
    <row r="240" spans="12:34">
      <c r="L240" s="52"/>
      <c r="R240" s="32"/>
      <c r="X240"/>
      <c r="Z240" s="52"/>
      <c r="AH240"/>
    </row>
    <row r="241" spans="12:34">
      <c r="L241" s="52"/>
      <c r="R241" s="32"/>
      <c r="X241"/>
      <c r="Z241" s="52"/>
      <c r="AH241"/>
    </row>
    <row r="242" spans="12:34">
      <c r="L242" s="52"/>
      <c r="R242" s="32"/>
      <c r="X242"/>
      <c r="Z242" s="52"/>
      <c r="AH242"/>
    </row>
    <row r="243" spans="12:34">
      <c r="L243" s="52"/>
      <c r="R243" s="32"/>
      <c r="X243"/>
      <c r="Z243" s="52"/>
      <c r="AH243"/>
    </row>
    <row r="244" spans="12:34">
      <c r="L244" s="52"/>
      <c r="R244" s="32"/>
      <c r="X244"/>
      <c r="Z244" s="52"/>
      <c r="AH244"/>
    </row>
    <row r="245" spans="12:34">
      <c r="L245" s="52"/>
      <c r="R245" s="32"/>
      <c r="X245"/>
      <c r="Z245" s="52"/>
      <c r="AH245"/>
    </row>
    <row r="246" spans="12:34">
      <c r="L246" s="52"/>
      <c r="R246" s="32"/>
      <c r="X246"/>
      <c r="Z246" s="52"/>
      <c r="AH246"/>
    </row>
    <row r="247" spans="12:34">
      <c r="L247" s="52"/>
      <c r="R247" s="32"/>
      <c r="X247"/>
      <c r="Z247" s="52"/>
      <c r="AH247"/>
    </row>
    <row r="248" spans="12:34">
      <c r="L248" s="52"/>
      <c r="R248" s="32"/>
      <c r="X248"/>
      <c r="Z248" s="52"/>
      <c r="AH248"/>
    </row>
    <row r="249" spans="12:34">
      <c r="L249" s="52"/>
      <c r="R249" s="32"/>
      <c r="X249"/>
      <c r="Z249" s="52"/>
      <c r="AH249"/>
    </row>
    <row r="250" spans="12:34">
      <c r="L250" s="52"/>
      <c r="R250" s="32"/>
      <c r="X250"/>
      <c r="Z250" s="52"/>
      <c r="AH250"/>
    </row>
    <row r="251" spans="12:34">
      <c r="L251" s="52"/>
      <c r="R251" s="32"/>
      <c r="X251"/>
      <c r="Z251" s="52"/>
      <c r="AH251"/>
    </row>
    <row r="252" spans="12:34">
      <c r="L252" s="52"/>
      <c r="R252" s="32"/>
      <c r="X252"/>
      <c r="Z252" s="52"/>
      <c r="AH252"/>
    </row>
    <row r="253" spans="12:34">
      <c r="L253" s="52"/>
      <c r="R253" s="32"/>
      <c r="X253"/>
      <c r="Z253" s="52"/>
      <c r="AH253"/>
    </row>
    <row r="254" spans="12:34">
      <c r="L254" s="52"/>
      <c r="R254" s="32"/>
      <c r="X254"/>
      <c r="Z254" s="52"/>
      <c r="AH254"/>
    </row>
    <row r="255" spans="12:34">
      <c r="L255" s="52"/>
      <c r="R255" s="32"/>
      <c r="X255"/>
      <c r="Z255" s="52"/>
      <c r="AH255"/>
    </row>
    <row r="256" spans="12:34">
      <c r="L256" s="52"/>
      <c r="R256" s="32"/>
      <c r="X256"/>
      <c r="Z256" s="52"/>
      <c r="AH256"/>
    </row>
    <row r="257" spans="12:34">
      <c r="L257" s="52"/>
      <c r="R257" s="32"/>
      <c r="X257"/>
      <c r="Z257" s="52"/>
      <c r="AH257"/>
    </row>
    <row r="258" spans="12:34">
      <c r="L258" s="52"/>
      <c r="R258" s="32"/>
      <c r="X258"/>
      <c r="Z258" s="52"/>
      <c r="AH258"/>
    </row>
    <row r="259" spans="12:34">
      <c r="L259" s="52"/>
      <c r="R259" s="32"/>
      <c r="X259"/>
      <c r="Z259" s="52"/>
      <c r="AH259"/>
    </row>
    <row r="260" spans="12:34">
      <c r="L260" s="52"/>
      <c r="R260" s="32"/>
      <c r="X260"/>
      <c r="Z260" s="52"/>
      <c r="AH260"/>
    </row>
    <row r="261" spans="12:34">
      <c r="L261" s="52"/>
      <c r="R261" s="32"/>
      <c r="X261"/>
      <c r="Z261" s="52"/>
      <c r="AH261"/>
    </row>
    <row r="262" spans="12:34">
      <c r="L262" s="52"/>
      <c r="R262" s="32"/>
      <c r="X262"/>
      <c r="Z262" s="52"/>
      <c r="AH262"/>
    </row>
    <row r="263" spans="12:34">
      <c r="L263" s="52"/>
      <c r="R263" s="32"/>
      <c r="X263"/>
      <c r="Z263" s="52"/>
      <c r="AH263"/>
    </row>
    <row r="264" spans="12:34">
      <c r="L264" s="52"/>
      <c r="R264" s="32"/>
      <c r="Z264" s="52"/>
      <c r="AH264"/>
    </row>
    <row r="265" spans="12:34">
      <c r="L265" s="52"/>
      <c r="R265" s="32"/>
      <c r="Z265" s="52"/>
      <c r="AH265"/>
    </row>
    <row r="266" spans="12:34">
      <c r="L266" s="52"/>
      <c r="R266" s="32"/>
      <c r="Z266" s="52"/>
      <c r="AH266"/>
    </row>
    <row r="267" spans="12:34">
      <c r="L267" s="52"/>
      <c r="R267" s="32"/>
      <c r="Z267" s="52"/>
      <c r="AH267"/>
    </row>
    <row r="268" spans="12:34">
      <c r="L268" s="52"/>
      <c r="R268" s="32"/>
      <c r="Z268" s="52"/>
      <c r="AH268"/>
    </row>
    <row r="269" spans="12:34">
      <c r="L269" s="52"/>
      <c r="R269" s="32"/>
      <c r="AH269"/>
    </row>
    <row r="270" spans="12:34">
      <c r="L270" s="52"/>
      <c r="R270" s="32"/>
      <c r="AH270"/>
    </row>
    <row r="271" spans="12:34">
      <c r="L271" s="52"/>
      <c r="R271" s="32"/>
      <c r="AH271"/>
    </row>
    <row r="272" spans="12:34">
      <c r="L272" s="52"/>
      <c r="R272" s="32"/>
      <c r="AH272"/>
    </row>
    <row r="273" spans="12:34">
      <c r="L273" s="52"/>
      <c r="R273" s="32"/>
      <c r="AH273"/>
    </row>
    <row r="274" spans="12:34">
      <c r="L274" s="52"/>
      <c r="R274" s="32"/>
      <c r="AH274"/>
    </row>
    <row r="275" spans="12:34">
      <c r="L275" s="52"/>
      <c r="R275" s="32"/>
      <c r="AH275"/>
    </row>
    <row r="276" spans="12:34">
      <c r="L276" s="52"/>
      <c r="R276" s="32"/>
      <c r="AH276"/>
    </row>
    <row r="277" spans="12:34">
      <c r="L277" s="52"/>
      <c r="R277" s="32"/>
      <c r="AH277"/>
    </row>
    <row r="278" spans="12:34">
      <c r="L278" s="52"/>
      <c r="R278" s="32"/>
      <c r="AH278"/>
    </row>
    <row r="279" spans="12:34">
      <c r="L279" s="52"/>
      <c r="R279" s="32"/>
      <c r="AH279"/>
    </row>
    <row r="280" spans="12:34">
      <c r="L280" s="52"/>
      <c r="R280" s="32"/>
      <c r="AH280"/>
    </row>
    <row r="281" spans="12:34">
      <c r="L281" s="52"/>
      <c r="R281" s="32"/>
      <c r="AH281"/>
    </row>
    <row r="282" spans="12:34">
      <c r="L282" s="52"/>
      <c r="R282" s="32"/>
      <c r="AH282"/>
    </row>
    <row r="283" spans="12:34">
      <c r="L283" s="52"/>
      <c r="R283" s="32"/>
      <c r="AH283"/>
    </row>
    <row r="284" spans="12:34">
      <c r="L284" s="52"/>
      <c r="R284" s="32"/>
      <c r="AH284"/>
    </row>
    <row r="285" spans="12:34">
      <c r="L285" s="52"/>
      <c r="R285" s="32"/>
      <c r="AH285"/>
    </row>
    <row r="286" spans="12:34">
      <c r="L286" s="52"/>
      <c r="R286" s="32"/>
      <c r="AH286"/>
    </row>
    <row r="287" spans="12:34">
      <c r="L287" s="52"/>
      <c r="R287" s="32"/>
      <c r="AH287"/>
    </row>
    <row r="288" spans="12:34">
      <c r="L288" s="52"/>
      <c r="R288" s="32"/>
      <c r="AH288"/>
    </row>
    <row r="289" spans="12:34">
      <c r="L289" s="52"/>
      <c r="R289" s="32"/>
      <c r="AH289"/>
    </row>
    <row r="290" spans="12:34">
      <c r="L290" s="52"/>
      <c r="R290" s="32"/>
      <c r="AH290"/>
    </row>
    <row r="291" spans="12:34">
      <c r="L291" s="52"/>
      <c r="R291" s="32"/>
      <c r="AH291"/>
    </row>
    <row r="292" spans="12:34">
      <c r="L292" s="52"/>
      <c r="R292" s="32"/>
      <c r="AH292"/>
    </row>
    <row r="293" spans="12:34">
      <c r="L293" s="52"/>
      <c r="R293" s="32"/>
      <c r="AH293"/>
    </row>
    <row r="294" spans="12:34">
      <c r="L294" s="52"/>
      <c r="R294" s="32"/>
      <c r="AH294"/>
    </row>
    <row r="295" spans="12:34">
      <c r="L295" s="52"/>
      <c r="R295" s="32"/>
      <c r="AH295"/>
    </row>
    <row r="296" spans="12:34">
      <c r="L296" s="52"/>
      <c r="R296" s="32"/>
      <c r="AH296"/>
    </row>
    <row r="297" spans="12:34">
      <c r="L297" s="52"/>
      <c r="R297" s="32"/>
      <c r="AH297"/>
    </row>
    <row r="298" spans="12:34">
      <c r="L298" s="52"/>
      <c r="R298" s="32"/>
      <c r="AH298"/>
    </row>
    <row r="299" spans="12:34">
      <c r="L299" s="52"/>
      <c r="R299" s="32"/>
      <c r="AH299"/>
    </row>
    <row r="300" spans="12:34">
      <c r="L300" s="52"/>
      <c r="R300" s="32"/>
      <c r="AH300"/>
    </row>
    <row r="301" spans="12:34">
      <c r="L301" s="52"/>
      <c r="R301" s="32"/>
      <c r="AH301"/>
    </row>
    <row r="302" spans="12:34">
      <c r="L302" s="52"/>
      <c r="R302" s="32"/>
      <c r="AH302"/>
    </row>
    <row r="303" spans="12:34">
      <c r="L303" s="52"/>
      <c r="R303" s="32"/>
      <c r="AH303"/>
    </row>
    <row r="304" spans="12:34">
      <c r="L304" s="52"/>
      <c r="R304" s="32"/>
      <c r="AH304"/>
    </row>
    <row r="305" spans="12:34">
      <c r="L305" s="52"/>
      <c r="R305" s="32"/>
      <c r="AH305"/>
    </row>
    <row r="306" spans="12:34">
      <c r="L306" s="52"/>
      <c r="R306" s="32"/>
      <c r="AH306"/>
    </row>
    <row r="307" spans="12:34">
      <c r="L307" s="52"/>
      <c r="R307" s="32"/>
      <c r="AH307"/>
    </row>
    <row r="308" spans="12:34">
      <c r="L308" s="52"/>
      <c r="R308" s="32"/>
      <c r="AH308"/>
    </row>
    <row r="309" spans="12:34">
      <c r="L309" s="52"/>
      <c r="R309" s="32"/>
      <c r="AH309"/>
    </row>
    <row r="310" spans="12:34">
      <c r="L310" s="52"/>
      <c r="R310" s="32"/>
      <c r="AH310"/>
    </row>
    <row r="311" spans="12:34">
      <c r="L311" s="52"/>
      <c r="R311" s="32"/>
      <c r="AH311"/>
    </row>
    <row r="312" spans="12:34">
      <c r="L312" s="52"/>
      <c r="R312" s="32"/>
      <c r="AH312"/>
    </row>
    <row r="313" spans="12:34">
      <c r="L313" s="52"/>
      <c r="R313" s="32"/>
      <c r="AH313"/>
    </row>
    <row r="314" spans="12:34">
      <c r="L314" s="52"/>
      <c r="R314" s="32"/>
      <c r="AH314"/>
    </row>
    <row r="315" spans="12:34">
      <c r="L315" s="52"/>
      <c r="R315" s="32"/>
      <c r="AH315"/>
    </row>
    <row r="316" spans="12:34">
      <c r="L316" s="52"/>
      <c r="R316" s="32"/>
      <c r="AH316"/>
    </row>
    <row r="317" spans="12:34">
      <c r="L317" s="52"/>
      <c r="R317" s="32"/>
      <c r="AH317"/>
    </row>
    <row r="318" spans="12:34">
      <c r="L318" s="52"/>
      <c r="R318" s="32"/>
      <c r="AH318"/>
    </row>
    <row r="319" spans="12:34">
      <c r="L319" s="52"/>
      <c r="R319" s="32"/>
      <c r="AH319"/>
    </row>
    <row r="320" spans="12:34">
      <c r="L320" s="52"/>
      <c r="R320" s="32"/>
      <c r="AH320"/>
    </row>
    <row r="321" spans="12:34">
      <c r="L321" s="52"/>
      <c r="R321" s="32"/>
      <c r="AH321"/>
    </row>
    <row r="322" spans="12:34">
      <c r="L322" s="52"/>
      <c r="R322" s="32"/>
      <c r="AH322"/>
    </row>
    <row r="323" spans="12:34">
      <c r="L323" s="52"/>
      <c r="R323" s="32"/>
      <c r="AH323"/>
    </row>
    <row r="324" spans="12:34">
      <c r="L324" s="52"/>
      <c r="R324" s="32"/>
      <c r="AH324"/>
    </row>
    <row r="325" spans="12:34">
      <c r="L325" s="52"/>
      <c r="R325" s="32"/>
      <c r="AH325"/>
    </row>
    <row r="326" spans="12:34">
      <c r="L326" s="52"/>
      <c r="R326" s="32"/>
      <c r="AH326"/>
    </row>
    <row r="327" spans="12:34">
      <c r="L327" s="52"/>
      <c r="R327" s="32"/>
      <c r="AH327"/>
    </row>
    <row r="328" spans="12:34">
      <c r="L328" s="52"/>
      <c r="R328" s="32"/>
      <c r="AH328"/>
    </row>
    <row r="329" spans="12:34">
      <c r="L329" s="52"/>
      <c r="R329" s="32"/>
      <c r="AH329"/>
    </row>
    <row r="330" spans="12:34">
      <c r="L330" s="52"/>
      <c r="R330" s="32"/>
      <c r="AH330"/>
    </row>
    <row r="331" spans="12:34">
      <c r="L331" s="52"/>
      <c r="R331" s="32"/>
      <c r="AH331"/>
    </row>
    <row r="332" spans="12:34">
      <c r="L332" s="52"/>
      <c r="R332" s="32"/>
      <c r="AH332"/>
    </row>
    <row r="333" spans="12:34">
      <c r="L333" s="52"/>
      <c r="R333" s="32"/>
      <c r="AH333"/>
    </row>
    <row r="334" spans="12:34">
      <c r="L334" s="52"/>
      <c r="R334" s="32"/>
      <c r="AH334"/>
    </row>
    <row r="335" spans="12:34">
      <c r="L335" s="52"/>
      <c r="R335" s="32"/>
      <c r="AH335"/>
    </row>
    <row r="336" spans="12:34">
      <c r="L336" s="52"/>
      <c r="R336" s="32"/>
      <c r="AH336"/>
    </row>
    <row r="337" spans="12:34">
      <c r="L337" s="52"/>
      <c r="R337" s="32"/>
      <c r="AH337"/>
    </row>
    <row r="338" spans="12:34">
      <c r="L338" s="52"/>
      <c r="R338" s="32"/>
      <c r="AH338"/>
    </row>
    <row r="339" spans="12:34">
      <c r="L339" s="52"/>
      <c r="R339" s="32"/>
      <c r="AH339"/>
    </row>
    <row r="340" spans="12:34">
      <c r="L340" s="52"/>
      <c r="R340" s="32"/>
      <c r="AH340"/>
    </row>
    <row r="341" spans="12:34">
      <c r="L341" s="52"/>
      <c r="R341" s="32"/>
      <c r="AH341"/>
    </row>
    <row r="342" spans="12:34">
      <c r="L342" s="52"/>
      <c r="R342" s="32"/>
      <c r="AH342"/>
    </row>
    <row r="343" spans="12:34">
      <c r="L343" s="52"/>
      <c r="R343" s="32"/>
      <c r="AH343"/>
    </row>
    <row r="344" spans="12:34">
      <c r="L344" s="52"/>
      <c r="R344" s="32"/>
      <c r="AH344"/>
    </row>
    <row r="345" spans="12:34">
      <c r="L345" s="52"/>
      <c r="R345" s="32"/>
      <c r="AH345"/>
    </row>
    <row r="346" spans="12:34">
      <c r="L346" s="52"/>
      <c r="R346" s="32"/>
      <c r="AH346"/>
    </row>
    <row r="347" spans="12:34">
      <c r="L347" s="52"/>
      <c r="R347" s="32"/>
      <c r="AH347"/>
    </row>
    <row r="348" spans="12:34">
      <c r="L348" s="52"/>
      <c r="R348" s="32"/>
      <c r="AH348"/>
    </row>
    <row r="349" spans="12:34">
      <c r="L349" s="52"/>
      <c r="R349" s="32"/>
      <c r="AH349"/>
    </row>
    <row r="350" spans="12:34">
      <c r="L350" s="52"/>
      <c r="R350" s="32"/>
      <c r="AH350"/>
    </row>
    <row r="351" spans="12:34">
      <c r="L351" s="52"/>
      <c r="R351" s="32"/>
      <c r="AH351"/>
    </row>
    <row r="352" spans="12:34">
      <c r="L352" s="52"/>
      <c r="R352" s="32"/>
      <c r="AH352"/>
    </row>
    <row r="353" spans="12:35">
      <c r="L353" s="52"/>
      <c r="R353" s="32"/>
      <c r="AH353"/>
    </row>
    <row r="354" spans="12:35">
      <c r="L354" s="52"/>
      <c r="R354" s="32"/>
      <c r="AH354"/>
    </row>
    <row r="355" spans="12:35">
      <c r="L355" s="52"/>
      <c r="R355" s="32"/>
      <c r="Y355" s="53"/>
      <c r="Z355" s="1"/>
      <c r="AA355" s="1"/>
      <c r="AB355" s="1"/>
      <c r="AC355" s="1"/>
      <c r="AD355" s="1"/>
      <c r="AE355" s="1"/>
      <c r="AF355" s="1"/>
      <c r="AG355" s="1"/>
      <c r="AI355" s="12"/>
    </row>
    <row r="356" spans="12:35">
      <c r="L356" s="52"/>
      <c r="R356" s="32"/>
      <c r="Y356" s="53"/>
      <c r="Z356" s="1"/>
      <c r="AA356" s="1"/>
      <c r="AB356" s="1"/>
      <c r="AC356" s="1"/>
      <c r="AD356" s="1"/>
      <c r="AE356" s="1"/>
      <c r="AF356" s="1"/>
      <c r="AG356" s="1"/>
    </row>
    <row r="357" spans="12:35">
      <c r="L357" s="52"/>
      <c r="R357" s="32"/>
      <c r="Y357" s="53"/>
      <c r="Z357" s="1"/>
      <c r="AA357" s="1"/>
      <c r="AB357" s="1"/>
      <c r="AC357" s="1"/>
      <c r="AD357" s="1"/>
      <c r="AE357" s="1"/>
      <c r="AF357" s="1"/>
      <c r="AG357" s="1"/>
    </row>
    <row r="358" spans="12:35">
      <c r="L358" s="52"/>
      <c r="R358" s="32"/>
      <c r="Y358" s="53"/>
      <c r="Z358" s="1"/>
      <c r="AA358" s="1"/>
      <c r="AB358" s="1"/>
      <c r="AC358" s="1"/>
      <c r="AD358" s="1"/>
      <c r="AE358" s="1"/>
      <c r="AF358" s="1"/>
      <c r="AG358" s="1"/>
    </row>
    <row r="359" spans="12:35">
      <c r="L359" s="52"/>
      <c r="R359" s="32"/>
      <c r="Y359" s="53"/>
      <c r="Z359" s="1"/>
      <c r="AA359" s="1"/>
      <c r="AB359" s="1"/>
      <c r="AC359" s="1"/>
      <c r="AD359" s="1"/>
      <c r="AE359" s="1"/>
      <c r="AF359" s="1"/>
      <c r="AG359" s="1"/>
    </row>
    <row r="360" spans="12:35">
      <c r="L360" s="52"/>
      <c r="R360" s="32"/>
      <c r="Y360" s="53"/>
      <c r="Z360" s="1"/>
      <c r="AA360" s="1"/>
      <c r="AB360" s="1"/>
      <c r="AC360" s="1"/>
      <c r="AD360" s="1"/>
      <c r="AE360" s="1"/>
      <c r="AF360" s="1"/>
      <c r="AG360" s="1"/>
    </row>
    <row r="361" spans="12:35">
      <c r="L361" s="52"/>
      <c r="R361" s="32"/>
      <c r="Y361" s="53"/>
      <c r="Z361" s="1"/>
      <c r="AA361" s="1"/>
      <c r="AB361" s="1"/>
      <c r="AC361" s="1"/>
      <c r="AD361" s="1"/>
      <c r="AE361" s="1"/>
      <c r="AF361" s="1"/>
      <c r="AG361" s="1"/>
    </row>
    <row r="362" spans="12:35">
      <c r="L362" s="52"/>
      <c r="R362" s="32"/>
      <c r="Y362" s="53"/>
      <c r="Z362" s="1"/>
      <c r="AA362" s="1"/>
      <c r="AB362" s="1"/>
      <c r="AC362" s="1"/>
      <c r="AD362" s="1"/>
      <c r="AE362" s="1"/>
      <c r="AF362" s="1"/>
      <c r="AG362" s="1"/>
    </row>
    <row r="363" spans="12:35">
      <c r="L363" s="52"/>
      <c r="R363" s="32"/>
      <c r="Y363" s="53"/>
      <c r="Z363" s="1"/>
      <c r="AA363" s="1"/>
      <c r="AB363" s="1"/>
      <c r="AC363" s="1"/>
      <c r="AD363" s="1"/>
      <c r="AE363" s="1"/>
      <c r="AF363" s="1"/>
      <c r="AG363" s="1"/>
    </row>
    <row r="364" spans="12:35">
      <c r="L364" s="52"/>
      <c r="R364" s="32"/>
      <c r="Y364" s="53"/>
      <c r="Z364" s="1"/>
      <c r="AA364" s="1"/>
      <c r="AB364" s="1"/>
      <c r="AC364" s="1"/>
      <c r="AD364" s="1"/>
      <c r="AE364" s="1"/>
      <c r="AF364" s="1"/>
      <c r="AG364" s="1"/>
    </row>
    <row r="365" spans="12:35">
      <c r="L365" s="52"/>
      <c r="R365" s="32"/>
      <c r="Y365" s="53"/>
      <c r="Z365" s="1"/>
      <c r="AA365" s="1"/>
      <c r="AB365" s="1"/>
      <c r="AC365" s="1"/>
      <c r="AD365" s="1"/>
      <c r="AE365" s="1"/>
      <c r="AF365" s="1"/>
      <c r="AG365" s="1"/>
    </row>
    <row r="366" spans="12:35">
      <c r="L366" s="52"/>
      <c r="R366" s="32"/>
      <c r="Y366" s="53"/>
      <c r="Z366" s="1"/>
      <c r="AA366" s="1"/>
      <c r="AB366" s="1"/>
      <c r="AC366" s="1"/>
      <c r="AD366" s="1"/>
      <c r="AE366" s="1"/>
      <c r="AF366" s="1"/>
      <c r="AG366" s="1"/>
    </row>
    <row r="367" spans="12:35">
      <c r="L367" s="52"/>
      <c r="R367" s="32"/>
      <c r="Y367" s="53"/>
      <c r="Z367" s="1"/>
      <c r="AA367" s="1"/>
      <c r="AB367" s="1"/>
      <c r="AC367" s="1"/>
      <c r="AD367" s="1"/>
      <c r="AE367" s="1"/>
      <c r="AF367" s="1"/>
      <c r="AG367" s="1"/>
    </row>
    <row r="368" spans="12:35">
      <c r="L368" s="52"/>
      <c r="R368" s="32"/>
      <c r="Y368" s="53"/>
      <c r="Z368" s="1"/>
      <c r="AA368" s="1"/>
      <c r="AB368" s="1"/>
      <c r="AC368" s="1"/>
      <c r="AD368" s="1"/>
      <c r="AE368" s="1"/>
      <c r="AF368" s="1"/>
      <c r="AG368" s="1"/>
    </row>
    <row r="369" spans="12:33">
      <c r="L369" s="52"/>
      <c r="R369" s="32"/>
      <c r="Y369" s="53"/>
      <c r="Z369" s="1"/>
      <c r="AA369" s="1"/>
      <c r="AB369" s="1"/>
      <c r="AC369" s="1"/>
      <c r="AD369" s="1"/>
      <c r="AE369" s="1"/>
      <c r="AF369" s="1"/>
      <c r="AG369" s="1"/>
    </row>
    <row r="370" spans="12:33">
      <c r="L370" s="52"/>
      <c r="R370" s="32"/>
      <c r="Y370" s="53"/>
      <c r="Z370" s="1"/>
      <c r="AA370" s="1"/>
      <c r="AB370" s="1"/>
      <c r="AC370" s="1"/>
      <c r="AD370" s="1"/>
      <c r="AE370" s="1"/>
      <c r="AF370" s="1"/>
      <c r="AG370" s="1"/>
    </row>
    <row r="371" spans="12:33">
      <c r="L371" s="52"/>
      <c r="R371" s="32"/>
      <c r="Y371" s="53"/>
      <c r="Z371" s="1"/>
      <c r="AA371" s="1"/>
      <c r="AB371" s="1"/>
      <c r="AC371" s="1"/>
      <c r="AD371" s="1"/>
      <c r="AE371" s="1"/>
      <c r="AF371" s="1"/>
      <c r="AG371" s="1"/>
    </row>
    <row r="372" spans="12:33">
      <c r="L372" s="52"/>
      <c r="R372" s="32"/>
      <c r="Y372" s="53"/>
      <c r="Z372" s="1"/>
      <c r="AA372" s="1"/>
      <c r="AB372" s="1"/>
      <c r="AC372" s="1"/>
      <c r="AD372" s="1"/>
      <c r="AE372" s="1"/>
      <c r="AF372" s="1"/>
      <c r="AG372" s="1"/>
    </row>
    <row r="373" spans="12:33">
      <c r="L373" s="52"/>
      <c r="R373" s="32"/>
      <c r="Y373" s="53"/>
      <c r="Z373" s="1"/>
      <c r="AA373" s="1"/>
      <c r="AB373" s="1"/>
      <c r="AC373" s="1"/>
      <c r="AD373" s="1"/>
      <c r="AE373" s="1"/>
      <c r="AF373" s="1"/>
      <c r="AG373" s="1"/>
    </row>
    <row r="374" spans="12:33">
      <c r="L374" s="52"/>
      <c r="R374" s="32"/>
      <c r="Y374" s="53"/>
      <c r="Z374" s="1"/>
      <c r="AA374" s="1"/>
      <c r="AB374" s="1"/>
      <c r="AC374" s="1"/>
      <c r="AD374" s="1"/>
      <c r="AE374" s="1"/>
      <c r="AF374" s="1"/>
      <c r="AG374" s="1"/>
    </row>
    <row r="375" spans="12:33">
      <c r="L375" s="52"/>
      <c r="R375" s="32"/>
      <c r="Y375" s="53"/>
      <c r="Z375" s="1"/>
      <c r="AA375" s="1"/>
      <c r="AB375" s="1"/>
      <c r="AC375" s="1"/>
      <c r="AD375" s="1"/>
      <c r="AE375" s="1"/>
      <c r="AF375" s="1"/>
      <c r="AG375" s="1"/>
    </row>
    <row r="376" spans="12:33">
      <c r="L376" s="52"/>
      <c r="R376" s="32"/>
      <c r="Y376" s="53"/>
      <c r="Z376" s="1"/>
      <c r="AA376" s="1"/>
      <c r="AB376" s="1"/>
      <c r="AC376" s="1"/>
      <c r="AD376" s="1"/>
      <c r="AE376" s="1"/>
      <c r="AF376" s="1"/>
      <c r="AG376" s="1"/>
    </row>
    <row r="377" spans="12:33">
      <c r="L377" s="52"/>
      <c r="R377" s="32"/>
      <c r="Y377" s="53"/>
      <c r="Z377" s="1"/>
      <c r="AA377" s="1"/>
      <c r="AB377" s="1"/>
      <c r="AC377" s="1"/>
      <c r="AD377" s="1"/>
      <c r="AE377" s="1"/>
      <c r="AF377" s="1"/>
      <c r="AG377" s="1"/>
    </row>
    <row r="378" spans="12:33">
      <c r="L378" s="52"/>
      <c r="R378" s="32"/>
      <c r="Y378" s="53"/>
      <c r="Z378" s="1"/>
      <c r="AA378" s="1"/>
      <c r="AB378" s="1"/>
      <c r="AC378" s="1"/>
      <c r="AD378" s="1"/>
      <c r="AE378" s="1"/>
      <c r="AF378" s="1"/>
      <c r="AG378" s="1"/>
    </row>
    <row r="379" spans="12:33">
      <c r="L379" s="52"/>
      <c r="R379" s="32"/>
      <c r="Y379" s="53"/>
      <c r="Z379" s="1"/>
      <c r="AA379" s="1"/>
      <c r="AB379" s="1"/>
      <c r="AC379" s="1"/>
      <c r="AD379" s="1"/>
      <c r="AE379" s="1"/>
      <c r="AF379" s="1"/>
      <c r="AG379" s="1"/>
    </row>
    <row r="380" spans="12:33">
      <c r="L380" s="52"/>
      <c r="R380" s="32"/>
      <c r="Y380" s="53"/>
      <c r="Z380" s="1"/>
      <c r="AA380" s="1"/>
      <c r="AB380" s="1"/>
      <c r="AC380" s="1"/>
      <c r="AD380" s="1"/>
      <c r="AE380" s="1"/>
      <c r="AF380" s="1"/>
      <c r="AG380" s="1"/>
    </row>
    <row r="381" spans="12:33">
      <c r="L381" s="52"/>
      <c r="R381" s="32"/>
      <c r="Y381" s="53"/>
      <c r="Z381" s="1"/>
      <c r="AA381" s="1"/>
      <c r="AB381" s="1"/>
      <c r="AC381" s="1"/>
      <c r="AD381" s="1"/>
      <c r="AE381" s="1"/>
      <c r="AF381" s="1"/>
      <c r="AG381" s="1"/>
    </row>
    <row r="382" spans="12:33">
      <c r="L382" s="52"/>
      <c r="R382" s="32"/>
      <c r="Y382" s="53"/>
      <c r="Z382" s="1"/>
      <c r="AA382" s="1"/>
      <c r="AB382" s="1"/>
      <c r="AC382" s="1"/>
      <c r="AD382" s="1"/>
      <c r="AE382" s="1"/>
      <c r="AF382" s="1"/>
      <c r="AG382" s="1"/>
    </row>
    <row r="383" spans="12:33">
      <c r="L383" s="52"/>
      <c r="R383" s="32"/>
      <c r="Y383" s="53"/>
      <c r="Z383" s="1"/>
      <c r="AA383" s="1"/>
      <c r="AB383" s="1"/>
      <c r="AC383" s="1"/>
      <c r="AD383" s="1"/>
      <c r="AE383" s="1"/>
      <c r="AF383" s="1"/>
      <c r="AG383" s="1"/>
    </row>
    <row r="384" spans="12:33">
      <c r="L384" s="52"/>
      <c r="R384" s="32"/>
      <c r="Y384" s="53"/>
      <c r="Z384" s="1"/>
      <c r="AA384" s="1"/>
      <c r="AB384" s="1"/>
      <c r="AC384" s="1"/>
      <c r="AD384" s="1"/>
      <c r="AE384" s="1"/>
      <c r="AF384" s="1"/>
      <c r="AG384" s="1"/>
    </row>
    <row r="385" spans="12:33">
      <c r="L385" s="52"/>
      <c r="R385" s="32"/>
      <c r="Y385" s="53"/>
      <c r="Z385" s="1"/>
      <c r="AA385" s="1"/>
      <c r="AB385" s="1"/>
      <c r="AC385" s="1"/>
      <c r="AD385" s="1"/>
      <c r="AE385" s="1"/>
      <c r="AF385" s="1"/>
      <c r="AG385" s="1"/>
    </row>
    <row r="386" spans="12:33">
      <c r="L386" s="52"/>
      <c r="R386" s="32"/>
      <c r="Y386" s="53"/>
      <c r="Z386" s="1"/>
      <c r="AA386" s="1"/>
      <c r="AB386" s="1"/>
      <c r="AC386" s="1"/>
      <c r="AD386" s="1"/>
      <c r="AE386" s="1"/>
      <c r="AF386" s="1"/>
      <c r="AG386" s="1"/>
    </row>
    <row r="387" spans="12:33">
      <c r="L387" s="52"/>
      <c r="R387" s="32"/>
      <c r="Y387" s="53"/>
      <c r="Z387" s="1"/>
      <c r="AA387" s="1"/>
      <c r="AB387" s="1"/>
      <c r="AC387" s="1"/>
      <c r="AD387" s="1"/>
      <c r="AE387" s="1"/>
      <c r="AF387" s="1"/>
      <c r="AG387" s="1"/>
    </row>
    <row r="388" spans="12:33">
      <c r="L388" s="52"/>
      <c r="R388" s="32"/>
      <c r="Y388" s="53"/>
      <c r="Z388" s="1"/>
      <c r="AA388" s="1"/>
      <c r="AB388" s="1"/>
      <c r="AC388" s="1"/>
      <c r="AD388" s="1"/>
      <c r="AE388" s="1"/>
      <c r="AF388" s="1"/>
      <c r="AG388" s="1"/>
    </row>
    <row r="389" spans="12:33">
      <c r="L389" s="52"/>
      <c r="R389" s="32"/>
      <c r="Y389" s="53"/>
      <c r="Z389" s="1"/>
      <c r="AA389" s="1"/>
      <c r="AB389" s="1"/>
      <c r="AC389" s="1"/>
      <c r="AD389" s="1"/>
      <c r="AE389" s="1"/>
      <c r="AF389" s="1"/>
      <c r="AG389" s="1"/>
    </row>
    <row r="390" spans="12:33">
      <c r="L390" s="52"/>
      <c r="R390" s="32"/>
      <c r="Y390" s="53"/>
      <c r="Z390" s="1"/>
      <c r="AA390" s="1"/>
      <c r="AB390" s="1"/>
      <c r="AC390" s="1"/>
      <c r="AD390" s="1"/>
      <c r="AE390" s="1"/>
      <c r="AF390" s="1"/>
      <c r="AG390" s="1"/>
    </row>
    <row r="391" spans="12:33">
      <c r="L391" s="52"/>
      <c r="R391" s="32"/>
      <c r="Y391" s="53"/>
      <c r="Z391" s="1"/>
      <c r="AA391" s="1"/>
      <c r="AB391" s="1"/>
      <c r="AC391" s="1"/>
      <c r="AD391" s="1"/>
      <c r="AE391" s="1"/>
      <c r="AF391" s="1"/>
      <c r="AG391" s="1"/>
    </row>
    <row r="392" spans="12:33">
      <c r="L392" s="52"/>
      <c r="R392" s="32"/>
      <c r="Y392" s="53"/>
      <c r="Z392" s="1"/>
      <c r="AA392" s="1"/>
      <c r="AB392" s="1"/>
      <c r="AC392" s="1"/>
      <c r="AD392" s="1"/>
      <c r="AE392" s="1"/>
      <c r="AF392" s="1"/>
      <c r="AG392" s="1"/>
    </row>
    <row r="393" spans="12:33">
      <c r="L393" s="52"/>
      <c r="R393" s="32"/>
      <c r="Y393" s="53"/>
      <c r="Z393" s="1"/>
      <c r="AA393" s="1"/>
      <c r="AB393" s="1"/>
      <c r="AC393" s="1"/>
      <c r="AD393" s="1"/>
      <c r="AE393" s="1"/>
      <c r="AF393" s="1"/>
      <c r="AG393" s="1"/>
    </row>
    <row r="394" spans="12:33">
      <c r="L394" s="52"/>
      <c r="R394" s="32"/>
      <c r="Y394" s="53"/>
      <c r="Z394" s="1"/>
      <c r="AA394" s="1"/>
      <c r="AB394" s="1"/>
      <c r="AC394" s="1"/>
      <c r="AD394" s="1"/>
      <c r="AE394" s="1"/>
      <c r="AF394" s="1"/>
      <c r="AG394" s="1"/>
    </row>
    <row r="395" spans="12:33">
      <c r="L395" s="52"/>
      <c r="R395" s="32"/>
      <c r="Y395" s="53"/>
      <c r="Z395" s="1"/>
      <c r="AA395" s="1"/>
      <c r="AB395" s="1"/>
      <c r="AC395" s="1"/>
      <c r="AD395" s="1"/>
      <c r="AE395" s="1"/>
      <c r="AF395" s="1"/>
      <c r="AG395" s="1"/>
    </row>
    <row r="396" spans="12:33">
      <c r="L396" s="52"/>
      <c r="R396" s="32"/>
      <c r="Y396" s="53"/>
      <c r="Z396" s="1"/>
      <c r="AA396" s="1"/>
      <c r="AB396" s="1"/>
      <c r="AC396" s="1"/>
      <c r="AD396" s="1"/>
      <c r="AE396" s="1"/>
      <c r="AF396" s="1"/>
      <c r="AG396" s="1"/>
    </row>
    <row r="397" spans="12:33">
      <c r="L397" s="52"/>
      <c r="R397" s="32"/>
      <c r="Y397" s="53"/>
      <c r="Z397" s="1"/>
      <c r="AA397" s="1"/>
      <c r="AB397" s="1"/>
      <c r="AC397" s="1"/>
      <c r="AD397" s="1"/>
      <c r="AE397" s="1"/>
      <c r="AF397" s="1"/>
      <c r="AG397" s="1"/>
    </row>
    <row r="398" spans="12:33">
      <c r="L398" s="52"/>
      <c r="R398" s="32"/>
      <c r="Y398" s="53"/>
      <c r="Z398" s="1"/>
      <c r="AA398" s="1"/>
      <c r="AB398" s="1"/>
      <c r="AC398" s="1"/>
      <c r="AD398" s="1"/>
      <c r="AE398" s="1"/>
      <c r="AF398" s="1"/>
      <c r="AG398" s="1"/>
    </row>
    <row r="399" spans="12:33">
      <c r="L399" s="52"/>
      <c r="R399" s="32"/>
      <c r="Y399" s="53"/>
      <c r="Z399" s="1"/>
      <c r="AA399" s="1"/>
      <c r="AB399" s="1"/>
      <c r="AC399" s="1"/>
      <c r="AD399" s="1"/>
      <c r="AE399" s="1"/>
      <c r="AF399" s="1"/>
      <c r="AG399" s="1"/>
    </row>
    <row r="400" spans="12:33">
      <c r="L400" s="52"/>
      <c r="R400" s="32"/>
      <c r="Y400" s="53"/>
      <c r="Z400" s="1"/>
      <c r="AA400" s="1"/>
      <c r="AB400" s="1"/>
      <c r="AC400" s="1"/>
      <c r="AD400" s="1"/>
      <c r="AE400" s="1"/>
      <c r="AF400" s="1"/>
      <c r="AG400" s="1"/>
    </row>
    <row r="401" spans="12:33">
      <c r="L401" s="52"/>
      <c r="R401" s="32"/>
      <c r="Y401" s="53"/>
      <c r="Z401" s="1"/>
      <c r="AA401" s="1"/>
      <c r="AB401" s="1"/>
      <c r="AC401" s="1"/>
      <c r="AD401" s="1"/>
      <c r="AE401" s="1"/>
      <c r="AF401" s="1"/>
      <c r="AG401" s="1"/>
    </row>
    <row r="402" spans="12:33">
      <c r="L402" s="52"/>
      <c r="R402" s="32"/>
      <c r="Y402" s="53"/>
      <c r="Z402" s="1"/>
      <c r="AA402" s="1"/>
      <c r="AB402" s="1"/>
      <c r="AC402" s="1"/>
      <c r="AD402" s="1"/>
      <c r="AE402" s="1"/>
      <c r="AF402" s="1"/>
      <c r="AG402" s="1"/>
    </row>
    <row r="403" spans="12:33">
      <c r="L403" s="52"/>
      <c r="R403" s="32"/>
      <c r="Y403" s="53"/>
      <c r="Z403" s="1"/>
      <c r="AA403" s="1"/>
      <c r="AB403" s="1"/>
      <c r="AC403" s="1"/>
      <c r="AD403" s="1"/>
      <c r="AE403" s="1"/>
      <c r="AF403" s="1"/>
      <c r="AG403" s="1"/>
    </row>
    <row r="404" spans="12:33">
      <c r="L404" s="52"/>
      <c r="R404" s="32"/>
      <c r="Y404" s="53"/>
      <c r="Z404" s="1"/>
      <c r="AA404" s="1"/>
      <c r="AB404" s="1"/>
      <c r="AC404" s="1"/>
      <c r="AD404" s="1"/>
      <c r="AE404" s="1"/>
      <c r="AF404" s="1"/>
      <c r="AG404" s="1"/>
    </row>
    <row r="405" spans="12:33">
      <c r="L405" s="52"/>
      <c r="R405" s="32"/>
      <c r="Y405" s="53"/>
      <c r="Z405" s="1"/>
      <c r="AA405" s="1"/>
      <c r="AB405" s="1"/>
      <c r="AC405" s="1"/>
      <c r="AD405" s="1"/>
      <c r="AE405" s="1"/>
      <c r="AF405" s="1"/>
      <c r="AG405" s="1"/>
    </row>
    <row r="406" spans="12:33">
      <c r="L406" s="52"/>
      <c r="R406" s="32"/>
      <c r="Y406" s="53"/>
      <c r="Z406" s="1"/>
      <c r="AA406" s="1"/>
      <c r="AB406" s="1"/>
      <c r="AC406" s="1"/>
      <c r="AD406" s="1"/>
      <c r="AE406" s="1"/>
      <c r="AF406" s="1"/>
      <c r="AG406" s="1"/>
    </row>
    <row r="407" spans="12:33">
      <c r="L407" s="52"/>
      <c r="R407" s="32"/>
      <c r="Y407" s="53"/>
      <c r="Z407" s="1"/>
      <c r="AA407" s="1"/>
      <c r="AB407" s="1"/>
      <c r="AC407" s="1"/>
      <c r="AD407" s="1"/>
      <c r="AE407" s="1"/>
      <c r="AF407" s="1"/>
      <c r="AG407" s="1"/>
    </row>
    <row r="408" spans="12:33">
      <c r="L408" s="52"/>
      <c r="R408" s="32"/>
      <c r="Y408" s="53"/>
      <c r="Z408" s="1"/>
      <c r="AA408" s="1"/>
      <c r="AB408" s="1"/>
      <c r="AC408" s="1"/>
      <c r="AD408" s="1"/>
      <c r="AE408" s="1"/>
      <c r="AF408" s="1"/>
      <c r="AG408" s="1"/>
    </row>
    <row r="409" spans="12:33">
      <c r="L409" s="52"/>
      <c r="R409" s="32"/>
      <c r="Y409" s="53"/>
      <c r="Z409" s="1"/>
      <c r="AA409" s="1"/>
      <c r="AB409" s="1"/>
      <c r="AC409" s="1"/>
      <c r="AD409" s="1"/>
      <c r="AE409" s="1"/>
      <c r="AF409" s="1"/>
      <c r="AG409" s="1"/>
    </row>
    <row r="410" spans="12:33">
      <c r="L410" s="52"/>
      <c r="R410" s="32"/>
      <c r="Y410" s="53"/>
      <c r="Z410" s="1"/>
      <c r="AA410" s="1"/>
      <c r="AB410" s="1"/>
      <c r="AC410" s="1"/>
      <c r="AD410" s="1"/>
      <c r="AE410" s="1"/>
      <c r="AF410" s="1"/>
      <c r="AG410" s="1"/>
    </row>
    <row r="411" spans="12:33">
      <c r="L411" s="52"/>
      <c r="R411" s="32"/>
      <c r="Y411" s="53"/>
      <c r="Z411" s="1"/>
      <c r="AA411" s="1"/>
      <c r="AB411" s="1"/>
      <c r="AC411" s="1"/>
      <c r="AD411" s="1"/>
      <c r="AE411" s="1"/>
      <c r="AF411" s="1"/>
      <c r="AG411" s="1"/>
    </row>
    <row r="412" spans="12:33">
      <c r="L412" s="52"/>
      <c r="R412" s="32"/>
    </row>
    <row r="413" spans="12:33">
      <c r="L413" s="52"/>
      <c r="R413" s="32"/>
    </row>
    <row r="414" spans="12:33">
      <c r="L414" s="52"/>
      <c r="R414" s="32"/>
    </row>
    <row r="415" spans="12:33">
      <c r="L415" s="52"/>
      <c r="R415" s="32"/>
    </row>
    <row r="416" spans="12:33">
      <c r="L416" s="52"/>
      <c r="R416" s="32"/>
    </row>
    <row r="417" spans="12:18">
      <c r="L417" s="52"/>
      <c r="R417" s="32"/>
    </row>
    <row r="418" spans="12:18">
      <c r="L418" s="52"/>
      <c r="R418" s="32"/>
    </row>
    <row r="419" spans="12:18">
      <c r="L419" s="52"/>
      <c r="R419" s="32"/>
    </row>
    <row r="420" spans="12:18">
      <c r="L420" s="52"/>
      <c r="R420" s="32"/>
    </row>
    <row r="421" spans="12:18">
      <c r="L421" s="52"/>
      <c r="R421" s="32"/>
    </row>
    <row r="422" spans="12:18">
      <c r="L422" s="52"/>
      <c r="R422" s="32"/>
    </row>
    <row r="423" spans="12:18">
      <c r="L423" s="52"/>
      <c r="R423" s="32"/>
    </row>
    <row r="424" spans="12:18">
      <c r="L424" s="52"/>
      <c r="R424" s="32"/>
    </row>
    <row r="425" spans="12:18">
      <c r="L425" s="52"/>
      <c r="R425" s="32"/>
    </row>
    <row r="426" spans="12:18">
      <c r="L426" s="52"/>
      <c r="R426" s="32"/>
    </row>
    <row r="427" spans="12:18">
      <c r="L427" s="52"/>
      <c r="R427" s="32"/>
    </row>
    <row r="428" spans="12:18">
      <c r="L428" s="52"/>
      <c r="R428" s="32"/>
    </row>
    <row r="429" spans="12:18">
      <c r="L429" s="52"/>
      <c r="R429" s="32"/>
    </row>
    <row r="430" spans="12:18">
      <c r="L430" s="52"/>
      <c r="R430" s="32"/>
    </row>
    <row r="431" spans="12:18">
      <c r="L431" s="52"/>
      <c r="R431" s="32"/>
    </row>
    <row r="432" spans="12:18">
      <c r="L432" s="52"/>
      <c r="R432" s="32"/>
    </row>
    <row r="433" spans="10:23">
      <c r="L433" s="52"/>
      <c r="R433" s="32"/>
    </row>
    <row r="434" spans="10:23">
      <c r="L434" s="52"/>
      <c r="R434" s="32"/>
    </row>
    <row r="435" spans="10:23">
      <c r="L435" s="52"/>
      <c r="R435" s="32"/>
    </row>
    <row r="436" spans="10:23">
      <c r="L436" s="52"/>
      <c r="R436" s="32"/>
    </row>
    <row r="437" spans="10:23">
      <c r="L437" s="52"/>
      <c r="R437" s="32"/>
    </row>
    <row r="438" spans="10:23">
      <c r="L438" s="52"/>
      <c r="R438" s="32"/>
    </row>
    <row r="439" spans="10:23">
      <c r="L439" s="52"/>
      <c r="R439" s="32"/>
    </row>
    <row r="440" spans="10:23">
      <c r="L440" s="52"/>
      <c r="R440" s="32"/>
    </row>
    <row r="441" spans="10:23">
      <c r="L441" s="52"/>
      <c r="R441" s="32"/>
    </row>
    <row r="442" spans="10:23">
      <c r="L442" s="52"/>
      <c r="R442" s="32"/>
    </row>
    <row r="443" spans="10:23">
      <c r="J443" s="154"/>
      <c r="L443" s="154"/>
      <c r="R443" s="32"/>
      <c r="S443" s="68"/>
      <c r="T443" s="32"/>
      <c r="W443" s="32"/>
    </row>
    <row r="444" spans="10:23">
      <c r="J444" s="154"/>
      <c r="L444" s="154"/>
      <c r="S444" s="68"/>
      <c r="T444" s="32"/>
      <c r="W444" s="32"/>
    </row>
  </sheetData>
  <conditionalFormatting sqref="Y41:Y42 Y126:Y127">
    <cfRule type="cellIs" dxfId="4" priority="14" stopIfTrue="1" operator="lessThan">
      <formula>0</formula>
    </cfRule>
  </conditionalFormatting>
  <conditionalFormatting sqref="Y98">
    <cfRule type="cellIs" dxfId="3" priority="15" stopIfTrue="1" operator="greaterThan">
      <formula>0</formula>
    </cfRule>
  </conditionalFormatting>
  <conditionalFormatting sqref="Y69">
    <cfRule type="cellIs" dxfId="2" priority="16" stopIfTrue="1" operator="greaterThan">
      <formula>0</formula>
    </cfRule>
    <cfRule type="cellIs" dxfId="1" priority="17" stopIfTrue="1" operator="lessThan">
      <formula>0</formula>
    </cfRule>
  </conditionalFormatting>
  <conditionalFormatting sqref="Y98">
    <cfRule type="cellIs" dxfId="0" priority="13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795C9-6DA0-4FD0-A4F7-8499E02A4D5C}">
  <dimension ref="A1:D359"/>
  <sheetViews>
    <sheetView workbookViewId="0">
      <selection sqref="A1:D359"/>
    </sheetView>
  </sheetViews>
  <sheetFormatPr baseColWidth="10" defaultRowHeight="15"/>
  <sheetData>
    <row r="1" spans="1:4">
      <c r="A1">
        <v>1101</v>
      </c>
      <c r="B1" t="s">
        <v>221</v>
      </c>
      <c r="C1" t="s">
        <v>77</v>
      </c>
      <c r="D1">
        <v>11</v>
      </c>
    </row>
    <row r="2" spans="1:4">
      <c r="A2">
        <v>1103</v>
      </c>
      <c r="B2" t="s">
        <v>223</v>
      </c>
      <c r="C2" t="s">
        <v>77</v>
      </c>
      <c r="D2">
        <v>11</v>
      </c>
    </row>
    <row r="3" spans="1:4">
      <c r="A3">
        <v>1106</v>
      </c>
      <c r="B3" t="s">
        <v>224</v>
      </c>
      <c r="C3" t="s">
        <v>77</v>
      </c>
      <c r="D3">
        <v>11</v>
      </c>
    </row>
    <row r="4" spans="1:4">
      <c r="A4">
        <v>1108</v>
      </c>
      <c r="B4" t="s">
        <v>222</v>
      </c>
      <c r="C4" t="s">
        <v>77</v>
      </c>
      <c r="D4">
        <v>11</v>
      </c>
    </row>
    <row r="5" spans="1:4">
      <c r="A5">
        <v>1111</v>
      </c>
      <c r="B5" t="s">
        <v>225</v>
      </c>
      <c r="C5" t="s">
        <v>77</v>
      </c>
      <c r="D5">
        <v>11</v>
      </c>
    </row>
    <row r="6" spans="1:4">
      <c r="A6">
        <v>1112</v>
      </c>
      <c r="B6" t="s">
        <v>226</v>
      </c>
      <c r="C6" t="s">
        <v>77</v>
      </c>
      <c r="D6">
        <v>11</v>
      </c>
    </row>
    <row r="7" spans="1:4">
      <c r="A7">
        <v>1114</v>
      </c>
      <c r="B7" t="s">
        <v>612</v>
      </c>
      <c r="C7" t="s">
        <v>77</v>
      </c>
      <c r="D7">
        <v>11</v>
      </c>
    </row>
    <row r="8" spans="1:4">
      <c r="A8">
        <v>1119</v>
      </c>
      <c r="B8" t="s">
        <v>613</v>
      </c>
      <c r="C8" t="s">
        <v>77</v>
      </c>
      <c r="D8">
        <v>11</v>
      </c>
    </row>
    <row r="9" spans="1:4">
      <c r="A9">
        <v>1120</v>
      </c>
      <c r="B9" t="s">
        <v>227</v>
      </c>
      <c r="C9" t="s">
        <v>77</v>
      </c>
      <c r="D9">
        <v>11</v>
      </c>
    </row>
    <row r="10" spans="1:4">
      <c r="A10">
        <v>1121</v>
      </c>
      <c r="B10" t="s">
        <v>228</v>
      </c>
      <c r="C10" t="s">
        <v>77</v>
      </c>
      <c r="D10">
        <v>11</v>
      </c>
    </row>
    <row r="11" spans="1:4">
      <c r="A11">
        <v>1122</v>
      </c>
      <c r="B11" t="s">
        <v>229</v>
      </c>
      <c r="C11" t="s">
        <v>77</v>
      </c>
      <c r="D11">
        <v>11</v>
      </c>
    </row>
    <row r="12" spans="1:4">
      <c r="A12">
        <v>1124</v>
      </c>
      <c r="B12" t="s">
        <v>230</v>
      </c>
      <c r="C12" t="s">
        <v>77</v>
      </c>
      <c r="D12">
        <v>11</v>
      </c>
    </row>
    <row r="13" spans="1:4">
      <c r="A13">
        <v>1127</v>
      </c>
      <c r="B13" t="s">
        <v>231</v>
      </c>
      <c r="C13" t="s">
        <v>77</v>
      </c>
      <c r="D13">
        <v>11</v>
      </c>
    </row>
    <row r="14" spans="1:4">
      <c r="A14">
        <v>1130</v>
      </c>
      <c r="B14" t="s">
        <v>233</v>
      </c>
      <c r="C14" t="s">
        <v>77</v>
      </c>
      <c r="D14">
        <v>11</v>
      </c>
    </row>
    <row r="15" spans="1:4">
      <c r="A15">
        <v>1133</v>
      </c>
      <c r="B15" t="s">
        <v>234</v>
      </c>
      <c r="C15" t="s">
        <v>77</v>
      </c>
      <c r="D15">
        <v>11</v>
      </c>
    </row>
    <row r="16" spans="1:4">
      <c r="A16">
        <v>1134</v>
      </c>
      <c r="B16" t="s">
        <v>500</v>
      </c>
      <c r="C16" t="s">
        <v>77</v>
      </c>
      <c r="D16">
        <v>11</v>
      </c>
    </row>
    <row r="17" spans="1:4">
      <c r="A17">
        <v>1135</v>
      </c>
      <c r="B17" t="s">
        <v>235</v>
      </c>
      <c r="C17" t="s">
        <v>77</v>
      </c>
      <c r="D17">
        <v>11</v>
      </c>
    </row>
    <row r="18" spans="1:4">
      <c r="A18">
        <v>1144</v>
      </c>
      <c r="B18" t="s">
        <v>238</v>
      </c>
      <c r="C18" t="s">
        <v>77</v>
      </c>
      <c r="D18">
        <v>11</v>
      </c>
    </row>
    <row r="19" spans="1:4">
      <c r="A19">
        <v>1145</v>
      </c>
      <c r="B19" t="s">
        <v>239</v>
      </c>
      <c r="C19" t="s">
        <v>77</v>
      </c>
      <c r="D19">
        <v>11</v>
      </c>
    </row>
    <row r="20" spans="1:4">
      <c r="A20">
        <v>1146</v>
      </c>
      <c r="B20" t="s">
        <v>240</v>
      </c>
      <c r="C20" t="s">
        <v>77</v>
      </c>
      <c r="D20">
        <v>11</v>
      </c>
    </row>
    <row r="21" spans="1:4">
      <c r="A21">
        <v>1149</v>
      </c>
      <c r="B21" t="s">
        <v>241</v>
      </c>
      <c r="C21" t="s">
        <v>77</v>
      </c>
      <c r="D21">
        <v>11</v>
      </c>
    </row>
    <row r="22" spans="1:4">
      <c r="A22">
        <v>1151</v>
      </c>
      <c r="B22" t="s">
        <v>242</v>
      </c>
      <c r="C22" t="s">
        <v>77</v>
      </c>
      <c r="D22">
        <v>11</v>
      </c>
    </row>
    <row r="23" spans="1:4">
      <c r="A23">
        <v>1160</v>
      </c>
      <c r="B23" t="s">
        <v>243</v>
      </c>
      <c r="C23" t="s">
        <v>77</v>
      </c>
      <c r="D23">
        <v>11</v>
      </c>
    </row>
    <row r="24" spans="1:4">
      <c r="A24">
        <v>1503</v>
      </c>
      <c r="B24" t="s">
        <v>301</v>
      </c>
      <c r="C24" t="s">
        <v>620</v>
      </c>
      <c r="D24">
        <v>15</v>
      </c>
    </row>
    <row r="25" spans="1:4">
      <c r="A25">
        <v>1504</v>
      </c>
      <c r="B25" t="s">
        <v>300</v>
      </c>
      <c r="C25" t="s">
        <v>620</v>
      </c>
      <c r="D25">
        <v>15</v>
      </c>
    </row>
    <row r="26" spans="1:4">
      <c r="A26">
        <v>1506</v>
      </c>
      <c r="B26" t="s">
        <v>299</v>
      </c>
      <c r="C26" t="s">
        <v>620</v>
      </c>
      <c r="D26">
        <v>15</v>
      </c>
    </row>
    <row r="27" spans="1:4">
      <c r="A27">
        <v>1511</v>
      </c>
      <c r="B27" t="s">
        <v>302</v>
      </c>
      <c r="C27" t="s">
        <v>620</v>
      </c>
      <c r="D27">
        <v>15</v>
      </c>
    </row>
    <row r="28" spans="1:4">
      <c r="A28">
        <v>1514</v>
      </c>
      <c r="B28" t="s">
        <v>178</v>
      </c>
      <c r="C28" t="s">
        <v>620</v>
      </c>
      <c r="D28">
        <v>15</v>
      </c>
    </row>
    <row r="29" spans="1:4">
      <c r="A29">
        <v>1515</v>
      </c>
      <c r="B29" t="s">
        <v>303</v>
      </c>
      <c r="C29" t="s">
        <v>620</v>
      </c>
      <c r="D29">
        <v>15</v>
      </c>
    </row>
    <row r="30" spans="1:4">
      <c r="A30">
        <v>1516</v>
      </c>
      <c r="B30" t="s">
        <v>304</v>
      </c>
      <c r="C30" t="s">
        <v>620</v>
      </c>
      <c r="D30">
        <v>15</v>
      </c>
    </row>
    <row r="31" spans="1:4">
      <c r="A31">
        <v>1517</v>
      </c>
      <c r="B31" t="s">
        <v>305</v>
      </c>
      <c r="C31" t="s">
        <v>620</v>
      </c>
      <c r="D31">
        <v>15</v>
      </c>
    </row>
    <row r="32" spans="1:4">
      <c r="A32">
        <v>1520</v>
      </c>
      <c r="B32" t="s">
        <v>307</v>
      </c>
      <c r="C32" t="s">
        <v>620</v>
      </c>
      <c r="D32">
        <v>15</v>
      </c>
    </row>
    <row r="33" spans="1:4">
      <c r="A33">
        <v>1525</v>
      </c>
      <c r="B33" t="s">
        <v>310</v>
      </c>
      <c r="C33" t="s">
        <v>620</v>
      </c>
      <c r="D33">
        <v>15</v>
      </c>
    </row>
    <row r="34" spans="1:4">
      <c r="A34">
        <v>1528</v>
      </c>
      <c r="B34" t="s">
        <v>312</v>
      </c>
      <c r="C34" t="s">
        <v>620</v>
      </c>
      <c r="D34">
        <v>15</v>
      </c>
    </row>
    <row r="35" spans="1:4">
      <c r="A35">
        <v>1531</v>
      </c>
      <c r="B35" t="s">
        <v>314</v>
      </c>
      <c r="C35" t="s">
        <v>620</v>
      </c>
      <c r="D35">
        <v>15</v>
      </c>
    </row>
    <row r="36" spans="1:4">
      <c r="A36">
        <v>1532</v>
      </c>
      <c r="B36" t="s">
        <v>315</v>
      </c>
      <c r="C36" t="s">
        <v>620</v>
      </c>
      <c r="D36">
        <v>15</v>
      </c>
    </row>
    <row r="37" spans="1:4">
      <c r="A37">
        <v>1535</v>
      </c>
      <c r="B37" t="s">
        <v>317</v>
      </c>
      <c r="C37" t="s">
        <v>620</v>
      </c>
      <c r="D37">
        <v>15</v>
      </c>
    </row>
    <row r="38" spans="1:4">
      <c r="A38">
        <v>1539</v>
      </c>
      <c r="B38" t="s">
        <v>318</v>
      </c>
      <c r="C38" t="s">
        <v>620</v>
      </c>
      <c r="D38">
        <v>15</v>
      </c>
    </row>
    <row r="39" spans="1:4">
      <c r="A39">
        <v>1547</v>
      </c>
      <c r="B39" t="s">
        <v>322</v>
      </c>
      <c r="C39" t="s">
        <v>620</v>
      </c>
      <c r="D39">
        <v>15</v>
      </c>
    </row>
    <row r="40" spans="1:4">
      <c r="A40">
        <v>1554</v>
      </c>
      <c r="B40" t="s">
        <v>325</v>
      </c>
      <c r="C40" t="s">
        <v>620</v>
      </c>
      <c r="D40">
        <v>15</v>
      </c>
    </row>
    <row r="41" spans="1:4">
      <c r="A41">
        <v>1557</v>
      </c>
      <c r="B41" t="s">
        <v>326</v>
      </c>
      <c r="C41" t="s">
        <v>620</v>
      </c>
      <c r="D41">
        <v>15</v>
      </c>
    </row>
    <row r="42" spans="1:4">
      <c r="A42">
        <v>1560</v>
      </c>
      <c r="B42" t="s">
        <v>327</v>
      </c>
      <c r="C42" t="s">
        <v>620</v>
      </c>
      <c r="D42">
        <v>15</v>
      </c>
    </row>
    <row r="43" spans="1:4">
      <c r="A43">
        <v>1563</v>
      </c>
      <c r="B43" t="s">
        <v>328</v>
      </c>
      <c r="C43" t="s">
        <v>620</v>
      </c>
      <c r="D43">
        <v>15</v>
      </c>
    </row>
    <row r="44" spans="1:4">
      <c r="A44">
        <v>1566</v>
      </c>
      <c r="B44" t="s">
        <v>329</v>
      </c>
      <c r="C44" t="s">
        <v>620</v>
      </c>
      <c r="D44">
        <v>15</v>
      </c>
    </row>
    <row r="45" spans="1:4">
      <c r="A45">
        <v>1573</v>
      </c>
      <c r="B45" t="s">
        <v>333</v>
      </c>
      <c r="C45" t="s">
        <v>620</v>
      </c>
      <c r="D45">
        <v>15</v>
      </c>
    </row>
    <row r="46" spans="1:4">
      <c r="A46">
        <v>1576</v>
      </c>
      <c r="B46" t="s">
        <v>331</v>
      </c>
      <c r="C46" t="s">
        <v>620</v>
      </c>
      <c r="D46">
        <v>15</v>
      </c>
    </row>
    <row r="47" spans="1:4">
      <c r="A47">
        <v>1577</v>
      </c>
      <c r="B47" t="s">
        <v>306</v>
      </c>
      <c r="C47" t="s">
        <v>620</v>
      </c>
      <c r="D47">
        <v>15</v>
      </c>
    </row>
    <row r="48" spans="1:4">
      <c r="A48">
        <v>1578</v>
      </c>
      <c r="B48" t="s">
        <v>632</v>
      </c>
      <c r="C48" t="s">
        <v>620</v>
      </c>
      <c r="D48">
        <v>15</v>
      </c>
    </row>
    <row r="49" spans="1:4">
      <c r="A49">
        <v>1579</v>
      </c>
      <c r="B49" t="s">
        <v>633</v>
      </c>
      <c r="C49" t="s">
        <v>620</v>
      </c>
      <c r="D49">
        <v>15</v>
      </c>
    </row>
    <row r="50" spans="1:4">
      <c r="A50">
        <v>1804</v>
      </c>
      <c r="B50" t="s">
        <v>374</v>
      </c>
      <c r="C50" t="s">
        <v>79</v>
      </c>
      <c r="D50">
        <v>18</v>
      </c>
    </row>
    <row r="51" spans="1:4">
      <c r="A51">
        <v>1806</v>
      </c>
      <c r="B51" t="s">
        <v>375</v>
      </c>
      <c r="C51" t="s">
        <v>79</v>
      </c>
      <c r="D51">
        <v>18</v>
      </c>
    </row>
    <row r="52" spans="1:4">
      <c r="A52">
        <v>1811</v>
      </c>
      <c r="B52" t="s">
        <v>376</v>
      </c>
      <c r="C52" t="s">
        <v>79</v>
      </c>
      <c r="D52">
        <v>18</v>
      </c>
    </row>
    <row r="53" spans="1:4">
      <c r="A53">
        <v>1812</v>
      </c>
      <c r="B53" t="s">
        <v>377</v>
      </c>
      <c r="C53" t="s">
        <v>79</v>
      </c>
      <c r="D53">
        <v>18</v>
      </c>
    </row>
    <row r="54" spans="1:4">
      <c r="A54">
        <v>1813</v>
      </c>
      <c r="B54" t="s">
        <v>378</v>
      </c>
      <c r="C54" t="s">
        <v>79</v>
      </c>
      <c r="D54">
        <v>18</v>
      </c>
    </row>
    <row r="55" spans="1:4">
      <c r="A55">
        <v>1815</v>
      </c>
      <c r="B55" t="s">
        <v>379</v>
      </c>
      <c r="C55" t="s">
        <v>79</v>
      </c>
      <c r="D55">
        <v>18</v>
      </c>
    </row>
    <row r="56" spans="1:4">
      <c r="A56">
        <v>1816</v>
      </c>
      <c r="B56" t="s">
        <v>380</v>
      </c>
      <c r="C56" t="s">
        <v>79</v>
      </c>
      <c r="D56">
        <v>18</v>
      </c>
    </row>
    <row r="57" spans="1:4">
      <c r="A57">
        <v>1818</v>
      </c>
      <c r="B57" t="s">
        <v>303</v>
      </c>
      <c r="C57" t="s">
        <v>79</v>
      </c>
      <c r="D57">
        <v>18</v>
      </c>
    </row>
    <row r="58" spans="1:4">
      <c r="A58">
        <v>1820</v>
      </c>
      <c r="B58" t="s">
        <v>621</v>
      </c>
      <c r="C58" t="s">
        <v>79</v>
      </c>
      <c r="D58">
        <v>18</v>
      </c>
    </row>
    <row r="59" spans="1:4">
      <c r="A59">
        <v>1822</v>
      </c>
      <c r="B59" t="s">
        <v>381</v>
      </c>
      <c r="C59" t="s">
        <v>79</v>
      </c>
      <c r="D59">
        <v>18</v>
      </c>
    </row>
    <row r="60" spans="1:4">
      <c r="A60">
        <v>1824</v>
      </c>
      <c r="B60" t="s">
        <v>382</v>
      </c>
      <c r="C60" t="s">
        <v>79</v>
      </c>
      <c r="D60">
        <v>18</v>
      </c>
    </row>
    <row r="61" spans="1:4">
      <c r="A61">
        <v>1825</v>
      </c>
      <c r="B61" t="s">
        <v>383</v>
      </c>
      <c r="C61" t="s">
        <v>79</v>
      </c>
      <c r="D61">
        <v>18</v>
      </c>
    </row>
    <row r="62" spans="1:4">
      <c r="A62">
        <v>1826</v>
      </c>
      <c r="B62" t="s">
        <v>384</v>
      </c>
      <c r="C62" t="s">
        <v>79</v>
      </c>
      <c r="D62">
        <v>18</v>
      </c>
    </row>
    <row r="63" spans="1:4">
      <c r="A63">
        <v>1827</v>
      </c>
      <c r="B63" t="s">
        <v>385</v>
      </c>
      <c r="C63" t="s">
        <v>79</v>
      </c>
      <c r="D63">
        <v>18</v>
      </c>
    </row>
    <row r="64" spans="1:4">
      <c r="A64">
        <v>1828</v>
      </c>
      <c r="B64" t="s">
        <v>386</v>
      </c>
      <c r="C64" t="s">
        <v>79</v>
      </c>
      <c r="D64">
        <v>18</v>
      </c>
    </row>
    <row r="65" spans="1:4">
      <c r="A65">
        <v>1832</v>
      </c>
      <c r="B65" t="s">
        <v>387</v>
      </c>
      <c r="C65" t="s">
        <v>79</v>
      </c>
      <c r="D65">
        <v>18</v>
      </c>
    </row>
    <row r="66" spans="1:4">
      <c r="A66">
        <v>1833</v>
      </c>
      <c r="B66" t="s">
        <v>388</v>
      </c>
      <c r="C66" t="s">
        <v>79</v>
      </c>
      <c r="D66">
        <v>18</v>
      </c>
    </row>
    <row r="67" spans="1:4">
      <c r="A67">
        <v>1834</v>
      </c>
      <c r="B67" t="s">
        <v>389</v>
      </c>
      <c r="C67" t="s">
        <v>79</v>
      </c>
      <c r="D67">
        <v>18</v>
      </c>
    </row>
    <row r="68" spans="1:4">
      <c r="A68">
        <v>1835</v>
      </c>
      <c r="B68" t="s">
        <v>447</v>
      </c>
      <c r="C68" t="s">
        <v>79</v>
      </c>
      <c r="D68">
        <v>18</v>
      </c>
    </row>
    <row r="69" spans="1:4">
      <c r="A69">
        <v>1836</v>
      </c>
      <c r="B69" t="s">
        <v>390</v>
      </c>
      <c r="C69" t="s">
        <v>79</v>
      </c>
      <c r="D69">
        <v>18</v>
      </c>
    </row>
    <row r="70" spans="1:4">
      <c r="A70">
        <v>1837</v>
      </c>
      <c r="B70" t="s">
        <v>391</v>
      </c>
      <c r="C70" t="s">
        <v>79</v>
      </c>
      <c r="D70">
        <v>18</v>
      </c>
    </row>
    <row r="71" spans="1:4">
      <c r="A71">
        <v>1838</v>
      </c>
      <c r="B71" t="s">
        <v>392</v>
      </c>
      <c r="C71" t="s">
        <v>79</v>
      </c>
      <c r="D71">
        <v>18</v>
      </c>
    </row>
    <row r="72" spans="1:4">
      <c r="A72">
        <v>1839</v>
      </c>
      <c r="B72" t="s">
        <v>393</v>
      </c>
      <c r="C72" t="s">
        <v>79</v>
      </c>
      <c r="D72">
        <v>18</v>
      </c>
    </row>
    <row r="73" spans="1:4">
      <c r="A73">
        <v>1840</v>
      </c>
      <c r="B73" t="s">
        <v>394</v>
      </c>
      <c r="C73" t="s">
        <v>79</v>
      </c>
      <c r="D73">
        <v>18</v>
      </c>
    </row>
    <row r="74" spans="1:4">
      <c r="A74">
        <v>1841</v>
      </c>
      <c r="B74" t="s">
        <v>395</v>
      </c>
      <c r="C74" t="s">
        <v>79</v>
      </c>
      <c r="D74">
        <v>18</v>
      </c>
    </row>
    <row r="75" spans="1:4">
      <c r="A75">
        <v>1845</v>
      </c>
      <c r="B75" t="s">
        <v>396</v>
      </c>
      <c r="C75" t="s">
        <v>79</v>
      </c>
      <c r="D75">
        <v>18</v>
      </c>
    </row>
    <row r="76" spans="1:4">
      <c r="A76">
        <v>1848</v>
      </c>
      <c r="B76" t="s">
        <v>397</v>
      </c>
      <c r="C76" t="s">
        <v>79</v>
      </c>
      <c r="D76">
        <v>18</v>
      </c>
    </row>
    <row r="77" spans="1:4">
      <c r="A77">
        <v>1851</v>
      </c>
      <c r="B77" t="s">
        <v>400</v>
      </c>
      <c r="C77" t="s">
        <v>79</v>
      </c>
      <c r="D77">
        <v>18</v>
      </c>
    </row>
    <row r="78" spans="1:4">
      <c r="A78">
        <v>1853</v>
      </c>
      <c r="B78" t="s">
        <v>401</v>
      </c>
      <c r="C78" t="s">
        <v>79</v>
      </c>
      <c r="D78">
        <v>18</v>
      </c>
    </row>
    <row r="79" spans="1:4">
      <c r="A79">
        <v>1854</v>
      </c>
      <c r="B79" t="s">
        <v>402</v>
      </c>
      <c r="C79" t="s">
        <v>79</v>
      </c>
      <c r="D79">
        <v>18</v>
      </c>
    </row>
    <row r="80" spans="1:4">
      <c r="A80">
        <v>1856</v>
      </c>
      <c r="B80" t="s">
        <v>445</v>
      </c>
      <c r="C80" t="s">
        <v>79</v>
      </c>
      <c r="D80">
        <v>18</v>
      </c>
    </row>
    <row r="81" spans="1:4">
      <c r="A81">
        <v>1857</v>
      </c>
      <c r="B81" t="s">
        <v>495</v>
      </c>
      <c r="C81" t="s">
        <v>79</v>
      </c>
      <c r="D81">
        <v>18</v>
      </c>
    </row>
    <row r="82" spans="1:4">
      <c r="A82">
        <v>1859</v>
      </c>
      <c r="B82" t="s">
        <v>403</v>
      </c>
      <c r="C82" t="s">
        <v>79</v>
      </c>
      <c r="D82">
        <v>18</v>
      </c>
    </row>
    <row r="83" spans="1:4">
      <c r="A83">
        <v>1860</v>
      </c>
      <c r="B83" t="s">
        <v>404</v>
      </c>
      <c r="C83" t="s">
        <v>79</v>
      </c>
      <c r="D83">
        <v>18</v>
      </c>
    </row>
    <row r="84" spans="1:4">
      <c r="A84">
        <v>1865</v>
      </c>
      <c r="B84" t="s">
        <v>405</v>
      </c>
      <c r="C84" t="s">
        <v>79</v>
      </c>
      <c r="D84">
        <v>18</v>
      </c>
    </row>
    <row r="85" spans="1:4">
      <c r="A85">
        <v>1866</v>
      </c>
      <c r="B85" t="s">
        <v>406</v>
      </c>
      <c r="C85" t="s">
        <v>79</v>
      </c>
      <c r="D85">
        <v>18</v>
      </c>
    </row>
    <row r="86" spans="1:4">
      <c r="A86">
        <v>1867</v>
      </c>
      <c r="B86" t="s">
        <v>188</v>
      </c>
      <c r="C86" t="s">
        <v>79</v>
      </c>
      <c r="D86">
        <v>18</v>
      </c>
    </row>
    <row r="87" spans="1:4">
      <c r="A87">
        <v>1868</v>
      </c>
      <c r="B87" t="s">
        <v>407</v>
      </c>
      <c r="C87" t="s">
        <v>79</v>
      </c>
      <c r="D87">
        <v>18</v>
      </c>
    </row>
    <row r="88" spans="1:4">
      <c r="A88">
        <v>1870</v>
      </c>
      <c r="B88" t="s">
        <v>65</v>
      </c>
      <c r="C88" t="s">
        <v>79</v>
      </c>
      <c r="D88">
        <v>18</v>
      </c>
    </row>
    <row r="89" spans="1:4">
      <c r="A89">
        <v>1871</v>
      </c>
      <c r="B89" t="s">
        <v>408</v>
      </c>
      <c r="C89" t="s">
        <v>79</v>
      </c>
      <c r="D89">
        <v>18</v>
      </c>
    </row>
    <row r="90" spans="1:4">
      <c r="A90">
        <v>1874</v>
      </c>
      <c r="B90" t="s">
        <v>409</v>
      </c>
      <c r="C90" t="s">
        <v>79</v>
      </c>
      <c r="D90">
        <v>18</v>
      </c>
    </row>
    <row r="91" spans="1:4">
      <c r="A91">
        <v>1875</v>
      </c>
      <c r="B91" t="s">
        <v>398</v>
      </c>
      <c r="C91" t="s">
        <v>79</v>
      </c>
      <c r="D91">
        <v>18</v>
      </c>
    </row>
    <row r="92" spans="1:4">
      <c r="A92">
        <v>3001</v>
      </c>
      <c r="B92" t="s">
        <v>86</v>
      </c>
      <c r="C92" t="s">
        <v>626</v>
      </c>
      <c r="D92">
        <v>1</v>
      </c>
    </row>
    <row r="93" spans="1:4">
      <c r="A93">
        <v>3002</v>
      </c>
      <c r="B93" t="s">
        <v>87</v>
      </c>
      <c r="C93" t="s">
        <v>626</v>
      </c>
      <c r="D93">
        <v>1</v>
      </c>
    </row>
    <row r="94" spans="1:4">
      <c r="A94">
        <v>3003</v>
      </c>
      <c r="B94" t="s">
        <v>59</v>
      </c>
      <c r="C94" t="s">
        <v>626</v>
      </c>
      <c r="D94">
        <v>1</v>
      </c>
    </row>
    <row r="95" spans="1:4">
      <c r="A95">
        <v>3004</v>
      </c>
      <c r="B95" t="s">
        <v>590</v>
      </c>
      <c r="C95" t="s">
        <v>626</v>
      </c>
      <c r="D95">
        <v>1</v>
      </c>
    </row>
    <row r="96" spans="1:4">
      <c r="A96">
        <v>3005</v>
      </c>
      <c r="B96" t="s">
        <v>157</v>
      </c>
      <c r="C96" t="s">
        <v>626</v>
      </c>
      <c r="D96">
        <v>1</v>
      </c>
    </row>
    <row r="97" spans="1:4">
      <c r="A97">
        <v>3006</v>
      </c>
      <c r="B97" t="s">
        <v>158</v>
      </c>
      <c r="C97" t="s">
        <v>626</v>
      </c>
      <c r="D97">
        <v>1</v>
      </c>
    </row>
    <row r="98" spans="1:4">
      <c r="A98">
        <v>3007</v>
      </c>
      <c r="B98" t="s">
        <v>159</v>
      </c>
      <c r="C98" t="s">
        <v>626</v>
      </c>
      <c r="D98">
        <v>1</v>
      </c>
    </row>
    <row r="99" spans="1:4">
      <c r="A99">
        <v>3007</v>
      </c>
      <c r="B99" t="s">
        <v>159</v>
      </c>
      <c r="C99" t="s">
        <v>626</v>
      </c>
      <c r="D99">
        <v>1</v>
      </c>
    </row>
    <row r="100" spans="1:4">
      <c r="A100">
        <v>3011</v>
      </c>
      <c r="B100" t="s">
        <v>88</v>
      </c>
      <c r="C100" t="s">
        <v>626</v>
      </c>
      <c r="D100">
        <v>1</v>
      </c>
    </row>
    <row r="101" spans="1:4">
      <c r="A101">
        <v>3012</v>
      </c>
      <c r="B101" t="s">
        <v>89</v>
      </c>
      <c r="C101" t="s">
        <v>626</v>
      </c>
      <c r="D101">
        <v>1</v>
      </c>
    </row>
    <row r="102" spans="1:4">
      <c r="A102">
        <v>3013</v>
      </c>
      <c r="B102" t="s">
        <v>90</v>
      </c>
      <c r="C102" t="s">
        <v>626</v>
      </c>
      <c r="D102">
        <v>1</v>
      </c>
    </row>
    <row r="103" spans="1:4">
      <c r="A103">
        <v>3014</v>
      </c>
      <c r="B103" t="s">
        <v>634</v>
      </c>
      <c r="C103" t="s">
        <v>626</v>
      </c>
      <c r="D103">
        <v>1</v>
      </c>
    </row>
    <row r="104" spans="1:4">
      <c r="A104">
        <v>3015</v>
      </c>
      <c r="B104" t="s">
        <v>592</v>
      </c>
      <c r="C104" t="s">
        <v>626</v>
      </c>
      <c r="D104">
        <v>1</v>
      </c>
    </row>
    <row r="105" spans="1:4">
      <c r="A105">
        <v>3016</v>
      </c>
      <c r="B105" t="s">
        <v>95</v>
      </c>
      <c r="C105" t="s">
        <v>626</v>
      </c>
      <c r="D105">
        <v>1</v>
      </c>
    </row>
    <row r="106" spans="1:4">
      <c r="A106">
        <v>3017</v>
      </c>
      <c r="B106" t="s">
        <v>96</v>
      </c>
      <c r="C106" t="s">
        <v>626</v>
      </c>
      <c r="D106">
        <v>1</v>
      </c>
    </row>
    <row r="107" spans="1:4">
      <c r="A107">
        <v>3018</v>
      </c>
      <c r="B107" t="s">
        <v>98</v>
      </c>
      <c r="C107" t="s">
        <v>626</v>
      </c>
      <c r="D107">
        <v>1</v>
      </c>
    </row>
    <row r="108" spans="1:4">
      <c r="A108">
        <v>3019</v>
      </c>
      <c r="B108" t="s">
        <v>100</v>
      </c>
      <c r="C108" t="s">
        <v>626</v>
      </c>
      <c r="D108">
        <v>1</v>
      </c>
    </row>
    <row r="109" spans="1:4">
      <c r="A109">
        <v>3020</v>
      </c>
      <c r="B109" t="s">
        <v>635</v>
      </c>
      <c r="C109" t="s">
        <v>626</v>
      </c>
      <c r="D109">
        <v>1</v>
      </c>
    </row>
    <row r="110" spans="1:4">
      <c r="A110">
        <v>3021</v>
      </c>
      <c r="B110" t="s">
        <v>102</v>
      </c>
      <c r="C110" t="s">
        <v>626</v>
      </c>
      <c r="D110">
        <v>1</v>
      </c>
    </row>
    <row r="111" spans="1:4">
      <c r="A111">
        <v>3022</v>
      </c>
      <c r="B111" t="s">
        <v>449</v>
      </c>
      <c r="C111" t="s">
        <v>626</v>
      </c>
      <c r="D111">
        <v>1</v>
      </c>
    </row>
    <row r="112" spans="1:4">
      <c r="A112">
        <v>3023</v>
      </c>
      <c r="B112" t="s">
        <v>103</v>
      </c>
      <c r="C112" t="s">
        <v>626</v>
      </c>
      <c r="D112">
        <v>1</v>
      </c>
    </row>
    <row r="113" spans="1:4">
      <c r="A113">
        <v>3024</v>
      </c>
      <c r="B113" t="s">
        <v>105</v>
      </c>
      <c r="C113" t="s">
        <v>626</v>
      </c>
      <c r="D113">
        <v>1</v>
      </c>
    </row>
    <row r="114" spans="1:4">
      <c r="A114">
        <v>3025</v>
      </c>
      <c r="B114" t="s">
        <v>106</v>
      </c>
      <c r="C114" t="s">
        <v>626</v>
      </c>
      <c r="D114">
        <v>1</v>
      </c>
    </row>
    <row r="115" spans="1:4">
      <c r="A115">
        <v>3026</v>
      </c>
      <c r="B115" t="s">
        <v>593</v>
      </c>
      <c r="C115" t="s">
        <v>626</v>
      </c>
      <c r="D115">
        <v>1</v>
      </c>
    </row>
    <row r="116" spans="1:4">
      <c r="A116">
        <v>3027</v>
      </c>
      <c r="B116" t="s">
        <v>109</v>
      </c>
      <c r="C116" t="s">
        <v>626</v>
      </c>
      <c r="D116">
        <v>1</v>
      </c>
    </row>
    <row r="117" spans="1:4">
      <c r="A117">
        <v>3028</v>
      </c>
      <c r="B117" t="s">
        <v>110</v>
      </c>
      <c r="C117" t="s">
        <v>626</v>
      </c>
      <c r="D117">
        <v>1</v>
      </c>
    </row>
    <row r="118" spans="1:4">
      <c r="A118">
        <v>3029</v>
      </c>
      <c r="B118" t="s">
        <v>450</v>
      </c>
      <c r="C118" t="s">
        <v>626</v>
      </c>
      <c r="D118">
        <v>1</v>
      </c>
    </row>
    <row r="119" spans="1:4">
      <c r="A119">
        <v>3030</v>
      </c>
      <c r="B119" t="s">
        <v>636</v>
      </c>
      <c r="C119" t="s">
        <v>626</v>
      </c>
      <c r="D119">
        <v>1</v>
      </c>
    </row>
    <row r="120" spans="1:4">
      <c r="A120">
        <v>3031</v>
      </c>
      <c r="B120" t="s">
        <v>112</v>
      </c>
      <c r="C120" t="s">
        <v>626</v>
      </c>
      <c r="D120">
        <v>1</v>
      </c>
    </row>
    <row r="121" spans="1:4">
      <c r="A121">
        <v>3032</v>
      </c>
      <c r="B121" t="s">
        <v>113</v>
      </c>
      <c r="C121" t="s">
        <v>626</v>
      </c>
      <c r="D121">
        <v>1</v>
      </c>
    </row>
    <row r="122" spans="1:4">
      <c r="A122">
        <v>3033</v>
      </c>
      <c r="B122" t="s">
        <v>114</v>
      </c>
      <c r="C122" t="s">
        <v>626</v>
      </c>
      <c r="D122">
        <v>1</v>
      </c>
    </row>
    <row r="123" spans="1:4">
      <c r="A123">
        <v>3034</v>
      </c>
      <c r="B123" t="s">
        <v>115</v>
      </c>
      <c r="C123" t="s">
        <v>626</v>
      </c>
      <c r="D123">
        <v>1</v>
      </c>
    </row>
    <row r="124" spans="1:4">
      <c r="A124">
        <v>3035</v>
      </c>
      <c r="B124" t="s">
        <v>116</v>
      </c>
      <c r="C124" t="s">
        <v>626</v>
      </c>
      <c r="D124">
        <v>1</v>
      </c>
    </row>
    <row r="125" spans="1:4">
      <c r="A125">
        <v>3036</v>
      </c>
      <c r="B125" t="s">
        <v>117</v>
      </c>
      <c r="C125" t="s">
        <v>626</v>
      </c>
      <c r="D125">
        <v>1</v>
      </c>
    </row>
    <row r="126" spans="1:4">
      <c r="A126">
        <v>3037</v>
      </c>
      <c r="B126" t="s">
        <v>118</v>
      </c>
      <c r="C126" t="s">
        <v>626</v>
      </c>
      <c r="D126">
        <v>1</v>
      </c>
    </row>
    <row r="127" spans="1:4">
      <c r="A127">
        <v>3038</v>
      </c>
      <c r="B127" t="s">
        <v>160</v>
      </c>
      <c r="C127" t="s">
        <v>626</v>
      </c>
      <c r="D127">
        <v>1</v>
      </c>
    </row>
    <row r="128" spans="1:4">
      <c r="A128">
        <v>3039</v>
      </c>
      <c r="B128" t="s">
        <v>161</v>
      </c>
      <c r="C128" t="s">
        <v>626</v>
      </c>
      <c r="D128">
        <v>1</v>
      </c>
    </row>
    <row r="129" spans="1:4">
      <c r="A129">
        <v>3040</v>
      </c>
      <c r="B129" t="s">
        <v>637</v>
      </c>
      <c r="C129" t="s">
        <v>626</v>
      </c>
      <c r="D129">
        <v>1</v>
      </c>
    </row>
    <row r="130" spans="1:4">
      <c r="A130">
        <v>3041</v>
      </c>
      <c r="B130" t="s">
        <v>33</v>
      </c>
      <c r="C130" t="s">
        <v>626</v>
      </c>
      <c r="D130">
        <v>1</v>
      </c>
    </row>
    <row r="131" spans="1:4">
      <c r="A131">
        <v>3042</v>
      </c>
      <c r="B131" t="s">
        <v>162</v>
      </c>
      <c r="C131" t="s">
        <v>626</v>
      </c>
      <c r="D131">
        <v>1</v>
      </c>
    </row>
    <row r="132" spans="1:4">
      <c r="A132">
        <v>3043</v>
      </c>
      <c r="B132" t="s">
        <v>163</v>
      </c>
      <c r="C132" t="s">
        <v>626</v>
      </c>
      <c r="D132">
        <v>1</v>
      </c>
    </row>
    <row r="133" spans="1:4">
      <c r="A133">
        <v>3044</v>
      </c>
      <c r="B133" t="s">
        <v>164</v>
      </c>
      <c r="C133" t="s">
        <v>626</v>
      </c>
      <c r="D133">
        <v>1</v>
      </c>
    </row>
    <row r="134" spans="1:4">
      <c r="A134">
        <v>3045</v>
      </c>
      <c r="B134" t="s">
        <v>165</v>
      </c>
      <c r="C134" t="s">
        <v>626</v>
      </c>
      <c r="D134">
        <v>1</v>
      </c>
    </row>
    <row r="135" spans="1:4">
      <c r="A135">
        <v>3046</v>
      </c>
      <c r="B135" t="s">
        <v>166</v>
      </c>
      <c r="C135" t="s">
        <v>626</v>
      </c>
      <c r="D135">
        <v>1</v>
      </c>
    </row>
    <row r="136" spans="1:4">
      <c r="A136">
        <v>3047</v>
      </c>
      <c r="B136" t="s">
        <v>167</v>
      </c>
      <c r="C136" t="s">
        <v>626</v>
      </c>
      <c r="D136">
        <v>1</v>
      </c>
    </row>
    <row r="137" spans="1:4">
      <c r="A137">
        <v>3048</v>
      </c>
      <c r="B137" t="s">
        <v>168</v>
      </c>
      <c r="C137" t="s">
        <v>626</v>
      </c>
      <c r="D137">
        <v>1</v>
      </c>
    </row>
    <row r="138" spans="1:4">
      <c r="A138">
        <v>3049</v>
      </c>
      <c r="B138" t="s">
        <v>170</v>
      </c>
      <c r="C138" t="s">
        <v>626</v>
      </c>
      <c r="D138">
        <v>1</v>
      </c>
    </row>
    <row r="139" spans="1:4">
      <c r="A139">
        <v>3050</v>
      </c>
      <c r="B139" t="s">
        <v>173</v>
      </c>
      <c r="C139" t="s">
        <v>626</v>
      </c>
      <c r="D139">
        <v>1</v>
      </c>
    </row>
    <row r="140" spans="1:4">
      <c r="A140">
        <v>3051</v>
      </c>
      <c r="B140" t="s">
        <v>174</v>
      </c>
      <c r="C140" t="s">
        <v>626</v>
      </c>
      <c r="D140">
        <v>1</v>
      </c>
    </row>
    <row r="141" spans="1:4">
      <c r="A141">
        <v>3052</v>
      </c>
      <c r="B141" t="s">
        <v>603</v>
      </c>
      <c r="C141" t="s">
        <v>626</v>
      </c>
      <c r="D141">
        <v>1</v>
      </c>
    </row>
    <row r="142" spans="1:4">
      <c r="A142">
        <v>3053</v>
      </c>
      <c r="B142" t="s">
        <v>148</v>
      </c>
      <c r="C142" t="s">
        <v>626</v>
      </c>
      <c r="D142">
        <v>1</v>
      </c>
    </row>
    <row r="143" spans="1:4">
      <c r="A143">
        <v>3054</v>
      </c>
      <c r="B143" t="s">
        <v>149</v>
      </c>
      <c r="C143" t="s">
        <v>626</v>
      </c>
      <c r="D143">
        <v>1</v>
      </c>
    </row>
    <row r="144" spans="1:4">
      <c r="A144">
        <v>3099</v>
      </c>
      <c r="B144" t="s">
        <v>32</v>
      </c>
      <c r="C144" t="s">
        <v>626</v>
      </c>
      <c r="D144">
        <v>1</v>
      </c>
    </row>
    <row r="145" spans="1:4">
      <c r="A145">
        <v>3099</v>
      </c>
      <c r="B145" t="s">
        <v>32</v>
      </c>
      <c r="C145" t="s">
        <v>626</v>
      </c>
      <c r="D145">
        <v>1</v>
      </c>
    </row>
    <row r="146" spans="1:4">
      <c r="A146">
        <v>3401</v>
      </c>
      <c r="B146" t="s">
        <v>119</v>
      </c>
      <c r="C146" t="s">
        <v>627</v>
      </c>
      <c r="D146">
        <v>4</v>
      </c>
    </row>
    <row r="147" spans="1:4">
      <c r="A147">
        <v>3402</v>
      </c>
      <c r="B147" t="s">
        <v>120</v>
      </c>
      <c r="C147" t="s">
        <v>627</v>
      </c>
      <c r="D147">
        <v>4</v>
      </c>
    </row>
    <row r="148" spans="1:4">
      <c r="A148">
        <v>3405</v>
      </c>
      <c r="B148" t="s">
        <v>136</v>
      </c>
      <c r="C148" t="s">
        <v>627</v>
      </c>
      <c r="D148">
        <v>4</v>
      </c>
    </row>
    <row r="149" spans="1:4">
      <c r="A149">
        <v>3407</v>
      </c>
      <c r="B149" t="s">
        <v>137</v>
      </c>
      <c r="C149" t="s">
        <v>627</v>
      </c>
      <c r="D149">
        <v>4</v>
      </c>
    </row>
    <row r="150" spans="1:4">
      <c r="A150">
        <v>3411</v>
      </c>
      <c r="B150" t="s">
        <v>121</v>
      </c>
      <c r="C150" t="s">
        <v>627</v>
      </c>
      <c r="D150">
        <v>4</v>
      </c>
    </row>
    <row r="151" spans="1:4">
      <c r="A151">
        <v>3412</v>
      </c>
      <c r="B151" t="s">
        <v>122</v>
      </c>
      <c r="C151" t="s">
        <v>627</v>
      </c>
      <c r="D151">
        <v>4</v>
      </c>
    </row>
    <row r="152" spans="1:4">
      <c r="A152">
        <v>3413</v>
      </c>
      <c r="B152" t="s">
        <v>123</v>
      </c>
      <c r="C152" t="s">
        <v>627</v>
      </c>
      <c r="D152">
        <v>4</v>
      </c>
    </row>
    <row r="153" spans="1:4">
      <c r="A153">
        <v>3414</v>
      </c>
      <c r="B153" t="s">
        <v>594</v>
      </c>
      <c r="C153" t="s">
        <v>627</v>
      </c>
      <c r="D153">
        <v>4</v>
      </c>
    </row>
    <row r="154" spans="1:4">
      <c r="A154">
        <v>3415</v>
      </c>
      <c r="B154" t="s">
        <v>595</v>
      </c>
      <c r="C154" t="s">
        <v>627</v>
      </c>
      <c r="D154">
        <v>4</v>
      </c>
    </row>
    <row r="155" spans="1:4">
      <c r="A155">
        <v>3416</v>
      </c>
      <c r="B155" t="s">
        <v>596</v>
      </c>
      <c r="C155" t="s">
        <v>627</v>
      </c>
      <c r="D155">
        <v>4</v>
      </c>
    </row>
    <row r="156" spans="1:4">
      <c r="A156">
        <v>3417</v>
      </c>
      <c r="B156" t="s">
        <v>124</v>
      </c>
      <c r="C156" t="s">
        <v>627</v>
      </c>
      <c r="D156">
        <v>4</v>
      </c>
    </row>
    <row r="157" spans="1:4">
      <c r="A157">
        <v>3418</v>
      </c>
      <c r="B157" t="s">
        <v>125</v>
      </c>
      <c r="C157" t="s">
        <v>627</v>
      </c>
      <c r="D157">
        <v>4</v>
      </c>
    </row>
    <row r="158" spans="1:4">
      <c r="A158">
        <v>3419</v>
      </c>
      <c r="B158" t="s">
        <v>98</v>
      </c>
      <c r="C158" t="s">
        <v>627</v>
      </c>
      <c r="D158">
        <v>4</v>
      </c>
    </row>
    <row r="159" spans="1:4">
      <c r="A159">
        <v>3420</v>
      </c>
      <c r="B159" t="s">
        <v>126</v>
      </c>
      <c r="C159" t="s">
        <v>627</v>
      </c>
      <c r="D159">
        <v>4</v>
      </c>
    </row>
    <row r="160" spans="1:4">
      <c r="A160">
        <v>3421</v>
      </c>
      <c r="B160" t="s">
        <v>127</v>
      </c>
      <c r="C160" t="s">
        <v>627</v>
      </c>
      <c r="D160">
        <v>4</v>
      </c>
    </row>
    <row r="161" spans="1:4">
      <c r="A161">
        <v>3422</v>
      </c>
      <c r="B161" t="s">
        <v>128</v>
      </c>
      <c r="C161" t="s">
        <v>627</v>
      </c>
      <c r="D161">
        <v>4</v>
      </c>
    </row>
    <row r="162" spans="1:4">
      <c r="A162">
        <v>3423</v>
      </c>
      <c r="B162" t="s">
        <v>597</v>
      </c>
      <c r="C162" t="s">
        <v>627</v>
      </c>
      <c r="D162">
        <v>4</v>
      </c>
    </row>
    <row r="163" spans="1:4">
      <c r="A163">
        <v>3424</v>
      </c>
      <c r="B163" t="s">
        <v>129</v>
      </c>
      <c r="C163" t="s">
        <v>627</v>
      </c>
      <c r="D163">
        <v>4</v>
      </c>
    </row>
    <row r="164" spans="1:4">
      <c r="A164">
        <v>3425</v>
      </c>
      <c r="B164" t="s">
        <v>130</v>
      </c>
      <c r="C164" t="s">
        <v>627</v>
      </c>
      <c r="D164">
        <v>4</v>
      </c>
    </row>
    <row r="165" spans="1:4">
      <c r="A165">
        <v>3426</v>
      </c>
      <c r="B165" t="s">
        <v>131</v>
      </c>
      <c r="C165" t="s">
        <v>627</v>
      </c>
      <c r="D165">
        <v>4</v>
      </c>
    </row>
    <row r="166" spans="1:4">
      <c r="A166">
        <v>3427</v>
      </c>
      <c r="B166" t="s">
        <v>132</v>
      </c>
      <c r="C166" t="s">
        <v>627</v>
      </c>
      <c r="D166">
        <v>4</v>
      </c>
    </row>
    <row r="167" spans="1:4">
      <c r="A167">
        <v>3428</v>
      </c>
      <c r="B167" t="s">
        <v>133</v>
      </c>
      <c r="C167" t="s">
        <v>627</v>
      </c>
      <c r="D167">
        <v>4</v>
      </c>
    </row>
    <row r="168" spans="1:4">
      <c r="A168">
        <v>3429</v>
      </c>
      <c r="B168" t="s">
        <v>134</v>
      </c>
      <c r="C168" t="s">
        <v>627</v>
      </c>
      <c r="D168">
        <v>4</v>
      </c>
    </row>
    <row r="169" spans="1:4">
      <c r="A169">
        <v>3430</v>
      </c>
      <c r="B169" t="s">
        <v>135</v>
      </c>
      <c r="C169" t="s">
        <v>627</v>
      </c>
      <c r="D169">
        <v>4</v>
      </c>
    </row>
    <row r="170" spans="1:4">
      <c r="A170">
        <v>3431</v>
      </c>
      <c r="B170" t="s">
        <v>138</v>
      </c>
      <c r="C170" t="s">
        <v>627</v>
      </c>
      <c r="D170">
        <v>4</v>
      </c>
    </row>
    <row r="171" spans="1:4">
      <c r="A171">
        <v>3432</v>
      </c>
      <c r="B171" t="s">
        <v>139</v>
      </c>
      <c r="C171" t="s">
        <v>627</v>
      </c>
      <c r="D171">
        <v>4</v>
      </c>
    </row>
    <row r="172" spans="1:4">
      <c r="A172">
        <v>3433</v>
      </c>
      <c r="B172" t="s">
        <v>598</v>
      </c>
      <c r="C172" t="s">
        <v>627</v>
      </c>
      <c r="D172">
        <v>4</v>
      </c>
    </row>
    <row r="173" spans="1:4">
      <c r="A173">
        <v>3434</v>
      </c>
      <c r="B173" t="s">
        <v>140</v>
      </c>
      <c r="C173" t="s">
        <v>627</v>
      </c>
      <c r="D173">
        <v>4</v>
      </c>
    </row>
    <row r="174" spans="1:4">
      <c r="A174">
        <v>3435</v>
      </c>
      <c r="B174" t="s">
        <v>141</v>
      </c>
      <c r="C174" t="s">
        <v>627</v>
      </c>
      <c r="D174">
        <v>4</v>
      </c>
    </row>
    <row r="175" spans="1:4">
      <c r="A175">
        <v>3436</v>
      </c>
      <c r="B175" t="s">
        <v>599</v>
      </c>
      <c r="C175" t="s">
        <v>627</v>
      </c>
      <c r="D175">
        <v>4</v>
      </c>
    </row>
    <row r="176" spans="1:4">
      <c r="A176">
        <v>3437</v>
      </c>
      <c r="B176" t="s">
        <v>142</v>
      </c>
      <c r="C176" t="s">
        <v>627</v>
      </c>
      <c r="D176">
        <v>4</v>
      </c>
    </row>
    <row r="177" spans="1:4">
      <c r="A177">
        <v>3438</v>
      </c>
      <c r="B177" t="s">
        <v>600</v>
      </c>
      <c r="C177" t="s">
        <v>627</v>
      </c>
      <c r="D177">
        <v>4</v>
      </c>
    </row>
    <row r="178" spans="1:4">
      <c r="A178">
        <v>3439</v>
      </c>
      <c r="B178" t="s">
        <v>143</v>
      </c>
      <c r="C178" t="s">
        <v>627</v>
      </c>
      <c r="D178">
        <v>4</v>
      </c>
    </row>
    <row r="179" spans="1:4">
      <c r="A179">
        <v>3440</v>
      </c>
      <c r="B179" t="s">
        <v>144</v>
      </c>
      <c r="C179" t="s">
        <v>627</v>
      </c>
      <c r="D179">
        <v>4</v>
      </c>
    </row>
    <row r="180" spans="1:4">
      <c r="A180">
        <v>3441</v>
      </c>
      <c r="B180" t="s">
        <v>145</v>
      </c>
      <c r="C180" t="s">
        <v>627</v>
      </c>
      <c r="D180">
        <v>4</v>
      </c>
    </row>
    <row r="181" spans="1:4">
      <c r="A181">
        <v>3442</v>
      </c>
      <c r="B181" t="s">
        <v>146</v>
      </c>
      <c r="C181" t="s">
        <v>627</v>
      </c>
      <c r="D181">
        <v>4</v>
      </c>
    </row>
    <row r="182" spans="1:4">
      <c r="A182">
        <v>3443</v>
      </c>
      <c r="B182" t="s">
        <v>147</v>
      </c>
      <c r="C182" t="s">
        <v>627</v>
      </c>
      <c r="D182">
        <v>4</v>
      </c>
    </row>
    <row r="183" spans="1:4">
      <c r="A183">
        <v>3446</v>
      </c>
      <c r="B183" t="s">
        <v>150</v>
      </c>
      <c r="C183" t="s">
        <v>627</v>
      </c>
      <c r="D183">
        <v>4</v>
      </c>
    </row>
    <row r="184" spans="1:4">
      <c r="A184">
        <v>3447</v>
      </c>
      <c r="B184" t="s">
        <v>151</v>
      </c>
      <c r="C184" t="s">
        <v>627</v>
      </c>
      <c r="D184">
        <v>4</v>
      </c>
    </row>
    <row r="185" spans="1:4">
      <c r="A185">
        <v>3448</v>
      </c>
      <c r="B185" t="s">
        <v>152</v>
      </c>
      <c r="C185" t="s">
        <v>627</v>
      </c>
      <c r="D185">
        <v>4</v>
      </c>
    </row>
    <row r="186" spans="1:4">
      <c r="A186">
        <v>3449</v>
      </c>
      <c r="B186" t="s">
        <v>601</v>
      </c>
      <c r="C186" t="s">
        <v>627</v>
      </c>
      <c r="D186">
        <v>4</v>
      </c>
    </row>
    <row r="187" spans="1:4">
      <c r="A187">
        <v>3450</v>
      </c>
      <c r="B187" t="s">
        <v>153</v>
      </c>
      <c r="C187" t="s">
        <v>627</v>
      </c>
      <c r="D187">
        <v>4</v>
      </c>
    </row>
    <row r="188" spans="1:4">
      <c r="A188">
        <v>3451</v>
      </c>
      <c r="B188" t="s">
        <v>602</v>
      </c>
      <c r="C188" t="s">
        <v>627</v>
      </c>
      <c r="D188">
        <v>4</v>
      </c>
    </row>
    <row r="189" spans="1:4">
      <c r="A189">
        <v>3452</v>
      </c>
      <c r="B189" t="s">
        <v>154</v>
      </c>
      <c r="C189" t="s">
        <v>627</v>
      </c>
      <c r="D189">
        <v>4</v>
      </c>
    </row>
    <row r="190" spans="1:4">
      <c r="A190">
        <v>3453</v>
      </c>
      <c r="B190" t="s">
        <v>155</v>
      </c>
      <c r="C190" t="s">
        <v>627</v>
      </c>
      <c r="D190">
        <v>4</v>
      </c>
    </row>
    <row r="191" spans="1:4">
      <c r="A191">
        <v>3454</v>
      </c>
      <c r="B191" t="s">
        <v>156</v>
      </c>
      <c r="C191" t="s">
        <v>627</v>
      </c>
      <c r="D191">
        <v>4</v>
      </c>
    </row>
    <row r="192" spans="1:4">
      <c r="A192">
        <v>3801</v>
      </c>
      <c r="B192" t="s">
        <v>499</v>
      </c>
      <c r="C192" t="s">
        <v>638</v>
      </c>
      <c r="D192">
        <v>8</v>
      </c>
    </row>
    <row r="193" spans="1:4">
      <c r="A193">
        <v>3802</v>
      </c>
      <c r="B193" t="s">
        <v>175</v>
      </c>
      <c r="C193" t="s">
        <v>638</v>
      </c>
      <c r="D193">
        <v>8</v>
      </c>
    </row>
    <row r="194" spans="1:4">
      <c r="A194">
        <v>3803</v>
      </c>
      <c r="B194" t="s">
        <v>62</v>
      </c>
      <c r="C194" t="s">
        <v>638</v>
      </c>
      <c r="D194">
        <v>8</v>
      </c>
    </row>
    <row r="195" spans="1:4">
      <c r="A195">
        <v>3804</v>
      </c>
      <c r="B195" t="s">
        <v>176</v>
      </c>
      <c r="C195" t="s">
        <v>638</v>
      </c>
      <c r="D195">
        <v>8</v>
      </c>
    </row>
    <row r="196" spans="1:4">
      <c r="A196">
        <v>3805</v>
      </c>
      <c r="B196" t="s">
        <v>177</v>
      </c>
      <c r="C196" t="s">
        <v>638</v>
      </c>
      <c r="D196">
        <v>8</v>
      </c>
    </row>
    <row r="197" spans="1:4">
      <c r="A197">
        <v>3806</v>
      </c>
      <c r="B197" t="s">
        <v>180</v>
      </c>
      <c r="C197" t="s">
        <v>638</v>
      </c>
      <c r="D197">
        <v>8</v>
      </c>
    </row>
    <row r="198" spans="1:4">
      <c r="A198">
        <v>3807</v>
      </c>
      <c r="B198" t="s">
        <v>181</v>
      </c>
      <c r="C198" t="s">
        <v>638</v>
      </c>
      <c r="D198">
        <v>8</v>
      </c>
    </row>
    <row r="199" spans="1:4">
      <c r="A199">
        <v>3808</v>
      </c>
      <c r="B199" t="s">
        <v>182</v>
      </c>
      <c r="C199" t="s">
        <v>638</v>
      </c>
      <c r="D199">
        <v>8</v>
      </c>
    </row>
    <row r="200" spans="1:4">
      <c r="A200">
        <v>3811</v>
      </c>
      <c r="B200" t="s">
        <v>580</v>
      </c>
      <c r="C200" t="s">
        <v>638</v>
      </c>
      <c r="D200">
        <v>8</v>
      </c>
    </row>
    <row r="201" spans="1:4">
      <c r="A201">
        <v>3812</v>
      </c>
      <c r="B201" t="s">
        <v>183</v>
      </c>
      <c r="C201" t="s">
        <v>638</v>
      </c>
      <c r="D201">
        <v>8</v>
      </c>
    </row>
    <row r="202" spans="1:4">
      <c r="A202">
        <v>3813</v>
      </c>
      <c r="B202" t="s">
        <v>184</v>
      </c>
      <c r="C202" t="s">
        <v>638</v>
      </c>
      <c r="D202">
        <v>8</v>
      </c>
    </row>
    <row r="203" spans="1:4">
      <c r="A203">
        <v>3814</v>
      </c>
      <c r="B203" t="s">
        <v>185</v>
      </c>
      <c r="C203" t="s">
        <v>638</v>
      </c>
      <c r="D203">
        <v>8</v>
      </c>
    </row>
    <row r="204" spans="1:4">
      <c r="A204">
        <v>3815</v>
      </c>
      <c r="B204" t="s">
        <v>186</v>
      </c>
      <c r="C204" t="s">
        <v>638</v>
      </c>
      <c r="D204">
        <v>8</v>
      </c>
    </row>
    <row r="205" spans="1:4">
      <c r="A205">
        <v>3816</v>
      </c>
      <c r="B205" t="s">
        <v>187</v>
      </c>
      <c r="C205" t="s">
        <v>638</v>
      </c>
      <c r="D205">
        <v>8</v>
      </c>
    </row>
    <row r="206" spans="1:4">
      <c r="A206">
        <v>3817</v>
      </c>
      <c r="B206" t="s">
        <v>639</v>
      </c>
      <c r="C206" t="s">
        <v>638</v>
      </c>
      <c r="D206">
        <v>8</v>
      </c>
    </row>
    <row r="207" spans="1:4">
      <c r="A207">
        <v>3818</v>
      </c>
      <c r="B207" t="s">
        <v>190</v>
      </c>
      <c r="C207" t="s">
        <v>638</v>
      </c>
      <c r="D207">
        <v>8</v>
      </c>
    </row>
    <row r="208" spans="1:4">
      <c r="A208">
        <v>3819</v>
      </c>
      <c r="B208" t="s">
        <v>191</v>
      </c>
      <c r="C208" t="s">
        <v>638</v>
      </c>
      <c r="D208">
        <v>8</v>
      </c>
    </row>
    <row r="209" spans="1:4">
      <c r="A209">
        <v>3820</v>
      </c>
      <c r="B209" t="s">
        <v>192</v>
      </c>
      <c r="C209" t="s">
        <v>638</v>
      </c>
      <c r="D209">
        <v>8</v>
      </c>
    </row>
    <row r="210" spans="1:4">
      <c r="A210">
        <v>3821</v>
      </c>
      <c r="B210" t="s">
        <v>604</v>
      </c>
      <c r="C210" t="s">
        <v>638</v>
      </c>
      <c r="D210">
        <v>8</v>
      </c>
    </row>
    <row r="211" spans="1:4">
      <c r="A211">
        <v>3822</v>
      </c>
      <c r="B211" t="s">
        <v>193</v>
      </c>
      <c r="C211" t="s">
        <v>638</v>
      </c>
      <c r="D211">
        <v>8</v>
      </c>
    </row>
    <row r="212" spans="1:4">
      <c r="A212">
        <v>3823</v>
      </c>
      <c r="B212" t="s">
        <v>194</v>
      </c>
      <c r="C212" t="s">
        <v>638</v>
      </c>
      <c r="D212">
        <v>8</v>
      </c>
    </row>
    <row r="213" spans="1:4">
      <c r="A213">
        <v>3824</v>
      </c>
      <c r="B213" t="s">
        <v>195</v>
      </c>
      <c r="C213" t="s">
        <v>638</v>
      </c>
      <c r="D213">
        <v>8</v>
      </c>
    </row>
    <row r="214" spans="1:4">
      <c r="A214">
        <v>3825</v>
      </c>
      <c r="B214" t="s">
        <v>196</v>
      </c>
      <c r="C214" t="s">
        <v>638</v>
      </c>
      <c r="D214">
        <v>8</v>
      </c>
    </row>
    <row r="215" spans="1:4">
      <c r="A215">
        <v>4201</v>
      </c>
      <c r="B215" t="s">
        <v>197</v>
      </c>
      <c r="C215" t="s">
        <v>640</v>
      </c>
      <c r="D215">
        <v>9</v>
      </c>
    </row>
    <row r="216" spans="1:4">
      <c r="A216">
        <v>4202</v>
      </c>
      <c r="B216" t="s">
        <v>198</v>
      </c>
      <c r="C216" t="s">
        <v>640</v>
      </c>
      <c r="D216">
        <v>9</v>
      </c>
    </row>
    <row r="217" spans="1:4">
      <c r="A217">
        <v>4203</v>
      </c>
      <c r="B217" t="s">
        <v>199</v>
      </c>
      <c r="C217" t="s">
        <v>640</v>
      </c>
      <c r="D217">
        <v>9</v>
      </c>
    </row>
    <row r="218" spans="1:4">
      <c r="A218">
        <v>4204</v>
      </c>
      <c r="B218" t="s">
        <v>209</v>
      </c>
      <c r="C218" t="s">
        <v>640</v>
      </c>
      <c r="D218">
        <v>9</v>
      </c>
    </row>
    <row r="219" spans="1:4">
      <c r="A219">
        <v>4205</v>
      </c>
      <c r="B219" t="s">
        <v>216</v>
      </c>
      <c r="C219" t="s">
        <v>640</v>
      </c>
      <c r="D219">
        <v>9</v>
      </c>
    </row>
    <row r="220" spans="1:4">
      <c r="A220">
        <v>4206</v>
      </c>
      <c r="B220" t="s">
        <v>211</v>
      </c>
      <c r="C220" t="s">
        <v>640</v>
      </c>
      <c r="D220">
        <v>9</v>
      </c>
    </row>
    <row r="221" spans="1:4">
      <c r="A221">
        <v>4207</v>
      </c>
      <c r="B221" t="s">
        <v>212</v>
      </c>
      <c r="C221" t="s">
        <v>640</v>
      </c>
      <c r="D221">
        <v>9</v>
      </c>
    </row>
    <row r="222" spans="1:4">
      <c r="A222">
        <v>4211</v>
      </c>
      <c r="B222" t="s">
        <v>200</v>
      </c>
      <c r="C222" t="s">
        <v>640</v>
      </c>
      <c r="D222">
        <v>9</v>
      </c>
    </row>
    <row r="223" spans="1:4">
      <c r="A223">
        <v>4212</v>
      </c>
      <c r="B223" t="s">
        <v>606</v>
      </c>
      <c r="C223" t="s">
        <v>640</v>
      </c>
      <c r="D223">
        <v>9</v>
      </c>
    </row>
    <row r="224" spans="1:4">
      <c r="A224">
        <v>4213</v>
      </c>
      <c r="B224" t="s">
        <v>581</v>
      </c>
      <c r="C224" t="s">
        <v>640</v>
      </c>
      <c r="D224">
        <v>9</v>
      </c>
    </row>
    <row r="225" spans="1:4">
      <c r="A225">
        <v>4214</v>
      </c>
      <c r="B225" t="s">
        <v>201</v>
      </c>
      <c r="C225" t="s">
        <v>640</v>
      </c>
      <c r="D225">
        <v>9</v>
      </c>
    </row>
    <row r="226" spans="1:4">
      <c r="A226">
        <v>4215</v>
      </c>
      <c r="B226" t="s">
        <v>202</v>
      </c>
      <c r="C226" t="s">
        <v>640</v>
      </c>
      <c r="D226">
        <v>9</v>
      </c>
    </row>
    <row r="227" spans="1:4">
      <c r="A227">
        <v>4216</v>
      </c>
      <c r="B227" t="s">
        <v>203</v>
      </c>
      <c r="C227" t="s">
        <v>640</v>
      </c>
      <c r="D227">
        <v>9</v>
      </c>
    </row>
    <row r="228" spans="1:4">
      <c r="A228">
        <v>4217</v>
      </c>
      <c r="B228" t="s">
        <v>204</v>
      </c>
      <c r="C228" t="s">
        <v>640</v>
      </c>
      <c r="D228">
        <v>9</v>
      </c>
    </row>
    <row r="229" spans="1:4">
      <c r="A229">
        <v>4218</v>
      </c>
      <c r="B229" t="s">
        <v>205</v>
      </c>
      <c r="C229" t="s">
        <v>640</v>
      </c>
      <c r="D229">
        <v>9</v>
      </c>
    </row>
    <row r="230" spans="1:4">
      <c r="A230">
        <v>4219</v>
      </c>
      <c r="B230" t="s">
        <v>607</v>
      </c>
      <c r="C230" t="s">
        <v>640</v>
      </c>
      <c r="D230">
        <v>9</v>
      </c>
    </row>
    <row r="231" spans="1:4">
      <c r="A231">
        <v>4220</v>
      </c>
      <c r="B231" t="s">
        <v>206</v>
      </c>
      <c r="C231" t="s">
        <v>640</v>
      </c>
      <c r="D231">
        <v>9</v>
      </c>
    </row>
    <row r="232" spans="1:4">
      <c r="A232">
        <v>4221</v>
      </c>
      <c r="B232" t="s">
        <v>207</v>
      </c>
      <c r="C232" t="s">
        <v>640</v>
      </c>
      <c r="D232">
        <v>9</v>
      </c>
    </row>
    <row r="233" spans="1:4">
      <c r="A233">
        <v>4222</v>
      </c>
      <c r="B233" t="s">
        <v>208</v>
      </c>
      <c r="C233" t="s">
        <v>640</v>
      </c>
      <c r="D233">
        <v>9</v>
      </c>
    </row>
    <row r="234" spans="1:4">
      <c r="A234">
        <v>4223</v>
      </c>
      <c r="B234" t="s">
        <v>213</v>
      </c>
      <c r="C234" t="s">
        <v>640</v>
      </c>
      <c r="D234">
        <v>9</v>
      </c>
    </row>
    <row r="235" spans="1:4">
      <c r="A235">
        <v>4224</v>
      </c>
      <c r="B235" t="s">
        <v>611</v>
      </c>
      <c r="C235" t="s">
        <v>640</v>
      </c>
      <c r="D235">
        <v>9</v>
      </c>
    </row>
    <row r="236" spans="1:4">
      <c r="A236">
        <v>4225</v>
      </c>
      <c r="B236" t="s">
        <v>217</v>
      </c>
      <c r="C236" t="s">
        <v>640</v>
      </c>
      <c r="D236">
        <v>9</v>
      </c>
    </row>
    <row r="237" spans="1:4">
      <c r="A237">
        <v>4226</v>
      </c>
      <c r="B237" t="s">
        <v>218</v>
      </c>
      <c r="C237" t="s">
        <v>640</v>
      </c>
      <c r="D237">
        <v>9</v>
      </c>
    </row>
    <row r="238" spans="1:4">
      <c r="A238">
        <v>4227</v>
      </c>
      <c r="B238" t="s">
        <v>219</v>
      </c>
      <c r="C238" t="s">
        <v>640</v>
      </c>
      <c r="D238">
        <v>9</v>
      </c>
    </row>
    <row r="239" spans="1:4">
      <c r="A239">
        <v>4228</v>
      </c>
      <c r="B239" t="s">
        <v>220</v>
      </c>
      <c r="C239" t="s">
        <v>640</v>
      </c>
      <c r="D239">
        <v>9</v>
      </c>
    </row>
    <row r="240" spans="1:4">
      <c r="A240">
        <v>4601</v>
      </c>
      <c r="B240" t="s">
        <v>244</v>
      </c>
      <c r="C240" t="s">
        <v>641</v>
      </c>
      <c r="D240">
        <v>14</v>
      </c>
    </row>
    <row r="241" spans="1:4">
      <c r="A241">
        <v>4602</v>
      </c>
      <c r="B241" t="s">
        <v>642</v>
      </c>
      <c r="C241" t="s">
        <v>641</v>
      </c>
      <c r="D241">
        <v>14</v>
      </c>
    </row>
    <row r="242" spans="1:4">
      <c r="A242">
        <v>4611</v>
      </c>
      <c r="B242" t="s">
        <v>245</v>
      </c>
      <c r="C242" t="s">
        <v>641</v>
      </c>
      <c r="D242">
        <v>14</v>
      </c>
    </row>
    <row r="243" spans="1:4">
      <c r="A243">
        <v>4612</v>
      </c>
      <c r="B243" t="s">
        <v>246</v>
      </c>
      <c r="C243" t="s">
        <v>641</v>
      </c>
      <c r="D243">
        <v>14</v>
      </c>
    </row>
    <row r="244" spans="1:4">
      <c r="A244">
        <v>4613</v>
      </c>
      <c r="B244" t="s">
        <v>247</v>
      </c>
      <c r="C244" t="s">
        <v>641</v>
      </c>
      <c r="D244">
        <v>14</v>
      </c>
    </row>
    <row r="245" spans="1:4">
      <c r="A245">
        <v>4614</v>
      </c>
      <c r="B245" t="s">
        <v>248</v>
      </c>
      <c r="C245" t="s">
        <v>641</v>
      </c>
      <c r="D245">
        <v>14</v>
      </c>
    </row>
    <row r="246" spans="1:4">
      <c r="A246">
        <v>4615</v>
      </c>
      <c r="B246" t="s">
        <v>249</v>
      </c>
      <c r="C246" t="s">
        <v>641</v>
      </c>
      <c r="D246">
        <v>14</v>
      </c>
    </row>
    <row r="247" spans="1:4">
      <c r="A247">
        <v>4616</v>
      </c>
      <c r="B247" t="s">
        <v>250</v>
      </c>
      <c r="C247" t="s">
        <v>641</v>
      </c>
      <c r="D247">
        <v>14</v>
      </c>
    </row>
    <row r="248" spans="1:4">
      <c r="A248">
        <v>4617</v>
      </c>
      <c r="B248" t="s">
        <v>251</v>
      </c>
      <c r="C248" t="s">
        <v>641</v>
      </c>
      <c r="D248">
        <v>14</v>
      </c>
    </row>
    <row r="249" spans="1:4">
      <c r="A249">
        <v>4618</v>
      </c>
      <c r="B249" t="s">
        <v>254</v>
      </c>
      <c r="C249" t="s">
        <v>641</v>
      </c>
      <c r="D249">
        <v>14</v>
      </c>
    </row>
    <row r="250" spans="1:4">
      <c r="A250">
        <v>4619</v>
      </c>
      <c r="B250" t="s">
        <v>614</v>
      </c>
      <c r="C250" t="s">
        <v>641</v>
      </c>
      <c r="D250">
        <v>14</v>
      </c>
    </row>
    <row r="251" spans="1:4">
      <c r="A251">
        <v>4620</v>
      </c>
      <c r="B251" t="s">
        <v>255</v>
      </c>
      <c r="C251" t="s">
        <v>641</v>
      </c>
      <c r="D251">
        <v>14</v>
      </c>
    </row>
    <row r="252" spans="1:4">
      <c r="A252">
        <v>4621</v>
      </c>
      <c r="B252" t="s">
        <v>257</v>
      </c>
      <c r="C252" t="s">
        <v>641</v>
      </c>
      <c r="D252">
        <v>14</v>
      </c>
    </row>
    <row r="253" spans="1:4">
      <c r="A253">
        <v>4622</v>
      </c>
      <c r="B253" t="s">
        <v>258</v>
      </c>
      <c r="C253" t="s">
        <v>641</v>
      </c>
      <c r="D253">
        <v>14</v>
      </c>
    </row>
    <row r="254" spans="1:4">
      <c r="A254">
        <v>4623</v>
      </c>
      <c r="B254" t="s">
        <v>260</v>
      </c>
      <c r="C254" t="s">
        <v>641</v>
      </c>
      <c r="D254">
        <v>14</v>
      </c>
    </row>
    <row r="255" spans="1:4">
      <c r="A255">
        <v>4624</v>
      </c>
      <c r="B255" t="s">
        <v>643</v>
      </c>
      <c r="C255" t="s">
        <v>641</v>
      </c>
      <c r="D255">
        <v>14</v>
      </c>
    </row>
    <row r="256" spans="1:4">
      <c r="A256">
        <v>4625</v>
      </c>
      <c r="B256" t="s">
        <v>261</v>
      </c>
      <c r="C256" t="s">
        <v>641</v>
      </c>
      <c r="D256">
        <v>14</v>
      </c>
    </row>
    <row r="257" spans="1:4">
      <c r="A257">
        <v>4626</v>
      </c>
      <c r="B257" t="s">
        <v>269</v>
      </c>
      <c r="C257" t="s">
        <v>641</v>
      </c>
      <c r="D257">
        <v>14</v>
      </c>
    </row>
    <row r="258" spans="1:4">
      <c r="A258">
        <v>4627</v>
      </c>
      <c r="B258" t="s">
        <v>264</v>
      </c>
      <c r="C258" t="s">
        <v>641</v>
      </c>
      <c r="D258">
        <v>14</v>
      </c>
    </row>
    <row r="259" spans="1:4">
      <c r="A259">
        <v>4628</v>
      </c>
      <c r="B259" t="s">
        <v>265</v>
      </c>
      <c r="C259" t="s">
        <v>641</v>
      </c>
      <c r="D259">
        <v>14</v>
      </c>
    </row>
    <row r="260" spans="1:4">
      <c r="A260">
        <v>4629</v>
      </c>
      <c r="B260" t="s">
        <v>266</v>
      </c>
      <c r="C260" t="s">
        <v>641</v>
      </c>
      <c r="D260">
        <v>14</v>
      </c>
    </row>
    <row r="261" spans="1:4">
      <c r="A261">
        <v>4630</v>
      </c>
      <c r="B261" t="s">
        <v>267</v>
      </c>
      <c r="C261" t="s">
        <v>641</v>
      </c>
      <c r="D261">
        <v>14</v>
      </c>
    </row>
    <row r="262" spans="1:4">
      <c r="A262">
        <v>4631</v>
      </c>
      <c r="B262" t="s">
        <v>644</v>
      </c>
      <c r="C262" t="s">
        <v>641</v>
      </c>
      <c r="D262">
        <v>14</v>
      </c>
    </row>
    <row r="263" spans="1:4">
      <c r="A263">
        <v>4632</v>
      </c>
      <c r="B263" t="s">
        <v>615</v>
      </c>
      <c r="C263" t="s">
        <v>641</v>
      </c>
      <c r="D263">
        <v>14</v>
      </c>
    </row>
    <row r="264" spans="1:4">
      <c r="A264">
        <v>4633</v>
      </c>
      <c r="B264" t="s">
        <v>272</v>
      </c>
      <c r="C264" t="s">
        <v>641</v>
      </c>
      <c r="D264">
        <v>14</v>
      </c>
    </row>
    <row r="265" spans="1:4">
      <c r="A265">
        <v>4634</v>
      </c>
      <c r="B265" t="s">
        <v>273</v>
      </c>
      <c r="C265" t="s">
        <v>641</v>
      </c>
      <c r="D265">
        <v>14</v>
      </c>
    </row>
    <row r="266" spans="1:4">
      <c r="A266">
        <v>4635</v>
      </c>
      <c r="B266" t="s">
        <v>275</v>
      </c>
      <c r="C266" t="s">
        <v>641</v>
      </c>
      <c r="D266">
        <v>14</v>
      </c>
    </row>
    <row r="267" spans="1:4">
      <c r="A267">
        <v>4636</v>
      </c>
      <c r="B267" t="s">
        <v>276</v>
      </c>
      <c r="C267" t="s">
        <v>641</v>
      </c>
      <c r="D267">
        <v>14</v>
      </c>
    </row>
    <row r="268" spans="1:4">
      <c r="A268">
        <v>4637</v>
      </c>
      <c r="B268" t="s">
        <v>277</v>
      </c>
      <c r="C268" t="s">
        <v>641</v>
      </c>
      <c r="D268">
        <v>14</v>
      </c>
    </row>
    <row r="269" spans="1:4">
      <c r="A269">
        <v>4638</v>
      </c>
      <c r="B269" t="s">
        <v>278</v>
      </c>
      <c r="C269" t="s">
        <v>641</v>
      </c>
      <c r="D269">
        <v>14</v>
      </c>
    </row>
    <row r="270" spans="1:4">
      <c r="A270">
        <v>4639</v>
      </c>
      <c r="B270" t="s">
        <v>279</v>
      </c>
      <c r="C270" t="s">
        <v>641</v>
      </c>
      <c r="D270">
        <v>14</v>
      </c>
    </row>
    <row r="271" spans="1:4">
      <c r="A271">
        <v>4640</v>
      </c>
      <c r="B271" t="s">
        <v>282</v>
      </c>
      <c r="C271" t="s">
        <v>641</v>
      </c>
      <c r="D271">
        <v>14</v>
      </c>
    </row>
    <row r="272" spans="1:4">
      <c r="A272">
        <v>4641</v>
      </c>
      <c r="B272" t="s">
        <v>283</v>
      </c>
      <c r="C272" t="s">
        <v>641</v>
      </c>
      <c r="D272">
        <v>14</v>
      </c>
    </row>
    <row r="273" spans="1:4">
      <c r="A273">
        <v>4642</v>
      </c>
      <c r="B273" t="s">
        <v>284</v>
      </c>
      <c r="C273" t="s">
        <v>641</v>
      </c>
      <c r="D273">
        <v>14</v>
      </c>
    </row>
    <row r="274" spans="1:4">
      <c r="A274">
        <v>4643</v>
      </c>
      <c r="B274" t="s">
        <v>285</v>
      </c>
      <c r="C274" t="s">
        <v>641</v>
      </c>
      <c r="D274">
        <v>14</v>
      </c>
    </row>
    <row r="275" spans="1:4">
      <c r="A275">
        <v>4644</v>
      </c>
      <c r="B275" t="s">
        <v>286</v>
      </c>
      <c r="C275" t="s">
        <v>641</v>
      </c>
      <c r="D275">
        <v>14</v>
      </c>
    </row>
    <row r="276" spans="1:4">
      <c r="A276">
        <v>4645</v>
      </c>
      <c r="B276" t="s">
        <v>287</v>
      </c>
      <c r="C276" t="s">
        <v>641</v>
      </c>
      <c r="D276">
        <v>14</v>
      </c>
    </row>
    <row r="277" spans="1:4">
      <c r="A277">
        <v>4646</v>
      </c>
      <c r="B277" t="s">
        <v>288</v>
      </c>
      <c r="C277" t="s">
        <v>641</v>
      </c>
      <c r="D277">
        <v>14</v>
      </c>
    </row>
    <row r="278" spans="1:4">
      <c r="A278">
        <v>4647</v>
      </c>
      <c r="B278" t="s">
        <v>645</v>
      </c>
      <c r="C278" t="s">
        <v>641</v>
      </c>
      <c r="D278">
        <v>14</v>
      </c>
    </row>
    <row r="279" spans="1:4">
      <c r="A279">
        <v>4648</v>
      </c>
      <c r="B279" t="s">
        <v>292</v>
      </c>
      <c r="C279" t="s">
        <v>641</v>
      </c>
      <c r="D279">
        <v>14</v>
      </c>
    </row>
    <row r="280" spans="1:4">
      <c r="A280">
        <v>4649</v>
      </c>
      <c r="B280" t="s">
        <v>646</v>
      </c>
      <c r="C280" t="s">
        <v>641</v>
      </c>
      <c r="D280">
        <v>14</v>
      </c>
    </row>
    <row r="281" spans="1:4">
      <c r="A281">
        <v>4650</v>
      </c>
      <c r="B281" t="s">
        <v>297</v>
      </c>
      <c r="C281" t="s">
        <v>641</v>
      </c>
      <c r="D281">
        <v>14</v>
      </c>
    </row>
    <row r="282" spans="1:4">
      <c r="A282">
        <v>4651</v>
      </c>
      <c r="B282" t="s">
        <v>647</v>
      </c>
      <c r="C282" t="s">
        <v>641</v>
      </c>
      <c r="D282">
        <v>14</v>
      </c>
    </row>
    <row r="283" spans="1:4">
      <c r="A283">
        <v>5001</v>
      </c>
      <c r="B283" t="s">
        <v>334</v>
      </c>
      <c r="C283" t="s">
        <v>582</v>
      </c>
      <c r="D283">
        <v>16</v>
      </c>
    </row>
    <row r="284" spans="1:4">
      <c r="A284">
        <v>5006</v>
      </c>
      <c r="B284" t="s">
        <v>353</v>
      </c>
      <c r="C284" t="s">
        <v>582</v>
      </c>
      <c r="D284">
        <v>16</v>
      </c>
    </row>
    <row r="285" spans="1:4">
      <c r="A285">
        <v>5007</v>
      </c>
      <c r="B285" t="s">
        <v>354</v>
      </c>
      <c r="C285" t="s">
        <v>582</v>
      </c>
      <c r="D285">
        <v>16</v>
      </c>
    </row>
    <row r="286" spans="1:4">
      <c r="A286">
        <v>5014</v>
      </c>
      <c r="B286" t="s">
        <v>337</v>
      </c>
      <c r="C286" t="s">
        <v>582</v>
      </c>
      <c r="D286">
        <v>16</v>
      </c>
    </row>
    <row r="287" spans="1:4">
      <c r="A287">
        <v>5020</v>
      </c>
      <c r="B287" t="s">
        <v>496</v>
      </c>
      <c r="C287" t="s">
        <v>582</v>
      </c>
      <c r="D287">
        <v>16</v>
      </c>
    </row>
    <row r="288" spans="1:4">
      <c r="A288">
        <v>5021</v>
      </c>
      <c r="B288" t="s">
        <v>54</v>
      </c>
      <c r="C288" t="s">
        <v>582</v>
      </c>
      <c r="D288">
        <v>16</v>
      </c>
    </row>
    <row r="289" spans="1:4">
      <c r="A289">
        <v>5022</v>
      </c>
      <c r="B289" t="s">
        <v>343</v>
      </c>
      <c r="C289" t="s">
        <v>582</v>
      </c>
      <c r="D289">
        <v>16</v>
      </c>
    </row>
    <row r="290" spans="1:4">
      <c r="A290">
        <v>5025</v>
      </c>
      <c r="B290" t="s">
        <v>36</v>
      </c>
      <c r="C290" t="s">
        <v>582</v>
      </c>
      <c r="D290">
        <v>16</v>
      </c>
    </row>
    <row r="291" spans="1:4">
      <c r="A291">
        <v>5026</v>
      </c>
      <c r="B291" t="s">
        <v>346</v>
      </c>
      <c r="C291" t="s">
        <v>582</v>
      </c>
      <c r="D291">
        <v>16</v>
      </c>
    </row>
    <row r="292" spans="1:4">
      <c r="A292">
        <v>5027</v>
      </c>
      <c r="B292" t="s">
        <v>347</v>
      </c>
      <c r="C292" t="s">
        <v>582</v>
      </c>
      <c r="D292">
        <v>16</v>
      </c>
    </row>
    <row r="293" spans="1:4">
      <c r="A293">
        <v>5028</v>
      </c>
      <c r="B293" t="s">
        <v>348</v>
      </c>
      <c r="C293" t="s">
        <v>582</v>
      </c>
      <c r="D293">
        <v>16</v>
      </c>
    </row>
    <row r="294" spans="1:4">
      <c r="A294">
        <v>5029</v>
      </c>
      <c r="B294" t="s">
        <v>349</v>
      </c>
      <c r="C294" t="s">
        <v>582</v>
      </c>
      <c r="D294">
        <v>16</v>
      </c>
    </row>
    <row r="295" spans="1:4">
      <c r="A295">
        <v>5031</v>
      </c>
      <c r="B295" t="s">
        <v>60</v>
      </c>
      <c r="C295" t="s">
        <v>582</v>
      </c>
      <c r="D295">
        <v>16</v>
      </c>
    </row>
    <row r="296" spans="1:4">
      <c r="A296">
        <v>5032</v>
      </c>
      <c r="B296" t="s">
        <v>351</v>
      </c>
      <c r="C296" t="s">
        <v>582</v>
      </c>
      <c r="D296">
        <v>16</v>
      </c>
    </row>
    <row r="297" spans="1:4">
      <c r="A297">
        <v>5033</v>
      </c>
      <c r="B297" t="s">
        <v>352</v>
      </c>
      <c r="C297" t="s">
        <v>582</v>
      </c>
      <c r="D297">
        <v>16</v>
      </c>
    </row>
    <row r="298" spans="1:4">
      <c r="A298">
        <v>5034</v>
      </c>
      <c r="B298" t="s">
        <v>355</v>
      </c>
      <c r="C298" t="s">
        <v>582</v>
      </c>
      <c r="D298">
        <v>16</v>
      </c>
    </row>
    <row r="299" spans="1:4">
      <c r="A299">
        <v>5035</v>
      </c>
      <c r="B299" t="s">
        <v>356</v>
      </c>
      <c r="C299" t="s">
        <v>582</v>
      </c>
      <c r="D299">
        <v>16</v>
      </c>
    </row>
    <row r="300" spans="1:4">
      <c r="A300">
        <v>5036</v>
      </c>
      <c r="B300" t="s">
        <v>357</v>
      </c>
      <c r="C300" t="s">
        <v>582</v>
      </c>
      <c r="D300">
        <v>16</v>
      </c>
    </row>
    <row r="301" spans="1:4">
      <c r="A301">
        <v>5037</v>
      </c>
      <c r="B301" t="s">
        <v>358</v>
      </c>
      <c r="C301" t="s">
        <v>582</v>
      </c>
      <c r="D301">
        <v>16</v>
      </c>
    </row>
    <row r="302" spans="1:4">
      <c r="A302">
        <v>5038</v>
      </c>
      <c r="B302" t="s">
        <v>359</v>
      </c>
      <c r="C302" t="s">
        <v>582</v>
      </c>
      <c r="D302">
        <v>16</v>
      </c>
    </row>
    <row r="303" spans="1:4">
      <c r="A303">
        <v>5041</v>
      </c>
      <c r="B303" t="s">
        <v>362</v>
      </c>
      <c r="C303" t="s">
        <v>582</v>
      </c>
      <c r="D303">
        <v>16</v>
      </c>
    </row>
    <row r="304" spans="1:4">
      <c r="A304">
        <v>5042</v>
      </c>
      <c r="B304" t="s">
        <v>363</v>
      </c>
      <c r="C304" t="s">
        <v>582</v>
      </c>
      <c r="D304">
        <v>16</v>
      </c>
    </row>
    <row r="305" spans="1:4">
      <c r="A305">
        <v>5043</v>
      </c>
      <c r="B305" t="s">
        <v>364</v>
      </c>
      <c r="C305" t="s">
        <v>582</v>
      </c>
      <c r="D305">
        <v>16</v>
      </c>
    </row>
    <row r="306" spans="1:4">
      <c r="A306">
        <v>5044</v>
      </c>
      <c r="B306" t="s">
        <v>365</v>
      </c>
      <c r="C306" t="s">
        <v>582</v>
      </c>
      <c r="D306">
        <v>16</v>
      </c>
    </row>
    <row r="307" spans="1:4">
      <c r="A307">
        <v>5045</v>
      </c>
      <c r="B307" t="s">
        <v>366</v>
      </c>
      <c r="C307" t="s">
        <v>582</v>
      </c>
      <c r="D307">
        <v>16</v>
      </c>
    </row>
    <row r="308" spans="1:4">
      <c r="A308">
        <v>5046</v>
      </c>
      <c r="B308" t="s">
        <v>367</v>
      </c>
      <c r="C308" t="s">
        <v>582</v>
      </c>
      <c r="D308">
        <v>16</v>
      </c>
    </row>
    <row r="309" spans="1:4">
      <c r="A309">
        <v>5047</v>
      </c>
      <c r="B309" t="s">
        <v>368</v>
      </c>
      <c r="C309" t="s">
        <v>582</v>
      </c>
      <c r="D309">
        <v>16</v>
      </c>
    </row>
    <row r="310" spans="1:4">
      <c r="A310">
        <v>5049</v>
      </c>
      <c r="B310" t="s">
        <v>370</v>
      </c>
      <c r="C310" t="s">
        <v>582</v>
      </c>
      <c r="D310">
        <v>16</v>
      </c>
    </row>
    <row r="311" spans="1:4">
      <c r="A311">
        <v>5052</v>
      </c>
      <c r="B311" t="s">
        <v>373</v>
      </c>
      <c r="C311" t="s">
        <v>582</v>
      </c>
      <c r="D311">
        <v>16</v>
      </c>
    </row>
    <row r="312" spans="1:4">
      <c r="A312">
        <v>5053</v>
      </c>
      <c r="B312" t="s">
        <v>361</v>
      </c>
      <c r="C312" t="s">
        <v>582</v>
      </c>
      <c r="D312">
        <v>16</v>
      </c>
    </row>
    <row r="313" spans="1:4">
      <c r="A313">
        <v>5054</v>
      </c>
      <c r="B313" t="s">
        <v>583</v>
      </c>
      <c r="C313" t="s">
        <v>582</v>
      </c>
      <c r="D313">
        <v>16</v>
      </c>
    </row>
    <row r="314" spans="1:4">
      <c r="A314">
        <v>5055</v>
      </c>
      <c r="B314" t="s">
        <v>648</v>
      </c>
      <c r="C314" t="s">
        <v>582</v>
      </c>
      <c r="D314">
        <v>16</v>
      </c>
    </row>
    <row r="315" spans="1:4">
      <c r="A315">
        <v>5056</v>
      </c>
      <c r="B315" t="s">
        <v>336</v>
      </c>
      <c r="C315" t="s">
        <v>582</v>
      </c>
      <c r="D315">
        <v>16</v>
      </c>
    </row>
    <row r="316" spans="1:4">
      <c r="A316">
        <v>5057</v>
      </c>
      <c r="B316" t="s">
        <v>338</v>
      </c>
      <c r="C316" t="s">
        <v>582</v>
      </c>
      <c r="D316">
        <v>16</v>
      </c>
    </row>
    <row r="317" spans="1:4">
      <c r="A317">
        <v>5058</v>
      </c>
      <c r="B317" t="s">
        <v>341</v>
      </c>
      <c r="C317" t="s">
        <v>582</v>
      </c>
      <c r="D317">
        <v>16</v>
      </c>
    </row>
    <row r="318" spans="1:4">
      <c r="A318">
        <v>5059</v>
      </c>
      <c r="B318" t="s">
        <v>649</v>
      </c>
      <c r="C318" t="s">
        <v>582</v>
      </c>
      <c r="D318">
        <v>16</v>
      </c>
    </row>
    <row r="319" spans="1:4">
      <c r="A319">
        <v>5060</v>
      </c>
      <c r="B319" t="s">
        <v>650</v>
      </c>
      <c r="C319" t="s">
        <v>582</v>
      </c>
      <c r="D319">
        <v>16</v>
      </c>
    </row>
    <row r="320" spans="1:4">
      <c r="A320">
        <v>5061</v>
      </c>
      <c r="B320" t="s">
        <v>330</v>
      </c>
      <c r="C320" t="s">
        <v>582</v>
      </c>
      <c r="D320">
        <v>16</v>
      </c>
    </row>
    <row r="321" spans="1:4">
      <c r="A321">
        <v>5401</v>
      </c>
      <c r="B321" t="s">
        <v>411</v>
      </c>
      <c r="C321" t="s">
        <v>651</v>
      </c>
      <c r="D321">
        <v>54</v>
      </c>
    </row>
    <row r="322" spans="1:4">
      <c r="A322">
        <v>5402</v>
      </c>
      <c r="B322" t="s">
        <v>410</v>
      </c>
      <c r="C322" t="s">
        <v>651</v>
      </c>
      <c r="D322">
        <v>54</v>
      </c>
    </row>
    <row r="323" spans="1:4">
      <c r="A323">
        <v>5403</v>
      </c>
      <c r="B323" t="s">
        <v>434</v>
      </c>
      <c r="C323" t="s">
        <v>651</v>
      </c>
      <c r="D323">
        <v>54</v>
      </c>
    </row>
    <row r="324" spans="1:4">
      <c r="A324">
        <v>5404</v>
      </c>
      <c r="B324" t="s">
        <v>431</v>
      </c>
      <c r="C324" t="s">
        <v>651</v>
      </c>
      <c r="D324">
        <v>54</v>
      </c>
    </row>
    <row r="325" spans="1:4">
      <c r="A325">
        <v>5405</v>
      </c>
      <c r="B325" t="s">
        <v>432</v>
      </c>
      <c r="C325" t="s">
        <v>651</v>
      </c>
      <c r="D325">
        <v>54</v>
      </c>
    </row>
    <row r="326" spans="1:4">
      <c r="A326">
        <v>5406</v>
      </c>
      <c r="B326" t="s">
        <v>433</v>
      </c>
      <c r="C326" t="s">
        <v>651</v>
      </c>
      <c r="D326">
        <v>54</v>
      </c>
    </row>
    <row r="327" spans="1:4">
      <c r="A327">
        <v>5411</v>
      </c>
      <c r="B327" t="s">
        <v>412</v>
      </c>
      <c r="C327" t="s">
        <v>651</v>
      </c>
      <c r="D327">
        <v>54</v>
      </c>
    </row>
    <row r="328" spans="1:4">
      <c r="A328">
        <v>5412</v>
      </c>
      <c r="B328" t="s">
        <v>622</v>
      </c>
      <c r="C328" t="s">
        <v>651</v>
      </c>
      <c r="D328">
        <v>54</v>
      </c>
    </row>
    <row r="329" spans="1:4">
      <c r="A329">
        <v>5413</v>
      </c>
      <c r="B329" t="s">
        <v>414</v>
      </c>
      <c r="C329" t="s">
        <v>651</v>
      </c>
      <c r="D329">
        <v>54</v>
      </c>
    </row>
    <row r="330" spans="1:4">
      <c r="A330">
        <v>5414</v>
      </c>
      <c r="B330" t="s">
        <v>415</v>
      </c>
      <c r="C330" t="s">
        <v>651</v>
      </c>
      <c r="D330">
        <v>54</v>
      </c>
    </row>
    <row r="331" spans="1:4">
      <c r="A331">
        <v>5415</v>
      </c>
      <c r="B331" t="s">
        <v>416</v>
      </c>
      <c r="C331" t="s">
        <v>651</v>
      </c>
      <c r="D331">
        <v>54</v>
      </c>
    </row>
    <row r="332" spans="1:4">
      <c r="A332">
        <v>5416</v>
      </c>
      <c r="B332" t="s">
        <v>417</v>
      </c>
      <c r="C332" t="s">
        <v>651</v>
      </c>
      <c r="D332">
        <v>54</v>
      </c>
    </row>
    <row r="333" spans="1:4">
      <c r="A333">
        <v>5417</v>
      </c>
      <c r="B333" t="s">
        <v>418</v>
      </c>
      <c r="C333" t="s">
        <v>651</v>
      </c>
      <c r="D333">
        <v>54</v>
      </c>
    </row>
    <row r="334" spans="1:4">
      <c r="A334">
        <v>5418</v>
      </c>
      <c r="B334" t="s">
        <v>37</v>
      </c>
      <c r="C334" t="s">
        <v>651</v>
      </c>
      <c r="D334">
        <v>54</v>
      </c>
    </row>
    <row r="335" spans="1:4">
      <c r="A335">
        <v>5419</v>
      </c>
      <c r="B335" t="s">
        <v>419</v>
      </c>
      <c r="C335" t="s">
        <v>651</v>
      </c>
      <c r="D335">
        <v>54</v>
      </c>
    </row>
    <row r="336" spans="1:4">
      <c r="A336">
        <v>5420</v>
      </c>
      <c r="B336" t="s">
        <v>420</v>
      </c>
      <c r="C336" t="s">
        <v>651</v>
      </c>
      <c r="D336">
        <v>54</v>
      </c>
    </row>
    <row r="337" spans="1:4">
      <c r="A337">
        <v>5421</v>
      </c>
      <c r="B337" t="s">
        <v>652</v>
      </c>
      <c r="C337" t="s">
        <v>651</v>
      </c>
      <c r="D337">
        <v>54</v>
      </c>
    </row>
    <row r="338" spans="1:4">
      <c r="A338">
        <v>5422</v>
      </c>
      <c r="B338" t="s">
        <v>423</v>
      </c>
      <c r="C338" t="s">
        <v>651</v>
      </c>
      <c r="D338">
        <v>54</v>
      </c>
    </row>
    <row r="339" spans="1:4">
      <c r="A339">
        <v>5423</v>
      </c>
      <c r="B339" t="s">
        <v>424</v>
      </c>
      <c r="C339" t="s">
        <v>651</v>
      </c>
      <c r="D339">
        <v>54</v>
      </c>
    </row>
    <row r="340" spans="1:4">
      <c r="A340">
        <v>5424</v>
      </c>
      <c r="B340" t="s">
        <v>425</v>
      </c>
      <c r="C340" t="s">
        <v>651</v>
      </c>
      <c r="D340">
        <v>54</v>
      </c>
    </row>
    <row r="341" spans="1:4">
      <c r="A341">
        <v>5425</v>
      </c>
      <c r="B341" t="s">
        <v>426</v>
      </c>
      <c r="C341" t="s">
        <v>651</v>
      </c>
      <c r="D341">
        <v>54</v>
      </c>
    </row>
    <row r="342" spans="1:4">
      <c r="A342">
        <v>5426</v>
      </c>
      <c r="B342" t="s">
        <v>427</v>
      </c>
      <c r="C342" t="s">
        <v>651</v>
      </c>
      <c r="D342">
        <v>54</v>
      </c>
    </row>
    <row r="343" spans="1:4">
      <c r="A343">
        <v>5427</v>
      </c>
      <c r="B343" t="s">
        <v>428</v>
      </c>
      <c r="C343" t="s">
        <v>651</v>
      </c>
      <c r="D343">
        <v>54</v>
      </c>
    </row>
    <row r="344" spans="1:4">
      <c r="A344">
        <v>5428</v>
      </c>
      <c r="B344" t="s">
        <v>429</v>
      </c>
      <c r="C344" t="s">
        <v>651</v>
      </c>
      <c r="D344">
        <v>54</v>
      </c>
    </row>
    <row r="345" spans="1:4">
      <c r="A345">
        <v>5429</v>
      </c>
      <c r="B345" t="s">
        <v>430</v>
      </c>
      <c r="C345" t="s">
        <v>651</v>
      </c>
      <c r="D345">
        <v>54</v>
      </c>
    </row>
    <row r="346" spans="1:4">
      <c r="A346">
        <v>5430</v>
      </c>
      <c r="B346" t="s">
        <v>446</v>
      </c>
      <c r="C346" t="s">
        <v>651</v>
      </c>
      <c r="D346">
        <v>54</v>
      </c>
    </row>
    <row r="347" spans="1:4">
      <c r="A347">
        <v>5432</v>
      </c>
      <c r="B347" t="s">
        <v>491</v>
      </c>
      <c r="C347" t="s">
        <v>651</v>
      </c>
      <c r="D347">
        <v>54</v>
      </c>
    </row>
    <row r="348" spans="1:4">
      <c r="A348">
        <v>5433</v>
      </c>
      <c r="B348" t="s">
        <v>435</v>
      </c>
      <c r="C348" t="s">
        <v>651</v>
      </c>
      <c r="D348">
        <v>54</v>
      </c>
    </row>
    <row r="349" spans="1:4">
      <c r="A349">
        <v>5434</v>
      </c>
      <c r="B349" t="s">
        <v>493</v>
      </c>
      <c r="C349" t="s">
        <v>651</v>
      </c>
      <c r="D349">
        <v>54</v>
      </c>
    </row>
    <row r="350" spans="1:4">
      <c r="A350">
        <v>5435</v>
      </c>
      <c r="B350" t="s">
        <v>494</v>
      </c>
      <c r="C350" t="s">
        <v>651</v>
      </c>
      <c r="D350">
        <v>54</v>
      </c>
    </row>
    <row r="351" spans="1:4">
      <c r="A351">
        <v>5436</v>
      </c>
      <c r="B351" t="s">
        <v>437</v>
      </c>
      <c r="C351" t="s">
        <v>651</v>
      </c>
      <c r="D351">
        <v>54</v>
      </c>
    </row>
    <row r="352" spans="1:4">
      <c r="A352">
        <v>5437</v>
      </c>
      <c r="B352" t="s">
        <v>55</v>
      </c>
      <c r="C352" t="s">
        <v>651</v>
      </c>
      <c r="D352">
        <v>54</v>
      </c>
    </row>
    <row r="353" spans="1:4">
      <c r="A353">
        <v>5438</v>
      </c>
      <c r="B353" t="s">
        <v>438</v>
      </c>
      <c r="C353" t="s">
        <v>651</v>
      </c>
      <c r="D353">
        <v>54</v>
      </c>
    </row>
    <row r="354" spans="1:4">
      <c r="A354">
        <v>5439</v>
      </c>
      <c r="B354" t="s">
        <v>448</v>
      </c>
      <c r="C354" t="s">
        <v>651</v>
      </c>
      <c r="D354">
        <v>54</v>
      </c>
    </row>
    <row r="355" spans="1:4">
      <c r="A355">
        <v>5440</v>
      </c>
      <c r="B355" t="s">
        <v>439</v>
      </c>
      <c r="C355" t="s">
        <v>651</v>
      </c>
      <c r="D355">
        <v>54</v>
      </c>
    </row>
    <row r="356" spans="1:4">
      <c r="A356">
        <v>5441</v>
      </c>
      <c r="B356" t="s">
        <v>440</v>
      </c>
      <c r="C356" t="s">
        <v>651</v>
      </c>
      <c r="D356">
        <v>54</v>
      </c>
    </row>
    <row r="357" spans="1:4">
      <c r="A357">
        <v>5442</v>
      </c>
      <c r="B357" t="s">
        <v>441</v>
      </c>
      <c r="C357" t="s">
        <v>651</v>
      </c>
      <c r="D357">
        <v>54</v>
      </c>
    </row>
    <row r="358" spans="1:4">
      <c r="A358">
        <v>5443</v>
      </c>
      <c r="B358" t="s">
        <v>492</v>
      </c>
      <c r="C358" t="s">
        <v>651</v>
      </c>
      <c r="D358">
        <v>54</v>
      </c>
    </row>
    <row r="359" spans="1:4">
      <c r="A359">
        <v>5444</v>
      </c>
      <c r="B359" t="s">
        <v>624</v>
      </c>
      <c r="C359" t="s">
        <v>651</v>
      </c>
      <c r="D359">
        <v>54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7370E-62CE-4AB3-A7CF-B517DD76A77F}">
  <dimension ref="A2:Y149"/>
  <sheetViews>
    <sheetView zoomScale="95" zoomScaleNormal="95" workbookViewId="0">
      <selection activeCell="P18" sqref="P18"/>
    </sheetView>
  </sheetViews>
  <sheetFormatPr baseColWidth="10" defaultRowHeight="15"/>
  <cols>
    <col min="15" max="15" width="8.26953125" customWidth="1"/>
    <col min="16" max="16" width="8.6328125" customWidth="1"/>
    <col min="22" max="22" width="10.08984375" customWidth="1"/>
    <col min="23" max="23" width="10.6328125" customWidth="1"/>
    <col min="24" max="24" width="8.54296875" customWidth="1"/>
    <col min="25" max="25" width="9.36328125" customWidth="1"/>
    <col min="26" max="26" width="9" customWidth="1"/>
    <col min="27" max="27" width="8.90625" customWidth="1"/>
    <col min="28" max="28" width="9.08984375" customWidth="1"/>
    <col min="29" max="29" width="8.453125" customWidth="1"/>
    <col min="30" max="30" width="9.08984375" customWidth="1"/>
    <col min="31" max="31" width="10" customWidth="1"/>
    <col min="32" max="32" width="10.54296875" customWidth="1"/>
    <col min="33" max="33" width="8.08984375" customWidth="1"/>
    <col min="34" max="34" width="8.36328125" customWidth="1"/>
    <col min="35" max="35" width="7.54296875" customWidth="1"/>
    <col min="36" max="36" width="8.08984375" customWidth="1"/>
    <col min="37" max="37" width="11.08984375" customWidth="1"/>
  </cols>
  <sheetData>
    <row r="2" spans="1:25" ht="21">
      <c r="A2" s="56" t="s">
        <v>586</v>
      </c>
      <c r="V2" s="4"/>
      <c r="W2" s="4"/>
      <c r="X2" s="4"/>
      <c r="Y2" s="4"/>
    </row>
    <row r="3" spans="1:25">
      <c r="V3" s="4"/>
      <c r="W3" s="4"/>
      <c r="X3" s="4"/>
    </row>
    <row r="4" spans="1:25">
      <c r="V4" s="4"/>
      <c r="W4" s="21"/>
      <c r="X4" s="4"/>
      <c r="Y4" s="21"/>
    </row>
    <row r="5" spans="1:25">
      <c r="V5" s="4"/>
      <c r="W5" s="4"/>
      <c r="X5" s="4"/>
      <c r="Y5" s="4"/>
    </row>
    <row r="6" spans="1:25">
      <c r="V6" s="4"/>
      <c r="W6" s="4"/>
      <c r="X6" s="4"/>
      <c r="Y6" s="4"/>
    </row>
    <row r="7" spans="1:25">
      <c r="V7" s="22"/>
      <c r="W7" s="23"/>
      <c r="X7" s="24"/>
      <c r="Y7" s="24"/>
    </row>
    <row r="8" spans="1:25">
      <c r="V8" s="22"/>
      <c r="W8" s="23"/>
      <c r="X8" s="24"/>
      <c r="Y8" s="24"/>
    </row>
    <row r="9" spans="1:25">
      <c r="V9" s="22"/>
      <c r="W9" s="23"/>
      <c r="X9" s="24"/>
      <c r="Y9" s="24"/>
    </row>
    <row r="10" spans="1:25">
      <c r="V10" s="22"/>
      <c r="W10" s="23"/>
      <c r="X10" s="24"/>
      <c r="Y10" s="24"/>
    </row>
    <row r="11" spans="1:25">
      <c r="V11" s="22"/>
      <c r="W11" s="23"/>
      <c r="X11" s="24"/>
      <c r="Y11" s="24"/>
    </row>
    <row r="12" spans="1:25">
      <c r="V12" s="22"/>
      <c r="W12" s="23"/>
      <c r="X12" s="24"/>
      <c r="Y12" s="24"/>
    </row>
    <row r="13" spans="1:25">
      <c r="V13" s="22"/>
      <c r="W13" s="23"/>
      <c r="X13" s="24"/>
      <c r="Y13" s="24"/>
    </row>
    <row r="14" spans="1:25">
      <c r="V14" s="22"/>
      <c r="W14" s="23"/>
      <c r="X14" s="24"/>
      <c r="Y14" s="24"/>
    </row>
    <row r="15" spans="1:25" ht="15.6">
      <c r="P15" s="219">
        <f>+År!B35</f>
        <v>14103</v>
      </c>
      <c r="Q15" s="3" t="s">
        <v>11</v>
      </c>
      <c r="V15" s="22"/>
      <c r="W15" s="23"/>
      <c r="X15" s="24"/>
      <c r="Y15" s="24"/>
    </row>
    <row r="16" spans="1:25">
      <c r="V16" s="22"/>
      <c r="W16" s="23"/>
      <c r="X16" s="24"/>
      <c r="Y16" s="24"/>
    </row>
    <row r="17" spans="16:25">
      <c r="V17" s="22"/>
      <c r="W17" s="23"/>
      <c r="X17" s="24"/>
      <c r="Y17" s="24"/>
    </row>
    <row r="18" spans="16:25">
      <c r="V18" s="22"/>
      <c r="W18" s="23"/>
      <c r="X18" s="24"/>
      <c r="Y18" s="24"/>
    </row>
    <row r="19" spans="16:25">
      <c r="V19" s="22"/>
      <c r="W19" s="23"/>
      <c r="X19" s="24"/>
      <c r="Y19" s="24"/>
    </row>
    <row r="20" spans="16:25">
      <c r="V20" s="22"/>
      <c r="W20" s="23"/>
      <c r="X20" s="24"/>
      <c r="Y20" s="24"/>
    </row>
    <row r="21" spans="16:25">
      <c r="V21" s="22"/>
      <c r="W21" s="23"/>
      <c r="X21" s="24"/>
      <c r="Y21" s="24"/>
    </row>
    <row r="22" spans="16:25">
      <c r="V22" s="22"/>
      <c r="W22" s="23"/>
      <c r="X22" s="24"/>
      <c r="Y22" s="24"/>
    </row>
    <row r="23" spans="16:25">
      <c r="V23" s="22"/>
      <c r="W23" s="23"/>
      <c r="X23" s="24"/>
      <c r="Y23" s="24"/>
    </row>
    <row r="24" spans="16:25">
      <c r="P24" s="214" t="s">
        <v>653</v>
      </c>
      <c r="V24" s="22"/>
      <c r="W24" s="23"/>
      <c r="X24" s="24"/>
      <c r="Y24" s="24"/>
    </row>
    <row r="25" spans="16:25">
      <c r="V25" s="22"/>
      <c r="W25" s="23"/>
      <c r="X25" s="24"/>
      <c r="Y25" s="24"/>
    </row>
    <row r="26" spans="16:25">
      <c r="V26" s="22"/>
      <c r="W26" s="23"/>
      <c r="X26" s="24"/>
      <c r="Y26" s="24"/>
    </row>
    <row r="27" spans="16:25">
      <c r="V27" s="22"/>
      <c r="W27" s="23"/>
      <c r="X27" s="24"/>
      <c r="Y27" s="24"/>
    </row>
    <row r="28" spans="16:25">
      <c r="V28" s="22"/>
      <c r="W28" s="23"/>
      <c r="X28" s="24"/>
      <c r="Y28" s="24"/>
    </row>
    <row r="77" spans="15:16" ht="15.6">
      <c r="O77" s="258">
        <f>+År!AP35</f>
        <v>153.55162164078587</v>
      </c>
      <c r="P77" s="3" t="s">
        <v>655</v>
      </c>
    </row>
    <row r="81" spans="16:16">
      <c r="P81" s="3"/>
    </row>
    <row r="109" spans="16:17" ht="15.6">
      <c r="P109" s="257">
        <f>+År!AQ9</f>
        <v>59.062388971789936</v>
      </c>
      <c r="Q109" s="3" t="s">
        <v>444</v>
      </c>
    </row>
    <row r="149" spans="16:16">
      <c r="P149" s="3" t="s">
        <v>654</v>
      </c>
    </row>
  </sheetData>
  <pageMargins left="0.75" right="0.75" top="1" bottom="1" header="0.5" footer="0.5"/>
  <pageSetup paperSize="9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CDE68-DCAB-467F-B87A-0CB0B0DF1A0D}">
  <dimension ref="A1:C423"/>
  <sheetViews>
    <sheetView workbookViewId="0">
      <selection activeCell="E22" sqref="E22"/>
    </sheetView>
  </sheetViews>
  <sheetFormatPr baseColWidth="10" defaultRowHeight="15"/>
  <sheetData>
    <row r="1" spans="1:3" ht="15.6">
      <c r="A1" s="208" t="s">
        <v>589</v>
      </c>
      <c r="B1" s="208" t="s">
        <v>83</v>
      </c>
      <c r="C1" s="208" t="s">
        <v>84</v>
      </c>
    </row>
    <row r="2" spans="1:3" ht="15.6">
      <c r="A2" s="208">
        <v>101</v>
      </c>
      <c r="B2" s="208" t="s">
        <v>86</v>
      </c>
      <c r="C2" s="208" t="s">
        <v>70</v>
      </c>
    </row>
    <row r="3" spans="1:3" ht="15.6">
      <c r="A3" s="208">
        <v>104</v>
      </c>
      <c r="B3" s="208" t="s">
        <v>87</v>
      </c>
      <c r="C3" s="208" t="s">
        <v>70</v>
      </c>
    </row>
    <row r="4" spans="1:3" ht="15.6">
      <c r="A4" s="208">
        <v>105</v>
      </c>
      <c r="B4" s="208" t="s">
        <v>59</v>
      </c>
      <c r="C4" s="208" t="s">
        <v>70</v>
      </c>
    </row>
    <row r="5" spans="1:3" ht="15.6">
      <c r="A5" s="208">
        <v>106</v>
      </c>
      <c r="B5" s="208" t="s">
        <v>590</v>
      </c>
      <c r="C5" s="208" t="s">
        <v>70</v>
      </c>
    </row>
    <row r="6" spans="1:3" ht="15.6">
      <c r="A6" s="208">
        <v>111</v>
      </c>
      <c r="B6" s="208" t="s">
        <v>88</v>
      </c>
      <c r="C6" s="208" t="s">
        <v>70</v>
      </c>
    </row>
    <row r="7" spans="1:3" ht="15.6">
      <c r="A7" s="208">
        <v>118</v>
      </c>
      <c r="B7" s="208" t="s">
        <v>89</v>
      </c>
      <c r="C7" s="208" t="s">
        <v>70</v>
      </c>
    </row>
    <row r="8" spans="1:3" ht="15.6">
      <c r="A8" s="208">
        <v>119</v>
      </c>
      <c r="B8" s="208" t="s">
        <v>90</v>
      </c>
      <c r="C8" s="208" t="s">
        <v>70</v>
      </c>
    </row>
    <row r="9" spans="1:3" ht="15.6">
      <c r="A9" s="208">
        <v>121</v>
      </c>
      <c r="B9" s="208" t="s">
        <v>91</v>
      </c>
      <c r="C9" s="208" t="s">
        <v>70</v>
      </c>
    </row>
    <row r="10" spans="1:3" ht="15.6">
      <c r="A10" s="208">
        <v>122</v>
      </c>
      <c r="B10" s="208" t="s">
        <v>92</v>
      </c>
      <c r="C10" s="208" t="s">
        <v>70</v>
      </c>
    </row>
    <row r="11" spans="1:3" ht="15.6">
      <c r="A11" s="208">
        <v>123</v>
      </c>
      <c r="B11" s="208" t="s">
        <v>591</v>
      </c>
      <c r="C11" s="208" t="s">
        <v>70</v>
      </c>
    </row>
    <row r="12" spans="1:3" ht="15.6">
      <c r="A12" s="208">
        <v>124</v>
      </c>
      <c r="B12" s="208" t="s">
        <v>93</v>
      </c>
      <c r="C12" s="208" t="s">
        <v>70</v>
      </c>
    </row>
    <row r="13" spans="1:3" ht="15.6">
      <c r="A13" s="208">
        <v>125</v>
      </c>
      <c r="B13" s="208" t="s">
        <v>94</v>
      </c>
      <c r="C13" s="208" t="s">
        <v>70</v>
      </c>
    </row>
    <row r="14" spans="1:3" ht="15.6">
      <c r="A14" s="208">
        <v>127</v>
      </c>
      <c r="B14" s="208" t="s">
        <v>592</v>
      </c>
      <c r="C14" s="208" t="s">
        <v>70</v>
      </c>
    </row>
    <row r="15" spans="1:3" ht="15.6">
      <c r="A15" s="208">
        <v>128</v>
      </c>
      <c r="B15" s="208" t="s">
        <v>95</v>
      </c>
      <c r="C15" s="208" t="s">
        <v>70</v>
      </c>
    </row>
    <row r="16" spans="1:3" ht="15.6">
      <c r="A16" s="208">
        <v>135</v>
      </c>
      <c r="B16" s="208" t="s">
        <v>96</v>
      </c>
      <c r="C16" s="208" t="s">
        <v>70</v>
      </c>
    </row>
    <row r="17" spans="1:3" ht="15.6">
      <c r="A17" s="208">
        <v>136</v>
      </c>
      <c r="B17" s="208" t="s">
        <v>97</v>
      </c>
      <c r="C17" s="208" t="s">
        <v>70</v>
      </c>
    </row>
    <row r="18" spans="1:3" ht="15.6">
      <c r="A18" s="208">
        <v>137</v>
      </c>
      <c r="B18" s="208" t="s">
        <v>98</v>
      </c>
      <c r="C18" s="208" t="s">
        <v>70</v>
      </c>
    </row>
    <row r="19" spans="1:3" ht="15.6">
      <c r="A19" s="208">
        <v>138</v>
      </c>
      <c r="B19" s="208" t="s">
        <v>99</v>
      </c>
      <c r="C19" s="208" t="s">
        <v>70</v>
      </c>
    </row>
    <row r="20" spans="1:3" ht="15.6">
      <c r="A20" s="208">
        <v>211</v>
      </c>
      <c r="B20" s="208" t="s">
        <v>100</v>
      </c>
      <c r="C20" s="208" t="s">
        <v>71</v>
      </c>
    </row>
    <row r="21" spans="1:3" ht="15.6">
      <c r="A21" s="208">
        <v>213</v>
      </c>
      <c r="B21" s="208" t="s">
        <v>101</v>
      </c>
      <c r="C21" s="208" t="s">
        <v>71</v>
      </c>
    </row>
    <row r="22" spans="1:3" ht="15.6">
      <c r="A22" s="208">
        <v>214</v>
      </c>
      <c r="B22" s="208" t="s">
        <v>102</v>
      </c>
      <c r="C22" s="208" t="s">
        <v>71</v>
      </c>
    </row>
    <row r="23" spans="1:3" ht="15.6">
      <c r="A23" s="208">
        <v>215</v>
      </c>
      <c r="B23" s="208" t="s">
        <v>449</v>
      </c>
      <c r="C23" s="208" t="s">
        <v>71</v>
      </c>
    </row>
    <row r="24" spans="1:3" ht="15.6">
      <c r="A24" s="208">
        <v>216</v>
      </c>
      <c r="B24" s="208" t="s">
        <v>103</v>
      </c>
      <c r="C24" s="208" t="s">
        <v>71</v>
      </c>
    </row>
    <row r="25" spans="1:3" ht="15.6">
      <c r="A25" s="208">
        <v>217</v>
      </c>
      <c r="B25" s="208" t="s">
        <v>104</v>
      </c>
      <c r="C25" s="208" t="s">
        <v>71</v>
      </c>
    </row>
    <row r="26" spans="1:3" ht="15.6">
      <c r="A26" s="208">
        <v>219</v>
      </c>
      <c r="B26" s="208" t="s">
        <v>105</v>
      </c>
      <c r="C26" s="208" t="s">
        <v>71</v>
      </c>
    </row>
    <row r="27" spans="1:3" ht="15.6">
      <c r="A27" s="208">
        <v>220</v>
      </c>
      <c r="B27" s="208" t="s">
        <v>106</v>
      </c>
      <c r="C27" s="208" t="s">
        <v>71</v>
      </c>
    </row>
    <row r="28" spans="1:3" ht="15.6">
      <c r="A28" s="208">
        <v>221</v>
      </c>
      <c r="B28" s="208" t="s">
        <v>593</v>
      </c>
      <c r="C28" s="208" t="s">
        <v>71</v>
      </c>
    </row>
    <row r="29" spans="1:3" ht="15.6">
      <c r="A29" s="208">
        <v>226</v>
      </c>
      <c r="B29" s="208" t="s">
        <v>107</v>
      </c>
      <c r="C29" s="208" t="s">
        <v>71</v>
      </c>
    </row>
    <row r="30" spans="1:3" ht="15.6">
      <c r="A30" s="208">
        <v>227</v>
      </c>
      <c r="B30" s="208" t="s">
        <v>108</v>
      </c>
      <c r="C30" s="208" t="s">
        <v>71</v>
      </c>
    </row>
    <row r="31" spans="1:3" ht="15.6">
      <c r="A31" s="208">
        <v>228</v>
      </c>
      <c r="B31" s="208" t="s">
        <v>109</v>
      </c>
      <c r="C31" s="208" t="s">
        <v>71</v>
      </c>
    </row>
    <row r="32" spans="1:3" ht="15.6">
      <c r="A32" s="208">
        <v>229</v>
      </c>
      <c r="B32" s="208" t="s">
        <v>110</v>
      </c>
      <c r="C32" s="208" t="s">
        <v>71</v>
      </c>
    </row>
    <row r="33" spans="1:3" ht="15.6">
      <c r="A33" s="208">
        <v>230</v>
      </c>
      <c r="B33" s="208" t="s">
        <v>450</v>
      </c>
      <c r="C33" s="208" t="s">
        <v>71</v>
      </c>
    </row>
    <row r="34" spans="1:3" ht="15.6">
      <c r="A34" s="208">
        <v>231</v>
      </c>
      <c r="B34" s="208" t="s">
        <v>111</v>
      </c>
      <c r="C34" s="208" t="s">
        <v>71</v>
      </c>
    </row>
    <row r="35" spans="1:3" ht="15.6">
      <c r="A35" s="208">
        <v>233</v>
      </c>
      <c r="B35" s="208" t="s">
        <v>112</v>
      </c>
      <c r="C35" s="208" t="s">
        <v>71</v>
      </c>
    </row>
    <row r="36" spans="1:3" ht="15.6">
      <c r="A36" s="208">
        <v>234</v>
      </c>
      <c r="B36" s="208" t="s">
        <v>113</v>
      </c>
      <c r="C36" s="208" t="s">
        <v>71</v>
      </c>
    </row>
    <row r="37" spans="1:3" ht="15.6">
      <c r="A37" s="208">
        <v>235</v>
      </c>
      <c r="B37" s="208" t="s">
        <v>114</v>
      </c>
      <c r="C37" s="208" t="s">
        <v>71</v>
      </c>
    </row>
    <row r="38" spans="1:3" ht="15.6">
      <c r="A38" s="208">
        <v>236</v>
      </c>
      <c r="B38" s="208" t="s">
        <v>115</v>
      </c>
      <c r="C38" s="208" t="s">
        <v>71</v>
      </c>
    </row>
    <row r="39" spans="1:3" ht="15.6">
      <c r="A39" s="208">
        <v>237</v>
      </c>
      <c r="B39" s="208" t="s">
        <v>116</v>
      </c>
      <c r="C39" s="208" t="s">
        <v>71</v>
      </c>
    </row>
    <row r="40" spans="1:3" ht="15.6">
      <c r="A40" s="208">
        <v>238</v>
      </c>
      <c r="B40" s="208" t="s">
        <v>117</v>
      </c>
      <c r="C40" s="208" t="s">
        <v>71</v>
      </c>
    </row>
    <row r="41" spans="1:3" ht="15.6">
      <c r="A41" s="208">
        <v>239</v>
      </c>
      <c r="B41" s="208" t="s">
        <v>118</v>
      </c>
      <c r="C41" s="208" t="s">
        <v>71</v>
      </c>
    </row>
    <row r="42" spans="1:3" ht="15.6">
      <c r="A42" s="208">
        <v>301</v>
      </c>
      <c r="B42" s="208" t="s">
        <v>32</v>
      </c>
      <c r="C42" s="208" t="s">
        <v>32</v>
      </c>
    </row>
    <row r="43" spans="1:3" ht="15.6">
      <c r="A43" s="208">
        <v>402</v>
      </c>
      <c r="B43" s="208" t="s">
        <v>119</v>
      </c>
      <c r="C43" s="208" t="s">
        <v>72</v>
      </c>
    </row>
    <row r="44" spans="1:3" ht="15.6">
      <c r="A44" s="208">
        <v>403</v>
      </c>
      <c r="B44" s="208" t="s">
        <v>120</v>
      </c>
      <c r="C44" s="208" t="s">
        <v>72</v>
      </c>
    </row>
    <row r="45" spans="1:3" ht="15.6">
      <c r="A45" s="208">
        <v>412</v>
      </c>
      <c r="B45" s="208" t="s">
        <v>121</v>
      </c>
      <c r="C45" s="208" t="s">
        <v>72</v>
      </c>
    </row>
    <row r="46" spans="1:3" ht="15.6">
      <c r="A46" s="208">
        <v>415</v>
      </c>
      <c r="B46" s="208" t="s">
        <v>122</v>
      </c>
      <c r="C46" s="208" t="s">
        <v>72</v>
      </c>
    </row>
    <row r="47" spans="1:3" ht="15.6">
      <c r="A47" s="208">
        <v>417</v>
      </c>
      <c r="B47" s="208" t="s">
        <v>123</v>
      </c>
      <c r="C47" s="208" t="s">
        <v>72</v>
      </c>
    </row>
    <row r="48" spans="1:3" ht="15.6">
      <c r="A48" s="208">
        <v>418</v>
      </c>
      <c r="B48" s="208" t="s">
        <v>594</v>
      </c>
      <c r="C48" s="208" t="s">
        <v>72</v>
      </c>
    </row>
    <row r="49" spans="1:3" ht="15.6">
      <c r="A49" s="208">
        <v>419</v>
      </c>
      <c r="B49" s="208" t="s">
        <v>595</v>
      </c>
      <c r="C49" s="208" t="s">
        <v>72</v>
      </c>
    </row>
    <row r="50" spans="1:3" ht="15.6">
      <c r="A50" s="208">
        <v>420</v>
      </c>
      <c r="B50" s="208" t="s">
        <v>596</v>
      </c>
      <c r="C50" s="208" t="s">
        <v>72</v>
      </c>
    </row>
    <row r="51" spans="1:3" ht="15.6">
      <c r="A51" s="208">
        <v>423</v>
      </c>
      <c r="B51" s="208" t="s">
        <v>124</v>
      </c>
      <c r="C51" s="208" t="s">
        <v>72</v>
      </c>
    </row>
    <row r="52" spans="1:3" ht="15.6">
      <c r="A52" s="208">
        <v>425</v>
      </c>
      <c r="B52" s="208" t="s">
        <v>125</v>
      </c>
      <c r="C52" s="208" t="s">
        <v>72</v>
      </c>
    </row>
    <row r="53" spans="1:3" ht="15.6">
      <c r="A53" s="208">
        <v>426</v>
      </c>
      <c r="B53" s="208" t="s">
        <v>98</v>
      </c>
      <c r="C53" s="208" t="s">
        <v>72</v>
      </c>
    </row>
    <row r="54" spans="1:3" ht="15.6">
      <c r="A54" s="208">
        <v>427</v>
      </c>
      <c r="B54" s="208" t="s">
        <v>126</v>
      </c>
      <c r="C54" s="208" t="s">
        <v>72</v>
      </c>
    </row>
    <row r="55" spans="1:3" ht="15.6">
      <c r="A55" s="208">
        <v>428</v>
      </c>
      <c r="B55" s="208" t="s">
        <v>127</v>
      </c>
      <c r="C55" s="208" t="s">
        <v>72</v>
      </c>
    </row>
    <row r="56" spans="1:3" ht="15.6">
      <c r="A56" s="208">
        <v>429</v>
      </c>
      <c r="B56" s="208" t="s">
        <v>128</v>
      </c>
      <c r="C56" s="208" t="s">
        <v>72</v>
      </c>
    </row>
    <row r="57" spans="1:3" ht="15.6">
      <c r="A57" s="208">
        <v>430</v>
      </c>
      <c r="B57" s="208" t="s">
        <v>597</v>
      </c>
      <c r="C57" s="208" t="s">
        <v>72</v>
      </c>
    </row>
    <row r="58" spans="1:3" ht="15.6">
      <c r="A58" s="208">
        <v>432</v>
      </c>
      <c r="B58" s="208" t="s">
        <v>129</v>
      </c>
      <c r="C58" s="208" t="s">
        <v>72</v>
      </c>
    </row>
    <row r="59" spans="1:3" ht="15.6">
      <c r="A59" s="208">
        <v>434</v>
      </c>
      <c r="B59" s="208" t="s">
        <v>130</v>
      </c>
      <c r="C59" s="208" t="s">
        <v>72</v>
      </c>
    </row>
    <row r="60" spans="1:3" ht="15.6">
      <c r="A60" s="208">
        <v>436</v>
      </c>
      <c r="B60" s="208" t="s">
        <v>131</v>
      </c>
      <c r="C60" s="208" t="s">
        <v>72</v>
      </c>
    </row>
    <row r="61" spans="1:3" ht="15.6">
      <c r="A61" s="208">
        <v>437</v>
      </c>
      <c r="B61" s="208" t="s">
        <v>132</v>
      </c>
      <c r="C61" s="208" t="s">
        <v>72</v>
      </c>
    </row>
    <row r="62" spans="1:3" ht="15.6">
      <c r="A62" s="208">
        <v>438</v>
      </c>
      <c r="B62" s="208" t="s">
        <v>133</v>
      </c>
      <c r="C62" s="208" t="s">
        <v>72</v>
      </c>
    </row>
    <row r="63" spans="1:3" ht="15.6">
      <c r="A63" s="208">
        <v>439</v>
      </c>
      <c r="B63" s="208" t="s">
        <v>134</v>
      </c>
      <c r="C63" s="208" t="s">
        <v>72</v>
      </c>
    </row>
    <row r="64" spans="1:3" ht="15.6">
      <c r="A64" s="208">
        <v>441</v>
      </c>
      <c r="B64" s="208" t="s">
        <v>135</v>
      </c>
      <c r="C64" s="208" t="s">
        <v>72</v>
      </c>
    </row>
    <row r="65" spans="1:3" ht="15.6">
      <c r="A65" s="208">
        <v>501</v>
      </c>
      <c r="B65" s="208" t="s">
        <v>136</v>
      </c>
      <c r="C65" s="208" t="s">
        <v>73</v>
      </c>
    </row>
    <row r="66" spans="1:3" ht="15.6">
      <c r="A66" s="208">
        <v>502</v>
      </c>
      <c r="B66" s="208" t="s">
        <v>137</v>
      </c>
      <c r="C66" s="208" t="s">
        <v>73</v>
      </c>
    </row>
    <row r="67" spans="1:3" ht="15.6">
      <c r="A67" s="208">
        <v>511</v>
      </c>
      <c r="B67" s="208" t="s">
        <v>138</v>
      </c>
      <c r="C67" s="208" t="s">
        <v>73</v>
      </c>
    </row>
    <row r="68" spans="1:3" ht="15.6">
      <c r="A68" s="208">
        <v>512</v>
      </c>
      <c r="B68" s="208" t="s">
        <v>139</v>
      </c>
      <c r="C68" s="208" t="s">
        <v>73</v>
      </c>
    </row>
    <row r="69" spans="1:3" ht="15.6">
      <c r="A69" s="208">
        <v>513</v>
      </c>
      <c r="B69" s="208" t="s">
        <v>598</v>
      </c>
      <c r="C69" s="208" t="s">
        <v>73</v>
      </c>
    </row>
    <row r="70" spans="1:3" ht="15.6">
      <c r="A70" s="208">
        <v>514</v>
      </c>
      <c r="B70" s="208" t="s">
        <v>140</v>
      </c>
      <c r="C70" s="208" t="s">
        <v>73</v>
      </c>
    </row>
    <row r="71" spans="1:3" ht="15.6">
      <c r="A71" s="208">
        <v>515</v>
      </c>
      <c r="B71" s="208" t="s">
        <v>141</v>
      </c>
      <c r="C71" s="208" t="s">
        <v>73</v>
      </c>
    </row>
    <row r="72" spans="1:3" ht="15.6">
      <c r="A72" s="208">
        <v>516</v>
      </c>
      <c r="B72" s="208" t="s">
        <v>599</v>
      </c>
      <c r="C72" s="208" t="s">
        <v>73</v>
      </c>
    </row>
    <row r="73" spans="1:3" ht="15.6">
      <c r="A73" s="208">
        <v>517</v>
      </c>
      <c r="B73" s="208" t="s">
        <v>142</v>
      </c>
      <c r="C73" s="208" t="s">
        <v>73</v>
      </c>
    </row>
    <row r="74" spans="1:3" ht="15.6">
      <c r="A74" s="208">
        <v>519</v>
      </c>
      <c r="B74" s="208" t="s">
        <v>600</v>
      </c>
      <c r="C74" s="208" t="s">
        <v>73</v>
      </c>
    </row>
    <row r="75" spans="1:3" ht="15.6">
      <c r="A75" s="208">
        <v>520</v>
      </c>
      <c r="B75" s="208" t="s">
        <v>143</v>
      </c>
      <c r="C75" s="208" t="s">
        <v>73</v>
      </c>
    </row>
    <row r="76" spans="1:3" ht="15.6">
      <c r="A76" s="208">
        <v>521</v>
      </c>
      <c r="B76" s="208" t="s">
        <v>144</v>
      </c>
      <c r="C76" s="208" t="s">
        <v>73</v>
      </c>
    </row>
    <row r="77" spans="1:3" ht="15.6">
      <c r="A77" s="208">
        <v>522</v>
      </c>
      <c r="B77" s="208" t="s">
        <v>145</v>
      </c>
      <c r="C77" s="208" t="s">
        <v>73</v>
      </c>
    </row>
    <row r="78" spans="1:3" ht="15.6">
      <c r="A78" s="208">
        <v>528</v>
      </c>
      <c r="B78" s="208" t="s">
        <v>146</v>
      </c>
      <c r="C78" s="208" t="s">
        <v>73</v>
      </c>
    </row>
    <row r="79" spans="1:3" ht="15.6">
      <c r="A79" s="208">
        <v>529</v>
      </c>
      <c r="B79" s="208" t="s">
        <v>147</v>
      </c>
      <c r="C79" s="208" t="s">
        <v>73</v>
      </c>
    </row>
    <row r="80" spans="1:3" ht="15.6">
      <c r="A80" s="208">
        <v>532</v>
      </c>
      <c r="B80" s="208" t="s">
        <v>148</v>
      </c>
      <c r="C80" s="208" t="s">
        <v>73</v>
      </c>
    </row>
    <row r="81" spans="1:3" ht="15.6">
      <c r="A81" s="208">
        <v>533</v>
      </c>
      <c r="B81" s="208" t="s">
        <v>149</v>
      </c>
      <c r="C81" s="208" t="s">
        <v>73</v>
      </c>
    </row>
    <row r="82" spans="1:3" ht="15.6">
      <c r="A82" s="208">
        <v>534</v>
      </c>
      <c r="B82" s="208" t="s">
        <v>150</v>
      </c>
      <c r="C82" s="208" t="s">
        <v>73</v>
      </c>
    </row>
    <row r="83" spans="1:3" ht="15.6">
      <c r="A83" s="208">
        <v>536</v>
      </c>
      <c r="B83" s="208" t="s">
        <v>151</v>
      </c>
      <c r="C83" s="208" t="s">
        <v>73</v>
      </c>
    </row>
    <row r="84" spans="1:3" ht="15.6">
      <c r="A84" s="208">
        <v>538</v>
      </c>
      <c r="B84" s="208" t="s">
        <v>152</v>
      </c>
      <c r="C84" s="208" t="s">
        <v>73</v>
      </c>
    </row>
    <row r="85" spans="1:3" ht="15.6">
      <c r="A85" s="208">
        <v>540</v>
      </c>
      <c r="B85" s="208" t="s">
        <v>601</v>
      </c>
      <c r="C85" s="208" t="s">
        <v>73</v>
      </c>
    </row>
    <row r="86" spans="1:3" ht="15.6">
      <c r="A86" s="208">
        <v>541</v>
      </c>
      <c r="B86" s="208" t="s">
        <v>153</v>
      </c>
      <c r="C86" s="208" t="s">
        <v>73</v>
      </c>
    </row>
    <row r="87" spans="1:3" ht="15.6">
      <c r="A87" s="208">
        <v>542</v>
      </c>
      <c r="B87" s="208" t="s">
        <v>602</v>
      </c>
      <c r="C87" s="208" t="s">
        <v>73</v>
      </c>
    </row>
    <row r="88" spans="1:3" ht="15.6">
      <c r="A88" s="208">
        <v>543</v>
      </c>
      <c r="B88" s="208" t="s">
        <v>154</v>
      </c>
      <c r="C88" s="208" t="s">
        <v>73</v>
      </c>
    </row>
    <row r="89" spans="1:3" ht="15.6">
      <c r="A89" s="208">
        <v>544</v>
      </c>
      <c r="B89" s="208" t="s">
        <v>155</v>
      </c>
      <c r="C89" s="208" t="s">
        <v>73</v>
      </c>
    </row>
    <row r="90" spans="1:3" ht="15.6">
      <c r="A90" s="208">
        <v>545</v>
      </c>
      <c r="B90" s="208" t="s">
        <v>156</v>
      </c>
      <c r="C90" s="208" t="s">
        <v>73</v>
      </c>
    </row>
    <row r="91" spans="1:3" ht="15.6">
      <c r="A91" s="208">
        <v>602</v>
      </c>
      <c r="B91" s="208" t="s">
        <v>157</v>
      </c>
      <c r="C91" s="208" t="s">
        <v>74</v>
      </c>
    </row>
    <row r="92" spans="1:3" ht="15.6">
      <c r="A92" s="208">
        <v>604</v>
      </c>
      <c r="B92" s="208" t="s">
        <v>158</v>
      </c>
      <c r="C92" s="208" t="s">
        <v>74</v>
      </c>
    </row>
    <row r="93" spans="1:3" ht="15.6">
      <c r="A93" s="208">
        <v>605</v>
      </c>
      <c r="B93" s="208" t="s">
        <v>159</v>
      </c>
      <c r="C93" s="208" t="s">
        <v>74</v>
      </c>
    </row>
    <row r="94" spans="1:3" ht="15.6">
      <c r="A94" s="208">
        <v>612</v>
      </c>
      <c r="B94" s="208" t="s">
        <v>160</v>
      </c>
      <c r="C94" s="208" t="s">
        <v>74</v>
      </c>
    </row>
    <row r="95" spans="1:3" ht="15.6">
      <c r="A95" s="208">
        <v>615</v>
      </c>
      <c r="B95" s="208" t="s">
        <v>161</v>
      </c>
      <c r="C95" s="208" t="s">
        <v>74</v>
      </c>
    </row>
    <row r="96" spans="1:3" ht="15.6">
      <c r="A96" s="208">
        <v>616</v>
      </c>
      <c r="B96" s="208" t="s">
        <v>115</v>
      </c>
      <c r="C96" s="208" t="s">
        <v>74</v>
      </c>
    </row>
    <row r="97" spans="1:3" ht="15.6">
      <c r="A97" s="208">
        <v>617</v>
      </c>
      <c r="B97" s="208" t="s">
        <v>33</v>
      </c>
      <c r="C97" s="208" t="s">
        <v>74</v>
      </c>
    </row>
    <row r="98" spans="1:3" ht="15.6">
      <c r="A98" s="208">
        <v>618</v>
      </c>
      <c r="B98" s="208" t="s">
        <v>162</v>
      </c>
      <c r="C98" s="208" t="s">
        <v>74</v>
      </c>
    </row>
    <row r="99" spans="1:3" ht="15.6">
      <c r="A99" s="208">
        <v>619</v>
      </c>
      <c r="B99" s="208" t="s">
        <v>163</v>
      </c>
      <c r="C99" s="208" t="s">
        <v>74</v>
      </c>
    </row>
    <row r="100" spans="1:3" ht="15.6">
      <c r="A100" s="208">
        <v>620</v>
      </c>
      <c r="B100" s="208" t="s">
        <v>164</v>
      </c>
      <c r="C100" s="208" t="s">
        <v>74</v>
      </c>
    </row>
    <row r="101" spans="1:3" ht="15.6">
      <c r="A101" s="208">
        <v>621</v>
      </c>
      <c r="B101" s="208" t="s">
        <v>165</v>
      </c>
      <c r="C101" s="208" t="s">
        <v>74</v>
      </c>
    </row>
    <row r="102" spans="1:3" ht="15.6">
      <c r="A102" s="208">
        <v>622</v>
      </c>
      <c r="B102" s="208" t="s">
        <v>166</v>
      </c>
      <c r="C102" s="208" t="s">
        <v>74</v>
      </c>
    </row>
    <row r="103" spans="1:3" ht="15.6">
      <c r="A103" s="208">
        <v>623</v>
      </c>
      <c r="B103" s="208" t="s">
        <v>167</v>
      </c>
      <c r="C103" s="208" t="s">
        <v>74</v>
      </c>
    </row>
    <row r="104" spans="1:3" ht="15.6">
      <c r="A104" s="208">
        <v>624</v>
      </c>
      <c r="B104" s="208" t="s">
        <v>168</v>
      </c>
      <c r="C104" s="208" t="s">
        <v>74</v>
      </c>
    </row>
    <row r="105" spans="1:3" ht="15.6">
      <c r="A105" s="208">
        <v>625</v>
      </c>
      <c r="B105" s="208" t="s">
        <v>169</v>
      </c>
      <c r="C105" s="208" t="s">
        <v>74</v>
      </c>
    </row>
    <row r="106" spans="1:3" ht="15.6">
      <c r="A106" s="208">
        <v>626</v>
      </c>
      <c r="B106" s="208" t="s">
        <v>170</v>
      </c>
      <c r="C106" s="208" t="s">
        <v>74</v>
      </c>
    </row>
    <row r="107" spans="1:3" ht="15.6">
      <c r="A107" s="208">
        <v>627</v>
      </c>
      <c r="B107" s="208" t="s">
        <v>171</v>
      </c>
      <c r="C107" s="208" t="s">
        <v>74</v>
      </c>
    </row>
    <row r="108" spans="1:3" ht="15.6">
      <c r="A108" s="208">
        <v>628</v>
      </c>
      <c r="B108" s="208" t="s">
        <v>172</v>
      </c>
      <c r="C108" s="208" t="s">
        <v>74</v>
      </c>
    </row>
    <row r="109" spans="1:3" ht="15.6">
      <c r="A109" s="208">
        <v>631</v>
      </c>
      <c r="B109" s="208" t="s">
        <v>173</v>
      </c>
      <c r="C109" s="208" t="s">
        <v>74</v>
      </c>
    </row>
    <row r="110" spans="1:3" ht="15.6">
      <c r="A110" s="208">
        <v>632</v>
      </c>
      <c r="B110" s="208" t="s">
        <v>174</v>
      </c>
      <c r="C110" s="208" t="s">
        <v>74</v>
      </c>
    </row>
    <row r="111" spans="1:3" ht="15.6">
      <c r="A111" s="208">
        <v>633</v>
      </c>
      <c r="B111" s="208" t="s">
        <v>603</v>
      </c>
      <c r="C111" s="208" t="s">
        <v>74</v>
      </c>
    </row>
    <row r="112" spans="1:3" ht="15.6">
      <c r="A112" s="208">
        <v>701</v>
      </c>
      <c r="B112" s="208" t="s">
        <v>499</v>
      </c>
      <c r="C112" s="208" t="s">
        <v>75</v>
      </c>
    </row>
    <row r="113" spans="1:3" ht="15.6">
      <c r="A113" s="208">
        <v>704</v>
      </c>
      <c r="B113" s="208" t="s">
        <v>62</v>
      </c>
      <c r="C113" s="208" t="s">
        <v>75</v>
      </c>
    </row>
    <row r="114" spans="1:3" ht="15.6">
      <c r="A114" s="208">
        <v>710</v>
      </c>
      <c r="B114" s="208" t="s">
        <v>176</v>
      </c>
      <c r="C114" s="208" t="s">
        <v>75</v>
      </c>
    </row>
    <row r="115" spans="1:3" ht="15.6">
      <c r="A115" s="208">
        <v>711</v>
      </c>
      <c r="B115" s="208" t="s">
        <v>497</v>
      </c>
      <c r="C115" s="208" t="s">
        <v>75</v>
      </c>
    </row>
    <row r="116" spans="1:3" ht="15.6">
      <c r="A116" s="208">
        <v>712</v>
      </c>
      <c r="B116" s="208" t="s">
        <v>177</v>
      </c>
      <c r="C116" s="208" t="s">
        <v>75</v>
      </c>
    </row>
    <row r="117" spans="1:3" ht="15.6">
      <c r="A117" s="208">
        <v>713</v>
      </c>
      <c r="B117" s="208" t="s">
        <v>178</v>
      </c>
      <c r="C117" s="208" t="s">
        <v>75</v>
      </c>
    </row>
    <row r="118" spans="1:3" ht="15.6">
      <c r="A118" s="208">
        <v>715</v>
      </c>
      <c r="B118" s="208" t="s">
        <v>175</v>
      </c>
      <c r="C118" s="208" t="s">
        <v>75</v>
      </c>
    </row>
    <row r="119" spans="1:3" ht="15.6">
      <c r="A119" s="208">
        <v>716</v>
      </c>
      <c r="B119" s="208" t="s">
        <v>179</v>
      </c>
      <c r="C119" s="208" t="s">
        <v>75</v>
      </c>
    </row>
    <row r="120" spans="1:3" ht="15.6">
      <c r="A120" s="208">
        <v>729</v>
      </c>
      <c r="B120" s="208" t="s">
        <v>580</v>
      </c>
      <c r="C120" s="208" t="s">
        <v>75</v>
      </c>
    </row>
    <row r="121" spans="1:3" ht="15.6">
      <c r="A121" s="208">
        <v>805</v>
      </c>
      <c r="B121" s="208" t="s">
        <v>180</v>
      </c>
      <c r="C121" s="208" t="s">
        <v>76</v>
      </c>
    </row>
    <row r="122" spans="1:3" ht="15.6">
      <c r="A122" s="208">
        <v>806</v>
      </c>
      <c r="B122" s="208" t="s">
        <v>181</v>
      </c>
      <c r="C122" s="208" t="s">
        <v>76</v>
      </c>
    </row>
    <row r="123" spans="1:3" ht="15.6">
      <c r="A123" s="208">
        <v>807</v>
      </c>
      <c r="B123" s="208" t="s">
        <v>182</v>
      </c>
      <c r="C123" s="208" t="s">
        <v>76</v>
      </c>
    </row>
    <row r="124" spans="1:3" ht="15.6">
      <c r="A124" s="208">
        <v>811</v>
      </c>
      <c r="B124" s="208" t="s">
        <v>183</v>
      </c>
      <c r="C124" s="208" t="s">
        <v>76</v>
      </c>
    </row>
    <row r="125" spans="1:3" ht="15.6">
      <c r="A125" s="208">
        <v>814</v>
      </c>
      <c r="B125" s="208" t="s">
        <v>184</v>
      </c>
      <c r="C125" s="208" t="s">
        <v>76</v>
      </c>
    </row>
    <row r="126" spans="1:3" ht="15.6">
      <c r="A126" s="208">
        <v>815</v>
      </c>
      <c r="B126" s="208" t="s">
        <v>185</v>
      </c>
      <c r="C126" s="208" t="s">
        <v>76</v>
      </c>
    </row>
    <row r="127" spans="1:3" ht="15.6">
      <c r="A127" s="208">
        <v>817</v>
      </c>
      <c r="B127" s="208" t="s">
        <v>186</v>
      </c>
      <c r="C127" s="208" t="s">
        <v>76</v>
      </c>
    </row>
    <row r="128" spans="1:3" ht="15.6">
      <c r="A128" s="208">
        <v>819</v>
      </c>
      <c r="B128" s="208" t="s">
        <v>187</v>
      </c>
      <c r="C128" s="208" t="s">
        <v>76</v>
      </c>
    </row>
    <row r="129" spans="1:3" ht="15.6">
      <c r="A129" s="208">
        <v>821</v>
      </c>
      <c r="B129" s="208" t="s">
        <v>188</v>
      </c>
      <c r="C129" s="208" t="s">
        <v>76</v>
      </c>
    </row>
    <row r="130" spans="1:3" ht="15.6">
      <c r="A130" s="208">
        <v>822</v>
      </c>
      <c r="B130" s="208" t="s">
        <v>189</v>
      </c>
      <c r="C130" s="208" t="s">
        <v>76</v>
      </c>
    </row>
    <row r="131" spans="1:3" ht="15.6">
      <c r="A131" s="208">
        <v>826</v>
      </c>
      <c r="B131" s="208" t="s">
        <v>190</v>
      </c>
      <c r="C131" s="208" t="s">
        <v>76</v>
      </c>
    </row>
    <row r="132" spans="1:3" ht="15.6">
      <c r="A132" s="208">
        <v>827</v>
      </c>
      <c r="B132" s="208" t="s">
        <v>191</v>
      </c>
      <c r="C132" s="208" t="s">
        <v>76</v>
      </c>
    </row>
    <row r="133" spans="1:3" ht="15.6">
      <c r="A133" s="208">
        <v>828</v>
      </c>
      <c r="B133" s="208" t="s">
        <v>192</v>
      </c>
      <c r="C133" s="208" t="s">
        <v>76</v>
      </c>
    </row>
    <row r="134" spans="1:3" ht="15.6">
      <c r="A134" s="208">
        <v>829</v>
      </c>
      <c r="B134" s="208" t="s">
        <v>604</v>
      </c>
      <c r="C134" s="208" t="s">
        <v>76</v>
      </c>
    </row>
    <row r="135" spans="1:3" ht="15.6">
      <c r="A135" s="208">
        <v>830</v>
      </c>
      <c r="B135" s="208" t="s">
        <v>193</v>
      </c>
      <c r="C135" s="208" t="s">
        <v>76</v>
      </c>
    </row>
    <row r="136" spans="1:3" ht="15.6">
      <c r="A136" s="208">
        <v>831</v>
      </c>
      <c r="B136" s="208" t="s">
        <v>194</v>
      </c>
      <c r="C136" s="208" t="s">
        <v>76</v>
      </c>
    </row>
    <row r="137" spans="1:3" ht="15.6">
      <c r="A137" s="208">
        <v>833</v>
      </c>
      <c r="B137" s="208" t="s">
        <v>195</v>
      </c>
      <c r="C137" s="208" t="s">
        <v>76</v>
      </c>
    </row>
    <row r="138" spans="1:3" ht="15.6">
      <c r="A138" s="208">
        <v>834</v>
      </c>
      <c r="B138" s="208" t="s">
        <v>196</v>
      </c>
      <c r="C138" s="208" t="s">
        <v>76</v>
      </c>
    </row>
    <row r="139" spans="1:3" ht="15.6">
      <c r="A139" s="208">
        <v>901</v>
      </c>
      <c r="B139" s="208" t="s">
        <v>197</v>
      </c>
      <c r="C139" s="208" t="s">
        <v>605</v>
      </c>
    </row>
    <row r="140" spans="1:3" ht="15.6">
      <c r="A140" s="208">
        <v>904</v>
      </c>
      <c r="B140" s="208" t="s">
        <v>198</v>
      </c>
      <c r="C140" s="208" t="s">
        <v>605</v>
      </c>
    </row>
    <row r="141" spans="1:3" ht="15.6">
      <c r="A141" s="208">
        <v>906</v>
      </c>
      <c r="B141" s="208" t="s">
        <v>199</v>
      </c>
      <c r="C141" s="208" t="s">
        <v>605</v>
      </c>
    </row>
    <row r="142" spans="1:3" ht="15.6">
      <c r="A142" s="208">
        <v>911</v>
      </c>
      <c r="B142" s="208" t="s">
        <v>200</v>
      </c>
      <c r="C142" s="208" t="s">
        <v>605</v>
      </c>
    </row>
    <row r="143" spans="1:3" ht="15.6">
      <c r="A143" s="208">
        <v>912</v>
      </c>
      <c r="B143" s="208" t="s">
        <v>606</v>
      </c>
      <c r="C143" s="208" t="s">
        <v>605</v>
      </c>
    </row>
    <row r="144" spans="1:3" ht="15.6">
      <c r="A144" s="208">
        <v>914</v>
      </c>
      <c r="B144" s="208" t="s">
        <v>581</v>
      </c>
      <c r="C144" s="208" t="s">
        <v>605</v>
      </c>
    </row>
    <row r="145" spans="1:3" ht="15.6">
      <c r="A145" s="208">
        <v>919</v>
      </c>
      <c r="B145" s="208" t="s">
        <v>201</v>
      </c>
      <c r="C145" s="208" t="s">
        <v>605</v>
      </c>
    </row>
    <row r="146" spans="1:3" ht="15.6">
      <c r="A146" s="208">
        <v>926</v>
      </c>
      <c r="B146" s="208" t="s">
        <v>202</v>
      </c>
      <c r="C146" s="208" t="s">
        <v>605</v>
      </c>
    </row>
    <row r="147" spans="1:3" ht="15.6">
      <c r="A147" s="208">
        <v>928</v>
      </c>
      <c r="B147" s="208" t="s">
        <v>203</v>
      </c>
      <c r="C147" s="208" t="s">
        <v>605</v>
      </c>
    </row>
    <row r="148" spans="1:3" ht="15.6">
      <c r="A148" s="208">
        <v>929</v>
      </c>
      <c r="B148" s="208" t="s">
        <v>204</v>
      </c>
      <c r="C148" s="208" t="s">
        <v>605</v>
      </c>
    </row>
    <row r="149" spans="1:3" ht="15.6">
      <c r="A149" s="208">
        <v>935</v>
      </c>
      <c r="B149" s="208" t="s">
        <v>205</v>
      </c>
      <c r="C149" s="208" t="s">
        <v>605</v>
      </c>
    </row>
    <row r="150" spans="1:3" ht="15.6">
      <c r="A150" s="208">
        <v>937</v>
      </c>
      <c r="B150" s="208" t="s">
        <v>607</v>
      </c>
      <c r="C150" s="208" t="s">
        <v>605</v>
      </c>
    </row>
    <row r="151" spans="1:3" ht="15.6">
      <c r="A151" s="208">
        <v>938</v>
      </c>
      <c r="B151" s="208" t="s">
        <v>206</v>
      </c>
      <c r="C151" s="208" t="s">
        <v>605</v>
      </c>
    </row>
    <row r="152" spans="1:3" ht="15.6">
      <c r="A152" s="208">
        <v>940</v>
      </c>
      <c r="B152" s="208" t="s">
        <v>207</v>
      </c>
      <c r="C152" s="208" t="s">
        <v>605</v>
      </c>
    </row>
    <row r="153" spans="1:3" ht="15.6">
      <c r="A153" s="208">
        <v>941</v>
      </c>
      <c r="B153" s="208" t="s">
        <v>208</v>
      </c>
      <c r="C153" s="208" t="s">
        <v>605</v>
      </c>
    </row>
    <row r="154" spans="1:3" ht="15.6">
      <c r="A154" s="208">
        <v>1001</v>
      </c>
      <c r="B154" s="208" t="s">
        <v>209</v>
      </c>
      <c r="C154" s="208" t="s">
        <v>608</v>
      </c>
    </row>
    <row r="155" spans="1:3" ht="15.6">
      <c r="A155" s="208">
        <v>1002</v>
      </c>
      <c r="B155" s="208" t="s">
        <v>210</v>
      </c>
      <c r="C155" s="208" t="s">
        <v>608</v>
      </c>
    </row>
    <row r="156" spans="1:3" ht="15.6">
      <c r="A156" s="208">
        <v>1003</v>
      </c>
      <c r="B156" s="208" t="s">
        <v>211</v>
      </c>
      <c r="C156" s="208" t="s">
        <v>608</v>
      </c>
    </row>
    <row r="157" spans="1:3" ht="15.6">
      <c r="A157" s="208">
        <v>1004</v>
      </c>
      <c r="B157" s="208" t="s">
        <v>212</v>
      </c>
      <c r="C157" s="208" t="s">
        <v>608</v>
      </c>
    </row>
    <row r="158" spans="1:3" ht="15.6">
      <c r="A158" s="208">
        <v>1014</v>
      </c>
      <c r="B158" s="208" t="s">
        <v>213</v>
      </c>
      <c r="C158" s="208" t="s">
        <v>608</v>
      </c>
    </row>
    <row r="159" spans="1:3" ht="15.6">
      <c r="A159" s="208">
        <v>1017</v>
      </c>
      <c r="B159" s="208" t="s">
        <v>609</v>
      </c>
      <c r="C159" s="208" t="s">
        <v>608</v>
      </c>
    </row>
    <row r="160" spans="1:3" ht="15.6">
      <c r="A160" s="208">
        <v>1018</v>
      </c>
      <c r="B160" s="208" t="s">
        <v>214</v>
      </c>
      <c r="C160" s="208" t="s">
        <v>608</v>
      </c>
    </row>
    <row r="161" spans="1:3" ht="15.6">
      <c r="A161" s="208">
        <v>1021</v>
      </c>
      <c r="B161" s="208" t="s">
        <v>610</v>
      </c>
      <c r="C161" s="208" t="s">
        <v>608</v>
      </c>
    </row>
    <row r="162" spans="1:3" ht="15.6">
      <c r="A162" s="208">
        <v>1026</v>
      </c>
      <c r="B162" s="208" t="s">
        <v>611</v>
      </c>
      <c r="C162" s="208" t="s">
        <v>608</v>
      </c>
    </row>
    <row r="163" spans="1:3" ht="15.6">
      <c r="A163" s="208">
        <v>1027</v>
      </c>
      <c r="B163" s="208" t="s">
        <v>215</v>
      </c>
      <c r="C163" s="208" t="s">
        <v>608</v>
      </c>
    </row>
    <row r="164" spans="1:3" ht="15.6">
      <c r="A164" s="208">
        <v>1029</v>
      </c>
      <c r="B164" s="208" t="s">
        <v>216</v>
      </c>
      <c r="C164" s="208" t="s">
        <v>608</v>
      </c>
    </row>
    <row r="165" spans="1:3" ht="15.6">
      <c r="A165" s="208">
        <v>1032</v>
      </c>
      <c r="B165" s="208" t="s">
        <v>217</v>
      </c>
      <c r="C165" s="208" t="s">
        <v>608</v>
      </c>
    </row>
    <row r="166" spans="1:3" ht="15.6">
      <c r="A166" s="208">
        <v>1034</v>
      </c>
      <c r="B166" s="208" t="s">
        <v>218</v>
      </c>
      <c r="C166" s="208" t="s">
        <v>608</v>
      </c>
    </row>
    <row r="167" spans="1:3" ht="15.6">
      <c r="A167" s="208">
        <v>1037</v>
      </c>
      <c r="B167" s="208" t="s">
        <v>219</v>
      </c>
      <c r="C167" s="208" t="s">
        <v>608</v>
      </c>
    </row>
    <row r="168" spans="1:3" ht="15.6">
      <c r="A168" s="208">
        <v>1046</v>
      </c>
      <c r="B168" s="208" t="s">
        <v>220</v>
      </c>
      <c r="C168" s="208" t="s">
        <v>608</v>
      </c>
    </row>
    <row r="169" spans="1:3" ht="15.6">
      <c r="A169" s="208">
        <v>1101</v>
      </c>
      <c r="B169" s="208" t="s">
        <v>221</v>
      </c>
      <c r="C169" s="208" t="s">
        <v>77</v>
      </c>
    </row>
    <row r="170" spans="1:3" ht="15.6">
      <c r="A170" s="208">
        <v>1102</v>
      </c>
      <c r="B170" s="208" t="s">
        <v>222</v>
      </c>
      <c r="C170" s="208" t="s">
        <v>77</v>
      </c>
    </row>
    <row r="171" spans="1:3" ht="15.6">
      <c r="A171" s="208">
        <v>1103</v>
      </c>
      <c r="B171" s="208" t="s">
        <v>223</v>
      </c>
      <c r="C171" s="208" t="s">
        <v>77</v>
      </c>
    </row>
    <row r="172" spans="1:3" ht="15.6">
      <c r="A172" s="208">
        <v>1106</v>
      </c>
      <c r="B172" s="208" t="s">
        <v>224</v>
      </c>
      <c r="C172" s="208" t="s">
        <v>77</v>
      </c>
    </row>
    <row r="173" spans="1:3" ht="15.6">
      <c r="A173" s="208">
        <v>1111</v>
      </c>
      <c r="B173" s="208" t="s">
        <v>225</v>
      </c>
      <c r="C173" s="208" t="s">
        <v>77</v>
      </c>
    </row>
    <row r="174" spans="1:3" ht="15.6">
      <c r="A174" s="208">
        <v>1112</v>
      </c>
      <c r="B174" s="208" t="s">
        <v>226</v>
      </c>
      <c r="C174" s="208" t="s">
        <v>77</v>
      </c>
    </row>
    <row r="175" spans="1:3" ht="15.6">
      <c r="A175" s="208">
        <v>1114</v>
      </c>
      <c r="B175" s="208" t="s">
        <v>612</v>
      </c>
      <c r="C175" s="208" t="s">
        <v>77</v>
      </c>
    </row>
    <row r="176" spans="1:3" ht="15.6">
      <c r="A176" s="208">
        <v>1119</v>
      </c>
      <c r="B176" s="208" t="s">
        <v>613</v>
      </c>
      <c r="C176" s="208" t="s">
        <v>77</v>
      </c>
    </row>
    <row r="177" spans="1:3" ht="15.6">
      <c r="A177" s="208">
        <v>1120</v>
      </c>
      <c r="B177" s="208" t="s">
        <v>227</v>
      </c>
      <c r="C177" s="208" t="s">
        <v>77</v>
      </c>
    </row>
    <row r="178" spans="1:3" ht="15.6">
      <c r="A178" s="208">
        <v>1121</v>
      </c>
      <c r="B178" s="208" t="s">
        <v>228</v>
      </c>
      <c r="C178" s="208" t="s">
        <v>77</v>
      </c>
    </row>
    <row r="179" spans="1:3" ht="15.6">
      <c r="A179" s="208">
        <v>1122</v>
      </c>
      <c r="B179" s="208" t="s">
        <v>229</v>
      </c>
      <c r="C179" s="208" t="s">
        <v>77</v>
      </c>
    </row>
    <row r="180" spans="1:3" ht="15.6">
      <c r="A180" s="208">
        <v>1124</v>
      </c>
      <c r="B180" s="208" t="s">
        <v>230</v>
      </c>
      <c r="C180" s="208" t="s">
        <v>77</v>
      </c>
    </row>
    <row r="181" spans="1:3" ht="15.6">
      <c r="A181" s="208">
        <v>1127</v>
      </c>
      <c r="B181" s="208" t="s">
        <v>231</v>
      </c>
      <c r="C181" s="208" t="s">
        <v>77</v>
      </c>
    </row>
    <row r="182" spans="1:3" ht="15.6">
      <c r="A182" s="208">
        <v>1129</v>
      </c>
      <c r="B182" s="208" t="s">
        <v>232</v>
      </c>
      <c r="C182" s="208" t="s">
        <v>77</v>
      </c>
    </row>
    <row r="183" spans="1:3" ht="15.6">
      <c r="A183" s="208">
        <v>1130</v>
      </c>
      <c r="B183" s="208" t="s">
        <v>233</v>
      </c>
      <c r="C183" s="208" t="s">
        <v>77</v>
      </c>
    </row>
    <row r="184" spans="1:3" ht="15.6">
      <c r="A184" s="208">
        <v>1133</v>
      </c>
      <c r="B184" s="208" t="s">
        <v>234</v>
      </c>
      <c r="C184" s="208" t="s">
        <v>77</v>
      </c>
    </row>
    <row r="185" spans="1:3" ht="15.6">
      <c r="A185" s="208">
        <v>1134</v>
      </c>
      <c r="B185" s="208" t="s">
        <v>500</v>
      </c>
      <c r="C185" s="208" t="s">
        <v>77</v>
      </c>
    </row>
    <row r="186" spans="1:3" ht="15.6">
      <c r="A186" s="208">
        <v>1135</v>
      </c>
      <c r="B186" s="208" t="s">
        <v>235</v>
      </c>
      <c r="C186" s="208" t="s">
        <v>77</v>
      </c>
    </row>
    <row r="187" spans="1:3" ht="15.6">
      <c r="A187" s="208">
        <v>1141</v>
      </c>
      <c r="B187" s="208" t="s">
        <v>236</v>
      </c>
      <c r="C187" s="208" t="s">
        <v>77</v>
      </c>
    </row>
    <row r="188" spans="1:3" ht="15.6">
      <c r="A188" s="208">
        <v>1142</v>
      </c>
      <c r="B188" s="208" t="s">
        <v>237</v>
      </c>
      <c r="C188" s="208" t="s">
        <v>77</v>
      </c>
    </row>
    <row r="189" spans="1:3" ht="15.6">
      <c r="A189" s="208">
        <v>1144</v>
      </c>
      <c r="B189" s="208" t="s">
        <v>238</v>
      </c>
      <c r="C189" s="208" t="s">
        <v>77</v>
      </c>
    </row>
    <row r="190" spans="1:3" ht="15.6">
      <c r="A190" s="208">
        <v>1145</v>
      </c>
      <c r="B190" s="208" t="s">
        <v>239</v>
      </c>
      <c r="C190" s="208" t="s">
        <v>77</v>
      </c>
    </row>
    <row r="191" spans="1:3" ht="15.6">
      <c r="A191" s="208">
        <v>1146</v>
      </c>
      <c r="B191" s="208" t="s">
        <v>240</v>
      </c>
      <c r="C191" s="208" t="s">
        <v>77</v>
      </c>
    </row>
    <row r="192" spans="1:3" ht="15.6">
      <c r="A192" s="208">
        <v>1149</v>
      </c>
      <c r="B192" s="208" t="s">
        <v>241</v>
      </c>
      <c r="C192" s="208" t="s">
        <v>77</v>
      </c>
    </row>
    <row r="193" spans="1:3" ht="15.6">
      <c r="A193" s="208">
        <v>1151</v>
      </c>
      <c r="B193" s="208" t="s">
        <v>242</v>
      </c>
      <c r="C193" s="208" t="s">
        <v>77</v>
      </c>
    </row>
    <row r="194" spans="1:3" ht="15.6">
      <c r="A194" s="208">
        <v>1160</v>
      </c>
      <c r="B194" s="208" t="s">
        <v>243</v>
      </c>
      <c r="C194" s="208" t="s">
        <v>77</v>
      </c>
    </row>
    <row r="195" spans="1:3" ht="15.6">
      <c r="A195" s="208">
        <v>1201</v>
      </c>
      <c r="B195" s="208" t="s">
        <v>244</v>
      </c>
      <c r="C195" s="208" t="s">
        <v>78</v>
      </c>
    </row>
    <row r="196" spans="1:3" ht="15.6">
      <c r="A196" s="208">
        <v>1211</v>
      </c>
      <c r="B196" s="208" t="s">
        <v>245</v>
      </c>
      <c r="C196" s="208" t="s">
        <v>78</v>
      </c>
    </row>
    <row r="197" spans="1:3" ht="15.6">
      <c r="A197" s="208">
        <v>1216</v>
      </c>
      <c r="B197" s="208" t="s">
        <v>246</v>
      </c>
      <c r="C197" s="208" t="s">
        <v>78</v>
      </c>
    </row>
    <row r="198" spans="1:3" ht="15.6">
      <c r="A198" s="208">
        <v>1219</v>
      </c>
      <c r="B198" s="208" t="s">
        <v>247</v>
      </c>
      <c r="C198" s="208" t="s">
        <v>78</v>
      </c>
    </row>
    <row r="199" spans="1:3" ht="15.6">
      <c r="A199" s="208">
        <v>1221</v>
      </c>
      <c r="B199" s="208" t="s">
        <v>248</v>
      </c>
      <c r="C199" s="208" t="s">
        <v>78</v>
      </c>
    </row>
    <row r="200" spans="1:3" ht="15.6">
      <c r="A200" s="208">
        <v>1222</v>
      </c>
      <c r="B200" s="208" t="s">
        <v>249</v>
      </c>
      <c r="C200" s="208" t="s">
        <v>78</v>
      </c>
    </row>
    <row r="201" spans="1:3" ht="15.6">
      <c r="A201" s="208">
        <v>1223</v>
      </c>
      <c r="B201" s="208" t="s">
        <v>250</v>
      </c>
      <c r="C201" s="208" t="s">
        <v>78</v>
      </c>
    </row>
    <row r="202" spans="1:3" ht="15.6">
      <c r="A202" s="208">
        <v>1224</v>
      </c>
      <c r="B202" s="208" t="s">
        <v>251</v>
      </c>
      <c r="C202" s="208" t="s">
        <v>78</v>
      </c>
    </row>
    <row r="203" spans="1:3" ht="15.6">
      <c r="A203" s="208">
        <v>1227</v>
      </c>
      <c r="B203" s="208" t="s">
        <v>252</v>
      </c>
      <c r="C203" s="208" t="s">
        <v>78</v>
      </c>
    </row>
    <row r="204" spans="1:3" ht="15.6">
      <c r="A204" s="208">
        <v>1228</v>
      </c>
      <c r="B204" s="208" t="s">
        <v>253</v>
      </c>
      <c r="C204" s="208" t="s">
        <v>78</v>
      </c>
    </row>
    <row r="205" spans="1:3" ht="15.6">
      <c r="A205" s="208">
        <v>1231</v>
      </c>
      <c r="B205" s="208" t="s">
        <v>254</v>
      </c>
      <c r="C205" s="208" t="s">
        <v>78</v>
      </c>
    </row>
    <row r="206" spans="1:3" ht="15.6">
      <c r="A206" s="208">
        <v>1232</v>
      </c>
      <c r="B206" s="208" t="s">
        <v>614</v>
      </c>
      <c r="C206" s="208" t="s">
        <v>78</v>
      </c>
    </row>
    <row r="207" spans="1:3" ht="15.6">
      <c r="A207" s="208">
        <v>1233</v>
      </c>
      <c r="B207" s="208" t="s">
        <v>255</v>
      </c>
      <c r="C207" s="208" t="s">
        <v>78</v>
      </c>
    </row>
    <row r="208" spans="1:3" ht="15.6">
      <c r="A208" s="208">
        <v>1234</v>
      </c>
      <c r="B208" s="208" t="s">
        <v>256</v>
      </c>
      <c r="C208" s="208" t="s">
        <v>78</v>
      </c>
    </row>
    <row r="209" spans="1:3" ht="15.6">
      <c r="A209" s="208">
        <v>1235</v>
      </c>
      <c r="B209" s="208" t="s">
        <v>257</v>
      </c>
      <c r="C209" s="208" t="s">
        <v>78</v>
      </c>
    </row>
    <row r="210" spans="1:3" ht="15.6">
      <c r="A210" s="208">
        <v>1238</v>
      </c>
      <c r="B210" s="208" t="s">
        <v>258</v>
      </c>
      <c r="C210" s="208" t="s">
        <v>78</v>
      </c>
    </row>
    <row r="211" spans="1:3" ht="15.6">
      <c r="A211" s="208">
        <v>1241</v>
      </c>
      <c r="B211" s="208" t="s">
        <v>259</v>
      </c>
      <c r="C211" s="208" t="s">
        <v>78</v>
      </c>
    </row>
    <row r="212" spans="1:3" ht="15.6">
      <c r="A212" s="208">
        <v>1242</v>
      </c>
      <c r="B212" s="208" t="s">
        <v>260</v>
      </c>
      <c r="C212" s="208" t="s">
        <v>78</v>
      </c>
    </row>
    <row r="213" spans="1:3" ht="15.6">
      <c r="A213" s="208">
        <v>1243</v>
      </c>
      <c r="B213" s="208" t="s">
        <v>135</v>
      </c>
      <c r="C213" s="208" t="s">
        <v>78</v>
      </c>
    </row>
    <row r="214" spans="1:3" ht="15.6">
      <c r="A214" s="208">
        <v>1244</v>
      </c>
      <c r="B214" s="208" t="s">
        <v>261</v>
      </c>
      <c r="C214" s="208" t="s">
        <v>78</v>
      </c>
    </row>
    <row r="215" spans="1:3" ht="15.6">
      <c r="A215" s="208">
        <v>1245</v>
      </c>
      <c r="B215" s="208" t="s">
        <v>262</v>
      </c>
      <c r="C215" s="208" t="s">
        <v>78</v>
      </c>
    </row>
    <row r="216" spans="1:3" ht="15.6">
      <c r="A216" s="208">
        <v>1246</v>
      </c>
      <c r="B216" s="208" t="s">
        <v>263</v>
      </c>
      <c r="C216" s="208" t="s">
        <v>78</v>
      </c>
    </row>
    <row r="217" spans="1:3" ht="15.6">
      <c r="A217" s="208">
        <v>1247</v>
      </c>
      <c r="B217" s="208" t="s">
        <v>264</v>
      </c>
      <c r="C217" s="208" t="s">
        <v>78</v>
      </c>
    </row>
    <row r="218" spans="1:3" ht="15.6">
      <c r="A218" s="208">
        <v>1251</v>
      </c>
      <c r="B218" s="208" t="s">
        <v>265</v>
      </c>
      <c r="C218" s="208" t="s">
        <v>78</v>
      </c>
    </row>
    <row r="219" spans="1:3" ht="15.6">
      <c r="A219" s="208">
        <v>1252</v>
      </c>
      <c r="B219" s="208" t="s">
        <v>266</v>
      </c>
      <c r="C219" s="208" t="s">
        <v>78</v>
      </c>
    </row>
    <row r="220" spans="1:3" ht="15.6">
      <c r="A220" s="208">
        <v>1253</v>
      </c>
      <c r="B220" s="208" t="s">
        <v>267</v>
      </c>
      <c r="C220" s="208" t="s">
        <v>78</v>
      </c>
    </row>
    <row r="221" spans="1:3" ht="15.6">
      <c r="A221" s="208">
        <v>1256</v>
      </c>
      <c r="B221" s="208" t="s">
        <v>268</v>
      </c>
      <c r="C221" s="208" t="s">
        <v>78</v>
      </c>
    </row>
    <row r="222" spans="1:3" ht="15.6">
      <c r="A222" s="208">
        <v>1259</v>
      </c>
      <c r="B222" s="208" t="s">
        <v>269</v>
      </c>
      <c r="C222" s="208" t="s">
        <v>78</v>
      </c>
    </row>
    <row r="223" spans="1:3" ht="15.6">
      <c r="A223" s="208">
        <v>1260</v>
      </c>
      <c r="B223" s="208" t="s">
        <v>270</v>
      </c>
      <c r="C223" s="208" t="s">
        <v>78</v>
      </c>
    </row>
    <row r="224" spans="1:3" ht="15.6">
      <c r="A224" s="208">
        <v>1263</v>
      </c>
      <c r="B224" s="208" t="s">
        <v>271</v>
      </c>
      <c r="C224" s="208" t="s">
        <v>78</v>
      </c>
    </row>
    <row r="225" spans="1:3" ht="15.6">
      <c r="A225" s="208">
        <v>1264</v>
      </c>
      <c r="B225" s="208" t="s">
        <v>615</v>
      </c>
      <c r="C225" s="208" t="s">
        <v>78</v>
      </c>
    </row>
    <row r="226" spans="1:3" ht="15.6">
      <c r="A226" s="208">
        <v>1265</v>
      </c>
      <c r="B226" s="208" t="s">
        <v>272</v>
      </c>
      <c r="C226" s="208" t="s">
        <v>78</v>
      </c>
    </row>
    <row r="227" spans="1:3" ht="15.6">
      <c r="A227" s="208">
        <v>1266</v>
      </c>
      <c r="B227" s="208" t="s">
        <v>273</v>
      </c>
      <c r="C227" s="208" t="s">
        <v>78</v>
      </c>
    </row>
    <row r="228" spans="1:3" ht="15.6">
      <c r="A228" s="208">
        <v>1401</v>
      </c>
      <c r="B228" s="208" t="s">
        <v>274</v>
      </c>
      <c r="C228" s="208" t="s">
        <v>616</v>
      </c>
    </row>
    <row r="229" spans="1:3" ht="15.6">
      <c r="A229" s="208">
        <v>1411</v>
      </c>
      <c r="B229" s="208" t="s">
        <v>275</v>
      </c>
      <c r="C229" s="208" t="s">
        <v>616</v>
      </c>
    </row>
    <row r="230" spans="1:3" ht="15.6">
      <c r="A230" s="208">
        <v>1412</v>
      </c>
      <c r="B230" s="208" t="s">
        <v>276</v>
      </c>
      <c r="C230" s="208" t="s">
        <v>616</v>
      </c>
    </row>
    <row r="231" spans="1:3" ht="15.6">
      <c r="A231" s="208">
        <v>1413</v>
      </c>
      <c r="B231" s="208" t="s">
        <v>277</v>
      </c>
      <c r="C231" s="208" t="s">
        <v>616</v>
      </c>
    </row>
    <row r="232" spans="1:3" ht="15.6">
      <c r="A232" s="208">
        <v>1416</v>
      </c>
      <c r="B232" s="208" t="s">
        <v>278</v>
      </c>
      <c r="C232" s="208" t="s">
        <v>616</v>
      </c>
    </row>
    <row r="233" spans="1:3" ht="15.6">
      <c r="A233" s="208">
        <v>1417</v>
      </c>
      <c r="B233" s="208" t="s">
        <v>279</v>
      </c>
      <c r="C233" s="208" t="s">
        <v>616</v>
      </c>
    </row>
    <row r="234" spans="1:3" ht="15.6">
      <c r="A234" s="208">
        <v>1418</v>
      </c>
      <c r="B234" s="208" t="s">
        <v>280</v>
      </c>
      <c r="C234" s="208" t="s">
        <v>616</v>
      </c>
    </row>
    <row r="235" spans="1:3" ht="15.6">
      <c r="A235" s="208">
        <v>1419</v>
      </c>
      <c r="B235" s="208" t="s">
        <v>281</v>
      </c>
      <c r="C235" s="208" t="s">
        <v>616</v>
      </c>
    </row>
    <row r="236" spans="1:3" ht="15.6">
      <c r="A236" s="208">
        <v>1420</v>
      </c>
      <c r="B236" s="208" t="s">
        <v>282</v>
      </c>
      <c r="C236" s="208" t="s">
        <v>617</v>
      </c>
    </row>
    <row r="237" spans="1:3" ht="15.6">
      <c r="A237" s="208">
        <v>1421</v>
      </c>
      <c r="B237" s="208" t="s">
        <v>283</v>
      </c>
      <c r="C237" s="208" t="s">
        <v>616</v>
      </c>
    </row>
    <row r="238" spans="1:3" ht="15.6">
      <c r="A238" s="208">
        <v>1422</v>
      </c>
      <c r="B238" s="208" t="s">
        <v>284</v>
      </c>
      <c r="C238" s="208" t="s">
        <v>616</v>
      </c>
    </row>
    <row r="239" spans="1:3" ht="15.6">
      <c r="A239" s="208">
        <v>1424</v>
      </c>
      <c r="B239" s="208" t="s">
        <v>285</v>
      </c>
      <c r="C239" s="208" t="s">
        <v>616</v>
      </c>
    </row>
    <row r="240" spans="1:3" ht="15.6">
      <c r="A240" s="208">
        <v>1426</v>
      </c>
      <c r="B240" s="208" t="s">
        <v>286</v>
      </c>
      <c r="C240" s="208" t="s">
        <v>616</v>
      </c>
    </row>
    <row r="241" spans="1:3" ht="15.6">
      <c r="A241" s="208">
        <v>1428</v>
      </c>
      <c r="B241" s="208" t="s">
        <v>287</v>
      </c>
      <c r="C241" s="208" t="s">
        <v>616</v>
      </c>
    </row>
    <row r="242" spans="1:3" ht="15.6">
      <c r="A242" s="208">
        <v>1429</v>
      </c>
      <c r="B242" s="208" t="s">
        <v>288</v>
      </c>
      <c r="C242" s="208" t="s">
        <v>618</v>
      </c>
    </row>
    <row r="243" spans="1:3" ht="15.6">
      <c r="A243" s="208">
        <v>1430</v>
      </c>
      <c r="B243" s="208" t="s">
        <v>289</v>
      </c>
      <c r="C243" s="208" t="s">
        <v>619</v>
      </c>
    </row>
    <row r="244" spans="1:3" ht="15.6">
      <c r="A244" s="208">
        <v>1431</v>
      </c>
      <c r="B244" s="208" t="s">
        <v>290</v>
      </c>
      <c r="C244" s="208" t="s">
        <v>616</v>
      </c>
    </row>
    <row r="245" spans="1:3" ht="15.6">
      <c r="A245" s="208">
        <v>1432</v>
      </c>
      <c r="B245" s="208" t="s">
        <v>35</v>
      </c>
      <c r="C245" s="208" t="s">
        <v>616</v>
      </c>
    </row>
    <row r="246" spans="1:3" ht="15.6">
      <c r="A246" s="208">
        <v>1433</v>
      </c>
      <c r="B246" s="208" t="s">
        <v>291</v>
      </c>
      <c r="C246" s="208" t="s">
        <v>616</v>
      </c>
    </row>
    <row r="247" spans="1:3" ht="15.6">
      <c r="A247" s="208">
        <v>1438</v>
      </c>
      <c r="B247" s="208" t="s">
        <v>292</v>
      </c>
      <c r="C247" s="208" t="s">
        <v>616</v>
      </c>
    </row>
    <row r="248" spans="1:3" ht="15.6">
      <c r="A248" s="208">
        <v>1439</v>
      </c>
      <c r="B248" s="208" t="s">
        <v>293</v>
      </c>
      <c r="C248" s="208" t="s">
        <v>618</v>
      </c>
    </row>
    <row r="249" spans="1:3" ht="15.6">
      <c r="A249" s="208">
        <v>1441</v>
      </c>
      <c r="B249" s="208" t="s">
        <v>294</v>
      </c>
      <c r="C249" s="208" t="s">
        <v>616</v>
      </c>
    </row>
    <row r="250" spans="1:3" ht="15.6">
      <c r="A250" s="208">
        <v>1443</v>
      </c>
      <c r="B250" s="208" t="s">
        <v>295</v>
      </c>
      <c r="C250" s="208" t="s">
        <v>616</v>
      </c>
    </row>
    <row r="251" spans="1:3" ht="15.6">
      <c r="A251" s="208">
        <v>1444</v>
      </c>
      <c r="B251" s="208" t="s">
        <v>296</v>
      </c>
      <c r="C251" s="208" t="s">
        <v>616</v>
      </c>
    </row>
    <row r="252" spans="1:3" ht="15.6">
      <c r="A252" s="208">
        <v>1445</v>
      </c>
      <c r="B252" s="208" t="s">
        <v>297</v>
      </c>
      <c r="C252" s="208" t="s">
        <v>616</v>
      </c>
    </row>
    <row r="253" spans="1:3" ht="15.6">
      <c r="A253" s="208">
        <v>1449</v>
      </c>
      <c r="B253" s="208" t="s">
        <v>298</v>
      </c>
      <c r="C253" s="208" t="s">
        <v>616</v>
      </c>
    </row>
    <row r="254" spans="1:3" ht="15.6">
      <c r="A254" s="208">
        <v>1502</v>
      </c>
      <c r="B254" s="208" t="s">
        <v>299</v>
      </c>
      <c r="C254" s="208" t="s">
        <v>620</v>
      </c>
    </row>
    <row r="255" spans="1:3" ht="15.6">
      <c r="A255" s="208">
        <v>1504</v>
      </c>
      <c r="B255" s="208" t="s">
        <v>300</v>
      </c>
      <c r="C255" s="208" t="s">
        <v>620</v>
      </c>
    </row>
    <row r="256" spans="1:3" ht="15.6">
      <c r="A256" s="208">
        <v>1505</v>
      </c>
      <c r="B256" s="208" t="s">
        <v>301</v>
      </c>
      <c r="C256" s="208" t="s">
        <v>620</v>
      </c>
    </row>
    <row r="257" spans="1:3" ht="15.6">
      <c r="A257" s="208">
        <v>1511</v>
      </c>
      <c r="B257" s="208" t="s">
        <v>302</v>
      </c>
      <c r="C257" s="208" t="s">
        <v>620</v>
      </c>
    </row>
    <row r="258" spans="1:3" ht="15.6">
      <c r="A258" s="208">
        <v>1514</v>
      </c>
      <c r="B258" s="208" t="s">
        <v>178</v>
      </c>
      <c r="C258" s="208" t="s">
        <v>620</v>
      </c>
    </row>
    <row r="259" spans="1:3" ht="15.6">
      <c r="A259" s="208">
        <v>1515</v>
      </c>
      <c r="B259" s="208" t="s">
        <v>303</v>
      </c>
      <c r="C259" s="208" t="s">
        <v>620</v>
      </c>
    </row>
    <row r="260" spans="1:3" ht="15.6">
      <c r="A260" s="208">
        <v>1516</v>
      </c>
      <c r="B260" s="208" t="s">
        <v>304</v>
      </c>
      <c r="C260" s="208" t="s">
        <v>620</v>
      </c>
    </row>
    <row r="261" spans="1:3" ht="15.6">
      <c r="A261" s="208">
        <v>1517</v>
      </c>
      <c r="B261" s="208" t="s">
        <v>305</v>
      </c>
      <c r="C261" s="208" t="s">
        <v>620</v>
      </c>
    </row>
    <row r="262" spans="1:3" ht="15.6">
      <c r="A262" s="208">
        <v>1519</v>
      </c>
      <c r="B262" s="208" t="s">
        <v>306</v>
      </c>
      <c r="C262" s="208" t="s">
        <v>620</v>
      </c>
    </row>
    <row r="263" spans="1:3" ht="15.6">
      <c r="A263" s="208">
        <v>1520</v>
      </c>
      <c r="B263" s="208" t="s">
        <v>307</v>
      </c>
      <c r="C263" s="208" t="s">
        <v>620</v>
      </c>
    </row>
    <row r="264" spans="1:3" ht="15.6">
      <c r="A264" s="208">
        <v>1523</v>
      </c>
      <c r="B264" s="208" t="s">
        <v>308</v>
      </c>
      <c r="C264" s="208" t="s">
        <v>620</v>
      </c>
    </row>
    <row r="265" spans="1:3" ht="15.6">
      <c r="A265" s="208">
        <v>1524</v>
      </c>
      <c r="B265" s="208" t="s">
        <v>309</v>
      </c>
      <c r="C265" s="208" t="s">
        <v>620</v>
      </c>
    </row>
    <row r="266" spans="1:3" ht="15.6">
      <c r="A266" s="208">
        <v>1525</v>
      </c>
      <c r="B266" s="208" t="s">
        <v>310</v>
      </c>
      <c r="C266" s="208" t="s">
        <v>620</v>
      </c>
    </row>
    <row r="267" spans="1:3" ht="15.6">
      <c r="A267" s="208">
        <v>1526</v>
      </c>
      <c r="B267" s="208" t="s">
        <v>311</v>
      </c>
      <c r="C267" s="208" t="s">
        <v>620</v>
      </c>
    </row>
    <row r="268" spans="1:3" ht="15.6">
      <c r="A268" s="208">
        <v>1528</v>
      </c>
      <c r="B268" s="208" t="s">
        <v>312</v>
      </c>
      <c r="C268" s="208" t="s">
        <v>620</v>
      </c>
    </row>
    <row r="269" spans="1:3" ht="15.6">
      <c r="A269" s="208">
        <v>1529</v>
      </c>
      <c r="B269" s="208" t="s">
        <v>313</v>
      </c>
      <c r="C269" s="208" t="s">
        <v>620</v>
      </c>
    </row>
    <row r="270" spans="1:3" ht="15.6">
      <c r="A270" s="208">
        <v>1531</v>
      </c>
      <c r="B270" s="208" t="s">
        <v>314</v>
      </c>
      <c r="C270" s="208" t="s">
        <v>620</v>
      </c>
    </row>
    <row r="271" spans="1:3" ht="15.6">
      <c r="A271" s="208">
        <v>1532</v>
      </c>
      <c r="B271" s="208" t="s">
        <v>315</v>
      </c>
      <c r="C271" s="208" t="s">
        <v>620</v>
      </c>
    </row>
    <row r="272" spans="1:3" ht="15.6">
      <c r="A272" s="208">
        <v>1534</v>
      </c>
      <c r="B272" s="208" t="s">
        <v>316</v>
      </c>
      <c r="C272" s="208" t="s">
        <v>620</v>
      </c>
    </row>
    <row r="273" spans="1:3" ht="15.6">
      <c r="A273" s="208">
        <v>1535</v>
      </c>
      <c r="B273" s="208" t="s">
        <v>317</v>
      </c>
      <c r="C273" s="208" t="s">
        <v>620</v>
      </c>
    </row>
    <row r="274" spans="1:3" ht="15.6">
      <c r="A274" s="208">
        <v>1539</v>
      </c>
      <c r="B274" s="208" t="s">
        <v>318</v>
      </c>
      <c r="C274" s="208" t="s">
        <v>620</v>
      </c>
    </row>
    <row r="275" spans="1:3" ht="15.6">
      <c r="A275" s="208">
        <v>1543</v>
      </c>
      <c r="B275" s="208" t="s">
        <v>319</v>
      </c>
      <c r="C275" s="208" t="s">
        <v>620</v>
      </c>
    </row>
    <row r="276" spans="1:3" ht="15.6">
      <c r="A276" s="208">
        <v>1545</v>
      </c>
      <c r="B276" s="208" t="s">
        <v>320</v>
      </c>
      <c r="C276" s="208" t="s">
        <v>620</v>
      </c>
    </row>
    <row r="277" spans="1:3" ht="15.6">
      <c r="A277" s="208">
        <v>1546</v>
      </c>
      <c r="B277" s="208" t="s">
        <v>321</v>
      </c>
      <c r="C277" s="208" t="s">
        <v>620</v>
      </c>
    </row>
    <row r="278" spans="1:3" ht="15.6">
      <c r="A278" s="208">
        <v>1547</v>
      </c>
      <c r="B278" s="208" t="s">
        <v>322</v>
      </c>
      <c r="C278" s="208" t="s">
        <v>620</v>
      </c>
    </row>
    <row r="279" spans="1:3" ht="15.6">
      <c r="A279" s="208">
        <v>1548</v>
      </c>
      <c r="B279" s="208" t="s">
        <v>323</v>
      </c>
      <c r="C279" s="208" t="s">
        <v>620</v>
      </c>
    </row>
    <row r="280" spans="1:3" ht="15.6">
      <c r="A280" s="208">
        <v>1551</v>
      </c>
      <c r="B280" s="208" t="s">
        <v>324</v>
      </c>
      <c r="C280" s="208" t="s">
        <v>620</v>
      </c>
    </row>
    <row r="281" spans="1:3" ht="15.6">
      <c r="A281" s="208">
        <v>1554</v>
      </c>
      <c r="B281" s="208" t="s">
        <v>325</v>
      </c>
      <c r="C281" s="208" t="s">
        <v>620</v>
      </c>
    </row>
    <row r="282" spans="1:3" ht="15.6">
      <c r="A282" s="208">
        <v>1557</v>
      </c>
      <c r="B282" s="208" t="s">
        <v>326</v>
      </c>
      <c r="C282" s="208" t="s">
        <v>620</v>
      </c>
    </row>
    <row r="283" spans="1:3" ht="15.6">
      <c r="A283" s="208">
        <v>1560</v>
      </c>
      <c r="B283" s="208" t="s">
        <v>327</v>
      </c>
      <c r="C283" s="208" t="s">
        <v>620</v>
      </c>
    </row>
    <row r="284" spans="1:3" ht="15.6">
      <c r="A284" s="208">
        <v>1563</v>
      </c>
      <c r="B284" s="208" t="s">
        <v>328</v>
      </c>
      <c r="C284" s="208" t="s">
        <v>620</v>
      </c>
    </row>
    <row r="285" spans="1:3" ht="15.6">
      <c r="A285" s="208">
        <v>1566</v>
      </c>
      <c r="B285" s="208" t="s">
        <v>329</v>
      </c>
      <c r="C285" s="208" t="s">
        <v>620</v>
      </c>
    </row>
    <row r="286" spans="1:3" ht="15.6">
      <c r="A286" s="208">
        <v>1567</v>
      </c>
      <c r="B286" s="208" t="s">
        <v>330</v>
      </c>
      <c r="C286" s="208" t="s">
        <v>620</v>
      </c>
    </row>
    <row r="287" spans="1:3" ht="15.6">
      <c r="A287" s="208">
        <v>1571</v>
      </c>
      <c r="B287" s="208" t="s">
        <v>332</v>
      </c>
      <c r="C287" s="208" t="s">
        <v>620</v>
      </c>
    </row>
    <row r="288" spans="1:3" ht="15.6">
      <c r="A288" s="208">
        <v>1573</v>
      </c>
      <c r="B288" s="208" t="s">
        <v>333</v>
      </c>
      <c r="C288" s="208" t="s">
        <v>620</v>
      </c>
    </row>
    <row r="289" spans="1:3" ht="15.6">
      <c r="A289" s="208">
        <v>1576</v>
      </c>
      <c r="B289" s="208" t="s">
        <v>331</v>
      </c>
      <c r="C289" s="208" t="s">
        <v>620</v>
      </c>
    </row>
    <row r="290" spans="1:3" ht="15.6">
      <c r="A290" s="208">
        <v>1804</v>
      </c>
      <c r="B290" s="208" t="s">
        <v>374</v>
      </c>
      <c r="C290" s="208" t="s">
        <v>79</v>
      </c>
    </row>
    <row r="291" spans="1:3" ht="15.6">
      <c r="A291" s="208">
        <v>1805</v>
      </c>
      <c r="B291" s="208" t="s">
        <v>375</v>
      </c>
      <c r="C291" s="208" t="s">
        <v>79</v>
      </c>
    </row>
    <row r="292" spans="1:3" ht="15.6">
      <c r="A292" s="208">
        <v>1811</v>
      </c>
      <c r="B292" s="208" t="s">
        <v>376</v>
      </c>
      <c r="C292" s="208" t="s">
        <v>79</v>
      </c>
    </row>
    <row r="293" spans="1:3" ht="15.6">
      <c r="A293" s="208">
        <v>1812</v>
      </c>
      <c r="B293" s="208" t="s">
        <v>377</v>
      </c>
      <c r="C293" s="208" t="s">
        <v>79</v>
      </c>
    </row>
    <row r="294" spans="1:3" ht="15.6">
      <c r="A294" s="208">
        <v>1813</v>
      </c>
      <c r="B294" s="208" t="s">
        <v>378</v>
      </c>
      <c r="C294" s="208" t="s">
        <v>79</v>
      </c>
    </row>
    <row r="295" spans="1:3" ht="15.6">
      <c r="A295" s="208">
        <v>1815</v>
      </c>
      <c r="B295" s="208" t="s">
        <v>379</v>
      </c>
      <c r="C295" s="208" t="s">
        <v>79</v>
      </c>
    </row>
    <row r="296" spans="1:3" ht="15.6">
      <c r="A296" s="208">
        <v>1816</v>
      </c>
      <c r="B296" s="208" t="s">
        <v>380</v>
      </c>
      <c r="C296" s="208" t="s">
        <v>79</v>
      </c>
    </row>
    <row r="297" spans="1:3" ht="15.6">
      <c r="A297" s="208">
        <v>1818</v>
      </c>
      <c r="B297" s="208" t="s">
        <v>303</v>
      </c>
      <c r="C297" s="208" t="s">
        <v>79</v>
      </c>
    </row>
    <row r="298" spans="1:3" ht="15.6">
      <c r="A298" s="208">
        <v>1820</v>
      </c>
      <c r="B298" s="208" t="s">
        <v>621</v>
      </c>
      <c r="C298" s="208" t="s">
        <v>79</v>
      </c>
    </row>
    <row r="299" spans="1:3" ht="15.6">
      <c r="A299" s="208">
        <v>1822</v>
      </c>
      <c r="B299" s="208" t="s">
        <v>381</v>
      </c>
      <c r="C299" s="208" t="s">
        <v>79</v>
      </c>
    </row>
    <row r="300" spans="1:3" ht="15.6">
      <c r="A300" s="208">
        <v>1824</v>
      </c>
      <c r="B300" s="208" t="s">
        <v>382</v>
      </c>
      <c r="C300" s="208" t="s">
        <v>79</v>
      </c>
    </row>
    <row r="301" spans="1:3" ht="15.6">
      <c r="A301" s="208">
        <v>1825</v>
      </c>
      <c r="B301" s="208" t="s">
        <v>383</v>
      </c>
      <c r="C301" s="208" t="s">
        <v>79</v>
      </c>
    </row>
    <row r="302" spans="1:3" ht="15.6">
      <c r="A302" s="208">
        <v>1826</v>
      </c>
      <c r="B302" s="208" t="s">
        <v>384</v>
      </c>
      <c r="C302" s="208" t="s">
        <v>79</v>
      </c>
    </row>
    <row r="303" spans="1:3" ht="15.6">
      <c r="A303" s="208">
        <v>1827</v>
      </c>
      <c r="B303" s="208" t="s">
        <v>385</v>
      </c>
      <c r="C303" s="208" t="s">
        <v>79</v>
      </c>
    </row>
    <row r="304" spans="1:3" ht="15.6">
      <c r="A304" s="208">
        <v>1828</v>
      </c>
      <c r="B304" s="208" t="s">
        <v>386</v>
      </c>
      <c r="C304" s="208" t="s">
        <v>79</v>
      </c>
    </row>
    <row r="305" spans="1:3" ht="15.6">
      <c r="A305" s="208">
        <v>1832</v>
      </c>
      <c r="B305" s="208" t="s">
        <v>387</v>
      </c>
      <c r="C305" s="208" t="s">
        <v>79</v>
      </c>
    </row>
    <row r="306" spans="1:3" ht="15.6">
      <c r="A306" s="208">
        <v>1833</v>
      </c>
      <c r="B306" s="208" t="s">
        <v>388</v>
      </c>
      <c r="C306" s="208" t="s">
        <v>79</v>
      </c>
    </row>
    <row r="307" spans="1:3" ht="15.6">
      <c r="A307" s="208">
        <v>1834</v>
      </c>
      <c r="B307" s="208" t="s">
        <v>389</v>
      </c>
      <c r="C307" s="208" t="s">
        <v>79</v>
      </c>
    </row>
    <row r="308" spans="1:3" ht="15.6">
      <c r="A308" s="208">
        <v>1835</v>
      </c>
      <c r="B308" s="208" t="s">
        <v>447</v>
      </c>
      <c r="C308" s="208" t="s">
        <v>79</v>
      </c>
    </row>
    <row r="309" spans="1:3" ht="15.6">
      <c r="A309" s="208">
        <v>1836</v>
      </c>
      <c r="B309" s="208" t="s">
        <v>390</v>
      </c>
      <c r="C309" s="208" t="s">
        <v>79</v>
      </c>
    </row>
    <row r="310" spans="1:3" ht="15.6">
      <c r="A310" s="208">
        <v>1837</v>
      </c>
      <c r="B310" s="208" t="s">
        <v>391</v>
      </c>
      <c r="C310" s="208" t="s">
        <v>79</v>
      </c>
    </row>
    <row r="311" spans="1:3" ht="15.6">
      <c r="A311" s="208">
        <v>1838</v>
      </c>
      <c r="B311" s="208" t="s">
        <v>392</v>
      </c>
      <c r="C311" s="208" t="s">
        <v>79</v>
      </c>
    </row>
    <row r="312" spans="1:3" ht="15.6">
      <c r="A312" s="208">
        <v>1839</v>
      </c>
      <c r="B312" s="208" t="s">
        <v>393</v>
      </c>
      <c r="C312" s="208" t="s">
        <v>79</v>
      </c>
    </row>
    <row r="313" spans="1:3" ht="15.6">
      <c r="A313" s="208">
        <v>1840</v>
      </c>
      <c r="B313" s="208" t="s">
        <v>394</v>
      </c>
      <c r="C313" s="208" t="s">
        <v>79</v>
      </c>
    </row>
    <row r="314" spans="1:3" ht="15.6">
      <c r="A314" s="208">
        <v>1841</v>
      </c>
      <c r="B314" s="208" t="s">
        <v>395</v>
      </c>
      <c r="C314" s="208" t="s">
        <v>79</v>
      </c>
    </row>
    <row r="315" spans="1:3" ht="15.6">
      <c r="A315" s="208">
        <v>1845</v>
      </c>
      <c r="B315" s="208" t="s">
        <v>396</v>
      </c>
      <c r="C315" s="208" t="s">
        <v>79</v>
      </c>
    </row>
    <row r="316" spans="1:3" ht="15.6">
      <c r="A316" s="208">
        <v>1848</v>
      </c>
      <c r="B316" s="208" t="s">
        <v>397</v>
      </c>
      <c r="C316" s="208" t="s">
        <v>79</v>
      </c>
    </row>
    <row r="317" spans="1:3" ht="15.6">
      <c r="A317" s="208">
        <v>1849</v>
      </c>
      <c r="B317" s="208" t="s">
        <v>398</v>
      </c>
      <c r="C317" s="208" t="s">
        <v>79</v>
      </c>
    </row>
    <row r="318" spans="1:3" ht="15.6">
      <c r="A318" s="208">
        <v>1850</v>
      </c>
      <c r="B318" s="208" t="s">
        <v>399</v>
      </c>
      <c r="C318" s="208" t="s">
        <v>79</v>
      </c>
    </row>
    <row r="319" spans="1:3" ht="15.6">
      <c r="A319" s="208">
        <v>1851</v>
      </c>
      <c r="B319" s="208" t="s">
        <v>400</v>
      </c>
      <c r="C319" s="208" t="s">
        <v>79</v>
      </c>
    </row>
    <row r="320" spans="1:3" ht="15.6">
      <c r="A320" s="208">
        <v>1852</v>
      </c>
      <c r="B320" s="208" t="s">
        <v>622</v>
      </c>
      <c r="C320" s="208" t="s">
        <v>79</v>
      </c>
    </row>
    <row r="321" spans="1:3" ht="15.6">
      <c r="A321" s="208">
        <v>1853</v>
      </c>
      <c r="B321" s="208" t="s">
        <v>401</v>
      </c>
      <c r="C321" s="208" t="s">
        <v>79</v>
      </c>
    </row>
    <row r="322" spans="1:3" ht="15.6">
      <c r="A322" s="208">
        <v>1854</v>
      </c>
      <c r="B322" s="208" t="s">
        <v>402</v>
      </c>
      <c r="C322" s="208" t="s">
        <v>79</v>
      </c>
    </row>
    <row r="323" spans="1:3" ht="15.6">
      <c r="A323" s="208">
        <v>1856</v>
      </c>
      <c r="B323" s="208" t="s">
        <v>445</v>
      </c>
      <c r="C323" s="208" t="s">
        <v>79</v>
      </c>
    </row>
    <row r="324" spans="1:3" ht="15.6">
      <c r="A324" s="208">
        <v>1857</v>
      </c>
      <c r="B324" s="208" t="s">
        <v>495</v>
      </c>
      <c r="C324" s="208" t="s">
        <v>79</v>
      </c>
    </row>
    <row r="325" spans="1:3" ht="15.6">
      <c r="A325" s="208">
        <v>1859</v>
      </c>
      <c r="B325" s="208" t="s">
        <v>403</v>
      </c>
      <c r="C325" s="208" t="s">
        <v>79</v>
      </c>
    </row>
    <row r="326" spans="1:3" ht="15.6">
      <c r="A326" s="208">
        <v>1860</v>
      </c>
      <c r="B326" s="208" t="s">
        <v>404</v>
      </c>
      <c r="C326" s="208" t="s">
        <v>79</v>
      </c>
    </row>
    <row r="327" spans="1:3" ht="15.6">
      <c r="A327" s="208">
        <v>1865</v>
      </c>
      <c r="B327" s="208" t="s">
        <v>405</v>
      </c>
      <c r="C327" s="208" t="s">
        <v>79</v>
      </c>
    </row>
    <row r="328" spans="1:3" ht="15.6">
      <c r="A328" s="208">
        <v>1866</v>
      </c>
      <c r="B328" s="208" t="s">
        <v>406</v>
      </c>
      <c r="C328" s="208" t="s">
        <v>79</v>
      </c>
    </row>
    <row r="329" spans="1:3" ht="15.6">
      <c r="A329" s="208">
        <v>1867</v>
      </c>
      <c r="B329" s="208" t="s">
        <v>188</v>
      </c>
      <c r="C329" s="208" t="s">
        <v>79</v>
      </c>
    </row>
    <row r="330" spans="1:3" ht="15.6">
      <c r="A330" s="208">
        <v>1868</v>
      </c>
      <c r="B330" s="208" t="s">
        <v>407</v>
      </c>
      <c r="C330" s="208" t="s">
        <v>79</v>
      </c>
    </row>
    <row r="331" spans="1:3" ht="15.6">
      <c r="A331" s="208">
        <v>1870</v>
      </c>
      <c r="B331" s="208" t="s">
        <v>65</v>
      </c>
      <c r="C331" s="208" t="s">
        <v>79</v>
      </c>
    </row>
    <row r="332" spans="1:3" ht="15.6">
      <c r="A332" s="208">
        <v>1871</v>
      </c>
      <c r="B332" s="208" t="s">
        <v>408</v>
      </c>
      <c r="C332" s="208" t="s">
        <v>79</v>
      </c>
    </row>
    <row r="333" spans="1:3" ht="15.6">
      <c r="A333" s="208">
        <v>1874</v>
      </c>
      <c r="B333" s="208" t="s">
        <v>409</v>
      </c>
      <c r="C333" s="208" t="s">
        <v>79</v>
      </c>
    </row>
    <row r="334" spans="1:3" ht="15.6">
      <c r="A334" s="208">
        <v>1902</v>
      </c>
      <c r="B334" s="208" t="s">
        <v>411</v>
      </c>
      <c r="C334" s="208" t="s">
        <v>80</v>
      </c>
    </row>
    <row r="335" spans="1:3" ht="15.6">
      <c r="A335" s="208">
        <v>1903</v>
      </c>
      <c r="B335" s="208" t="s">
        <v>410</v>
      </c>
      <c r="C335" s="208" t="s">
        <v>80</v>
      </c>
    </row>
    <row r="336" spans="1:3" ht="15.6">
      <c r="A336" s="208">
        <v>1911</v>
      </c>
      <c r="B336" s="208" t="s">
        <v>412</v>
      </c>
      <c r="C336" s="208" t="s">
        <v>80</v>
      </c>
    </row>
    <row r="337" spans="1:3" ht="15.6">
      <c r="A337" s="208">
        <v>1913</v>
      </c>
      <c r="B337" s="208" t="s">
        <v>413</v>
      </c>
      <c r="C337" s="208" t="s">
        <v>80</v>
      </c>
    </row>
    <row r="338" spans="1:3" ht="15.6">
      <c r="A338" s="208">
        <v>1917</v>
      </c>
      <c r="B338" s="208" t="s">
        <v>414</v>
      </c>
      <c r="C338" s="208" t="s">
        <v>80</v>
      </c>
    </row>
    <row r="339" spans="1:3" ht="15.6">
      <c r="A339" s="208">
        <v>1919</v>
      </c>
      <c r="B339" s="208" t="s">
        <v>415</v>
      </c>
      <c r="C339" s="208" t="s">
        <v>80</v>
      </c>
    </row>
    <row r="340" spans="1:3" ht="15.6">
      <c r="A340" s="208">
        <v>1920</v>
      </c>
      <c r="B340" s="208" t="s">
        <v>416</v>
      </c>
      <c r="C340" s="208" t="s">
        <v>80</v>
      </c>
    </row>
    <row r="341" spans="1:3" ht="15.6">
      <c r="A341" s="208">
        <v>1922</v>
      </c>
      <c r="B341" s="208" t="s">
        <v>417</v>
      </c>
      <c r="C341" s="208" t="s">
        <v>80</v>
      </c>
    </row>
    <row r="342" spans="1:3" ht="15.6">
      <c r="A342" s="208">
        <v>1923</v>
      </c>
      <c r="B342" s="208" t="s">
        <v>418</v>
      </c>
      <c r="C342" s="208" t="s">
        <v>80</v>
      </c>
    </row>
    <row r="343" spans="1:3" ht="15.6">
      <c r="A343" s="208">
        <v>1924</v>
      </c>
      <c r="B343" s="208" t="s">
        <v>37</v>
      </c>
      <c r="C343" s="208" t="s">
        <v>80</v>
      </c>
    </row>
    <row r="344" spans="1:3" ht="15.6">
      <c r="A344" s="208">
        <v>1925</v>
      </c>
      <c r="B344" s="208" t="s">
        <v>419</v>
      </c>
      <c r="C344" s="208" t="s">
        <v>80</v>
      </c>
    </row>
    <row r="345" spans="1:3" ht="15.6">
      <c r="A345" s="208">
        <v>1926</v>
      </c>
      <c r="B345" s="208" t="s">
        <v>420</v>
      </c>
      <c r="C345" s="208" t="s">
        <v>80</v>
      </c>
    </row>
    <row r="346" spans="1:3" ht="15.6">
      <c r="A346" s="208">
        <v>1927</v>
      </c>
      <c r="B346" s="208" t="s">
        <v>421</v>
      </c>
      <c r="C346" s="208" t="s">
        <v>80</v>
      </c>
    </row>
    <row r="347" spans="1:3" ht="15.6">
      <c r="A347" s="208">
        <v>1928</v>
      </c>
      <c r="B347" s="208" t="s">
        <v>422</v>
      </c>
      <c r="C347" s="208" t="s">
        <v>80</v>
      </c>
    </row>
    <row r="348" spans="1:3" ht="15.6">
      <c r="A348" s="208">
        <v>1929</v>
      </c>
      <c r="B348" s="208" t="s">
        <v>498</v>
      </c>
      <c r="C348" s="208" t="s">
        <v>80</v>
      </c>
    </row>
    <row r="349" spans="1:3" ht="15.6">
      <c r="A349" s="208">
        <v>1931</v>
      </c>
      <c r="B349" s="208" t="s">
        <v>623</v>
      </c>
      <c r="C349" s="208" t="s">
        <v>80</v>
      </c>
    </row>
    <row r="350" spans="1:3" ht="15.6">
      <c r="A350" s="208">
        <v>1933</v>
      </c>
      <c r="B350" s="208" t="s">
        <v>423</v>
      </c>
      <c r="C350" s="208" t="s">
        <v>80</v>
      </c>
    </row>
    <row r="351" spans="1:3" ht="15.6">
      <c r="A351" s="208">
        <v>1936</v>
      </c>
      <c r="B351" s="208" t="s">
        <v>424</v>
      </c>
      <c r="C351" s="208" t="s">
        <v>80</v>
      </c>
    </row>
    <row r="352" spans="1:3" ht="15.6">
      <c r="A352" s="208">
        <v>1938</v>
      </c>
      <c r="B352" s="208" t="s">
        <v>425</v>
      </c>
      <c r="C352" s="208" t="s">
        <v>80</v>
      </c>
    </row>
    <row r="353" spans="1:3" ht="15.6">
      <c r="A353" s="208">
        <v>1939</v>
      </c>
      <c r="B353" s="208" t="s">
        <v>426</v>
      </c>
      <c r="C353" s="208" t="s">
        <v>80</v>
      </c>
    </row>
    <row r="354" spans="1:3" ht="15.6">
      <c r="A354" s="208">
        <v>1940</v>
      </c>
      <c r="B354" s="208" t="s">
        <v>427</v>
      </c>
      <c r="C354" s="208" t="s">
        <v>80</v>
      </c>
    </row>
    <row r="355" spans="1:3" ht="15.6">
      <c r="A355" s="208">
        <v>1941</v>
      </c>
      <c r="B355" s="208" t="s">
        <v>428</v>
      </c>
      <c r="C355" s="208" t="s">
        <v>80</v>
      </c>
    </row>
    <row r="356" spans="1:3" ht="15.6">
      <c r="A356" s="208">
        <v>1942</v>
      </c>
      <c r="B356" s="208" t="s">
        <v>429</v>
      </c>
      <c r="C356" s="208" t="s">
        <v>80</v>
      </c>
    </row>
    <row r="357" spans="1:3" ht="15.6">
      <c r="A357" s="208">
        <v>1943</v>
      </c>
      <c r="B357" s="208" t="s">
        <v>430</v>
      </c>
      <c r="C357" s="208" t="s">
        <v>80</v>
      </c>
    </row>
    <row r="358" spans="1:3" ht="15.6">
      <c r="A358" s="208">
        <v>2002</v>
      </c>
      <c r="B358" s="208" t="s">
        <v>431</v>
      </c>
      <c r="C358" s="208" t="s">
        <v>81</v>
      </c>
    </row>
    <row r="359" spans="1:3" ht="15.6">
      <c r="A359" s="208">
        <v>2003</v>
      </c>
      <c r="B359" s="208" t="s">
        <v>432</v>
      </c>
      <c r="C359" s="208" t="s">
        <v>81</v>
      </c>
    </row>
    <row r="360" spans="1:3" ht="15.6">
      <c r="A360" s="208">
        <v>2004</v>
      </c>
      <c r="B360" s="208" t="s">
        <v>433</v>
      </c>
      <c r="C360" s="208" t="s">
        <v>81</v>
      </c>
    </row>
    <row r="361" spans="1:3" ht="15.6">
      <c r="A361" s="208">
        <v>2011</v>
      </c>
      <c r="B361" s="208" t="s">
        <v>446</v>
      </c>
      <c r="C361" s="208" t="s">
        <v>81</v>
      </c>
    </row>
    <row r="362" spans="1:3" ht="15.6">
      <c r="A362" s="208">
        <v>2012</v>
      </c>
      <c r="B362" s="208" t="s">
        <v>434</v>
      </c>
      <c r="C362" s="208" t="s">
        <v>81</v>
      </c>
    </row>
    <row r="363" spans="1:3" ht="15.6">
      <c r="A363" s="208">
        <v>2014</v>
      </c>
      <c r="B363" s="208" t="s">
        <v>491</v>
      </c>
      <c r="C363" s="208" t="s">
        <v>81</v>
      </c>
    </row>
    <row r="364" spans="1:3" ht="15.6">
      <c r="A364" s="208">
        <v>2015</v>
      </c>
      <c r="B364" s="208" t="s">
        <v>435</v>
      </c>
      <c r="C364" s="208" t="s">
        <v>81</v>
      </c>
    </row>
    <row r="365" spans="1:3" ht="15.6">
      <c r="A365" s="208">
        <v>2017</v>
      </c>
      <c r="B365" s="208" t="s">
        <v>436</v>
      </c>
      <c r="C365" s="208" t="s">
        <v>81</v>
      </c>
    </row>
    <row r="366" spans="1:3" ht="15.6">
      <c r="A366" s="208">
        <v>2018</v>
      </c>
      <c r="B366" s="208" t="s">
        <v>493</v>
      </c>
      <c r="C366" s="208" t="s">
        <v>81</v>
      </c>
    </row>
    <row r="367" spans="1:3" ht="15.6">
      <c r="A367" s="208">
        <v>2019</v>
      </c>
      <c r="B367" s="208" t="s">
        <v>494</v>
      </c>
      <c r="C367" s="208" t="s">
        <v>81</v>
      </c>
    </row>
    <row r="368" spans="1:3" ht="15.6">
      <c r="A368" s="208">
        <v>2020</v>
      </c>
      <c r="B368" s="208" t="s">
        <v>437</v>
      </c>
      <c r="C368" s="208" t="s">
        <v>81</v>
      </c>
    </row>
    <row r="369" spans="1:3" ht="15.6">
      <c r="A369" s="208">
        <v>2021</v>
      </c>
      <c r="B369" s="208" t="s">
        <v>55</v>
      </c>
      <c r="C369" s="208" t="s">
        <v>81</v>
      </c>
    </row>
    <row r="370" spans="1:3" ht="15.6">
      <c r="A370" s="208">
        <v>2022</v>
      </c>
      <c r="B370" s="208" t="s">
        <v>438</v>
      </c>
      <c r="C370" s="208" t="s">
        <v>81</v>
      </c>
    </row>
    <row r="371" spans="1:3" ht="15.6">
      <c r="A371" s="208">
        <v>2023</v>
      </c>
      <c r="B371" s="208" t="s">
        <v>448</v>
      </c>
      <c r="C371" s="208" t="s">
        <v>81</v>
      </c>
    </row>
    <row r="372" spans="1:3" ht="15.6">
      <c r="A372" s="208">
        <v>2024</v>
      </c>
      <c r="B372" s="208" t="s">
        <v>439</v>
      </c>
      <c r="C372" s="208" t="s">
        <v>81</v>
      </c>
    </row>
    <row r="373" spans="1:3" ht="15.6">
      <c r="A373" s="208">
        <v>2025</v>
      </c>
      <c r="B373" s="208" t="s">
        <v>440</v>
      </c>
      <c r="C373" s="208" t="s">
        <v>81</v>
      </c>
    </row>
    <row r="374" spans="1:3" ht="15.6">
      <c r="A374" s="208">
        <v>2027</v>
      </c>
      <c r="B374" s="208" t="s">
        <v>441</v>
      </c>
      <c r="C374" s="208" t="s">
        <v>81</v>
      </c>
    </row>
    <row r="375" spans="1:3" ht="15.6">
      <c r="A375" s="208">
        <v>2028</v>
      </c>
      <c r="B375" s="208" t="s">
        <v>492</v>
      </c>
      <c r="C375" s="208" t="s">
        <v>81</v>
      </c>
    </row>
    <row r="376" spans="1:3" ht="15.6">
      <c r="A376" s="208">
        <v>2030</v>
      </c>
      <c r="B376" s="208" t="s">
        <v>624</v>
      </c>
      <c r="C376" s="208" t="s">
        <v>81</v>
      </c>
    </row>
    <row r="377" spans="1:3" ht="15.6">
      <c r="A377" s="208">
        <v>5001</v>
      </c>
      <c r="B377" s="208" t="s">
        <v>334</v>
      </c>
      <c r="C377" s="208" t="s">
        <v>582</v>
      </c>
    </row>
    <row r="378" spans="1:3" ht="15.6">
      <c r="A378" s="208">
        <v>5004</v>
      </c>
      <c r="B378" s="208" t="s">
        <v>353</v>
      </c>
      <c r="C378" s="208" t="s">
        <v>582</v>
      </c>
    </row>
    <row r="379" spans="1:3" ht="15.6">
      <c r="A379" s="208">
        <v>5005</v>
      </c>
      <c r="B379" s="208" t="s">
        <v>354</v>
      </c>
      <c r="C379" s="208" t="s">
        <v>582</v>
      </c>
    </row>
    <row r="380" spans="1:3" ht="15.6">
      <c r="A380" s="208">
        <v>5011</v>
      </c>
      <c r="B380" s="208" t="s">
        <v>335</v>
      </c>
      <c r="C380" s="208" t="s">
        <v>582</v>
      </c>
    </row>
    <row r="381" spans="1:3" ht="15.6">
      <c r="A381" s="208">
        <v>5012</v>
      </c>
      <c r="B381" s="208" t="s">
        <v>625</v>
      </c>
      <c r="C381" s="208" t="s">
        <v>582</v>
      </c>
    </row>
    <row r="382" spans="1:3" ht="15.6">
      <c r="A382" s="208">
        <v>5013</v>
      </c>
      <c r="B382" s="208" t="s">
        <v>336</v>
      </c>
      <c r="C382" s="208" t="s">
        <v>582</v>
      </c>
    </row>
    <row r="383" spans="1:3" ht="15.6">
      <c r="A383" s="208">
        <v>5014</v>
      </c>
      <c r="B383" s="208" t="s">
        <v>337</v>
      </c>
      <c r="C383" s="208" t="s">
        <v>582</v>
      </c>
    </row>
    <row r="384" spans="1:3" ht="15.6">
      <c r="A384" s="208">
        <v>5015</v>
      </c>
      <c r="B384" s="208" t="s">
        <v>338</v>
      </c>
      <c r="C384" s="208" t="s">
        <v>582</v>
      </c>
    </row>
    <row r="385" spans="1:3" ht="15.6">
      <c r="A385" s="208">
        <v>5016</v>
      </c>
      <c r="B385" s="208" t="s">
        <v>339</v>
      </c>
      <c r="C385" s="208" t="s">
        <v>582</v>
      </c>
    </row>
    <row r="386" spans="1:3" ht="15.6">
      <c r="A386" s="208">
        <v>5017</v>
      </c>
      <c r="B386" s="208" t="s">
        <v>340</v>
      </c>
      <c r="C386" s="208" t="s">
        <v>582</v>
      </c>
    </row>
    <row r="387" spans="1:3" ht="15.6">
      <c r="A387" s="208">
        <v>5018</v>
      </c>
      <c r="B387" s="208" t="s">
        <v>341</v>
      </c>
      <c r="C387" s="208" t="s">
        <v>582</v>
      </c>
    </row>
    <row r="388" spans="1:3" ht="15.6">
      <c r="A388" s="208">
        <v>5019</v>
      </c>
      <c r="B388" s="208" t="s">
        <v>342</v>
      </c>
      <c r="C388" s="208" t="s">
        <v>582</v>
      </c>
    </row>
    <row r="389" spans="1:3" ht="15.6">
      <c r="A389" s="208">
        <v>5020</v>
      </c>
      <c r="B389" s="208" t="s">
        <v>496</v>
      </c>
      <c r="C389" s="208" t="s">
        <v>582</v>
      </c>
    </row>
    <row r="390" spans="1:3" ht="15.6">
      <c r="A390" s="208">
        <v>5021</v>
      </c>
      <c r="B390" s="208" t="s">
        <v>54</v>
      </c>
      <c r="C390" s="208" t="s">
        <v>582</v>
      </c>
    </row>
    <row r="391" spans="1:3" ht="15.6">
      <c r="A391" s="208">
        <v>5022</v>
      </c>
      <c r="B391" s="208" t="s">
        <v>343</v>
      </c>
      <c r="C391" s="208" t="s">
        <v>582</v>
      </c>
    </row>
    <row r="392" spans="1:3" ht="15.6">
      <c r="A392" s="208">
        <v>5023</v>
      </c>
      <c r="B392" s="208" t="s">
        <v>344</v>
      </c>
      <c r="C392" s="208" t="s">
        <v>582</v>
      </c>
    </row>
    <row r="393" spans="1:3" ht="15.6">
      <c r="A393" s="208">
        <v>5024</v>
      </c>
      <c r="B393" s="208" t="s">
        <v>345</v>
      </c>
      <c r="C393" s="208" t="s">
        <v>582</v>
      </c>
    </row>
    <row r="394" spans="1:3" ht="15.6">
      <c r="A394" s="208">
        <v>5025</v>
      </c>
      <c r="B394" s="208" t="s">
        <v>36</v>
      </c>
      <c r="C394" s="208" t="s">
        <v>582</v>
      </c>
    </row>
    <row r="395" spans="1:3" ht="15.6">
      <c r="A395" s="208">
        <v>5026</v>
      </c>
      <c r="B395" s="208" t="s">
        <v>346</v>
      </c>
      <c r="C395" s="208" t="s">
        <v>582</v>
      </c>
    </row>
    <row r="396" spans="1:3" ht="15.6">
      <c r="A396" s="208">
        <v>5027</v>
      </c>
      <c r="B396" s="208" t="s">
        <v>347</v>
      </c>
      <c r="C396" s="208" t="s">
        <v>582</v>
      </c>
    </row>
    <row r="397" spans="1:3" ht="15.6">
      <c r="A397" s="208">
        <v>5028</v>
      </c>
      <c r="B397" s="208" t="s">
        <v>348</v>
      </c>
      <c r="C397" s="208" t="s">
        <v>582</v>
      </c>
    </row>
    <row r="398" spans="1:3" ht="15.6">
      <c r="A398" s="208">
        <v>5029</v>
      </c>
      <c r="B398" s="208" t="s">
        <v>349</v>
      </c>
      <c r="C398" s="208" t="s">
        <v>582</v>
      </c>
    </row>
    <row r="399" spans="1:3" ht="15.6">
      <c r="A399" s="208">
        <v>5030</v>
      </c>
      <c r="B399" s="208" t="s">
        <v>350</v>
      </c>
      <c r="C399" s="208" t="s">
        <v>582</v>
      </c>
    </row>
    <row r="400" spans="1:3" ht="15.6">
      <c r="A400" s="208">
        <v>5031</v>
      </c>
      <c r="B400" s="208" t="s">
        <v>60</v>
      </c>
      <c r="C400" s="208" t="s">
        <v>582</v>
      </c>
    </row>
    <row r="401" spans="1:3" ht="15.6">
      <c r="A401" s="208">
        <v>5032</v>
      </c>
      <c r="B401" s="208" t="s">
        <v>351</v>
      </c>
      <c r="C401" s="208" t="s">
        <v>582</v>
      </c>
    </row>
    <row r="402" spans="1:3" ht="15.6">
      <c r="A402" s="208">
        <v>5033</v>
      </c>
      <c r="B402" s="208" t="s">
        <v>352</v>
      </c>
      <c r="C402" s="208" t="s">
        <v>582</v>
      </c>
    </row>
    <row r="403" spans="1:3" ht="15.6">
      <c r="A403" s="208">
        <v>5034</v>
      </c>
      <c r="B403" s="208" t="s">
        <v>355</v>
      </c>
      <c r="C403" s="208" t="s">
        <v>582</v>
      </c>
    </row>
    <row r="404" spans="1:3" ht="15.6">
      <c r="A404" s="208">
        <v>5035</v>
      </c>
      <c r="B404" s="208" t="s">
        <v>356</v>
      </c>
      <c r="C404" s="208" t="s">
        <v>582</v>
      </c>
    </row>
    <row r="405" spans="1:3" ht="15.6">
      <c r="A405" s="208">
        <v>5036</v>
      </c>
      <c r="B405" s="208" t="s">
        <v>357</v>
      </c>
      <c r="C405" s="208" t="s">
        <v>582</v>
      </c>
    </row>
    <row r="406" spans="1:3" ht="15.6">
      <c r="A406" s="208">
        <v>5037</v>
      </c>
      <c r="B406" s="208" t="s">
        <v>358</v>
      </c>
      <c r="C406" s="208" t="s">
        <v>582</v>
      </c>
    </row>
    <row r="407" spans="1:3" ht="15.6">
      <c r="A407" s="208">
        <v>5038</v>
      </c>
      <c r="B407" s="208" t="s">
        <v>359</v>
      </c>
      <c r="C407" s="208" t="s">
        <v>582</v>
      </c>
    </row>
    <row r="408" spans="1:3" ht="15.6">
      <c r="A408" s="208">
        <v>5039</v>
      </c>
      <c r="B408" s="208" t="s">
        <v>360</v>
      </c>
      <c r="C408" s="208" t="s">
        <v>582</v>
      </c>
    </row>
    <row r="409" spans="1:3" ht="15.6">
      <c r="A409" s="208">
        <v>5040</v>
      </c>
      <c r="B409" s="208" t="s">
        <v>501</v>
      </c>
      <c r="C409" s="208" t="s">
        <v>582</v>
      </c>
    </row>
    <row r="410" spans="1:3" ht="15.6">
      <c r="A410" s="208">
        <v>5041</v>
      </c>
      <c r="B410" s="208" t="s">
        <v>362</v>
      </c>
      <c r="C410" s="208" t="s">
        <v>582</v>
      </c>
    </row>
    <row r="411" spans="1:3" ht="15.6">
      <c r="A411" s="208">
        <v>5042</v>
      </c>
      <c r="B411" s="208" t="s">
        <v>363</v>
      </c>
      <c r="C411" s="208" t="s">
        <v>582</v>
      </c>
    </row>
    <row r="412" spans="1:3" ht="15.6">
      <c r="A412" s="208">
        <v>5043</v>
      </c>
      <c r="B412" s="208" t="s">
        <v>364</v>
      </c>
      <c r="C412" s="208" t="s">
        <v>582</v>
      </c>
    </row>
    <row r="413" spans="1:3" ht="15.6">
      <c r="A413" s="208">
        <v>5044</v>
      </c>
      <c r="B413" s="208" t="s">
        <v>365</v>
      </c>
      <c r="C413" s="208" t="s">
        <v>582</v>
      </c>
    </row>
    <row r="414" spans="1:3" ht="15.6">
      <c r="A414" s="208">
        <v>5045</v>
      </c>
      <c r="B414" s="208" t="s">
        <v>366</v>
      </c>
      <c r="C414" s="208" t="s">
        <v>582</v>
      </c>
    </row>
    <row r="415" spans="1:3" ht="15.6">
      <c r="A415" s="208">
        <v>5046</v>
      </c>
      <c r="B415" s="208" t="s">
        <v>367</v>
      </c>
      <c r="C415" s="208" t="s">
        <v>582</v>
      </c>
    </row>
    <row r="416" spans="1:3" ht="15.6">
      <c r="A416" s="208">
        <v>5047</v>
      </c>
      <c r="B416" s="208" t="s">
        <v>368</v>
      </c>
      <c r="C416" s="208" t="s">
        <v>582</v>
      </c>
    </row>
    <row r="417" spans="1:3" ht="15.6">
      <c r="A417" s="208">
        <v>5048</v>
      </c>
      <c r="B417" s="208" t="s">
        <v>369</v>
      </c>
      <c r="C417" s="208" t="s">
        <v>582</v>
      </c>
    </row>
    <row r="418" spans="1:3" ht="15.6">
      <c r="A418" s="208">
        <v>5049</v>
      </c>
      <c r="B418" s="208" t="s">
        <v>370</v>
      </c>
      <c r="C418" s="208" t="s">
        <v>582</v>
      </c>
    </row>
    <row r="419" spans="1:3" ht="15.6">
      <c r="A419" s="208">
        <v>5050</v>
      </c>
      <c r="B419" s="208" t="s">
        <v>371</v>
      </c>
      <c r="C419" s="208" t="s">
        <v>582</v>
      </c>
    </row>
    <row r="420" spans="1:3" ht="15.6">
      <c r="A420" s="208">
        <v>5051</v>
      </c>
      <c r="B420" s="208" t="s">
        <v>372</v>
      </c>
      <c r="C420" s="208" t="s">
        <v>582</v>
      </c>
    </row>
    <row r="421" spans="1:3" ht="15.6">
      <c r="A421" s="208">
        <v>5052</v>
      </c>
      <c r="B421" s="208" t="s">
        <v>373</v>
      </c>
      <c r="C421" s="208" t="s">
        <v>582</v>
      </c>
    </row>
    <row r="422" spans="1:3" ht="15.6">
      <c r="A422" s="208">
        <v>5053</v>
      </c>
      <c r="B422" s="208" t="s">
        <v>361</v>
      </c>
      <c r="C422" s="208" t="s">
        <v>582</v>
      </c>
    </row>
    <row r="423" spans="1:3" ht="15.6">
      <c r="A423" s="208">
        <v>5054</v>
      </c>
      <c r="B423" s="208" t="s">
        <v>583</v>
      </c>
      <c r="C423" s="208" t="s">
        <v>582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L275"/>
  <sheetViews>
    <sheetView zoomScale="88" zoomScaleNormal="88" workbookViewId="0">
      <pane ySplit="9" topLeftCell="A10" activePane="bottomLeft" state="frozen"/>
      <selection pane="bottomLeft"/>
    </sheetView>
  </sheetViews>
  <sheetFormatPr baseColWidth="10" defaultRowHeight="15"/>
  <cols>
    <col min="1" max="1" width="2.1796875" customWidth="1"/>
    <col min="2" max="2" width="3.453125" customWidth="1"/>
    <col min="3" max="3" width="12.54296875" customWidth="1"/>
    <col min="5" max="5" width="3.453125" customWidth="1"/>
    <col min="6" max="6" width="9.36328125" customWidth="1"/>
    <col min="7" max="7" width="7.1796875" customWidth="1"/>
    <col min="8" max="8" width="6.81640625" customWidth="1"/>
    <col min="9" max="9" width="7.08984375" customWidth="1"/>
    <col min="10" max="10" width="6.81640625" style="96" customWidth="1"/>
    <col min="11" max="11" width="6.6328125" style="96" customWidth="1"/>
    <col min="12" max="12" width="7.81640625" customWidth="1"/>
    <col min="13" max="13" width="6.453125" customWidth="1"/>
    <col min="14" max="14" width="8.08984375" style="9" customWidth="1"/>
    <col min="15" max="15" width="5.54296875" style="9" customWidth="1"/>
    <col min="16" max="16" width="10.54296875" style="9" customWidth="1"/>
    <col min="17" max="17" width="7" customWidth="1"/>
    <col min="18" max="18" width="7.36328125" customWidth="1"/>
    <col min="19" max="19" width="7.54296875" style="9" customWidth="1"/>
    <col min="20" max="20" width="9.453125" style="9" customWidth="1"/>
    <col min="21" max="21" width="8" style="9" customWidth="1"/>
    <col min="22" max="22" width="7.08984375" style="1" customWidth="1"/>
    <col min="23" max="23" width="8.54296875" style="1" customWidth="1"/>
    <col min="24" max="25" width="9.90625" style="1" customWidth="1"/>
    <col min="26" max="26" width="9.81640625" style="1" customWidth="1"/>
    <col min="27" max="30" width="10.90625" style="1"/>
    <col min="31" max="31" width="10.90625" style="9"/>
    <col min="33" max="33" width="14" customWidth="1"/>
    <col min="34" max="34" width="12.54296875" customWidth="1"/>
    <col min="35" max="35" width="10.90625" customWidth="1"/>
  </cols>
  <sheetData>
    <row r="1" spans="1:38" ht="15.6">
      <c r="A1" s="39"/>
      <c r="B1" s="39"/>
      <c r="C1" s="39"/>
      <c r="D1" s="39"/>
      <c r="E1" s="39"/>
      <c r="F1" s="39"/>
      <c r="G1" s="39"/>
      <c r="H1" s="39"/>
      <c r="I1" s="39"/>
      <c r="J1" s="100"/>
      <c r="K1" s="100"/>
      <c r="L1" s="39"/>
      <c r="M1" s="39"/>
      <c r="N1" s="64"/>
      <c r="O1" s="64"/>
      <c r="P1" s="64"/>
      <c r="Q1" s="39"/>
      <c r="R1" s="39"/>
      <c r="S1" s="64"/>
      <c r="T1" s="39"/>
      <c r="U1" s="2"/>
      <c r="V1" s="5"/>
      <c r="W1" s="5"/>
      <c r="X1"/>
      <c r="Y1" s="4"/>
      <c r="Z1"/>
      <c r="AA1"/>
      <c r="AB1"/>
      <c r="AC1"/>
      <c r="AD1"/>
      <c r="AE1"/>
    </row>
    <row r="2" spans="1:38" s="126" customFormat="1" ht="31.8">
      <c r="A2" s="144"/>
      <c r="B2" s="144"/>
      <c r="C2" s="145" t="s">
        <v>487</v>
      </c>
      <c r="D2" s="145"/>
      <c r="E2" s="144"/>
      <c r="F2" s="144"/>
      <c r="G2" s="144"/>
      <c r="H2" s="144"/>
      <c r="I2" s="144"/>
      <c r="J2" s="150"/>
      <c r="K2" s="150"/>
      <c r="L2" s="145" t="s">
        <v>502</v>
      </c>
      <c r="M2" s="144"/>
      <c r="N2" s="144"/>
      <c r="O2" s="165" t="str">
        <f>+År!B2</f>
        <v>Skålda purke</v>
      </c>
      <c r="P2" s="151"/>
      <c r="Q2" s="151"/>
      <c r="R2" s="144"/>
      <c r="S2" s="165"/>
      <c r="T2" s="145"/>
      <c r="U2" s="2"/>
      <c r="V2" s="5"/>
      <c r="W2" s="5"/>
      <c r="X2" s="5"/>
      <c r="Y2"/>
      <c r="Z2" s="4"/>
      <c r="AA2"/>
      <c r="AB2"/>
      <c r="AC2"/>
      <c r="AD2"/>
      <c r="AE2"/>
      <c r="AF2"/>
      <c r="AG2"/>
      <c r="AH2"/>
      <c r="AI2"/>
      <c r="AJ2"/>
      <c r="AK2"/>
      <c r="AL2"/>
    </row>
    <row r="3" spans="1:38" ht="15.6">
      <c r="A3" s="39"/>
      <c r="B3" s="39"/>
      <c r="C3" s="39"/>
      <c r="D3" s="39"/>
      <c r="E3" s="39"/>
      <c r="F3" s="39"/>
      <c r="G3" s="39"/>
      <c r="H3" s="39"/>
      <c r="I3" s="39"/>
      <c r="J3" s="100"/>
      <c r="K3" s="100"/>
      <c r="L3" s="39"/>
      <c r="M3" s="39"/>
      <c r="N3" s="64"/>
      <c r="O3" s="64"/>
      <c r="P3" s="64"/>
      <c r="Q3" s="39"/>
      <c r="R3" s="39"/>
      <c r="S3" s="64"/>
      <c r="T3" s="39"/>
      <c r="U3" s="2"/>
      <c r="V3" s="5"/>
      <c r="W3" s="5"/>
      <c r="X3"/>
      <c r="Y3" s="4"/>
      <c r="Z3"/>
      <c r="AA3"/>
      <c r="AB3"/>
      <c r="AC3"/>
      <c r="AD3"/>
      <c r="AE3"/>
    </row>
    <row r="4" spans="1:38" ht="19.8">
      <c r="A4" s="39"/>
      <c r="B4" s="39"/>
      <c r="C4" s="39"/>
      <c r="D4" s="39"/>
      <c r="E4" s="39"/>
      <c r="F4" s="39"/>
      <c r="G4" s="39"/>
      <c r="H4" s="39"/>
      <c r="I4" s="39"/>
      <c r="J4" s="100"/>
      <c r="K4" s="100"/>
      <c r="L4" s="39"/>
      <c r="M4" s="39"/>
      <c r="N4" s="64"/>
      <c r="O4" s="64"/>
      <c r="P4" s="64"/>
      <c r="Q4" s="39"/>
      <c r="R4" s="39"/>
      <c r="S4" s="64"/>
      <c r="T4" s="157"/>
      <c r="U4" s="2"/>
      <c r="V4" s="5"/>
      <c r="W4" s="5"/>
      <c r="X4"/>
      <c r="Y4" s="4"/>
      <c r="Z4"/>
      <c r="AA4"/>
      <c r="AB4"/>
      <c r="AC4"/>
      <c r="AD4"/>
      <c r="AE4"/>
    </row>
    <row r="5" spans="1:38" s="137" customFormat="1" ht="19.8">
      <c r="A5" s="157"/>
      <c r="B5" s="157"/>
      <c r="C5" s="157"/>
      <c r="D5" s="142" t="s">
        <v>8</v>
      </c>
      <c r="E5" s="142"/>
      <c r="F5" s="325">
        <f>+År!R2</f>
        <v>24</v>
      </c>
      <c r="G5" s="314"/>
      <c r="H5" s="158"/>
      <c r="I5" s="142" t="s">
        <v>453</v>
      </c>
      <c r="J5" s="158"/>
      <c r="K5" s="159"/>
      <c r="L5" s="159"/>
      <c r="M5" s="319">
        <f>SUM(H10:H33)</f>
        <v>14103</v>
      </c>
      <c r="N5" s="318"/>
      <c r="O5" s="159"/>
      <c r="P5" s="159"/>
      <c r="Q5" s="158"/>
      <c r="R5" s="157"/>
      <c r="S5" s="157"/>
      <c r="T5" s="157"/>
      <c r="U5" s="5"/>
      <c r="V5" s="5"/>
      <c r="W5"/>
      <c r="X5" s="4"/>
      <c r="Y5"/>
      <c r="Z5"/>
      <c r="AA5"/>
      <c r="AB5"/>
      <c r="AC5"/>
      <c r="AD5"/>
      <c r="AE5"/>
      <c r="AF5"/>
      <c r="AG5"/>
      <c r="AH5"/>
      <c r="AI5"/>
      <c r="AJ5"/>
    </row>
    <row r="6" spans="1:38" s="137" customFormat="1" ht="19.8">
      <c r="A6" s="157"/>
      <c r="B6" s="157"/>
      <c r="C6" s="157"/>
      <c r="D6" s="157"/>
      <c r="E6" s="157"/>
      <c r="F6" s="157"/>
      <c r="G6" s="142"/>
      <c r="H6" s="142"/>
      <c r="I6" s="142"/>
      <c r="J6" s="158"/>
      <c r="K6" s="158"/>
      <c r="L6" s="142"/>
      <c r="M6" s="142"/>
      <c r="N6" s="191"/>
      <c r="O6" s="191"/>
      <c r="P6" s="159"/>
      <c r="Q6" s="181" t="s">
        <v>3</v>
      </c>
      <c r="R6" s="142"/>
      <c r="S6" s="191"/>
      <c r="T6" s="157"/>
      <c r="U6" s="2"/>
      <c r="V6" s="5"/>
      <c r="W6" s="5"/>
      <c r="X6"/>
      <c r="Y6" s="4"/>
      <c r="Z6"/>
      <c r="AA6"/>
      <c r="AB6"/>
      <c r="AC6"/>
      <c r="AD6"/>
      <c r="AE6"/>
      <c r="AF6"/>
      <c r="AG6"/>
      <c r="AH6"/>
      <c r="AI6"/>
      <c r="AJ6"/>
      <c r="AK6"/>
    </row>
    <row r="7" spans="1:38" ht="15.6">
      <c r="A7" s="39"/>
      <c r="B7" s="39"/>
      <c r="C7" s="39"/>
      <c r="D7" s="39"/>
      <c r="E7" s="39"/>
      <c r="F7" s="39"/>
      <c r="G7" s="45" t="s">
        <v>3</v>
      </c>
      <c r="H7" s="64"/>
      <c r="I7" s="82" t="s">
        <v>3</v>
      </c>
      <c r="J7" s="148"/>
      <c r="K7" s="100"/>
      <c r="L7" s="84"/>
      <c r="M7" s="84" t="s">
        <v>2</v>
      </c>
      <c r="N7" s="82" t="s">
        <v>18</v>
      </c>
      <c r="O7" s="82" t="s">
        <v>476</v>
      </c>
      <c r="P7" s="82" t="s">
        <v>52</v>
      </c>
      <c r="Q7" s="82" t="s">
        <v>11</v>
      </c>
      <c r="R7" s="84"/>
      <c r="S7" s="82" t="s">
        <v>18</v>
      </c>
      <c r="T7" s="39"/>
      <c r="U7" s="2"/>
      <c r="V7" s="5"/>
      <c r="W7" s="5"/>
      <c r="X7"/>
      <c r="Y7" s="4"/>
      <c r="Z7"/>
      <c r="AA7"/>
      <c r="AB7"/>
      <c r="AC7"/>
      <c r="AD7"/>
      <c r="AE7"/>
    </row>
    <row r="8" spans="1:38" ht="15.6">
      <c r="A8" s="39"/>
      <c r="B8" s="39"/>
      <c r="C8" s="39"/>
      <c r="D8" s="39"/>
      <c r="E8" s="45"/>
      <c r="F8" s="45"/>
      <c r="G8" s="45" t="s">
        <v>526</v>
      </c>
      <c r="H8" s="82" t="s">
        <v>3</v>
      </c>
      <c r="I8" s="82" t="s">
        <v>482</v>
      </c>
      <c r="J8" s="148" t="s">
        <v>3</v>
      </c>
      <c r="K8" s="148" t="s">
        <v>1</v>
      </c>
      <c r="L8" s="84" t="s">
        <v>18</v>
      </c>
      <c r="M8" s="84" t="s">
        <v>476</v>
      </c>
      <c r="N8" s="82" t="s">
        <v>480</v>
      </c>
      <c r="O8" s="82" t="s">
        <v>480</v>
      </c>
      <c r="P8" s="82" t="s">
        <v>85</v>
      </c>
      <c r="Q8" s="82" t="s">
        <v>533</v>
      </c>
      <c r="R8" s="84" t="s">
        <v>18</v>
      </c>
      <c r="S8" s="82" t="s">
        <v>480</v>
      </c>
      <c r="T8" s="39"/>
      <c r="U8" s="4"/>
      <c r="V8" s="4"/>
      <c r="W8" s="4"/>
      <c r="X8" s="4"/>
      <c r="Y8" s="5"/>
      <c r="Z8"/>
      <c r="AA8"/>
      <c r="AB8"/>
      <c r="AC8"/>
      <c r="AD8"/>
      <c r="AE8"/>
    </row>
    <row r="9" spans="1:38" ht="15.6">
      <c r="A9" s="39"/>
      <c r="B9" s="45" t="s">
        <v>488</v>
      </c>
      <c r="C9" s="45"/>
      <c r="D9" s="45"/>
      <c r="E9" s="45" t="s">
        <v>61</v>
      </c>
      <c r="F9" s="45"/>
      <c r="G9" s="46" t="s">
        <v>505</v>
      </c>
      <c r="H9" s="83" t="s">
        <v>11</v>
      </c>
      <c r="I9" s="83" t="s">
        <v>475</v>
      </c>
      <c r="J9" s="171" t="s">
        <v>444</v>
      </c>
      <c r="K9" s="171" t="s">
        <v>444</v>
      </c>
      <c r="L9" s="85" t="s">
        <v>475</v>
      </c>
      <c r="M9" s="85" t="s">
        <v>478</v>
      </c>
      <c r="N9" s="83" t="s">
        <v>477</v>
      </c>
      <c r="O9" s="83" t="s">
        <v>477</v>
      </c>
      <c r="P9" s="83" t="s">
        <v>484</v>
      </c>
      <c r="Q9" s="83" t="s">
        <v>540</v>
      </c>
      <c r="R9" s="85" t="s">
        <v>30</v>
      </c>
      <c r="S9" s="83" t="s">
        <v>483</v>
      </c>
      <c r="T9" s="39"/>
      <c r="U9" s="4"/>
      <c r="V9" s="52"/>
      <c r="W9" s="52"/>
      <c r="Y9" s="5"/>
      <c r="Z9"/>
      <c r="AA9"/>
      <c r="AB9"/>
      <c r="AC9"/>
      <c r="AD9"/>
      <c r="AE9"/>
    </row>
    <row r="10" spans="1:38" ht="15.6">
      <c r="A10" s="39"/>
      <c r="B10" s="60">
        <f>+'Ark1'!K4728</f>
        <v>0</v>
      </c>
      <c r="C10" s="60" t="str">
        <f>VLOOKUP(B10,RNR!$G$16:$H$18,2)</f>
        <v>Ordinær</v>
      </c>
      <c r="D10" s="60">
        <f>+'Ark1'!C4728</f>
        <v>2024</v>
      </c>
      <c r="E10" s="60">
        <f>+'Ark1'!D4728</f>
        <v>1</v>
      </c>
      <c r="F10" s="60" t="str">
        <f>VLOOKUP(E10,RNR!$J$1:$K$12,2)</f>
        <v>Januar</v>
      </c>
      <c r="G10" s="60">
        <f>+IF(H10=0,"",'Ark1'!Q4728)</f>
        <v>206</v>
      </c>
      <c r="H10" s="200">
        <f>+'Ark1'!R4728</f>
        <v>1863</v>
      </c>
      <c r="I10" s="60">
        <f>+IF(H10=0,"",'Ark1'!S4728)</f>
        <v>1854</v>
      </c>
      <c r="J10" s="98">
        <f>+IF(H10=0,"",'Ark1'!T4728)</f>
        <v>68.770764119601367</v>
      </c>
      <c r="K10" s="98">
        <f>+IF(H10=0,"",'Ark1'!U4728)</f>
        <v>67.318722967522646</v>
      </c>
      <c r="L10" s="201">
        <f>+IF(H10=0,"",'Ark1'!W4728)</f>
        <v>58.995145631067984</v>
      </c>
      <c r="M10" s="61">
        <f>+IF(H10=0,"",'Ark1'!AB4728)</f>
        <v>4.2585630664431129</v>
      </c>
      <c r="N10" s="199">
        <f>+IF(H10=0,"",'Ark1'!Y4728)</f>
        <v>151.99227053140103</v>
      </c>
      <c r="O10" s="76">
        <f>+IF(H10=0,"",'Ark1'!AA4728)</f>
        <v>29.398842529285162</v>
      </c>
      <c r="P10" s="76">
        <f>+IF(H10=0,"",'Ark1'!AC4728)</f>
        <v>-33.575494111799628</v>
      </c>
      <c r="Q10" s="76">
        <f>+IF(H10=0,"",I10/G10)</f>
        <v>9</v>
      </c>
      <c r="R10" s="61">
        <f>+IF(H10=0,"",'Ark1'!V4728)</f>
        <v>6.3499731615673642</v>
      </c>
      <c r="S10" s="76">
        <f>+IF(H10=0,"",'Ark1'!X4728)</f>
        <v>165.47902967580441</v>
      </c>
      <c r="T10" s="39"/>
      <c r="U10" s="4"/>
      <c r="V10" s="52"/>
      <c r="W10" s="52"/>
      <c r="Y10" s="5"/>
      <c r="Z10"/>
      <c r="AA10"/>
      <c r="AB10"/>
      <c r="AC10"/>
      <c r="AD10"/>
      <c r="AE10"/>
    </row>
    <row r="11" spans="1:38" ht="15.6">
      <c r="A11" s="39"/>
      <c r="B11" s="60">
        <f>+'Ark1'!K4729</f>
        <v>2</v>
      </c>
      <c r="C11" s="60" t="str">
        <f>VLOOKUP(B11,RNR!$G$16:$H$18,2)</f>
        <v>Med baklabb</v>
      </c>
      <c r="D11" s="60">
        <f>+'Ark1'!C4729</f>
        <v>2024</v>
      </c>
      <c r="E11" s="60">
        <f>+'Ark1'!D4729</f>
        <v>1</v>
      </c>
      <c r="F11" s="60" t="str">
        <f>VLOOKUP(E11,RNR!$J$1:$K$12,2)</f>
        <v>Januar</v>
      </c>
      <c r="G11" s="60">
        <f>+IF(H11=0,"",'Ark1'!Q4729)</f>
        <v>99</v>
      </c>
      <c r="H11" s="200">
        <f>+'Ark1'!R4729</f>
        <v>832</v>
      </c>
      <c r="I11" s="60">
        <f>+IF(H11=0,"",'Ark1'!S4729)</f>
        <v>832</v>
      </c>
      <c r="J11" s="98">
        <f>+IF(H11=0,"",'Ark1'!T4729)</f>
        <v>30.71244001476559</v>
      </c>
      <c r="K11" s="98">
        <f>+IF(H11=0,"",'Ark1'!U4729)</f>
        <v>32.157750679162568</v>
      </c>
      <c r="L11" s="201">
        <f>+IF(H11=0,"",'Ark1'!W4729)</f>
        <v>58.513221153846168</v>
      </c>
      <c r="M11" s="61">
        <f>+IF(H11=0,"",'Ark1'!AB4729)</f>
        <v>5.1114801229433162</v>
      </c>
      <c r="N11" s="199">
        <f>+IF(H11=0,"",'Ark1'!Y4729)</f>
        <v>162.57764423076924</v>
      </c>
      <c r="O11" s="76">
        <f>+IF(H11=0,"",'Ark1'!AA4729)</f>
        <v>31.530894194124748</v>
      </c>
      <c r="P11" s="76">
        <f>+IF(H11=0,"",'Ark1'!AC4729)</f>
        <v>-28.422839416308793</v>
      </c>
      <c r="Q11" s="76">
        <f t="shared" ref="Q11:Q32" si="0">+IF(H11=0,"",I11/G11)</f>
        <v>8.4040404040404049</v>
      </c>
      <c r="R11" s="61">
        <f>+IF(H11=0,"",'Ark1'!V4729)</f>
        <v>6.5120192307692308</v>
      </c>
      <c r="S11" s="76">
        <f>+IF(H11=0,"",'Ark1'!X4729)</f>
        <v>176.14045962163519</v>
      </c>
      <c r="T11" s="39"/>
      <c r="U11" s="4"/>
      <c r="V11" s="52"/>
      <c r="W11" s="52"/>
      <c r="Y11" s="5"/>
      <c r="Z11"/>
      <c r="AA11"/>
      <c r="AB11"/>
      <c r="AC11"/>
      <c r="AD11"/>
      <c r="AE11"/>
    </row>
    <row r="12" spans="1:38" s="310" customFormat="1" ht="15.6">
      <c r="A12" s="39"/>
      <c r="B12" s="60">
        <f>+'Ark1'!K4730</f>
        <v>4</v>
      </c>
      <c r="C12" s="60" t="str">
        <f>VLOOKUP(B12,RNR!$G$16:$H$18,2)</f>
        <v>Økologisk</v>
      </c>
      <c r="D12" s="60">
        <f>+'Ark1'!C4730</f>
        <v>2024</v>
      </c>
      <c r="E12" s="60">
        <f>+'Ark1'!D4730</f>
        <v>1</v>
      </c>
      <c r="F12" s="60" t="str">
        <f>VLOOKUP(E12,RNR!$J$1:$K$12,2)</f>
        <v>Januar</v>
      </c>
      <c r="G12" s="60">
        <f>+IF(H12=0,"",'Ark1'!Q4730)</f>
        <v>12</v>
      </c>
      <c r="H12" s="200">
        <f>+'Ark1'!R4730</f>
        <v>14</v>
      </c>
      <c r="I12" s="60">
        <f>+IF(H12=0,"",'Ark1'!S4730)</f>
        <v>14</v>
      </c>
      <c r="J12" s="98">
        <f>+IF(H12=0,"",'Ark1'!T4730)</f>
        <v>0.51679586563307489</v>
      </c>
      <c r="K12" s="98">
        <f>+IF(H12=0,"",'Ark1'!U4730)</f>
        <v>0.52352635331479103</v>
      </c>
      <c r="L12" s="201">
        <f>+IF(H12=0,"",'Ark1'!W4730)</f>
        <v>59.357142857142847</v>
      </c>
      <c r="M12" s="61">
        <f>+IF(H12=0,"",'Ark1'!AB4730)</f>
        <v>4.4014144294297184</v>
      </c>
      <c r="N12" s="199">
        <f>+IF(H12=0,"",'Ark1'!Y4730)</f>
        <v>157.29285714285723</v>
      </c>
      <c r="O12" s="76">
        <f>+IF(H12=0,"",'Ark1'!AA4730)</f>
        <v>35.614753449452643</v>
      </c>
      <c r="P12" s="76">
        <f>+IF(H12=0,"",'Ark1'!AC4730)</f>
        <v>-48.864347168162752</v>
      </c>
      <c r="Q12" s="76">
        <f t="shared" si="0"/>
        <v>1.1666666666666667</v>
      </c>
      <c r="R12" s="61">
        <f>+IF(H12=0,"",'Ark1'!V4730)</f>
        <v>1.3571428571428577</v>
      </c>
      <c r="S12" s="76">
        <f>+IF(H12=0,"",'Ark1'!X4730)</f>
        <v>170.41479647113445</v>
      </c>
      <c r="T12" s="39"/>
      <c r="U12" s="4"/>
      <c r="V12" s="52"/>
      <c r="W12" s="52"/>
      <c r="X12" s="1"/>
      <c r="Y12" s="5"/>
    </row>
    <row r="13" spans="1:38" s="312" customFormat="1" ht="15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4"/>
      <c r="V13" s="52"/>
      <c r="W13" s="52"/>
      <c r="X13" s="1"/>
      <c r="Y13" s="5"/>
      <c r="AA13" s="2"/>
      <c r="AB13" s="2"/>
      <c r="AC13" s="2"/>
    </row>
    <row r="14" spans="1:38" ht="15.6">
      <c r="A14" s="39"/>
      <c r="B14" s="60">
        <f>+'Ark1'!K4731</f>
        <v>0</v>
      </c>
      <c r="C14" s="60" t="str">
        <f>VLOOKUP(B14,RNR!$G$16:$H$18,2)</f>
        <v>Ordinær</v>
      </c>
      <c r="D14" s="60">
        <f>+'Ark1'!C4731</f>
        <v>2024</v>
      </c>
      <c r="E14" s="60">
        <f>+'Ark1'!D4731</f>
        <v>2</v>
      </c>
      <c r="F14" s="60" t="str">
        <f>VLOOKUP(E14,RNR!$J$1:$K$12,2)</f>
        <v>Februar</v>
      </c>
      <c r="G14" s="60">
        <f>+IF(H14=0,"",'Ark1'!Q4731)</f>
        <v>206</v>
      </c>
      <c r="H14" s="200">
        <f>+'Ark1'!R4731</f>
        <v>1496</v>
      </c>
      <c r="I14" s="60">
        <f>+IF(H14=0,"",'Ark1'!S4731)</f>
        <v>1490</v>
      </c>
      <c r="J14" s="98">
        <f>+IF(H14=0,"",'Ark1'!T4731)</f>
        <v>55.904334828101661</v>
      </c>
      <c r="K14" s="98">
        <f>+IF(H14=0,"",'Ark1'!U4731)</f>
        <v>54.733855848119958</v>
      </c>
      <c r="L14" s="201">
        <f>+IF(H14=0,"",'Ark1'!W4731)</f>
        <v>59.459731543624173</v>
      </c>
      <c r="M14" s="61">
        <f>+IF(H14=0,"",'Ark1'!AB4731)</f>
        <v>4.193481990315318</v>
      </c>
      <c r="N14" s="199">
        <f>+IF(H14=0,"",'Ark1'!Y4731)</f>
        <v>149.63870320855619</v>
      </c>
      <c r="O14" s="76">
        <f>+IF(H14=0,"",'Ark1'!AA4731)</f>
        <v>30.131705208577845</v>
      </c>
      <c r="P14" s="76">
        <f>+IF(H14=0,"",'Ark1'!AC4731)</f>
        <v>-32.158849697004321</v>
      </c>
      <c r="Q14" s="76">
        <f t="shared" si="0"/>
        <v>7.233009708737864</v>
      </c>
      <c r="R14" s="61">
        <f>+IF(H14=0,"",'Ark1'!V4731)</f>
        <v>5.6544117647058814</v>
      </c>
      <c r="S14" s="76">
        <f>+IF(H14=0,"",'Ark1'!X4731)</f>
        <v>162.64295977427719</v>
      </c>
      <c r="T14" s="39"/>
      <c r="U14" s="4"/>
      <c r="V14" s="52"/>
      <c r="W14" s="52"/>
      <c r="Y14" s="5"/>
      <c r="Z14"/>
      <c r="AA14"/>
      <c r="AB14"/>
      <c r="AC14"/>
      <c r="AD14"/>
      <c r="AE14"/>
    </row>
    <row r="15" spans="1:38" ht="15.6">
      <c r="A15" s="39"/>
      <c r="B15" s="60">
        <f>+'Ark1'!K4732</f>
        <v>2</v>
      </c>
      <c r="C15" s="60" t="str">
        <f>VLOOKUP(B15,RNR!$G$16:$H$18,2)</f>
        <v>Med baklabb</v>
      </c>
      <c r="D15" s="60">
        <f>+'Ark1'!C4732</f>
        <v>2024</v>
      </c>
      <c r="E15" s="60">
        <f>+'Ark1'!D4732</f>
        <v>2</v>
      </c>
      <c r="F15" s="60" t="str">
        <f>VLOOKUP(E15,RNR!$J$1:$K$12,2)</f>
        <v>Februar</v>
      </c>
      <c r="G15" s="60">
        <f>+IF(H15=0,"",'Ark1'!Q4732)</f>
        <v>105</v>
      </c>
      <c r="H15" s="200">
        <f>+'Ark1'!R4732</f>
        <v>1157</v>
      </c>
      <c r="I15" s="60">
        <f>+IF(H15=0,"",'Ark1'!S4732)</f>
        <v>1157</v>
      </c>
      <c r="J15" s="98">
        <f>+IF(H15=0,"",'Ark1'!T4732)</f>
        <v>43.236173393124055</v>
      </c>
      <c r="K15" s="98">
        <f>+IF(H15=0,"",'Ark1'!U4732)</f>
        <v>44.549096275664027</v>
      </c>
      <c r="L15" s="201">
        <f>+IF(H15=0,"",'Ark1'!W4732)</f>
        <v>58.572169403630078</v>
      </c>
      <c r="M15" s="61">
        <f>+IF(H15=0,"",'Ark1'!AB4732)</f>
        <v>5.2019895016335251</v>
      </c>
      <c r="N15" s="199">
        <f>+IF(H15=0,"",'Ark1'!Y4732)</f>
        <v>157.47986171132223</v>
      </c>
      <c r="O15" s="76">
        <f>+IF(H15=0,"",'Ark1'!AA4732)</f>
        <v>31.135066963073751</v>
      </c>
      <c r="P15" s="76">
        <f>+IF(H15=0,"",'Ark1'!AC4732)</f>
        <v>-37.531277362443042</v>
      </c>
      <c r="Q15" s="76">
        <f t="shared" si="0"/>
        <v>11.019047619047619</v>
      </c>
      <c r="R15" s="61">
        <f>+IF(H15=0,"",'Ark1'!V4732)</f>
        <v>6.178046672428696</v>
      </c>
      <c r="S15" s="76">
        <f>+IF(H15=0,"",'Ark1'!X4732)</f>
        <v>170.61740163740237</v>
      </c>
      <c r="T15" s="39"/>
      <c r="U15" s="4"/>
      <c r="V15" s="52"/>
      <c r="W15" s="52"/>
      <c r="Y15" s="5"/>
      <c r="Z15"/>
      <c r="AA15"/>
      <c r="AB15"/>
      <c r="AC15"/>
      <c r="AD15"/>
      <c r="AE15"/>
    </row>
    <row r="16" spans="1:38" ht="15.6">
      <c r="A16" s="39"/>
      <c r="B16" s="60">
        <f>+'Ark1'!K4733</f>
        <v>4</v>
      </c>
      <c r="C16" s="60" t="str">
        <f>VLOOKUP(B16,RNR!$G$16:$H$18,2)</f>
        <v>Økologisk</v>
      </c>
      <c r="D16" s="60">
        <f>+'Ark1'!C4733</f>
        <v>2024</v>
      </c>
      <c r="E16" s="60">
        <f>+'Ark1'!D4733</f>
        <v>2</v>
      </c>
      <c r="F16" s="60" t="str">
        <f>VLOOKUP(E16,RNR!$J$1:$K$12,2)</f>
        <v>Februar</v>
      </c>
      <c r="G16" s="60">
        <f>+IF(H16=0,"",'Ark1'!Q4733)</f>
        <v>15</v>
      </c>
      <c r="H16" s="200">
        <f>+'Ark1'!R4733</f>
        <v>23</v>
      </c>
      <c r="I16" s="60">
        <f>+IF(H16=0,"",'Ark1'!S4733)</f>
        <v>19</v>
      </c>
      <c r="J16" s="98">
        <f>+IF(H16=0,"",'Ark1'!T4733)</f>
        <v>0.85949177877428995</v>
      </c>
      <c r="K16" s="98">
        <f>+IF(H16=0,"",'Ark1'!U4733)</f>
        <v>0.71704787621602517</v>
      </c>
      <c r="L16" s="201">
        <f>+IF(H16=0,"",'Ark1'!W4733)</f>
        <v>60.894736842105239</v>
      </c>
      <c r="M16" s="61">
        <f>+IF(H16=0,"",'Ark1'!AB4733)</f>
        <v>0</v>
      </c>
      <c r="N16" s="199">
        <f>+IF(H16=0,"",'Ark1'!Y4733)</f>
        <v>127.50869565217388</v>
      </c>
      <c r="O16" s="76">
        <f>+IF(H16=0,"",'Ark1'!AA4733)</f>
        <v>57.297509529978399</v>
      </c>
      <c r="P16" s="76">
        <f>+IF(H16=0,"",'Ark1'!AC4733)</f>
        <v>0</v>
      </c>
      <c r="Q16" s="76">
        <f t="shared" si="0"/>
        <v>1.2666666666666666</v>
      </c>
      <c r="R16" s="61">
        <f>+IF(H16=0,"",'Ark1'!V4733)</f>
        <v>2.4782608695652169</v>
      </c>
      <c r="S16" s="76">
        <f>+IF(H16=0,"",'Ark1'!X4733)</f>
        <v>160.09703707192989</v>
      </c>
      <c r="T16" s="39"/>
      <c r="U16" s="4"/>
      <c r="V16" s="52"/>
      <c r="W16" s="52"/>
      <c r="Y16" s="5"/>
      <c r="Z16"/>
      <c r="AA16"/>
      <c r="AB16"/>
      <c r="AC16"/>
      <c r="AD16"/>
      <c r="AE16"/>
    </row>
    <row r="17" spans="1:31" s="312" customFormat="1" ht="15.6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4"/>
      <c r="V17" s="52"/>
      <c r="W17" s="52"/>
      <c r="X17" s="1"/>
      <c r="Y17" s="5"/>
      <c r="AA17" s="2"/>
      <c r="AB17" s="2"/>
      <c r="AC17" s="2"/>
    </row>
    <row r="18" spans="1:31" ht="15.6">
      <c r="A18" s="39"/>
      <c r="B18" s="60">
        <f>+'Ark1'!K4734</f>
        <v>0</v>
      </c>
      <c r="C18" s="60" t="str">
        <f>VLOOKUP(B18,RNR!$G$16:$H$18,2)</f>
        <v>Ordinær</v>
      </c>
      <c r="D18" s="60">
        <f>+'Ark1'!C4734</f>
        <v>2024</v>
      </c>
      <c r="E18" s="60">
        <f>+'Ark1'!D4734</f>
        <v>3</v>
      </c>
      <c r="F18" s="60" t="str">
        <f>VLOOKUP(E18,RNR!$J$1:$K$12,2)</f>
        <v>Mars</v>
      </c>
      <c r="G18" s="60">
        <f>+IF(H18=0,"",'Ark1'!Q4734)</f>
        <v>187</v>
      </c>
      <c r="H18" s="200">
        <f>+'Ark1'!R4734</f>
        <v>1389</v>
      </c>
      <c r="I18" s="60">
        <f>+IF(H18=0,"",'Ark1'!S4734)</f>
        <v>1386</v>
      </c>
      <c r="J18" s="98">
        <f>+IF(H18=0,"",'Ark1'!T4734)</f>
        <v>65.549787635677205</v>
      </c>
      <c r="K18" s="98">
        <f>+IF(H18=0,"",'Ark1'!U4734)</f>
        <v>64.412162825699298</v>
      </c>
      <c r="L18" s="201">
        <f>+IF(H18=0,"",'Ark1'!W4734)</f>
        <v>59.526695526695555</v>
      </c>
      <c r="M18" s="61">
        <f>+IF(H18=0,"",'Ark1'!AB4734)</f>
        <v>4.1039445588273216</v>
      </c>
      <c r="N18" s="199">
        <f>+IF(H18=0,"",'Ark1'!Y4734)</f>
        <v>150.63621310295184</v>
      </c>
      <c r="O18" s="76">
        <f>+IF(H18=0,"",'Ark1'!AA4734)</f>
        <v>30.178447347958752</v>
      </c>
      <c r="P18" s="76">
        <f>+IF(H18=0,"",'Ark1'!AC4734)</f>
        <v>-39.134751292878001</v>
      </c>
      <c r="Q18" s="76">
        <f t="shared" si="0"/>
        <v>7.4117647058823533</v>
      </c>
      <c r="R18" s="61">
        <f>+IF(H18=0,"",'Ark1'!V4734)</f>
        <v>5.4967602591792657</v>
      </c>
      <c r="S18" s="76">
        <f>+IF(H18=0,"",'Ark1'!X4734)</f>
        <v>163.56935432164357</v>
      </c>
      <c r="T18" s="39"/>
      <c r="U18" s="4"/>
      <c r="V18" s="52"/>
      <c r="W18" s="52"/>
      <c r="Y18" s="5"/>
      <c r="Z18"/>
      <c r="AA18"/>
      <c r="AB18"/>
      <c r="AC18"/>
      <c r="AD18"/>
      <c r="AE18"/>
    </row>
    <row r="19" spans="1:31" ht="15.6">
      <c r="A19" s="39"/>
      <c r="B19" s="60">
        <f>+'Ark1'!K4735</f>
        <v>2</v>
      </c>
      <c r="C19" s="60" t="str">
        <f>VLOOKUP(B19,RNR!$G$16:$H$18,2)</f>
        <v>Med baklabb</v>
      </c>
      <c r="D19" s="60">
        <f>+'Ark1'!C4735</f>
        <v>2024</v>
      </c>
      <c r="E19" s="60">
        <f>+'Ark1'!D4735</f>
        <v>3</v>
      </c>
      <c r="F19" s="60" t="str">
        <f>VLOOKUP(E19,RNR!$J$1:$K$12,2)</f>
        <v>Mars</v>
      </c>
      <c r="G19" s="60">
        <f>+IF(H19=0,"",'Ark1'!Q4735)</f>
        <v>90</v>
      </c>
      <c r="H19" s="200">
        <f>+'Ark1'!R4735</f>
        <v>713</v>
      </c>
      <c r="I19" s="60">
        <f>+IF(H19=0,"",'Ark1'!S4735)</f>
        <v>713</v>
      </c>
      <c r="J19" s="98">
        <f>+IF(H19=0,"",'Ark1'!T4735)</f>
        <v>33.647947144879659</v>
      </c>
      <c r="K19" s="98">
        <f>+IF(H19=0,"",'Ark1'!U4735)</f>
        <v>34.85124941624332</v>
      </c>
      <c r="L19" s="201">
        <f>+IF(H19=0,"",'Ark1'!W4735)</f>
        <v>58.496493688639539</v>
      </c>
      <c r="M19" s="61">
        <f>+IF(H19=0,"",'Ark1'!AB4735)</f>
        <v>5.5497547087325296</v>
      </c>
      <c r="N19" s="199">
        <f>+IF(H19=0,"",'Ark1'!Y4735)</f>
        <v>158.77882187938278</v>
      </c>
      <c r="O19" s="76">
        <f>+IF(H19=0,"",'Ark1'!AA4735)</f>
        <v>32.055404574376389</v>
      </c>
      <c r="P19" s="76">
        <f>+IF(H19=0,"",'Ark1'!AC4735)</f>
        <v>-49.616361810297747</v>
      </c>
      <c r="Q19" s="76">
        <f t="shared" si="0"/>
        <v>7.9222222222222225</v>
      </c>
      <c r="R19" s="61">
        <f>+IF(H19=0,"",'Ark1'!V4735)</f>
        <v>6.3155680224403916</v>
      </c>
      <c r="S19" s="76">
        <f>+IF(H19=0,"",'Ark1'!X4735)</f>
        <v>172.02472576314503</v>
      </c>
      <c r="T19" s="39"/>
      <c r="U19" s="4"/>
      <c r="V19" s="52"/>
      <c r="W19" s="52"/>
      <c r="Y19" s="5"/>
      <c r="Z19"/>
      <c r="AA19" s="2"/>
      <c r="AB19" s="2"/>
      <c r="AC19" s="2"/>
      <c r="AD19"/>
      <c r="AE19"/>
    </row>
    <row r="20" spans="1:31" ht="15.6">
      <c r="A20" s="39"/>
      <c r="B20" s="60">
        <f>+'Ark1'!K4736</f>
        <v>4</v>
      </c>
      <c r="C20" s="60" t="str">
        <f>VLOOKUP(B20,RNR!$G$16:$H$18,2)</f>
        <v>Økologisk</v>
      </c>
      <c r="D20" s="60">
        <f>+'Ark1'!C4736</f>
        <v>2024</v>
      </c>
      <c r="E20" s="60">
        <f>+'Ark1'!D4736</f>
        <v>3</v>
      </c>
      <c r="F20" s="60" t="str">
        <f>VLOOKUP(E20,RNR!$J$1:$K$12,2)</f>
        <v>Mars</v>
      </c>
      <c r="G20" s="60">
        <f>+IF(H20=0,"",'Ark1'!Q4736)</f>
        <v>15</v>
      </c>
      <c r="H20" s="200">
        <f>+'Ark1'!R4736</f>
        <v>17</v>
      </c>
      <c r="I20" s="60">
        <f>+IF(H20=0,"",'Ark1'!S4736)</f>
        <v>16</v>
      </c>
      <c r="J20" s="98">
        <f>+IF(H20=0,"",'Ark1'!T4736)</f>
        <v>0.80226521944313356</v>
      </c>
      <c r="K20" s="98">
        <f>+IF(H20=0,"",'Ark1'!U4736)</f>
        <v>0.73658775805738097</v>
      </c>
      <c r="L20" s="201">
        <f>+IF(H20=0,"",'Ark1'!W4736)</f>
        <v>60.1875</v>
      </c>
      <c r="M20" s="61">
        <f>+IF(H20=0,"",'Ark1'!AB4736)</f>
        <v>3.2252664618601656</v>
      </c>
      <c r="N20" s="199">
        <f>+IF(H20=0,"",'Ark1'!Y4736)</f>
        <v>140.74705882352939</v>
      </c>
      <c r="O20" s="76">
        <f>+IF(H20=0,"",'Ark1'!AA4736)</f>
        <v>32.329977744154121</v>
      </c>
      <c r="P20" s="76">
        <f>+IF(H20=0,"",'Ark1'!AC4736)</f>
        <v>-54.845997232372149</v>
      </c>
      <c r="Q20" s="76">
        <f t="shared" si="0"/>
        <v>1.0666666666666667</v>
      </c>
      <c r="R20" s="61">
        <f>+IF(H20=0,"",'Ark1'!V4736)</f>
        <v>2.2941176470588238</v>
      </c>
      <c r="S20" s="76">
        <f>+IF(H20=0,"",'Ark1'!X4736)</f>
        <v>164.3362437065833</v>
      </c>
      <c r="T20" s="39"/>
      <c r="U20" s="4"/>
      <c r="V20" s="52"/>
      <c r="W20" s="52"/>
      <c r="Y20" s="5"/>
      <c r="Z20"/>
      <c r="AA20" s="2"/>
      <c r="AB20" s="2"/>
      <c r="AC20" s="2"/>
      <c r="AD20"/>
      <c r="AE20"/>
    </row>
    <row r="21" spans="1:31" s="312" customFormat="1" ht="15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4"/>
      <c r="V21" s="52"/>
      <c r="W21" s="52"/>
      <c r="X21" s="1"/>
      <c r="Y21" s="5"/>
      <c r="AA21" s="2"/>
      <c r="AB21" s="2"/>
      <c r="AC21" s="2"/>
    </row>
    <row r="22" spans="1:31" ht="15.6">
      <c r="A22" s="39"/>
      <c r="B22" s="60">
        <f>+'Ark1'!K4737</f>
        <v>0</v>
      </c>
      <c r="C22" s="60" t="str">
        <f>VLOOKUP(B22,RNR!$G$16:$H$18,2)</f>
        <v>Ordinær</v>
      </c>
      <c r="D22" s="60">
        <f>+'Ark1'!C4737</f>
        <v>2024</v>
      </c>
      <c r="E22" s="60">
        <f>+'Ark1'!D4737</f>
        <v>4</v>
      </c>
      <c r="F22" s="60" t="str">
        <f>VLOOKUP(E22,RNR!$J$1:$K$12,2)</f>
        <v>April</v>
      </c>
      <c r="G22" s="60">
        <f>+IF(H22=0,"",'Ark1'!Q4737)</f>
        <v>207</v>
      </c>
      <c r="H22" s="200">
        <f>+'Ark1'!R4737</f>
        <v>1689</v>
      </c>
      <c r="I22" s="60">
        <f>+IF(H22=0,"",'Ark1'!S4737)</f>
        <v>1686</v>
      </c>
      <c r="J22" s="98">
        <f>+IF(H22=0,"",'Ark1'!T4737)</f>
        <v>56.926188068756318</v>
      </c>
      <c r="K22" s="98">
        <f>+IF(H22=0,"",'Ark1'!U4737)</f>
        <v>55.559989728602162</v>
      </c>
      <c r="L22" s="201">
        <f>+IF(H22=0,"",'Ark1'!W4737)</f>
        <v>59.462633451957295</v>
      </c>
      <c r="M22" s="61">
        <f>+IF(H22=0,"",'Ark1'!AB4737)</f>
        <v>4.2046651142860405</v>
      </c>
      <c r="N22" s="199">
        <f>+IF(H22=0,"",'Ark1'!Y4737)</f>
        <v>149.11314387211397</v>
      </c>
      <c r="O22" s="76">
        <f>+IF(H22=0,"",'Ark1'!AA4737)</f>
        <v>28.592283511895619</v>
      </c>
      <c r="P22" s="76">
        <f>+IF(H22=0,"",'Ark1'!AC4737)</f>
        <v>-33.517463084804106</v>
      </c>
      <c r="Q22" s="76">
        <f t="shared" si="0"/>
        <v>8.1449275362318847</v>
      </c>
      <c r="R22" s="61">
        <f>+IF(H22=0,"",'Ark1'!V4737)</f>
        <v>5.3984606275902891</v>
      </c>
      <c r="S22" s="76">
        <f>+IF(H22=0,"",'Ark1'!X4737)</f>
        <v>161.86438666612787</v>
      </c>
      <c r="T22" s="39"/>
      <c r="U22" s="4"/>
      <c r="V22" s="52"/>
      <c r="W22" s="52"/>
      <c r="Y22" s="5"/>
      <c r="Z22"/>
      <c r="AA22" s="2"/>
      <c r="AB22" s="2"/>
      <c r="AC22" s="2"/>
      <c r="AD22"/>
      <c r="AE22"/>
    </row>
    <row r="23" spans="1:31" ht="15.6">
      <c r="A23" s="39"/>
      <c r="B23" s="60">
        <f>+'Ark1'!K4738</f>
        <v>2</v>
      </c>
      <c r="C23" s="60" t="str">
        <f>VLOOKUP(B23,RNR!$G$16:$H$18,2)</f>
        <v>Med baklabb</v>
      </c>
      <c r="D23" s="60">
        <f>+'Ark1'!C4738</f>
        <v>2024</v>
      </c>
      <c r="E23" s="60">
        <f>+'Ark1'!D4738</f>
        <v>4</v>
      </c>
      <c r="F23" s="60" t="str">
        <f>VLOOKUP(E23,RNR!$J$1:$K$12,2)</f>
        <v>April</v>
      </c>
      <c r="G23" s="60">
        <f>+IF(H23=0,"",'Ark1'!Q4738)</f>
        <v>121</v>
      </c>
      <c r="H23" s="200">
        <f>+'Ark1'!R4738</f>
        <v>1262</v>
      </c>
      <c r="I23" s="60">
        <f>+IF(H23=0,"",'Ark1'!S4738)</f>
        <v>1262</v>
      </c>
      <c r="J23" s="98">
        <f>+IF(H23=0,"",'Ark1'!T4738)</f>
        <v>42.53454668014831</v>
      </c>
      <c r="K23" s="98">
        <f>+IF(H23=0,"",'Ark1'!U4738)</f>
        <v>43.925182926183595</v>
      </c>
      <c r="L23" s="201">
        <f>+IF(H23=0,"",'Ark1'!W4738)</f>
        <v>58.683835182250391</v>
      </c>
      <c r="M23" s="61">
        <f>+IF(H23=0,"",'Ark1'!AB4738)</f>
        <v>5.0899087757306409</v>
      </c>
      <c r="N23" s="199">
        <f>+IF(H23=0,"",'Ark1'!Y4738)</f>
        <v>157.77480190174347</v>
      </c>
      <c r="O23" s="76">
        <f>+IF(H23=0,"",'Ark1'!AA4738)</f>
        <v>30.463340816086347</v>
      </c>
      <c r="P23" s="76">
        <f>+IF(H23=0,"",'Ark1'!AC4738)</f>
        <v>-41.537393238124707</v>
      </c>
      <c r="Q23" s="76">
        <f t="shared" si="0"/>
        <v>10.429752066115702</v>
      </c>
      <c r="R23" s="61">
        <f>+IF(H23=0,"",'Ark1'!V4738)</f>
        <v>6.3716323296354993</v>
      </c>
      <c r="S23" s="76">
        <f>+IF(H23=0,"",'Ark1'!X4738)</f>
        <v>170.93694680578918</v>
      </c>
      <c r="T23" s="39"/>
      <c r="U23" s="4"/>
      <c r="V23" s="52"/>
      <c r="W23" s="52"/>
      <c r="Y23" s="5"/>
      <c r="Z23"/>
      <c r="AA23" s="2"/>
      <c r="AB23" s="2"/>
      <c r="AC23" s="2"/>
      <c r="AD23"/>
      <c r="AE23"/>
    </row>
    <row r="24" spans="1:31" ht="15.6">
      <c r="A24" s="39"/>
      <c r="B24" s="60">
        <f>+'Ark1'!K4739</f>
        <v>4</v>
      </c>
      <c r="C24" s="60" t="str">
        <f>VLOOKUP(B24,RNR!$G$16:$H$18,2)</f>
        <v>Økologisk</v>
      </c>
      <c r="D24" s="60">
        <f>+'Ark1'!C4739</f>
        <v>2024</v>
      </c>
      <c r="E24" s="60">
        <f>+'Ark1'!D4739</f>
        <v>4</v>
      </c>
      <c r="F24" s="60" t="str">
        <f>VLOOKUP(E24,RNR!$J$1:$K$12,2)</f>
        <v>April</v>
      </c>
      <c r="G24" s="60">
        <f>+IF(H24=0,"",'Ark1'!Q4739)</f>
        <v>13</v>
      </c>
      <c r="H24" s="200">
        <f>+'Ark1'!R4739</f>
        <v>16</v>
      </c>
      <c r="I24" s="60">
        <f>+IF(H24=0,"",'Ark1'!S4739)</f>
        <v>15</v>
      </c>
      <c r="J24" s="98">
        <f>+IF(H24=0,"",'Ark1'!T4739)</f>
        <v>0.53926525109538259</v>
      </c>
      <c r="K24" s="98">
        <f>+IF(H24=0,"",'Ark1'!U4739)</f>
        <v>0.51482734521426909</v>
      </c>
      <c r="L24" s="201">
        <f>+IF(H24=0,"",'Ark1'!W4739)</f>
        <v>57.66666666666665</v>
      </c>
      <c r="M24" s="61">
        <f>+IF(H24=0,"",'Ark1'!AB4739)</f>
        <v>5.5577773335110363</v>
      </c>
      <c r="N24" s="199">
        <f>+IF(H24=0,"",'Ark1'!Y4739)</f>
        <v>145.85624999999999</v>
      </c>
      <c r="O24" s="76">
        <f>+IF(H24=0,"",'Ark1'!AA4739)</f>
        <v>32.766165475990775</v>
      </c>
      <c r="P24" s="76">
        <f>+IF(H24=0,"",'Ark1'!AC4739)</f>
        <v>-25.878551216890191</v>
      </c>
      <c r="Q24" s="76">
        <f t="shared" si="0"/>
        <v>1.1538461538461537</v>
      </c>
      <c r="R24" s="61">
        <f>+IF(H24=0,"",'Ark1'!V4739)</f>
        <v>3.4375</v>
      </c>
      <c r="S24" s="76">
        <f>+IF(H24=0,"",'Ark1'!X4739)</f>
        <v>166.58315276273021</v>
      </c>
      <c r="T24" s="39"/>
      <c r="U24" s="4"/>
      <c r="V24" s="52"/>
      <c r="W24" s="52"/>
      <c r="Y24" s="5"/>
      <c r="Z24"/>
      <c r="AA24" s="2"/>
      <c r="AB24" s="2"/>
      <c r="AC24" s="2"/>
      <c r="AD24"/>
      <c r="AE24"/>
    </row>
    <row r="25" spans="1:31" s="312" customFormat="1" ht="15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4"/>
      <c r="V25" s="52"/>
      <c r="W25" s="52"/>
      <c r="X25" s="1"/>
      <c r="Y25" s="5"/>
      <c r="AA25" s="2"/>
      <c r="AB25" s="2"/>
      <c r="AC25" s="2"/>
    </row>
    <row r="26" spans="1:31" ht="15.6">
      <c r="A26" s="39"/>
      <c r="B26" s="60">
        <f>+'Ark1'!K4740</f>
        <v>0</v>
      </c>
      <c r="C26" s="60" t="str">
        <f>VLOOKUP(B26,RNR!$G$16:$H$18,2)</f>
        <v>Ordinær</v>
      </c>
      <c r="D26" s="60">
        <f>+'Ark1'!C4740</f>
        <v>2024</v>
      </c>
      <c r="E26" s="60">
        <f>+'Ark1'!D4740</f>
        <v>5</v>
      </c>
      <c r="F26" s="60" t="str">
        <f>VLOOKUP(E26,RNR!$J$1:$K$12,2)</f>
        <v>Mai</v>
      </c>
      <c r="G26" s="60">
        <f>+IF(H26=0,"",'Ark1'!Q4740)</f>
        <v>201</v>
      </c>
      <c r="H26" s="200">
        <f>+'Ark1'!R4740</f>
        <v>1648</v>
      </c>
      <c r="I26" s="60">
        <f>+IF(H26=0,"",'Ark1'!S4740)</f>
        <v>1646</v>
      </c>
      <c r="J26" s="98">
        <f>+IF(H26=0,"",'Ark1'!T4740)</f>
        <v>61.400894187779443</v>
      </c>
      <c r="K26" s="98">
        <f>+IF(H26=0,"",'Ark1'!U4740)</f>
        <v>60.260851754322445</v>
      </c>
      <c r="L26" s="201">
        <f>+IF(H26=0,"",'Ark1'!W4740)</f>
        <v>59.455650060753321</v>
      </c>
      <c r="M26" s="61">
        <f>+IF(H26=0,"",'Ark1'!AB4740)</f>
        <v>4.1460475003443902</v>
      </c>
      <c r="N26" s="199">
        <f>+IF(H26=0,"",'Ark1'!Y4740)</f>
        <v>149.06680825242714</v>
      </c>
      <c r="O26" s="76">
        <f>+IF(H26=0,"",'Ark1'!AA4740)</f>
        <v>29.50072211131954</v>
      </c>
      <c r="P26" s="76">
        <f>+IF(H26=0,"",'Ark1'!AC4740)</f>
        <v>-41.331098529898739</v>
      </c>
      <c r="Q26" s="76">
        <f t="shared" si="0"/>
        <v>8.189054726368159</v>
      </c>
      <c r="R26" s="61">
        <f>+IF(H26=0,"",'Ark1'!V4740)</f>
        <v>5.2809466019417455</v>
      </c>
      <c r="S26" s="76">
        <f>+IF(H26=0,"",'Ark1'!X4740)</f>
        <v>161.6678544004881</v>
      </c>
      <c r="T26" s="39"/>
      <c r="U26" s="4"/>
      <c r="V26" s="52"/>
      <c r="W26" s="52"/>
      <c r="Y26" s="5"/>
      <c r="Z26"/>
      <c r="AC26" s="9"/>
      <c r="AD26" s="9"/>
    </row>
    <row r="27" spans="1:31" ht="15.6">
      <c r="A27" s="39"/>
      <c r="B27" s="60">
        <f>+'Ark1'!K4741</f>
        <v>2</v>
      </c>
      <c r="C27" s="60" t="str">
        <f>VLOOKUP(B27,RNR!$G$16:$H$18,2)</f>
        <v>Med baklabb</v>
      </c>
      <c r="D27" s="60">
        <f>+'Ark1'!C4741</f>
        <v>2024</v>
      </c>
      <c r="E27" s="60">
        <f>+'Ark1'!D4741</f>
        <v>5</v>
      </c>
      <c r="F27" s="60" t="str">
        <f>VLOOKUP(E27,RNR!$J$1:$K$12,2)</f>
        <v>Mai</v>
      </c>
      <c r="G27" s="60">
        <f>+IF(H27=0,"",'Ark1'!Q4741)</f>
        <v>92</v>
      </c>
      <c r="H27" s="200">
        <f>+'Ark1'!R4741</f>
        <v>1018</v>
      </c>
      <c r="I27" s="60">
        <f>+IF(H27=0,"",'Ark1'!S4741)</f>
        <v>1018</v>
      </c>
      <c r="J27" s="98">
        <f>+IF(H27=0,"",'Ark1'!T4741)</f>
        <v>37.928464977645312</v>
      </c>
      <c r="K27" s="98">
        <f>+IF(H27=0,"",'Ark1'!U4741)</f>
        <v>38.997288211261967</v>
      </c>
      <c r="L27" s="201">
        <f>+IF(H27=0,"",'Ark1'!W4741)</f>
        <v>58.735756385068754</v>
      </c>
      <c r="M27" s="61">
        <f>+IF(H27=0,"",'Ark1'!AB4741)</f>
        <v>5.1416018147650142</v>
      </c>
      <c r="N27" s="199">
        <f>+IF(H27=0,"",'Ark1'!Y4741)</f>
        <v>156.1670923379175</v>
      </c>
      <c r="O27" s="76">
        <f>+IF(H27=0,"",'Ark1'!AA4741)</f>
        <v>32.496554564131785</v>
      </c>
      <c r="P27" s="76">
        <f>+IF(H27=0,"",'Ark1'!AC4741)</f>
        <v>-46.266088914757901</v>
      </c>
      <c r="Q27" s="76">
        <f t="shared" si="0"/>
        <v>11.065217391304348</v>
      </c>
      <c r="R27" s="61">
        <f>+IF(H27=0,"",'Ark1'!V4741)</f>
        <v>5.9911591355599212</v>
      </c>
      <c r="S27" s="76">
        <f>+IF(H27=0,"",'Ark1'!X4741)</f>
        <v>169.19511629243468</v>
      </c>
      <c r="T27" s="39"/>
      <c r="U27" s="4"/>
      <c r="V27" s="52"/>
      <c r="W27" s="52"/>
      <c r="Y27" s="5"/>
      <c r="Z27"/>
      <c r="AC27" s="9"/>
      <c r="AD27" s="9"/>
    </row>
    <row r="28" spans="1:31" ht="15.6">
      <c r="A28" s="39"/>
      <c r="B28" s="60">
        <f>+'Ark1'!K4742</f>
        <v>4</v>
      </c>
      <c r="C28" s="60" t="str">
        <f>VLOOKUP(B28,RNR!$G$16:$H$18,2)</f>
        <v>Økologisk</v>
      </c>
      <c r="D28" s="60">
        <f>+'Ark1'!C4742</f>
        <v>2024</v>
      </c>
      <c r="E28" s="60">
        <f>+'Ark1'!D4742</f>
        <v>5</v>
      </c>
      <c r="F28" s="60" t="str">
        <f>VLOOKUP(E28,RNR!$J$1:$K$12,2)</f>
        <v>Mai</v>
      </c>
      <c r="G28" s="60">
        <f>+IF(H28=0,"",'Ark1'!Q4742)</f>
        <v>10</v>
      </c>
      <c r="H28" s="200">
        <f>+'Ark1'!R4742</f>
        <v>18</v>
      </c>
      <c r="I28" s="60">
        <f>+IF(H28=0,"",'Ark1'!S4742)</f>
        <v>18</v>
      </c>
      <c r="J28" s="98">
        <f>+IF(H28=0,"",'Ark1'!T4742)</f>
        <v>0.6706408345752608</v>
      </c>
      <c r="K28" s="98">
        <f>+IF(H28=0,"",'Ark1'!U4742)</f>
        <v>0.74186003441555504</v>
      </c>
      <c r="L28" s="201">
        <f>+IF(H28=0,"",'Ark1'!W4742)</f>
        <v>58.277777777777779</v>
      </c>
      <c r="M28" s="61">
        <f>+IF(H28=0,"",'Ark1'!AB4742)</f>
        <v>3.6485241393009353</v>
      </c>
      <c r="N28" s="199">
        <f>+IF(H28=0,"",'Ark1'!Y4742)</f>
        <v>168.01666666666671</v>
      </c>
      <c r="O28" s="76">
        <f>+IF(H28=0,"",'Ark1'!AA4742)</f>
        <v>42.917728142212816</v>
      </c>
      <c r="P28" s="76">
        <f>+IF(H28=0,"",'Ark1'!AC4742)</f>
        <v>-11.239212197428332</v>
      </c>
      <c r="Q28" s="76">
        <f t="shared" si="0"/>
        <v>1.8</v>
      </c>
      <c r="R28" s="61">
        <f>+IF(H28=0,"",'Ark1'!V4742)</f>
        <v>3.5555555555555558</v>
      </c>
      <c r="S28" s="76">
        <f>+IF(H28=0,"",'Ark1'!X4742)</f>
        <v>182.03322499097143</v>
      </c>
      <c r="T28" s="39"/>
      <c r="U28" s="4"/>
      <c r="V28" s="52"/>
      <c r="W28" s="52"/>
      <c r="Y28" s="5"/>
      <c r="Z28"/>
      <c r="AC28" s="9"/>
      <c r="AD28" s="9"/>
    </row>
    <row r="29" spans="1:31" s="312" customFormat="1" ht="15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4"/>
      <c r="V29" s="52"/>
      <c r="W29" s="52"/>
      <c r="X29" s="1"/>
      <c r="Y29" s="5"/>
      <c r="AA29" s="2"/>
      <c r="AB29" s="2"/>
      <c r="AC29" s="2"/>
    </row>
    <row r="30" spans="1:31" ht="15.6">
      <c r="A30" s="39"/>
      <c r="B30" s="60">
        <f>+'Ark1'!K4743</f>
        <v>0</v>
      </c>
      <c r="C30" s="60" t="str">
        <f>VLOOKUP(B30,RNR!$G$16:$H$18,2)</f>
        <v>Ordinær</v>
      </c>
      <c r="D30" s="60">
        <f>+'Ark1'!C4743</f>
        <v>2024</v>
      </c>
      <c r="E30" s="60">
        <f>+'Ark1'!D4743</f>
        <v>6</v>
      </c>
      <c r="F30" s="60" t="str">
        <f>VLOOKUP(E30,RNR!$J$1:$K$12,2)</f>
        <v>Juni</v>
      </c>
      <c r="G30" s="60">
        <f>+IF(H30=0,"",'Ark1'!Q4743)</f>
        <v>109</v>
      </c>
      <c r="H30" s="200">
        <f>+'Ark1'!R4743</f>
        <v>621</v>
      </c>
      <c r="I30" s="60">
        <f>+IF(H30=0,"",'Ark1'!S4743)</f>
        <v>620</v>
      </c>
      <c r="J30" s="98">
        <f>+IF(H30=0,"",'Ark1'!T4743)</f>
        <v>65.506329113924053</v>
      </c>
      <c r="K30" s="98">
        <f>+IF(H30=0,"",'Ark1'!U4743)</f>
        <v>63.503570559256211</v>
      </c>
      <c r="L30" s="201">
        <f>+IF(H30=0,"",'Ark1'!W4743)</f>
        <v>59.216129032258088</v>
      </c>
      <c r="M30" s="61">
        <f>+IF(H30=0,"",'Ark1'!AB4743)</f>
        <v>4.2987317540209347</v>
      </c>
      <c r="N30" s="199">
        <f>+IF(H30=0,"",'Ark1'!Y4743)</f>
        <v>149.14186795491142</v>
      </c>
      <c r="O30" s="76">
        <f>+IF(H30=0,"",'Ark1'!AA4743)</f>
        <v>29.751583269633866</v>
      </c>
      <c r="P30" s="76">
        <f>+IF(H30=0,"",'Ark1'!AC4743)</f>
        <v>-33.502578574988128</v>
      </c>
      <c r="Q30" s="76">
        <f t="shared" si="0"/>
        <v>5.6880733944954125</v>
      </c>
      <c r="R30" s="61">
        <f>+IF(H30=0,"",'Ark1'!V4743)</f>
        <v>5.4847020933977459</v>
      </c>
      <c r="S30" s="76">
        <f>+IF(H30=0,"",'Ark1'!X4743)</f>
        <v>161.89436881414829</v>
      </c>
      <c r="T30" s="39"/>
      <c r="U30" s="4"/>
      <c r="V30" s="52"/>
      <c r="W30" s="52"/>
      <c r="Y30" s="5"/>
      <c r="Z30"/>
      <c r="AA30" s="2"/>
      <c r="AB30" s="2"/>
      <c r="AC30" s="2"/>
      <c r="AD30"/>
      <c r="AE30"/>
    </row>
    <row r="31" spans="1:31" ht="15.6">
      <c r="A31" s="39"/>
      <c r="B31" s="60">
        <f>+'Ark1'!K4744</f>
        <v>2</v>
      </c>
      <c r="C31" s="60" t="str">
        <f>VLOOKUP(B31,RNR!$G$16:$H$18,2)</f>
        <v>Med baklabb</v>
      </c>
      <c r="D31" s="60">
        <f>+'Ark1'!C4744</f>
        <v>2024</v>
      </c>
      <c r="E31" s="60">
        <f>+'Ark1'!D4744</f>
        <v>6</v>
      </c>
      <c r="F31" s="60" t="str">
        <f>VLOOKUP(E31,RNR!$J$1:$K$12,2)</f>
        <v>Juni</v>
      </c>
      <c r="G31" s="60">
        <f>+IF(H31=0,"",'Ark1'!Q4744)</f>
        <v>65</v>
      </c>
      <c r="H31" s="200">
        <f>+'Ark1'!R4744</f>
        <v>316</v>
      </c>
      <c r="I31" s="60">
        <f>+IF(H31=0,"",'Ark1'!S4744)</f>
        <v>316</v>
      </c>
      <c r="J31" s="98">
        <f>+IF(H31=0,"",'Ark1'!T4744)</f>
        <v>33.333333333333343</v>
      </c>
      <c r="K31" s="98">
        <f>+IF(H31=0,"",'Ark1'!U4744)</f>
        <v>35.455944818318002</v>
      </c>
      <c r="L31" s="201">
        <f>+IF(H31=0,"",'Ark1'!W4744)</f>
        <v>58.018987341772174</v>
      </c>
      <c r="M31" s="61">
        <f>+IF(H31=0,"",'Ark1'!AB4744)</f>
        <v>5.3367267251640351</v>
      </c>
      <c r="N31" s="199">
        <f>+IF(H31=0,"",'Ark1'!Y4744)</f>
        <v>163.64208860759493</v>
      </c>
      <c r="O31" s="76">
        <f>+IF(H31=0,"",'Ark1'!AA4744)</f>
        <v>30.234969601058985</v>
      </c>
      <c r="P31" s="76">
        <f>+IF(H31=0,"",'Ark1'!AC4744)</f>
        <v>-41.087664861945093</v>
      </c>
      <c r="Q31" s="76">
        <f t="shared" si="0"/>
        <v>4.8615384615384611</v>
      </c>
      <c r="R31" s="61">
        <f>+IF(H31=0,"",'Ark1'!V4744)</f>
        <v>6.7879746835443049</v>
      </c>
      <c r="S31" s="76">
        <f>+IF(H31=0,"",'Ark1'!X4744)</f>
        <v>177.29370380021103</v>
      </c>
      <c r="T31" s="39"/>
      <c r="U31" s="4"/>
      <c r="V31" s="52"/>
      <c r="W31" s="52"/>
      <c r="Y31" s="5"/>
      <c r="Z31"/>
      <c r="AC31" s="9"/>
      <c r="AD31" s="9"/>
    </row>
    <row r="32" spans="1:31" ht="15.6">
      <c r="A32" s="39"/>
      <c r="B32" s="60">
        <f>+'Ark1'!K4745</f>
        <v>4</v>
      </c>
      <c r="C32" s="60" t="str">
        <f>VLOOKUP(B32,RNR!$G$16:$H$18,2)</f>
        <v>Økologisk</v>
      </c>
      <c r="D32" s="60">
        <f>+'Ark1'!C4745</f>
        <v>2024</v>
      </c>
      <c r="E32" s="60">
        <f>+'Ark1'!D4745</f>
        <v>6</v>
      </c>
      <c r="F32" s="60" t="str">
        <f>VLOOKUP(E32,RNR!$J$1:$K$12,2)</f>
        <v>Juni</v>
      </c>
      <c r="G32" s="60">
        <f>+IF(H32=0,"",'Ark1'!Q4745)</f>
        <v>9</v>
      </c>
      <c r="H32" s="200">
        <f>+'Ark1'!R4745</f>
        <v>11</v>
      </c>
      <c r="I32" s="60">
        <f>+IF(H32=0,"",'Ark1'!S4745)</f>
        <v>11</v>
      </c>
      <c r="J32" s="98">
        <f>+IF(H32=0,"",'Ark1'!T4745)</f>
        <v>1.1603375527426163</v>
      </c>
      <c r="K32" s="98">
        <f>+IF(H32=0,"",'Ark1'!U4745)</f>
        <v>1.0404846224257862</v>
      </c>
      <c r="L32" s="201">
        <f>+IF(H32=0,"",'Ark1'!W4745)</f>
        <v>60.636363636363633</v>
      </c>
      <c r="M32" s="61">
        <f>+IF(H32=0,"",'Ark1'!AB4745)</f>
        <v>4.0737011822560305</v>
      </c>
      <c r="N32" s="199">
        <f>+IF(H32=0,"",'Ark1'!Y4745)</f>
        <v>137.95454545454547</v>
      </c>
      <c r="O32" s="76">
        <f>+IF(H32=0,"",'Ark1'!AA4745)</f>
        <v>23.72686868342846</v>
      </c>
      <c r="P32" s="76">
        <f>+IF(H32=0,"",'Ark1'!AC4745)</f>
        <v>-70.868052165211907</v>
      </c>
      <c r="Q32" s="76">
        <f t="shared" si="0"/>
        <v>1.2222222222222223</v>
      </c>
      <c r="R32" s="61">
        <f>+IF(H32=0,"",'Ark1'!V4745)</f>
        <v>1</v>
      </c>
      <c r="S32" s="76">
        <f>+IF(H32=0,"",'Ark1'!X4745)</f>
        <v>149.46321284349463</v>
      </c>
      <c r="T32" s="39"/>
      <c r="U32" s="4"/>
      <c r="V32" s="52"/>
      <c r="W32" s="52"/>
      <c r="Y32" s="5"/>
      <c r="Z32"/>
      <c r="AC32" s="9"/>
      <c r="AD32" s="9"/>
    </row>
    <row r="33" spans="1:37" ht="15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4"/>
      <c r="V33" s="52"/>
      <c r="W33" s="52"/>
      <c r="Y33" s="5"/>
      <c r="Z33"/>
      <c r="AA33" s="2"/>
      <c r="AB33" s="2"/>
      <c r="AC33" s="2"/>
      <c r="AD33"/>
      <c r="AE33"/>
    </row>
    <row r="34" spans="1:37" ht="15.6">
      <c r="J34" s="52"/>
      <c r="K34" s="52"/>
      <c r="O34" s="66"/>
      <c r="U34" s="77"/>
      <c r="V34" s="53"/>
      <c r="AF34" s="12"/>
      <c r="AG34" s="11"/>
      <c r="AH34" s="11"/>
      <c r="AK34" s="5"/>
    </row>
    <row r="35" spans="1:37" ht="15.6">
      <c r="J35" s="52"/>
      <c r="K35" s="52"/>
      <c r="O35" s="66"/>
      <c r="U35" s="77"/>
      <c r="V35" s="53"/>
      <c r="AF35" s="12"/>
      <c r="AG35" s="11"/>
      <c r="AH35" s="11"/>
      <c r="AK35" s="5"/>
    </row>
    <row r="36" spans="1:37" ht="15.6">
      <c r="J36" s="52"/>
      <c r="K36" s="52"/>
      <c r="O36" s="66"/>
      <c r="U36" s="77"/>
      <c r="V36" s="53"/>
      <c r="AF36" s="12"/>
      <c r="AG36" s="11"/>
      <c r="AH36" s="11"/>
      <c r="AK36" s="5"/>
    </row>
    <row r="37" spans="1:37" ht="15.6">
      <c r="J37" s="52"/>
      <c r="K37" s="52"/>
      <c r="O37" s="66"/>
      <c r="U37" s="77"/>
      <c r="V37" s="53"/>
      <c r="AF37" s="12"/>
      <c r="AG37" s="11"/>
      <c r="AH37" s="11"/>
      <c r="AK37" s="5"/>
    </row>
    <row r="38" spans="1:37" ht="15.6">
      <c r="J38" s="52"/>
      <c r="K38" s="52"/>
      <c r="O38" s="66"/>
      <c r="U38" s="77"/>
      <c r="V38" s="53"/>
      <c r="AF38" s="12"/>
      <c r="AG38" s="11"/>
      <c r="AH38" s="11"/>
      <c r="AK38" s="5"/>
    </row>
    <row r="39" spans="1:37" ht="15.6">
      <c r="J39" s="52"/>
      <c r="K39" s="52"/>
      <c r="O39" s="66"/>
      <c r="U39" s="77"/>
      <c r="V39" s="53"/>
      <c r="AF39" s="12"/>
      <c r="AG39" s="11"/>
      <c r="AH39" s="11"/>
      <c r="AK39" s="5"/>
    </row>
    <row r="40" spans="1:37" ht="15.6">
      <c r="J40" s="52"/>
      <c r="K40" s="52"/>
      <c r="O40" s="66"/>
      <c r="U40" s="77"/>
      <c r="V40" s="53"/>
      <c r="AF40" s="12"/>
      <c r="AG40" s="11"/>
      <c r="AH40" s="11"/>
      <c r="AK40" s="5"/>
    </row>
    <row r="41" spans="1:37" ht="15.6">
      <c r="J41" s="52"/>
      <c r="K41" s="52"/>
      <c r="O41" s="66"/>
      <c r="U41" s="77"/>
      <c r="V41" s="53"/>
      <c r="AF41" s="12"/>
      <c r="AG41" s="11"/>
      <c r="AH41" s="11"/>
      <c r="AK41" s="5"/>
    </row>
    <row r="42" spans="1:37" ht="15.6">
      <c r="J42" s="52"/>
      <c r="K42" s="52"/>
      <c r="O42" s="66"/>
      <c r="U42" s="77"/>
      <c r="V42" s="53"/>
      <c r="AF42" s="12"/>
      <c r="AG42" s="11"/>
      <c r="AH42" s="11"/>
      <c r="AK42" s="5"/>
    </row>
    <row r="43" spans="1:37" ht="15.6">
      <c r="J43" s="52"/>
      <c r="K43" s="52"/>
      <c r="O43" s="66"/>
      <c r="U43" s="77"/>
      <c r="V43" s="53"/>
      <c r="AF43" s="12"/>
      <c r="AG43" s="11"/>
      <c r="AH43" s="11"/>
      <c r="AK43" s="5"/>
    </row>
    <row r="44" spans="1:37" ht="15.6">
      <c r="J44" s="52"/>
      <c r="K44" s="52"/>
      <c r="O44" s="66"/>
      <c r="U44" s="77"/>
      <c r="V44" s="53"/>
      <c r="AF44" s="12"/>
      <c r="AG44" s="11"/>
      <c r="AH44" s="11"/>
      <c r="AK44" s="5"/>
    </row>
    <row r="45" spans="1:37" ht="15.6">
      <c r="J45" s="52"/>
      <c r="K45" s="52"/>
      <c r="O45" s="66"/>
      <c r="U45" s="77"/>
      <c r="V45" s="53"/>
      <c r="AF45" s="12"/>
      <c r="AG45" s="11"/>
      <c r="AH45" s="11"/>
      <c r="AK45" s="5"/>
    </row>
    <row r="46" spans="1:37" ht="15.6">
      <c r="J46" s="52"/>
      <c r="K46" s="52"/>
      <c r="O46" s="66"/>
      <c r="U46" s="77"/>
      <c r="V46" s="53"/>
      <c r="AF46" s="12"/>
      <c r="AG46" s="11"/>
      <c r="AH46" s="11"/>
      <c r="AK46" s="5"/>
    </row>
    <row r="47" spans="1:37">
      <c r="J47" s="52"/>
      <c r="K47" s="52"/>
      <c r="O47" s="66"/>
      <c r="U47" s="77"/>
      <c r="V47" s="53"/>
      <c r="AF47" s="12"/>
      <c r="AG47" s="11"/>
      <c r="AH47" s="11"/>
    </row>
    <row r="48" spans="1:37">
      <c r="J48" s="52"/>
      <c r="K48" s="52"/>
      <c r="O48" s="66"/>
      <c r="U48" s="77"/>
      <c r="V48" s="53"/>
      <c r="AF48" s="12"/>
      <c r="AG48" s="11"/>
      <c r="AH48" s="11"/>
    </row>
    <row r="49" spans="10:34">
      <c r="J49" s="52"/>
      <c r="K49" s="52"/>
      <c r="O49" s="66"/>
      <c r="U49" s="77"/>
      <c r="V49" s="53"/>
      <c r="AF49" s="12"/>
      <c r="AG49" s="11"/>
      <c r="AH49" s="11"/>
    </row>
    <row r="50" spans="10:34">
      <c r="J50" s="52"/>
      <c r="K50" s="52"/>
      <c r="O50" s="66"/>
      <c r="U50" s="77"/>
      <c r="V50" s="53"/>
      <c r="AF50" s="12"/>
      <c r="AG50" s="11"/>
      <c r="AH50" s="11"/>
    </row>
    <row r="51" spans="10:34">
      <c r="J51" s="52"/>
      <c r="K51" s="52"/>
      <c r="O51" s="66"/>
      <c r="U51" s="77"/>
      <c r="V51" s="53"/>
      <c r="AF51" s="12"/>
      <c r="AG51" s="11"/>
      <c r="AH51" s="11"/>
    </row>
    <row r="52" spans="10:34">
      <c r="J52" s="52"/>
      <c r="K52" s="52"/>
      <c r="O52" s="67"/>
      <c r="U52" s="77"/>
      <c r="V52" s="53"/>
      <c r="AF52" s="12"/>
      <c r="AG52" s="11"/>
      <c r="AH52" s="11"/>
    </row>
    <row r="53" spans="10:34">
      <c r="J53" s="52"/>
      <c r="K53" s="52"/>
      <c r="O53" s="68"/>
      <c r="U53" s="77"/>
      <c r="V53" s="53"/>
      <c r="AG53" s="11"/>
      <c r="AH53" s="11"/>
    </row>
    <row r="54" spans="10:34">
      <c r="J54" s="52"/>
      <c r="K54" s="52"/>
      <c r="O54" s="68"/>
      <c r="U54" s="77"/>
      <c r="V54" s="53"/>
      <c r="AG54" s="11"/>
      <c r="AH54" s="11"/>
    </row>
    <row r="55" spans="10:34">
      <c r="J55" s="52"/>
      <c r="K55" s="52"/>
      <c r="O55" s="68"/>
      <c r="U55" s="77"/>
      <c r="V55" s="53"/>
      <c r="AG55" s="11"/>
      <c r="AH55" s="11"/>
    </row>
    <row r="56" spans="10:34">
      <c r="J56" s="52"/>
      <c r="K56" s="52"/>
      <c r="O56" s="68"/>
      <c r="U56" s="77"/>
      <c r="V56" s="53"/>
      <c r="AG56" s="11"/>
      <c r="AH56" s="11"/>
    </row>
    <row r="57" spans="10:34">
      <c r="J57" s="52"/>
      <c r="K57" s="52"/>
      <c r="O57" s="68"/>
      <c r="U57" s="77"/>
      <c r="V57" s="53"/>
      <c r="AG57" s="11"/>
      <c r="AH57" s="11"/>
    </row>
    <row r="58" spans="10:34">
      <c r="J58" s="52"/>
      <c r="K58" s="52"/>
      <c r="O58" s="68"/>
      <c r="U58" s="77"/>
      <c r="V58" s="53"/>
      <c r="AG58" s="11"/>
      <c r="AH58" s="11"/>
    </row>
    <row r="59" spans="10:34">
      <c r="J59" s="52"/>
      <c r="K59" s="52"/>
      <c r="O59" s="68"/>
      <c r="U59" s="77"/>
      <c r="V59" s="53"/>
      <c r="AG59" s="11"/>
      <c r="AH59" s="11"/>
    </row>
    <row r="60" spans="10:34">
      <c r="J60" s="52"/>
      <c r="K60" s="52"/>
      <c r="O60" s="68"/>
      <c r="U60" s="77"/>
      <c r="V60" s="53"/>
      <c r="AG60" s="11"/>
      <c r="AH60" s="11"/>
    </row>
    <row r="61" spans="10:34">
      <c r="J61" s="52"/>
      <c r="K61" s="52"/>
      <c r="O61" s="68"/>
      <c r="U61" s="77"/>
      <c r="V61" s="53"/>
      <c r="AG61" s="11"/>
      <c r="AH61" s="11"/>
    </row>
    <row r="62" spans="10:34">
      <c r="J62" s="52"/>
      <c r="K62" s="52"/>
      <c r="O62" s="68"/>
      <c r="U62" s="77"/>
      <c r="V62" s="53"/>
      <c r="AG62" s="11"/>
      <c r="AH62" s="11"/>
    </row>
    <row r="63" spans="10:34">
      <c r="J63" s="52"/>
      <c r="K63" s="52"/>
      <c r="O63" s="68"/>
      <c r="U63" s="77"/>
      <c r="V63" s="53"/>
      <c r="AG63" s="11"/>
      <c r="AH63" s="11"/>
    </row>
    <row r="64" spans="10:34">
      <c r="J64" s="52"/>
      <c r="K64" s="52"/>
      <c r="O64" s="68"/>
      <c r="U64" s="77"/>
      <c r="V64" s="53"/>
      <c r="AG64" s="11"/>
      <c r="AH64" s="11"/>
    </row>
    <row r="65" spans="10:34">
      <c r="J65" s="52"/>
      <c r="K65" s="52"/>
      <c r="O65" s="68"/>
      <c r="U65" s="77"/>
      <c r="V65" s="53"/>
      <c r="AG65" s="11"/>
      <c r="AH65" s="11"/>
    </row>
    <row r="66" spans="10:34">
      <c r="J66" s="52"/>
      <c r="K66" s="52"/>
      <c r="O66" s="68"/>
      <c r="U66" s="77"/>
      <c r="V66" s="53"/>
      <c r="AG66" s="11"/>
      <c r="AH66" s="11"/>
    </row>
    <row r="67" spans="10:34">
      <c r="J67" s="52"/>
      <c r="K67" s="52"/>
      <c r="O67" s="68"/>
      <c r="U67" s="77"/>
      <c r="V67" s="53"/>
      <c r="AG67" s="11"/>
      <c r="AH67" s="11"/>
    </row>
    <row r="68" spans="10:34">
      <c r="J68" s="52"/>
      <c r="K68" s="52"/>
      <c r="O68" s="68"/>
      <c r="U68" s="77"/>
      <c r="V68" s="53"/>
      <c r="AG68" s="11"/>
      <c r="AH68" s="11"/>
    </row>
    <row r="69" spans="10:34">
      <c r="J69" s="52"/>
      <c r="K69" s="52"/>
      <c r="O69" s="68"/>
      <c r="U69" s="77"/>
      <c r="V69" s="53"/>
      <c r="AG69" s="11"/>
      <c r="AH69" s="11"/>
    </row>
    <row r="70" spans="10:34">
      <c r="J70" s="52"/>
      <c r="K70" s="52"/>
      <c r="O70" s="68"/>
      <c r="U70" s="77"/>
      <c r="V70" s="53"/>
      <c r="AG70" s="11"/>
      <c r="AH70" s="11"/>
    </row>
    <row r="71" spans="10:34">
      <c r="J71" s="52"/>
      <c r="K71" s="52"/>
      <c r="O71" s="68"/>
      <c r="U71" s="77"/>
      <c r="V71" s="53"/>
      <c r="AG71" s="11"/>
      <c r="AH71" s="11"/>
    </row>
    <row r="72" spans="10:34">
      <c r="J72" s="52"/>
      <c r="K72" s="52"/>
      <c r="O72" s="68"/>
      <c r="U72" s="77"/>
      <c r="V72" s="53"/>
      <c r="AG72" s="11"/>
      <c r="AH72" s="11"/>
    </row>
    <row r="73" spans="10:34">
      <c r="J73" s="52"/>
      <c r="K73" s="52"/>
      <c r="O73" s="68"/>
      <c r="U73" s="77"/>
      <c r="V73" s="53"/>
      <c r="AG73" s="11"/>
      <c r="AH73" s="11"/>
    </row>
    <row r="74" spans="10:34">
      <c r="J74" s="52"/>
      <c r="K74" s="52"/>
      <c r="O74" s="68"/>
      <c r="U74" s="77"/>
      <c r="V74" s="53"/>
      <c r="AG74" s="11"/>
      <c r="AH74" s="11"/>
    </row>
    <row r="75" spans="10:34">
      <c r="J75" s="52"/>
      <c r="K75" s="52"/>
      <c r="O75" s="68"/>
      <c r="U75" s="77"/>
      <c r="V75" s="53"/>
      <c r="AG75" s="11"/>
      <c r="AH75" s="11"/>
    </row>
    <row r="76" spans="10:34">
      <c r="J76" s="52"/>
      <c r="K76" s="52"/>
      <c r="O76" s="68"/>
      <c r="U76" s="77"/>
      <c r="V76" s="53"/>
      <c r="AG76" s="11"/>
      <c r="AH76" s="11"/>
    </row>
    <row r="77" spans="10:34">
      <c r="J77" s="52"/>
      <c r="K77" s="52"/>
      <c r="O77" s="68"/>
      <c r="U77" s="77"/>
      <c r="V77" s="53"/>
      <c r="AG77" s="11"/>
      <c r="AH77" s="11"/>
    </row>
    <row r="78" spans="10:34">
      <c r="J78" s="52"/>
      <c r="K78" s="52"/>
      <c r="O78" s="68"/>
      <c r="U78" s="77"/>
      <c r="V78" s="53"/>
      <c r="AG78" s="11"/>
      <c r="AH78" s="11"/>
    </row>
    <row r="79" spans="10:34">
      <c r="J79" s="52"/>
      <c r="K79" s="52"/>
      <c r="O79" s="68"/>
      <c r="U79" s="77"/>
      <c r="V79" s="53"/>
      <c r="AG79" s="11"/>
      <c r="AH79" s="11"/>
    </row>
    <row r="80" spans="10:34">
      <c r="J80" s="52"/>
      <c r="K80" s="52"/>
      <c r="O80" s="68"/>
      <c r="U80" s="77"/>
      <c r="V80" s="53"/>
      <c r="AG80" s="11"/>
      <c r="AH80" s="11"/>
    </row>
    <row r="81" spans="10:34">
      <c r="J81" s="52"/>
      <c r="K81" s="52"/>
      <c r="O81" s="68"/>
      <c r="U81" s="77"/>
      <c r="V81" s="53"/>
      <c r="AG81" s="11"/>
      <c r="AH81" s="11"/>
    </row>
    <row r="82" spans="10:34">
      <c r="J82" s="52"/>
      <c r="K82" s="52"/>
      <c r="O82" s="68"/>
      <c r="U82" s="77"/>
      <c r="V82" s="53"/>
      <c r="AG82" s="11"/>
      <c r="AH82" s="11"/>
    </row>
    <row r="83" spans="10:34">
      <c r="J83" s="52"/>
      <c r="K83" s="52"/>
      <c r="O83" s="68"/>
      <c r="U83" s="77"/>
      <c r="V83" s="53"/>
    </row>
    <row r="84" spans="10:34">
      <c r="J84" s="52"/>
      <c r="K84" s="52"/>
      <c r="O84" s="68"/>
      <c r="U84" s="77"/>
      <c r="V84" s="53"/>
    </row>
    <row r="85" spans="10:34">
      <c r="J85" s="52"/>
      <c r="K85" s="52"/>
      <c r="O85" s="68"/>
      <c r="U85" s="77"/>
      <c r="V85" s="53"/>
    </row>
    <row r="86" spans="10:34">
      <c r="J86" s="52"/>
      <c r="K86" s="52"/>
      <c r="O86" s="68"/>
      <c r="U86" s="77"/>
      <c r="V86" s="53"/>
    </row>
    <row r="87" spans="10:34">
      <c r="J87" s="52"/>
      <c r="K87" s="52"/>
      <c r="O87" s="68"/>
      <c r="U87" s="77"/>
      <c r="V87" s="53"/>
    </row>
    <row r="88" spans="10:34">
      <c r="J88" s="52"/>
      <c r="K88" s="52"/>
      <c r="O88" s="68"/>
      <c r="U88" s="77"/>
      <c r="V88" s="53"/>
    </row>
    <row r="89" spans="10:34">
      <c r="J89" s="52"/>
      <c r="K89" s="52"/>
      <c r="O89" s="68"/>
      <c r="U89" s="77"/>
      <c r="V89" s="53"/>
    </row>
    <row r="90" spans="10:34">
      <c r="J90" s="52"/>
      <c r="K90" s="52"/>
      <c r="O90" s="68"/>
      <c r="U90" s="77"/>
      <c r="V90" s="53"/>
    </row>
    <row r="91" spans="10:34">
      <c r="J91" s="52"/>
      <c r="K91" s="52"/>
      <c r="O91" s="68"/>
      <c r="U91" s="77"/>
      <c r="V91" s="53"/>
    </row>
    <row r="92" spans="10:34">
      <c r="J92" s="52"/>
      <c r="K92" s="52"/>
      <c r="O92" s="68"/>
      <c r="U92" s="77"/>
      <c r="V92" s="53"/>
    </row>
    <row r="93" spans="10:34">
      <c r="J93" s="52"/>
      <c r="K93" s="52"/>
      <c r="O93" s="68"/>
      <c r="U93" s="77"/>
      <c r="V93" s="53"/>
    </row>
    <row r="94" spans="10:34">
      <c r="J94" s="52"/>
      <c r="K94" s="52"/>
      <c r="O94" s="68"/>
      <c r="U94" s="77"/>
      <c r="V94" s="53"/>
    </row>
    <row r="95" spans="10:34">
      <c r="J95" s="52"/>
      <c r="K95" s="52"/>
      <c r="O95" s="68"/>
      <c r="U95" s="77"/>
      <c r="V95" s="53"/>
    </row>
    <row r="96" spans="10:34">
      <c r="J96" s="52"/>
      <c r="K96" s="52"/>
      <c r="O96" s="68"/>
      <c r="U96" s="77"/>
      <c r="V96" s="53"/>
    </row>
    <row r="97" spans="10:36">
      <c r="J97" s="52"/>
      <c r="K97" s="52"/>
      <c r="O97" s="68"/>
      <c r="U97" s="77"/>
      <c r="V97" s="53"/>
    </row>
    <row r="98" spans="10:36">
      <c r="J98" s="52"/>
      <c r="K98" s="52"/>
      <c r="O98" s="68"/>
      <c r="U98" s="77"/>
      <c r="V98" s="53"/>
    </row>
    <row r="99" spans="10:36">
      <c r="J99" s="52"/>
      <c r="K99" s="52"/>
      <c r="O99" s="68"/>
      <c r="U99" s="77"/>
      <c r="V99" s="53"/>
    </row>
    <row r="100" spans="10:36">
      <c r="J100" s="52"/>
      <c r="K100" s="52"/>
      <c r="O100" s="68"/>
      <c r="U100" s="77"/>
      <c r="V100" s="53"/>
    </row>
    <row r="101" spans="10:36">
      <c r="J101" s="52"/>
      <c r="K101" s="52"/>
      <c r="O101" s="68"/>
      <c r="U101" s="77"/>
      <c r="V101" s="53"/>
    </row>
    <row r="102" spans="10:36">
      <c r="J102" s="52"/>
      <c r="K102" s="52"/>
      <c r="O102" s="68"/>
      <c r="U102" s="77"/>
      <c r="V102" s="53"/>
    </row>
    <row r="103" spans="10:36">
      <c r="J103" s="52"/>
      <c r="K103" s="52"/>
      <c r="O103" s="68"/>
      <c r="U103" s="77"/>
      <c r="V103" s="53"/>
    </row>
    <row r="104" spans="10:36">
      <c r="J104" s="52"/>
      <c r="K104" s="52"/>
      <c r="O104" s="68"/>
      <c r="U104" s="77"/>
      <c r="V104" s="53"/>
    </row>
    <row r="105" spans="10:36">
      <c r="J105" s="52"/>
      <c r="K105" s="52"/>
      <c r="O105" s="68"/>
      <c r="U105" s="77"/>
      <c r="V105" s="53"/>
    </row>
    <row r="106" spans="10:36">
      <c r="J106" s="52"/>
      <c r="K106" s="52"/>
      <c r="O106" s="68"/>
      <c r="U106" s="77"/>
      <c r="V106" s="53"/>
    </row>
    <row r="107" spans="10:36">
      <c r="J107" s="52"/>
      <c r="K107" s="52"/>
      <c r="O107" s="68"/>
      <c r="U107" s="77"/>
      <c r="V107" s="53"/>
      <c r="AG107" s="59"/>
      <c r="AH107" s="59"/>
      <c r="AI107" s="59"/>
      <c r="AJ107" s="59"/>
    </row>
    <row r="108" spans="10:36">
      <c r="J108" s="52"/>
      <c r="K108" s="52"/>
      <c r="O108" s="68"/>
      <c r="U108" s="77"/>
      <c r="V108" s="53"/>
      <c r="AG108" s="59"/>
      <c r="AH108" s="59"/>
      <c r="AI108" s="59"/>
      <c r="AJ108" s="59"/>
    </row>
    <row r="109" spans="10:36">
      <c r="J109" s="154"/>
      <c r="K109" s="154"/>
      <c r="M109" s="32"/>
      <c r="O109" s="68"/>
      <c r="P109" s="68"/>
      <c r="Q109" s="32"/>
      <c r="T109" s="68"/>
      <c r="AG109" s="59"/>
      <c r="AH109" s="59"/>
      <c r="AI109" s="59"/>
      <c r="AJ109" s="59"/>
    </row>
    <row r="110" spans="10:36">
      <c r="J110" s="154"/>
      <c r="K110" s="154"/>
      <c r="M110" s="32"/>
      <c r="P110" s="68"/>
      <c r="Q110" s="32"/>
      <c r="T110" s="68"/>
      <c r="AG110" s="59"/>
      <c r="AH110" s="59"/>
      <c r="AI110" s="59"/>
      <c r="AJ110" s="59"/>
    </row>
    <row r="111" spans="10:36">
      <c r="AG111" s="59"/>
      <c r="AH111" s="59"/>
      <c r="AI111" s="59"/>
      <c r="AJ111" s="59"/>
    </row>
    <row r="112" spans="10:36">
      <c r="AG112" s="59"/>
      <c r="AH112" s="59"/>
      <c r="AI112" s="59"/>
      <c r="AJ112" s="59"/>
    </row>
    <row r="113" spans="33:36">
      <c r="AG113" s="59"/>
      <c r="AH113" s="59"/>
      <c r="AI113" s="59"/>
      <c r="AJ113" s="59"/>
    </row>
    <row r="114" spans="33:36">
      <c r="AG114" s="59"/>
      <c r="AH114" s="59"/>
      <c r="AI114" s="59"/>
      <c r="AJ114" s="59"/>
    </row>
    <row r="115" spans="33:36">
      <c r="AG115" s="59"/>
      <c r="AH115" s="59"/>
      <c r="AI115" s="59"/>
      <c r="AJ115" s="59"/>
    </row>
    <row r="116" spans="33:36">
      <c r="AG116" s="59"/>
      <c r="AH116" s="59"/>
      <c r="AI116" s="59"/>
      <c r="AJ116" s="59"/>
    </row>
    <row r="130" spans="8:36" s="59" customFormat="1">
      <c r="J130" s="96"/>
      <c r="K130" s="96"/>
      <c r="M130"/>
      <c r="N130" s="192"/>
      <c r="O130" s="9"/>
      <c r="P130" s="9"/>
      <c r="Q130"/>
      <c r="S130" s="192"/>
      <c r="T130" s="9"/>
      <c r="U130" s="9"/>
      <c r="V130" s="1"/>
      <c r="W130" s="1"/>
      <c r="X130" s="1"/>
      <c r="Y130" s="1"/>
      <c r="Z130" s="1"/>
      <c r="AA130" s="1"/>
      <c r="AB130" s="1"/>
      <c r="AC130" s="1"/>
      <c r="AD130" s="1"/>
      <c r="AE130" s="9"/>
      <c r="AF130"/>
      <c r="AG130"/>
      <c r="AH130"/>
      <c r="AI130"/>
      <c r="AJ130"/>
    </row>
    <row r="131" spans="8:36" s="59" customFormat="1">
      <c r="J131" s="96"/>
      <c r="K131" s="96"/>
      <c r="M131"/>
      <c r="N131" s="192"/>
      <c r="O131" s="9"/>
      <c r="P131" s="9"/>
      <c r="Q131"/>
      <c r="S131" s="192"/>
      <c r="T131" s="9"/>
      <c r="U131" s="9"/>
      <c r="V131" s="1"/>
      <c r="W131" s="1"/>
      <c r="X131" s="1"/>
      <c r="Y131" s="1"/>
      <c r="Z131" s="1"/>
      <c r="AA131" s="1"/>
      <c r="AB131" s="1"/>
      <c r="AC131" s="1"/>
      <c r="AD131" s="1"/>
      <c r="AE131" s="9"/>
      <c r="AF131"/>
      <c r="AG131"/>
      <c r="AH131"/>
      <c r="AI131"/>
      <c r="AJ131"/>
    </row>
    <row r="132" spans="8:36" s="59" customFormat="1">
      <c r="J132" s="96"/>
      <c r="K132" s="96"/>
      <c r="M132"/>
      <c r="N132" s="192"/>
      <c r="O132" s="9"/>
      <c r="P132" s="9"/>
      <c r="Q132"/>
      <c r="S132" s="192"/>
      <c r="T132" s="9"/>
      <c r="U132" s="9"/>
      <c r="V132" s="1"/>
      <c r="W132" s="1"/>
      <c r="X132" s="1"/>
      <c r="Y132" s="1"/>
      <c r="Z132" s="1"/>
      <c r="AA132" s="1"/>
      <c r="AB132" s="1"/>
      <c r="AC132" s="1"/>
      <c r="AD132" s="1"/>
      <c r="AE132" s="9"/>
      <c r="AF132"/>
      <c r="AG132"/>
      <c r="AH132"/>
      <c r="AI132"/>
      <c r="AJ132"/>
    </row>
    <row r="133" spans="8:36" s="59" customFormat="1">
      <c r="J133" s="96"/>
      <c r="K133" s="96"/>
      <c r="M133"/>
      <c r="N133" s="192"/>
      <c r="O133" s="9"/>
      <c r="P133" s="9"/>
      <c r="Q133"/>
      <c r="S133" s="192"/>
      <c r="T133" s="9"/>
      <c r="U133" s="9"/>
      <c r="V133" s="1"/>
      <c r="W133" s="1"/>
      <c r="X133" s="1"/>
      <c r="Y133" s="1"/>
      <c r="Z133" s="1"/>
      <c r="AA133" s="1"/>
      <c r="AB133" s="1"/>
      <c r="AC133" s="1"/>
      <c r="AD133" s="1"/>
      <c r="AE133" s="9"/>
      <c r="AF133"/>
      <c r="AG133"/>
      <c r="AH133"/>
      <c r="AI133"/>
      <c r="AJ133"/>
    </row>
    <row r="134" spans="8:36" s="59" customFormat="1">
      <c r="J134" s="96"/>
      <c r="K134" s="96"/>
      <c r="M134"/>
      <c r="N134" s="192"/>
      <c r="O134" s="9"/>
      <c r="P134" s="9"/>
      <c r="Q134"/>
      <c r="S134" s="192"/>
      <c r="T134" s="9"/>
      <c r="U134" s="9"/>
      <c r="V134" s="1"/>
      <c r="W134" s="1"/>
      <c r="X134" s="1"/>
      <c r="Y134" s="1"/>
      <c r="Z134" s="1"/>
      <c r="AA134" s="1"/>
      <c r="AB134" s="1"/>
      <c r="AC134" s="1"/>
      <c r="AD134" s="1"/>
      <c r="AE134" s="9"/>
      <c r="AF134"/>
      <c r="AG134"/>
      <c r="AH134"/>
      <c r="AI134"/>
      <c r="AJ134"/>
    </row>
    <row r="135" spans="8:36" s="59" customFormat="1">
      <c r="J135" s="96"/>
      <c r="K135" s="96"/>
      <c r="M135"/>
      <c r="N135" s="192"/>
      <c r="O135" s="9"/>
      <c r="P135" s="9"/>
      <c r="Q135"/>
      <c r="S135" s="192"/>
      <c r="T135" s="9"/>
      <c r="U135" s="9"/>
      <c r="V135" s="1"/>
      <c r="W135" s="1"/>
      <c r="X135" s="1"/>
      <c r="Y135" s="1"/>
      <c r="Z135" s="1"/>
      <c r="AA135" s="1"/>
      <c r="AB135" s="1"/>
      <c r="AC135" s="1"/>
      <c r="AD135" s="1"/>
      <c r="AE135" s="9"/>
      <c r="AF135"/>
      <c r="AG135"/>
      <c r="AH135"/>
      <c r="AI135"/>
      <c r="AJ135"/>
    </row>
    <row r="136" spans="8:36" s="59" customFormat="1">
      <c r="J136" s="96"/>
      <c r="K136" s="96"/>
      <c r="M136"/>
      <c r="N136" s="192"/>
      <c r="O136" s="9"/>
      <c r="P136" s="9"/>
      <c r="Q136"/>
      <c r="S136" s="192"/>
      <c r="T136" s="9"/>
      <c r="U136" s="9"/>
      <c r="V136" s="1"/>
      <c r="W136" s="1"/>
      <c r="X136" s="1"/>
      <c r="Y136" s="1"/>
      <c r="Z136" s="1"/>
      <c r="AA136" s="1"/>
      <c r="AB136" s="1"/>
      <c r="AC136" s="1"/>
      <c r="AD136" s="1"/>
      <c r="AE136" s="9"/>
      <c r="AF136"/>
      <c r="AG136"/>
      <c r="AH136"/>
      <c r="AI136"/>
      <c r="AJ136"/>
    </row>
    <row r="137" spans="8:36" s="59" customFormat="1">
      <c r="J137" s="96"/>
      <c r="K137" s="96"/>
      <c r="M137"/>
      <c r="N137" s="192"/>
      <c r="O137" s="9"/>
      <c r="P137" s="9"/>
      <c r="Q137"/>
      <c r="S137" s="192"/>
      <c r="T137" s="9"/>
      <c r="U137" s="9"/>
      <c r="V137" s="1"/>
      <c r="W137" s="1"/>
      <c r="X137" s="1"/>
      <c r="Y137" s="1"/>
      <c r="Z137" s="1"/>
      <c r="AA137" s="1"/>
      <c r="AB137" s="1"/>
      <c r="AC137" s="1"/>
      <c r="AD137" s="1"/>
      <c r="AE137" s="9"/>
      <c r="AF137"/>
      <c r="AG137"/>
      <c r="AH137"/>
      <c r="AI137"/>
      <c r="AJ137"/>
    </row>
    <row r="138" spans="8:36" s="59" customFormat="1">
      <c r="J138" s="96"/>
      <c r="K138" s="96"/>
      <c r="M138"/>
      <c r="N138" s="192"/>
      <c r="O138" s="9"/>
      <c r="P138" s="9"/>
      <c r="Q138"/>
      <c r="S138" s="192"/>
      <c r="T138" s="9"/>
      <c r="U138" s="9"/>
      <c r="V138" s="1"/>
      <c r="W138" s="1"/>
      <c r="X138" s="1"/>
      <c r="Y138" s="1"/>
      <c r="Z138" s="1"/>
      <c r="AA138" s="1"/>
      <c r="AB138" s="1"/>
      <c r="AC138" s="1"/>
      <c r="AD138" s="1"/>
      <c r="AE138" s="9"/>
      <c r="AF138"/>
      <c r="AG138"/>
      <c r="AH138"/>
      <c r="AI138"/>
      <c r="AJ138"/>
    </row>
    <row r="139" spans="8:36" s="59" customFormat="1">
      <c r="J139" s="96"/>
      <c r="K139" s="96"/>
      <c r="M139"/>
      <c r="N139" s="192"/>
      <c r="O139" s="9"/>
      <c r="P139" s="9"/>
      <c r="Q139"/>
      <c r="S139" s="192"/>
      <c r="T139" s="9"/>
      <c r="U139" s="9"/>
      <c r="V139" s="1"/>
      <c r="W139" s="1"/>
      <c r="X139" s="1"/>
      <c r="Y139" s="1"/>
      <c r="Z139" s="1"/>
      <c r="AA139" s="1"/>
      <c r="AB139" s="1"/>
      <c r="AC139" s="1"/>
      <c r="AD139" s="1"/>
      <c r="AE139" s="9"/>
      <c r="AF139"/>
      <c r="AG139"/>
      <c r="AH139"/>
      <c r="AI139"/>
      <c r="AJ139"/>
    </row>
    <row r="143" spans="8:36">
      <c r="H143" s="12"/>
      <c r="I143" s="12"/>
      <c r="L143" s="12"/>
      <c r="N143" s="66"/>
      <c r="R143" s="12"/>
      <c r="S143" s="66"/>
    </row>
    <row r="144" spans="8:36">
      <c r="H144" s="12"/>
      <c r="I144" s="12"/>
      <c r="L144" s="12"/>
      <c r="N144" s="66"/>
      <c r="R144" s="12"/>
      <c r="S144" s="66"/>
    </row>
    <row r="145" spans="8:19">
      <c r="H145" s="12"/>
      <c r="I145" s="12"/>
      <c r="L145" s="12"/>
      <c r="N145" s="66"/>
      <c r="R145" s="12"/>
      <c r="S145" s="66"/>
    </row>
    <row r="146" spans="8:19">
      <c r="H146" s="12"/>
      <c r="I146" s="12"/>
      <c r="L146" s="12"/>
      <c r="N146" s="66"/>
      <c r="R146" s="12"/>
      <c r="S146" s="66"/>
    </row>
    <row r="147" spans="8:19">
      <c r="H147" s="12"/>
      <c r="I147" s="12"/>
      <c r="L147" s="12"/>
      <c r="N147" s="66"/>
      <c r="R147" s="12"/>
      <c r="S147" s="66"/>
    </row>
    <row r="148" spans="8:19">
      <c r="H148" s="12"/>
      <c r="I148" s="12"/>
      <c r="L148" s="12"/>
      <c r="N148" s="66"/>
      <c r="R148" s="12"/>
      <c r="S148" s="66"/>
    </row>
    <row r="149" spans="8:19">
      <c r="H149" s="12"/>
      <c r="I149" s="12"/>
      <c r="L149" s="12"/>
      <c r="N149" s="66"/>
      <c r="R149" s="12"/>
      <c r="S149" s="66"/>
    </row>
    <row r="150" spans="8:19">
      <c r="H150" s="12"/>
      <c r="I150" s="12"/>
      <c r="L150" s="12"/>
      <c r="N150" s="66"/>
      <c r="R150" s="12"/>
      <c r="S150" s="66"/>
    </row>
    <row r="151" spans="8:19">
      <c r="H151" s="12"/>
      <c r="I151" s="12"/>
      <c r="L151" s="12"/>
      <c r="N151" s="66"/>
      <c r="R151" s="12"/>
      <c r="S151" s="66"/>
    </row>
    <row r="152" spans="8:19">
      <c r="H152" s="12"/>
      <c r="I152" s="12"/>
      <c r="L152" s="12"/>
      <c r="N152" s="66"/>
      <c r="R152" s="12"/>
      <c r="S152" s="66"/>
    </row>
    <row r="153" spans="8:19">
      <c r="H153" s="12"/>
      <c r="I153" s="12"/>
      <c r="L153" s="12"/>
      <c r="N153" s="66"/>
      <c r="R153" s="12"/>
      <c r="S153" s="66"/>
    </row>
    <row r="154" spans="8:19">
      <c r="H154" s="12"/>
      <c r="I154" s="12"/>
      <c r="L154" s="12"/>
      <c r="N154" s="66"/>
      <c r="R154" s="12"/>
      <c r="S154" s="66"/>
    </row>
    <row r="155" spans="8:19">
      <c r="H155" s="12"/>
      <c r="I155" s="12"/>
      <c r="L155" s="12"/>
      <c r="N155" s="66"/>
      <c r="R155" s="12"/>
      <c r="S155" s="66"/>
    </row>
    <row r="156" spans="8:19">
      <c r="H156" s="12"/>
      <c r="I156" s="12"/>
      <c r="L156" s="12"/>
      <c r="N156" s="66"/>
      <c r="R156" s="12"/>
      <c r="S156" s="66"/>
    </row>
    <row r="157" spans="8:19">
      <c r="H157" s="12"/>
      <c r="I157" s="12"/>
      <c r="L157" s="12"/>
      <c r="N157" s="66"/>
      <c r="R157" s="12"/>
      <c r="S157" s="66"/>
    </row>
    <row r="158" spans="8:19">
      <c r="H158" s="12"/>
      <c r="I158" s="12"/>
      <c r="L158" s="12"/>
      <c r="N158" s="66"/>
      <c r="R158" s="12"/>
      <c r="S158" s="66"/>
    </row>
    <row r="159" spans="8:19">
      <c r="H159" s="12"/>
      <c r="I159" s="12"/>
      <c r="L159" s="12"/>
      <c r="N159" s="66"/>
      <c r="R159" s="12"/>
      <c r="S159" s="66"/>
    </row>
    <row r="160" spans="8:19">
      <c r="H160" s="12"/>
      <c r="I160" s="12"/>
      <c r="L160" s="12"/>
      <c r="N160" s="66"/>
      <c r="R160" s="12"/>
      <c r="S160" s="66"/>
    </row>
    <row r="161" spans="8:19">
      <c r="H161" s="12"/>
      <c r="I161" s="12"/>
      <c r="L161" s="12"/>
      <c r="N161" s="66"/>
      <c r="R161" s="12"/>
      <c r="S161" s="66"/>
    </row>
    <row r="162" spans="8:19">
      <c r="H162" s="12"/>
      <c r="I162" s="12"/>
      <c r="L162" s="12"/>
      <c r="N162" s="66"/>
      <c r="R162" s="12"/>
      <c r="S162" s="66"/>
    </row>
    <row r="163" spans="8:19">
      <c r="H163" s="12"/>
      <c r="I163" s="12"/>
      <c r="L163" s="12"/>
      <c r="N163" s="66"/>
      <c r="R163" s="12"/>
      <c r="S163" s="66"/>
    </row>
    <row r="164" spans="8:19">
      <c r="H164" s="12"/>
      <c r="I164" s="12"/>
      <c r="L164" s="12"/>
      <c r="N164" s="66"/>
      <c r="R164" s="12"/>
      <c r="S164" s="66"/>
    </row>
    <row r="165" spans="8:19">
      <c r="H165" s="12"/>
      <c r="I165" s="12"/>
      <c r="L165" s="12"/>
      <c r="N165" s="66"/>
      <c r="R165" s="12"/>
      <c r="S165" s="66"/>
    </row>
    <row r="166" spans="8:19">
      <c r="H166" s="12"/>
      <c r="I166" s="12"/>
      <c r="L166" s="12"/>
      <c r="N166" s="66"/>
      <c r="R166" s="12"/>
      <c r="S166" s="66"/>
    </row>
    <row r="167" spans="8:19">
      <c r="H167" s="12"/>
      <c r="I167" s="12"/>
      <c r="L167" s="12"/>
      <c r="N167" s="66"/>
      <c r="R167" s="12"/>
      <c r="S167" s="66"/>
    </row>
    <row r="168" spans="8:19">
      <c r="H168" s="12"/>
      <c r="I168" s="12"/>
      <c r="L168" s="12"/>
      <c r="N168" s="66"/>
      <c r="R168" s="12"/>
      <c r="S168" s="66"/>
    </row>
    <row r="169" spans="8:19">
      <c r="H169" s="12"/>
      <c r="I169" s="12"/>
      <c r="L169" s="12"/>
      <c r="N169" s="66"/>
      <c r="R169" s="12"/>
      <c r="S169" s="66"/>
    </row>
    <row r="170" spans="8:19">
      <c r="H170" s="12"/>
      <c r="I170" s="12"/>
      <c r="L170" s="12"/>
      <c r="N170" s="66"/>
      <c r="R170" s="12"/>
      <c r="S170" s="66"/>
    </row>
    <row r="171" spans="8:19">
      <c r="H171" s="12"/>
      <c r="I171" s="12"/>
      <c r="L171" s="12"/>
      <c r="N171" s="66"/>
      <c r="R171" s="12"/>
      <c r="S171" s="66"/>
    </row>
    <row r="172" spans="8:19">
      <c r="H172" s="12"/>
      <c r="I172" s="12"/>
      <c r="L172" s="12"/>
      <c r="N172" s="66"/>
      <c r="R172" s="12"/>
      <c r="S172" s="66"/>
    </row>
    <row r="173" spans="8:19">
      <c r="H173" s="12"/>
      <c r="I173" s="12"/>
      <c r="L173" s="12"/>
      <c r="N173" s="66"/>
      <c r="R173" s="12"/>
      <c r="S173" s="66"/>
    </row>
    <row r="174" spans="8:19">
      <c r="H174" s="12"/>
      <c r="I174" s="12"/>
      <c r="L174" s="12"/>
      <c r="N174" s="66"/>
      <c r="R174" s="12"/>
      <c r="S174" s="66"/>
    </row>
    <row r="175" spans="8:19">
      <c r="H175" s="12"/>
      <c r="I175" s="12"/>
      <c r="L175" s="12"/>
      <c r="N175" s="66"/>
      <c r="R175" s="12"/>
      <c r="S175" s="66"/>
    </row>
    <row r="176" spans="8:19">
      <c r="H176" s="12"/>
      <c r="I176" s="12"/>
      <c r="L176" s="12"/>
      <c r="N176" s="66"/>
      <c r="R176" s="12"/>
      <c r="S176" s="66"/>
    </row>
    <row r="177" spans="8:19">
      <c r="H177" s="12"/>
      <c r="I177" s="12"/>
      <c r="L177" s="12"/>
      <c r="N177" s="66"/>
      <c r="R177" s="12"/>
      <c r="S177" s="66"/>
    </row>
    <row r="178" spans="8:19">
      <c r="H178" s="12"/>
      <c r="I178" s="12"/>
      <c r="L178" s="12"/>
      <c r="N178" s="66"/>
      <c r="R178" s="12"/>
      <c r="S178" s="66"/>
    </row>
    <row r="179" spans="8:19">
      <c r="H179" s="12"/>
      <c r="I179" s="12"/>
      <c r="L179" s="12"/>
      <c r="N179" s="66"/>
      <c r="R179" s="12"/>
      <c r="S179" s="66"/>
    </row>
    <row r="180" spans="8:19">
      <c r="H180" s="12"/>
      <c r="I180" s="12"/>
      <c r="L180" s="12"/>
      <c r="N180" s="66"/>
      <c r="R180" s="12"/>
      <c r="S180" s="66"/>
    </row>
    <row r="181" spans="8:19">
      <c r="H181" s="12"/>
      <c r="I181" s="12"/>
      <c r="L181" s="12"/>
      <c r="N181" s="66"/>
      <c r="R181" s="12"/>
      <c r="S181" s="66"/>
    </row>
    <row r="182" spans="8:19">
      <c r="H182" s="12"/>
      <c r="I182" s="12"/>
      <c r="L182" s="12"/>
      <c r="N182" s="66"/>
      <c r="R182" s="12"/>
      <c r="S182" s="66"/>
    </row>
    <row r="183" spans="8:19">
      <c r="H183" s="12"/>
      <c r="I183" s="12"/>
      <c r="L183" s="12"/>
      <c r="N183" s="66"/>
      <c r="R183" s="12"/>
      <c r="S183" s="66"/>
    </row>
    <row r="184" spans="8:19">
      <c r="H184" s="12"/>
      <c r="I184" s="12"/>
      <c r="L184" s="12"/>
      <c r="N184" s="66"/>
      <c r="R184" s="12"/>
      <c r="S184" s="66"/>
    </row>
    <row r="185" spans="8:19">
      <c r="H185" s="12"/>
      <c r="I185" s="12"/>
      <c r="L185" s="12"/>
      <c r="N185" s="66"/>
      <c r="R185" s="12"/>
      <c r="S185" s="66"/>
    </row>
    <row r="186" spans="8:19">
      <c r="H186" s="12"/>
      <c r="I186" s="12"/>
      <c r="L186" s="12"/>
      <c r="N186" s="66"/>
      <c r="R186" s="12"/>
      <c r="S186" s="66"/>
    </row>
    <row r="187" spans="8:19">
      <c r="H187" s="12"/>
      <c r="I187" s="12"/>
      <c r="L187" s="12"/>
      <c r="N187" s="66"/>
      <c r="R187" s="12"/>
      <c r="S187" s="66"/>
    </row>
    <row r="188" spans="8:19">
      <c r="H188" s="12"/>
      <c r="I188" s="12"/>
      <c r="L188" s="12"/>
      <c r="N188" s="66"/>
      <c r="R188" s="12"/>
      <c r="S188" s="66"/>
    </row>
    <row r="189" spans="8:19">
      <c r="H189" s="12"/>
      <c r="I189" s="12"/>
      <c r="L189" s="12"/>
      <c r="N189" s="66"/>
      <c r="R189" s="12"/>
      <c r="S189" s="66"/>
    </row>
    <row r="190" spans="8:19">
      <c r="H190" s="12"/>
      <c r="I190" s="12"/>
      <c r="L190" s="12"/>
      <c r="N190" s="66"/>
      <c r="R190" s="12"/>
      <c r="S190" s="66"/>
    </row>
    <row r="191" spans="8:19">
      <c r="H191" s="12"/>
      <c r="I191" s="12"/>
      <c r="L191" s="12"/>
      <c r="N191" s="66"/>
      <c r="R191" s="12"/>
      <c r="S191" s="66"/>
    </row>
    <row r="192" spans="8:19">
      <c r="H192" s="12"/>
      <c r="I192" s="12"/>
      <c r="L192" s="12"/>
      <c r="N192" s="66"/>
      <c r="R192" s="12"/>
      <c r="S192" s="66"/>
    </row>
    <row r="193" spans="8:19">
      <c r="H193" s="12"/>
      <c r="I193" s="12"/>
      <c r="L193" s="12"/>
      <c r="N193" s="66"/>
      <c r="R193" s="12"/>
      <c r="S193" s="66"/>
    </row>
    <row r="194" spans="8:19">
      <c r="H194" s="12"/>
      <c r="I194" s="12"/>
      <c r="L194" s="12"/>
      <c r="N194" s="66"/>
      <c r="R194" s="12"/>
      <c r="S194" s="66"/>
    </row>
    <row r="195" spans="8:19">
      <c r="H195" s="12"/>
      <c r="I195" s="12"/>
      <c r="L195" s="12"/>
      <c r="N195" s="66"/>
      <c r="R195" s="12"/>
      <c r="S195" s="66"/>
    </row>
    <row r="196" spans="8:19">
      <c r="H196" s="12"/>
      <c r="I196" s="12"/>
      <c r="L196" s="12"/>
      <c r="N196" s="66"/>
      <c r="R196" s="12"/>
      <c r="S196" s="66"/>
    </row>
    <row r="197" spans="8:19">
      <c r="H197" s="12"/>
      <c r="I197" s="12"/>
      <c r="L197" s="12"/>
      <c r="N197" s="66"/>
      <c r="R197" s="12"/>
      <c r="S197" s="66"/>
    </row>
    <row r="198" spans="8:19">
      <c r="H198" s="12"/>
      <c r="I198" s="12"/>
      <c r="L198" s="12"/>
      <c r="N198" s="66"/>
      <c r="R198" s="12"/>
      <c r="S198" s="66"/>
    </row>
    <row r="199" spans="8:19">
      <c r="H199" s="12"/>
      <c r="I199" s="12"/>
      <c r="L199" s="12"/>
      <c r="N199" s="66"/>
      <c r="R199" s="12"/>
      <c r="S199" s="66"/>
    </row>
    <row r="200" spans="8:19">
      <c r="H200" s="12"/>
      <c r="I200" s="12"/>
      <c r="L200" s="12"/>
      <c r="N200" s="66"/>
      <c r="R200" s="12"/>
      <c r="S200" s="66"/>
    </row>
    <row r="201" spans="8:19">
      <c r="H201" s="12"/>
      <c r="I201" s="12"/>
      <c r="L201" s="12"/>
      <c r="N201" s="66"/>
      <c r="R201" s="12"/>
      <c r="S201" s="66"/>
    </row>
    <row r="202" spans="8:19">
      <c r="H202" s="12"/>
      <c r="I202" s="12"/>
      <c r="L202" s="12"/>
      <c r="N202" s="66"/>
      <c r="R202" s="12"/>
      <c r="S202" s="66"/>
    </row>
    <row r="203" spans="8:19">
      <c r="H203" s="12"/>
      <c r="I203" s="12"/>
      <c r="L203" s="12"/>
      <c r="N203" s="66"/>
      <c r="R203" s="12"/>
      <c r="S203" s="66"/>
    </row>
    <row r="204" spans="8:19">
      <c r="H204" s="12"/>
      <c r="I204" s="12"/>
      <c r="L204" s="12"/>
      <c r="N204" s="66"/>
      <c r="R204" s="12"/>
      <c r="S204" s="66"/>
    </row>
    <row r="205" spans="8:19">
      <c r="H205" s="12"/>
      <c r="I205" s="12"/>
      <c r="L205" s="12"/>
      <c r="N205" s="66"/>
      <c r="R205" s="12"/>
      <c r="S205" s="66"/>
    </row>
    <row r="206" spans="8:19">
      <c r="H206" s="12"/>
      <c r="I206" s="12"/>
      <c r="L206" s="12"/>
      <c r="N206" s="66"/>
      <c r="R206" s="12"/>
      <c r="S206" s="66"/>
    </row>
    <row r="207" spans="8:19">
      <c r="H207" s="12"/>
      <c r="I207" s="12"/>
      <c r="L207" s="12"/>
      <c r="N207" s="66"/>
      <c r="R207" s="12"/>
      <c r="S207" s="66"/>
    </row>
    <row r="208" spans="8:19">
      <c r="H208" s="12"/>
      <c r="I208" s="12"/>
      <c r="L208" s="12"/>
      <c r="N208" s="66"/>
      <c r="R208" s="12"/>
      <c r="S208" s="66"/>
    </row>
    <row r="209" spans="8:19">
      <c r="H209" s="12"/>
      <c r="I209" s="12"/>
      <c r="L209" s="12"/>
      <c r="N209" s="66"/>
      <c r="R209" s="12"/>
      <c r="S209" s="66"/>
    </row>
    <row r="210" spans="8:19">
      <c r="H210" s="12"/>
      <c r="I210" s="12"/>
      <c r="L210" s="12"/>
      <c r="N210" s="66"/>
      <c r="R210" s="12"/>
      <c r="S210" s="66"/>
    </row>
    <row r="211" spans="8:19">
      <c r="H211" s="12"/>
      <c r="I211" s="12"/>
      <c r="L211" s="12"/>
      <c r="N211" s="66"/>
      <c r="R211" s="12"/>
      <c r="S211" s="66"/>
    </row>
    <row r="212" spans="8:19">
      <c r="H212" s="12"/>
      <c r="I212" s="12"/>
      <c r="L212" s="12"/>
      <c r="N212" s="66"/>
      <c r="R212" s="12"/>
      <c r="S212" s="66"/>
    </row>
    <row r="213" spans="8:19">
      <c r="H213" s="12"/>
      <c r="I213" s="12"/>
      <c r="L213" s="12"/>
      <c r="N213" s="66"/>
      <c r="R213" s="12"/>
      <c r="S213" s="66"/>
    </row>
    <row r="214" spans="8:19">
      <c r="H214" s="12"/>
      <c r="I214" s="12"/>
      <c r="L214" s="12"/>
      <c r="N214" s="66"/>
      <c r="R214" s="12"/>
      <c r="S214" s="66"/>
    </row>
    <row r="215" spans="8:19">
      <c r="H215" s="12"/>
      <c r="I215" s="12"/>
      <c r="L215" s="12"/>
      <c r="N215" s="66"/>
      <c r="R215" s="12"/>
      <c r="S215" s="66"/>
    </row>
    <row r="216" spans="8:19">
      <c r="H216" s="12"/>
      <c r="I216" s="12"/>
      <c r="L216" s="12"/>
      <c r="N216" s="66"/>
      <c r="R216" s="12"/>
      <c r="S216" s="66"/>
    </row>
    <row r="217" spans="8:19">
      <c r="H217" s="12"/>
      <c r="I217" s="12"/>
      <c r="L217" s="12"/>
      <c r="N217" s="66"/>
      <c r="R217" s="12"/>
      <c r="S217" s="66"/>
    </row>
    <row r="218" spans="8:19">
      <c r="H218" s="12"/>
      <c r="I218" s="12"/>
      <c r="L218" s="12"/>
      <c r="N218" s="66"/>
      <c r="R218" s="12"/>
      <c r="S218" s="66"/>
    </row>
    <row r="219" spans="8:19">
      <c r="H219" s="12"/>
      <c r="I219" s="12"/>
      <c r="L219" s="12"/>
      <c r="N219" s="66"/>
      <c r="R219" s="12"/>
      <c r="S219" s="66"/>
    </row>
    <row r="220" spans="8:19">
      <c r="H220" s="12"/>
      <c r="I220" s="12"/>
      <c r="L220" s="12"/>
      <c r="N220" s="66"/>
      <c r="R220" s="12"/>
      <c r="S220" s="66"/>
    </row>
    <row r="221" spans="8:19">
      <c r="H221" s="12"/>
      <c r="I221" s="12"/>
      <c r="L221" s="12"/>
      <c r="N221" s="66"/>
      <c r="R221" s="12"/>
      <c r="S221" s="66"/>
    </row>
    <row r="222" spans="8:19">
      <c r="H222" s="12"/>
      <c r="I222" s="12"/>
      <c r="L222" s="12"/>
      <c r="N222" s="66"/>
      <c r="R222" s="12"/>
      <c r="S222" s="66"/>
    </row>
    <row r="223" spans="8:19">
      <c r="H223" s="12"/>
      <c r="I223" s="12"/>
      <c r="L223" s="12"/>
      <c r="N223" s="66"/>
      <c r="R223" s="12"/>
      <c r="S223" s="66"/>
    </row>
    <row r="224" spans="8:19">
      <c r="H224" s="12"/>
      <c r="I224" s="12"/>
      <c r="L224" s="12"/>
      <c r="N224" s="66"/>
      <c r="R224" s="12"/>
      <c r="S224" s="66"/>
    </row>
    <row r="225" spans="8:19">
      <c r="H225" s="12"/>
      <c r="I225" s="12"/>
      <c r="L225" s="12"/>
      <c r="N225" s="66"/>
      <c r="R225" s="12"/>
      <c r="S225" s="66"/>
    </row>
    <row r="226" spans="8:19">
      <c r="H226" s="12"/>
      <c r="I226" s="12"/>
      <c r="L226" s="12"/>
      <c r="N226" s="66"/>
      <c r="R226" s="12"/>
      <c r="S226" s="66"/>
    </row>
    <row r="227" spans="8:19">
      <c r="H227" s="12"/>
      <c r="I227" s="12"/>
      <c r="L227" s="12"/>
      <c r="N227" s="66"/>
      <c r="R227" s="12"/>
      <c r="S227" s="66"/>
    </row>
    <row r="228" spans="8:19">
      <c r="H228" s="12"/>
      <c r="I228" s="12"/>
      <c r="L228" s="12"/>
      <c r="N228" s="66"/>
      <c r="R228" s="12"/>
      <c r="S228" s="66"/>
    </row>
    <row r="229" spans="8:19">
      <c r="H229" s="12"/>
      <c r="I229" s="12"/>
      <c r="L229" s="12"/>
      <c r="N229" s="66"/>
      <c r="R229" s="12"/>
      <c r="S229" s="66"/>
    </row>
    <row r="230" spans="8:19">
      <c r="H230" s="12"/>
      <c r="I230" s="12"/>
      <c r="L230" s="12"/>
      <c r="N230" s="66"/>
      <c r="R230" s="12"/>
      <c r="S230" s="66"/>
    </row>
    <row r="231" spans="8:19">
      <c r="H231" s="12"/>
      <c r="I231" s="12"/>
      <c r="L231" s="12"/>
      <c r="N231" s="66"/>
      <c r="R231" s="12"/>
      <c r="S231" s="66"/>
    </row>
    <row r="232" spans="8:19">
      <c r="H232" s="12"/>
      <c r="I232" s="12"/>
      <c r="L232" s="12"/>
      <c r="N232" s="66"/>
      <c r="R232" s="12"/>
      <c r="S232" s="66"/>
    </row>
    <row r="233" spans="8:19">
      <c r="H233" s="12"/>
      <c r="I233" s="12"/>
      <c r="L233" s="12"/>
      <c r="N233" s="66"/>
      <c r="R233" s="12"/>
      <c r="S233" s="66"/>
    </row>
    <row r="234" spans="8:19">
      <c r="H234" s="12"/>
      <c r="I234" s="12"/>
      <c r="L234" s="12"/>
      <c r="N234" s="66"/>
      <c r="R234" s="12"/>
      <c r="S234" s="66"/>
    </row>
    <row r="235" spans="8:19">
      <c r="H235" s="12"/>
      <c r="I235" s="12"/>
      <c r="L235" s="12"/>
      <c r="N235" s="66"/>
      <c r="R235" s="12"/>
      <c r="S235" s="66"/>
    </row>
    <row r="236" spans="8:19">
      <c r="H236" s="12"/>
      <c r="I236" s="12"/>
      <c r="L236" s="12"/>
      <c r="N236" s="66"/>
      <c r="R236" s="12"/>
      <c r="S236" s="66"/>
    </row>
    <row r="237" spans="8:19">
      <c r="H237" s="12"/>
      <c r="I237" s="12"/>
      <c r="L237" s="12"/>
      <c r="N237" s="66"/>
      <c r="R237" s="12"/>
      <c r="S237" s="66"/>
    </row>
    <row r="238" spans="8:19">
      <c r="H238" s="12"/>
      <c r="I238" s="12"/>
      <c r="L238" s="12"/>
      <c r="N238" s="66"/>
      <c r="R238" s="12"/>
      <c r="S238" s="66"/>
    </row>
    <row r="239" spans="8:19">
      <c r="H239" s="12"/>
      <c r="I239" s="12"/>
      <c r="L239" s="12"/>
      <c r="N239" s="66"/>
      <c r="R239" s="12"/>
      <c r="S239" s="66"/>
    </row>
    <row r="240" spans="8:19">
      <c r="H240" s="12"/>
      <c r="I240" s="12"/>
      <c r="L240" s="12"/>
      <c r="N240" s="66"/>
      <c r="R240" s="12"/>
      <c r="S240" s="66"/>
    </row>
    <row r="241" spans="1:19">
      <c r="A241" s="30"/>
      <c r="B241" s="30"/>
      <c r="C241" s="30"/>
      <c r="D241" s="30"/>
      <c r="E241" s="30"/>
      <c r="F241" s="30"/>
      <c r="G241" s="30"/>
      <c r="H241" s="30"/>
      <c r="I241" s="30"/>
      <c r="L241" s="30"/>
      <c r="N241" s="67"/>
      <c r="R241" s="30"/>
      <c r="S241" s="67"/>
    </row>
    <row r="242" spans="1:19">
      <c r="A242" s="32"/>
      <c r="B242" s="32"/>
      <c r="C242" s="32"/>
      <c r="D242" s="32"/>
      <c r="E242" s="32"/>
      <c r="F242" s="32"/>
      <c r="G242" s="32"/>
      <c r="H242" s="32"/>
      <c r="I242" s="32"/>
      <c r="L242" s="32"/>
      <c r="N242" s="68"/>
      <c r="R242" s="32"/>
      <c r="S242" s="68"/>
    </row>
    <row r="243" spans="1:19">
      <c r="A243" s="32"/>
      <c r="B243" s="32"/>
      <c r="C243" s="32"/>
      <c r="D243" s="32"/>
      <c r="E243" s="32"/>
      <c r="F243" s="32"/>
      <c r="G243" s="32"/>
      <c r="H243" s="32"/>
      <c r="I243" s="32"/>
      <c r="L243" s="32"/>
      <c r="N243" s="68"/>
      <c r="R243" s="32"/>
      <c r="S243" s="68"/>
    </row>
    <row r="244" spans="1:19">
      <c r="A244" s="32"/>
      <c r="B244" s="32"/>
      <c r="C244" s="32"/>
      <c r="D244" s="32"/>
      <c r="E244" s="32"/>
      <c r="F244" s="32"/>
      <c r="G244" s="32"/>
      <c r="H244" s="32"/>
      <c r="I244" s="32"/>
      <c r="L244" s="32"/>
      <c r="N244" s="68"/>
      <c r="R244" s="32"/>
      <c r="S244" s="68"/>
    </row>
    <row r="245" spans="1:19">
      <c r="A245" s="32"/>
      <c r="B245" s="32"/>
      <c r="C245" s="32"/>
      <c r="D245" s="32"/>
      <c r="E245" s="32"/>
      <c r="F245" s="32"/>
      <c r="G245" s="32"/>
      <c r="H245" s="32"/>
      <c r="I245" s="32"/>
      <c r="L245" s="32"/>
      <c r="N245" s="68"/>
      <c r="R245" s="32"/>
      <c r="S245" s="68"/>
    </row>
    <row r="246" spans="1:19">
      <c r="A246" s="32"/>
      <c r="B246" s="32"/>
      <c r="C246" s="32"/>
      <c r="D246" s="32"/>
      <c r="E246" s="32"/>
      <c r="F246" s="32"/>
      <c r="G246" s="32"/>
      <c r="H246" s="32"/>
      <c r="I246" s="32"/>
      <c r="L246" s="32"/>
      <c r="N246" s="68"/>
      <c r="R246" s="32"/>
      <c r="S246" s="68"/>
    </row>
    <row r="247" spans="1:19">
      <c r="A247" s="32"/>
      <c r="B247" s="32"/>
      <c r="C247" s="32"/>
      <c r="D247" s="32"/>
      <c r="E247" s="32"/>
      <c r="F247" s="32"/>
      <c r="G247" s="32"/>
      <c r="H247" s="32"/>
      <c r="I247" s="32"/>
      <c r="L247" s="32"/>
      <c r="N247" s="68"/>
      <c r="R247" s="32"/>
      <c r="S247" s="68"/>
    </row>
    <row r="248" spans="1:19">
      <c r="A248" s="32"/>
      <c r="B248" s="32"/>
      <c r="C248" s="32"/>
      <c r="D248" s="32"/>
      <c r="E248" s="32"/>
      <c r="F248" s="32"/>
      <c r="G248" s="32"/>
      <c r="H248" s="32"/>
      <c r="I248" s="32"/>
      <c r="L248" s="32"/>
      <c r="N248" s="68"/>
      <c r="R248" s="32"/>
      <c r="S248" s="68"/>
    </row>
    <row r="249" spans="1:19">
      <c r="A249" s="32"/>
      <c r="B249" s="32"/>
      <c r="C249" s="32"/>
      <c r="D249" s="32"/>
      <c r="E249" s="32"/>
      <c r="F249" s="32"/>
      <c r="G249" s="32"/>
      <c r="H249" s="32"/>
      <c r="I249" s="32"/>
      <c r="L249" s="32"/>
      <c r="N249" s="68"/>
      <c r="R249" s="32"/>
      <c r="S249" s="68"/>
    </row>
    <row r="250" spans="1:19">
      <c r="A250" s="32"/>
      <c r="B250" s="32"/>
      <c r="C250" s="32"/>
      <c r="D250" s="32"/>
      <c r="E250" s="32"/>
      <c r="F250" s="32"/>
      <c r="G250" s="32"/>
      <c r="H250" s="32"/>
      <c r="I250" s="32"/>
      <c r="L250" s="32"/>
      <c r="N250" s="68"/>
      <c r="R250" s="32"/>
      <c r="S250" s="68"/>
    </row>
    <row r="251" spans="1:19">
      <c r="A251" s="32"/>
      <c r="B251" s="32"/>
      <c r="C251" s="32"/>
      <c r="D251" s="32"/>
      <c r="E251" s="32"/>
      <c r="F251" s="32"/>
      <c r="G251" s="32"/>
      <c r="H251" s="32"/>
      <c r="I251" s="32"/>
      <c r="L251" s="32"/>
      <c r="N251" s="68"/>
      <c r="R251" s="32"/>
      <c r="S251" s="68"/>
    </row>
    <row r="252" spans="1:19">
      <c r="A252" s="32"/>
      <c r="B252" s="32"/>
      <c r="C252" s="32"/>
      <c r="D252" s="32"/>
      <c r="E252" s="32"/>
      <c r="F252" s="32"/>
      <c r="G252" s="32"/>
      <c r="H252" s="32"/>
      <c r="I252" s="32"/>
      <c r="L252" s="32"/>
      <c r="N252" s="68"/>
      <c r="R252" s="32"/>
      <c r="S252" s="68"/>
    </row>
    <row r="253" spans="1:19">
      <c r="A253" s="32"/>
      <c r="B253" s="32"/>
      <c r="C253" s="32"/>
      <c r="D253" s="32"/>
      <c r="E253" s="32"/>
      <c r="F253" s="32"/>
      <c r="G253" s="32"/>
      <c r="H253" s="32"/>
      <c r="I253" s="32"/>
      <c r="L253" s="32"/>
      <c r="N253" s="68"/>
      <c r="R253" s="32"/>
      <c r="S253" s="68"/>
    </row>
    <row r="254" spans="1:19">
      <c r="A254" s="32"/>
      <c r="B254" s="32"/>
      <c r="C254" s="32"/>
      <c r="D254" s="32"/>
      <c r="E254" s="32"/>
      <c r="F254" s="32"/>
      <c r="G254" s="32"/>
      <c r="H254" s="32"/>
      <c r="I254" s="32"/>
      <c r="L254" s="32"/>
      <c r="N254" s="68"/>
      <c r="R254" s="32"/>
      <c r="S254" s="68"/>
    </row>
    <row r="255" spans="1:19">
      <c r="A255" s="32"/>
      <c r="B255" s="32"/>
      <c r="C255" s="32"/>
      <c r="D255" s="32"/>
      <c r="E255" s="32"/>
      <c r="F255" s="32"/>
      <c r="G255" s="32"/>
      <c r="H255" s="32"/>
      <c r="I255" s="32"/>
      <c r="L255" s="32"/>
      <c r="N255" s="68"/>
      <c r="R255" s="32"/>
      <c r="S255" s="68"/>
    </row>
    <row r="256" spans="1:19">
      <c r="A256" s="32"/>
      <c r="B256" s="32"/>
      <c r="C256" s="32"/>
      <c r="D256" s="32"/>
      <c r="E256" s="32"/>
      <c r="F256" s="32"/>
      <c r="G256" s="32"/>
      <c r="H256" s="32"/>
      <c r="I256" s="32"/>
      <c r="L256" s="32"/>
      <c r="N256" s="68"/>
      <c r="R256" s="32"/>
      <c r="S256" s="68"/>
    </row>
    <row r="257" spans="1:19">
      <c r="A257" s="32"/>
      <c r="B257" s="32"/>
      <c r="C257" s="32"/>
      <c r="D257" s="32"/>
      <c r="E257" s="32"/>
      <c r="F257" s="32"/>
      <c r="G257" s="32"/>
      <c r="H257" s="32"/>
      <c r="I257" s="32"/>
      <c r="L257" s="32"/>
      <c r="N257" s="68"/>
      <c r="R257" s="32"/>
      <c r="S257" s="68"/>
    </row>
    <row r="258" spans="1:19">
      <c r="A258" s="32"/>
      <c r="B258" s="32"/>
      <c r="C258" s="32"/>
      <c r="D258" s="32"/>
      <c r="E258" s="32"/>
      <c r="F258" s="32"/>
      <c r="G258" s="32"/>
      <c r="H258" s="32"/>
      <c r="I258" s="32"/>
      <c r="L258" s="32"/>
      <c r="N258" s="68"/>
      <c r="R258" s="32"/>
      <c r="S258" s="68"/>
    </row>
    <row r="259" spans="1:19">
      <c r="A259" s="32"/>
      <c r="B259" s="32"/>
      <c r="C259" s="32"/>
      <c r="D259" s="32"/>
      <c r="E259" s="32"/>
      <c r="F259" s="32"/>
      <c r="G259" s="32"/>
      <c r="H259" s="32"/>
      <c r="I259" s="32"/>
      <c r="L259" s="32"/>
      <c r="N259" s="68"/>
      <c r="R259" s="32"/>
      <c r="S259" s="68"/>
    </row>
    <row r="260" spans="1:19">
      <c r="A260" s="32"/>
      <c r="B260" s="32"/>
      <c r="C260" s="32"/>
      <c r="D260" s="32"/>
      <c r="E260" s="32"/>
      <c r="F260" s="32"/>
      <c r="G260" s="32"/>
      <c r="H260" s="32"/>
      <c r="I260" s="32"/>
      <c r="L260" s="32"/>
      <c r="N260" s="68"/>
      <c r="R260" s="32"/>
      <c r="S260" s="68"/>
    </row>
    <row r="261" spans="1:19">
      <c r="A261" s="32"/>
      <c r="B261" s="32"/>
      <c r="C261" s="32"/>
      <c r="D261" s="32"/>
      <c r="E261" s="32"/>
      <c r="F261" s="32"/>
      <c r="G261" s="32"/>
      <c r="H261" s="32"/>
      <c r="I261" s="32"/>
      <c r="L261" s="32"/>
      <c r="N261" s="68"/>
      <c r="R261" s="32"/>
      <c r="S261" s="68"/>
    </row>
    <row r="262" spans="1:19">
      <c r="A262" s="32"/>
      <c r="B262" s="32"/>
      <c r="C262" s="32"/>
      <c r="D262" s="32"/>
      <c r="E262" s="32"/>
      <c r="F262" s="32"/>
      <c r="G262" s="32"/>
      <c r="H262" s="32"/>
      <c r="I262" s="32"/>
      <c r="L262" s="32"/>
      <c r="N262" s="68"/>
      <c r="R262" s="32"/>
      <c r="S262" s="68"/>
    </row>
    <row r="263" spans="1:19">
      <c r="A263" s="32"/>
      <c r="B263" s="32"/>
      <c r="C263" s="32"/>
      <c r="D263" s="32"/>
      <c r="E263" s="32"/>
      <c r="F263" s="32"/>
      <c r="G263" s="32"/>
      <c r="H263" s="32"/>
      <c r="I263" s="32"/>
      <c r="L263" s="32"/>
      <c r="N263" s="68"/>
      <c r="R263" s="32"/>
      <c r="S263" s="68"/>
    </row>
    <row r="264" spans="1:19">
      <c r="A264" s="32"/>
      <c r="B264" s="32"/>
      <c r="C264" s="32"/>
      <c r="D264" s="32"/>
      <c r="E264" s="32"/>
      <c r="F264" s="32"/>
      <c r="G264" s="32"/>
      <c r="H264" s="32"/>
      <c r="I264" s="32"/>
      <c r="L264" s="32"/>
      <c r="N264" s="68"/>
      <c r="R264" s="32"/>
      <c r="S264" s="68"/>
    </row>
    <row r="265" spans="1:19">
      <c r="A265" s="32"/>
      <c r="B265" s="32"/>
      <c r="C265" s="32"/>
      <c r="D265" s="32"/>
      <c r="E265" s="32"/>
      <c r="F265" s="32"/>
      <c r="G265" s="32"/>
      <c r="H265" s="32"/>
      <c r="I265" s="32"/>
      <c r="L265" s="32"/>
      <c r="N265" s="68"/>
      <c r="R265" s="32"/>
      <c r="S265" s="68"/>
    </row>
    <row r="266" spans="1:19">
      <c r="A266" s="32"/>
      <c r="B266" s="32"/>
      <c r="C266" s="32"/>
      <c r="D266" s="32"/>
      <c r="E266" s="32"/>
      <c r="F266" s="32"/>
      <c r="G266" s="32"/>
      <c r="H266" s="32"/>
      <c r="I266" s="32"/>
      <c r="L266" s="32"/>
      <c r="N266" s="68"/>
      <c r="R266" s="32"/>
      <c r="S266" s="68"/>
    </row>
    <row r="267" spans="1:19">
      <c r="A267" s="32"/>
      <c r="B267" s="32"/>
      <c r="C267" s="32"/>
      <c r="D267" s="32"/>
      <c r="E267" s="32"/>
      <c r="F267" s="32"/>
      <c r="G267" s="32"/>
      <c r="H267" s="32"/>
      <c r="I267" s="32"/>
      <c r="L267" s="32"/>
      <c r="N267" s="68"/>
      <c r="R267" s="32"/>
      <c r="S267" s="68"/>
    </row>
    <row r="268" spans="1:19">
      <c r="A268" s="32"/>
      <c r="B268" s="32"/>
      <c r="C268" s="32"/>
      <c r="D268" s="32"/>
      <c r="E268" s="32"/>
      <c r="F268" s="32"/>
      <c r="G268" s="32"/>
      <c r="H268" s="32"/>
      <c r="I268" s="32"/>
      <c r="L268" s="32"/>
      <c r="N268" s="68"/>
      <c r="R268" s="32"/>
      <c r="S268" s="68"/>
    </row>
    <row r="269" spans="1:19">
      <c r="A269" s="32"/>
      <c r="B269" s="32"/>
      <c r="C269" s="32"/>
      <c r="D269" s="32"/>
      <c r="E269" s="32"/>
      <c r="F269" s="32"/>
      <c r="G269" s="32"/>
      <c r="H269" s="32"/>
      <c r="I269" s="32"/>
      <c r="L269" s="32"/>
      <c r="N269" s="68"/>
      <c r="R269" s="32"/>
      <c r="S269" s="68"/>
    </row>
    <row r="270" spans="1:19">
      <c r="A270" s="32"/>
      <c r="B270" s="32"/>
      <c r="C270" s="32"/>
      <c r="D270" s="32"/>
      <c r="E270" s="32"/>
      <c r="F270" s="32"/>
      <c r="G270" s="32"/>
      <c r="H270" s="32"/>
      <c r="I270" s="32"/>
      <c r="L270" s="32"/>
      <c r="N270" s="68"/>
      <c r="R270" s="32"/>
      <c r="S270" s="68"/>
    </row>
    <row r="271" spans="1:19">
      <c r="A271" s="32"/>
      <c r="B271" s="32"/>
      <c r="C271" s="32"/>
      <c r="D271" s="32"/>
      <c r="E271" s="32"/>
      <c r="F271" s="32"/>
      <c r="G271" s="32"/>
      <c r="H271" s="32"/>
      <c r="I271" s="32"/>
      <c r="L271" s="32"/>
      <c r="N271" s="68"/>
      <c r="R271" s="32"/>
      <c r="S271" s="68"/>
    </row>
    <row r="272" spans="1:19">
      <c r="A272" s="32"/>
      <c r="B272" s="32"/>
      <c r="C272" s="32"/>
      <c r="D272" s="32"/>
      <c r="E272" s="32"/>
      <c r="F272" s="32"/>
      <c r="G272" s="32"/>
      <c r="H272" s="32"/>
      <c r="I272" s="32"/>
      <c r="L272" s="32"/>
      <c r="N272" s="68"/>
      <c r="R272" s="32"/>
      <c r="S272" s="68"/>
    </row>
    <row r="273" spans="1:19">
      <c r="A273" s="32"/>
      <c r="B273" s="32"/>
      <c r="C273" s="32"/>
      <c r="D273" s="32"/>
      <c r="E273" s="32"/>
      <c r="F273" s="32"/>
      <c r="G273" s="32"/>
      <c r="H273" s="32"/>
      <c r="I273" s="32"/>
      <c r="L273" s="32"/>
      <c r="N273" s="68"/>
      <c r="R273" s="32"/>
      <c r="S273" s="68"/>
    </row>
    <row r="274" spans="1:19">
      <c r="A274" s="32"/>
      <c r="B274" s="32"/>
      <c r="C274" s="32"/>
      <c r="D274" s="32"/>
      <c r="E274" s="32"/>
      <c r="F274" s="32"/>
      <c r="G274" s="32"/>
      <c r="H274" s="32"/>
      <c r="I274" s="32"/>
      <c r="L274" s="32"/>
      <c r="N274" s="68"/>
      <c r="R274" s="32"/>
      <c r="S274" s="68"/>
    </row>
    <row r="275" spans="1:19">
      <c r="A275" s="32"/>
      <c r="B275" s="32"/>
      <c r="C275" s="32"/>
      <c r="D275" s="32"/>
      <c r="E275" s="32"/>
      <c r="F275" s="32"/>
      <c r="G275" s="32"/>
      <c r="H275" s="32"/>
      <c r="I275" s="32"/>
      <c r="L275" s="32"/>
      <c r="N275" s="68"/>
      <c r="R275" s="32"/>
      <c r="S275" s="68"/>
    </row>
  </sheetData>
  <mergeCells count="2">
    <mergeCell ref="M5:N5"/>
    <mergeCell ref="F5:G5"/>
  </mergeCells>
  <phoneticPr fontId="11" type="noConversion"/>
  <pageMargins left="0.75" right="0.75" top="1" bottom="1" header="0.5" footer="0.5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80C3B-7A17-432F-94C7-FAF4FA5C1F4C}">
  <dimension ref="A1:K28"/>
  <sheetViews>
    <sheetView workbookViewId="0">
      <selection activeCell="J24" sqref="J24"/>
    </sheetView>
  </sheetViews>
  <sheetFormatPr baseColWidth="10" defaultRowHeight="15"/>
  <cols>
    <col min="8" max="8" width="16.54296875" customWidth="1"/>
  </cols>
  <sheetData>
    <row r="1" spans="1:11" ht="15.6">
      <c r="A1" s="47">
        <v>103</v>
      </c>
      <c r="B1" s="58" t="s">
        <v>38</v>
      </c>
      <c r="G1" s="60">
        <v>1</v>
      </c>
      <c r="H1" s="98" t="s">
        <v>24</v>
      </c>
      <c r="J1">
        <v>1</v>
      </c>
      <c r="K1" s="3" t="s">
        <v>676</v>
      </c>
    </row>
    <row r="2" spans="1:11" ht="15.6">
      <c r="A2" s="47">
        <v>106</v>
      </c>
      <c r="B2" s="58" t="s">
        <v>39</v>
      </c>
      <c r="D2" s="3" t="s">
        <v>668</v>
      </c>
      <c r="G2" s="60">
        <v>2</v>
      </c>
      <c r="H2" s="98" t="s">
        <v>25</v>
      </c>
      <c r="J2">
        <v>2</v>
      </c>
      <c r="K2" s="3" t="s">
        <v>677</v>
      </c>
    </row>
    <row r="3" spans="1:11" ht="15.6">
      <c r="A3" s="47">
        <v>109</v>
      </c>
      <c r="B3" s="58" t="s">
        <v>62</v>
      </c>
      <c r="D3" s="3" t="s">
        <v>669</v>
      </c>
      <c r="G3" s="60">
        <v>5</v>
      </c>
      <c r="H3" s="98" t="s">
        <v>442</v>
      </c>
      <c r="J3">
        <v>3</v>
      </c>
      <c r="K3" s="3" t="s">
        <v>678</v>
      </c>
    </row>
    <row r="4" spans="1:11" ht="15.6">
      <c r="A4" s="47">
        <v>110</v>
      </c>
      <c r="B4" s="58" t="s">
        <v>33</v>
      </c>
      <c r="G4" s="60">
        <v>8</v>
      </c>
      <c r="H4" s="98" t="s">
        <v>26</v>
      </c>
      <c r="J4">
        <v>4</v>
      </c>
      <c r="K4" s="3" t="s">
        <v>679</v>
      </c>
    </row>
    <row r="5" spans="1:11" ht="15.6">
      <c r="A5" s="47">
        <v>111</v>
      </c>
      <c r="B5" s="58" t="s">
        <v>40</v>
      </c>
      <c r="D5" s="3" t="s">
        <v>671</v>
      </c>
      <c r="E5" s="304"/>
      <c r="G5" s="60">
        <v>11</v>
      </c>
      <c r="H5" s="98" t="s">
        <v>27</v>
      </c>
      <c r="J5">
        <v>5</v>
      </c>
      <c r="K5" s="3" t="s">
        <v>467</v>
      </c>
    </row>
    <row r="6" spans="1:11" ht="15.6">
      <c r="A6" s="47">
        <v>113</v>
      </c>
      <c r="B6" s="58" t="s">
        <v>584</v>
      </c>
      <c r="G6" s="60">
        <v>14</v>
      </c>
      <c r="H6" s="98" t="s">
        <v>443</v>
      </c>
      <c r="J6">
        <v>6</v>
      </c>
      <c r="K6" s="3" t="s">
        <v>680</v>
      </c>
    </row>
    <row r="7" spans="1:11" ht="15.6">
      <c r="A7" s="47">
        <v>116</v>
      </c>
      <c r="B7" s="58" t="s">
        <v>41</v>
      </c>
      <c r="G7" s="60">
        <v>17</v>
      </c>
      <c r="H7" s="98" t="s">
        <v>485</v>
      </c>
      <c r="J7">
        <v>7</v>
      </c>
      <c r="K7" s="3" t="s">
        <v>681</v>
      </c>
    </row>
    <row r="8" spans="1:11" ht="15.6">
      <c r="A8" s="47">
        <v>117</v>
      </c>
      <c r="B8" s="58" t="s">
        <v>42</v>
      </c>
      <c r="G8" s="60">
        <v>75</v>
      </c>
      <c r="H8" s="98" t="s">
        <v>673</v>
      </c>
      <c r="J8">
        <v>8</v>
      </c>
      <c r="K8" s="3" t="s">
        <v>682</v>
      </c>
    </row>
    <row r="9" spans="1:11" ht="15.6">
      <c r="A9" s="47">
        <v>121</v>
      </c>
      <c r="B9" s="58" t="s">
        <v>353</v>
      </c>
      <c r="G9" s="60">
        <v>76</v>
      </c>
      <c r="H9" s="98" t="s">
        <v>674</v>
      </c>
      <c r="J9">
        <v>9</v>
      </c>
      <c r="K9" s="3" t="s">
        <v>683</v>
      </c>
    </row>
    <row r="10" spans="1:11" ht="15.6">
      <c r="A10" s="47">
        <v>134</v>
      </c>
      <c r="B10" s="58" t="s">
        <v>35</v>
      </c>
      <c r="G10" s="60">
        <v>99</v>
      </c>
      <c r="H10" s="98" t="s">
        <v>672</v>
      </c>
      <c r="J10">
        <v>10</v>
      </c>
      <c r="K10" s="3" t="s">
        <v>684</v>
      </c>
    </row>
    <row r="11" spans="1:11">
      <c r="A11" s="47">
        <v>141</v>
      </c>
      <c r="B11" s="58" t="s">
        <v>34</v>
      </c>
      <c r="J11">
        <v>11</v>
      </c>
      <c r="K11" s="3" t="s">
        <v>685</v>
      </c>
    </row>
    <row r="12" spans="1:11">
      <c r="A12" s="47">
        <v>143</v>
      </c>
      <c r="B12" s="58" t="s">
        <v>43</v>
      </c>
      <c r="J12">
        <v>12</v>
      </c>
      <c r="K12" s="3" t="s">
        <v>686</v>
      </c>
    </row>
    <row r="13" spans="1:11">
      <c r="A13" s="47">
        <v>147</v>
      </c>
      <c r="B13" s="58" t="s">
        <v>6</v>
      </c>
    </row>
    <row r="14" spans="1:11">
      <c r="A14" s="47">
        <v>155</v>
      </c>
      <c r="B14" s="58" t="s">
        <v>37</v>
      </c>
      <c r="D14" s="304"/>
      <c r="E14" s="304"/>
    </row>
    <row r="15" spans="1:11">
      <c r="A15" s="47">
        <v>160</v>
      </c>
      <c r="B15" s="58" t="s">
        <v>32</v>
      </c>
      <c r="D15" s="47">
        <v>1</v>
      </c>
      <c r="E15" s="58" t="s">
        <v>70</v>
      </c>
    </row>
    <row r="16" spans="1:11">
      <c r="A16" s="47">
        <v>171</v>
      </c>
      <c r="B16" s="58" t="s">
        <v>661</v>
      </c>
      <c r="D16" s="47">
        <v>2</v>
      </c>
      <c r="E16" s="58" t="s">
        <v>71</v>
      </c>
      <c r="G16">
        <v>0</v>
      </c>
      <c r="H16" s="3" t="s">
        <v>530</v>
      </c>
    </row>
    <row r="17" spans="1:8">
      <c r="A17" s="47">
        <v>175</v>
      </c>
      <c r="B17" s="58" t="s">
        <v>663</v>
      </c>
      <c r="D17" s="47">
        <v>3</v>
      </c>
      <c r="E17" s="58" t="s">
        <v>74</v>
      </c>
      <c r="G17">
        <v>2</v>
      </c>
      <c r="H17" s="3" t="s">
        <v>675</v>
      </c>
    </row>
    <row r="18" spans="1:8">
      <c r="A18" s="47">
        <v>177</v>
      </c>
      <c r="B18" s="58" t="s">
        <v>664</v>
      </c>
      <c r="D18" s="47">
        <v>4</v>
      </c>
      <c r="E18" s="58" t="s">
        <v>627</v>
      </c>
      <c r="G18">
        <v>4</v>
      </c>
      <c r="H18" s="3" t="s">
        <v>46</v>
      </c>
    </row>
    <row r="19" spans="1:8">
      <c r="A19" s="47">
        <v>178</v>
      </c>
      <c r="B19" s="58" t="s">
        <v>36</v>
      </c>
      <c r="D19" s="47">
        <v>7</v>
      </c>
      <c r="E19" s="58" t="s">
        <v>75</v>
      </c>
    </row>
    <row r="20" spans="1:8">
      <c r="A20" s="47">
        <v>181</v>
      </c>
      <c r="B20" s="58" t="s">
        <v>44</v>
      </c>
      <c r="D20" s="47">
        <v>8</v>
      </c>
      <c r="E20" s="58" t="s">
        <v>76</v>
      </c>
    </row>
    <row r="21" spans="1:8">
      <c r="A21" s="47">
        <v>262</v>
      </c>
      <c r="B21" s="58" t="s">
        <v>665</v>
      </c>
      <c r="D21" s="47">
        <v>9</v>
      </c>
      <c r="E21" s="58" t="s">
        <v>629</v>
      </c>
    </row>
    <row r="22" spans="1:8">
      <c r="A22" s="47">
        <v>267</v>
      </c>
      <c r="B22" s="58" t="s">
        <v>666</v>
      </c>
      <c r="D22" s="47">
        <v>11</v>
      </c>
      <c r="E22" s="58" t="s">
        <v>77</v>
      </c>
    </row>
    <row r="23" spans="1:8">
      <c r="A23" s="47">
        <v>309</v>
      </c>
      <c r="B23" s="58" t="s">
        <v>60</v>
      </c>
      <c r="D23" s="47">
        <v>14</v>
      </c>
      <c r="E23" s="58" t="s">
        <v>630</v>
      </c>
    </row>
    <row r="24" spans="1:8">
      <c r="A24" s="47">
        <v>470</v>
      </c>
      <c r="B24" s="58" t="s">
        <v>45</v>
      </c>
      <c r="D24" s="47">
        <v>15</v>
      </c>
      <c r="E24" s="58" t="s">
        <v>620</v>
      </c>
    </row>
    <row r="25" spans="1:8">
      <c r="A25" s="47">
        <v>629</v>
      </c>
      <c r="B25" s="58" t="s">
        <v>188</v>
      </c>
      <c r="D25" s="47">
        <v>16</v>
      </c>
      <c r="E25" s="58" t="s">
        <v>582</v>
      </c>
    </row>
    <row r="26" spans="1:8">
      <c r="A26" s="47">
        <v>643</v>
      </c>
      <c r="B26" s="58" t="s">
        <v>56</v>
      </c>
      <c r="D26" s="47">
        <v>18</v>
      </c>
      <c r="E26" s="58" t="s">
        <v>79</v>
      </c>
    </row>
    <row r="27" spans="1:8">
      <c r="A27" s="47">
        <v>704</v>
      </c>
      <c r="B27" s="58" t="s">
        <v>667</v>
      </c>
      <c r="D27" s="47">
        <v>55</v>
      </c>
      <c r="E27" s="58" t="s">
        <v>80</v>
      </c>
    </row>
    <row r="28" spans="1:8">
      <c r="A28" s="47">
        <v>802</v>
      </c>
      <c r="B28" s="58" t="s">
        <v>55</v>
      </c>
      <c r="D28" s="47">
        <v>56</v>
      </c>
      <c r="E28" s="58" t="s">
        <v>81</v>
      </c>
    </row>
  </sheetData>
  <phoneticPr fontId="11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2C0C2-AD96-46DB-8AA0-A6425E1E78CB}">
  <dimension ref="A1"/>
  <sheetViews>
    <sheetView workbookViewId="0">
      <selection activeCell="L33" sqref="L33"/>
    </sheetView>
  </sheetViews>
  <sheetFormatPr baseColWidth="10"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CC370"/>
  <sheetViews>
    <sheetView defaultGridColor="0" colorId="22" zoomScale="93" zoomScaleNormal="93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V16" sqref="V16"/>
    </sheetView>
  </sheetViews>
  <sheetFormatPr baseColWidth="10" defaultRowHeight="15"/>
  <cols>
    <col min="1" max="1" width="2.6328125" customWidth="1"/>
    <col min="2" max="2" width="3.36328125" customWidth="1"/>
    <col min="3" max="3" width="6.08984375" customWidth="1"/>
    <col min="4" max="4" width="5.90625" customWidth="1"/>
    <col min="5" max="5" width="6.1796875" customWidth="1"/>
    <col min="6" max="6" width="5" customWidth="1"/>
    <col min="7" max="7" width="7" style="222" customWidth="1"/>
    <col min="8" max="8" width="6.1796875" customWidth="1"/>
    <col min="9" max="9" width="7.6328125" customWidth="1"/>
    <col min="10" max="10" width="6.90625" style="96" customWidth="1"/>
    <col min="11" max="11" width="7" style="96" customWidth="1"/>
    <col min="12" max="12" width="1.81640625" style="96" customWidth="1"/>
    <col min="13" max="13" width="6.81640625" customWidth="1"/>
    <col min="14" max="14" width="5.6328125" customWidth="1"/>
    <col min="15" max="15" width="6.1796875" style="9" customWidth="1"/>
    <col min="16" max="16" width="3.6328125" style="9" customWidth="1"/>
    <col min="17" max="17" width="7.453125" style="9" customWidth="1"/>
    <col min="18" max="18" width="6.6328125" style="96" customWidth="1"/>
    <col min="19" max="19" width="9.81640625" style="9" customWidth="1"/>
    <col min="20" max="20" width="6.90625" style="9" customWidth="1"/>
    <col min="21" max="21" width="8.36328125" customWidth="1"/>
    <col min="22" max="22" width="3.36328125" customWidth="1"/>
    <col min="23" max="23" width="8.54296875" customWidth="1"/>
    <col min="24" max="24" width="9.54296875" customWidth="1"/>
    <col min="25" max="25" width="9.36328125" customWidth="1"/>
    <col min="26" max="26" width="8.90625" customWidth="1"/>
    <col min="27" max="27" width="7.36328125" customWidth="1"/>
    <col min="28" max="28" width="7.08984375" customWidth="1"/>
    <col min="29" max="29" width="8.08984375" customWidth="1"/>
    <col min="30" max="31" width="7.453125" customWidth="1"/>
    <col min="32" max="32" width="5.6328125" customWidth="1"/>
    <col min="33" max="33" width="8.36328125" customWidth="1"/>
    <col min="34" max="34" width="5.81640625" customWidth="1"/>
    <col min="35" max="35" width="8.08984375" customWidth="1"/>
    <col min="36" max="36" width="5.81640625" customWidth="1"/>
    <col min="37" max="37" width="8.54296875" style="9" customWidth="1"/>
    <col min="38" max="38" width="7.90625" style="1" customWidth="1"/>
    <col min="39" max="39" width="5.81640625" customWidth="1"/>
    <col min="40" max="40" width="7.90625" style="1" customWidth="1"/>
    <col min="41" max="41" width="8" style="1" customWidth="1"/>
    <col min="42" max="42" width="5.81640625" customWidth="1"/>
    <col min="43" max="43" width="8.08984375" style="1" customWidth="1"/>
    <col min="44" max="44" width="7" style="1" customWidth="1"/>
    <col min="45" max="45" width="11.08984375" style="1" customWidth="1"/>
    <col min="46" max="46" width="10.54296875" style="1" customWidth="1"/>
    <col min="47" max="47" width="10.08984375" style="1" customWidth="1"/>
    <col min="48" max="48" width="12.08984375" style="1" customWidth="1"/>
    <col min="49" max="49" width="7.54296875" style="1" customWidth="1"/>
    <col min="50" max="50" width="13.90625" customWidth="1"/>
    <col min="51" max="52" width="7.90625" customWidth="1"/>
    <col min="53" max="53" width="8.08984375" customWidth="1"/>
    <col min="54" max="54" width="8.54296875" customWidth="1"/>
    <col min="55" max="55" width="8" customWidth="1"/>
    <col min="56" max="56" width="6.453125" customWidth="1"/>
    <col min="57" max="57" width="8.08984375" customWidth="1"/>
    <col min="58" max="58" width="7.54296875" customWidth="1"/>
    <col min="59" max="59" width="8.36328125" customWidth="1"/>
    <col min="60" max="60" width="9.453125" customWidth="1"/>
    <col min="61" max="62" width="8.36328125" customWidth="1"/>
    <col min="63" max="63" width="8.90625" customWidth="1"/>
    <col min="64" max="64" width="8.36328125" customWidth="1"/>
    <col min="65" max="65" width="7.90625" customWidth="1"/>
    <col min="66" max="66" width="8" customWidth="1"/>
    <col min="67" max="68" width="9.90625" customWidth="1"/>
    <col min="69" max="69" width="9.08984375" customWidth="1"/>
    <col min="70" max="70" width="8.36328125" customWidth="1"/>
    <col min="71" max="71" width="8.6328125" customWidth="1"/>
    <col min="72" max="72" width="8.90625" customWidth="1"/>
    <col min="73" max="73" width="8.08984375" customWidth="1"/>
    <col min="74" max="74" width="8.6328125" customWidth="1"/>
    <col min="75" max="76" width="9.90625" customWidth="1"/>
    <col min="77" max="77" width="8.08984375" customWidth="1"/>
    <col min="78" max="78" width="8" customWidth="1"/>
    <col min="79" max="79" width="8.08984375" customWidth="1"/>
    <col min="80" max="80" width="11.08984375" customWidth="1"/>
    <col min="81" max="81" width="7.6328125" customWidth="1"/>
    <col min="82" max="82" width="8.08984375" customWidth="1"/>
    <col min="83" max="83" width="7.90625" customWidth="1"/>
    <col min="84" max="84" width="8.90625" customWidth="1"/>
    <col min="85" max="85" width="6.90625" customWidth="1"/>
    <col min="86" max="86" width="6.6328125" customWidth="1"/>
    <col min="87" max="88" width="8.08984375" customWidth="1"/>
    <col min="89" max="89" width="9.36328125" customWidth="1"/>
    <col min="90" max="90" width="10.08984375" customWidth="1"/>
    <col min="91" max="91" width="10.90625" customWidth="1"/>
    <col min="92" max="95" width="8.08984375" customWidth="1"/>
    <col min="96" max="96" width="8.36328125" customWidth="1"/>
    <col min="97" max="97" width="11.08984375" customWidth="1"/>
    <col min="98" max="98" width="8.08984375" customWidth="1"/>
    <col min="99" max="99" width="6.36328125" customWidth="1"/>
    <col min="100" max="100" width="7.453125" customWidth="1"/>
    <col min="101" max="101" width="7.6328125" customWidth="1"/>
    <col min="102" max="103" width="7.90625" customWidth="1"/>
    <col min="104" max="104" width="8" customWidth="1"/>
    <col min="105" max="105" width="7.6328125" customWidth="1"/>
    <col min="106" max="106" width="7.90625" customWidth="1"/>
    <col min="107" max="107" width="8.08984375" customWidth="1"/>
    <col min="108" max="108" width="7.54296875" customWidth="1"/>
    <col min="109" max="109" width="7.90625" customWidth="1"/>
    <col min="110" max="110" width="7.6328125" customWidth="1"/>
    <col min="111" max="111" width="7.90625" customWidth="1"/>
    <col min="112" max="112" width="7.54296875" customWidth="1"/>
    <col min="113" max="113" width="7.90625" customWidth="1"/>
    <col min="114" max="114" width="9.90625" customWidth="1"/>
    <col min="115" max="115" width="7.08984375" customWidth="1"/>
    <col min="116" max="116" width="8.08984375" customWidth="1"/>
    <col min="117" max="117" width="8.54296875" customWidth="1"/>
    <col min="118" max="118" width="9.90625" customWidth="1"/>
    <col min="119" max="119" width="8.36328125" customWidth="1"/>
    <col min="120" max="120" width="10.54296875" customWidth="1"/>
    <col min="121" max="121" width="7.90625" customWidth="1"/>
    <col min="122" max="122" width="8.08984375" customWidth="1"/>
    <col min="123" max="125" width="9.90625" customWidth="1"/>
    <col min="126" max="126" width="8.36328125" customWidth="1"/>
    <col min="127" max="127" width="8.6328125" customWidth="1"/>
    <col min="128" max="128" width="8.54296875" customWidth="1"/>
    <col min="129" max="129" width="8.6328125" customWidth="1"/>
    <col min="130" max="130" width="8.36328125" customWidth="1"/>
    <col min="131" max="131" width="10.6328125" customWidth="1"/>
    <col min="132" max="132" width="9.90625" customWidth="1"/>
    <col min="133" max="133" width="7.54296875" customWidth="1"/>
    <col min="134" max="134" width="8.54296875" customWidth="1"/>
    <col min="135" max="136" width="7.90625" customWidth="1"/>
    <col min="137" max="139" width="8.36328125" customWidth="1"/>
    <col min="140" max="141" width="8.08984375" customWidth="1"/>
    <col min="142" max="143" width="8.36328125" customWidth="1"/>
    <col min="144" max="144" width="8.54296875" customWidth="1"/>
    <col min="145" max="145" width="8.36328125" customWidth="1"/>
    <col min="146" max="146" width="8.6328125" customWidth="1"/>
    <col min="147" max="148" width="9.90625" customWidth="1"/>
    <col min="149" max="149" width="8.08984375" customWidth="1"/>
    <col min="150" max="150" width="8.54296875" customWidth="1"/>
    <col min="151" max="151" width="7.54296875" customWidth="1"/>
    <col min="152" max="152" width="8.08984375" customWidth="1"/>
    <col min="153" max="153" width="7.90625" customWidth="1"/>
    <col min="154" max="154" width="8.36328125" customWidth="1"/>
    <col min="155" max="155" width="8.08984375" customWidth="1"/>
    <col min="156" max="156" width="9.90625" customWidth="1"/>
    <col min="157" max="157" width="8" customWidth="1"/>
    <col min="158" max="158" width="7.90625" customWidth="1"/>
    <col min="159" max="159" width="8.90625" customWidth="1"/>
    <col min="160" max="160" width="8" customWidth="1"/>
    <col min="161" max="161" width="8.90625" customWidth="1"/>
    <col min="162" max="162" width="7.08984375" customWidth="1"/>
    <col min="163" max="163" width="9" customWidth="1"/>
    <col min="164" max="164" width="8.08984375" customWidth="1"/>
    <col min="165" max="165" width="10.36328125" customWidth="1"/>
    <col min="166" max="167" width="7.90625" customWidth="1"/>
    <col min="168" max="168" width="8.6328125" customWidth="1"/>
    <col min="169" max="169" width="8.90625" customWidth="1"/>
    <col min="170" max="170" width="8.6328125" customWidth="1"/>
    <col min="171" max="172" width="8.08984375" customWidth="1"/>
    <col min="173" max="173" width="7.54296875" customWidth="1"/>
    <col min="174" max="176" width="8.08984375" customWidth="1"/>
    <col min="177" max="177" width="8.6328125" customWidth="1"/>
    <col min="178" max="178" width="7.90625" customWidth="1"/>
    <col min="179" max="180" width="8.08984375" customWidth="1"/>
    <col min="181" max="181" width="7.90625" customWidth="1"/>
    <col min="184" max="184" width="8" customWidth="1"/>
    <col min="185" max="185" width="8.08984375" customWidth="1"/>
    <col min="186" max="186" width="8" customWidth="1"/>
    <col min="187" max="188" width="8.08984375" customWidth="1"/>
    <col min="189" max="191" width="7.90625" customWidth="1"/>
    <col min="192" max="192" width="8.08984375" customWidth="1"/>
    <col min="193" max="195" width="7.90625" customWidth="1"/>
    <col min="196" max="196" width="6.6328125" customWidth="1"/>
    <col min="197" max="197" width="8.36328125" customWidth="1"/>
    <col min="198" max="198" width="8" customWidth="1"/>
  </cols>
  <sheetData>
    <row r="1" spans="1:56">
      <c r="A1" s="28"/>
      <c r="B1" s="28"/>
      <c r="C1" s="28"/>
      <c r="D1" s="28"/>
      <c r="E1" s="28"/>
      <c r="F1" s="28"/>
      <c r="G1" s="216"/>
      <c r="H1" s="28"/>
      <c r="I1" s="28"/>
      <c r="J1" s="102"/>
      <c r="K1" s="102"/>
      <c r="L1" s="102"/>
      <c r="M1" s="28"/>
      <c r="N1" s="28"/>
      <c r="O1" s="71"/>
      <c r="P1" s="71"/>
      <c r="Q1" s="71"/>
      <c r="R1" s="102"/>
      <c r="S1" s="71"/>
      <c r="T1" s="71"/>
      <c r="U1" s="28"/>
      <c r="V1" s="28"/>
      <c r="AK1"/>
      <c r="AL1"/>
      <c r="AN1"/>
      <c r="AO1"/>
      <c r="AQ1"/>
      <c r="AR1"/>
      <c r="AS1"/>
      <c r="AT1"/>
      <c r="AU1"/>
      <c r="AV1"/>
      <c r="AW1"/>
    </row>
    <row r="2" spans="1:56" s="128" customFormat="1" ht="31.8">
      <c r="A2" s="125"/>
      <c r="B2" s="125"/>
      <c r="C2" s="125"/>
      <c r="D2" s="125" t="s">
        <v>61</v>
      </c>
      <c r="E2" s="125"/>
      <c r="F2" s="125"/>
      <c r="G2" s="217"/>
      <c r="H2" s="125"/>
      <c r="I2" s="125"/>
      <c r="J2" s="129"/>
      <c r="K2" s="125" t="s">
        <v>502</v>
      </c>
      <c r="L2" s="125"/>
      <c r="M2" s="127"/>
      <c r="N2" s="127"/>
      <c r="O2" s="127"/>
      <c r="P2" s="127" t="str">
        <f>+År!B2</f>
        <v>Skålda purke</v>
      </c>
      <c r="Q2" s="127"/>
      <c r="R2" s="129"/>
      <c r="S2" s="127"/>
      <c r="T2" s="127"/>
      <c r="U2" s="125"/>
      <c r="V2" s="125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</row>
    <row r="3" spans="1:56">
      <c r="A3" s="28"/>
      <c r="B3" s="28"/>
      <c r="C3" s="28"/>
      <c r="D3" s="28"/>
      <c r="E3" s="28"/>
      <c r="F3" s="28"/>
      <c r="G3" s="216"/>
      <c r="H3" s="28"/>
      <c r="I3" s="28"/>
      <c r="J3" s="102"/>
      <c r="K3" s="102"/>
      <c r="L3" s="102"/>
      <c r="M3" s="28"/>
      <c r="N3" s="28"/>
      <c r="O3" s="71"/>
      <c r="P3" s="71"/>
      <c r="Q3" s="71"/>
      <c r="R3" s="102"/>
      <c r="S3" s="71"/>
      <c r="T3" s="71"/>
      <c r="U3" s="28"/>
      <c r="V3" s="28"/>
      <c r="AK3"/>
      <c r="AL3"/>
      <c r="AN3"/>
      <c r="AO3"/>
      <c r="AQ3"/>
      <c r="AR3"/>
      <c r="AS3"/>
      <c r="AT3"/>
      <c r="AU3"/>
      <c r="AV3"/>
      <c r="AW3"/>
    </row>
    <row r="4" spans="1:56">
      <c r="A4" s="28"/>
      <c r="B4" s="28"/>
      <c r="C4" s="28"/>
      <c r="D4" s="28"/>
      <c r="E4" s="28"/>
      <c r="F4" s="28"/>
      <c r="G4" s="216"/>
      <c r="H4" s="28"/>
      <c r="I4" s="28"/>
      <c r="J4" s="102"/>
      <c r="K4" s="102"/>
      <c r="L4" s="102"/>
      <c r="M4" s="28"/>
      <c r="N4" s="28"/>
      <c r="O4" s="71"/>
      <c r="P4" s="71"/>
      <c r="Q4" s="71"/>
      <c r="R4" s="102"/>
      <c r="S4" s="71"/>
      <c r="T4" s="71"/>
      <c r="U4" s="28"/>
      <c r="V4" s="28"/>
      <c r="AK4"/>
      <c r="AL4"/>
      <c r="AN4"/>
      <c r="AO4"/>
      <c r="AQ4"/>
      <c r="AR4"/>
      <c r="AS4"/>
      <c r="AT4"/>
      <c r="AU4"/>
      <c r="AV4"/>
      <c r="AW4"/>
    </row>
    <row r="5" spans="1:56" ht="22.8">
      <c r="A5" s="28"/>
      <c r="B5" s="28"/>
      <c r="C5" s="28"/>
      <c r="D5" s="28"/>
      <c r="E5" s="55"/>
      <c r="F5" s="28"/>
      <c r="G5" s="216"/>
      <c r="H5" s="55" t="s">
        <v>457</v>
      </c>
      <c r="I5" s="55"/>
      <c r="J5" s="134">
        <f>+År!R2</f>
        <v>24</v>
      </c>
      <c r="K5" s="102"/>
      <c r="L5" s="102"/>
      <c r="M5" s="102"/>
      <c r="N5" s="102"/>
      <c r="O5" s="72" t="s">
        <v>588</v>
      </c>
      <c r="P5" s="317">
        <f>SUM(G10:G21)</f>
        <v>14103</v>
      </c>
      <c r="Q5" s="318"/>
      <c r="R5" s="28"/>
      <c r="S5" s="28"/>
      <c r="T5" s="71"/>
      <c r="U5" s="28"/>
      <c r="V5" s="28"/>
      <c r="AK5"/>
      <c r="AL5"/>
      <c r="AN5"/>
      <c r="AO5"/>
      <c r="AQ5"/>
      <c r="AR5"/>
      <c r="AS5"/>
      <c r="AT5"/>
      <c r="AU5"/>
      <c r="AV5"/>
      <c r="AW5"/>
    </row>
    <row r="6" spans="1:56" ht="15.6">
      <c r="A6" s="28"/>
      <c r="B6" s="28"/>
      <c r="C6" s="28"/>
      <c r="D6" s="28"/>
      <c r="E6" s="28"/>
      <c r="F6" s="28"/>
      <c r="G6" s="216"/>
      <c r="H6" s="28"/>
      <c r="I6" s="28"/>
      <c r="J6" s="102"/>
      <c r="K6" s="102"/>
      <c r="L6" s="102"/>
      <c r="M6" s="28"/>
      <c r="N6" s="28"/>
      <c r="O6" s="71"/>
      <c r="P6" s="71"/>
      <c r="Q6" s="71"/>
      <c r="R6" s="102"/>
      <c r="S6" s="71"/>
      <c r="T6" s="72" t="s">
        <v>3</v>
      </c>
      <c r="U6" s="28"/>
      <c r="V6" s="28"/>
      <c r="AK6"/>
      <c r="AL6"/>
      <c r="AN6"/>
      <c r="AO6"/>
      <c r="AQ6"/>
      <c r="AR6"/>
      <c r="AS6"/>
      <c r="AT6"/>
      <c r="AU6"/>
      <c r="AV6"/>
      <c r="AW6"/>
    </row>
    <row r="7" spans="1:56" ht="15.6">
      <c r="A7" s="28"/>
      <c r="B7" s="34"/>
      <c r="C7" s="34"/>
      <c r="D7" s="34"/>
      <c r="E7" s="34" t="s">
        <v>3</v>
      </c>
      <c r="F7" s="34"/>
      <c r="G7" s="218"/>
      <c r="H7" s="34"/>
      <c r="I7" s="72" t="s">
        <v>3</v>
      </c>
      <c r="J7" s="95" t="s">
        <v>3</v>
      </c>
      <c r="K7" s="95" t="s">
        <v>1</v>
      </c>
      <c r="L7" s="95"/>
      <c r="M7" s="78"/>
      <c r="N7" s="34"/>
      <c r="O7" s="72" t="s">
        <v>18</v>
      </c>
      <c r="P7" s="72"/>
      <c r="Q7" s="72" t="s">
        <v>476</v>
      </c>
      <c r="R7" s="95" t="s">
        <v>2</v>
      </c>
      <c r="S7" s="72" t="s">
        <v>52</v>
      </c>
      <c r="T7" s="72" t="s">
        <v>489</v>
      </c>
      <c r="U7" s="78"/>
      <c r="V7" s="28"/>
      <c r="AK7"/>
      <c r="AL7"/>
      <c r="AN7"/>
      <c r="AO7"/>
      <c r="AQ7"/>
      <c r="AR7"/>
      <c r="AS7"/>
      <c r="AT7"/>
      <c r="AU7"/>
      <c r="AV7"/>
      <c r="AW7"/>
    </row>
    <row r="8" spans="1:56" ht="15.6">
      <c r="A8" s="28"/>
      <c r="B8" s="34"/>
      <c r="C8" s="34"/>
      <c r="D8" s="34"/>
      <c r="E8" s="34" t="s">
        <v>526</v>
      </c>
      <c r="F8" s="118"/>
      <c r="G8" s="218" t="s">
        <v>3</v>
      </c>
      <c r="H8" s="118"/>
      <c r="I8" s="72" t="s">
        <v>482</v>
      </c>
      <c r="J8" s="95" t="s">
        <v>554</v>
      </c>
      <c r="K8" s="95" t="s">
        <v>554</v>
      </c>
      <c r="L8" s="95"/>
      <c r="M8" s="78" t="s">
        <v>18</v>
      </c>
      <c r="N8" s="118"/>
      <c r="O8" s="72" t="s">
        <v>480</v>
      </c>
      <c r="P8" s="115"/>
      <c r="Q8" s="72" t="s">
        <v>480</v>
      </c>
      <c r="R8" s="95" t="s">
        <v>476</v>
      </c>
      <c r="S8" s="72" t="s">
        <v>85</v>
      </c>
      <c r="T8" s="72" t="s">
        <v>533</v>
      </c>
      <c r="U8" s="78" t="s">
        <v>18</v>
      </c>
      <c r="V8" s="28"/>
      <c r="AK8"/>
      <c r="AL8"/>
      <c r="AN8"/>
      <c r="AO8"/>
      <c r="AQ8"/>
      <c r="AR8"/>
      <c r="AS8"/>
      <c r="AT8"/>
      <c r="AU8"/>
      <c r="AV8"/>
      <c r="AW8"/>
    </row>
    <row r="9" spans="1:56" ht="15.6">
      <c r="A9" s="28"/>
      <c r="B9" s="34" t="s">
        <v>61</v>
      </c>
      <c r="C9" s="34"/>
      <c r="D9" s="34" t="s">
        <v>63</v>
      </c>
      <c r="E9" s="34" t="s">
        <v>505</v>
      </c>
      <c r="F9" s="118" t="s">
        <v>532</v>
      </c>
      <c r="G9" s="218" t="s">
        <v>11</v>
      </c>
      <c r="H9" s="118" t="s">
        <v>532</v>
      </c>
      <c r="I9" s="72" t="s">
        <v>475</v>
      </c>
      <c r="J9" s="95" t="s">
        <v>555</v>
      </c>
      <c r="K9" s="95" t="s">
        <v>555</v>
      </c>
      <c r="L9" s="95"/>
      <c r="M9" s="78" t="s">
        <v>475</v>
      </c>
      <c r="N9" s="118" t="s">
        <v>532</v>
      </c>
      <c r="O9" s="72" t="s">
        <v>477</v>
      </c>
      <c r="P9" s="115" t="s">
        <v>532</v>
      </c>
      <c r="Q9" s="72" t="s">
        <v>477</v>
      </c>
      <c r="R9" s="95" t="s">
        <v>478</v>
      </c>
      <c r="S9" s="72" t="s">
        <v>484</v>
      </c>
      <c r="T9" s="72" t="s">
        <v>540</v>
      </c>
      <c r="U9" s="78" t="s">
        <v>30</v>
      </c>
      <c r="V9" s="28"/>
      <c r="AK9"/>
      <c r="AL9"/>
      <c r="AN9"/>
      <c r="AO9"/>
      <c r="AQ9"/>
      <c r="AR9"/>
      <c r="AS9"/>
      <c r="AT9"/>
      <c r="AU9"/>
      <c r="AV9"/>
      <c r="AW9"/>
    </row>
    <row r="10" spans="1:56" ht="15.6">
      <c r="A10" s="28"/>
      <c r="B10" s="2">
        <f>+'Ark1'!D31</f>
        <v>1</v>
      </c>
      <c r="C10" s="2" t="s">
        <v>568</v>
      </c>
      <c r="D10" s="2">
        <f>+'Ark1'!C31</f>
        <v>2024</v>
      </c>
      <c r="E10" s="2">
        <f>+IF(G10=0,"",'Ark1'!Q31)</f>
        <v>305</v>
      </c>
      <c r="F10" s="2">
        <f t="shared" ref="F10:F21" si="0">+IF(G10=0,"",E10-E23)</f>
        <v>-44</v>
      </c>
      <c r="G10" s="219">
        <f>+'Ark1'!R31</f>
        <v>2709</v>
      </c>
      <c r="H10" s="2">
        <f t="shared" ref="H10:H21" si="1">+IF(G10=0,"",G10-G23)</f>
        <v>244</v>
      </c>
      <c r="I10" s="2">
        <f>+IF(G10=0,"",'Ark1'!S31)</f>
        <v>2700</v>
      </c>
      <c r="J10" s="51">
        <f>+IF(G10=0,"",'Ark1'!T31)</f>
        <v>19.208679004467129</v>
      </c>
      <c r="K10" s="51">
        <f>+IF(G10=0,"",'Ark1'!U31)</f>
        <v>19.462107429527496</v>
      </c>
      <c r="L10" s="95"/>
      <c r="M10" s="5">
        <f>+IF(G10=0,"",'Ark1'!W31)</f>
        <v>58.84851851851851</v>
      </c>
      <c r="N10" s="5">
        <f t="shared" ref="N10:N21" si="2">+IF(G10=0,"",M10-M23)</f>
        <v>0.15502258355915188</v>
      </c>
      <c r="O10" s="18">
        <f>+IF(G10=0,"",'Ark1'!Z31)</f>
        <v>155.78825925925923</v>
      </c>
      <c r="P10" s="18">
        <f t="shared" ref="P10:P21" si="3">+IF(G10=0,"",O10-O23)</f>
        <v>-1.3109683830169843</v>
      </c>
      <c r="Q10" s="18">
        <f>+IF(G10=0,"",'Ark1'!AA31)</f>
        <v>30.447585672202635</v>
      </c>
      <c r="R10" s="51">
        <f>+IF(G10=0,"",'Ark1'!AB31)</f>
        <v>4.5447993914931795</v>
      </c>
      <c r="S10" s="18">
        <f>+IF(G10=0,"",'Ark1'!AC31)</f>
        <v>-32.073621142299174</v>
      </c>
      <c r="T10" s="18">
        <f t="shared" ref="T10:T44" si="4">+IF(G10=0,"",G10/E10)</f>
        <v>8.8819672131147538</v>
      </c>
      <c r="U10" s="5">
        <f>+IF(G10=0,"",'Ark1'!V31)</f>
        <v>6.3739387227759323</v>
      </c>
      <c r="V10" s="28"/>
      <c r="AK10"/>
      <c r="AL10"/>
      <c r="AN10"/>
      <c r="AO10"/>
      <c r="AQ10"/>
      <c r="AR10"/>
      <c r="AS10"/>
      <c r="AT10"/>
      <c r="AU10"/>
      <c r="AV10"/>
      <c r="AW10"/>
    </row>
    <row r="11" spans="1:56" ht="15.6">
      <c r="A11" s="28"/>
      <c r="B11" s="2">
        <f>+'Ark1'!D32</f>
        <v>2</v>
      </c>
      <c r="C11" s="2" t="s">
        <v>569</v>
      </c>
      <c r="D11" s="2">
        <f>+'Ark1'!C32</f>
        <v>2024</v>
      </c>
      <c r="E11" s="2">
        <f>+IF(G11=0,"",'Ark1'!Q32)</f>
        <v>312</v>
      </c>
      <c r="F11" s="2">
        <f t="shared" si="0"/>
        <v>-9</v>
      </c>
      <c r="G11" s="219">
        <f>+'Ark1'!R32</f>
        <v>2676</v>
      </c>
      <c r="H11" s="2">
        <f t="shared" si="1"/>
        <v>69</v>
      </c>
      <c r="I11" s="2">
        <f>+IF(G11=0,"",'Ark1'!S32)</f>
        <v>2666</v>
      </c>
      <c r="J11" s="51">
        <f>+IF(G11=0,"",'Ark1'!T32)</f>
        <v>18.974686236970857</v>
      </c>
      <c r="K11" s="51">
        <f>+IF(G11=0,"",'Ark1'!U32)</f>
        <v>18.923909482766568</v>
      </c>
      <c r="L11" s="95"/>
      <c r="M11" s="5">
        <f>+IF(G11=0,"",'Ark1'!W32)</f>
        <v>59.084771192798222</v>
      </c>
      <c r="N11" s="5">
        <f t="shared" si="2"/>
        <v>-0.16446075804661575</v>
      </c>
      <c r="O11" s="18">
        <f>+IF(G11=0,"",'Ark1'!Z32)</f>
        <v>153.41200300074999</v>
      </c>
      <c r="P11" s="18">
        <f t="shared" si="3"/>
        <v>-0.15512449540963757</v>
      </c>
      <c r="Q11" s="18">
        <f>+IF(G11=0,"",'Ark1'!AA32)</f>
        <v>31.05367878699121</v>
      </c>
      <c r="R11" s="51">
        <f>+IF(G11=0,"",'Ark1'!AB32)</f>
        <v>4.4067755285526156</v>
      </c>
      <c r="S11" s="18">
        <f>+IF('Ark1'!AC32=0,"",'Ark1'!AC32)</f>
        <v>-39.209393707102898</v>
      </c>
      <c r="T11" s="18">
        <f t="shared" si="4"/>
        <v>8.5769230769230766</v>
      </c>
      <c r="U11" s="5">
        <f>+IF(G11=0,"",'Ark1'!V32)</f>
        <v>5.8535127055306448</v>
      </c>
      <c r="V11" s="28"/>
      <c r="AK11"/>
      <c r="AL11"/>
      <c r="AN11"/>
      <c r="AO11"/>
      <c r="AQ11"/>
      <c r="AR11"/>
      <c r="AS11"/>
      <c r="AT11"/>
      <c r="AU11"/>
      <c r="AV11"/>
      <c r="AW11"/>
    </row>
    <row r="12" spans="1:56" ht="15.6">
      <c r="A12" s="28"/>
      <c r="B12" s="2">
        <f>+'Ark1'!D33</f>
        <v>3</v>
      </c>
      <c r="C12" s="2" t="s">
        <v>570</v>
      </c>
      <c r="D12" s="2">
        <f>+'Ark1'!C33</f>
        <v>2024</v>
      </c>
      <c r="E12" s="2">
        <f>+IF(G12=0,"",'Ark1'!Q33)</f>
        <v>280</v>
      </c>
      <c r="F12" s="2">
        <f t="shared" si="0"/>
        <v>-64</v>
      </c>
      <c r="G12" s="219">
        <f>+'Ark1'!R33</f>
        <v>2119</v>
      </c>
      <c r="H12" s="2">
        <f t="shared" si="1"/>
        <v>-799</v>
      </c>
      <c r="I12" s="2">
        <f>+IF(G12=0,"",'Ark1'!S33)</f>
        <v>2115</v>
      </c>
      <c r="J12" s="51">
        <f>+IF(G12=0,"",'Ark1'!T33)</f>
        <v>15.025171949230661</v>
      </c>
      <c r="K12" s="51">
        <f>+IF(G12=0,"",'Ark1'!U33)</f>
        <v>15.02986672638472</v>
      </c>
      <c r="L12" s="95"/>
      <c r="M12" s="5">
        <f>+IF(G12=0,"",'Ark1'!W33)</f>
        <v>59.184397163120593</v>
      </c>
      <c r="N12" s="5">
        <f t="shared" si="2"/>
        <v>-1.628894322588792E-2</v>
      </c>
      <c r="O12" s="18">
        <f>+IF(G12=0,"",'Ark1'!Z33)</f>
        <v>153.58661938534303</v>
      </c>
      <c r="P12" s="18">
        <f t="shared" si="3"/>
        <v>-0.71413533163814691</v>
      </c>
      <c r="Q12" s="18">
        <f>+IF(G12=0,"",'Ark1'!AA33)</f>
        <v>31.0621951499114</v>
      </c>
      <c r="R12" s="51">
        <f>+IF(G12=0,"",'Ark1'!AB33)</f>
        <v>4.662920741073493</v>
      </c>
      <c r="S12" s="18">
        <f>+IF('Ark1'!AC33=0,"",'Ark1'!AC33)</f>
        <v>-44.031064397158872</v>
      </c>
      <c r="T12" s="18">
        <f t="shared" si="4"/>
        <v>7.5678571428571431</v>
      </c>
      <c r="U12" s="5">
        <f>+IF(G12=0,"",'Ark1'!V33)</f>
        <v>5.7465785747994316</v>
      </c>
      <c r="V12" s="28"/>
      <c r="AK12"/>
      <c r="AL12"/>
      <c r="AN12"/>
      <c r="AO12"/>
      <c r="AQ12"/>
      <c r="AR12"/>
      <c r="AS12"/>
      <c r="AT12"/>
      <c r="AU12"/>
      <c r="AV12"/>
      <c r="AW12"/>
    </row>
    <row r="13" spans="1:56" ht="15.6">
      <c r="A13" s="28"/>
      <c r="B13" s="2">
        <f>+'Ark1'!D34</f>
        <v>4</v>
      </c>
      <c r="C13" s="2" t="s">
        <v>571</v>
      </c>
      <c r="D13" s="2">
        <f>+'Ark1'!C34</f>
        <v>2024</v>
      </c>
      <c r="E13" s="2">
        <f>+IF(G13=0,"",'Ark1'!Q34)</f>
        <v>324</v>
      </c>
      <c r="F13" s="2">
        <f t="shared" si="0"/>
        <v>34</v>
      </c>
      <c r="G13" s="219">
        <f>+'Ark1'!R34</f>
        <v>2967</v>
      </c>
      <c r="H13" s="2">
        <f t="shared" si="1"/>
        <v>567</v>
      </c>
      <c r="I13" s="2">
        <f>+IF(G13=0,"",'Ark1'!S34)</f>
        <v>2963</v>
      </c>
      <c r="J13" s="51">
        <f>+IF(G13=0,"",'Ark1'!T34)</f>
        <v>21.038077004892575</v>
      </c>
      <c r="K13" s="51">
        <f>+IF(G13=0,"",'Ark1'!U34)</f>
        <v>20.973687668535305</v>
      </c>
      <c r="L13" s="95"/>
      <c r="M13" s="5">
        <f>+IF(G13=0,"",'Ark1'!W34)</f>
        <v>59.121835977050303</v>
      </c>
      <c r="N13" s="5">
        <f t="shared" si="2"/>
        <v>4.1702421123751776E-2</v>
      </c>
      <c r="O13" s="18">
        <f>+IF(G13=0,"",'Ark1'!Z34)</f>
        <v>152.98602767465388</v>
      </c>
      <c r="P13" s="18">
        <f t="shared" si="3"/>
        <v>-2.9707335941275232</v>
      </c>
      <c r="Q13" s="18">
        <f>+IF(G13=0,"",'Ark1'!AA34)</f>
        <v>29.716740592860077</v>
      </c>
      <c r="R13" s="51">
        <f>+IF(G13=0,"",'Ark1'!AB34)</f>
        <v>4.6269915383553908</v>
      </c>
      <c r="S13" s="18">
        <f>+IF('Ark1'!AC34=0,"",'Ark1'!AC34)</f>
        <v>-37.971898360232011</v>
      </c>
      <c r="T13" s="18">
        <f t="shared" si="4"/>
        <v>9.1574074074074066</v>
      </c>
      <c r="U13" s="5">
        <f>+IF(G13=0,"",'Ark1'!V34)</f>
        <v>5.8018200202224488</v>
      </c>
      <c r="V13" s="28"/>
      <c r="AK13"/>
      <c r="AL13"/>
      <c r="AN13"/>
      <c r="AO13"/>
      <c r="AQ13"/>
      <c r="AR13"/>
      <c r="AS13"/>
      <c r="AT13"/>
      <c r="AU13"/>
      <c r="AV13"/>
      <c r="AW13"/>
    </row>
    <row r="14" spans="1:56" ht="15.6">
      <c r="A14" s="28"/>
      <c r="B14" s="2">
        <f>+'Ark1'!D35</f>
        <v>5</v>
      </c>
      <c r="C14" s="2" t="s">
        <v>467</v>
      </c>
      <c r="D14" s="2">
        <f>+'Ark1'!C35</f>
        <v>2024</v>
      </c>
      <c r="E14" s="2">
        <f>+IF(G14=0,"",'Ark1'!Q35)</f>
        <v>292</v>
      </c>
      <c r="F14" s="2">
        <f t="shared" ref="F14" si="5">+IF(G14=0,"",E14-E27)</f>
        <v>-21</v>
      </c>
      <c r="G14" s="219">
        <f>+'Ark1'!R35</f>
        <v>2684</v>
      </c>
      <c r="H14" s="2">
        <f t="shared" ref="H14" si="6">+IF(G14=0,"",G14-G27)</f>
        <v>28</v>
      </c>
      <c r="I14" s="2">
        <f>+IF(G14=0,"",'Ark1'!S35)</f>
        <v>2682</v>
      </c>
      <c r="J14" s="51">
        <f>+IF(G14=0,"",'Ark1'!T35)</f>
        <v>19.031411756363894</v>
      </c>
      <c r="K14" s="51">
        <f>+IF(G14=0,"",'Ark1'!U35)</f>
        <v>18.862283622392045</v>
      </c>
      <c r="L14" s="95"/>
      <c r="M14" s="5">
        <f>+IF(G14=0,"",'Ark1'!W35)</f>
        <v>59.174496644295296</v>
      </c>
      <c r="N14" s="5">
        <f t="shared" ref="N14" si="7">+IF(G14=0,"",M14-M27)</f>
        <v>-4.9777762037187756E-2</v>
      </c>
      <c r="O14" s="18">
        <f>+IF(G14=0,"",'Ark1'!Z35)</f>
        <v>152.00018642803877</v>
      </c>
      <c r="P14" s="18">
        <f t="shared" ref="P14" si="8">+IF(G14=0,"",O14-O27)</f>
        <v>-2.13841138575728</v>
      </c>
      <c r="Q14" s="18">
        <f>+IF(G14=0,"",'Ark1'!AA35)</f>
        <v>30.988272840810446</v>
      </c>
      <c r="R14" s="51">
        <f>+IF(G14=0,"",'Ark1'!AB35)</f>
        <v>4.5607317682494806</v>
      </c>
      <c r="S14" s="18">
        <f>+IF('Ark1'!AC35=0,"",'Ark1'!AC35)</f>
        <v>-43.692602248863409</v>
      </c>
      <c r="T14" s="18">
        <f t="shared" ref="T14" si="9">+IF(G14=0,"",G14/E14)</f>
        <v>9.1917808219178081</v>
      </c>
      <c r="U14" s="5">
        <f>+IF(G14=0,"",'Ark1'!V35)</f>
        <v>5.5387481371087937</v>
      </c>
      <c r="V14" s="28"/>
      <c r="AK14"/>
      <c r="AL14"/>
      <c r="AN14"/>
      <c r="AO14"/>
      <c r="AQ14"/>
      <c r="AR14"/>
      <c r="AS14"/>
      <c r="AT14"/>
      <c r="AU14"/>
      <c r="AV14"/>
      <c r="AW14"/>
    </row>
    <row r="15" spans="1:56" ht="15.6">
      <c r="A15" s="28"/>
      <c r="B15" s="2">
        <f>+'Ark1'!D36</f>
        <v>6</v>
      </c>
      <c r="C15" s="2" t="s">
        <v>572</v>
      </c>
      <c r="D15" s="2">
        <f>+'Ark1'!C36</f>
        <v>2024</v>
      </c>
      <c r="E15" s="2">
        <f>+IF(G15=0,"",'Ark1'!Q36)</f>
        <v>178</v>
      </c>
      <c r="F15" s="2">
        <f t="shared" si="0"/>
        <v>-64</v>
      </c>
      <c r="G15" s="219">
        <f>+'Ark1'!R36</f>
        <v>948</v>
      </c>
      <c r="H15" s="2">
        <f t="shared" si="1"/>
        <v>-596</v>
      </c>
      <c r="I15" s="2">
        <f>+IF(G15=0,"",'Ark1'!S36)</f>
        <v>947</v>
      </c>
      <c r="J15" s="51">
        <f>+IF(G15=0,"",'Ark1'!T36)</f>
        <v>6.7219740480748786</v>
      </c>
      <c r="K15" s="51">
        <f>+IF(G15=0,"",'Ark1'!U36)</f>
        <v>6.7481450703938668</v>
      </c>
      <c r="L15" s="95"/>
      <c r="M15" s="5">
        <f>+IF(G15=0,"",'Ark1'!W36)</f>
        <v>58.833157338965144</v>
      </c>
      <c r="N15" s="5">
        <f t="shared" si="2"/>
        <v>-0.2790346195303286</v>
      </c>
      <c r="O15" s="18">
        <f>+IF(G15=0,"",'Ark1'!Z36)</f>
        <v>154.00791974656821</v>
      </c>
      <c r="P15" s="18">
        <f t="shared" si="3"/>
        <v>-0.1243759732761589</v>
      </c>
      <c r="Q15" s="18">
        <f>+IF(G15=0,"",'Ark1'!AA36)</f>
        <v>30.644129490491991</v>
      </c>
      <c r="R15" s="51">
        <f>+IF(G15=0,"",'Ark1'!AB36)</f>
        <v>4.7063325264567188</v>
      </c>
      <c r="S15" s="18">
        <f>+IF('Ark1'!AC36=0,"",'Ark1'!AC36)</f>
        <v>-38.193964917459809</v>
      </c>
      <c r="T15" s="18">
        <f t="shared" si="4"/>
        <v>5.3258426966292136</v>
      </c>
      <c r="U15" s="5">
        <f>+IF(G15=0,"",'Ark1'!V36)</f>
        <v>5.8670886075949396</v>
      </c>
      <c r="V15" s="28"/>
      <c r="AK15"/>
      <c r="AL15"/>
      <c r="AN15"/>
      <c r="AO15"/>
      <c r="AQ15"/>
      <c r="AR15"/>
      <c r="AS15"/>
      <c r="AT15"/>
      <c r="AU15"/>
      <c r="AV15"/>
      <c r="AW15"/>
    </row>
    <row r="16" spans="1:56" ht="15.6">
      <c r="A16" s="28"/>
      <c r="B16" s="2">
        <f>+'Ark1'!D37</f>
        <v>7</v>
      </c>
      <c r="C16" s="2" t="s">
        <v>573</v>
      </c>
      <c r="D16" s="2">
        <f>+'Ark1'!C37</f>
        <v>2024</v>
      </c>
      <c r="E16" s="2" t="str">
        <f>+IF(G16=0,"",'Ark1'!Q37)</f>
        <v/>
      </c>
      <c r="F16" s="2" t="str">
        <f t="shared" si="0"/>
        <v/>
      </c>
      <c r="G16" s="219">
        <f>+'Ark1'!R37</f>
        <v>0</v>
      </c>
      <c r="H16" s="2" t="str">
        <f t="shared" si="1"/>
        <v/>
      </c>
      <c r="I16" s="2" t="str">
        <f>+IF(G16=0,"",'Ark1'!S37)</f>
        <v/>
      </c>
      <c r="J16" s="51" t="str">
        <f>+IF(G16=0,"",'Ark1'!T37)</f>
        <v/>
      </c>
      <c r="K16" s="51" t="str">
        <f>+IF(G16=0,"",'Ark1'!U37)</f>
        <v/>
      </c>
      <c r="L16" s="95"/>
      <c r="M16" s="5" t="str">
        <f>+IF(G16=0,"",'Ark1'!W37)</f>
        <v/>
      </c>
      <c r="N16" s="5" t="str">
        <f t="shared" si="2"/>
        <v/>
      </c>
      <c r="O16" s="18" t="str">
        <f>+IF(G16=0,"",'Ark1'!Z37)</f>
        <v/>
      </c>
      <c r="P16" s="18" t="str">
        <f t="shared" si="3"/>
        <v/>
      </c>
      <c r="Q16" s="18" t="str">
        <f>+IF(G16=0,"",'Ark1'!AA37)</f>
        <v/>
      </c>
      <c r="R16" s="51" t="str">
        <f>+IF(G16=0,"",'Ark1'!AB37)</f>
        <v/>
      </c>
      <c r="S16" s="18" t="str">
        <f>+IF('Ark1'!AC37=0,"",'Ark1'!AC37)</f>
        <v/>
      </c>
      <c r="T16" s="18" t="str">
        <f t="shared" si="4"/>
        <v/>
      </c>
      <c r="U16" s="5" t="str">
        <f>+IF(G16=0,"",'Ark1'!V37)</f>
        <v/>
      </c>
      <c r="V16" s="28"/>
      <c r="AK16"/>
      <c r="AL16"/>
      <c r="AN16"/>
      <c r="AO16"/>
      <c r="AQ16"/>
      <c r="AR16"/>
      <c r="AS16"/>
      <c r="AT16"/>
      <c r="AU16"/>
      <c r="AV16"/>
      <c r="AW16"/>
    </row>
    <row r="17" spans="1:49" ht="15.6">
      <c r="A17" s="28"/>
      <c r="B17" s="2">
        <f>+'Ark1'!D38</f>
        <v>8</v>
      </c>
      <c r="C17" s="2" t="s">
        <v>574</v>
      </c>
      <c r="D17" s="2">
        <f>+'Ark1'!C38</f>
        <v>2024</v>
      </c>
      <c r="E17" s="2" t="str">
        <f>+IF(G17=0,"",'Ark1'!Q38)</f>
        <v/>
      </c>
      <c r="F17" s="2" t="str">
        <f t="shared" si="0"/>
        <v/>
      </c>
      <c r="G17" s="219">
        <f>+'Ark1'!R38</f>
        <v>0</v>
      </c>
      <c r="H17" s="2" t="str">
        <f t="shared" si="1"/>
        <v/>
      </c>
      <c r="I17" s="2" t="str">
        <f>+IF(G17=0,"",'Ark1'!S38)</f>
        <v/>
      </c>
      <c r="J17" s="51" t="str">
        <f>+IF(G17=0,"",'Ark1'!T38)</f>
        <v/>
      </c>
      <c r="K17" s="51" t="str">
        <f>+IF(G17=0,"",'Ark1'!U38)</f>
        <v/>
      </c>
      <c r="L17" s="95"/>
      <c r="M17" s="5" t="str">
        <f>+IF(G17=0,"",'Ark1'!W38)</f>
        <v/>
      </c>
      <c r="N17" s="5" t="str">
        <f t="shared" si="2"/>
        <v/>
      </c>
      <c r="O17" s="18" t="str">
        <f>+IF(G17=0,"",'Ark1'!Z38)</f>
        <v/>
      </c>
      <c r="P17" s="18" t="str">
        <f t="shared" si="3"/>
        <v/>
      </c>
      <c r="Q17" s="18" t="str">
        <f>+IF(G17=0,"",'Ark1'!AA38)</f>
        <v/>
      </c>
      <c r="R17" s="51" t="str">
        <f>+IF(G17=0,"",'Ark1'!AB38)</f>
        <v/>
      </c>
      <c r="S17" s="18" t="str">
        <f>+IF('Ark1'!AC38=0,"",'Ark1'!AC38)</f>
        <v/>
      </c>
      <c r="T17" s="18" t="str">
        <f t="shared" si="4"/>
        <v/>
      </c>
      <c r="U17" s="5" t="str">
        <f>+IF(G17=0,"",'Ark1'!V38)</f>
        <v/>
      </c>
      <c r="V17" s="28"/>
      <c r="AK17"/>
      <c r="AL17"/>
      <c r="AN17"/>
      <c r="AO17"/>
      <c r="AQ17"/>
      <c r="AR17"/>
      <c r="AS17"/>
      <c r="AT17"/>
      <c r="AU17"/>
      <c r="AV17"/>
      <c r="AW17"/>
    </row>
    <row r="18" spans="1:49" ht="15.6">
      <c r="A18" s="28"/>
      <c r="B18" s="2">
        <f>+'Ark1'!D39</f>
        <v>9</v>
      </c>
      <c r="C18" s="2" t="s">
        <v>575</v>
      </c>
      <c r="D18" s="2">
        <f>+'Ark1'!C39</f>
        <v>2024</v>
      </c>
      <c r="E18" s="2" t="str">
        <f>+IF(G18=0,"",'Ark1'!Q39)</f>
        <v/>
      </c>
      <c r="F18" s="2" t="str">
        <f t="shared" si="0"/>
        <v/>
      </c>
      <c r="G18" s="219">
        <f>+'Ark1'!R39</f>
        <v>0</v>
      </c>
      <c r="H18" s="2" t="str">
        <f t="shared" si="1"/>
        <v/>
      </c>
      <c r="I18" s="2" t="str">
        <f>+IF(G18=0,"",'Ark1'!S39)</f>
        <v/>
      </c>
      <c r="J18" s="51" t="str">
        <f>+IF(G18=0,"",'Ark1'!T39)</f>
        <v/>
      </c>
      <c r="K18" s="51" t="str">
        <f>+IF(G18=0,"",'Ark1'!U39)</f>
        <v/>
      </c>
      <c r="L18" s="95"/>
      <c r="M18" s="5" t="str">
        <f>+IF(G18=0,"",'Ark1'!W39)</f>
        <v/>
      </c>
      <c r="N18" s="5" t="str">
        <f t="shared" si="2"/>
        <v/>
      </c>
      <c r="O18" s="18" t="str">
        <f>+IF(G18=0,"",'Ark1'!Z39)</f>
        <v/>
      </c>
      <c r="P18" s="18" t="str">
        <f t="shared" si="3"/>
        <v/>
      </c>
      <c r="Q18" s="18" t="str">
        <f>+IF(G18=0,"",'Ark1'!AA39)</f>
        <v/>
      </c>
      <c r="R18" s="51" t="str">
        <f>+IF(G18=0,"",'Ark1'!AB39)</f>
        <v/>
      </c>
      <c r="S18" s="18" t="str">
        <f>+IF('Ark1'!AC39=0,"",'Ark1'!AC39)</f>
        <v/>
      </c>
      <c r="T18" s="18" t="str">
        <f t="shared" si="4"/>
        <v/>
      </c>
      <c r="U18" s="5" t="str">
        <f>+IF(G18=0,"",'Ark1'!V39)</f>
        <v/>
      </c>
      <c r="V18" s="28"/>
      <c r="AK18"/>
      <c r="AL18"/>
      <c r="AN18"/>
      <c r="AO18"/>
      <c r="AQ18"/>
      <c r="AR18"/>
      <c r="AS18"/>
      <c r="AT18"/>
      <c r="AU18"/>
      <c r="AV18"/>
      <c r="AW18"/>
    </row>
    <row r="19" spans="1:49" ht="15.6">
      <c r="A19" s="28"/>
      <c r="B19" s="2">
        <f>+'Ark1'!D40</f>
        <v>10</v>
      </c>
      <c r="C19" s="2" t="s">
        <v>576</v>
      </c>
      <c r="D19" s="2">
        <f>+'Ark1'!C40</f>
        <v>2024</v>
      </c>
      <c r="E19" s="2" t="str">
        <f>+IF(G19=0,"",'Ark1'!Q40)</f>
        <v/>
      </c>
      <c r="F19" s="2" t="str">
        <f t="shared" si="0"/>
        <v/>
      </c>
      <c r="G19" s="219">
        <f>+'Ark1'!R40</f>
        <v>0</v>
      </c>
      <c r="H19" s="2" t="str">
        <f t="shared" si="1"/>
        <v/>
      </c>
      <c r="I19" s="2" t="str">
        <f>+IF(G19=0,"",'Ark1'!S40)</f>
        <v/>
      </c>
      <c r="J19" s="51" t="str">
        <f>+IF(G19=0,"",'Ark1'!T40)</f>
        <v/>
      </c>
      <c r="K19" s="51" t="str">
        <f>+IF(G19=0,"",'Ark1'!U40)</f>
        <v/>
      </c>
      <c r="L19" s="95"/>
      <c r="M19" s="5" t="str">
        <f>+IF(G19=0,"",'Ark1'!W40)</f>
        <v/>
      </c>
      <c r="N19" s="5" t="str">
        <f t="shared" si="2"/>
        <v/>
      </c>
      <c r="O19" s="18" t="str">
        <f>+IF(G19=0,"",'Ark1'!Z40)</f>
        <v/>
      </c>
      <c r="P19" s="18" t="str">
        <f t="shared" si="3"/>
        <v/>
      </c>
      <c r="Q19" s="18" t="str">
        <f>+IF(G19=0,"",'Ark1'!AA40)</f>
        <v/>
      </c>
      <c r="R19" s="51" t="str">
        <f>+IF(G19=0,"",'Ark1'!AB40)</f>
        <v/>
      </c>
      <c r="S19" s="18" t="str">
        <f>+IF('Ark1'!AC40=0,"",'Ark1'!AC40)</f>
        <v/>
      </c>
      <c r="T19" s="18" t="str">
        <f t="shared" si="4"/>
        <v/>
      </c>
      <c r="U19" s="5" t="str">
        <f>+IF(G19=0,"",'Ark1'!V40)</f>
        <v/>
      </c>
      <c r="V19" s="28"/>
      <c r="AK19"/>
      <c r="AL19"/>
      <c r="AN19"/>
      <c r="AO19"/>
      <c r="AQ19"/>
      <c r="AR19"/>
      <c r="AS19"/>
      <c r="AT19"/>
      <c r="AU19"/>
      <c r="AV19"/>
      <c r="AW19"/>
    </row>
    <row r="20" spans="1:49" ht="15.6">
      <c r="A20" s="28"/>
      <c r="B20" s="2">
        <f>+'Ark1'!D41</f>
        <v>11</v>
      </c>
      <c r="C20" s="2" t="s">
        <v>577</v>
      </c>
      <c r="D20" s="2">
        <f>+'Ark1'!C41</f>
        <v>2024</v>
      </c>
      <c r="E20" s="2" t="str">
        <f>+IF(G20=0,"",'Ark1'!Q41)</f>
        <v/>
      </c>
      <c r="F20" s="2" t="str">
        <f t="shared" si="0"/>
        <v/>
      </c>
      <c r="G20" s="219">
        <f>+'Ark1'!R41</f>
        <v>0</v>
      </c>
      <c r="H20" s="2" t="str">
        <f t="shared" si="1"/>
        <v/>
      </c>
      <c r="I20" s="2" t="str">
        <f>+IF(G20=0,"",'Ark1'!S41)</f>
        <v/>
      </c>
      <c r="J20" s="51" t="str">
        <f>+IF(G20=0,"",'Ark1'!T41)</f>
        <v/>
      </c>
      <c r="K20" s="51" t="str">
        <f>+IF(G20=0,"",'Ark1'!U41)</f>
        <v/>
      </c>
      <c r="L20" s="95"/>
      <c r="M20" s="5" t="str">
        <f>+IF(G20=0,"",'Ark1'!W41)</f>
        <v/>
      </c>
      <c r="N20" s="5" t="str">
        <f t="shared" si="2"/>
        <v/>
      </c>
      <c r="O20" s="18" t="str">
        <f>+IF(G20=0,"",'Ark1'!Z41)</f>
        <v/>
      </c>
      <c r="P20" s="18" t="str">
        <f t="shared" si="3"/>
        <v/>
      </c>
      <c r="Q20" s="18" t="str">
        <f>+IF(G20=0,"",'Ark1'!AA41)</f>
        <v/>
      </c>
      <c r="R20" s="51" t="str">
        <f>+IF(G20=0,"",'Ark1'!AB41)</f>
        <v/>
      </c>
      <c r="S20" s="18" t="str">
        <f>+IF('Ark1'!AC41=0,"",'Ark1'!AC41)</f>
        <v/>
      </c>
      <c r="T20" s="18" t="str">
        <f t="shared" si="4"/>
        <v/>
      </c>
      <c r="U20" s="5" t="str">
        <f>+IF(G20=0,"",'Ark1'!V41)</f>
        <v/>
      </c>
      <c r="V20" s="28"/>
      <c r="AK20"/>
      <c r="AL20"/>
      <c r="AN20"/>
      <c r="AO20"/>
      <c r="AQ20"/>
      <c r="AR20"/>
      <c r="AS20"/>
      <c r="AT20"/>
      <c r="AU20"/>
      <c r="AV20"/>
      <c r="AW20"/>
    </row>
    <row r="21" spans="1:49" ht="15.6">
      <c r="A21" s="28"/>
      <c r="B21" s="2">
        <f>+'Ark1'!D42</f>
        <v>12</v>
      </c>
      <c r="C21" s="2" t="s">
        <v>578</v>
      </c>
      <c r="D21" s="2">
        <f>+'Ark1'!C42</f>
        <v>2024</v>
      </c>
      <c r="E21" s="2" t="str">
        <f>+IF(G21=0,"",'Ark1'!Q42)</f>
        <v/>
      </c>
      <c r="F21" s="2" t="str">
        <f t="shared" si="0"/>
        <v/>
      </c>
      <c r="G21" s="219">
        <f>+'Ark1'!R42</f>
        <v>0</v>
      </c>
      <c r="H21" s="2" t="str">
        <f t="shared" si="1"/>
        <v/>
      </c>
      <c r="I21" s="2" t="str">
        <f>+IF(G21=0,"",'Ark1'!S42)</f>
        <v/>
      </c>
      <c r="J21" s="51" t="str">
        <f>+IF(G21=0,"",'Ark1'!T42)</f>
        <v/>
      </c>
      <c r="K21" s="51" t="str">
        <f>+IF(G21=0,"",'Ark1'!U42)</f>
        <v/>
      </c>
      <c r="L21" s="95"/>
      <c r="M21" s="5" t="str">
        <f>+IF(G21=0,"",'Ark1'!W42)</f>
        <v/>
      </c>
      <c r="N21" s="5" t="str">
        <f t="shared" si="2"/>
        <v/>
      </c>
      <c r="O21" s="18" t="str">
        <f>+IF(G21=0,"",'Ark1'!Z42)</f>
        <v/>
      </c>
      <c r="P21" s="18" t="str">
        <f t="shared" si="3"/>
        <v/>
      </c>
      <c r="Q21" s="18" t="str">
        <f>+IF(G21=0,"",'Ark1'!AA42)</f>
        <v/>
      </c>
      <c r="R21" s="51" t="str">
        <f>+IF(G21=0,"",'Ark1'!AB42)</f>
        <v/>
      </c>
      <c r="S21" s="18" t="str">
        <f>+IF('Ark1'!AC42=0,"",'Ark1'!AC42)</f>
        <v/>
      </c>
      <c r="T21" s="18" t="str">
        <f t="shared" si="4"/>
        <v/>
      </c>
      <c r="U21" s="5" t="str">
        <f>+IF(G21=0,"",'Ark1'!V42)</f>
        <v/>
      </c>
      <c r="V21" s="28"/>
      <c r="AK21"/>
      <c r="AL21"/>
      <c r="AN21"/>
      <c r="AO21"/>
      <c r="AQ21"/>
      <c r="AR21"/>
      <c r="AS21"/>
      <c r="AT21"/>
      <c r="AU21"/>
      <c r="AV21"/>
      <c r="AW21"/>
    </row>
    <row r="22" spans="1:49" ht="15.6">
      <c r="A22" s="28"/>
      <c r="B22" s="28"/>
      <c r="C22" s="28"/>
      <c r="D22" s="28"/>
      <c r="E22" s="28"/>
      <c r="F22" s="28"/>
      <c r="G22" s="216"/>
      <c r="H22" s="28"/>
      <c r="I22" s="28"/>
      <c r="J22" s="28"/>
      <c r="K22" s="28"/>
      <c r="L22" s="95"/>
      <c r="M22" s="28"/>
      <c r="N22" s="28"/>
      <c r="O22" s="28"/>
      <c r="P22" s="28"/>
      <c r="Q22" s="28"/>
      <c r="R22" s="28"/>
      <c r="S22" s="28"/>
      <c r="T22" s="28"/>
      <c r="U22" s="28"/>
      <c r="V22" s="28"/>
      <c r="AK22"/>
      <c r="AL22"/>
      <c r="AN22"/>
      <c r="AO22"/>
      <c r="AQ22"/>
      <c r="AR22"/>
      <c r="AS22"/>
      <c r="AT22"/>
      <c r="AU22"/>
      <c r="AV22"/>
      <c r="AW22"/>
    </row>
    <row r="23" spans="1:49" ht="15.6">
      <c r="A23" s="28"/>
      <c r="B23" s="86">
        <f>+'Ark1'!D43</f>
        <v>1</v>
      </c>
      <c r="C23" s="86" t="str">
        <f t="shared" ref="C23:C34" si="10">+C10</f>
        <v>Jan</v>
      </c>
      <c r="D23" s="86">
        <f>+'Ark1'!C43</f>
        <v>2023</v>
      </c>
      <c r="E23" s="86">
        <f>+'Ark1'!Q43</f>
        <v>349</v>
      </c>
      <c r="F23" s="86"/>
      <c r="G23" s="220">
        <f>+'Ark1'!R43</f>
        <v>2465</v>
      </c>
      <c r="H23" s="86"/>
      <c r="I23" s="86">
        <f>+'Ark1'!S43</f>
        <v>2460</v>
      </c>
      <c r="J23" s="114">
        <f>+'Ark1'!T43</f>
        <v>16.895133653187109</v>
      </c>
      <c r="K23" s="114">
        <f>+'Ark1'!U43</f>
        <v>17.127360111312896</v>
      </c>
      <c r="L23" s="95"/>
      <c r="M23" s="87">
        <f>+'Ark1'!W43</f>
        <v>58.693495934959358</v>
      </c>
      <c r="N23" s="86"/>
      <c r="O23" s="97">
        <f>+'Ark1'!Z43</f>
        <v>157.09922764227622</v>
      </c>
      <c r="P23" s="97"/>
      <c r="Q23" s="97">
        <f>+'Ark1'!AA43</f>
        <v>31.3759347253798</v>
      </c>
      <c r="R23" s="114">
        <f>+'Ark1'!AB43</f>
        <v>4.796123770879297</v>
      </c>
      <c r="S23" s="97">
        <f>+'Ark1'!AC43</f>
        <v>-41.53099077406933</v>
      </c>
      <c r="T23" s="97">
        <f t="shared" si="4"/>
        <v>7.0630372492836679</v>
      </c>
      <c r="U23" s="87">
        <f>+IF(G23=0,"",'Ark1'!V43)</f>
        <v>6.3237322515212977</v>
      </c>
      <c r="V23" s="28"/>
      <c r="AK23"/>
      <c r="AL23"/>
      <c r="AN23"/>
      <c r="AO23"/>
      <c r="AQ23"/>
      <c r="AR23"/>
      <c r="AS23"/>
      <c r="AT23"/>
      <c r="AU23"/>
      <c r="AV23"/>
      <c r="AW23"/>
    </row>
    <row r="24" spans="1:49" ht="15.6">
      <c r="A24" s="28"/>
      <c r="B24" s="86">
        <f>+'Ark1'!D44</f>
        <v>2</v>
      </c>
      <c r="C24" s="86" t="str">
        <f t="shared" si="10"/>
        <v>Feb</v>
      </c>
      <c r="D24" s="86">
        <f>+'Ark1'!C44</f>
        <v>2023</v>
      </c>
      <c r="E24" s="86">
        <f>+'Ark1'!Q44</f>
        <v>321</v>
      </c>
      <c r="F24" s="86"/>
      <c r="G24" s="220">
        <f>+'Ark1'!R44</f>
        <v>2607</v>
      </c>
      <c r="H24" s="86"/>
      <c r="I24" s="86">
        <f>+'Ark1'!S44</f>
        <v>2604</v>
      </c>
      <c r="J24" s="114">
        <f>+'Ark1'!T44</f>
        <v>17.868403015764219</v>
      </c>
      <c r="K24" s="114">
        <f>+'Ark1'!U44</f>
        <v>17.722317498781351</v>
      </c>
      <c r="L24" s="95"/>
      <c r="M24" s="87">
        <f>+'Ark1'!W44</f>
        <v>59.249231950844838</v>
      </c>
      <c r="N24" s="86"/>
      <c r="O24" s="97">
        <f>+'Ark1'!Z44</f>
        <v>153.56712749615963</v>
      </c>
      <c r="P24" s="97"/>
      <c r="Q24" s="97">
        <f>+'Ark1'!AA44</f>
        <v>31.111853148625865</v>
      </c>
      <c r="R24" s="114">
        <f>+'Ark1'!AB44</f>
        <v>4.7433051074659458</v>
      </c>
      <c r="S24" s="97">
        <f>+'Ark1'!AC44</f>
        <v>-45.109011714497278</v>
      </c>
      <c r="T24" s="97">
        <f t="shared" si="4"/>
        <v>8.121495327102803</v>
      </c>
      <c r="U24" s="87">
        <f>+IF(G24=0,"",'Ark1'!V44)</f>
        <v>5.6279248177982337</v>
      </c>
      <c r="V24" s="28"/>
      <c r="AK24"/>
      <c r="AL24"/>
      <c r="AN24"/>
      <c r="AO24"/>
      <c r="AQ24"/>
      <c r="AR24"/>
      <c r="AS24"/>
      <c r="AT24"/>
      <c r="AU24"/>
      <c r="AV24"/>
      <c r="AW24"/>
    </row>
    <row r="25" spans="1:49" ht="15.6">
      <c r="A25" s="28"/>
      <c r="B25" s="86">
        <f>+'Ark1'!D45</f>
        <v>3</v>
      </c>
      <c r="C25" s="86" t="str">
        <f t="shared" si="10"/>
        <v>Mar</v>
      </c>
      <c r="D25" s="86">
        <f>+'Ark1'!C45</f>
        <v>2023</v>
      </c>
      <c r="E25" s="86">
        <f>+'Ark1'!Q45</f>
        <v>344</v>
      </c>
      <c r="F25" s="86"/>
      <c r="G25" s="220">
        <f>+'Ark1'!R45</f>
        <v>2918</v>
      </c>
      <c r="H25" s="86"/>
      <c r="I25" s="86">
        <f>+'Ark1'!S45</f>
        <v>2915</v>
      </c>
      <c r="J25" s="114">
        <f>+'Ark1'!T45</f>
        <v>20</v>
      </c>
      <c r="K25" s="114">
        <f>+'Ark1'!U45</f>
        <v>19.933698328458124</v>
      </c>
      <c r="L25" s="95"/>
      <c r="M25" s="87">
        <f>+'Ark1'!W45</f>
        <v>59.200686106346481</v>
      </c>
      <c r="N25" s="86"/>
      <c r="O25" s="97">
        <f>+'Ark1'!Z45</f>
        <v>154.30075471698117</v>
      </c>
      <c r="P25" s="97"/>
      <c r="Q25" s="97">
        <f>+'Ark1'!AA45</f>
        <v>30.621968136209205</v>
      </c>
      <c r="R25" s="114">
        <f>+'Ark1'!AB45</f>
        <v>4.565422982355285</v>
      </c>
      <c r="S25" s="97">
        <f>+'Ark1'!AC45</f>
        <v>-35.833573754195712</v>
      </c>
      <c r="T25" s="97">
        <f t="shared" si="4"/>
        <v>8.4825581395348841</v>
      </c>
      <c r="U25" s="87">
        <f>+IF(G25=0,"",'Ark1'!V45)</f>
        <v>5.9503084304318055</v>
      </c>
      <c r="V25" s="28"/>
      <c r="AK25"/>
      <c r="AL25"/>
      <c r="AN25"/>
      <c r="AO25"/>
      <c r="AQ25"/>
      <c r="AR25"/>
      <c r="AS25"/>
      <c r="AT25"/>
      <c r="AU25"/>
      <c r="AV25"/>
      <c r="AW25"/>
    </row>
    <row r="26" spans="1:49" ht="15.6">
      <c r="A26" s="28"/>
      <c r="B26" s="86">
        <f>+'Ark1'!D46</f>
        <v>4</v>
      </c>
      <c r="C26" s="86" t="str">
        <f t="shared" si="10"/>
        <v>Apr</v>
      </c>
      <c r="D26" s="86">
        <f>+'Ark1'!C46</f>
        <v>2023</v>
      </c>
      <c r="E26" s="86">
        <f>+'Ark1'!Q46</f>
        <v>290</v>
      </c>
      <c r="F26" s="86"/>
      <c r="G26" s="220">
        <f>+'Ark1'!R46</f>
        <v>2400</v>
      </c>
      <c r="H26" s="86"/>
      <c r="I26" s="86">
        <f>+'Ark1'!S46</f>
        <v>2396</v>
      </c>
      <c r="J26" s="114">
        <f>+'Ark1'!T46</f>
        <v>16.449623029472242</v>
      </c>
      <c r="K26" s="114">
        <f>+'Ark1'!U46</f>
        <v>16.560456090122138</v>
      </c>
      <c r="L26" s="95"/>
      <c r="M26" s="87">
        <f>+'Ark1'!W46</f>
        <v>59.080133555926551</v>
      </c>
      <c r="N26" s="86"/>
      <c r="O26" s="97">
        <f>+'Ark1'!Z46</f>
        <v>155.95676126878141</v>
      </c>
      <c r="P26" s="97"/>
      <c r="Q26" s="97">
        <f>+'Ark1'!AA46</f>
        <v>32.13011825935812</v>
      </c>
      <c r="R26" s="114">
        <f>+'Ark1'!AB46</f>
        <v>5.055477465370001</v>
      </c>
      <c r="S26" s="97">
        <f>+'Ark1'!AC46</f>
        <v>-44.277149847312543</v>
      </c>
      <c r="T26" s="97">
        <f t="shared" si="4"/>
        <v>8.2758620689655178</v>
      </c>
      <c r="U26" s="87">
        <f>+IF(G26=0,"",'Ark1'!V46)</f>
        <v>5.6091666666666677</v>
      </c>
      <c r="V26" s="28"/>
      <c r="AK26"/>
      <c r="AL26"/>
      <c r="AN26"/>
      <c r="AO26"/>
      <c r="AQ26"/>
      <c r="AR26"/>
      <c r="AS26"/>
      <c r="AT26"/>
      <c r="AU26"/>
      <c r="AV26"/>
      <c r="AW26"/>
    </row>
    <row r="27" spans="1:49" ht="15.6">
      <c r="A27" s="28"/>
      <c r="B27" s="86">
        <f>+'Ark1'!D47</f>
        <v>5</v>
      </c>
      <c r="C27" s="86" t="str">
        <f t="shared" si="10"/>
        <v>Mai</v>
      </c>
      <c r="D27" s="86">
        <f>+'Ark1'!C47</f>
        <v>2023</v>
      </c>
      <c r="E27" s="86">
        <f>+'Ark1'!Q47</f>
        <v>313</v>
      </c>
      <c r="F27" s="86"/>
      <c r="G27" s="220">
        <f>+'Ark1'!R47</f>
        <v>2656</v>
      </c>
      <c r="H27" s="86"/>
      <c r="I27" s="86">
        <f>+'Ark1'!S47</f>
        <v>2653</v>
      </c>
      <c r="J27" s="114">
        <f>+'Ark1'!T47</f>
        <v>18.20424948594928</v>
      </c>
      <c r="K27" s="114">
        <f>+'Ark1'!U47</f>
        <v>18.122993137295737</v>
      </c>
      <c r="L27" s="95"/>
      <c r="M27" s="87">
        <f>+'Ark1'!W47</f>
        <v>59.224274406332484</v>
      </c>
      <c r="N27" s="86"/>
      <c r="O27" s="97">
        <f>+'Ark1'!Z47</f>
        <v>154.13859781379605</v>
      </c>
      <c r="P27" s="97"/>
      <c r="Q27" s="97">
        <f>+'Ark1'!AA47</f>
        <v>31.251129780308009</v>
      </c>
      <c r="R27" s="114">
        <f>+'Ark1'!AB47</f>
        <v>4.7311256022314607</v>
      </c>
      <c r="S27" s="97">
        <f>+'Ark1'!AC47</f>
        <v>-43.176064150396471</v>
      </c>
      <c r="T27" s="97">
        <f t="shared" si="4"/>
        <v>8.4856230031948883</v>
      </c>
      <c r="U27" s="87">
        <f>+IF(G27=0,"",'Ark1'!V47)</f>
        <v>5.6829819277108413</v>
      </c>
      <c r="V27" s="28"/>
      <c r="AK27"/>
      <c r="AL27"/>
      <c r="AN27"/>
      <c r="AO27"/>
      <c r="AQ27"/>
      <c r="AR27"/>
      <c r="AS27"/>
      <c r="AT27"/>
      <c r="AU27"/>
      <c r="AV27"/>
      <c r="AW27"/>
    </row>
    <row r="28" spans="1:49" ht="15.6">
      <c r="A28" s="28"/>
      <c r="B28" s="86">
        <f>+'Ark1'!D48</f>
        <v>6</v>
      </c>
      <c r="C28" s="86" t="str">
        <f t="shared" si="10"/>
        <v>Jun</v>
      </c>
      <c r="D28" s="86">
        <f>+'Ark1'!C48</f>
        <v>2023</v>
      </c>
      <c r="E28" s="86">
        <f>+'Ark1'!Q48</f>
        <v>242</v>
      </c>
      <c r="F28" s="86"/>
      <c r="G28" s="220">
        <f>+'Ark1'!R48</f>
        <v>1544</v>
      </c>
      <c r="H28" s="86"/>
      <c r="I28" s="86">
        <f>+'Ark1'!S48</f>
        <v>1542</v>
      </c>
      <c r="J28" s="114">
        <f>+'Ark1'!T48</f>
        <v>10.582590815627144</v>
      </c>
      <c r="K28" s="114">
        <f>+'Ark1'!U48</f>
        <v>10.533174834029769</v>
      </c>
      <c r="L28" s="95"/>
      <c r="M28" s="87">
        <f>+'Ark1'!W48</f>
        <v>59.112191958495472</v>
      </c>
      <c r="N28" s="86"/>
      <c r="O28" s="97">
        <f>+'Ark1'!Z48</f>
        <v>154.13229571984436</v>
      </c>
      <c r="P28" s="97"/>
      <c r="Q28" s="97">
        <f>+'Ark1'!AA48</f>
        <v>29.743610325087495</v>
      </c>
      <c r="R28" s="114">
        <f>+'Ark1'!AB48</f>
        <v>4.7180965456141202</v>
      </c>
      <c r="S28" s="97">
        <f>+'Ark1'!AC48</f>
        <v>-36.977156878832496</v>
      </c>
      <c r="T28" s="97">
        <f t="shared" si="4"/>
        <v>6.3801652892561984</v>
      </c>
      <c r="U28" s="87">
        <f>+IF(G28=0,"",'Ark1'!V48)</f>
        <v>5.789507772020726</v>
      </c>
      <c r="V28" s="28"/>
      <c r="AK28"/>
      <c r="AL28"/>
      <c r="AN28"/>
      <c r="AO28"/>
      <c r="AQ28"/>
      <c r="AR28"/>
      <c r="AS28"/>
      <c r="AT28"/>
      <c r="AU28"/>
      <c r="AV28"/>
      <c r="AW28"/>
    </row>
    <row r="29" spans="1:49" ht="15.6">
      <c r="A29" s="28"/>
      <c r="B29" s="86">
        <f>+'Ark1'!D49</f>
        <v>7</v>
      </c>
      <c r="C29" s="86" t="str">
        <f t="shared" si="10"/>
        <v>Jul</v>
      </c>
      <c r="D29" s="86">
        <f>+'Ark1'!C49</f>
        <v>2023</v>
      </c>
      <c r="E29" s="86">
        <f>+'Ark1'!Q49</f>
        <v>0</v>
      </c>
      <c r="F29" s="86"/>
      <c r="G29" s="220">
        <f>+'Ark1'!R49</f>
        <v>0</v>
      </c>
      <c r="H29" s="86"/>
      <c r="I29" s="86">
        <f>+'Ark1'!S49</f>
        <v>0</v>
      </c>
      <c r="J29" s="114">
        <f>+'Ark1'!T49</f>
        <v>0</v>
      </c>
      <c r="K29" s="114">
        <f>+'Ark1'!U49</f>
        <v>0</v>
      </c>
      <c r="L29" s="95"/>
      <c r="M29" s="87">
        <f>+'Ark1'!W49</f>
        <v>0</v>
      </c>
      <c r="N29" s="86"/>
      <c r="O29" s="97">
        <f>+'Ark1'!Z49</f>
        <v>0</v>
      </c>
      <c r="P29" s="97"/>
      <c r="Q29" s="97">
        <f>+'Ark1'!AA49</f>
        <v>0</v>
      </c>
      <c r="R29" s="114">
        <f>+'Ark1'!AB49</f>
        <v>0</v>
      </c>
      <c r="S29" s="97">
        <f>+'Ark1'!AC49</f>
        <v>0</v>
      </c>
      <c r="T29" s="97" t="str">
        <f t="shared" si="4"/>
        <v/>
      </c>
      <c r="U29" s="87" t="str">
        <f>+IF(G29=0,"",'Ark1'!V49)</f>
        <v/>
      </c>
      <c r="V29" s="28"/>
      <c r="AK29"/>
      <c r="AL29"/>
      <c r="AN29"/>
      <c r="AO29"/>
      <c r="AQ29"/>
      <c r="AR29"/>
      <c r="AS29"/>
      <c r="AT29"/>
      <c r="AU29"/>
      <c r="AV29"/>
      <c r="AW29"/>
    </row>
    <row r="30" spans="1:49" ht="15.6">
      <c r="A30" s="28"/>
      <c r="B30" s="86">
        <f>+'Ark1'!D50</f>
        <v>8</v>
      </c>
      <c r="C30" s="86" t="str">
        <f t="shared" si="10"/>
        <v>Aug</v>
      </c>
      <c r="D30" s="86">
        <f>+'Ark1'!C50</f>
        <v>2023</v>
      </c>
      <c r="E30" s="86">
        <f>+'Ark1'!Q50</f>
        <v>0</v>
      </c>
      <c r="F30" s="86"/>
      <c r="G30" s="220">
        <f>+'Ark1'!R50</f>
        <v>0</v>
      </c>
      <c r="H30" s="86"/>
      <c r="I30" s="86">
        <f>+'Ark1'!S50</f>
        <v>0</v>
      </c>
      <c r="J30" s="114">
        <f>+'Ark1'!T50</f>
        <v>0</v>
      </c>
      <c r="K30" s="114">
        <f>+'Ark1'!U50</f>
        <v>0</v>
      </c>
      <c r="L30" s="95"/>
      <c r="M30" s="87">
        <f>+'Ark1'!W50</f>
        <v>0</v>
      </c>
      <c r="N30" s="86"/>
      <c r="O30" s="97">
        <f>+'Ark1'!Z50</f>
        <v>0</v>
      </c>
      <c r="P30" s="97"/>
      <c r="Q30" s="97">
        <f>+'Ark1'!AA50</f>
        <v>0</v>
      </c>
      <c r="R30" s="114">
        <f>+'Ark1'!AB50</f>
        <v>0</v>
      </c>
      <c r="S30" s="97">
        <f>+'Ark1'!AC50</f>
        <v>0</v>
      </c>
      <c r="T30" s="97" t="str">
        <f t="shared" si="4"/>
        <v/>
      </c>
      <c r="U30" s="87" t="str">
        <f>+IF(G30=0,"",'Ark1'!V50)</f>
        <v/>
      </c>
      <c r="V30" s="28"/>
      <c r="AK30"/>
      <c r="AL30"/>
      <c r="AN30"/>
      <c r="AO30"/>
      <c r="AQ30"/>
      <c r="AR30"/>
      <c r="AS30"/>
      <c r="AT30"/>
      <c r="AU30"/>
      <c r="AV30"/>
      <c r="AW30"/>
    </row>
    <row r="31" spans="1:49" ht="15.6">
      <c r="A31" s="28"/>
      <c r="B31" s="86">
        <f>+'Ark1'!D51</f>
        <v>9</v>
      </c>
      <c r="C31" s="86" t="str">
        <f t="shared" si="10"/>
        <v>Sep</v>
      </c>
      <c r="D31" s="86">
        <f>+'Ark1'!C51</f>
        <v>2023</v>
      </c>
      <c r="E31" s="86">
        <f>+'Ark1'!Q51</f>
        <v>0</v>
      </c>
      <c r="F31" s="86"/>
      <c r="G31" s="220">
        <f>+'Ark1'!R51</f>
        <v>0</v>
      </c>
      <c r="H31" s="86"/>
      <c r="I31" s="86">
        <f>+'Ark1'!S51</f>
        <v>0</v>
      </c>
      <c r="J31" s="114">
        <f>+'Ark1'!T51</f>
        <v>0</v>
      </c>
      <c r="K31" s="114">
        <f>+'Ark1'!U51</f>
        <v>0</v>
      </c>
      <c r="L31" s="95"/>
      <c r="M31" s="87">
        <f>+'Ark1'!W51</f>
        <v>0</v>
      </c>
      <c r="N31" s="86"/>
      <c r="O31" s="97">
        <f>+'Ark1'!Z51</f>
        <v>0</v>
      </c>
      <c r="P31" s="97"/>
      <c r="Q31" s="97">
        <f>+'Ark1'!AA51</f>
        <v>0</v>
      </c>
      <c r="R31" s="114">
        <f>+'Ark1'!AB51</f>
        <v>0</v>
      </c>
      <c r="S31" s="97">
        <f>+'Ark1'!AC51</f>
        <v>0</v>
      </c>
      <c r="T31" s="97" t="str">
        <f t="shared" si="4"/>
        <v/>
      </c>
      <c r="U31" s="87" t="str">
        <f>+IF(G31=0,"",'Ark1'!V51)</f>
        <v/>
      </c>
      <c r="V31" s="28"/>
      <c r="AK31"/>
      <c r="AL31"/>
      <c r="AN31"/>
      <c r="AO31"/>
      <c r="AQ31"/>
      <c r="AR31"/>
      <c r="AS31"/>
      <c r="AT31"/>
      <c r="AU31"/>
      <c r="AV31"/>
      <c r="AW31"/>
    </row>
    <row r="32" spans="1:49" ht="15.6">
      <c r="A32" s="28"/>
      <c r="B32" s="86">
        <f>+'Ark1'!D52</f>
        <v>10</v>
      </c>
      <c r="C32" s="86" t="str">
        <f t="shared" si="10"/>
        <v>Okt</v>
      </c>
      <c r="D32" s="86">
        <f>+'Ark1'!C52</f>
        <v>2023</v>
      </c>
      <c r="E32" s="86">
        <f>+'Ark1'!Q52</f>
        <v>0</v>
      </c>
      <c r="F32" s="86"/>
      <c r="G32" s="220">
        <f>+'Ark1'!R52</f>
        <v>0</v>
      </c>
      <c r="H32" s="86"/>
      <c r="I32" s="86">
        <f>+'Ark1'!S52</f>
        <v>0</v>
      </c>
      <c r="J32" s="114">
        <f>+'Ark1'!T52</f>
        <v>0</v>
      </c>
      <c r="K32" s="114">
        <f>+'Ark1'!U52</f>
        <v>0</v>
      </c>
      <c r="L32" s="95"/>
      <c r="M32" s="87">
        <f>+'Ark1'!W52</f>
        <v>0</v>
      </c>
      <c r="N32" s="86"/>
      <c r="O32" s="97">
        <f>+'Ark1'!Z52</f>
        <v>0</v>
      </c>
      <c r="P32" s="97"/>
      <c r="Q32" s="97">
        <f>+'Ark1'!AA52</f>
        <v>0</v>
      </c>
      <c r="R32" s="114">
        <f>+'Ark1'!AB52</f>
        <v>0</v>
      </c>
      <c r="S32" s="97">
        <f>+'Ark1'!AC52</f>
        <v>0</v>
      </c>
      <c r="T32" s="97" t="str">
        <f t="shared" si="4"/>
        <v/>
      </c>
      <c r="U32" s="87" t="str">
        <f>+IF(G32=0,"",'Ark1'!V52)</f>
        <v/>
      </c>
      <c r="V32" s="28"/>
      <c r="AK32"/>
      <c r="AL32"/>
      <c r="AN32"/>
      <c r="AO32"/>
      <c r="AQ32"/>
      <c r="AR32"/>
      <c r="AS32"/>
      <c r="AT32"/>
      <c r="AU32"/>
      <c r="AV32"/>
      <c r="AW32"/>
    </row>
    <row r="33" spans="1:49" ht="15.6">
      <c r="A33" s="28"/>
      <c r="B33" s="86">
        <f>+'Ark1'!D53</f>
        <v>11</v>
      </c>
      <c r="C33" s="86" t="str">
        <f t="shared" si="10"/>
        <v>Nov</v>
      </c>
      <c r="D33" s="86">
        <f>+'Ark1'!C53</f>
        <v>2023</v>
      </c>
      <c r="E33" s="86">
        <f>+'Ark1'!Q53</f>
        <v>0</v>
      </c>
      <c r="F33" s="86"/>
      <c r="G33" s="220">
        <f>+'Ark1'!R53</f>
        <v>0</v>
      </c>
      <c r="H33" s="86"/>
      <c r="I33" s="86">
        <f>+'Ark1'!S53</f>
        <v>0</v>
      </c>
      <c r="J33" s="114">
        <f>+'Ark1'!T53</f>
        <v>0</v>
      </c>
      <c r="K33" s="114">
        <f>+'Ark1'!U53</f>
        <v>0</v>
      </c>
      <c r="L33" s="95"/>
      <c r="M33" s="87">
        <f>+'Ark1'!W53</f>
        <v>0</v>
      </c>
      <c r="N33" s="86"/>
      <c r="O33" s="97">
        <f>+'Ark1'!Z53</f>
        <v>0</v>
      </c>
      <c r="P33" s="97"/>
      <c r="Q33" s="97">
        <f>+'Ark1'!AA53</f>
        <v>0</v>
      </c>
      <c r="R33" s="114">
        <f>+'Ark1'!AB53</f>
        <v>0</v>
      </c>
      <c r="S33" s="97">
        <f>+'Ark1'!AC53</f>
        <v>0</v>
      </c>
      <c r="T33" s="97" t="str">
        <f t="shared" si="4"/>
        <v/>
      </c>
      <c r="U33" s="87" t="str">
        <f>+IF(G33=0,"",'Ark1'!V53)</f>
        <v/>
      </c>
      <c r="V33" s="28"/>
      <c r="AK33"/>
      <c r="AL33"/>
      <c r="AN33"/>
      <c r="AO33"/>
      <c r="AQ33"/>
      <c r="AR33"/>
      <c r="AS33"/>
      <c r="AT33"/>
      <c r="AU33"/>
      <c r="AV33"/>
      <c r="AW33"/>
    </row>
    <row r="34" spans="1:49" ht="15.6">
      <c r="A34" s="28"/>
      <c r="B34" s="86">
        <f>+'Ark1'!D54</f>
        <v>12</v>
      </c>
      <c r="C34" s="86" t="str">
        <f t="shared" si="10"/>
        <v>Des</v>
      </c>
      <c r="D34" s="86">
        <f>+'Ark1'!C54</f>
        <v>2023</v>
      </c>
      <c r="E34" s="86">
        <f>+'Ark1'!Q54</f>
        <v>0</v>
      </c>
      <c r="F34" s="86"/>
      <c r="G34" s="220">
        <f>+'Ark1'!R54</f>
        <v>0</v>
      </c>
      <c r="H34" s="86"/>
      <c r="I34" s="86">
        <f>+'Ark1'!S54</f>
        <v>0</v>
      </c>
      <c r="J34" s="114">
        <f>+'Ark1'!T54</f>
        <v>0</v>
      </c>
      <c r="K34" s="114">
        <f>+'Ark1'!U54</f>
        <v>0</v>
      </c>
      <c r="L34" s="95"/>
      <c r="M34" s="87">
        <f>+'Ark1'!W54</f>
        <v>0</v>
      </c>
      <c r="N34" s="86"/>
      <c r="O34" s="97">
        <f>+'Ark1'!Z54</f>
        <v>0</v>
      </c>
      <c r="P34" s="97"/>
      <c r="Q34" s="97">
        <f>+'Ark1'!AA54</f>
        <v>0</v>
      </c>
      <c r="R34" s="114">
        <f>+'Ark1'!AB54</f>
        <v>0</v>
      </c>
      <c r="S34" s="97">
        <f>+'Ark1'!AC54</f>
        <v>0</v>
      </c>
      <c r="T34" s="97" t="str">
        <f t="shared" si="4"/>
        <v/>
      </c>
      <c r="U34" s="87" t="str">
        <f>+IF(G34=0,"",'Ark1'!V54)</f>
        <v/>
      </c>
      <c r="V34" s="28"/>
      <c r="AK34"/>
      <c r="AL34"/>
      <c r="AN34"/>
      <c r="AO34"/>
      <c r="AQ34"/>
      <c r="AR34"/>
      <c r="AS34"/>
      <c r="AT34"/>
      <c r="AU34"/>
      <c r="AV34"/>
      <c r="AW34"/>
    </row>
    <row r="35" spans="1:49">
      <c r="A35" s="28"/>
      <c r="B35" s="28"/>
      <c r="C35" s="28"/>
      <c r="D35" s="28"/>
      <c r="E35" s="28"/>
      <c r="F35" s="28"/>
      <c r="G35" s="216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AK35"/>
      <c r="AL35"/>
      <c r="AN35"/>
      <c r="AO35"/>
      <c r="AQ35"/>
      <c r="AR35"/>
      <c r="AS35"/>
      <c r="AT35"/>
      <c r="AU35"/>
      <c r="AV35"/>
      <c r="AW35"/>
    </row>
    <row r="36" spans="1:49" ht="15.6">
      <c r="A36" s="28"/>
      <c r="B36" s="3">
        <f>+'Ark1'!D55</f>
        <v>1</v>
      </c>
      <c r="C36" s="3" t="str">
        <f t="shared" ref="C36:C47" si="11">+C10</f>
        <v>Jan</v>
      </c>
      <c r="D36" s="3">
        <f>+'Ark1'!C55</f>
        <v>2022</v>
      </c>
      <c r="E36" s="3">
        <f>+'Ark1'!Q55</f>
        <v>364</v>
      </c>
      <c r="F36" s="3"/>
      <c r="G36" s="221">
        <f>+'Ark1'!R55</f>
        <v>2912</v>
      </c>
      <c r="H36" s="3"/>
      <c r="I36" s="3">
        <f>+'Ark1'!S55</f>
        <v>2905</v>
      </c>
      <c r="J36" s="52">
        <f>+'Ark1'!T55</f>
        <v>19.715639810426534</v>
      </c>
      <c r="K36" s="52">
        <f>+'Ark1'!U55</f>
        <v>19.660249854952763</v>
      </c>
      <c r="L36" s="95"/>
      <c r="M36" s="11">
        <f>+'Ark1'!W55</f>
        <v>59.129776247848525</v>
      </c>
      <c r="N36" s="3"/>
      <c r="O36" s="14">
        <f>+'Ark1'!Z55</f>
        <v>153.82701549053357</v>
      </c>
      <c r="P36" s="14"/>
      <c r="Q36" s="14">
        <f>+'Ark1'!AA55</f>
        <v>29.304237831988377</v>
      </c>
      <c r="R36" s="52">
        <f>+'Ark1'!AB55</f>
        <v>4.4075539270064068</v>
      </c>
      <c r="S36" s="14">
        <f>+'Ark1'!AC55</f>
        <v>-39.090822027693598</v>
      </c>
      <c r="T36" s="14">
        <f t="shared" si="4"/>
        <v>8</v>
      </c>
      <c r="U36" s="11">
        <f>+IF(G36=0,"",'Ark1'!V55)</f>
        <v>5.9340659340659343</v>
      </c>
      <c r="V36" s="28"/>
      <c r="AK36"/>
      <c r="AL36"/>
      <c r="AN36"/>
      <c r="AO36"/>
      <c r="AQ36"/>
      <c r="AR36"/>
      <c r="AS36"/>
      <c r="AT36"/>
      <c r="AU36"/>
      <c r="AV36"/>
      <c r="AW36"/>
    </row>
    <row r="37" spans="1:49" ht="15.6">
      <c r="A37" s="28"/>
      <c r="B37" s="3">
        <f>+'Ark1'!D56</f>
        <v>2</v>
      </c>
      <c r="C37" s="3" t="str">
        <f t="shared" si="11"/>
        <v>Feb</v>
      </c>
      <c r="D37" s="3">
        <f>+'Ark1'!C56</f>
        <v>2022</v>
      </c>
      <c r="E37" s="3">
        <f>+'Ark1'!Q56</f>
        <v>306</v>
      </c>
      <c r="F37" s="3"/>
      <c r="G37" s="221">
        <f>+'Ark1'!R56</f>
        <v>2267</v>
      </c>
      <c r="H37" s="3"/>
      <c r="I37" s="3">
        <f>+'Ark1'!S56</f>
        <v>2263</v>
      </c>
      <c r="J37" s="52">
        <f>+'Ark1'!T56</f>
        <v>15.348679756262694</v>
      </c>
      <c r="K37" s="52">
        <f>+'Ark1'!U56</f>
        <v>15.44990971509378</v>
      </c>
      <c r="L37" s="95"/>
      <c r="M37" s="11">
        <f>+'Ark1'!W56</f>
        <v>58.992487847989402</v>
      </c>
      <c r="N37" s="3"/>
      <c r="O37" s="14">
        <f>+'Ark1'!Z56</f>
        <v>155.1783429076448</v>
      </c>
      <c r="P37" s="14"/>
      <c r="Q37" s="14">
        <f>+'Ark1'!AA56</f>
        <v>30.883515622431798</v>
      </c>
      <c r="R37" s="52">
        <f>+'Ark1'!AB56</f>
        <v>4.577938619430892</v>
      </c>
      <c r="S37" s="14">
        <f>+'Ark1'!AC56</f>
        <v>-45.015566277390811</v>
      </c>
      <c r="T37" s="14">
        <f t="shared" si="4"/>
        <v>7.4084967320261441</v>
      </c>
      <c r="U37" s="11">
        <f>+IF(G37=0,"",'Ark1'!V56)</f>
        <v>5.9739744155271284</v>
      </c>
      <c r="V37" s="28"/>
      <c r="AK37"/>
      <c r="AL37"/>
      <c r="AN37"/>
      <c r="AO37"/>
      <c r="AQ37"/>
      <c r="AR37"/>
      <c r="AS37"/>
      <c r="AT37"/>
      <c r="AU37"/>
      <c r="AV37"/>
      <c r="AW37"/>
    </row>
    <row r="38" spans="1:49" ht="15.6">
      <c r="A38" s="28"/>
      <c r="B38" s="3">
        <f>+'Ark1'!D57</f>
        <v>3</v>
      </c>
      <c r="C38" s="3" t="str">
        <f t="shared" si="11"/>
        <v>Mar</v>
      </c>
      <c r="D38" s="3">
        <f>+'Ark1'!C57</f>
        <v>2022</v>
      </c>
      <c r="E38" s="3">
        <f>+'Ark1'!Q57</f>
        <v>366</v>
      </c>
      <c r="F38" s="3"/>
      <c r="G38" s="221">
        <f>+'Ark1'!R57</f>
        <v>2568</v>
      </c>
      <c r="H38" s="3"/>
      <c r="I38" s="3">
        <f>+'Ark1'!S57</f>
        <v>2559</v>
      </c>
      <c r="J38" s="52">
        <f>+'Ark1'!T57</f>
        <v>17.386594448205823</v>
      </c>
      <c r="K38" s="52">
        <f>+'Ark1'!U57</f>
        <v>17.586271200067429</v>
      </c>
      <c r="L38" s="95"/>
      <c r="M38" s="11">
        <f>+'Ark1'!W57</f>
        <v>59.150840171942157</v>
      </c>
      <c r="N38" s="3"/>
      <c r="O38" s="14">
        <f>+'Ark1'!Z57</f>
        <v>156.20437670965228</v>
      </c>
      <c r="P38" s="14"/>
      <c r="Q38" s="14">
        <f>+'Ark1'!AA57</f>
        <v>31.81739339515838</v>
      </c>
      <c r="R38" s="52">
        <f>+'Ark1'!AB57</f>
        <v>4.7301455931511773</v>
      </c>
      <c r="S38" s="14">
        <f>+'Ark1'!AC57</f>
        <v>-45.57561445692852</v>
      </c>
      <c r="T38" s="14">
        <f t="shared" si="4"/>
        <v>7.0163934426229506</v>
      </c>
      <c r="U38" s="11">
        <f>+IF(G38=0,"",'Ark1'!V57)</f>
        <v>5.6838006230529601</v>
      </c>
      <c r="V38" s="28"/>
      <c r="AK38"/>
      <c r="AL38"/>
      <c r="AN38"/>
      <c r="AO38"/>
      <c r="AQ38"/>
      <c r="AR38"/>
      <c r="AS38"/>
      <c r="AT38"/>
      <c r="AU38"/>
      <c r="AV38"/>
      <c r="AW38"/>
    </row>
    <row r="39" spans="1:49" ht="15.6">
      <c r="A39" s="28"/>
      <c r="B39" s="3">
        <f>+'Ark1'!D58</f>
        <v>4</v>
      </c>
      <c r="C39" s="3" t="str">
        <f t="shared" si="11"/>
        <v>Apr</v>
      </c>
      <c r="D39" s="3">
        <f>+'Ark1'!C58</f>
        <v>2022</v>
      </c>
      <c r="E39" s="3">
        <f>+'Ark1'!Q58</f>
        <v>311</v>
      </c>
      <c r="F39" s="3"/>
      <c r="G39" s="221">
        <f>+'Ark1'!R58</f>
        <v>2305</v>
      </c>
      <c r="H39" s="3"/>
      <c r="I39" s="3">
        <f>+'Ark1'!S58</f>
        <v>2297</v>
      </c>
      <c r="J39" s="52">
        <f>+'Ark1'!T58</f>
        <v>15.605958023019628</v>
      </c>
      <c r="K39" s="52">
        <f>+'Ark1'!U58</f>
        <v>15.51194409919793</v>
      </c>
      <c r="L39" s="95"/>
      <c r="M39" s="11">
        <f>+'Ark1'!W58</f>
        <v>59.234653896386611</v>
      </c>
      <c r="N39" s="3"/>
      <c r="O39" s="14">
        <f>+'Ark1'!Z58</f>
        <v>153.49525468001744</v>
      </c>
      <c r="P39" s="14"/>
      <c r="Q39" s="14">
        <f>+'Ark1'!AA58</f>
        <v>29.880408695385206</v>
      </c>
      <c r="R39" s="52">
        <f>+'Ark1'!AB58</f>
        <v>4.5990535619391357</v>
      </c>
      <c r="S39" s="14">
        <f>+'Ark1'!AC58</f>
        <v>-44.945892412672727</v>
      </c>
      <c r="T39" s="14">
        <f t="shared" si="4"/>
        <v>7.411575562700965</v>
      </c>
      <c r="U39" s="11">
        <f>+IF(G39=0,"",'Ark1'!V58)</f>
        <v>5.4989154013015193</v>
      </c>
      <c r="V39" s="28"/>
      <c r="AK39"/>
      <c r="AL39"/>
      <c r="AN39"/>
      <c r="AO39"/>
      <c r="AQ39"/>
      <c r="AR39"/>
      <c r="AS39"/>
      <c r="AT39"/>
      <c r="AU39"/>
      <c r="AV39"/>
      <c r="AW39"/>
    </row>
    <row r="40" spans="1:49" ht="15.6">
      <c r="A40" s="28"/>
      <c r="B40" s="3">
        <f>+'Ark1'!D59</f>
        <v>5</v>
      </c>
      <c r="C40" s="3" t="str">
        <f t="shared" si="11"/>
        <v>Mai</v>
      </c>
      <c r="D40" s="3">
        <f>+'Ark1'!C59</f>
        <v>2022</v>
      </c>
      <c r="E40" s="3">
        <f>+'Ark1'!Q59</f>
        <v>337</v>
      </c>
      <c r="F40" s="3"/>
      <c r="G40" s="221">
        <f>+'Ark1'!R59</f>
        <v>2939</v>
      </c>
      <c r="H40" s="3"/>
      <c r="I40" s="3">
        <f>+'Ark1'!S59</f>
        <v>2932</v>
      </c>
      <c r="J40" s="52">
        <f>+'Ark1'!T59</f>
        <v>19.898442789438047</v>
      </c>
      <c r="K40" s="52">
        <f>+'Ark1'!U59</f>
        <v>19.957872880516767</v>
      </c>
      <c r="L40" s="95"/>
      <c r="M40" s="11">
        <f>+'Ark1'!W59</f>
        <v>58.743860845839002</v>
      </c>
      <c r="N40" s="3"/>
      <c r="O40" s="14">
        <f>+'Ark1'!Z59</f>
        <v>154.71770122783056</v>
      </c>
      <c r="P40" s="14"/>
      <c r="Q40" s="14">
        <f>+'Ark1'!AA59</f>
        <v>30.512974849115405</v>
      </c>
      <c r="R40" s="52">
        <f>+'Ark1'!AB59</f>
        <v>4.6128653167896569</v>
      </c>
      <c r="S40" s="14">
        <f>+'Ark1'!AC59</f>
        <v>-43.693144648627069</v>
      </c>
      <c r="T40" s="14">
        <f t="shared" si="4"/>
        <v>8.7210682492581597</v>
      </c>
      <c r="U40" s="11">
        <f>+IF(G40=0,"",'Ark1'!V59)</f>
        <v>6.2201429057502553</v>
      </c>
      <c r="V40" s="28"/>
      <c r="AK40"/>
      <c r="AL40"/>
      <c r="AN40"/>
      <c r="AO40"/>
      <c r="AQ40"/>
      <c r="AR40"/>
      <c r="AS40"/>
      <c r="AT40"/>
      <c r="AU40"/>
      <c r="AV40"/>
      <c r="AW40"/>
    </row>
    <row r="41" spans="1:49" ht="15.6">
      <c r="A41" s="28"/>
      <c r="B41" s="3">
        <f>+'Ark1'!D60</f>
        <v>6</v>
      </c>
      <c r="C41" s="3" t="str">
        <f t="shared" si="11"/>
        <v>Jun</v>
      </c>
      <c r="D41" s="3">
        <f>+'Ark1'!C60</f>
        <v>2022</v>
      </c>
      <c r="E41" s="3">
        <f>+'Ark1'!Q60</f>
        <v>286</v>
      </c>
      <c r="F41" s="3"/>
      <c r="G41" s="221">
        <f>+'Ark1'!R60</f>
        <v>1779</v>
      </c>
      <c r="H41" s="3"/>
      <c r="I41" s="3">
        <f>+'Ark1'!S60</f>
        <v>1774</v>
      </c>
      <c r="J41" s="52">
        <f>+'Ark1'!T60</f>
        <v>12.044685172647261</v>
      </c>
      <c r="K41" s="52">
        <f>+'Ark1'!U60</f>
        <v>11.833752250171329</v>
      </c>
      <c r="L41" s="95"/>
      <c r="M41" s="11">
        <f>+'Ark1'!W60</f>
        <v>59.230552423900782</v>
      </c>
      <c r="N41" s="3"/>
      <c r="O41" s="14">
        <f>+'Ark1'!Z60</f>
        <v>151.62072717023671</v>
      </c>
      <c r="P41" s="14"/>
      <c r="Q41" s="14">
        <f>+'Ark1'!AA60</f>
        <v>30.090490626345176</v>
      </c>
      <c r="R41" s="52">
        <f>+'Ark1'!AB60</f>
        <v>4.5580747173423237</v>
      </c>
      <c r="S41" s="14">
        <f>+'Ark1'!AC60</f>
        <v>-39.029325880967249</v>
      </c>
      <c r="T41" s="14">
        <f t="shared" si="4"/>
        <v>6.22027972027972</v>
      </c>
      <c r="U41" s="11">
        <f>+IF(G41=0,"",'Ark1'!V60)</f>
        <v>5.7470489038785848</v>
      </c>
      <c r="V41" s="28"/>
      <c r="AK41"/>
      <c r="AL41"/>
      <c r="AN41"/>
      <c r="AO41"/>
      <c r="AQ41"/>
      <c r="AR41"/>
      <c r="AS41"/>
      <c r="AT41"/>
      <c r="AU41"/>
      <c r="AV41"/>
      <c r="AW41"/>
    </row>
    <row r="42" spans="1:49" ht="15.6">
      <c r="A42" s="28"/>
      <c r="B42" s="3">
        <f>+'Ark1'!D61</f>
        <v>7</v>
      </c>
      <c r="C42" s="3" t="str">
        <f t="shared" si="11"/>
        <v>Jul</v>
      </c>
      <c r="D42" s="3">
        <f>+'Ark1'!C61</f>
        <v>2022</v>
      </c>
      <c r="E42" s="3">
        <f>+'Ark1'!Q61</f>
        <v>0</v>
      </c>
      <c r="F42" s="3"/>
      <c r="G42" s="221">
        <f>+'Ark1'!R61</f>
        <v>0</v>
      </c>
      <c r="H42" s="3"/>
      <c r="I42" s="3">
        <f>+'Ark1'!S61</f>
        <v>0</v>
      </c>
      <c r="J42" s="52">
        <f>+'Ark1'!T61</f>
        <v>0</v>
      </c>
      <c r="K42" s="52">
        <f>+'Ark1'!U61</f>
        <v>0</v>
      </c>
      <c r="L42" s="95"/>
      <c r="M42" s="11">
        <f>+'Ark1'!W61</f>
        <v>0</v>
      </c>
      <c r="N42" s="3"/>
      <c r="O42" s="14">
        <f>+'Ark1'!Z61</f>
        <v>0</v>
      </c>
      <c r="P42" s="14"/>
      <c r="Q42" s="14">
        <f>+'Ark1'!AA61</f>
        <v>0</v>
      </c>
      <c r="R42" s="52">
        <f>+'Ark1'!AB61</f>
        <v>0</v>
      </c>
      <c r="S42" s="14">
        <f>+'Ark1'!AC61</f>
        <v>0</v>
      </c>
      <c r="T42" s="14" t="str">
        <f t="shared" si="4"/>
        <v/>
      </c>
      <c r="U42" s="11" t="str">
        <f>+IF(G42=0,"",'Ark1'!V61)</f>
        <v/>
      </c>
      <c r="V42" s="28"/>
      <c r="AK42"/>
      <c r="AL42"/>
      <c r="AN42"/>
      <c r="AO42"/>
      <c r="AQ42"/>
      <c r="AR42"/>
      <c r="AS42"/>
      <c r="AT42"/>
      <c r="AU42"/>
      <c r="AV42"/>
      <c r="AW42"/>
    </row>
    <row r="43" spans="1:49" ht="15.6">
      <c r="A43" s="28"/>
      <c r="B43" s="3">
        <f>+'Ark1'!D62</f>
        <v>8</v>
      </c>
      <c r="C43" s="3" t="str">
        <f t="shared" si="11"/>
        <v>Aug</v>
      </c>
      <c r="D43" s="3">
        <f>+'Ark1'!C62</f>
        <v>2022</v>
      </c>
      <c r="E43" s="3">
        <f>+'Ark1'!Q62</f>
        <v>0</v>
      </c>
      <c r="F43" s="3"/>
      <c r="G43" s="221">
        <f>+'Ark1'!R62</f>
        <v>0</v>
      </c>
      <c r="H43" s="3"/>
      <c r="I43" s="3">
        <f>+'Ark1'!S62</f>
        <v>0</v>
      </c>
      <c r="J43" s="52">
        <f>+'Ark1'!T62</f>
        <v>0</v>
      </c>
      <c r="K43" s="52">
        <f>+'Ark1'!U62</f>
        <v>0</v>
      </c>
      <c r="L43" s="95"/>
      <c r="M43" s="11">
        <f>+'Ark1'!W62</f>
        <v>0</v>
      </c>
      <c r="N43" s="3"/>
      <c r="O43" s="14">
        <f>+'Ark1'!Z62</f>
        <v>0</v>
      </c>
      <c r="P43" s="14"/>
      <c r="Q43" s="14">
        <f>+'Ark1'!AA62</f>
        <v>0</v>
      </c>
      <c r="R43" s="52">
        <f>+'Ark1'!AB62</f>
        <v>0</v>
      </c>
      <c r="S43" s="14">
        <f>+'Ark1'!AC62</f>
        <v>0</v>
      </c>
      <c r="T43" s="14" t="str">
        <f t="shared" si="4"/>
        <v/>
      </c>
      <c r="U43" s="11" t="str">
        <f>+IF(G43=0,"",'Ark1'!V62)</f>
        <v/>
      </c>
      <c r="V43" s="28"/>
      <c r="AK43"/>
      <c r="AL43"/>
      <c r="AN43"/>
      <c r="AO43"/>
      <c r="AQ43"/>
      <c r="AR43"/>
      <c r="AS43"/>
      <c r="AT43"/>
      <c r="AU43"/>
      <c r="AV43"/>
      <c r="AW43"/>
    </row>
    <row r="44" spans="1:49" ht="15.6">
      <c r="A44" s="28"/>
      <c r="B44" s="3">
        <f>+'Ark1'!D63</f>
        <v>9</v>
      </c>
      <c r="C44" s="3" t="str">
        <f t="shared" si="11"/>
        <v>Sep</v>
      </c>
      <c r="D44" s="3">
        <f>+'Ark1'!C63</f>
        <v>2022</v>
      </c>
      <c r="E44" s="3">
        <f>+'Ark1'!Q63</f>
        <v>0</v>
      </c>
      <c r="F44" s="3"/>
      <c r="G44" s="221">
        <f>+'Ark1'!R63</f>
        <v>0</v>
      </c>
      <c r="H44" s="3"/>
      <c r="I44" s="3">
        <f>+'Ark1'!S63</f>
        <v>0</v>
      </c>
      <c r="J44" s="52">
        <f>+'Ark1'!T63</f>
        <v>0</v>
      </c>
      <c r="K44" s="52">
        <f>+'Ark1'!U63</f>
        <v>0</v>
      </c>
      <c r="L44" s="95"/>
      <c r="M44" s="11">
        <f>+'Ark1'!W63</f>
        <v>0</v>
      </c>
      <c r="N44" s="3"/>
      <c r="O44" s="14">
        <f>+'Ark1'!Z63</f>
        <v>0</v>
      </c>
      <c r="P44" s="14"/>
      <c r="Q44" s="14">
        <f>+'Ark1'!AA63</f>
        <v>0</v>
      </c>
      <c r="R44" s="52">
        <f>+'Ark1'!AB63</f>
        <v>0</v>
      </c>
      <c r="S44" s="14">
        <f>+'Ark1'!AC63</f>
        <v>0</v>
      </c>
      <c r="T44" s="14" t="str">
        <f t="shared" si="4"/>
        <v/>
      </c>
      <c r="U44" s="11" t="str">
        <f>+IF(G44=0,"",'Ark1'!V63)</f>
        <v/>
      </c>
      <c r="V44" s="28"/>
      <c r="Y44" s="35"/>
      <c r="AK44"/>
      <c r="AL44"/>
      <c r="AN44"/>
      <c r="AO44"/>
      <c r="AQ44"/>
      <c r="AR44"/>
      <c r="AS44"/>
      <c r="AT44"/>
      <c r="AU44"/>
      <c r="AV44"/>
      <c r="AW44"/>
    </row>
    <row r="45" spans="1:49" ht="15.6">
      <c r="A45" s="28"/>
      <c r="B45" s="3">
        <f>+'Ark1'!D64</f>
        <v>10</v>
      </c>
      <c r="C45" s="3" t="str">
        <f t="shared" si="11"/>
        <v>Okt</v>
      </c>
      <c r="D45" s="3">
        <f>+'Ark1'!C64</f>
        <v>2022</v>
      </c>
      <c r="E45" s="3">
        <f>+'Ark1'!Q64</f>
        <v>0</v>
      </c>
      <c r="F45" s="3"/>
      <c r="G45" s="221">
        <f>+'Ark1'!R64</f>
        <v>0</v>
      </c>
      <c r="H45" s="3"/>
      <c r="I45" s="3">
        <f>+'Ark1'!S64</f>
        <v>0</v>
      </c>
      <c r="J45" s="52">
        <f>+'Ark1'!T64</f>
        <v>0</v>
      </c>
      <c r="K45" s="52">
        <f>+'Ark1'!U64</f>
        <v>0</v>
      </c>
      <c r="L45" s="95"/>
      <c r="M45" s="11">
        <f>+'Ark1'!W64</f>
        <v>0</v>
      </c>
      <c r="N45" s="3"/>
      <c r="O45" s="14">
        <f>+'Ark1'!Z64</f>
        <v>0</v>
      </c>
      <c r="P45" s="14"/>
      <c r="Q45" s="14">
        <f>+'Ark1'!AA64</f>
        <v>0</v>
      </c>
      <c r="R45" s="52">
        <f>+'Ark1'!AB64</f>
        <v>0</v>
      </c>
      <c r="S45" s="14">
        <f>+'Ark1'!AC64</f>
        <v>0</v>
      </c>
      <c r="T45" s="14" t="str">
        <f t="shared" ref="T45:T80" si="12">+IF(G45=0,"",G45/E45)</f>
        <v/>
      </c>
      <c r="U45" s="11" t="str">
        <f>+IF(G45=0,"",'Ark1'!V64)</f>
        <v/>
      </c>
      <c r="V45" s="28"/>
      <c r="Y45" s="25"/>
      <c r="AK45"/>
      <c r="AL45"/>
      <c r="AN45"/>
      <c r="AO45"/>
      <c r="AQ45"/>
      <c r="AR45"/>
      <c r="AS45"/>
      <c r="AT45"/>
      <c r="AU45"/>
      <c r="AV45"/>
      <c r="AW45"/>
    </row>
    <row r="46" spans="1:49" ht="15.6">
      <c r="A46" s="28"/>
      <c r="B46" s="3">
        <f>+'Ark1'!D65</f>
        <v>11</v>
      </c>
      <c r="C46" s="3" t="str">
        <f t="shared" si="11"/>
        <v>Nov</v>
      </c>
      <c r="D46" s="3">
        <f>+'Ark1'!C65</f>
        <v>2022</v>
      </c>
      <c r="E46" s="3">
        <f>+'Ark1'!Q65</f>
        <v>0</v>
      </c>
      <c r="F46" s="3"/>
      <c r="G46" s="221">
        <f>+'Ark1'!R65</f>
        <v>0</v>
      </c>
      <c r="H46" s="3"/>
      <c r="I46" s="3">
        <f>+'Ark1'!S65</f>
        <v>0</v>
      </c>
      <c r="J46" s="52">
        <f>+'Ark1'!T65</f>
        <v>0</v>
      </c>
      <c r="K46" s="52">
        <f>+'Ark1'!U65</f>
        <v>0</v>
      </c>
      <c r="L46" s="95"/>
      <c r="M46" s="11">
        <f>+'Ark1'!W65</f>
        <v>0</v>
      </c>
      <c r="N46" s="3"/>
      <c r="O46" s="14">
        <f>+'Ark1'!Z65</f>
        <v>0</v>
      </c>
      <c r="P46" s="14"/>
      <c r="Q46" s="14">
        <f>+'Ark1'!AA65</f>
        <v>0</v>
      </c>
      <c r="R46" s="52">
        <f>+'Ark1'!AB65</f>
        <v>0</v>
      </c>
      <c r="S46" s="14">
        <f>+'Ark1'!AC65</f>
        <v>0</v>
      </c>
      <c r="T46" s="14" t="str">
        <f t="shared" si="12"/>
        <v/>
      </c>
      <c r="U46" s="11" t="str">
        <f>+IF(G46=0,"",'Ark1'!V65)</f>
        <v/>
      </c>
      <c r="V46" s="28"/>
      <c r="Y46" s="36"/>
      <c r="AK46"/>
      <c r="AL46"/>
      <c r="AN46"/>
      <c r="AO46"/>
      <c r="AQ46"/>
      <c r="AR46"/>
      <c r="AS46"/>
      <c r="AT46"/>
      <c r="AU46"/>
      <c r="AV46"/>
      <c r="AW46"/>
    </row>
    <row r="47" spans="1:49" ht="15.6">
      <c r="A47" s="28"/>
      <c r="B47" s="3">
        <f>+'Ark1'!D66</f>
        <v>12</v>
      </c>
      <c r="C47" s="3" t="str">
        <f t="shared" si="11"/>
        <v>Des</v>
      </c>
      <c r="D47" s="3">
        <f>+'Ark1'!C66</f>
        <v>2022</v>
      </c>
      <c r="E47" s="3">
        <f>+'Ark1'!Q66</f>
        <v>0</v>
      </c>
      <c r="F47" s="3"/>
      <c r="G47" s="221">
        <f>+'Ark1'!R66</f>
        <v>0</v>
      </c>
      <c r="H47" s="3"/>
      <c r="I47" s="3">
        <f>+'Ark1'!S66</f>
        <v>0</v>
      </c>
      <c r="J47" s="52">
        <f>+'Ark1'!T66</f>
        <v>0</v>
      </c>
      <c r="K47" s="52">
        <f>+'Ark1'!U66</f>
        <v>0</v>
      </c>
      <c r="L47" s="95"/>
      <c r="M47" s="11">
        <f>+'Ark1'!W66</f>
        <v>0</v>
      </c>
      <c r="N47" s="3"/>
      <c r="O47" s="14">
        <f>+'Ark1'!Z66</f>
        <v>0</v>
      </c>
      <c r="P47" s="14"/>
      <c r="Q47" s="14">
        <f>+'Ark1'!AA66</f>
        <v>0</v>
      </c>
      <c r="R47" s="52">
        <f>+'Ark1'!AB66</f>
        <v>0</v>
      </c>
      <c r="S47" s="14">
        <f>+'Ark1'!AC66</f>
        <v>0</v>
      </c>
      <c r="T47" s="14" t="str">
        <f t="shared" si="12"/>
        <v/>
      </c>
      <c r="U47" s="11" t="str">
        <f>+IF(G47=0,"",'Ark1'!V66)</f>
        <v/>
      </c>
      <c r="V47" s="28"/>
      <c r="Y47" s="36"/>
      <c r="AK47"/>
      <c r="AL47"/>
      <c r="AN47"/>
      <c r="AO47"/>
      <c r="AQ47"/>
      <c r="AR47"/>
      <c r="AS47"/>
      <c r="AT47"/>
      <c r="AU47"/>
      <c r="AV47"/>
      <c r="AW47"/>
    </row>
    <row r="48" spans="1:49">
      <c r="A48" s="28"/>
      <c r="B48" s="28"/>
      <c r="C48" s="28"/>
      <c r="D48" s="28"/>
      <c r="E48" s="28"/>
      <c r="F48" s="28"/>
      <c r="G48" s="216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Y48" s="36"/>
      <c r="AK48"/>
      <c r="AL48"/>
      <c r="AN48"/>
      <c r="AO48"/>
      <c r="AQ48"/>
      <c r="AR48"/>
      <c r="AS48"/>
      <c r="AT48"/>
      <c r="AU48"/>
      <c r="AV48"/>
      <c r="AW48"/>
    </row>
    <row r="49" spans="1:81" ht="15.6">
      <c r="A49" s="28"/>
      <c r="B49" s="86">
        <f>+'Ark1'!D67</f>
        <v>1</v>
      </c>
      <c r="C49" s="86" t="str">
        <f t="shared" ref="C49:C60" si="13">+C36</f>
        <v>Jan</v>
      </c>
      <c r="D49" s="86">
        <f>+'Ark1'!C67</f>
        <v>2021</v>
      </c>
      <c r="E49" s="86">
        <f>+'Ark1'!Q67</f>
        <v>342</v>
      </c>
      <c r="F49" s="86"/>
      <c r="G49" s="220">
        <f>+'Ark1'!R67</f>
        <v>2598</v>
      </c>
      <c r="H49" s="86"/>
      <c r="I49" s="86">
        <f>+'Ark1'!S67</f>
        <v>2598</v>
      </c>
      <c r="J49" s="114">
        <f>+'Ark1'!T67</f>
        <v>17.67827980402831</v>
      </c>
      <c r="K49" s="114">
        <f>+'Ark1'!U67</f>
        <v>17.806741779807098</v>
      </c>
      <c r="L49" s="95"/>
      <c r="M49" s="87">
        <f>+'Ark1'!W67</f>
        <v>59.443418013856792</v>
      </c>
      <c r="N49" s="86"/>
      <c r="O49" s="97">
        <f>+'Ark1'!Z67</f>
        <v>154.28110084680543</v>
      </c>
      <c r="P49" s="97"/>
      <c r="Q49" s="97">
        <f>+'Ark1'!AA67</f>
        <v>29.779431922196537</v>
      </c>
      <c r="R49" s="114">
        <f>+'Ark1'!AB67</f>
        <v>4.4387536155718861</v>
      </c>
      <c r="S49" s="97">
        <f>+'Ark1'!AC67</f>
        <v>-40.672529052008031</v>
      </c>
      <c r="T49" s="97">
        <f t="shared" si="12"/>
        <v>7.5964912280701755</v>
      </c>
      <c r="U49" s="87">
        <f>+IF(G49=0,"",'Ark1'!V67)</f>
        <v>15.18129330254042</v>
      </c>
      <c r="V49" s="28"/>
      <c r="Y49" s="37"/>
      <c r="AK49"/>
      <c r="AL49"/>
      <c r="AN49"/>
      <c r="AO49"/>
      <c r="AQ49"/>
      <c r="AR49"/>
      <c r="AS49"/>
      <c r="AT49"/>
      <c r="AU49"/>
      <c r="AV49"/>
      <c r="AW49"/>
    </row>
    <row r="50" spans="1:81" ht="15.6">
      <c r="A50" s="28"/>
      <c r="B50" s="86">
        <f>+'Ark1'!D68</f>
        <v>2</v>
      </c>
      <c r="C50" s="86" t="str">
        <f t="shared" si="13"/>
        <v>Feb</v>
      </c>
      <c r="D50" s="86">
        <f>+'Ark1'!C68</f>
        <v>2021</v>
      </c>
      <c r="E50" s="86">
        <f>+'Ark1'!Q68</f>
        <v>328</v>
      </c>
      <c r="F50" s="86"/>
      <c r="G50" s="220">
        <f>+'Ark1'!R68</f>
        <v>2298</v>
      </c>
      <c r="H50" s="86"/>
      <c r="I50" s="86">
        <f>+'Ark1'!S68</f>
        <v>2298</v>
      </c>
      <c r="J50" s="114">
        <f>+'Ark1'!T68</f>
        <v>15.636908002177462</v>
      </c>
      <c r="K50" s="114">
        <f>+'Ark1'!U68</f>
        <v>15.671718050445104</v>
      </c>
      <c r="L50" s="95"/>
      <c r="M50" s="87">
        <f>+'Ark1'!W68</f>
        <v>59.072671888598784</v>
      </c>
      <c r="N50" s="86"/>
      <c r="O50" s="97">
        <f>+'Ark1'!Z68</f>
        <v>153.50905570060908</v>
      </c>
      <c r="P50" s="97"/>
      <c r="Q50" s="97">
        <f>+'Ark1'!AA68</f>
        <v>29.725561830380872</v>
      </c>
      <c r="R50" s="114">
        <f>+'Ark1'!AB68</f>
        <v>4.3312003752340908</v>
      </c>
      <c r="S50" s="97">
        <f>+'Ark1'!AC68</f>
        <v>-43.239511266772631</v>
      </c>
      <c r="T50" s="97">
        <f t="shared" si="12"/>
        <v>7.0060975609756095</v>
      </c>
      <c r="U50" s="87">
        <f>+IF(G50=0,"",'Ark1'!V68)</f>
        <v>15.058746736292427</v>
      </c>
      <c r="V50" s="28"/>
      <c r="Y50" s="36"/>
      <c r="AK50"/>
      <c r="AL50"/>
      <c r="AN50"/>
      <c r="AO50"/>
      <c r="AQ50"/>
      <c r="AR50"/>
      <c r="AS50"/>
      <c r="AT50"/>
      <c r="AU50"/>
      <c r="AV50"/>
      <c r="AW50"/>
    </row>
    <row r="51" spans="1:81" ht="15.6">
      <c r="A51" s="28"/>
      <c r="B51" s="86">
        <f>+'Ark1'!D69</f>
        <v>3</v>
      </c>
      <c r="C51" s="86" t="str">
        <f t="shared" si="13"/>
        <v>Mar</v>
      </c>
      <c r="D51" s="86">
        <f>+'Ark1'!C69</f>
        <v>2021</v>
      </c>
      <c r="E51" s="86">
        <f>+'Ark1'!Q69</f>
        <v>357</v>
      </c>
      <c r="F51" s="86"/>
      <c r="G51" s="220">
        <f>+'Ark1'!R69</f>
        <v>2798</v>
      </c>
      <c r="H51" s="86"/>
      <c r="I51" s="86">
        <f>+'Ark1'!S69</f>
        <v>2798</v>
      </c>
      <c r="J51" s="114">
        <f>+'Ark1'!T69</f>
        <v>19.039194338595536</v>
      </c>
      <c r="K51" s="114">
        <f>+'Ark1'!U69</f>
        <v>19.228886408601845</v>
      </c>
      <c r="L51" s="95"/>
      <c r="M51" s="87">
        <f>+'Ark1'!W69</f>
        <v>58.801286633309523</v>
      </c>
      <c r="N51" s="86"/>
      <c r="O51" s="97">
        <f>+'Ark1'!Z69</f>
        <v>154.69413152251596</v>
      </c>
      <c r="P51" s="97"/>
      <c r="Q51" s="97">
        <f>+'Ark1'!AA69</f>
        <v>30.775515188389196</v>
      </c>
      <c r="R51" s="114">
        <f>+'Ark1'!AB69</f>
        <v>4.5510178961847778</v>
      </c>
      <c r="S51" s="97">
        <f>+'Ark1'!AC69</f>
        <v>-42.750214194679437</v>
      </c>
      <c r="T51" s="97">
        <f t="shared" si="12"/>
        <v>7.8375350140056019</v>
      </c>
      <c r="U51" s="87">
        <f>+IF(G51=0,"",'Ark1'!V69)</f>
        <v>14.890993566833451</v>
      </c>
      <c r="V51" s="28"/>
      <c r="Y51" s="36"/>
      <c r="AK51"/>
      <c r="AL51"/>
      <c r="AN51"/>
      <c r="AO51"/>
      <c r="AQ51"/>
      <c r="AR51"/>
      <c r="AS51"/>
      <c r="AT51"/>
      <c r="AU51"/>
      <c r="AV51"/>
      <c r="AW51"/>
    </row>
    <row r="52" spans="1:81" ht="15.6">
      <c r="A52" s="28"/>
      <c r="B52" s="86">
        <f>+'Ark1'!D70</f>
        <v>4</v>
      </c>
      <c r="C52" s="86" t="str">
        <f t="shared" si="13"/>
        <v>Apr</v>
      </c>
      <c r="D52" s="86">
        <f>+'Ark1'!C70</f>
        <v>2021</v>
      </c>
      <c r="E52" s="86">
        <f>+'Ark1'!Q70</f>
        <v>347</v>
      </c>
      <c r="F52" s="86"/>
      <c r="G52" s="220">
        <f>+'Ark1'!R70</f>
        <v>2778</v>
      </c>
      <c r="H52" s="86"/>
      <c r="I52" s="86">
        <f>+'Ark1'!S70</f>
        <v>2778</v>
      </c>
      <c r="J52" s="114">
        <f>+'Ark1'!T70</f>
        <v>18.903102885138811</v>
      </c>
      <c r="K52" s="114">
        <f>+'Ark1'!U70</f>
        <v>18.725309291849484</v>
      </c>
      <c r="L52" s="95"/>
      <c r="M52" s="87">
        <f>+'Ark1'!W70</f>
        <v>59.309935205183599</v>
      </c>
      <c r="N52" s="86"/>
      <c r="O52" s="97">
        <f>+'Ark1'!Z70</f>
        <v>151.72745500359983</v>
      </c>
      <c r="P52" s="97"/>
      <c r="Q52" s="97">
        <f>+'Ark1'!AA70</f>
        <v>29.494979690860021</v>
      </c>
      <c r="R52" s="114">
        <f>+'Ark1'!AB70</f>
        <v>4.3203332350016836</v>
      </c>
      <c r="S52" s="97">
        <f>+'Ark1'!AC70</f>
        <v>-43.614614576392505</v>
      </c>
      <c r="T52" s="97">
        <f t="shared" si="12"/>
        <v>8.0057636887608066</v>
      </c>
      <c r="U52" s="87">
        <f>+IF(G52=0,"",'Ark1'!V70)</f>
        <v>15.183585313174945</v>
      </c>
      <c r="V52" s="28"/>
      <c r="Y52" s="36"/>
      <c r="AK52"/>
      <c r="AL52"/>
      <c r="AN52"/>
      <c r="AO52"/>
      <c r="AQ52"/>
      <c r="AR52"/>
      <c r="AS52"/>
      <c r="AT52"/>
      <c r="AU52"/>
      <c r="AV52"/>
      <c r="AW52"/>
    </row>
    <row r="53" spans="1:81" ht="15.6">
      <c r="A53" s="28"/>
      <c r="B53" s="86">
        <f>+'Ark1'!D71</f>
        <v>5</v>
      </c>
      <c r="C53" s="86" t="str">
        <f t="shared" si="13"/>
        <v>Mai</v>
      </c>
      <c r="D53" s="86">
        <f>+'Ark1'!C71</f>
        <v>2021</v>
      </c>
      <c r="E53" s="86">
        <f>+'Ark1'!Q71</f>
        <v>319</v>
      </c>
      <c r="F53" s="86"/>
      <c r="G53" s="220">
        <f>+'Ark1'!R71</f>
        <v>2263</v>
      </c>
      <c r="H53" s="86"/>
      <c r="I53" s="86">
        <f>+'Ark1'!S71</f>
        <v>2263</v>
      </c>
      <c r="J53" s="114">
        <f>+'Ark1'!T71</f>
        <v>15.398747958628197</v>
      </c>
      <c r="K53" s="114">
        <f>+'Ark1'!U71</f>
        <v>15.277738263739872</v>
      </c>
      <c r="L53" s="95"/>
      <c r="M53" s="87">
        <f>+'Ark1'!W71</f>
        <v>59.364118426866995</v>
      </c>
      <c r="N53" s="86"/>
      <c r="O53" s="97">
        <f>+'Ark1'!Z71</f>
        <v>151.96442333186022</v>
      </c>
      <c r="P53" s="97"/>
      <c r="Q53" s="97">
        <f>+'Ark1'!AA71</f>
        <v>29.178206125330071</v>
      </c>
      <c r="R53" s="114">
        <f>+'Ark1'!AB71</f>
        <v>4.270668151331706</v>
      </c>
      <c r="S53" s="97">
        <f>+'Ark1'!AC71</f>
        <v>-43.220227140262544</v>
      </c>
      <c r="T53" s="97">
        <f t="shared" si="12"/>
        <v>7.0940438871473352</v>
      </c>
      <c r="U53" s="87">
        <f>+IF(G53=0,"",'Ark1'!V71)</f>
        <v>15.214317277949622</v>
      </c>
      <c r="V53" s="28"/>
      <c r="AK53"/>
      <c r="AL53"/>
      <c r="AN53"/>
      <c r="AO53"/>
      <c r="AQ53"/>
      <c r="AR53"/>
      <c r="AS53"/>
      <c r="AT53"/>
      <c r="AU53"/>
      <c r="AV53"/>
      <c r="AW53"/>
    </row>
    <row r="54" spans="1:81" ht="15.6">
      <c r="A54" s="28"/>
      <c r="B54" s="86">
        <f>+'Ark1'!D72</f>
        <v>6</v>
      </c>
      <c r="C54" s="86" t="str">
        <f t="shared" si="13"/>
        <v>Jun</v>
      </c>
      <c r="D54" s="86">
        <f>+'Ark1'!C72</f>
        <v>2021</v>
      </c>
      <c r="E54" s="86">
        <f>+'Ark1'!Q72</f>
        <v>285</v>
      </c>
      <c r="F54" s="86"/>
      <c r="G54" s="220">
        <f>+'Ark1'!R72</f>
        <v>1961</v>
      </c>
      <c r="H54" s="86"/>
      <c r="I54" s="86">
        <f>+'Ark1'!S72</f>
        <v>1961</v>
      </c>
      <c r="J54" s="114">
        <f>+'Ark1'!T72</f>
        <v>13.343767011431684</v>
      </c>
      <c r="K54" s="114">
        <f>+'Ark1'!U72</f>
        <v>13.289606205556602</v>
      </c>
      <c r="L54" s="95"/>
      <c r="M54" s="87">
        <f>+'Ark1'!W72</f>
        <v>59.288118306986242</v>
      </c>
      <c r="N54" s="86"/>
      <c r="O54" s="97">
        <f>+'Ark1'!Z72</f>
        <v>152.54638959714453</v>
      </c>
      <c r="P54" s="97"/>
      <c r="Q54" s="97">
        <f>+'Ark1'!AA72</f>
        <v>30.474072482115226</v>
      </c>
      <c r="R54" s="114">
        <f>+'Ark1'!AB72</f>
        <v>4.4811471561487117</v>
      </c>
      <c r="S54" s="97">
        <f>+'Ark1'!AC72</f>
        <v>-40.58171115949493</v>
      </c>
      <c r="T54" s="97">
        <f t="shared" si="12"/>
        <v>6.8807017543859645</v>
      </c>
      <c r="U54" s="87">
        <f>+IF(G54=0,"",'Ark1'!V72)</f>
        <v>15.1305456399796</v>
      </c>
      <c r="V54" s="28"/>
      <c r="AK54"/>
      <c r="AL54"/>
      <c r="AN54"/>
      <c r="AO54"/>
      <c r="AQ54"/>
      <c r="AR54"/>
      <c r="AS54"/>
      <c r="AT54"/>
      <c r="AU54"/>
      <c r="AV54"/>
      <c r="AW54"/>
    </row>
    <row r="55" spans="1:81" ht="15.6">
      <c r="A55" s="28"/>
      <c r="B55" s="86">
        <f>+'Ark1'!D73</f>
        <v>7</v>
      </c>
      <c r="C55" s="86" t="str">
        <f t="shared" si="13"/>
        <v>Jul</v>
      </c>
      <c r="D55" s="86">
        <f>+'Ark1'!C73</f>
        <v>2021</v>
      </c>
      <c r="E55" s="86">
        <f>+'Ark1'!Q73</f>
        <v>0</v>
      </c>
      <c r="F55" s="86"/>
      <c r="G55" s="220">
        <f>+'Ark1'!R73</f>
        <v>0</v>
      </c>
      <c r="H55" s="86"/>
      <c r="I55" s="86">
        <f>+'Ark1'!S73</f>
        <v>0</v>
      </c>
      <c r="J55" s="114">
        <f>+'Ark1'!T73</f>
        <v>0</v>
      </c>
      <c r="K55" s="114">
        <f>+'Ark1'!U73</f>
        <v>0</v>
      </c>
      <c r="L55" s="95"/>
      <c r="M55" s="87">
        <f>+'Ark1'!W73</f>
        <v>0</v>
      </c>
      <c r="N55" s="86"/>
      <c r="O55" s="97">
        <f>+'Ark1'!Z73</f>
        <v>0</v>
      </c>
      <c r="P55" s="97"/>
      <c r="Q55" s="97">
        <f>+'Ark1'!AA73</f>
        <v>0</v>
      </c>
      <c r="R55" s="114">
        <f>+'Ark1'!AB73</f>
        <v>0</v>
      </c>
      <c r="S55" s="97">
        <f>+'Ark1'!AC73</f>
        <v>0</v>
      </c>
      <c r="T55" s="97" t="str">
        <f t="shared" si="12"/>
        <v/>
      </c>
      <c r="U55" s="87" t="str">
        <f>+IF(G55=0,"",'Ark1'!V73)</f>
        <v/>
      </c>
      <c r="V55" s="28"/>
      <c r="AK55"/>
      <c r="AL55"/>
      <c r="AN55"/>
      <c r="AO55"/>
      <c r="AQ55"/>
      <c r="AR55"/>
      <c r="AS55"/>
      <c r="AT55"/>
      <c r="AU55"/>
      <c r="AV55"/>
      <c r="AW55"/>
    </row>
    <row r="56" spans="1:81" ht="15.6">
      <c r="A56" s="28"/>
      <c r="B56" s="86">
        <f>+'Ark1'!D74</f>
        <v>8</v>
      </c>
      <c r="C56" s="86" t="str">
        <f t="shared" si="13"/>
        <v>Aug</v>
      </c>
      <c r="D56" s="86">
        <f>+'Ark1'!C74</f>
        <v>2021</v>
      </c>
      <c r="E56" s="86">
        <f>+'Ark1'!Q74</f>
        <v>0</v>
      </c>
      <c r="F56" s="86"/>
      <c r="G56" s="220">
        <f>+'Ark1'!R74</f>
        <v>0</v>
      </c>
      <c r="H56" s="86"/>
      <c r="I56" s="86">
        <f>+'Ark1'!S74</f>
        <v>0</v>
      </c>
      <c r="J56" s="114">
        <f>+'Ark1'!T74</f>
        <v>0</v>
      </c>
      <c r="K56" s="114">
        <f>+'Ark1'!U74</f>
        <v>0</v>
      </c>
      <c r="L56" s="95"/>
      <c r="M56" s="87">
        <f>+'Ark1'!W74</f>
        <v>0</v>
      </c>
      <c r="N56" s="86"/>
      <c r="O56" s="97">
        <f>+'Ark1'!Z74</f>
        <v>0</v>
      </c>
      <c r="P56" s="97"/>
      <c r="Q56" s="97">
        <f>+'Ark1'!AA74</f>
        <v>0</v>
      </c>
      <c r="R56" s="114">
        <f>+'Ark1'!AB74</f>
        <v>0</v>
      </c>
      <c r="S56" s="97">
        <f>+'Ark1'!AC74</f>
        <v>0</v>
      </c>
      <c r="T56" s="97" t="str">
        <f t="shared" si="12"/>
        <v/>
      </c>
      <c r="U56" s="87" t="str">
        <f>+IF(G56=0,"",'Ark1'!V74)</f>
        <v/>
      </c>
      <c r="V56" s="28"/>
      <c r="AK56"/>
      <c r="AL56"/>
      <c r="AN56"/>
      <c r="AO56"/>
      <c r="AQ56"/>
      <c r="AR56"/>
      <c r="AS56"/>
      <c r="AT56"/>
      <c r="AU56"/>
      <c r="AV56"/>
      <c r="AW56"/>
    </row>
    <row r="57" spans="1:81" ht="15.6">
      <c r="A57" s="28"/>
      <c r="B57" s="86">
        <f>+'Ark1'!D75</f>
        <v>9</v>
      </c>
      <c r="C57" s="86" t="str">
        <f t="shared" si="13"/>
        <v>Sep</v>
      </c>
      <c r="D57" s="86">
        <f>+'Ark1'!C75</f>
        <v>2021</v>
      </c>
      <c r="E57" s="86">
        <f>+'Ark1'!Q75</f>
        <v>0</v>
      </c>
      <c r="F57" s="86"/>
      <c r="G57" s="220">
        <f>+'Ark1'!R75</f>
        <v>0</v>
      </c>
      <c r="H57" s="86"/>
      <c r="I57" s="86">
        <f>+'Ark1'!S75</f>
        <v>0</v>
      </c>
      <c r="J57" s="114">
        <f>+'Ark1'!T75</f>
        <v>0</v>
      </c>
      <c r="K57" s="114">
        <f>+'Ark1'!U75</f>
        <v>0</v>
      </c>
      <c r="L57" s="95"/>
      <c r="M57" s="87">
        <f>+'Ark1'!W75</f>
        <v>0</v>
      </c>
      <c r="N57" s="86"/>
      <c r="O57" s="97">
        <f>+'Ark1'!Z75</f>
        <v>0</v>
      </c>
      <c r="P57" s="97"/>
      <c r="Q57" s="97">
        <f>+'Ark1'!AA75</f>
        <v>0</v>
      </c>
      <c r="R57" s="114">
        <f>+'Ark1'!AB75</f>
        <v>0</v>
      </c>
      <c r="S57" s="97">
        <f>+'Ark1'!AC75</f>
        <v>0</v>
      </c>
      <c r="T57" s="97" t="str">
        <f t="shared" si="12"/>
        <v/>
      </c>
      <c r="U57" s="87" t="str">
        <f>+IF(G57=0,"",'Ark1'!V75)</f>
        <v/>
      </c>
      <c r="V57" s="28"/>
      <c r="W57" s="35"/>
      <c r="X57" s="35"/>
      <c r="Z57" s="35"/>
      <c r="AA57" s="35"/>
      <c r="AB57" s="4"/>
      <c r="AC57" s="2"/>
      <c r="AD57" s="2"/>
      <c r="AE57" s="2"/>
      <c r="AF57" s="2"/>
      <c r="AG57" s="2"/>
      <c r="AH57" s="2"/>
      <c r="AI57" s="2"/>
      <c r="AJ57" s="2"/>
      <c r="AK57" s="2"/>
      <c r="AL57"/>
      <c r="AM57" s="2"/>
      <c r="AN57"/>
      <c r="AO57"/>
      <c r="AQ57"/>
      <c r="AR57"/>
      <c r="AS57"/>
      <c r="AT57" s="4"/>
      <c r="AU57" s="2"/>
      <c r="AV57" s="2"/>
      <c r="AW57" s="2"/>
      <c r="AX57" s="2"/>
      <c r="AY57" s="2"/>
      <c r="AZ57" s="2"/>
      <c r="BA57" s="2"/>
      <c r="BB57" s="2"/>
      <c r="BC57" s="2"/>
      <c r="BE57" s="2"/>
      <c r="BL57" s="4"/>
      <c r="BM57" s="2"/>
      <c r="BN57" s="2"/>
      <c r="BO57" s="2"/>
      <c r="BP57" s="2"/>
      <c r="BQ57" s="2"/>
      <c r="BR57" s="2"/>
      <c r="BS57" s="2"/>
      <c r="BT57" s="2"/>
      <c r="BU57" s="2"/>
      <c r="BW57" s="2"/>
    </row>
    <row r="58" spans="1:81" ht="15.6">
      <c r="A58" s="28"/>
      <c r="B58" s="86">
        <f>+'Ark1'!D76</f>
        <v>10</v>
      </c>
      <c r="C58" s="86" t="str">
        <f t="shared" si="13"/>
        <v>Okt</v>
      </c>
      <c r="D58" s="86">
        <f>+'Ark1'!C76</f>
        <v>2021</v>
      </c>
      <c r="E58" s="86">
        <f>+'Ark1'!Q76</f>
        <v>0</v>
      </c>
      <c r="F58" s="86"/>
      <c r="G58" s="220">
        <f>+'Ark1'!R76</f>
        <v>0</v>
      </c>
      <c r="H58" s="86"/>
      <c r="I58" s="86">
        <f>+'Ark1'!S76</f>
        <v>0</v>
      </c>
      <c r="J58" s="114">
        <f>+'Ark1'!T76</f>
        <v>0</v>
      </c>
      <c r="K58" s="114">
        <f>+'Ark1'!U76</f>
        <v>0</v>
      </c>
      <c r="L58" s="95"/>
      <c r="M58" s="87">
        <f>+'Ark1'!W76</f>
        <v>0</v>
      </c>
      <c r="N58" s="86"/>
      <c r="O58" s="97">
        <f>+'Ark1'!Z76</f>
        <v>0</v>
      </c>
      <c r="P58" s="97"/>
      <c r="Q58" s="97">
        <f>+'Ark1'!AA76</f>
        <v>0</v>
      </c>
      <c r="R58" s="114">
        <f>+'Ark1'!AB76</f>
        <v>0</v>
      </c>
      <c r="S58" s="97">
        <f>+'Ark1'!AC76</f>
        <v>0</v>
      </c>
      <c r="T58" s="97" t="str">
        <f t="shared" si="12"/>
        <v/>
      </c>
      <c r="U58" s="87" t="str">
        <f>+IF(G58=0,"",'Ark1'!V76)</f>
        <v/>
      </c>
      <c r="V58" s="28"/>
      <c r="W58" s="25"/>
      <c r="X58" s="25"/>
      <c r="Z58" s="25"/>
      <c r="AA58" s="2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</row>
    <row r="59" spans="1:81" s="2" customFormat="1" ht="15.6">
      <c r="A59" s="28"/>
      <c r="B59" s="86">
        <f>+'Ark1'!D77</f>
        <v>11</v>
      </c>
      <c r="C59" s="86" t="str">
        <f t="shared" si="13"/>
        <v>Nov</v>
      </c>
      <c r="D59" s="86">
        <f>+'Ark1'!C77</f>
        <v>2021</v>
      </c>
      <c r="E59" s="86">
        <f>+'Ark1'!Q77</f>
        <v>0</v>
      </c>
      <c r="F59" s="86"/>
      <c r="G59" s="220">
        <f>+'Ark1'!R77</f>
        <v>0</v>
      </c>
      <c r="H59" s="86"/>
      <c r="I59" s="86">
        <f>+'Ark1'!S77</f>
        <v>0</v>
      </c>
      <c r="J59" s="114">
        <f>+'Ark1'!T77</f>
        <v>0</v>
      </c>
      <c r="K59" s="114">
        <f>+'Ark1'!U77</f>
        <v>0</v>
      </c>
      <c r="L59" s="95"/>
      <c r="M59" s="87">
        <f>+'Ark1'!W77</f>
        <v>0</v>
      </c>
      <c r="N59" s="86"/>
      <c r="O59" s="97">
        <f>+'Ark1'!Z77</f>
        <v>0</v>
      </c>
      <c r="P59" s="97"/>
      <c r="Q59" s="97">
        <f>+'Ark1'!AA77</f>
        <v>0</v>
      </c>
      <c r="R59" s="114">
        <f>+'Ark1'!AB77</f>
        <v>0</v>
      </c>
      <c r="S59" s="97">
        <f>+'Ark1'!AC77</f>
        <v>0</v>
      </c>
      <c r="T59" s="97" t="str">
        <f t="shared" si="12"/>
        <v/>
      </c>
      <c r="U59" s="87" t="str">
        <f>+IF(G59=0,"",'Ark1'!V77)</f>
        <v/>
      </c>
      <c r="V59" s="28"/>
      <c r="W59" s="36"/>
      <c r="X59" s="36"/>
      <c r="Y59"/>
      <c r="Z59" s="36"/>
      <c r="AA59" s="36"/>
      <c r="AB59" s="38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38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38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</row>
    <row r="60" spans="1:81" s="3" customFormat="1" ht="15.6">
      <c r="A60" s="28"/>
      <c r="B60" s="86">
        <f>+'Ark1'!D78</f>
        <v>12</v>
      </c>
      <c r="C60" s="86" t="str">
        <f t="shared" si="13"/>
        <v>Des</v>
      </c>
      <c r="D60" s="86">
        <f>+'Ark1'!C78</f>
        <v>2021</v>
      </c>
      <c r="E60" s="86">
        <f>+'Ark1'!Q78</f>
        <v>0</v>
      </c>
      <c r="F60" s="86"/>
      <c r="G60" s="220">
        <f>+'Ark1'!R78</f>
        <v>0</v>
      </c>
      <c r="H60" s="86"/>
      <c r="I60" s="86">
        <f>+'Ark1'!S78</f>
        <v>0</v>
      </c>
      <c r="J60" s="114">
        <f>+'Ark1'!T78</f>
        <v>0</v>
      </c>
      <c r="K60" s="114">
        <f>+'Ark1'!U78</f>
        <v>0</v>
      </c>
      <c r="L60" s="95"/>
      <c r="M60" s="87">
        <f>+'Ark1'!W78</f>
        <v>0</v>
      </c>
      <c r="N60" s="86"/>
      <c r="O60" s="97">
        <f>+'Ark1'!Z78</f>
        <v>0</v>
      </c>
      <c r="P60" s="97"/>
      <c r="Q60" s="97">
        <f>+'Ark1'!AA78</f>
        <v>0</v>
      </c>
      <c r="R60" s="114">
        <f>+'Ark1'!AB78</f>
        <v>0</v>
      </c>
      <c r="S60" s="97">
        <f>+'Ark1'!AC78</f>
        <v>0</v>
      </c>
      <c r="T60" s="97" t="str">
        <f t="shared" si="12"/>
        <v/>
      </c>
      <c r="U60" s="87" t="str">
        <f>+IF(G60=0,"",'Ark1'!V78)</f>
        <v/>
      </c>
      <c r="V60" s="28"/>
      <c r="W60" s="36"/>
      <c r="X60" s="36"/>
      <c r="Y60"/>
      <c r="Z60" s="36"/>
      <c r="AA60" s="36"/>
      <c r="AB60" s="3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3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3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</row>
    <row r="61" spans="1:81" s="3" customFormat="1">
      <c r="A61" s="28"/>
      <c r="B61" s="28"/>
      <c r="C61" s="28"/>
      <c r="D61" s="28"/>
      <c r="E61" s="28"/>
      <c r="F61" s="28"/>
      <c r="G61" s="216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36"/>
      <c r="X61" s="36"/>
      <c r="Y61"/>
      <c r="Z61" s="36"/>
      <c r="AA61" s="36"/>
      <c r="AB61" s="3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3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3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</row>
    <row r="62" spans="1:81" s="2" customFormat="1" ht="15.6">
      <c r="A62" s="28"/>
      <c r="B62" s="3">
        <f>+'Ark1'!D79</f>
        <v>1</v>
      </c>
      <c r="C62" s="3" t="str">
        <f t="shared" ref="C62:C73" si="14">+C49</f>
        <v>Jan</v>
      </c>
      <c r="D62" s="3">
        <f>+'Ark1'!C79</f>
        <v>2020</v>
      </c>
      <c r="E62" s="3">
        <f>+'Ark1'!Q79</f>
        <v>373</v>
      </c>
      <c r="F62" s="3"/>
      <c r="G62" s="221">
        <f>+'Ark1'!R79</f>
        <v>3305</v>
      </c>
      <c r="H62" s="3"/>
      <c r="I62" s="3">
        <f>+'Ark1'!S79</f>
        <v>3305</v>
      </c>
      <c r="J62" s="52">
        <f>+'Ark1'!T79</f>
        <v>23.513090495162203</v>
      </c>
      <c r="K62" s="52">
        <f>+'Ark1'!U79</f>
        <v>23.44196353625367</v>
      </c>
      <c r="L62" s="95"/>
      <c r="M62" s="11">
        <f>+'Ark1'!W79</f>
        <v>59.497730711043857</v>
      </c>
      <c r="N62" s="3"/>
      <c r="O62" s="14">
        <f>+'Ark1'!Z79</f>
        <v>151.39829652042357</v>
      </c>
      <c r="P62" s="14"/>
      <c r="Q62" s="14">
        <f>+'Ark1'!AA79</f>
        <v>29.485021019857449</v>
      </c>
      <c r="R62" s="52">
        <f>+'Ark1'!AB79</f>
        <v>4.2588071238439369</v>
      </c>
      <c r="S62" s="14">
        <f>+'Ark1'!AC79</f>
        <v>-42.437352982759698</v>
      </c>
      <c r="T62" s="14">
        <f t="shared" si="12"/>
        <v>8.8605898123324405</v>
      </c>
      <c r="U62" s="11">
        <f>+IF(G62=0,"",'Ark1'!V79)</f>
        <v>15.279878971255677</v>
      </c>
      <c r="V62" s="28"/>
      <c r="W62" s="37"/>
      <c r="X62" s="37"/>
      <c r="Y62"/>
      <c r="Z62" s="37"/>
      <c r="AA62" s="37"/>
      <c r="AB62" s="4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4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4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</row>
    <row r="63" spans="1:81" s="3" customFormat="1" ht="15.6">
      <c r="A63" s="28"/>
      <c r="B63" s="3">
        <f>+'Ark1'!D80</f>
        <v>2</v>
      </c>
      <c r="C63" s="3" t="str">
        <f t="shared" si="14"/>
        <v>Feb</v>
      </c>
      <c r="D63" s="3">
        <f>+'Ark1'!C80</f>
        <v>2020</v>
      </c>
      <c r="E63" s="3">
        <f>+'Ark1'!Q80</f>
        <v>314</v>
      </c>
      <c r="G63" s="221">
        <f>+'Ark1'!R80</f>
        <v>2243</v>
      </c>
      <c r="I63" s="3">
        <f>+'Ark1'!S80</f>
        <v>2243</v>
      </c>
      <c r="J63" s="52">
        <f>+'Ark1'!T80</f>
        <v>15.957598178713717</v>
      </c>
      <c r="K63" s="52">
        <f>+'Ark1'!U80</f>
        <v>15.913805358373011</v>
      </c>
      <c r="L63" s="95"/>
      <c r="M63" s="11">
        <f>+'Ark1'!W80</f>
        <v>59.53544360231831</v>
      </c>
      <c r="O63" s="14">
        <f>+'Ark1'!Z80</f>
        <v>151.44091841283989</v>
      </c>
      <c r="P63" s="14"/>
      <c r="Q63" s="14">
        <f>+'Ark1'!AA80</f>
        <v>30.520720918716354</v>
      </c>
      <c r="R63" s="52">
        <f>+'Ark1'!AB80</f>
        <v>4.2965181101139525</v>
      </c>
      <c r="S63" s="14">
        <f>+'Ark1'!AC80</f>
        <v>-38.190842404447139</v>
      </c>
      <c r="T63" s="14">
        <f t="shared" si="12"/>
        <v>7.1433121019108281</v>
      </c>
      <c r="U63" s="11">
        <f>+IF(G63=0,"",'Ark1'!V80)</f>
        <v>15.300044583147573</v>
      </c>
      <c r="V63" s="28"/>
      <c r="W63" s="36"/>
      <c r="X63" s="36"/>
      <c r="Y63"/>
      <c r="Z63" s="36"/>
      <c r="AA63" s="36"/>
      <c r="AB63" s="4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4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4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</row>
    <row r="64" spans="1:81" s="3" customFormat="1" ht="15.6">
      <c r="A64" s="28"/>
      <c r="B64" s="3">
        <f>+'Ark1'!D81</f>
        <v>3</v>
      </c>
      <c r="C64" s="3" t="str">
        <f t="shared" si="14"/>
        <v>Mar</v>
      </c>
      <c r="D64" s="3">
        <f>+'Ark1'!C81</f>
        <v>2020</v>
      </c>
      <c r="E64" s="3">
        <f>+'Ark1'!Q81</f>
        <v>347</v>
      </c>
      <c r="G64" s="221">
        <f>+'Ark1'!R81</f>
        <v>2635</v>
      </c>
      <c r="I64" s="3">
        <f>+'Ark1'!S81</f>
        <v>2635</v>
      </c>
      <c r="J64" s="52">
        <f>+'Ark1'!T81</f>
        <v>18.746442800227666</v>
      </c>
      <c r="K64" s="52">
        <f>+'Ark1'!U81</f>
        <v>18.820679584677244</v>
      </c>
      <c r="L64" s="95"/>
      <c r="M64" s="11">
        <f>+'Ark1'!W81</f>
        <v>59.066793168880487</v>
      </c>
      <c r="O64" s="14">
        <f>+'Ark1'!Z81</f>
        <v>152.45902846299839</v>
      </c>
      <c r="P64" s="14"/>
      <c r="Q64" s="14">
        <f>+'Ark1'!AA81</f>
        <v>31.607414016962796</v>
      </c>
      <c r="R64" s="52">
        <f>+'Ark1'!AB81</f>
        <v>4.9221739848472223</v>
      </c>
      <c r="S64" s="14">
        <f>+'Ark1'!AC81</f>
        <v>-44.825926976042098</v>
      </c>
      <c r="T64" s="14">
        <f t="shared" si="12"/>
        <v>7.5936599423631126</v>
      </c>
      <c r="U64" s="11">
        <f>+IF(G64=0,"",'Ark1'!V81)</f>
        <v>14.995066413662236</v>
      </c>
      <c r="V64" s="28"/>
      <c r="W64" s="36"/>
      <c r="X64" s="36"/>
      <c r="Y64"/>
      <c r="Z64" s="36"/>
      <c r="AA64" s="36"/>
      <c r="AB64" s="4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4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4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</row>
    <row r="65" spans="1:81" s="3" customFormat="1" ht="15.6">
      <c r="A65" s="28"/>
      <c r="B65" s="3">
        <f>+'Ark1'!D82</f>
        <v>4</v>
      </c>
      <c r="C65" s="3" t="str">
        <f t="shared" si="14"/>
        <v>Apr</v>
      </c>
      <c r="D65" s="3">
        <f>+'Ark1'!C82</f>
        <v>2020</v>
      </c>
      <c r="E65" s="3">
        <f>+'Ark1'!Q82</f>
        <v>327</v>
      </c>
      <c r="G65" s="221">
        <f>+'Ark1'!R82</f>
        <v>2607</v>
      </c>
      <c r="I65" s="3">
        <f>+'Ark1'!S82</f>
        <v>2607</v>
      </c>
      <c r="J65" s="52">
        <f>+'Ark1'!T82</f>
        <v>18.547239612976671</v>
      </c>
      <c r="K65" s="52">
        <f>+'Ark1'!U82</f>
        <v>18.57809806716698</v>
      </c>
      <c r="L65" s="95"/>
      <c r="M65" s="11">
        <f>+'Ark1'!W82</f>
        <v>59.100115074798609</v>
      </c>
      <c r="O65" s="14">
        <f>+'Ark1'!Z82</f>
        <v>152.11032220943619</v>
      </c>
      <c r="P65" s="14"/>
      <c r="Q65" s="14">
        <f>+'Ark1'!AA82</f>
        <v>30.83762595066105</v>
      </c>
      <c r="R65" s="52">
        <f>+'Ark1'!AB82</f>
        <v>4.7069417989973052</v>
      </c>
      <c r="S65" s="14">
        <f>+'Ark1'!AC82</f>
        <v>-47.774302235593119</v>
      </c>
      <c r="T65" s="14">
        <f t="shared" si="12"/>
        <v>7.9724770642201834</v>
      </c>
      <c r="U65" s="11">
        <f>+IF(G65=0,"",'Ark1'!V82)</f>
        <v>15.036823935558107</v>
      </c>
      <c r="V65" s="28"/>
      <c r="W65" s="36"/>
      <c r="X65" s="36"/>
      <c r="Y65"/>
      <c r="Z65" s="36"/>
      <c r="AA65" s="36"/>
      <c r="AB65" s="3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4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4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</row>
    <row r="66" spans="1:81" ht="15.6">
      <c r="A66" s="28"/>
      <c r="B66" s="3">
        <f>+'Ark1'!D83</f>
        <v>5</v>
      </c>
      <c r="C66" s="3" t="str">
        <f t="shared" si="14"/>
        <v>Mai</v>
      </c>
      <c r="D66" s="3">
        <f>+'Ark1'!C83</f>
        <v>2020</v>
      </c>
      <c r="E66" s="3">
        <f>+'Ark1'!Q83</f>
        <v>337</v>
      </c>
      <c r="F66" s="3"/>
      <c r="G66" s="221">
        <f>+'Ark1'!R83</f>
        <v>2129</v>
      </c>
      <c r="H66" s="3"/>
      <c r="I66" s="3">
        <f>+'Ark1'!S83</f>
        <v>2129</v>
      </c>
      <c r="J66" s="52">
        <f>+'Ark1'!T83</f>
        <v>15.146556630620379</v>
      </c>
      <c r="K66" s="52">
        <f>+'Ark1'!U83</f>
        <v>15.211773014052005</v>
      </c>
      <c r="L66" s="95"/>
      <c r="M66" s="11">
        <f>+'Ark1'!W83</f>
        <v>59.183184593705981</v>
      </c>
      <c r="N66" s="3"/>
      <c r="O66" s="14">
        <f>+'Ark1'!Z83</f>
        <v>152.51151714419919</v>
      </c>
      <c r="P66" s="14"/>
      <c r="Q66" s="14">
        <f>+'Ark1'!AA83</f>
        <v>30.625842960184809</v>
      </c>
      <c r="R66" s="52">
        <f>+'Ark1'!AB83</f>
        <v>4.7166075775008034</v>
      </c>
      <c r="S66" s="14">
        <f>+'Ark1'!AC83</f>
        <v>-46.73909413330145</v>
      </c>
      <c r="T66" s="14">
        <f t="shared" si="12"/>
        <v>6.3175074183976259</v>
      </c>
      <c r="U66" s="11">
        <f>+IF(G66=0,"",'Ark1'!V83)</f>
        <v>15.072334429309535</v>
      </c>
      <c r="V66" s="28"/>
      <c r="AK66"/>
      <c r="AL66"/>
      <c r="AN66"/>
      <c r="AO66"/>
      <c r="AQ66"/>
      <c r="AR66"/>
      <c r="AS66"/>
      <c r="AT66"/>
      <c r="AU66"/>
      <c r="AV66"/>
      <c r="AW66"/>
    </row>
    <row r="67" spans="1:81" ht="15.6">
      <c r="A67" s="28"/>
      <c r="B67" s="3">
        <f>+'Ark1'!D84</f>
        <v>6</v>
      </c>
      <c r="C67" s="3" t="str">
        <f t="shared" si="14"/>
        <v>Jun</v>
      </c>
      <c r="D67" s="3">
        <f>+'Ark1'!C84</f>
        <v>2020</v>
      </c>
      <c r="E67" s="3">
        <f>+'Ark1'!Q84</f>
        <v>193</v>
      </c>
      <c r="F67" s="3"/>
      <c r="G67" s="221">
        <f>+'Ark1'!R84</f>
        <v>1137</v>
      </c>
      <c r="H67" s="3"/>
      <c r="I67" s="3">
        <f>+'Ark1'!S84</f>
        <v>1137</v>
      </c>
      <c r="J67" s="52">
        <f>+'Ark1'!T84</f>
        <v>8.0890722822993766</v>
      </c>
      <c r="K67" s="52">
        <f>+'Ark1'!U84</f>
        <v>8.0336804394770756</v>
      </c>
      <c r="L67" s="95"/>
      <c r="M67" s="11">
        <f>+'Ark1'!W84</f>
        <v>59.554969217238352</v>
      </c>
      <c r="N67" s="3"/>
      <c r="O67" s="14">
        <f>+'Ark1'!Z84</f>
        <v>150.81778364116096</v>
      </c>
      <c r="P67" s="14"/>
      <c r="Q67" s="14">
        <f>+'Ark1'!AA84</f>
        <v>30.034963636505779</v>
      </c>
      <c r="R67" s="52">
        <f>+'Ark1'!AB84</f>
        <v>4.4166087771639297</v>
      </c>
      <c r="S67" s="14">
        <f>+'Ark1'!AC84</f>
        <v>-43.662861217316099</v>
      </c>
      <c r="T67" s="14">
        <f t="shared" si="12"/>
        <v>5.8911917098445592</v>
      </c>
      <c r="U67" s="11">
        <f>+IF(G67=0,"",'Ark1'!V84)</f>
        <v>15.269129287598943</v>
      </c>
      <c r="V67" s="28"/>
      <c r="AK67"/>
      <c r="AL67"/>
      <c r="AN67"/>
      <c r="AO67"/>
      <c r="AQ67"/>
      <c r="AR67"/>
      <c r="AS67"/>
      <c r="AT67"/>
      <c r="AU67"/>
      <c r="AV67"/>
      <c r="AW67"/>
    </row>
    <row r="68" spans="1:81" ht="15.6">
      <c r="A68" s="28"/>
      <c r="B68" s="3">
        <f>+'Ark1'!D85</f>
        <v>7</v>
      </c>
      <c r="C68" s="3" t="str">
        <f t="shared" si="14"/>
        <v>Jul</v>
      </c>
      <c r="D68" s="3">
        <f>+'Ark1'!C85</f>
        <v>2020</v>
      </c>
      <c r="E68" s="3">
        <f>+'Ark1'!Q85</f>
        <v>0</v>
      </c>
      <c r="F68" s="3"/>
      <c r="G68" s="221">
        <f>+'Ark1'!R85</f>
        <v>0</v>
      </c>
      <c r="H68" s="3"/>
      <c r="I68" s="3">
        <f>+'Ark1'!S85</f>
        <v>0</v>
      </c>
      <c r="J68" s="52">
        <f>+'Ark1'!T85</f>
        <v>0</v>
      </c>
      <c r="K68" s="52">
        <f>+'Ark1'!U85</f>
        <v>0</v>
      </c>
      <c r="L68" s="95"/>
      <c r="M68" s="11">
        <f>+'Ark1'!W85</f>
        <v>0</v>
      </c>
      <c r="N68" s="3"/>
      <c r="O68" s="14">
        <f>+'Ark1'!Z85</f>
        <v>0</v>
      </c>
      <c r="P68" s="14"/>
      <c r="Q68" s="14">
        <f>+'Ark1'!AA85</f>
        <v>0</v>
      </c>
      <c r="R68" s="52">
        <f>+'Ark1'!AB85</f>
        <v>0</v>
      </c>
      <c r="S68" s="14">
        <f>+'Ark1'!AC85</f>
        <v>0</v>
      </c>
      <c r="T68" s="14" t="str">
        <f t="shared" si="12"/>
        <v/>
      </c>
      <c r="U68" s="11" t="str">
        <f>+IF(G68=0,"",'Ark1'!V85)</f>
        <v/>
      </c>
      <c r="V68" s="28"/>
      <c r="AK68"/>
      <c r="AL68"/>
      <c r="AN68"/>
      <c r="AO68"/>
      <c r="AQ68"/>
      <c r="AR68"/>
      <c r="AS68"/>
      <c r="AT68"/>
      <c r="AU68"/>
      <c r="AV68"/>
      <c r="AW68"/>
    </row>
    <row r="69" spans="1:81" ht="15.6">
      <c r="A69" s="28"/>
      <c r="B69" s="3">
        <f>+'Ark1'!D86</f>
        <v>8</v>
      </c>
      <c r="C69" s="3" t="str">
        <f t="shared" si="14"/>
        <v>Aug</v>
      </c>
      <c r="D69" s="3">
        <f>+'Ark1'!C86</f>
        <v>2020</v>
      </c>
      <c r="E69" s="3">
        <f>+'Ark1'!Q86</f>
        <v>0</v>
      </c>
      <c r="F69" s="3"/>
      <c r="G69" s="221">
        <f>+'Ark1'!R86</f>
        <v>0</v>
      </c>
      <c r="H69" s="3"/>
      <c r="I69" s="3">
        <f>+'Ark1'!S86</f>
        <v>0</v>
      </c>
      <c r="J69" s="52">
        <f>+'Ark1'!T86</f>
        <v>0</v>
      </c>
      <c r="K69" s="52">
        <f>+'Ark1'!U86</f>
        <v>0</v>
      </c>
      <c r="L69" s="95"/>
      <c r="M69" s="11">
        <f>+'Ark1'!W86</f>
        <v>0</v>
      </c>
      <c r="N69" s="3"/>
      <c r="O69" s="14">
        <f>+'Ark1'!Z86</f>
        <v>0</v>
      </c>
      <c r="P69" s="14"/>
      <c r="Q69" s="14">
        <f>+'Ark1'!AA86</f>
        <v>0</v>
      </c>
      <c r="R69" s="52">
        <f>+'Ark1'!AB86</f>
        <v>0</v>
      </c>
      <c r="S69" s="14">
        <f>+'Ark1'!AC86</f>
        <v>0</v>
      </c>
      <c r="T69" s="14" t="str">
        <f t="shared" si="12"/>
        <v/>
      </c>
      <c r="U69" s="11" t="str">
        <f>+IF(G69=0,"",'Ark1'!V86)</f>
        <v/>
      </c>
      <c r="V69" s="28"/>
      <c r="AK69"/>
      <c r="AL69"/>
      <c r="AN69"/>
      <c r="AO69"/>
      <c r="AQ69"/>
      <c r="AR69"/>
      <c r="AS69"/>
      <c r="AT69"/>
      <c r="AU69"/>
      <c r="AV69"/>
      <c r="AW69"/>
    </row>
    <row r="70" spans="1:81" ht="15.6">
      <c r="A70" s="28"/>
      <c r="B70" s="3">
        <f>+'Ark1'!D87</f>
        <v>9</v>
      </c>
      <c r="C70" s="3" t="str">
        <f t="shared" si="14"/>
        <v>Sep</v>
      </c>
      <c r="D70" s="3">
        <f>+'Ark1'!C87</f>
        <v>2020</v>
      </c>
      <c r="E70" s="3">
        <f>+'Ark1'!Q87</f>
        <v>0</v>
      </c>
      <c r="F70" s="3"/>
      <c r="G70" s="221">
        <f>+'Ark1'!R87</f>
        <v>0</v>
      </c>
      <c r="H70" s="3"/>
      <c r="I70" s="3">
        <f>+'Ark1'!S87</f>
        <v>0</v>
      </c>
      <c r="J70" s="52">
        <f>+'Ark1'!T87</f>
        <v>0</v>
      </c>
      <c r="K70" s="52">
        <f>+'Ark1'!U87</f>
        <v>0</v>
      </c>
      <c r="L70" s="95"/>
      <c r="M70" s="11">
        <f>+'Ark1'!W87</f>
        <v>0</v>
      </c>
      <c r="N70" s="3"/>
      <c r="O70" s="14">
        <f>+'Ark1'!Z87</f>
        <v>0</v>
      </c>
      <c r="P70" s="14"/>
      <c r="Q70" s="14">
        <f>+'Ark1'!AA87</f>
        <v>0</v>
      </c>
      <c r="R70" s="52">
        <f>+'Ark1'!AB87</f>
        <v>0</v>
      </c>
      <c r="S70" s="14">
        <f>+'Ark1'!AC87</f>
        <v>0</v>
      </c>
      <c r="T70" s="14" t="str">
        <f t="shared" si="12"/>
        <v/>
      </c>
      <c r="U70" s="11" t="str">
        <f>+IF(G70=0,"",'Ark1'!V87)</f>
        <v/>
      </c>
      <c r="V70" s="28"/>
      <c r="AK70"/>
      <c r="AL70"/>
      <c r="AN70"/>
      <c r="AO70"/>
      <c r="AQ70"/>
      <c r="AR70"/>
      <c r="AS70"/>
      <c r="AT70"/>
      <c r="AU70"/>
      <c r="AV70"/>
      <c r="AW70"/>
    </row>
    <row r="71" spans="1:81" ht="15.6">
      <c r="A71" s="28"/>
      <c r="B71" s="3">
        <f>+'Ark1'!D88</f>
        <v>10</v>
      </c>
      <c r="C71" s="3" t="str">
        <f t="shared" si="14"/>
        <v>Okt</v>
      </c>
      <c r="D71" s="3">
        <f>+'Ark1'!C88</f>
        <v>2020</v>
      </c>
      <c r="E71" s="3">
        <f>+'Ark1'!Q88</f>
        <v>0</v>
      </c>
      <c r="F71" s="3"/>
      <c r="G71" s="221">
        <f>+'Ark1'!R88</f>
        <v>0</v>
      </c>
      <c r="H71" s="3"/>
      <c r="I71" s="3">
        <f>+'Ark1'!S88</f>
        <v>0</v>
      </c>
      <c r="J71" s="52">
        <f>+'Ark1'!T88</f>
        <v>0</v>
      </c>
      <c r="K71" s="52">
        <f>+'Ark1'!U88</f>
        <v>0</v>
      </c>
      <c r="L71" s="95"/>
      <c r="M71" s="11">
        <f>+'Ark1'!W88</f>
        <v>0</v>
      </c>
      <c r="N71" s="3"/>
      <c r="O71" s="14">
        <f>+'Ark1'!Z88</f>
        <v>0</v>
      </c>
      <c r="P71" s="14"/>
      <c r="Q71" s="14">
        <f>+'Ark1'!AA88</f>
        <v>0</v>
      </c>
      <c r="R71" s="52">
        <f>+'Ark1'!AB88</f>
        <v>0</v>
      </c>
      <c r="S71" s="14">
        <f>+'Ark1'!AC88</f>
        <v>0</v>
      </c>
      <c r="T71" s="14" t="str">
        <f t="shared" si="12"/>
        <v/>
      </c>
      <c r="U71" s="11" t="str">
        <f>+IF(G71=0,"",'Ark1'!V88)</f>
        <v/>
      </c>
      <c r="V71" s="28"/>
      <c r="AK71"/>
      <c r="AL71"/>
      <c r="AN71"/>
      <c r="AO71"/>
      <c r="AQ71"/>
      <c r="AR71"/>
      <c r="AS71"/>
      <c r="AT71"/>
      <c r="AU71"/>
      <c r="AV71"/>
      <c r="AW71"/>
    </row>
    <row r="72" spans="1:81" ht="15.6">
      <c r="A72" s="28"/>
      <c r="B72" s="3">
        <f>+'Ark1'!D89</f>
        <v>11</v>
      </c>
      <c r="C72" s="3" t="str">
        <f t="shared" si="14"/>
        <v>Nov</v>
      </c>
      <c r="D72" s="3">
        <f>+'Ark1'!C89</f>
        <v>2020</v>
      </c>
      <c r="E72" s="3">
        <f>+'Ark1'!Q89</f>
        <v>0</v>
      </c>
      <c r="F72" s="3"/>
      <c r="G72" s="221">
        <f>+'Ark1'!R89</f>
        <v>0</v>
      </c>
      <c r="H72" s="3"/>
      <c r="I72" s="3">
        <f>+'Ark1'!S89</f>
        <v>0</v>
      </c>
      <c r="J72" s="52">
        <f>+'Ark1'!T89</f>
        <v>0</v>
      </c>
      <c r="K72" s="52">
        <f>+'Ark1'!U89</f>
        <v>0</v>
      </c>
      <c r="L72" s="95"/>
      <c r="M72" s="11">
        <f>+'Ark1'!W89</f>
        <v>0</v>
      </c>
      <c r="N72" s="3"/>
      <c r="O72" s="14">
        <f>+'Ark1'!Z89</f>
        <v>0</v>
      </c>
      <c r="P72" s="14"/>
      <c r="Q72" s="14">
        <f>+'Ark1'!AA89</f>
        <v>0</v>
      </c>
      <c r="R72" s="52">
        <f>+'Ark1'!AB89</f>
        <v>0</v>
      </c>
      <c r="S72" s="14">
        <f>+'Ark1'!AC89</f>
        <v>0</v>
      </c>
      <c r="T72" s="14" t="str">
        <f t="shared" si="12"/>
        <v/>
      </c>
      <c r="U72" s="11" t="str">
        <f>+IF(G72=0,"",'Ark1'!V89)</f>
        <v/>
      </c>
      <c r="V72" s="28"/>
      <c r="AK72"/>
      <c r="AL72"/>
      <c r="AN72"/>
      <c r="AO72"/>
      <c r="AQ72"/>
      <c r="AR72"/>
      <c r="AS72"/>
      <c r="AT72"/>
      <c r="AU72"/>
      <c r="AV72"/>
      <c r="AW72"/>
    </row>
    <row r="73" spans="1:81" ht="15.6">
      <c r="A73" s="28"/>
      <c r="B73" s="3">
        <f>+'Ark1'!D90</f>
        <v>12</v>
      </c>
      <c r="C73" s="3" t="str">
        <f t="shared" si="14"/>
        <v>Des</v>
      </c>
      <c r="D73" s="3">
        <f>+'Ark1'!C90</f>
        <v>2020</v>
      </c>
      <c r="E73" s="3">
        <f>+'Ark1'!Q90</f>
        <v>0</v>
      </c>
      <c r="F73" s="3"/>
      <c r="G73" s="221">
        <f>+'Ark1'!R90</f>
        <v>0</v>
      </c>
      <c r="H73" s="3"/>
      <c r="I73" s="3">
        <f>+'Ark1'!S90</f>
        <v>0</v>
      </c>
      <c r="J73" s="52">
        <f>+'Ark1'!T90</f>
        <v>0</v>
      </c>
      <c r="K73" s="52">
        <f>+'Ark1'!U90</f>
        <v>0</v>
      </c>
      <c r="L73" s="95"/>
      <c r="M73" s="11">
        <f>+'Ark1'!W90</f>
        <v>0</v>
      </c>
      <c r="N73" s="3"/>
      <c r="O73" s="14">
        <f>+'Ark1'!Z90</f>
        <v>0</v>
      </c>
      <c r="P73" s="14"/>
      <c r="Q73" s="14">
        <f>+'Ark1'!AA90</f>
        <v>0</v>
      </c>
      <c r="R73" s="52">
        <f>+'Ark1'!AB90</f>
        <v>0</v>
      </c>
      <c r="S73" s="14">
        <f>+'Ark1'!AC90</f>
        <v>0</v>
      </c>
      <c r="T73" s="14" t="str">
        <f t="shared" si="12"/>
        <v/>
      </c>
      <c r="U73" s="11" t="str">
        <f>+IF(G73=0,"",'Ark1'!V90)</f>
        <v/>
      </c>
      <c r="V73" s="28"/>
      <c r="AK73"/>
      <c r="AL73"/>
      <c r="AN73"/>
      <c r="AO73"/>
      <c r="AQ73"/>
      <c r="AR73"/>
      <c r="AS73"/>
      <c r="AT73"/>
      <c r="AU73"/>
      <c r="AV73"/>
      <c r="AW73"/>
    </row>
    <row r="74" spans="1:81">
      <c r="A74" s="28"/>
      <c r="B74" s="28"/>
      <c r="C74" s="28"/>
      <c r="D74" s="28"/>
      <c r="E74" s="28"/>
      <c r="F74" s="28"/>
      <c r="G74" s="216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AK74"/>
      <c r="AL74"/>
      <c r="AN74"/>
      <c r="AO74"/>
      <c r="AQ74"/>
      <c r="AR74"/>
      <c r="AS74"/>
      <c r="AT74"/>
      <c r="AU74"/>
      <c r="AV74"/>
      <c r="AW74"/>
    </row>
    <row r="75" spans="1:81" ht="15.6">
      <c r="A75" s="28"/>
      <c r="B75" s="3">
        <f>+'Ark1'!D91</f>
        <v>1</v>
      </c>
      <c r="C75" s="3" t="str">
        <f>+C62</f>
        <v>Jan</v>
      </c>
      <c r="D75" s="3">
        <f>+'Ark1'!C91</f>
        <v>2019</v>
      </c>
      <c r="E75" s="3">
        <f>+'Ark1'!Q91</f>
        <v>384</v>
      </c>
      <c r="F75" s="3"/>
      <c r="G75" s="221">
        <f>+'Ark1'!R91</f>
        <v>2960</v>
      </c>
      <c r="H75" s="3"/>
      <c r="I75" s="3">
        <f>+'Ark1'!S91</f>
        <v>2960</v>
      </c>
      <c r="J75" s="52">
        <f>+'Ark1'!T91</f>
        <v>20.524199140202473</v>
      </c>
      <c r="K75" s="52">
        <f>+'Ark1'!U91</f>
        <v>20.785784852536818</v>
      </c>
      <c r="L75" s="95"/>
      <c r="M75" s="11">
        <f>+'Ark1'!W91</f>
        <v>59.06520270270272</v>
      </c>
      <c r="N75" s="3"/>
      <c r="O75" s="14">
        <f>+'Ark1'!Z91</f>
        <v>154.02989864864853</v>
      </c>
      <c r="P75" s="14"/>
      <c r="Q75" s="14">
        <f>+'Ark1'!AA91</f>
        <v>30.515205248221815</v>
      </c>
      <c r="R75" s="52">
        <f>+'Ark1'!AB91</f>
        <v>4.6152807254951487</v>
      </c>
      <c r="S75" s="14">
        <f>+'Ark1'!AC91</f>
        <v>-47.750751010825901</v>
      </c>
      <c r="T75" s="14">
        <f t="shared" si="12"/>
        <v>7.708333333333333</v>
      </c>
      <c r="U75" s="11">
        <f>+IF(G75=0,"",'Ark1'!V91)</f>
        <v>15.045945945945949</v>
      </c>
      <c r="V75" s="28"/>
      <c r="AK75"/>
      <c r="AL75"/>
      <c r="AN75"/>
      <c r="AO75"/>
      <c r="AQ75"/>
      <c r="AR75"/>
      <c r="AS75"/>
      <c r="AT75"/>
      <c r="AU75"/>
      <c r="AV75"/>
      <c r="AW75"/>
    </row>
    <row r="76" spans="1:81" ht="15.6">
      <c r="A76" s="28"/>
      <c r="B76" s="3">
        <f>+'Ark1'!D92</f>
        <v>2</v>
      </c>
      <c r="C76" s="3" t="str">
        <f t="shared" ref="C76:C86" si="15">+C63</f>
        <v>Feb</v>
      </c>
      <c r="D76" s="3">
        <f>+'Ark1'!C92</f>
        <v>2019</v>
      </c>
      <c r="E76" s="3">
        <f>+'Ark1'!Q92</f>
        <v>358</v>
      </c>
      <c r="F76" s="3"/>
      <c r="G76" s="221">
        <f>+'Ark1'!R92</f>
        <v>2684</v>
      </c>
      <c r="H76" s="3"/>
      <c r="I76" s="3">
        <f>+'Ark1'!S92</f>
        <v>2684</v>
      </c>
      <c r="J76" s="52">
        <f>+'Ark1'!T92</f>
        <v>18.610456247399807</v>
      </c>
      <c r="K76" s="52">
        <f>+'Ark1'!U92</f>
        <v>18.580755636178903</v>
      </c>
      <c r="L76" s="95"/>
      <c r="M76" s="11">
        <f>+'Ark1'!W92</f>
        <v>59.101341281669136</v>
      </c>
      <c r="N76" s="3"/>
      <c r="O76" s="14">
        <f>+'Ark1'!Z92</f>
        <v>151.84873323397872</v>
      </c>
      <c r="P76" s="14"/>
      <c r="Q76" s="14">
        <f>+'Ark1'!AA92</f>
        <v>29.304593959965633</v>
      </c>
      <c r="R76" s="52">
        <f>+'Ark1'!AB92</f>
        <v>4.3846549913549566</v>
      </c>
      <c r="S76" s="14">
        <f>+'Ark1'!AC92</f>
        <v>-40.352052338232511</v>
      </c>
      <c r="T76" s="14">
        <f t="shared" si="12"/>
        <v>7.4972067039106145</v>
      </c>
      <c r="U76" s="11">
        <f>+IF(G76=0,"",'Ark1'!V92)</f>
        <v>15.05402384500745</v>
      </c>
      <c r="V76" s="28"/>
      <c r="AK76"/>
      <c r="AL76"/>
      <c r="AN76"/>
      <c r="AO76"/>
      <c r="AQ76"/>
      <c r="AR76"/>
      <c r="AS76"/>
      <c r="AT76"/>
      <c r="AU76"/>
      <c r="AV76"/>
      <c r="AW76"/>
    </row>
    <row r="77" spans="1:81" ht="15.6">
      <c r="A77" s="28"/>
      <c r="B77" s="3">
        <f>+'Ark1'!D93</f>
        <v>3</v>
      </c>
      <c r="C77" s="3" t="str">
        <f t="shared" si="15"/>
        <v>Mar</v>
      </c>
      <c r="D77" s="3">
        <f>+'Ark1'!C93</f>
        <v>2019</v>
      </c>
      <c r="E77" s="3">
        <f>+'Ark1'!Q93</f>
        <v>360</v>
      </c>
      <c r="F77" s="3"/>
      <c r="G77" s="221">
        <f>+'Ark1'!R93</f>
        <v>2460</v>
      </c>
      <c r="H77" s="3"/>
      <c r="I77" s="3">
        <f>+'Ark1'!S93</f>
        <v>2460</v>
      </c>
      <c r="J77" s="52">
        <f>+'Ark1'!T93</f>
        <v>17.057273609762859</v>
      </c>
      <c r="K77" s="52">
        <f>+'Ark1'!U93</f>
        <v>16.956037097502918</v>
      </c>
      <c r="L77" s="95"/>
      <c r="M77" s="11">
        <f>+'Ark1'!W93</f>
        <v>59.514634146341457</v>
      </c>
      <c r="N77" s="3"/>
      <c r="O77" s="14">
        <f>+'Ark1'!Z93</f>
        <v>151.18878048780505</v>
      </c>
      <c r="P77" s="14"/>
      <c r="Q77" s="14">
        <f>+'Ark1'!AA93</f>
        <v>29.900766300247049</v>
      </c>
      <c r="R77" s="52">
        <f>+'Ark1'!AB93</f>
        <v>4.4887607235884799</v>
      </c>
      <c r="S77" s="14">
        <f>+'Ark1'!AC93</f>
        <v>-44.649867396565746</v>
      </c>
      <c r="T77" s="14">
        <f t="shared" si="12"/>
        <v>6.833333333333333</v>
      </c>
      <c r="U77" s="11">
        <f>+IF(G77=0,"",'Ark1'!V93)</f>
        <v>15.210975609756099</v>
      </c>
      <c r="V77" s="28"/>
      <c r="AK77"/>
      <c r="AL77"/>
      <c r="AN77"/>
      <c r="AO77"/>
      <c r="AQ77"/>
      <c r="AR77"/>
      <c r="AS77"/>
      <c r="AT77"/>
      <c r="AU77"/>
      <c r="AV77"/>
      <c r="AW77"/>
    </row>
    <row r="78" spans="1:81" ht="15.6">
      <c r="A78" s="28"/>
      <c r="B78" s="3">
        <f>+'Ark1'!D94</f>
        <v>4</v>
      </c>
      <c r="C78" s="3" t="str">
        <f t="shared" si="15"/>
        <v>Apr</v>
      </c>
      <c r="D78" s="3">
        <f>+'Ark1'!C94</f>
        <v>2019</v>
      </c>
      <c r="E78" s="3">
        <f>+'Ark1'!Q94</f>
        <v>335</v>
      </c>
      <c r="F78" s="3"/>
      <c r="G78" s="221">
        <f>+'Ark1'!R94</f>
        <v>2539</v>
      </c>
      <c r="H78" s="3"/>
      <c r="I78" s="3">
        <f>+'Ark1'!S94</f>
        <v>2539</v>
      </c>
      <c r="J78" s="52">
        <f>+'Ark1'!T94</f>
        <v>17.605047843572319</v>
      </c>
      <c r="K78" s="52">
        <f>+'Ark1'!U94</f>
        <v>17.553995668037285</v>
      </c>
      <c r="L78" s="95"/>
      <c r="M78" s="11">
        <f>+'Ark1'!W94</f>
        <v>59.202048050413552</v>
      </c>
      <c r="N78" s="3"/>
      <c r="O78" s="14">
        <f>+'Ark1'!Z94</f>
        <v>151.6504135486415</v>
      </c>
      <c r="P78" s="14"/>
      <c r="Q78" s="14">
        <f>+'Ark1'!AA94</f>
        <v>31.357570286669208</v>
      </c>
      <c r="R78" s="52">
        <f>+'Ark1'!AB94</f>
        <v>4.8612634545974736</v>
      </c>
      <c r="S78" s="14">
        <f>+'Ark1'!AC94</f>
        <v>-46.602656445074494</v>
      </c>
      <c r="T78" s="14">
        <f t="shared" si="12"/>
        <v>7.5791044776119403</v>
      </c>
      <c r="U78" s="11">
        <f>+IF(G78=0,"",'Ark1'!V94)</f>
        <v>15.074044899566752</v>
      </c>
      <c r="V78" s="28"/>
      <c r="AK78"/>
      <c r="AL78"/>
      <c r="AN78"/>
      <c r="AO78"/>
      <c r="AQ78"/>
      <c r="AR78"/>
      <c r="AS78"/>
      <c r="AT78"/>
      <c r="AU78"/>
      <c r="AV78"/>
      <c r="AW78"/>
    </row>
    <row r="79" spans="1:81" ht="15.6">
      <c r="A79" s="28"/>
      <c r="B79" s="3">
        <f>+'Ark1'!D95</f>
        <v>5</v>
      </c>
      <c r="C79" s="3" t="str">
        <f t="shared" si="15"/>
        <v>Mai</v>
      </c>
      <c r="D79" s="3">
        <f>+'Ark1'!C95</f>
        <v>2019</v>
      </c>
      <c r="E79" s="3">
        <f>+'Ark1'!Q95</f>
        <v>362</v>
      </c>
      <c r="F79" s="3"/>
      <c r="G79" s="221">
        <f>+'Ark1'!R95</f>
        <v>2629</v>
      </c>
      <c r="H79" s="3"/>
      <c r="I79" s="3">
        <f>+'Ark1'!S95</f>
        <v>2629</v>
      </c>
      <c r="J79" s="52">
        <f>+'Ark1'!T95</f>
        <v>18.229094439051448</v>
      </c>
      <c r="K79" s="52">
        <f>+'Ark1'!U95</f>
        <v>18.340482606727356</v>
      </c>
      <c r="L79" s="95"/>
      <c r="M79" s="11">
        <f>+'Ark1'!W95</f>
        <v>59.239634842145293</v>
      </c>
      <c r="N79" s="3"/>
      <c r="O79" s="14">
        <f>+'Ark1'!Z95</f>
        <v>153.02080639026246</v>
      </c>
      <c r="P79" s="14"/>
      <c r="Q79" s="14">
        <f>+'Ark1'!AA95</f>
        <v>31.317260165713385</v>
      </c>
      <c r="R79" s="52">
        <f>+'Ark1'!AB95</f>
        <v>4.7383028504323059</v>
      </c>
      <c r="S79" s="14">
        <f>+'Ark1'!AC95</f>
        <v>-47.534132580385439</v>
      </c>
      <c r="T79" s="14">
        <f t="shared" si="12"/>
        <v>7.2624309392265189</v>
      </c>
      <c r="U79" s="11">
        <f>+IF(G79=0,"",'Ark1'!V95)</f>
        <v>15.066945606694556</v>
      </c>
      <c r="V79" s="28"/>
      <c r="AK79"/>
      <c r="AL79"/>
      <c r="AN79"/>
      <c r="AO79"/>
      <c r="AQ79"/>
      <c r="AR79"/>
      <c r="AS79"/>
      <c r="AT79"/>
      <c r="AU79"/>
      <c r="AV79"/>
      <c r="AW79"/>
    </row>
    <row r="80" spans="1:81" ht="15.6">
      <c r="A80" s="28"/>
      <c r="B80" s="3">
        <f>+'Ark1'!D96</f>
        <v>6</v>
      </c>
      <c r="C80" s="3" t="str">
        <f t="shared" si="15"/>
        <v>Jun</v>
      </c>
      <c r="D80" s="3">
        <f>+'Ark1'!C96</f>
        <v>2019</v>
      </c>
      <c r="E80" s="3">
        <f>+'Ark1'!Q96</f>
        <v>224</v>
      </c>
      <c r="F80" s="3"/>
      <c r="G80" s="221">
        <f>+'Ark1'!R96</f>
        <v>1150</v>
      </c>
      <c r="H80" s="3"/>
      <c r="I80" s="3">
        <f>+'Ark1'!S96</f>
        <v>1116</v>
      </c>
      <c r="J80" s="52">
        <f>+'Ark1'!T96</f>
        <v>7.9739287200110942</v>
      </c>
      <c r="K80" s="52">
        <f>+'Ark1'!U96</f>
        <v>7.7829441390167107</v>
      </c>
      <c r="L80" s="95"/>
      <c r="M80" s="11">
        <f>+'Ark1'!W96</f>
        <v>59.108422939068078</v>
      </c>
      <c r="N80" s="3"/>
      <c r="O80" s="14">
        <f>+'Ark1'!Z96</f>
        <v>152.97132616487463</v>
      </c>
      <c r="P80" s="14"/>
      <c r="Q80" s="14">
        <f>+'Ark1'!AA96</f>
        <v>31.15194344946369</v>
      </c>
      <c r="R80" s="52">
        <f>+'Ark1'!AB96</f>
        <v>5.0697536599303241</v>
      </c>
      <c r="S80" s="14">
        <f>+'Ark1'!AC96</f>
        <v>-45.467560563679491</v>
      </c>
      <c r="T80" s="14">
        <f t="shared" si="12"/>
        <v>5.1339285714285712</v>
      </c>
      <c r="U80" s="11">
        <f>+IF(G80=0,"",'Ark1'!V96)</f>
        <v>14.970434782608699</v>
      </c>
      <c r="V80" s="28"/>
      <c r="AK80"/>
      <c r="AL80"/>
      <c r="AN80"/>
      <c r="AO80"/>
      <c r="AQ80"/>
      <c r="AR80"/>
      <c r="AS80"/>
      <c r="AT80"/>
      <c r="AU80"/>
      <c r="AV80"/>
      <c r="AW80"/>
    </row>
    <row r="81" spans="1:49" ht="15.6">
      <c r="A81" s="28"/>
      <c r="B81" s="3">
        <f>+'Ark1'!D97</f>
        <v>7</v>
      </c>
      <c r="C81" s="3" t="str">
        <f t="shared" si="15"/>
        <v>Jul</v>
      </c>
      <c r="D81" s="3">
        <f>+'Ark1'!C97</f>
        <v>2019</v>
      </c>
      <c r="E81" s="3">
        <f>+'Ark1'!Q97</f>
        <v>0</v>
      </c>
      <c r="F81" s="3"/>
      <c r="G81" s="221">
        <f>+'Ark1'!R97</f>
        <v>0</v>
      </c>
      <c r="H81" s="3"/>
      <c r="I81" s="3">
        <f>+'Ark1'!S97</f>
        <v>0</v>
      </c>
      <c r="J81" s="52">
        <f>+'Ark1'!T97</f>
        <v>0</v>
      </c>
      <c r="K81" s="52">
        <f>+'Ark1'!U97</f>
        <v>0</v>
      </c>
      <c r="L81" s="95"/>
      <c r="M81" s="11">
        <f>+'Ark1'!W97</f>
        <v>0</v>
      </c>
      <c r="N81" s="3"/>
      <c r="O81" s="14">
        <f>+'Ark1'!Z97</f>
        <v>0</v>
      </c>
      <c r="P81" s="14"/>
      <c r="Q81" s="14">
        <f>+'Ark1'!AA97</f>
        <v>0</v>
      </c>
      <c r="R81" s="52">
        <f>+'Ark1'!AB97</f>
        <v>0</v>
      </c>
      <c r="S81" s="14">
        <f>+'Ark1'!AC97</f>
        <v>0</v>
      </c>
      <c r="T81" s="14" t="str">
        <f t="shared" ref="T81:T149" si="16">+IF(G81=0,"",G81/E81)</f>
        <v/>
      </c>
      <c r="U81" s="11" t="str">
        <f>+IF(G81=0,"",'Ark1'!V97)</f>
        <v/>
      </c>
      <c r="V81" s="28"/>
      <c r="AK81"/>
      <c r="AL81"/>
      <c r="AN81"/>
      <c r="AO81"/>
      <c r="AQ81"/>
      <c r="AR81"/>
      <c r="AS81"/>
      <c r="AT81"/>
      <c r="AU81"/>
      <c r="AV81"/>
      <c r="AW81"/>
    </row>
    <row r="82" spans="1:49" ht="15.6">
      <c r="A82" s="28"/>
      <c r="B82" s="3">
        <f>+'Ark1'!D98</f>
        <v>8</v>
      </c>
      <c r="C82" s="3" t="str">
        <f t="shared" si="15"/>
        <v>Aug</v>
      </c>
      <c r="D82" s="3">
        <f>+'Ark1'!C98</f>
        <v>2019</v>
      </c>
      <c r="E82" s="3">
        <f>+'Ark1'!Q98</f>
        <v>0</v>
      </c>
      <c r="F82" s="3"/>
      <c r="G82" s="221">
        <f>+'Ark1'!R98</f>
        <v>0</v>
      </c>
      <c r="H82" s="3"/>
      <c r="I82" s="3">
        <f>+'Ark1'!S98</f>
        <v>0</v>
      </c>
      <c r="J82" s="52">
        <f>+'Ark1'!T98</f>
        <v>0</v>
      </c>
      <c r="K82" s="52">
        <f>+'Ark1'!U98</f>
        <v>0</v>
      </c>
      <c r="L82" s="95"/>
      <c r="M82" s="11">
        <f>+'Ark1'!W98</f>
        <v>0</v>
      </c>
      <c r="N82" s="3"/>
      <c r="O82" s="14">
        <f>+'Ark1'!Z98</f>
        <v>0</v>
      </c>
      <c r="P82" s="14"/>
      <c r="Q82" s="14">
        <f>+'Ark1'!AA98</f>
        <v>0</v>
      </c>
      <c r="R82" s="52">
        <f>+'Ark1'!AB98</f>
        <v>0</v>
      </c>
      <c r="S82" s="14">
        <f>+'Ark1'!AC98</f>
        <v>0</v>
      </c>
      <c r="T82" s="14" t="str">
        <f t="shared" si="16"/>
        <v/>
      </c>
      <c r="U82" s="11" t="str">
        <f>+IF(G82=0,"",'Ark1'!V98)</f>
        <v/>
      </c>
      <c r="V82" s="28"/>
      <c r="AK82"/>
      <c r="AL82"/>
      <c r="AN82"/>
      <c r="AO82"/>
      <c r="AQ82"/>
      <c r="AR82"/>
      <c r="AS82"/>
      <c r="AT82"/>
      <c r="AU82"/>
      <c r="AV82"/>
      <c r="AW82"/>
    </row>
    <row r="83" spans="1:49" ht="15.6">
      <c r="A83" s="28"/>
      <c r="B83" s="3">
        <f>+'Ark1'!D99</f>
        <v>9</v>
      </c>
      <c r="C83" s="3" t="str">
        <f t="shared" si="15"/>
        <v>Sep</v>
      </c>
      <c r="D83" s="3">
        <f>+'Ark1'!C99</f>
        <v>2019</v>
      </c>
      <c r="E83" s="3">
        <f>+'Ark1'!Q99</f>
        <v>0</v>
      </c>
      <c r="F83" s="3"/>
      <c r="G83" s="221">
        <f>+'Ark1'!R99</f>
        <v>0</v>
      </c>
      <c r="H83" s="3"/>
      <c r="I83" s="3">
        <f>+'Ark1'!S99</f>
        <v>0</v>
      </c>
      <c r="J83" s="52">
        <f>+'Ark1'!T99</f>
        <v>0</v>
      </c>
      <c r="K83" s="52">
        <f>+'Ark1'!U99</f>
        <v>0</v>
      </c>
      <c r="L83" s="95"/>
      <c r="M83" s="11">
        <f>+'Ark1'!W99</f>
        <v>0</v>
      </c>
      <c r="N83" s="3"/>
      <c r="O83" s="14">
        <f>+'Ark1'!Z99</f>
        <v>0</v>
      </c>
      <c r="P83" s="14"/>
      <c r="Q83" s="14">
        <f>+'Ark1'!AA99</f>
        <v>0</v>
      </c>
      <c r="R83" s="52">
        <f>+'Ark1'!AB99</f>
        <v>0</v>
      </c>
      <c r="S83" s="14">
        <f>+'Ark1'!AC99</f>
        <v>0</v>
      </c>
      <c r="T83" s="14" t="str">
        <f t="shared" si="16"/>
        <v/>
      </c>
      <c r="U83" s="11" t="str">
        <f>+IF(G83=0,"",'Ark1'!V99)</f>
        <v/>
      </c>
      <c r="V83" s="28"/>
      <c r="AK83"/>
      <c r="AL83"/>
      <c r="AN83"/>
      <c r="AO83"/>
      <c r="AQ83"/>
      <c r="AR83"/>
      <c r="AS83"/>
      <c r="AT83"/>
      <c r="AU83"/>
      <c r="AV83"/>
      <c r="AW83"/>
    </row>
    <row r="84" spans="1:49" ht="15.6">
      <c r="A84" s="28"/>
      <c r="B84" s="3">
        <f>+'Ark1'!D100</f>
        <v>10</v>
      </c>
      <c r="C84" s="3" t="str">
        <f t="shared" si="15"/>
        <v>Okt</v>
      </c>
      <c r="D84" s="3">
        <f>+'Ark1'!C100</f>
        <v>2019</v>
      </c>
      <c r="E84" s="3">
        <f>+'Ark1'!Q100</f>
        <v>0</v>
      </c>
      <c r="F84" s="3"/>
      <c r="G84" s="221">
        <f>+'Ark1'!R100</f>
        <v>0</v>
      </c>
      <c r="H84" s="3"/>
      <c r="I84" s="3">
        <f>+'Ark1'!S100</f>
        <v>0</v>
      </c>
      <c r="J84" s="52">
        <f>+'Ark1'!T100</f>
        <v>0</v>
      </c>
      <c r="K84" s="52">
        <f>+'Ark1'!U100</f>
        <v>0</v>
      </c>
      <c r="L84" s="95"/>
      <c r="M84" s="11">
        <f>+'Ark1'!W100</f>
        <v>0</v>
      </c>
      <c r="N84" s="3"/>
      <c r="O84" s="14">
        <f>+'Ark1'!Z100</f>
        <v>0</v>
      </c>
      <c r="P84" s="14"/>
      <c r="Q84" s="14">
        <f>+'Ark1'!AA100</f>
        <v>0</v>
      </c>
      <c r="R84" s="52">
        <f>+'Ark1'!AB100</f>
        <v>0</v>
      </c>
      <c r="S84" s="14">
        <f>+'Ark1'!AC100</f>
        <v>0</v>
      </c>
      <c r="T84" s="14" t="str">
        <f t="shared" si="16"/>
        <v/>
      </c>
      <c r="U84" s="11" t="str">
        <f>+IF(G84=0,"",'Ark1'!V100)</f>
        <v/>
      </c>
      <c r="V84" s="28"/>
      <c r="AK84"/>
      <c r="AL84"/>
      <c r="AN84"/>
      <c r="AO84"/>
      <c r="AQ84"/>
      <c r="AR84"/>
      <c r="AS84"/>
      <c r="AT84"/>
      <c r="AU84"/>
      <c r="AV84"/>
      <c r="AW84"/>
    </row>
    <row r="85" spans="1:49" ht="15.6">
      <c r="A85" s="28"/>
      <c r="B85" s="3">
        <f>+'Ark1'!D101</f>
        <v>11</v>
      </c>
      <c r="C85" s="3" t="str">
        <f t="shared" si="15"/>
        <v>Nov</v>
      </c>
      <c r="D85" s="3">
        <f>+'Ark1'!C101</f>
        <v>2019</v>
      </c>
      <c r="E85" s="3">
        <f>+'Ark1'!Q101</f>
        <v>0</v>
      </c>
      <c r="F85" s="3"/>
      <c r="G85" s="221">
        <f>+'Ark1'!R101</f>
        <v>0</v>
      </c>
      <c r="H85" s="3"/>
      <c r="I85" s="3">
        <f>+'Ark1'!S101</f>
        <v>0</v>
      </c>
      <c r="J85" s="52">
        <f>+'Ark1'!T101</f>
        <v>0</v>
      </c>
      <c r="K85" s="52">
        <f>+'Ark1'!U101</f>
        <v>0</v>
      </c>
      <c r="L85" s="95"/>
      <c r="M85" s="11">
        <f>+'Ark1'!W101</f>
        <v>0</v>
      </c>
      <c r="N85" s="3"/>
      <c r="O85" s="14">
        <f>+'Ark1'!Z101</f>
        <v>0</v>
      </c>
      <c r="P85" s="14"/>
      <c r="Q85" s="14">
        <f>+'Ark1'!AA101</f>
        <v>0</v>
      </c>
      <c r="R85" s="52">
        <f>+'Ark1'!AB101</f>
        <v>0</v>
      </c>
      <c r="S85" s="14">
        <f>+'Ark1'!AC101</f>
        <v>0</v>
      </c>
      <c r="T85" s="14" t="str">
        <f t="shared" si="16"/>
        <v/>
      </c>
      <c r="U85" s="11" t="str">
        <f>+IF(G85=0,"",'Ark1'!V101)</f>
        <v/>
      </c>
      <c r="V85" s="28"/>
      <c r="AK85"/>
      <c r="AL85"/>
      <c r="AN85"/>
      <c r="AO85"/>
      <c r="AQ85"/>
      <c r="AR85"/>
      <c r="AS85"/>
      <c r="AT85"/>
      <c r="AU85"/>
      <c r="AV85"/>
      <c r="AW85"/>
    </row>
    <row r="86" spans="1:49" ht="15.6">
      <c r="A86" s="28"/>
      <c r="B86" s="3">
        <f>+'Ark1'!D102</f>
        <v>12</v>
      </c>
      <c r="C86" s="3" t="str">
        <f t="shared" si="15"/>
        <v>Des</v>
      </c>
      <c r="D86" s="3">
        <f>+'Ark1'!C102</f>
        <v>2019</v>
      </c>
      <c r="E86" s="3">
        <f>+'Ark1'!Q102</f>
        <v>0</v>
      </c>
      <c r="F86" s="3"/>
      <c r="G86" s="221">
        <f>+'Ark1'!R102</f>
        <v>0</v>
      </c>
      <c r="H86" s="3"/>
      <c r="I86" s="3">
        <f>+'Ark1'!S102</f>
        <v>0</v>
      </c>
      <c r="J86" s="52">
        <f>+'Ark1'!T102</f>
        <v>0</v>
      </c>
      <c r="K86" s="52">
        <f>+'Ark1'!U102</f>
        <v>0</v>
      </c>
      <c r="L86" s="95"/>
      <c r="M86" s="11">
        <f>+'Ark1'!W102</f>
        <v>0</v>
      </c>
      <c r="N86" s="3"/>
      <c r="O86" s="14">
        <f>+'Ark1'!Z102</f>
        <v>0</v>
      </c>
      <c r="P86" s="14"/>
      <c r="Q86" s="14">
        <f>+'Ark1'!AA102</f>
        <v>0</v>
      </c>
      <c r="R86" s="52">
        <f>+'Ark1'!AB102</f>
        <v>0</v>
      </c>
      <c r="S86" s="14">
        <f>+'Ark1'!AC102</f>
        <v>0</v>
      </c>
      <c r="T86" s="14" t="str">
        <f t="shared" si="16"/>
        <v/>
      </c>
      <c r="U86" s="11" t="str">
        <f>+IF(G86=0,"",'Ark1'!V102)</f>
        <v/>
      </c>
      <c r="V86" s="28"/>
      <c r="AK86"/>
      <c r="AL86"/>
      <c r="AN86"/>
      <c r="AO86"/>
      <c r="AQ86"/>
      <c r="AR86"/>
      <c r="AS86"/>
      <c r="AT86"/>
      <c r="AU86"/>
      <c r="AV86"/>
      <c r="AW86"/>
    </row>
    <row r="87" spans="1:49">
      <c r="A87" s="28"/>
      <c r="B87" s="28"/>
      <c r="C87" s="28"/>
      <c r="D87" s="28"/>
      <c r="E87" s="28"/>
      <c r="F87" s="28"/>
      <c r="G87" s="216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AK87"/>
      <c r="AL87"/>
      <c r="AN87"/>
      <c r="AO87"/>
      <c r="AQ87"/>
      <c r="AR87"/>
      <c r="AS87"/>
      <c r="AT87"/>
      <c r="AU87"/>
      <c r="AV87"/>
      <c r="AW87"/>
    </row>
    <row r="88" spans="1:49" ht="15.6">
      <c r="A88" s="28"/>
      <c r="B88" s="3">
        <f>+'Ark1'!D103</f>
        <v>1</v>
      </c>
      <c r="C88" s="3" t="str">
        <f>+C75</f>
        <v>Jan</v>
      </c>
      <c r="D88" s="3">
        <f>+'Ark1'!C103</f>
        <v>2018</v>
      </c>
      <c r="E88" s="3">
        <f>+'Ark1'!Q103</f>
        <v>381</v>
      </c>
      <c r="F88" s="3"/>
      <c r="G88" s="221">
        <f>+'Ark1'!R103</f>
        <v>3008</v>
      </c>
      <c r="H88" s="3"/>
      <c r="I88" s="3">
        <f>+'Ark1'!S103</f>
        <v>3008</v>
      </c>
      <c r="J88" s="52">
        <f>+'Ark1'!T103</f>
        <v>19.39769136518991</v>
      </c>
      <c r="K88" s="52">
        <f>+'Ark1'!U103</f>
        <v>19.57167254455814</v>
      </c>
      <c r="L88" s="95"/>
      <c r="M88" s="11">
        <f>+'Ark1'!W103</f>
        <v>58.75</v>
      </c>
      <c r="N88" s="3"/>
      <c r="O88" s="14">
        <f>+'Ark1'!Z103</f>
        <v>154.65402260638319</v>
      </c>
      <c r="P88" s="14"/>
      <c r="Q88" s="14">
        <f>+'Ark1'!AA103</f>
        <v>30.724502658396244</v>
      </c>
      <c r="R88" s="52">
        <f>+'Ark1'!AB103</f>
        <v>4.8477484354715639</v>
      </c>
      <c r="S88" s="14">
        <f>+'Ark1'!AC103</f>
        <v>-49.943576167526707</v>
      </c>
      <c r="T88" s="14">
        <f t="shared" si="16"/>
        <v>7.8950131233595799</v>
      </c>
      <c r="U88" s="11">
        <f>+IF(G88=0,"",'Ark1'!V103)</f>
        <v>14.85771276595745</v>
      </c>
      <c r="V88" s="28"/>
      <c r="AK88"/>
      <c r="AL88"/>
      <c r="AN88"/>
      <c r="AO88"/>
      <c r="AQ88"/>
      <c r="AR88"/>
      <c r="AS88"/>
      <c r="AT88"/>
      <c r="AU88"/>
      <c r="AV88"/>
      <c r="AW88"/>
    </row>
    <row r="89" spans="1:49" ht="15.6">
      <c r="A89" s="28"/>
      <c r="B89" s="3">
        <f>+'Ark1'!D104</f>
        <v>2</v>
      </c>
      <c r="C89" s="3" t="str">
        <f t="shared" ref="C89:C99" si="17">+C76</f>
        <v>Feb</v>
      </c>
      <c r="D89" s="3">
        <f>+'Ark1'!C104</f>
        <v>2018</v>
      </c>
      <c r="E89" s="3">
        <f>+'Ark1'!Q104</f>
        <v>357</v>
      </c>
      <c r="F89" s="3"/>
      <c r="G89" s="221">
        <f>+'Ark1'!R104</f>
        <v>2718</v>
      </c>
      <c r="H89" s="3"/>
      <c r="I89" s="3">
        <f>+'Ark1'!S104</f>
        <v>2718</v>
      </c>
      <c r="J89" s="52">
        <f>+'Ark1'!T104</f>
        <v>17.527568195008701</v>
      </c>
      <c r="K89" s="52">
        <f>+'Ark1'!U104</f>
        <v>17.368863180718812</v>
      </c>
      <c r="L89" s="95"/>
      <c r="M89" s="11">
        <f>+'Ark1'!W104</f>
        <v>58.635393671817511</v>
      </c>
      <c r="N89" s="3"/>
      <c r="O89" s="14">
        <f>+'Ark1'!Z104</f>
        <v>151.89135393671847</v>
      </c>
      <c r="P89" s="14"/>
      <c r="Q89" s="14">
        <f>+'Ark1'!AA104</f>
        <v>30.414260885338106</v>
      </c>
      <c r="R89" s="52">
        <f>+'Ark1'!AB104</f>
        <v>4.8443649371346336</v>
      </c>
      <c r="S89" s="14">
        <f>+'Ark1'!AC104</f>
        <v>-42.729941422952876</v>
      </c>
      <c r="T89" s="14">
        <f t="shared" si="16"/>
        <v>7.6134453781512601</v>
      </c>
      <c r="U89" s="11">
        <f>+IF(G89=0,"",'Ark1'!V104)</f>
        <v>14.785871964679904</v>
      </c>
      <c r="V89" s="28"/>
      <c r="AK89"/>
      <c r="AL89"/>
      <c r="AN89"/>
      <c r="AO89"/>
      <c r="AQ89"/>
      <c r="AR89"/>
      <c r="AS89"/>
      <c r="AT89"/>
      <c r="AU89"/>
      <c r="AV89"/>
      <c r="AW89"/>
    </row>
    <row r="90" spans="1:49" ht="15.6">
      <c r="A90" s="28"/>
      <c r="B90" s="3">
        <f>+'Ark1'!D105</f>
        <v>3</v>
      </c>
      <c r="C90" s="3" t="str">
        <f t="shared" si="17"/>
        <v>Mar</v>
      </c>
      <c r="D90" s="3">
        <f>+'Ark1'!C105</f>
        <v>2018</v>
      </c>
      <c r="E90" s="3">
        <f>+'Ark1'!Q105</f>
        <v>352</v>
      </c>
      <c r="F90" s="3"/>
      <c r="G90" s="221">
        <f>+'Ark1'!R105</f>
        <v>2665</v>
      </c>
      <c r="H90" s="3"/>
      <c r="I90" s="3">
        <f>+'Ark1'!S105</f>
        <v>2665</v>
      </c>
      <c r="J90" s="52">
        <f>+'Ark1'!T105</f>
        <v>17.18578706390662</v>
      </c>
      <c r="K90" s="52">
        <f>+'Ark1'!U105</f>
        <v>17.064349038333955</v>
      </c>
      <c r="L90" s="95"/>
      <c r="M90" s="11">
        <f>+'Ark1'!W105</f>
        <v>58.882926829268307</v>
      </c>
      <c r="N90" s="3"/>
      <c r="O90" s="14">
        <f>+'Ark1'!Z105</f>
        <v>152.19613508442751</v>
      </c>
      <c r="P90" s="14"/>
      <c r="Q90" s="14">
        <f>+'Ark1'!AA105</f>
        <v>31.472728897205545</v>
      </c>
      <c r="R90" s="52">
        <f>+'Ark1'!AB105</f>
        <v>5.074361600739409</v>
      </c>
      <c r="S90" s="14">
        <f>+'Ark1'!AC105</f>
        <v>-53.729017784649358</v>
      </c>
      <c r="T90" s="14">
        <f t="shared" si="16"/>
        <v>7.5710227272727275</v>
      </c>
      <c r="U90" s="11">
        <f>+IF(G90=0,"",'Ark1'!V105)</f>
        <v>14.89718574108818</v>
      </c>
      <c r="V90" s="28"/>
      <c r="AK90"/>
      <c r="AL90"/>
      <c r="AN90"/>
      <c r="AO90"/>
      <c r="AQ90"/>
      <c r="AR90"/>
      <c r="AS90"/>
      <c r="AT90"/>
      <c r="AU90"/>
      <c r="AV90"/>
      <c r="AW90"/>
    </row>
    <row r="91" spans="1:49" ht="15.6">
      <c r="A91" s="28"/>
      <c r="B91" s="3">
        <f>+'Ark1'!D106</f>
        <v>4</v>
      </c>
      <c r="C91" s="3" t="str">
        <f t="shared" si="17"/>
        <v>Apr</v>
      </c>
      <c r="D91" s="3">
        <f>+'Ark1'!C106</f>
        <v>2018</v>
      </c>
      <c r="E91" s="3">
        <f>+'Ark1'!Q106</f>
        <v>376</v>
      </c>
      <c r="F91" s="3"/>
      <c r="G91" s="221">
        <f>+'Ark1'!R106</f>
        <v>2696</v>
      </c>
      <c r="H91" s="3"/>
      <c r="I91" s="3">
        <f>+'Ark1'!S106</f>
        <v>2695</v>
      </c>
      <c r="J91" s="52">
        <f>+'Ark1'!T106</f>
        <v>17.38569678209841</v>
      </c>
      <c r="K91" s="52">
        <f>+'Ark1'!U106</f>
        <v>17.591657473674438</v>
      </c>
      <c r="L91" s="95"/>
      <c r="M91" s="11">
        <f>+'Ark1'!W106</f>
        <v>58.428571428571438</v>
      </c>
      <c r="N91" s="3"/>
      <c r="O91" s="14">
        <f>+'Ark1'!Z106</f>
        <v>155.15261595547315</v>
      </c>
      <c r="P91" s="14"/>
      <c r="Q91" s="14">
        <f>+'Ark1'!AA106</f>
        <v>31.371750400837236</v>
      </c>
      <c r="R91" s="52">
        <f>+'Ark1'!AB106</f>
        <v>5.102511295561805</v>
      </c>
      <c r="S91" s="14">
        <f>+'Ark1'!AC106</f>
        <v>-49.069613159237797</v>
      </c>
      <c r="T91" s="14">
        <f t="shared" si="16"/>
        <v>7.1702127659574471</v>
      </c>
      <c r="U91" s="11">
        <f>+IF(G91=0,"",'Ark1'!V106)</f>
        <v>14.693249258160236</v>
      </c>
      <c r="V91" s="28"/>
      <c r="AK91"/>
      <c r="AL91"/>
      <c r="AN91"/>
      <c r="AO91"/>
      <c r="AQ91"/>
      <c r="AR91"/>
      <c r="AS91"/>
      <c r="AT91"/>
      <c r="AU91"/>
      <c r="AV91"/>
      <c r="AW91"/>
    </row>
    <row r="92" spans="1:49" ht="15.6">
      <c r="A92" s="28"/>
      <c r="B92" s="3">
        <f>+'Ark1'!D107</f>
        <v>5</v>
      </c>
      <c r="C92" s="3" t="str">
        <f t="shared" si="17"/>
        <v>Mai</v>
      </c>
      <c r="D92" s="3">
        <f>+'Ark1'!C107</f>
        <v>2018</v>
      </c>
      <c r="E92" s="3">
        <f>+'Ark1'!Q107</f>
        <v>371</v>
      </c>
      <c r="F92" s="3"/>
      <c r="G92" s="221">
        <f>+'Ark1'!R107</f>
        <v>3049</v>
      </c>
      <c r="H92" s="3"/>
      <c r="I92" s="3">
        <f>+'Ark1'!S107</f>
        <v>3049</v>
      </c>
      <c r="J92" s="52">
        <f>+'Ark1'!T107</f>
        <v>19.662088089250016</v>
      </c>
      <c r="K92" s="52">
        <f>+'Ark1'!U107</f>
        <v>19.623803447270078</v>
      </c>
      <c r="L92" s="95"/>
      <c r="M92" s="11">
        <f>+'Ark1'!W107</f>
        <v>58.812725483765185</v>
      </c>
      <c r="N92" s="3"/>
      <c r="O92" s="14">
        <f>+'Ark1'!Z107</f>
        <v>152.98078058379815</v>
      </c>
      <c r="P92" s="14"/>
      <c r="Q92" s="14">
        <f>+'Ark1'!AA107</f>
        <v>31.3831623260022</v>
      </c>
      <c r="R92" s="52">
        <f>+'Ark1'!AB107</f>
        <v>4.7810049104587407</v>
      </c>
      <c r="S92" s="14">
        <f>+'Ark1'!AC107</f>
        <v>-49.567641250198513</v>
      </c>
      <c r="T92" s="14">
        <f t="shared" si="16"/>
        <v>8.2183288409703508</v>
      </c>
      <c r="U92" s="11">
        <f>+IF(G92=0,"",'Ark1'!V107)</f>
        <v>14.882584453919316</v>
      </c>
      <c r="V92" s="28"/>
      <c r="AK92"/>
      <c r="AL92"/>
      <c r="AN92"/>
      <c r="AO92"/>
      <c r="AQ92"/>
      <c r="AR92"/>
      <c r="AS92"/>
      <c r="AT92"/>
      <c r="AU92"/>
      <c r="AV92"/>
      <c r="AW92"/>
    </row>
    <row r="93" spans="1:49" ht="15.6">
      <c r="A93" s="28"/>
      <c r="B93" s="3">
        <f>+'Ark1'!D108</f>
        <v>6</v>
      </c>
      <c r="C93" s="3" t="str">
        <f t="shared" si="17"/>
        <v>Jun</v>
      </c>
      <c r="D93" s="3">
        <f>+'Ark1'!C108</f>
        <v>2018</v>
      </c>
      <c r="E93" s="3">
        <f>+'Ark1'!Q108</f>
        <v>242</v>
      </c>
      <c r="F93" s="3"/>
      <c r="G93" s="221">
        <f>+'Ark1'!R108</f>
        <v>1371</v>
      </c>
      <c r="H93" s="3"/>
      <c r="I93" s="3">
        <f>+'Ark1'!S108</f>
        <v>1371</v>
      </c>
      <c r="J93" s="52">
        <f>+'Ark1'!T108</f>
        <v>8.8411685045463315</v>
      </c>
      <c r="K93" s="52">
        <f>+'Ark1'!U108</f>
        <v>8.7796543154445885</v>
      </c>
      <c r="L93" s="95"/>
      <c r="M93" s="11">
        <f>+'Ark1'!W108</f>
        <v>58.558716265499605</v>
      </c>
      <c r="N93" s="3"/>
      <c r="O93" s="14">
        <f>+'Ark1'!Z108</f>
        <v>152.21276440554337</v>
      </c>
      <c r="P93" s="14"/>
      <c r="Q93" s="14">
        <f>+'Ark1'!AA108</f>
        <v>29.979278117194738</v>
      </c>
      <c r="R93" s="52">
        <f>+'Ark1'!AB108</f>
        <v>4.5874295738767508</v>
      </c>
      <c r="S93" s="14">
        <f>+'Ark1'!AC108</f>
        <v>-39.874101302727574</v>
      </c>
      <c r="T93" s="14">
        <f t="shared" si="16"/>
        <v>5.6652892561983474</v>
      </c>
      <c r="U93" s="11">
        <f>+IF(G93=0,"",'Ark1'!V108)</f>
        <v>14.774617067833695</v>
      </c>
      <c r="V93" s="28"/>
      <c r="AK93"/>
      <c r="AL93"/>
      <c r="AN93"/>
      <c r="AO93"/>
      <c r="AQ93"/>
      <c r="AR93"/>
      <c r="AS93"/>
      <c r="AT93"/>
      <c r="AU93"/>
      <c r="AV93"/>
      <c r="AW93"/>
    </row>
    <row r="94" spans="1:49" ht="15.6">
      <c r="A94" s="28"/>
      <c r="B94" s="3">
        <f>+'Ark1'!D109</f>
        <v>7</v>
      </c>
      <c r="C94" s="3" t="str">
        <f t="shared" si="17"/>
        <v>Jul</v>
      </c>
      <c r="D94" s="3">
        <f>+'Ark1'!C109</f>
        <v>2018</v>
      </c>
      <c r="E94" s="3">
        <f>+'Ark1'!Q109</f>
        <v>0</v>
      </c>
      <c r="F94" s="3"/>
      <c r="G94" s="221">
        <f>+'Ark1'!R109</f>
        <v>0</v>
      </c>
      <c r="H94" s="3"/>
      <c r="I94" s="3">
        <f>+'Ark1'!S109</f>
        <v>0</v>
      </c>
      <c r="J94" s="52">
        <f>+'Ark1'!T109</f>
        <v>0</v>
      </c>
      <c r="K94" s="52">
        <f>+'Ark1'!U109</f>
        <v>0</v>
      </c>
      <c r="L94" s="95"/>
      <c r="M94" s="11">
        <f>+'Ark1'!W109</f>
        <v>0</v>
      </c>
      <c r="N94" s="3"/>
      <c r="O94" s="14">
        <f>+'Ark1'!Z109</f>
        <v>0</v>
      </c>
      <c r="P94" s="14"/>
      <c r="Q94" s="14">
        <f>+'Ark1'!AA109</f>
        <v>0</v>
      </c>
      <c r="R94" s="52">
        <f>+'Ark1'!AB109</f>
        <v>0</v>
      </c>
      <c r="S94" s="14">
        <f>+'Ark1'!AC109</f>
        <v>0</v>
      </c>
      <c r="T94" s="14" t="str">
        <f t="shared" si="16"/>
        <v/>
      </c>
      <c r="U94" s="11" t="str">
        <f>+IF(G94=0,"",'Ark1'!V109)</f>
        <v/>
      </c>
      <c r="V94" s="28"/>
      <c r="AK94"/>
      <c r="AL94"/>
      <c r="AN94"/>
      <c r="AO94"/>
      <c r="AQ94"/>
      <c r="AR94"/>
      <c r="AS94"/>
      <c r="AT94"/>
      <c r="AU94"/>
      <c r="AV94"/>
      <c r="AW94"/>
    </row>
    <row r="95" spans="1:49" ht="15.6">
      <c r="A95" s="28"/>
      <c r="B95" s="3">
        <f>+'Ark1'!D110</f>
        <v>8</v>
      </c>
      <c r="C95" s="3" t="str">
        <f t="shared" si="17"/>
        <v>Aug</v>
      </c>
      <c r="D95" s="3">
        <f>+'Ark1'!C110</f>
        <v>2018</v>
      </c>
      <c r="E95" s="3">
        <f>+'Ark1'!Q110</f>
        <v>0</v>
      </c>
      <c r="F95" s="3"/>
      <c r="G95" s="221">
        <f>+'Ark1'!R110</f>
        <v>0</v>
      </c>
      <c r="H95" s="3"/>
      <c r="I95" s="3">
        <f>+'Ark1'!S110</f>
        <v>0</v>
      </c>
      <c r="J95" s="52">
        <f>+'Ark1'!T110</f>
        <v>0</v>
      </c>
      <c r="K95" s="52">
        <f>+'Ark1'!U110</f>
        <v>0</v>
      </c>
      <c r="L95" s="95"/>
      <c r="M95" s="11">
        <f>+'Ark1'!W110</f>
        <v>0</v>
      </c>
      <c r="N95" s="3"/>
      <c r="O95" s="14">
        <f>+'Ark1'!Z110</f>
        <v>0</v>
      </c>
      <c r="P95" s="14"/>
      <c r="Q95" s="14">
        <f>+'Ark1'!AA110</f>
        <v>0</v>
      </c>
      <c r="R95" s="52">
        <f>+'Ark1'!AB110</f>
        <v>0</v>
      </c>
      <c r="S95" s="14">
        <f>+'Ark1'!AC110</f>
        <v>0</v>
      </c>
      <c r="T95" s="14" t="str">
        <f t="shared" si="16"/>
        <v/>
      </c>
      <c r="U95" s="11" t="str">
        <f>+IF(G95=0,"",'Ark1'!V110)</f>
        <v/>
      </c>
      <c r="V95" s="28"/>
      <c r="AK95"/>
      <c r="AL95"/>
      <c r="AN95"/>
      <c r="AO95"/>
      <c r="AQ95"/>
      <c r="AR95"/>
      <c r="AS95"/>
      <c r="AT95"/>
      <c r="AU95"/>
      <c r="AV95"/>
      <c r="AW95"/>
    </row>
    <row r="96" spans="1:49" ht="15.6">
      <c r="A96" s="28"/>
      <c r="B96" s="3">
        <f>+'Ark1'!D111</f>
        <v>9</v>
      </c>
      <c r="C96" s="3" t="str">
        <f t="shared" si="17"/>
        <v>Sep</v>
      </c>
      <c r="D96" s="3">
        <f>+'Ark1'!C111</f>
        <v>2018</v>
      </c>
      <c r="E96" s="3">
        <f>+'Ark1'!Q111</f>
        <v>0</v>
      </c>
      <c r="F96" s="3"/>
      <c r="G96" s="221">
        <f>+'Ark1'!R111</f>
        <v>0</v>
      </c>
      <c r="H96" s="3"/>
      <c r="I96" s="3">
        <f>+'Ark1'!S111</f>
        <v>0</v>
      </c>
      <c r="J96" s="52">
        <f>+'Ark1'!T111</f>
        <v>0</v>
      </c>
      <c r="K96" s="52">
        <f>+'Ark1'!U111</f>
        <v>0</v>
      </c>
      <c r="L96" s="95"/>
      <c r="M96" s="11">
        <f>+'Ark1'!W111</f>
        <v>0</v>
      </c>
      <c r="N96" s="3"/>
      <c r="O96" s="14">
        <f>+'Ark1'!Z111</f>
        <v>0</v>
      </c>
      <c r="P96" s="14"/>
      <c r="Q96" s="14">
        <f>+'Ark1'!AA111</f>
        <v>0</v>
      </c>
      <c r="R96" s="52">
        <f>+'Ark1'!AB111</f>
        <v>0</v>
      </c>
      <c r="S96" s="14">
        <f>+'Ark1'!AC111</f>
        <v>0</v>
      </c>
      <c r="T96" s="14" t="str">
        <f t="shared" si="16"/>
        <v/>
      </c>
      <c r="U96" s="11" t="str">
        <f>+IF(G96=0,"",'Ark1'!V111)</f>
        <v/>
      </c>
      <c r="V96" s="28"/>
      <c r="AK96"/>
      <c r="AL96"/>
      <c r="AN96"/>
      <c r="AO96"/>
      <c r="AQ96"/>
      <c r="AR96"/>
      <c r="AS96"/>
      <c r="AT96"/>
      <c r="AU96"/>
      <c r="AV96"/>
      <c r="AW96"/>
    </row>
    <row r="97" spans="1:49" ht="15.6">
      <c r="A97" s="28"/>
      <c r="B97" s="3">
        <f>+'Ark1'!D112</f>
        <v>10</v>
      </c>
      <c r="C97" s="3" t="str">
        <f t="shared" si="17"/>
        <v>Okt</v>
      </c>
      <c r="D97" s="3">
        <f>+'Ark1'!C112</f>
        <v>2018</v>
      </c>
      <c r="E97" s="3">
        <f>+'Ark1'!Q112</f>
        <v>0</v>
      </c>
      <c r="F97" s="3"/>
      <c r="G97" s="221">
        <f>+'Ark1'!R112</f>
        <v>0</v>
      </c>
      <c r="H97" s="3"/>
      <c r="I97" s="3">
        <f>+'Ark1'!S112</f>
        <v>0</v>
      </c>
      <c r="J97" s="52">
        <f>+'Ark1'!T112</f>
        <v>0</v>
      </c>
      <c r="K97" s="52">
        <f>+'Ark1'!U112</f>
        <v>0</v>
      </c>
      <c r="L97" s="95"/>
      <c r="M97" s="11">
        <f>+'Ark1'!W112</f>
        <v>0</v>
      </c>
      <c r="N97" s="3"/>
      <c r="O97" s="14">
        <f>+'Ark1'!Z112</f>
        <v>0</v>
      </c>
      <c r="P97" s="14"/>
      <c r="Q97" s="14">
        <f>+'Ark1'!AA112</f>
        <v>0</v>
      </c>
      <c r="R97" s="52">
        <f>+'Ark1'!AB112</f>
        <v>0</v>
      </c>
      <c r="S97" s="14">
        <f>+'Ark1'!AC112</f>
        <v>0</v>
      </c>
      <c r="T97" s="14" t="str">
        <f t="shared" si="16"/>
        <v/>
      </c>
      <c r="U97" s="11" t="str">
        <f>+IF(G97=0,"",'Ark1'!V112)</f>
        <v/>
      </c>
      <c r="V97" s="28"/>
      <c r="AK97"/>
      <c r="AL97"/>
      <c r="AN97"/>
      <c r="AO97"/>
      <c r="AQ97"/>
      <c r="AR97"/>
      <c r="AS97"/>
      <c r="AT97"/>
      <c r="AU97"/>
      <c r="AV97"/>
      <c r="AW97"/>
    </row>
    <row r="98" spans="1:49" ht="15.6">
      <c r="A98" s="28"/>
      <c r="B98" s="3">
        <f>+'Ark1'!D113</f>
        <v>11</v>
      </c>
      <c r="C98" s="3" t="str">
        <f t="shared" si="17"/>
        <v>Nov</v>
      </c>
      <c r="D98" s="3">
        <f>+'Ark1'!C113</f>
        <v>2018</v>
      </c>
      <c r="E98" s="3">
        <f>+'Ark1'!Q113</f>
        <v>0</v>
      </c>
      <c r="F98" s="3"/>
      <c r="G98" s="221">
        <f>+'Ark1'!R113</f>
        <v>0</v>
      </c>
      <c r="H98" s="3"/>
      <c r="I98" s="3">
        <f>+'Ark1'!S113</f>
        <v>0</v>
      </c>
      <c r="J98" s="52">
        <f>+'Ark1'!T113</f>
        <v>0</v>
      </c>
      <c r="K98" s="52">
        <f>+'Ark1'!U113</f>
        <v>0</v>
      </c>
      <c r="L98" s="95"/>
      <c r="M98" s="11">
        <f>+'Ark1'!W113</f>
        <v>0</v>
      </c>
      <c r="N98" s="3"/>
      <c r="O98" s="14">
        <f>+'Ark1'!Z113</f>
        <v>0</v>
      </c>
      <c r="P98" s="14"/>
      <c r="Q98" s="14">
        <f>+'Ark1'!AA113</f>
        <v>0</v>
      </c>
      <c r="R98" s="52">
        <f>+'Ark1'!AB113</f>
        <v>0</v>
      </c>
      <c r="S98" s="14">
        <f>+'Ark1'!AC113</f>
        <v>0</v>
      </c>
      <c r="T98" s="14" t="str">
        <f t="shared" si="16"/>
        <v/>
      </c>
      <c r="U98" s="11" t="str">
        <f>+IF(G98=0,"",'Ark1'!V113)</f>
        <v/>
      </c>
      <c r="V98" s="28"/>
      <c r="AK98"/>
      <c r="AL98"/>
      <c r="AN98"/>
      <c r="AO98"/>
      <c r="AQ98"/>
      <c r="AR98"/>
      <c r="AS98"/>
      <c r="AT98"/>
      <c r="AU98"/>
      <c r="AV98"/>
      <c r="AW98"/>
    </row>
    <row r="99" spans="1:49" ht="15.6">
      <c r="A99" s="28"/>
      <c r="B99" s="3">
        <f>+'Ark1'!D114</f>
        <v>12</v>
      </c>
      <c r="C99" s="3" t="str">
        <f t="shared" si="17"/>
        <v>Des</v>
      </c>
      <c r="D99" s="3">
        <f>+'Ark1'!C114</f>
        <v>2018</v>
      </c>
      <c r="E99" s="3">
        <f>+'Ark1'!Q114</f>
        <v>0</v>
      </c>
      <c r="F99" s="3"/>
      <c r="G99" s="221">
        <f>+'Ark1'!R114</f>
        <v>0</v>
      </c>
      <c r="H99" s="3"/>
      <c r="I99" s="3">
        <f>+'Ark1'!S114</f>
        <v>0</v>
      </c>
      <c r="J99" s="52">
        <f>+'Ark1'!T114</f>
        <v>0</v>
      </c>
      <c r="K99" s="52">
        <f>+'Ark1'!U114</f>
        <v>0</v>
      </c>
      <c r="L99" s="95"/>
      <c r="M99" s="11">
        <f>+'Ark1'!W114</f>
        <v>0</v>
      </c>
      <c r="N99" s="3"/>
      <c r="O99" s="14">
        <f>+'Ark1'!Z114</f>
        <v>0</v>
      </c>
      <c r="P99" s="14"/>
      <c r="Q99" s="14">
        <f>+'Ark1'!AA114</f>
        <v>0</v>
      </c>
      <c r="R99" s="52">
        <f>+'Ark1'!AB114</f>
        <v>0</v>
      </c>
      <c r="S99" s="14">
        <f>+'Ark1'!AC114</f>
        <v>0</v>
      </c>
      <c r="T99" s="14" t="str">
        <f t="shared" si="16"/>
        <v/>
      </c>
      <c r="U99" s="11" t="str">
        <f>+IF(G99=0,"",'Ark1'!V114)</f>
        <v/>
      </c>
      <c r="V99" s="28"/>
      <c r="AK99"/>
      <c r="AL99"/>
      <c r="AN99"/>
      <c r="AO99"/>
      <c r="AQ99"/>
      <c r="AR99"/>
      <c r="AS99"/>
      <c r="AT99"/>
      <c r="AU99"/>
      <c r="AV99"/>
      <c r="AW99"/>
    </row>
    <row r="100" spans="1:49">
      <c r="A100" s="28"/>
      <c r="B100" s="28"/>
      <c r="C100" s="28"/>
      <c r="D100" s="28"/>
      <c r="E100" s="28"/>
      <c r="F100" s="28"/>
      <c r="G100" s="216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AK100"/>
      <c r="AL100"/>
      <c r="AN100"/>
      <c r="AO100"/>
      <c r="AQ100"/>
      <c r="AR100"/>
      <c r="AS100"/>
      <c r="AT100"/>
      <c r="AU100"/>
      <c r="AV100"/>
      <c r="AW100"/>
    </row>
    <row r="101" spans="1:49" ht="15.6">
      <c r="A101" s="28"/>
      <c r="B101" s="3">
        <f>+'Ark1'!D115</f>
        <v>1</v>
      </c>
      <c r="C101" s="3" t="str">
        <f>+C88</f>
        <v>Jan</v>
      </c>
      <c r="D101" s="3">
        <f>+'Ark1'!C115</f>
        <v>2017</v>
      </c>
      <c r="E101" s="3">
        <f>+'Ark1'!Q115</f>
        <v>408</v>
      </c>
      <c r="F101" s="3"/>
      <c r="G101" s="221">
        <f>+'Ark1'!R115</f>
        <v>2754</v>
      </c>
      <c r="H101" s="3"/>
      <c r="I101" s="3">
        <f>+'Ark1'!S115</f>
        <v>2754</v>
      </c>
      <c r="J101" s="52">
        <f>+'Ark1'!T115</f>
        <v>19.353478566408995</v>
      </c>
      <c r="K101" s="52">
        <f>+'Ark1'!U115</f>
        <v>19.571847256286315</v>
      </c>
      <c r="L101" s="95"/>
      <c r="M101" s="11">
        <f>+'Ark1'!W115</f>
        <v>58.732752360203371</v>
      </c>
      <c r="N101" s="3"/>
      <c r="O101" s="14">
        <f>+'Ark1'!Z115</f>
        <v>153.91169208424071</v>
      </c>
      <c r="P101" s="14"/>
      <c r="Q101" s="14">
        <f>+'Ark1'!AA115</f>
        <v>29.821819588536908</v>
      </c>
      <c r="R101" s="52">
        <f>+'Ark1'!AB115</f>
        <v>4.8329128258631791</v>
      </c>
      <c r="S101" s="14">
        <f>+'Ark1'!AC115</f>
        <v>-47.555812982743525</v>
      </c>
      <c r="T101" s="14">
        <f t="shared" si="16"/>
        <v>6.75</v>
      </c>
      <c r="U101" s="11">
        <f>+IF(G101=0,"",'Ark1'!V115)</f>
        <v>14.815904139433547</v>
      </c>
      <c r="V101" s="28"/>
      <c r="AK101"/>
      <c r="AL101"/>
      <c r="AN101"/>
      <c r="AO101"/>
      <c r="AQ101"/>
      <c r="AR101"/>
      <c r="AS101"/>
      <c r="AT101"/>
      <c r="AU101"/>
      <c r="AV101"/>
      <c r="AW101"/>
    </row>
    <row r="102" spans="1:49" ht="15.6">
      <c r="A102" s="28"/>
      <c r="B102" s="3">
        <f>+'Ark1'!D116</f>
        <v>2</v>
      </c>
      <c r="C102" s="3" t="str">
        <f t="shared" ref="C102:C112" si="18">+C89</f>
        <v>Feb</v>
      </c>
      <c r="D102" s="3">
        <f>+'Ark1'!C116</f>
        <v>2017</v>
      </c>
      <c r="E102" s="3">
        <f>+'Ark1'!Q116</f>
        <v>361</v>
      </c>
      <c r="F102" s="3"/>
      <c r="G102" s="221">
        <f>+'Ark1'!R116</f>
        <v>2223</v>
      </c>
      <c r="H102" s="3"/>
      <c r="I102" s="3">
        <f>+'Ark1'!S116</f>
        <v>2223</v>
      </c>
      <c r="J102" s="52">
        <f>+'Ark1'!T116</f>
        <v>15.621925509487003</v>
      </c>
      <c r="K102" s="52">
        <f>+'Ark1'!U116</f>
        <v>15.611865410004819</v>
      </c>
      <c r="L102" s="95"/>
      <c r="M102" s="11">
        <f>+'Ark1'!W116</f>
        <v>58.9037336932074</v>
      </c>
      <c r="N102" s="3"/>
      <c r="O102" s="14">
        <f>+'Ark1'!Z116</f>
        <v>152.09644624381477</v>
      </c>
      <c r="P102" s="14"/>
      <c r="Q102" s="14">
        <f>+'Ark1'!AA116</f>
        <v>29.106939361511223</v>
      </c>
      <c r="R102" s="52">
        <f>+'Ark1'!AB116</f>
        <v>4.7138256757415151</v>
      </c>
      <c r="S102" s="14">
        <f>+'Ark1'!AC116</f>
        <v>-44.413587052555975</v>
      </c>
      <c r="T102" s="14">
        <f t="shared" si="16"/>
        <v>6.1578947368421053</v>
      </c>
      <c r="U102" s="11">
        <f>+IF(G102=0,"",'Ark1'!V116)</f>
        <v>14.875843454790822</v>
      </c>
      <c r="V102" s="28"/>
      <c r="AK102"/>
      <c r="AL102"/>
      <c r="AN102"/>
      <c r="AO102"/>
      <c r="AQ102"/>
      <c r="AR102"/>
      <c r="AS102"/>
      <c r="AT102"/>
      <c r="AU102"/>
      <c r="AV102"/>
      <c r="AW102"/>
    </row>
    <row r="103" spans="1:49" ht="15.6">
      <c r="A103" s="28"/>
      <c r="B103" s="3">
        <f>+'Ark1'!D117</f>
        <v>3</v>
      </c>
      <c r="C103" s="3" t="str">
        <f t="shared" si="18"/>
        <v>Mar</v>
      </c>
      <c r="D103" s="3">
        <f>+'Ark1'!C117</f>
        <v>2017</v>
      </c>
      <c r="E103" s="3">
        <f>+'Ark1'!Q117</f>
        <v>403</v>
      </c>
      <c r="F103" s="3"/>
      <c r="G103" s="221">
        <f>+'Ark1'!R117</f>
        <v>2612</v>
      </c>
      <c r="H103" s="3"/>
      <c r="I103" s="3">
        <f>+'Ark1'!S117</f>
        <v>2612</v>
      </c>
      <c r="J103" s="52">
        <f>+'Ark1'!T117</f>
        <v>18.355586788475048</v>
      </c>
      <c r="K103" s="52">
        <f>+'Ark1'!U117</f>
        <v>18.347593286337855</v>
      </c>
      <c r="L103" s="95"/>
      <c r="M103" s="11">
        <f>+'Ark1'!W117</f>
        <v>58.851837672281754</v>
      </c>
      <c r="N103" s="3"/>
      <c r="O103" s="14">
        <f>+'Ark1'!Z117</f>
        <v>152.12817764165371</v>
      </c>
      <c r="P103" s="14"/>
      <c r="Q103" s="14">
        <f>+'Ark1'!AA117</f>
        <v>30.076321918922361</v>
      </c>
      <c r="R103" s="52">
        <f>+'Ark1'!AB117</f>
        <v>4.7493717316096564</v>
      </c>
      <c r="S103" s="14">
        <f>+'Ark1'!AC117</f>
        <v>-47.888600973992595</v>
      </c>
      <c r="T103" s="14">
        <f t="shared" si="16"/>
        <v>6.481389578163772</v>
      </c>
      <c r="U103" s="11">
        <f>+IF(G103=0,"",'Ark1'!V117)</f>
        <v>14.88667687595712</v>
      </c>
      <c r="V103" s="28"/>
      <c r="AK103"/>
      <c r="AL103"/>
      <c r="AN103"/>
      <c r="AO103"/>
      <c r="AQ103"/>
      <c r="AR103"/>
      <c r="AS103"/>
      <c r="AT103"/>
      <c r="AU103"/>
      <c r="AV103"/>
      <c r="AW103"/>
    </row>
    <row r="104" spans="1:49" ht="15.6">
      <c r="A104" s="28"/>
      <c r="B104" s="3">
        <f>+'Ark1'!D118</f>
        <v>4</v>
      </c>
      <c r="C104" s="3" t="str">
        <f t="shared" si="18"/>
        <v>Apr</v>
      </c>
      <c r="D104" s="3">
        <f>+'Ark1'!C118</f>
        <v>2017</v>
      </c>
      <c r="E104" s="3">
        <f>+'Ark1'!Q118</f>
        <v>364</v>
      </c>
      <c r="F104" s="3"/>
      <c r="G104" s="221">
        <f>+'Ark1'!R118</f>
        <v>2539</v>
      </c>
      <c r="H104" s="3"/>
      <c r="I104" s="3">
        <f>+'Ark1'!S118</f>
        <v>2539</v>
      </c>
      <c r="J104" s="52">
        <f>+'Ark1'!T118</f>
        <v>17.842586085734361</v>
      </c>
      <c r="K104" s="52">
        <f>+'Ark1'!U118</f>
        <v>17.69626006896258</v>
      </c>
      <c r="L104" s="95"/>
      <c r="M104" s="11">
        <f>+'Ark1'!W118</f>
        <v>58.831035840882222</v>
      </c>
      <c r="N104" s="3"/>
      <c r="O104" s="14">
        <f>+'Ark1'!Z118</f>
        <v>150.94631744781449</v>
      </c>
      <c r="P104" s="14"/>
      <c r="Q104" s="14">
        <f>+'Ark1'!AA118</f>
        <v>29.149262038343561</v>
      </c>
      <c r="R104" s="52">
        <f>+'Ark1'!AB118</f>
        <v>4.7274063883060071</v>
      </c>
      <c r="S104" s="14">
        <f>+'Ark1'!AC118</f>
        <v>-47.89336687280484</v>
      </c>
      <c r="T104" s="14">
        <f t="shared" si="16"/>
        <v>6.9752747252747254</v>
      </c>
      <c r="U104" s="11">
        <f>+IF(G104=0,"",'Ark1'!V118)</f>
        <v>14.857818038597872</v>
      </c>
      <c r="V104" s="28"/>
      <c r="AK104"/>
      <c r="AL104"/>
      <c r="AN104"/>
      <c r="AO104"/>
      <c r="AQ104"/>
      <c r="AR104"/>
      <c r="AS104"/>
      <c r="AT104"/>
      <c r="AU104"/>
      <c r="AV104"/>
      <c r="AW104"/>
    </row>
    <row r="105" spans="1:49" ht="15.6">
      <c r="A105" s="28"/>
      <c r="B105" s="3">
        <f>+'Ark1'!D119</f>
        <v>5</v>
      </c>
      <c r="C105" s="3" t="str">
        <f t="shared" si="18"/>
        <v>Mai</v>
      </c>
      <c r="D105" s="3">
        <f>+'Ark1'!C119</f>
        <v>2017</v>
      </c>
      <c r="E105" s="3">
        <f>+'Ark1'!Q119</f>
        <v>410</v>
      </c>
      <c r="F105" s="3"/>
      <c r="G105" s="221">
        <f>+'Ark1'!R119</f>
        <v>2791</v>
      </c>
      <c r="H105" s="3"/>
      <c r="I105" s="3">
        <f>+'Ark1'!S119</f>
        <v>2791</v>
      </c>
      <c r="J105" s="52">
        <f>+'Ark1'!T119</f>
        <v>19.613492621222765</v>
      </c>
      <c r="K105" s="52">
        <f>+'Ark1'!U119</f>
        <v>19.538038749203398</v>
      </c>
      <c r="L105" s="95"/>
      <c r="M105" s="11">
        <f>+'Ark1'!W119</f>
        <v>58.699749193837349</v>
      </c>
      <c r="N105" s="3"/>
      <c r="O105" s="14">
        <f>+'Ark1'!Z119</f>
        <v>151.60895736295197</v>
      </c>
      <c r="P105" s="14"/>
      <c r="Q105" s="14">
        <f>+'Ark1'!AA119</f>
        <v>29.657912833610698</v>
      </c>
      <c r="R105" s="52">
        <f>+'Ark1'!AB119</f>
        <v>5.0142894994882621</v>
      </c>
      <c r="S105" s="14">
        <f>+'Ark1'!AC119</f>
        <v>-47.094894536316062</v>
      </c>
      <c r="T105" s="14">
        <f t="shared" si="16"/>
        <v>6.807317073170732</v>
      </c>
      <c r="U105" s="11">
        <f>+IF(G105=0,"",'Ark1'!V119)</f>
        <v>14.806162665711216</v>
      </c>
      <c r="V105" s="28"/>
      <c r="AK105"/>
      <c r="AL105"/>
      <c r="AN105"/>
      <c r="AO105"/>
      <c r="AQ105"/>
      <c r="AR105"/>
      <c r="AS105"/>
      <c r="AT105"/>
      <c r="AU105"/>
      <c r="AV105"/>
      <c r="AW105"/>
    </row>
    <row r="106" spans="1:49" ht="15.6">
      <c r="A106" s="28"/>
      <c r="B106" s="3">
        <f>+'Ark1'!D120</f>
        <v>6</v>
      </c>
      <c r="C106" s="3" t="str">
        <f t="shared" si="18"/>
        <v>Jun</v>
      </c>
      <c r="D106" s="3">
        <f>+'Ark1'!C120</f>
        <v>2017</v>
      </c>
      <c r="E106" s="3">
        <f>+'Ark1'!Q120</f>
        <v>253</v>
      </c>
      <c r="F106" s="3"/>
      <c r="G106" s="221">
        <f>+'Ark1'!R120</f>
        <v>1311</v>
      </c>
      <c r="H106" s="3"/>
      <c r="I106" s="3">
        <f>+'Ark1'!S120</f>
        <v>1311</v>
      </c>
      <c r="J106" s="52">
        <f>+'Ark1'!T120</f>
        <v>9.2129304286718217</v>
      </c>
      <c r="K106" s="52">
        <f>+'Ark1'!U120</f>
        <v>9.2343952292050169</v>
      </c>
      <c r="L106" s="95"/>
      <c r="M106" s="11">
        <f>+'Ark1'!W120</f>
        <v>58.687261632341723</v>
      </c>
      <c r="N106" s="3"/>
      <c r="O106" s="14">
        <f>+'Ark1'!Z120</f>
        <v>152.54904652936685</v>
      </c>
      <c r="P106" s="14"/>
      <c r="Q106" s="14">
        <f>+'Ark1'!AA120</f>
        <v>28.784753098019976</v>
      </c>
      <c r="R106" s="52">
        <f>+'Ark1'!AB120</f>
        <v>5.0348728407677044</v>
      </c>
      <c r="S106" s="14">
        <f>+'Ark1'!AC120</f>
        <v>-43.324879386019347</v>
      </c>
      <c r="T106" s="14">
        <f t="shared" si="16"/>
        <v>5.1818181818181817</v>
      </c>
      <c r="U106" s="11">
        <f>+IF(G106=0,"",'Ark1'!V120)</f>
        <v>14.796338672768879</v>
      </c>
      <c r="V106" s="28"/>
      <c r="AK106"/>
      <c r="AL106"/>
      <c r="AN106"/>
      <c r="AO106"/>
      <c r="AQ106"/>
      <c r="AR106"/>
      <c r="AS106"/>
      <c r="AT106"/>
      <c r="AU106"/>
      <c r="AV106"/>
      <c r="AW106"/>
    </row>
    <row r="107" spans="1:49" ht="15.6">
      <c r="A107" s="28"/>
      <c r="B107" s="3">
        <f>+'Ark1'!D121</f>
        <v>7</v>
      </c>
      <c r="C107" s="3" t="str">
        <f t="shared" si="18"/>
        <v>Jul</v>
      </c>
      <c r="D107" s="3">
        <f>+'Ark1'!C121</f>
        <v>2017</v>
      </c>
      <c r="E107" s="3">
        <f>+'Ark1'!Q121</f>
        <v>0</v>
      </c>
      <c r="F107" s="3"/>
      <c r="G107" s="221">
        <f>+'Ark1'!R121</f>
        <v>0</v>
      </c>
      <c r="H107" s="3"/>
      <c r="I107" s="3">
        <f>+'Ark1'!S121</f>
        <v>0</v>
      </c>
      <c r="J107" s="52">
        <f>+'Ark1'!T121</f>
        <v>0</v>
      </c>
      <c r="K107" s="52">
        <f>+'Ark1'!U121</f>
        <v>0</v>
      </c>
      <c r="L107" s="95"/>
      <c r="M107" s="11">
        <f>+'Ark1'!W121</f>
        <v>0</v>
      </c>
      <c r="N107" s="3"/>
      <c r="O107" s="14">
        <f>+'Ark1'!Z121</f>
        <v>0</v>
      </c>
      <c r="P107" s="14"/>
      <c r="Q107" s="14">
        <f>+'Ark1'!AA121</f>
        <v>0</v>
      </c>
      <c r="R107" s="52">
        <f>+'Ark1'!AB121</f>
        <v>0</v>
      </c>
      <c r="S107" s="14">
        <f>+'Ark1'!AC121</f>
        <v>0</v>
      </c>
      <c r="T107" s="14" t="str">
        <f t="shared" si="16"/>
        <v/>
      </c>
      <c r="U107" s="11" t="str">
        <f>+IF(G107=0,"",'Ark1'!V121)</f>
        <v/>
      </c>
      <c r="V107" s="28"/>
      <c r="AK107"/>
      <c r="AL107"/>
      <c r="AN107"/>
      <c r="AO107"/>
      <c r="AQ107"/>
      <c r="AR107"/>
      <c r="AS107"/>
      <c r="AT107"/>
      <c r="AU107"/>
      <c r="AV107"/>
      <c r="AW107"/>
    </row>
    <row r="108" spans="1:49" ht="15.6">
      <c r="A108" s="28"/>
      <c r="B108" s="3">
        <f>+'Ark1'!D122</f>
        <v>8</v>
      </c>
      <c r="C108" s="3" t="str">
        <f t="shared" si="18"/>
        <v>Aug</v>
      </c>
      <c r="D108" s="3">
        <f>+'Ark1'!C122</f>
        <v>2017</v>
      </c>
      <c r="E108" s="3">
        <f>+'Ark1'!Q122</f>
        <v>0</v>
      </c>
      <c r="F108" s="3"/>
      <c r="G108" s="221">
        <f>+'Ark1'!R122</f>
        <v>0</v>
      </c>
      <c r="H108" s="3"/>
      <c r="I108" s="3">
        <f>+'Ark1'!S122</f>
        <v>0</v>
      </c>
      <c r="J108" s="52">
        <f>+'Ark1'!T122</f>
        <v>0</v>
      </c>
      <c r="K108" s="52">
        <f>+'Ark1'!U122</f>
        <v>0</v>
      </c>
      <c r="L108" s="95"/>
      <c r="M108" s="11">
        <f>+'Ark1'!W122</f>
        <v>0</v>
      </c>
      <c r="N108" s="3"/>
      <c r="O108" s="14">
        <f>+'Ark1'!Z122</f>
        <v>0</v>
      </c>
      <c r="P108" s="14"/>
      <c r="Q108" s="14">
        <f>+'Ark1'!AA122</f>
        <v>0</v>
      </c>
      <c r="R108" s="52">
        <f>+'Ark1'!AB122</f>
        <v>0</v>
      </c>
      <c r="S108" s="14">
        <f>+'Ark1'!AC122</f>
        <v>0</v>
      </c>
      <c r="T108" s="14" t="str">
        <f t="shared" si="16"/>
        <v/>
      </c>
      <c r="U108" s="11" t="str">
        <f>+IF(G108=0,"",'Ark1'!V122)</f>
        <v/>
      </c>
      <c r="V108" s="28"/>
      <c r="AK108"/>
      <c r="AL108"/>
      <c r="AN108"/>
      <c r="AO108"/>
      <c r="AQ108"/>
      <c r="AR108"/>
      <c r="AS108"/>
      <c r="AT108"/>
      <c r="AU108"/>
      <c r="AV108"/>
      <c r="AW108"/>
    </row>
    <row r="109" spans="1:49" ht="15.6">
      <c r="A109" s="28"/>
      <c r="B109" s="3">
        <f>+'Ark1'!D123</f>
        <v>9</v>
      </c>
      <c r="C109" s="3" t="str">
        <f t="shared" si="18"/>
        <v>Sep</v>
      </c>
      <c r="D109" s="3">
        <f>+'Ark1'!C123</f>
        <v>2017</v>
      </c>
      <c r="E109" s="3">
        <f>+'Ark1'!Q123</f>
        <v>0</v>
      </c>
      <c r="F109" s="3"/>
      <c r="G109" s="221">
        <f>+'Ark1'!R123</f>
        <v>0</v>
      </c>
      <c r="H109" s="3"/>
      <c r="I109" s="3">
        <f>+'Ark1'!S123</f>
        <v>0</v>
      </c>
      <c r="J109" s="52">
        <f>+'Ark1'!T123</f>
        <v>0</v>
      </c>
      <c r="K109" s="52">
        <f>+'Ark1'!U123</f>
        <v>0</v>
      </c>
      <c r="L109" s="95"/>
      <c r="M109" s="11">
        <f>+'Ark1'!W123</f>
        <v>0</v>
      </c>
      <c r="N109" s="3"/>
      <c r="O109" s="14">
        <f>+'Ark1'!Z123</f>
        <v>0</v>
      </c>
      <c r="P109" s="14"/>
      <c r="Q109" s="14">
        <f>+'Ark1'!AA123</f>
        <v>0</v>
      </c>
      <c r="R109" s="52">
        <f>+'Ark1'!AB123</f>
        <v>0</v>
      </c>
      <c r="S109" s="14">
        <f>+'Ark1'!AC123</f>
        <v>0</v>
      </c>
      <c r="T109" s="14" t="str">
        <f t="shared" si="16"/>
        <v/>
      </c>
      <c r="U109" s="11" t="str">
        <f>+IF(G109=0,"",'Ark1'!V123)</f>
        <v/>
      </c>
      <c r="V109" s="28"/>
      <c r="AK109"/>
      <c r="AL109"/>
      <c r="AN109"/>
      <c r="AO109"/>
      <c r="AQ109"/>
      <c r="AR109"/>
      <c r="AS109"/>
      <c r="AT109"/>
      <c r="AU109"/>
      <c r="AV109"/>
      <c r="AW109"/>
    </row>
    <row r="110" spans="1:49" ht="15.6">
      <c r="A110" s="28"/>
      <c r="B110" s="3">
        <f>+'Ark1'!D124</f>
        <v>10</v>
      </c>
      <c r="C110" s="3" t="str">
        <f t="shared" si="18"/>
        <v>Okt</v>
      </c>
      <c r="D110" s="3">
        <f>+'Ark1'!C124</f>
        <v>2017</v>
      </c>
      <c r="E110" s="3">
        <f>+'Ark1'!Q124</f>
        <v>0</v>
      </c>
      <c r="F110" s="3"/>
      <c r="G110" s="221">
        <f>+'Ark1'!R124</f>
        <v>0</v>
      </c>
      <c r="H110" s="3"/>
      <c r="I110" s="3">
        <f>+'Ark1'!S124</f>
        <v>0</v>
      </c>
      <c r="J110" s="52">
        <f>+'Ark1'!T124</f>
        <v>0</v>
      </c>
      <c r="K110" s="52">
        <f>+'Ark1'!U124</f>
        <v>0</v>
      </c>
      <c r="L110" s="95"/>
      <c r="M110" s="11">
        <f>+'Ark1'!W124</f>
        <v>0</v>
      </c>
      <c r="N110" s="3"/>
      <c r="O110" s="14">
        <f>+'Ark1'!Z124</f>
        <v>0</v>
      </c>
      <c r="P110" s="14"/>
      <c r="Q110" s="14">
        <f>+'Ark1'!AA124</f>
        <v>0</v>
      </c>
      <c r="R110" s="52">
        <f>+'Ark1'!AB124</f>
        <v>0</v>
      </c>
      <c r="S110" s="14">
        <f>+'Ark1'!AC124</f>
        <v>0</v>
      </c>
      <c r="T110" s="14" t="str">
        <f t="shared" si="16"/>
        <v/>
      </c>
      <c r="U110" s="11" t="str">
        <f>+IF(G110=0,"",'Ark1'!V124)</f>
        <v/>
      </c>
      <c r="V110" s="28"/>
      <c r="AK110"/>
      <c r="AL110"/>
      <c r="AN110"/>
      <c r="AO110"/>
      <c r="AQ110"/>
      <c r="AR110"/>
      <c r="AS110"/>
      <c r="AT110"/>
      <c r="AU110"/>
      <c r="AV110"/>
      <c r="AW110"/>
    </row>
    <row r="111" spans="1:49" ht="15.6">
      <c r="A111" s="28"/>
      <c r="B111" s="3">
        <f>+'Ark1'!D125</f>
        <v>11</v>
      </c>
      <c r="C111" s="3" t="str">
        <f t="shared" si="18"/>
        <v>Nov</v>
      </c>
      <c r="D111" s="3">
        <f>+'Ark1'!C125</f>
        <v>2017</v>
      </c>
      <c r="E111" s="3">
        <f>+'Ark1'!Q125</f>
        <v>0</v>
      </c>
      <c r="F111" s="3"/>
      <c r="G111" s="221">
        <f>+'Ark1'!R125</f>
        <v>0</v>
      </c>
      <c r="H111" s="3"/>
      <c r="I111" s="3">
        <f>+'Ark1'!S125</f>
        <v>0</v>
      </c>
      <c r="J111" s="52">
        <f>+'Ark1'!T125</f>
        <v>0</v>
      </c>
      <c r="K111" s="52">
        <f>+'Ark1'!U125</f>
        <v>0</v>
      </c>
      <c r="L111" s="95"/>
      <c r="M111" s="11">
        <f>+'Ark1'!W125</f>
        <v>0</v>
      </c>
      <c r="N111" s="3"/>
      <c r="O111" s="14">
        <f>+'Ark1'!Z125</f>
        <v>0</v>
      </c>
      <c r="P111" s="14"/>
      <c r="Q111" s="14">
        <f>+'Ark1'!AA125</f>
        <v>0</v>
      </c>
      <c r="R111" s="52">
        <f>+'Ark1'!AB125</f>
        <v>0</v>
      </c>
      <c r="S111" s="14">
        <f>+'Ark1'!AC125</f>
        <v>0</v>
      </c>
      <c r="T111" s="14" t="str">
        <f t="shared" si="16"/>
        <v/>
      </c>
      <c r="U111" s="11" t="str">
        <f>+IF(G111=0,"",'Ark1'!V125)</f>
        <v/>
      </c>
      <c r="V111" s="28"/>
      <c r="AK111"/>
      <c r="AL111"/>
      <c r="AN111"/>
      <c r="AO111"/>
      <c r="AQ111"/>
      <c r="AR111"/>
      <c r="AS111"/>
      <c r="AT111"/>
      <c r="AU111"/>
      <c r="AV111"/>
      <c r="AW111"/>
    </row>
    <row r="112" spans="1:49" ht="15.6">
      <c r="A112" s="28"/>
      <c r="B112" s="3">
        <f>+'Ark1'!D126</f>
        <v>12</v>
      </c>
      <c r="C112" s="3" t="str">
        <f t="shared" si="18"/>
        <v>Des</v>
      </c>
      <c r="D112" s="3">
        <f>+'Ark1'!C126</f>
        <v>2017</v>
      </c>
      <c r="E112" s="3">
        <f>+'Ark1'!Q126</f>
        <v>0</v>
      </c>
      <c r="F112" s="3"/>
      <c r="G112" s="221">
        <f>+'Ark1'!R126</f>
        <v>0</v>
      </c>
      <c r="H112" s="3"/>
      <c r="I112" s="3">
        <f>+'Ark1'!S126</f>
        <v>0</v>
      </c>
      <c r="J112" s="52">
        <f>+'Ark1'!T126</f>
        <v>0</v>
      </c>
      <c r="K112" s="52">
        <f>+'Ark1'!U126</f>
        <v>0</v>
      </c>
      <c r="L112" s="95"/>
      <c r="M112" s="11">
        <f>+'Ark1'!W126</f>
        <v>0</v>
      </c>
      <c r="N112" s="3"/>
      <c r="O112" s="14">
        <f>+'Ark1'!Z126</f>
        <v>0</v>
      </c>
      <c r="P112" s="14"/>
      <c r="Q112" s="14">
        <f>+'Ark1'!AA126</f>
        <v>0</v>
      </c>
      <c r="R112" s="52">
        <f>+'Ark1'!AB126</f>
        <v>0</v>
      </c>
      <c r="S112" s="14">
        <f>+'Ark1'!AC126</f>
        <v>0</v>
      </c>
      <c r="T112" s="14" t="str">
        <f t="shared" si="16"/>
        <v/>
      </c>
      <c r="U112" s="11" t="str">
        <f>+IF(G112=0,"",'Ark1'!V126)</f>
        <v/>
      </c>
      <c r="V112" s="28"/>
      <c r="AK112"/>
      <c r="AL112"/>
      <c r="AN112"/>
      <c r="AO112"/>
      <c r="AQ112"/>
      <c r="AR112"/>
      <c r="AS112"/>
      <c r="AT112"/>
      <c r="AU112"/>
      <c r="AV112"/>
      <c r="AW112"/>
    </row>
    <row r="113" spans="1:49">
      <c r="A113" s="28"/>
      <c r="B113" s="28"/>
      <c r="C113" s="28"/>
      <c r="D113" s="28"/>
      <c r="E113" s="28"/>
      <c r="F113" s="28"/>
      <c r="G113" s="216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AK113"/>
      <c r="AL113"/>
      <c r="AN113"/>
      <c r="AO113"/>
      <c r="AQ113"/>
      <c r="AR113"/>
      <c r="AS113"/>
      <c r="AT113"/>
      <c r="AU113"/>
      <c r="AV113"/>
      <c r="AW113"/>
    </row>
    <row r="114" spans="1:49" ht="15.6">
      <c r="A114" s="28"/>
      <c r="B114" s="3">
        <f>+'Ark1'!D127</f>
        <v>1</v>
      </c>
      <c r="C114" s="3" t="str">
        <f t="shared" ref="C114:C125" si="19">+C101</f>
        <v>Jan</v>
      </c>
      <c r="D114" s="3">
        <f>+'Ark1'!C127</f>
        <v>2016</v>
      </c>
      <c r="E114" s="3">
        <f>+'Ark1'!Q127</f>
        <v>403</v>
      </c>
      <c r="F114" s="3"/>
      <c r="G114" s="221">
        <f>+'Ark1'!R127</f>
        <v>2714</v>
      </c>
      <c r="H114" s="3"/>
      <c r="I114" s="3">
        <f>+'Ark1'!S127</f>
        <v>2714</v>
      </c>
      <c r="J114" s="52">
        <f>+'Ark1'!T127</f>
        <v>18.124749565914247</v>
      </c>
      <c r="K114" s="52">
        <f>+'Ark1'!U127</f>
        <v>18.147271733016179</v>
      </c>
      <c r="L114" s="95"/>
      <c r="M114" s="11">
        <f>+'Ark1'!W127</f>
        <v>59.30692704495209</v>
      </c>
      <c r="N114" s="3"/>
      <c r="O114" s="14">
        <f>+'Ark1'!Z127</f>
        <v>150.20353721444363</v>
      </c>
      <c r="P114" s="14"/>
      <c r="Q114" s="14">
        <f>+'Ark1'!AA127</f>
        <v>29.360564805113004</v>
      </c>
      <c r="R114" s="52">
        <f>+'Ark1'!AB127</f>
        <v>4.4535318704025473</v>
      </c>
      <c r="S114" s="14">
        <f>+'Ark1'!AC127</f>
        <v>-40.260239602690191</v>
      </c>
      <c r="T114" s="14">
        <f t="shared" si="16"/>
        <v>6.7344913151364763</v>
      </c>
      <c r="U114" s="11">
        <f>+IF(G114=0,"",'Ark1'!V127)</f>
        <v>15.14075165806927</v>
      </c>
      <c r="V114" s="28"/>
      <c r="AK114"/>
      <c r="AL114"/>
      <c r="AN114"/>
      <c r="AO114"/>
      <c r="AQ114"/>
      <c r="AR114"/>
      <c r="AS114"/>
      <c r="AT114"/>
      <c r="AU114"/>
      <c r="AV114"/>
      <c r="AW114"/>
    </row>
    <row r="115" spans="1:49" ht="15.6">
      <c r="A115" s="28"/>
      <c r="B115" s="3">
        <f>+'Ark1'!D128</f>
        <v>2</v>
      </c>
      <c r="C115" s="3" t="str">
        <f t="shared" si="19"/>
        <v>Feb</v>
      </c>
      <c r="D115" s="3">
        <f>+'Ark1'!C128</f>
        <v>2016</v>
      </c>
      <c r="E115" s="3">
        <f>+'Ark1'!Q128</f>
        <v>377</v>
      </c>
      <c r="F115" s="3"/>
      <c r="G115" s="221">
        <f>+'Ark1'!R128</f>
        <v>2366</v>
      </c>
      <c r="H115" s="3"/>
      <c r="I115" s="3">
        <f>+'Ark1'!S128</f>
        <v>2364</v>
      </c>
      <c r="J115" s="52">
        <f>+'Ark1'!T128</f>
        <v>15.80072125016695</v>
      </c>
      <c r="K115" s="52">
        <f>+'Ark1'!U128</f>
        <v>15.896689412241091</v>
      </c>
      <c r="L115" s="95"/>
      <c r="M115" s="11">
        <f>+'Ark1'!W128</f>
        <v>59.173011844331633</v>
      </c>
      <c r="N115" s="3"/>
      <c r="O115" s="14">
        <f>+'Ark1'!Z128</f>
        <v>151.05596446700505</v>
      </c>
      <c r="P115" s="14"/>
      <c r="Q115" s="14">
        <f>+'Ark1'!AA128</f>
        <v>29.341959914655348</v>
      </c>
      <c r="R115" s="52">
        <f>+'Ark1'!AB128</f>
        <v>4.3044186046891992</v>
      </c>
      <c r="S115" s="14">
        <f>+'Ark1'!AC128</f>
        <v>-46.973272443832691</v>
      </c>
      <c r="T115" s="14">
        <f t="shared" si="16"/>
        <v>6.2758620689655169</v>
      </c>
      <c r="U115" s="11">
        <f>+IF(G115=0,"",'Ark1'!V128)</f>
        <v>15.027895181741332</v>
      </c>
      <c r="V115" s="28"/>
      <c r="AK115"/>
      <c r="AL115"/>
      <c r="AN115"/>
      <c r="AO115"/>
      <c r="AQ115"/>
      <c r="AR115"/>
      <c r="AS115"/>
      <c r="AT115"/>
      <c r="AU115"/>
      <c r="AV115"/>
      <c r="AW115"/>
    </row>
    <row r="116" spans="1:49" ht="15.6">
      <c r="A116" s="28"/>
      <c r="B116" s="3">
        <f>+'Ark1'!D129</f>
        <v>3</v>
      </c>
      <c r="C116" s="3" t="str">
        <f t="shared" si="19"/>
        <v>Mar</v>
      </c>
      <c r="D116" s="3">
        <f>+'Ark1'!C129</f>
        <v>2016</v>
      </c>
      <c r="E116" s="3">
        <f>+'Ark1'!Q129</f>
        <v>369</v>
      </c>
      <c r="F116" s="3"/>
      <c r="G116" s="221">
        <f>+'Ark1'!R129</f>
        <v>2494</v>
      </c>
      <c r="H116" s="3"/>
      <c r="I116" s="3">
        <f>+'Ark1'!S129</f>
        <v>2494</v>
      </c>
      <c r="J116" s="52">
        <f>+'Ark1'!T129</f>
        <v>16.655536262855623</v>
      </c>
      <c r="K116" s="52">
        <f>+'Ark1'!U129</f>
        <v>16.523451042764187</v>
      </c>
      <c r="L116" s="95"/>
      <c r="M116" s="11">
        <f>+'Ark1'!W129</f>
        <v>59.290296712109082</v>
      </c>
      <c r="N116" s="3"/>
      <c r="O116" s="14">
        <f>+'Ark1'!Z129</f>
        <v>148.82742582197284</v>
      </c>
      <c r="P116" s="14"/>
      <c r="Q116" s="14">
        <f>+'Ark1'!AA129</f>
        <v>28.418434923371574</v>
      </c>
      <c r="R116" s="52">
        <f>+'Ark1'!AB129</f>
        <v>4.5001035887762404</v>
      </c>
      <c r="S116" s="14">
        <f>+'Ark1'!AC129</f>
        <v>-40.420533704165251</v>
      </c>
      <c r="T116" s="14">
        <f t="shared" si="16"/>
        <v>6.7588075880758804</v>
      </c>
      <c r="U116" s="11">
        <f>+IF(G116=0,"",'Ark1'!V129)</f>
        <v>15.113873295910182</v>
      </c>
      <c r="V116" s="28"/>
      <c r="AK116"/>
      <c r="AL116"/>
      <c r="AN116"/>
      <c r="AO116"/>
      <c r="AQ116"/>
      <c r="AR116"/>
      <c r="AS116"/>
      <c r="AT116"/>
      <c r="AU116"/>
      <c r="AV116"/>
      <c r="AW116"/>
    </row>
    <row r="117" spans="1:49" ht="15.6">
      <c r="A117" s="28"/>
      <c r="B117" s="3">
        <f>+'Ark1'!D130</f>
        <v>4</v>
      </c>
      <c r="C117" s="3" t="str">
        <f t="shared" si="19"/>
        <v>Apr</v>
      </c>
      <c r="D117" s="3">
        <f>+'Ark1'!C130</f>
        <v>2016</v>
      </c>
      <c r="E117" s="3">
        <f>+'Ark1'!Q130</f>
        <v>419</v>
      </c>
      <c r="F117" s="3"/>
      <c r="G117" s="221">
        <f>+'Ark1'!R130</f>
        <v>2770</v>
      </c>
      <c r="H117" s="3"/>
      <c r="I117" s="3">
        <f>+'Ark1'!S130</f>
        <v>2769</v>
      </c>
      <c r="J117" s="52">
        <f>+'Ark1'!T130</f>
        <v>18.498731133965549</v>
      </c>
      <c r="K117" s="52">
        <f>+'Ark1'!U130</f>
        <v>18.714421273489819</v>
      </c>
      <c r="L117" s="95"/>
      <c r="M117" s="11">
        <f>+'Ark1'!W130</f>
        <v>59.112676056338024</v>
      </c>
      <c r="N117" s="3"/>
      <c r="O117" s="14">
        <f>+'Ark1'!Z130</f>
        <v>151.82109064644277</v>
      </c>
      <c r="P117" s="14"/>
      <c r="Q117" s="14">
        <f>+'Ark1'!AA130</f>
        <v>29.874732135870794</v>
      </c>
      <c r="R117" s="52">
        <f>+'Ark1'!AB130</f>
        <v>4.780363600605968</v>
      </c>
      <c r="S117" s="14">
        <f>+'Ark1'!AC130</f>
        <v>-44.44917612393531</v>
      </c>
      <c r="T117" s="14">
        <f t="shared" si="16"/>
        <v>6.6109785202863964</v>
      </c>
      <c r="U117" s="11">
        <f>+IF(G117=0,"",'Ark1'!V130)</f>
        <v>15.022382671480148</v>
      </c>
      <c r="V117" s="28"/>
      <c r="AK117"/>
      <c r="AL117"/>
      <c r="AN117"/>
      <c r="AO117"/>
      <c r="AQ117"/>
      <c r="AR117"/>
      <c r="AS117"/>
      <c r="AT117"/>
      <c r="AU117"/>
      <c r="AV117"/>
      <c r="AW117"/>
    </row>
    <row r="118" spans="1:49" ht="15.6">
      <c r="A118" s="28"/>
      <c r="B118" s="3">
        <f>+'Ark1'!D131</f>
        <v>5</v>
      </c>
      <c r="C118" s="3" t="str">
        <f t="shared" si="19"/>
        <v>Mai</v>
      </c>
      <c r="D118" s="3">
        <f>+'Ark1'!C131</f>
        <v>2016</v>
      </c>
      <c r="E118" s="3">
        <f>+'Ark1'!Q131</f>
        <v>398</v>
      </c>
      <c r="F118" s="3"/>
      <c r="G118" s="221">
        <f>+'Ark1'!R131</f>
        <v>2820</v>
      </c>
      <c r="H118" s="3"/>
      <c r="I118" s="3">
        <f>+'Ark1'!S131</f>
        <v>2816</v>
      </c>
      <c r="J118" s="52">
        <f>+'Ark1'!T131</f>
        <v>18.83264324829705</v>
      </c>
      <c r="K118" s="52">
        <f>+'Ark1'!U131</f>
        <v>18.655485834749996</v>
      </c>
      <c r="L118" s="95"/>
      <c r="M118" s="11">
        <f>+'Ark1'!W131</f>
        <v>59.072798295454554</v>
      </c>
      <c r="N118" s="3"/>
      <c r="O118" s="14">
        <f>+'Ark1'!Z131</f>
        <v>148.81700994318183</v>
      </c>
      <c r="P118" s="14"/>
      <c r="Q118" s="14">
        <f>+'Ark1'!AA131</f>
        <v>30.60594047001084</v>
      </c>
      <c r="R118" s="52">
        <f>+'Ark1'!AB131</f>
        <v>4.8724525814192239</v>
      </c>
      <c r="S118" s="14">
        <f>+'Ark1'!AC131</f>
        <v>-46.016607159038621</v>
      </c>
      <c r="T118" s="14">
        <f t="shared" si="16"/>
        <v>7.0854271356783922</v>
      </c>
      <c r="U118" s="11">
        <f>+IF(G118=0,"",'Ark1'!V131)</f>
        <v>15.001063829787237</v>
      </c>
      <c r="V118" s="28"/>
      <c r="AK118"/>
      <c r="AL118"/>
      <c r="AN118"/>
      <c r="AO118"/>
      <c r="AQ118"/>
      <c r="AR118"/>
      <c r="AS118"/>
      <c r="AT118"/>
      <c r="AU118"/>
      <c r="AV118"/>
      <c r="AW118"/>
    </row>
    <row r="119" spans="1:49" ht="15.6">
      <c r="A119" s="28"/>
      <c r="B119" s="3">
        <f>+'Ark1'!D132</f>
        <v>6</v>
      </c>
      <c r="C119" s="3" t="str">
        <f t="shared" si="19"/>
        <v>Jun</v>
      </c>
      <c r="D119" s="3">
        <f>+'Ark1'!C132</f>
        <v>2016</v>
      </c>
      <c r="E119" s="3">
        <f>+'Ark1'!Q132</f>
        <v>305</v>
      </c>
      <c r="F119" s="3"/>
      <c r="G119" s="221">
        <f>+'Ark1'!R132</f>
        <v>1810</v>
      </c>
      <c r="H119" s="3"/>
      <c r="I119" s="3">
        <f>+'Ark1'!S132</f>
        <v>1801</v>
      </c>
      <c r="J119" s="52">
        <f>+'Ark1'!T132</f>
        <v>12.087618538800584</v>
      </c>
      <c r="K119" s="52">
        <f>+'Ark1'!U132</f>
        <v>12.062680703738719</v>
      </c>
      <c r="L119" s="95"/>
      <c r="M119" s="11">
        <f>+'Ark1'!W132</f>
        <v>58.910605219322576</v>
      </c>
      <c r="N119" s="3"/>
      <c r="O119" s="14">
        <f>+'Ark1'!Z132</f>
        <v>150.45574680732909</v>
      </c>
      <c r="P119" s="14"/>
      <c r="Q119" s="14">
        <f>+'Ark1'!AA132</f>
        <v>30.028731966023873</v>
      </c>
      <c r="R119" s="52">
        <f>+'Ark1'!AB132</f>
        <v>4.7990494755872879</v>
      </c>
      <c r="S119" s="14">
        <f>+'Ark1'!AC132</f>
        <v>-42.019193428046073</v>
      </c>
      <c r="T119" s="14">
        <f t="shared" si="16"/>
        <v>5.9344262295081966</v>
      </c>
      <c r="U119" s="11">
        <f>+IF(G119=0,"",'Ark1'!V132)</f>
        <v>14.837016574585627</v>
      </c>
      <c r="V119" s="28"/>
      <c r="AK119"/>
      <c r="AL119"/>
      <c r="AN119"/>
      <c r="AO119"/>
      <c r="AQ119"/>
      <c r="AR119"/>
      <c r="AS119"/>
      <c r="AT119"/>
      <c r="AU119"/>
      <c r="AV119"/>
      <c r="AW119"/>
    </row>
    <row r="120" spans="1:49" ht="15.6">
      <c r="A120" s="28"/>
      <c r="B120" s="3">
        <f>+'Ark1'!D133</f>
        <v>7</v>
      </c>
      <c r="C120" s="3" t="str">
        <f t="shared" si="19"/>
        <v>Jul</v>
      </c>
      <c r="D120" s="3">
        <f>+'Ark1'!C133</f>
        <v>2016</v>
      </c>
      <c r="E120" s="3">
        <f>+'Ark1'!Q133</f>
        <v>0</v>
      </c>
      <c r="F120" s="3"/>
      <c r="G120" s="221">
        <f>+'Ark1'!R133</f>
        <v>0</v>
      </c>
      <c r="H120" s="3"/>
      <c r="I120" s="3">
        <f>+'Ark1'!S133</f>
        <v>0</v>
      </c>
      <c r="J120" s="52">
        <f>+'Ark1'!T133</f>
        <v>0</v>
      </c>
      <c r="K120" s="52">
        <f>+'Ark1'!U133</f>
        <v>0</v>
      </c>
      <c r="L120" s="95"/>
      <c r="M120" s="11">
        <f>+'Ark1'!W133</f>
        <v>0</v>
      </c>
      <c r="N120" s="3"/>
      <c r="O120" s="14">
        <f>+'Ark1'!Z133</f>
        <v>0</v>
      </c>
      <c r="P120" s="14"/>
      <c r="Q120" s="14">
        <f>+'Ark1'!AA133</f>
        <v>0</v>
      </c>
      <c r="R120" s="52">
        <f>+'Ark1'!AB133</f>
        <v>0</v>
      </c>
      <c r="S120" s="14">
        <f>+'Ark1'!AC133</f>
        <v>0</v>
      </c>
      <c r="T120" s="14" t="str">
        <f t="shared" si="16"/>
        <v/>
      </c>
      <c r="U120" s="11" t="str">
        <f>+IF(G120=0,"",'Ark1'!V133)</f>
        <v/>
      </c>
      <c r="V120" s="28"/>
      <c r="AK120"/>
      <c r="AL120"/>
      <c r="AN120"/>
      <c r="AO120"/>
      <c r="AQ120"/>
      <c r="AR120"/>
      <c r="AS120"/>
      <c r="AT120"/>
      <c r="AU120"/>
      <c r="AV120"/>
      <c r="AW120"/>
    </row>
    <row r="121" spans="1:49" ht="15.6">
      <c r="A121" s="28"/>
      <c r="B121" s="3">
        <f>+'Ark1'!D134</f>
        <v>8</v>
      </c>
      <c r="C121" s="3" t="str">
        <f t="shared" si="19"/>
        <v>Aug</v>
      </c>
      <c r="D121" s="3">
        <f>+'Ark1'!C134</f>
        <v>2016</v>
      </c>
      <c r="E121" s="3">
        <f>+'Ark1'!Q134</f>
        <v>0</v>
      </c>
      <c r="F121" s="3"/>
      <c r="G121" s="221">
        <f>+'Ark1'!R134</f>
        <v>0</v>
      </c>
      <c r="H121" s="3"/>
      <c r="I121" s="3">
        <f>+'Ark1'!S134</f>
        <v>0</v>
      </c>
      <c r="J121" s="52">
        <f>+'Ark1'!T134</f>
        <v>0</v>
      </c>
      <c r="K121" s="52">
        <f>+'Ark1'!U134</f>
        <v>0</v>
      </c>
      <c r="L121" s="95"/>
      <c r="M121" s="11">
        <f>+'Ark1'!W134</f>
        <v>0</v>
      </c>
      <c r="N121" s="3"/>
      <c r="O121" s="14">
        <f>+'Ark1'!Z134</f>
        <v>0</v>
      </c>
      <c r="P121" s="14"/>
      <c r="Q121" s="14">
        <f>+'Ark1'!AA134</f>
        <v>0</v>
      </c>
      <c r="R121" s="52">
        <f>+'Ark1'!AB134</f>
        <v>0</v>
      </c>
      <c r="S121" s="14">
        <f>+'Ark1'!AC134</f>
        <v>0</v>
      </c>
      <c r="T121" s="14" t="str">
        <f t="shared" si="16"/>
        <v/>
      </c>
      <c r="U121" s="11" t="str">
        <f>+IF(G121=0,"",'Ark1'!V134)</f>
        <v/>
      </c>
      <c r="V121" s="28"/>
      <c r="AK121"/>
      <c r="AL121"/>
      <c r="AN121"/>
      <c r="AO121"/>
      <c r="AQ121"/>
      <c r="AR121"/>
      <c r="AS121"/>
      <c r="AT121"/>
      <c r="AU121"/>
      <c r="AV121"/>
      <c r="AW121"/>
    </row>
    <row r="122" spans="1:49" ht="15.6">
      <c r="A122" s="28"/>
      <c r="B122" s="3">
        <f>+'Ark1'!D135</f>
        <v>9</v>
      </c>
      <c r="C122" s="3" t="str">
        <f t="shared" si="19"/>
        <v>Sep</v>
      </c>
      <c r="D122" s="3">
        <f>+'Ark1'!C135</f>
        <v>2016</v>
      </c>
      <c r="E122" s="3">
        <f>+'Ark1'!Q135</f>
        <v>0</v>
      </c>
      <c r="F122" s="3"/>
      <c r="G122" s="221">
        <f>+'Ark1'!R135</f>
        <v>0</v>
      </c>
      <c r="H122" s="3"/>
      <c r="I122" s="3">
        <f>+'Ark1'!S135</f>
        <v>0</v>
      </c>
      <c r="J122" s="52">
        <f>+'Ark1'!T135</f>
        <v>0</v>
      </c>
      <c r="K122" s="52">
        <f>+'Ark1'!U135</f>
        <v>0</v>
      </c>
      <c r="L122" s="95"/>
      <c r="M122" s="11">
        <f>+'Ark1'!W135</f>
        <v>0</v>
      </c>
      <c r="N122" s="3"/>
      <c r="O122" s="14">
        <f>+'Ark1'!Z135</f>
        <v>0</v>
      </c>
      <c r="P122" s="14"/>
      <c r="Q122" s="14">
        <f>+'Ark1'!AA135</f>
        <v>0</v>
      </c>
      <c r="R122" s="52">
        <f>+'Ark1'!AB135</f>
        <v>0</v>
      </c>
      <c r="S122" s="14">
        <f>+'Ark1'!AC135</f>
        <v>0</v>
      </c>
      <c r="T122" s="14" t="str">
        <f t="shared" si="16"/>
        <v/>
      </c>
      <c r="U122" s="11" t="str">
        <f>+IF(G122=0,"",'Ark1'!V135)</f>
        <v/>
      </c>
      <c r="V122" s="28"/>
      <c r="AK122"/>
      <c r="AL122"/>
      <c r="AN122"/>
      <c r="AO122"/>
      <c r="AQ122"/>
      <c r="AR122"/>
      <c r="AS122"/>
      <c r="AT122"/>
      <c r="AU122"/>
      <c r="AV122"/>
      <c r="AW122"/>
    </row>
    <row r="123" spans="1:49" ht="15.6">
      <c r="A123" s="28"/>
      <c r="B123" s="3">
        <f>+'Ark1'!D136</f>
        <v>10</v>
      </c>
      <c r="C123" s="3" t="str">
        <f t="shared" si="19"/>
        <v>Okt</v>
      </c>
      <c r="D123" s="3">
        <f>+'Ark1'!C136</f>
        <v>2016</v>
      </c>
      <c r="E123" s="3">
        <f>+'Ark1'!Q136</f>
        <v>0</v>
      </c>
      <c r="F123" s="3"/>
      <c r="G123" s="221">
        <f>+'Ark1'!R136</f>
        <v>0</v>
      </c>
      <c r="H123" s="3"/>
      <c r="I123" s="3">
        <f>+'Ark1'!S136</f>
        <v>0</v>
      </c>
      <c r="J123" s="52">
        <f>+'Ark1'!T136</f>
        <v>0</v>
      </c>
      <c r="K123" s="52">
        <f>+'Ark1'!U136</f>
        <v>0</v>
      </c>
      <c r="L123" s="95"/>
      <c r="M123" s="11">
        <f>+'Ark1'!W136</f>
        <v>0</v>
      </c>
      <c r="N123" s="3"/>
      <c r="O123" s="14">
        <f>+'Ark1'!Z136</f>
        <v>0</v>
      </c>
      <c r="P123" s="14"/>
      <c r="Q123" s="14">
        <f>+'Ark1'!AA136</f>
        <v>0</v>
      </c>
      <c r="R123" s="52">
        <f>+'Ark1'!AB136</f>
        <v>0</v>
      </c>
      <c r="S123" s="14">
        <f>+'Ark1'!AC136</f>
        <v>0</v>
      </c>
      <c r="T123" s="14" t="str">
        <f t="shared" si="16"/>
        <v/>
      </c>
      <c r="U123" s="11" t="str">
        <f>+IF(G123=0,"",'Ark1'!V136)</f>
        <v/>
      </c>
      <c r="V123" s="28"/>
      <c r="AK123"/>
      <c r="AL123"/>
      <c r="AN123"/>
      <c r="AO123"/>
      <c r="AQ123"/>
      <c r="AR123"/>
      <c r="AS123"/>
      <c r="AT123"/>
      <c r="AU123"/>
      <c r="AV123"/>
      <c r="AW123"/>
    </row>
    <row r="124" spans="1:49" ht="15.6">
      <c r="A124" s="28"/>
      <c r="B124" s="3">
        <f>+'Ark1'!D137</f>
        <v>11</v>
      </c>
      <c r="C124" s="3" t="str">
        <f t="shared" si="19"/>
        <v>Nov</v>
      </c>
      <c r="D124" s="3">
        <f>+'Ark1'!C137</f>
        <v>2016</v>
      </c>
      <c r="E124" s="3">
        <f>+'Ark1'!Q137</f>
        <v>0</v>
      </c>
      <c r="F124" s="3"/>
      <c r="G124" s="221">
        <f>+'Ark1'!R137</f>
        <v>0</v>
      </c>
      <c r="H124" s="3"/>
      <c r="I124" s="3">
        <f>+'Ark1'!S137</f>
        <v>0</v>
      </c>
      <c r="J124" s="52">
        <f>+'Ark1'!T137</f>
        <v>0</v>
      </c>
      <c r="K124" s="52">
        <f>+'Ark1'!U137</f>
        <v>0</v>
      </c>
      <c r="L124" s="95"/>
      <c r="M124" s="11">
        <f>+'Ark1'!W137</f>
        <v>0</v>
      </c>
      <c r="N124" s="3"/>
      <c r="O124" s="14">
        <f>+'Ark1'!Z137</f>
        <v>0</v>
      </c>
      <c r="P124" s="14"/>
      <c r="Q124" s="14">
        <f>+'Ark1'!AA137</f>
        <v>0</v>
      </c>
      <c r="R124" s="52">
        <f>+'Ark1'!AB137</f>
        <v>0</v>
      </c>
      <c r="S124" s="14">
        <f>+'Ark1'!AC137</f>
        <v>0</v>
      </c>
      <c r="T124" s="14" t="str">
        <f t="shared" si="16"/>
        <v/>
      </c>
      <c r="U124" s="11" t="str">
        <f>+IF(G124=0,"",'Ark1'!V137)</f>
        <v/>
      </c>
      <c r="V124" s="28"/>
      <c r="AK124"/>
      <c r="AL124"/>
      <c r="AN124"/>
      <c r="AO124"/>
      <c r="AQ124"/>
      <c r="AR124"/>
      <c r="AS124"/>
      <c r="AT124"/>
      <c r="AU124"/>
      <c r="AV124"/>
      <c r="AW124"/>
    </row>
    <row r="125" spans="1:49" ht="15.6">
      <c r="A125" s="28"/>
      <c r="B125" s="3">
        <f>+'Ark1'!D138</f>
        <v>12</v>
      </c>
      <c r="C125" s="3" t="str">
        <f t="shared" si="19"/>
        <v>Des</v>
      </c>
      <c r="D125" s="3">
        <f>+'Ark1'!C138</f>
        <v>2016</v>
      </c>
      <c r="E125" s="3">
        <f>+'Ark1'!Q138</f>
        <v>0</v>
      </c>
      <c r="F125" s="3"/>
      <c r="G125" s="221">
        <f>+'Ark1'!R138</f>
        <v>0</v>
      </c>
      <c r="H125" s="3"/>
      <c r="I125" s="3">
        <f>+'Ark1'!S138</f>
        <v>0</v>
      </c>
      <c r="J125" s="52">
        <f>+'Ark1'!T138</f>
        <v>0</v>
      </c>
      <c r="K125" s="52">
        <f>+'Ark1'!U138</f>
        <v>0</v>
      </c>
      <c r="L125" s="95"/>
      <c r="M125" s="11">
        <f>+'Ark1'!W138</f>
        <v>0</v>
      </c>
      <c r="N125" s="3"/>
      <c r="O125" s="14">
        <f>+'Ark1'!Z138</f>
        <v>0</v>
      </c>
      <c r="P125" s="14"/>
      <c r="Q125" s="14">
        <f>+'Ark1'!AA138</f>
        <v>0</v>
      </c>
      <c r="R125" s="52">
        <f>+'Ark1'!AB138</f>
        <v>0</v>
      </c>
      <c r="S125" s="14">
        <f>+'Ark1'!AC138</f>
        <v>0</v>
      </c>
      <c r="T125" s="14" t="str">
        <f t="shared" si="16"/>
        <v/>
      </c>
      <c r="U125" s="11" t="str">
        <f>+IF(G125=0,"",'Ark1'!V138)</f>
        <v/>
      </c>
      <c r="V125" s="28"/>
      <c r="AK125"/>
      <c r="AL125"/>
      <c r="AN125"/>
      <c r="AO125"/>
      <c r="AQ125"/>
      <c r="AR125"/>
      <c r="AS125"/>
      <c r="AT125"/>
      <c r="AU125"/>
      <c r="AV125"/>
      <c r="AW125"/>
    </row>
    <row r="126" spans="1:49">
      <c r="A126" s="28"/>
      <c r="B126" s="28"/>
      <c r="C126" s="28"/>
      <c r="D126" s="28"/>
      <c r="E126" s="28"/>
      <c r="F126" s="28"/>
      <c r="G126" s="216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AK126"/>
      <c r="AL126"/>
      <c r="AN126"/>
      <c r="AO126"/>
      <c r="AQ126"/>
      <c r="AR126"/>
      <c r="AS126"/>
      <c r="AT126"/>
      <c r="AU126"/>
      <c r="AV126"/>
      <c r="AW126"/>
    </row>
    <row r="127" spans="1:49" ht="15.6">
      <c r="A127" s="28"/>
      <c r="B127" s="3">
        <f>+'Ark1'!D139</f>
        <v>1</v>
      </c>
      <c r="C127" s="3" t="str">
        <f>+C114</f>
        <v>Jan</v>
      </c>
      <c r="D127" s="3">
        <f>+'Ark1'!C139</f>
        <v>2015</v>
      </c>
      <c r="E127" s="3">
        <f>+'Ark1'!Q139</f>
        <v>630</v>
      </c>
      <c r="F127" s="3"/>
      <c r="G127" s="221">
        <f>+'Ark1'!R139</f>
        <v>3980</v>
      </c>
      <c r="H127" s="3"/>
      <c r="I127" s="3">
        <f>+'Ark1'!S139</f>
        <v>3978</v>
      </c>
      <c r="J127" s="52">
        <f>+'Ark1'!T139</f>
        <v>19.607843137254903</v>
      </c>
      <c r="K127" s="52">
        <f>+'Ark1'!U139</f>
        <v>19.716836026155889</v>
      </c>
      <c r="L127" s="95"/>
      <c r="M127" s="11">
        <f>+'Ark1'!W139</f>
        <v>59.116641528406248</v>
      </c>
      <c r="N127" s="3"/>
      <c r="O127" s="14">
        <f>+'Ark1'!Z139</f>
        <v>140.94198089492204</v>
      </c>
      <c r="P127" s="14"/>
      <c r="Q127" s="14">
        <f>+'Ark1'!AA139</f>
        <v>32.267242825741249</v>
      </c>
      <c r="R127" s="52">
        <f>+'Ark1'!AB139</f>
        <v>4.2644448380153124</v>
      </c>
      <c r="S127" s="14">
        <f>+'Ark1'!AC139</f>
        <v>-34.555589687021609</v>
      </c>
      <c r="T127" s="14">
        <f t="shared" si="16"/>
        <v>6.3174603174603172</v>
      </c>
      <c r="U127" s="11">
        <f>+IF(G127=0,"",'Ark1'!V139)</f>
        <v>15.07185929648241</v>
      </c>
      <c r="V127" s="28"/>
      <c r="AK127"/>
      <c r="AL127"/>
      <c r="AN127"/>
      <c r="AO127"/>
      <c r="AQ127"/>
      <c r="AR127"/>
      <c r="AS127"/>
      <c r="AT127"/>
      <c r="AU127"/>
      <c r="AV127"/>
      <c r="AW127"/>
    </row>
    <row r="128" spans="1:49" ht="15.6">
      <c r="A128" s="28"/>
      <c r="B128" s="3">
        <f>+'Ark1'!D140</f>
        <v>2</v>
      </c>
      <c r="C128" s="3" t="str">
        <f t="shared" ref="C128:C138" si="20">+C115</f>
        <v>Feb</v>
      </c>
      <c r="D128" s="3">
        <f>+'Ark1'!C140</f>
        <v>2015</v>
      </c>
      <c r="E128" s="3">
        <f>+'Ark1'!Q140</f>
        <v>503</v>
      </c>
      <c r="F128" s="3"/>
      <c r="G128" s="221">
        <f>+'Ark1'!R140</f>
        <v>3187</v>
      </c>
      <c r="H128" s="3"/>
      <c r="I128" s="3">
        <f>+'Ark1'!S140</f>
        <v>3185</v>
      </c>
      <c r="J128" s="52">
        <f>+'Ark1'!T140</f>
        <v>15.701054291063157</v>
      </c>
      <c r="K128" s="52">
        <f>+'Ark1'!U140</f>
        <v>15.757842129624484</v>
      </c>
      <c r="L128" s="95"/>
      <c r="M128" s="11">
        <f>+'Ark1'!W140</f>
        <v>59.680062794348522</v>
      </c>
      <c r="N128" s="3"/>
      <c r="O128" s="14">
        <f>+'Ark1'!Z140</f>
        <v>140.68740973312424</v>
      </c>
      <c r="P128" s="14"/>
      <c r="Q128" s="14">
        <f>+'Ark1'!AA140</f>
        <v>31.257695743799744</v>
      </c>
      <c r="R128" s="52">
        <f>+'Ark1'!AB140</f>
        <v>4.2211616095070967</v>
      </c>
      <c r="S128" s="14">
        <f>+'Ark1'!AC140</f>
        <v>-35.741121207025827</v>
      </c>
      <c r="T128" s="14">
        <f t="shared" si="16"/>
        <v>6.3359840954274356</v>
      </c>
      <c r="U128" s="11">
        <f>+IF(G128=0,"",'Ark1'!V140)</f>
        <v>15.350486350800121</v>
      </c>
      <c r="V128" s="28"/>
      <c r="AK128"/>
      <c r="AL128"/>
      <c r="AN128"/>
      <c r="AO128"/>
      <c r="AQ128"/>
      <c r="AR128"/>
      <c r="AS128"/>
      <c r="AT128"/>
      <c r="AU128"/>
      <c r="AV128"/>
      <c r="AW128"/>
    </row>
    <row r="129" spans="1:49" ht="15.6">
      <c r="A129" s="28"/>
      <c r="B129" s="3">
        <f>+'Ark1'!D141</f>
        <v>3</v>
      </c>
      <c r="C129" s="3" t="str">
        <f t="shared" si="20"/>
        <v>Mar</v>
      </c>
      <c r="D129" s="3">
        <f>+'Ark1'!C141</f>
        <v>2015</v>
      </c>
      <c r="E129" s="3">
        <f>+'Ark1'!Q141</f>
        <v>572</v>
      </c>
      <c r="F129" s="3"/>
      <c r="G129" s="221">
        <f>+'Ark1'!R141</f>
        <v>3652</v>
      </c>
      <c r="H129" s="3"/>
      <c r="I129" s="3">
        <f>+'Ark1'!S141</f>
        <v>3652</v>
      </c>
      <c r="J129" s="52">
        <f>+'Ark1'!T141</f>
        <v>17.991920386244949</v>
      </c>
      <c r="K129" s="52">
        <f>+'Ark1'!U141</f>
        <v>18.23940051685258</v>
      </c>
      <c r="L129" s="95"/>
      <c r="M129" s="11">
        <f>+'Ark1'!W141</f>
        <v>59.586527929901415</v>
      </c>
      <c r="N129" s="3"/>
      <c r="O129" s="14">
        <f>+'Ark1'!Z141</f>
        <v>142.0194140197153</v>
      </c>
      <c r="P129" s="14"/>
      <c r="Q129" s="14">
        <f>+'Ark1'!AA141</f>
        <v>30.457841482313722</v>
      </c>
      <c r="R129" s="52">
        <f>+'Ark1'!AB141</f>
        <v>4.3785690237906403</v>
      </c>
      <c r="S129" s="14">
        <f>+'Ark1'!AC141</f>
        <v>-34.294197910827847</v>
      </c>
      <c r="T129" s="14">
        <f t="shared" si="16"/>
        <v>6.384615384615385</v>
      </c>
      <c r="U129" s="11">
        <f>+IF(G129=0,"",'Ark1'!V141)</f>
        <v>15.275739320920048</v>
      </c>
      <c r="V129" s="28"/>
      <c r="AK129"/>
      <c r="AL129"/>
      <c r="AN129"/>
      <c r="AO129"/>
      <c r="AQ129"/>
      <c r="AR129"/>
      <c r="AS129"/>
      <c r="AT129"/>
      <c r="AU129"/>
      <c r="AV129"/>
      <c r="AW129"/>
    </row>
    <row r="130" spans="1:49" ht="15.6">
      <c r="A130" s="28"/>
      <c r="B130" s="3">
        <f>+'Ark1'!D142</f>
        <v>4</v>
      </c>
      <c r="C130" s="3" t="str">
        <f t="shared" si="20"/>
        <v>Apr</v>
      </c>
      <c r="D130" s="3">
        <f>+'Ark1'!C142</f>
        <v>2015</v>
      </c>
      <c r="E130" s="3">
        <f>+'Ark1'!Q142</f>
        <v>573</v>
      </c>
      <c r="F130" s="3"/>
      <c r="G130" s="221">
        <f>+'Ark1'!R142</f>
        <v>3944</v>
      </c>
      <c r="H130" s="3"/>
      <c r="I130" s="3">
        <f>+'Ark1'!S142</f>
        <v>3944</v>
      </c>
      <c r="J130" s="52">
        <f>+'Ark1'!T142</f>
        <v>19.430485762144055</v>
      </c>
      <c r="K130" s="52">
        <f>+'Ark1'!U142</f>
        <v>19.270612332369808</v>
      </c>
      <c r="L130" s="95"/>
      <c r="M130" s="11">
        <f>+'Ark1'!W142</f>
        <v>59.419117647058819</v>
      </c>
      <c r="N130" s="3"/>
      <c r="O130" s="14">
        <f>+'Ark1'!Z142</f>
        <v>138.93975659229187</v>
      </c>
      <c r="P130" s="14"/>
      <c r="Q130" s="14">
        <f>+'Ark1'!AA142</f>
        <v>30.318477913368351</v>
      </c>
      <c r="R130" s="52">
        <f>+'Ark1'!AB142</f>
        <v>4.1537453018706092</v>
      </c>
      <c r="S130" s="14">
        <f>+'Ark1'!AC142</f>
        <v>-31.851310452270777</v>
      </c>
      <c r="T130" s="14">
        <f t="shared" si="16"/>
        <v>6.8830715532286213</v>
      </c>
      <c r="U130" s="11">
        <f>+IF(G130=0,"",'Ark1'!V142)</f>
        <v>15.242900608519269</v>
      </c>
      <c r="V130" s="28"/>
      <c r="AK130"/>
      <c r="AL130"/>
      <c r="AN130"/>
      <c r="AO130"/>
      <c r="AQ130"/>
      <c r="AR130"/>
      <c r="AS130"/>
      <c r="AT130"/>
      <c r="AU130"/>
      <c r="AV130"/>
      <c r="AW130"/>
    </row>
    <row r="131" spans="1:49" ht="15.6">
      <c r="A131" s="28"/>
      <c r="B131" s="3">
        <f>+'Ark1'!D143</f>
        <v>5</v>
      </c>
      <c r="C131" s="3" t="str">
        <f t="shared" si="20"/>
        <v>Mai</v>
      </c>
      <c r="D131" s="3">
        <f>+'Ark1'!C143</f>
        <v>2015</v>
      </c>
      <c r="E131" s="3">
        <f>+'Ark1'!Q143</f>
        <v>545</v>
      </c>
      <c r="F131" s="3"/>
      <c r="G131" s="221">
        <f>+'Ark1'!R143</f>
        <v>3733</v>
      </c>
      <c r="H131" s="3"/>
      <c r="I131" s="3">
        <f>+'Ark1'!S143</f>
        <v>3732</v>
      </c>
      <c r="J131" s="52">
        <f>+'Ark1'!T143</f>
        <v>18.39097448024436</v>
      </c>
      <c r="K131" s="52">
        <f>+'Ark1'!U143</f>
        <v>18.107018851692089</v>
      </c>
      <c r="L131" s="95"/>
      <c r="M131" s="11">
        <f>+'Ark1'!W143</f>
        <v>59.427116827438361</v>
      </c>
      <c r="N131" s="3"/>
      <c r="O131" s="14">
        <f>+'Ark1'!Z143</f>
        <v>137.96637191854228</v>
      </c>
      <c r="P131" s="14"/>
      <c r="Q131" s="14">
        <f>+'Ark1'!AA143</f>
        <v>30.664750553266252</v>
      </c>
      <c r="R131" s="52">
        <f>+'Ark1'!AB143</f>
        <v>4.4016334715492809</v>
      </c>
      <c r="S131" s="14">
        <f>+'Ark1'!AC143</f>
        <v>-30.582874696918282</v>
      </c>
      <c r="T131" s="14">
        <f t="shared" si="16"/>
        <v>6.8495412844036698</v>
      </c>
      <c r="U131" s="11">
        <f>+IF(G131=0,"",'Ark1'!V143)</f>
        <v>15.199839271363514</v>
      </c>
      <c r="V131" s="28"/>
      <c r="AK131"/>
      <c r="AL131"/>
      <c r="AN131"/>
      <c r="AO131"/>
      <c r="AQ131"/>
      <c r="AR131"/>
      <c r="AS131"/>
      <c r="AT131"/>
      <c r="AU131"/>
      <c r="AV131"/>
      <c r="AW131"/>
    </row>
    <row r="132" spans="1:49" ht="15.6">
      <c r="A132" s="28"/>
      <c r="B132" s="3">
        <f>+'Ark1'!D144</f>
        <v>6</v>
      </c>
      <c r="C132" s="3" t="str">
        <f t="shared" si="20"/>
        <v>Jun</v>
      </c>
      <c r="D132" s="3">
        <f>+'Ark1'!C144</f>
        <v>2015</v>
      </c>
      <c r="E132" s="3">
        <f>+'Ark1'!Q144</f>
        <v>359</v>
      </c>
      <c r="F132" s="3"/>
      <c r="G132" s="221">
        <f>+'Ark1'!R144</f>
        <v>1802</v>
      </c>
      <c r="H132" s="3"/>
      <c r="I132" s="3">
        <f>+'Ark1'!S144</f>
        <v>1802</v>
      </c>
      <c r="J132" s="52">
        <f>+'Ark1'!T144</f>
        <v>8.8777219430485736</v>
      </c>
      <c r="K132" s="52">
        <f>+'Ark1'!U144</f>
        <v>8.9082901433051447</v>
      </c>
      <c r="L132" s="95"/>
      <c r="M132" s="11">
        <f>+'Ark1'!W144</f>
        <v>59.832408435072153</v>
      </c>
      <c r="N132" s="3"/>
      <c r="O132" s="14">
        <f>+'Ark1'!Z144</f>
        <v>140.57480577136496</v>
      </c>
      <c r="P132" s="14"/>
      <c r="Q132" s="14">
        <f>+'Ark1'!AA144</f>
        <v>31.312828837771487</v>
      </c>
      <c r="R132" s="52">
        <f>+'Ark1'!AB144</f>
        <v>4.3348590481671438</v>
      </c>
      <c r="S132" s="14">
        <f>+'Ark1'!AC144</f>
        <v>-40.38045997954513</v>
      </c>
      <c r="T132" s="14">
        <f t="shared" si="16"/>
        <v>5.0194986072423395</v>
      </c>
      <c r="U132" s="11">
        <f>+IF(G132=0,"",'Ark1'!V144)</f>
        <v>15.403440621531628</v>
      </c>
      <c r="V132" s="28"/>
      <c r="AK132"/>
      <c r="AL132"/>
      <c r="AN132"/>
      <c r="AO132"/>
      <c r="AQ132"/>
      <c r="AR132"/>
      <c r="AS132"/>
      <c r="AT132"/>
      <c r="AU132"/>
      <c r="AV132"/>
      <c r="AW132"/>
    </row>
    <row r="133" spans="1:49" ht="15.6">
      <c r="A133" s="28"/>
      <c r="B133" s="3">
        <f>+'Ark1'!D145</f>
        <v>7</v>
      </c>
      <c r="C133" s="3" t="str">
        <f t="shared" si="20"/>
        <v>Jul</v>
      </c>
      <c r="D133" s="3">
        <f>+'Ark1'!C145</f>
        <v>2015</v>
      </c>
      <c r="E133" s="3">
        <f>+'Ark1'!Q145</f>
        <v>0</v>
      </c>
      <c r="F133" s="3"/>
      <c r="G133" s="221">
        <f>+'Ark1'!R145</f>
        <v>0</v>
      </c>
      <c r="H133" s="3"/>
      <c r="I133" s="3">
        <f>+'Ark1'!S145</f>
        <v>0</v>
      </c>
      <c r="J133" s="52">
        <f>+'Ark1'!T145</f>
        <v>0</v>
      </c>
      <c r="K133" s="52">
        <f>+'Ark1'!U145</f>
        <v>0</v>
      </c>
      <c r="L133" s="95"/>
      <c r="M133" s="11">
        <f>+'Ark1'!W145</f>
        <v>0</v>
      </c>
      <c r="N133" s="3"/>
      <c r="O133" s="14">
        <f>+'Ark1'!Z145</f>
        <v>0</v>
      </c>
      <c r="P133" s="14"/>
      <c r="Q133" s="14">
        <f>+'Ark1'!AA145</f>
        <v>0</v>
      </c>
      <c r="R133" s="52">
        <f>+'Ark1'!AB145</f>
        <v>0</v>
      </c>
      <c r="S133" s="14">
        <f>+'Ark1'!AC145</f>
        <v>0</v>
      </c>
      <c r="T133" s="14" t="str">
        <f t="shared" si="16"/>
        <v/>
      </c>
      <c r="U133" s="11" t="str">
        <f>+IF(G133=0,"",'Ark1'!V145)</f>
        <v/>
      </c>
      <c r="V133" s="28"/>
      <c r="AK133"/>
      <c r="AL133"/>
      <c r="AN133"/>
      <c r="AO133"/>
      <c r="AQ133"/>
      <c r="AR133"/>
      <c r="AS133"/>
      <c r="AT133"/>
      <c r="AU133"/>
      <c r="AV133"/>
      <c r="AW133"/>
    </row>
    <row r="134" spans="1:49" ht="15.6">
      <c r="A134" s="28"/>
      <c r="B134" s="3">
        <f>+'Ark1'!D146</f>
        <v>8</v>
      </c>
      <c r="C134" s="3" t="str">
        <f t="shared" si="20"/>
        <v>Aug</v>
      </c>
      <c r="D134" s="3">
        <f>+'Ark1'!C146</f>
        <v>2015</v>
      </c>
      <c r="E134" s="3">
        <f>+'Ark1'!Q146</f>
        <v>0</v>
      </c>
      <c r="F134" s="3"/>
      <c r="G134" s="221">
        <f>+'Ark1'!R146</f>
        <v>0</v>
      </c>
      <c r="H134" s="3"/>
      <c r="I134" s="3">
        <f>+'Ark1'!S146</f>
        <v>0</v>
      </c>
      <c r="J134" s="52">
        <f>+'Ark1'!T146</f>
        <v>0</v>
      </c>
      <c r="K134" s="52">
        <f>+'Ark1'!U146</f>
        <v>0</v>
      </c>
      <c r="L134" s="95"/>
      <c r="M134" s="11">
        <f>+'Ark1'!W146</f>
        <v>0</v>
      </c>
      <c r="N134" s="3"/>
      <c r="O134" s="14">
        <f>+'Ark1'!Z146</f>
        <v>0</v>
      </c>
      <c r="P134" s="14"/>
      <c r="Q134" s="14">
        <f>+'Ark1'!AA146</f>
        <v>0</v>
      </c>
      <c r="R134" s="52">
        <f>+'Ark1'!AB146</f>
        <v>0</v>
      </c>
      <c r="S134" s="14">
        <f>+'Ark1'!AC146</f>
        <v>0</v>
      </c>
      <c r="T134" s="14" t="str">
        <f t="shared" si="16"/>
        <v/>
      </c>
      <c r="U134" s="11" t="str">
        <f>+IF(G134=0,"",'Ark1'!V146)</f>
        <v/>
      </c>
      <c r="V134" s="28"/>
      <c r="AK134"/>
      <c r="AL134"/>
      <c r="AN134"/>
      <c r="AO134"/>
      <c r="AQ134"/>
      <c r="AR134"/>
      <c r="AS134"/>
      <c r="AT134"/>
      <c r="AU134"/>
      <c r="AV134"/>
      <c r="AW134"/>
    </row>
    <row r="135" spans="1:49" ht="15.6">
      <c r="A135" s="28"/>
      <c r="B135" s="3">
        <f>+'Ark1'!D147</f>
        <v>9</v>
      </c>
      <c r="C135" s="3" t="str">
        <f t="shared" si="20"/>
        <v>Sep</v>
      </c>
      <c r="D135" s="3">
        <f>+'Ark1'!C147</f>
        <v>2015</v>
      </c>
      <c r="E135" s="3">
        <f>+'Ark1'!Q147</f>
        <v>0</v>
      </c>
      <c r="F135" s="3"/>
      <c r="G135" s="221">
        <f>+'Ark1'!R147</f>
        <v>0</v>
      </c>
      <c r="H135" s="3"/>
      <c r="I135" s="3">
        <f>+'Ark1'!S147</f>
        <v>0</v>
      </c>
      <c r="J135" s="52">
        <f>+'Ark1'!T147</f>
        <v>0</v>
      </c>
      <c r="K135" s="52">
        <f>+'Ark1'!U147</f>
        <v>0</v>
      </c>
      <c r="L135" s="95"/>
      <c r="M135" s="11">
        <f>+'Ark1'!W147</f>
        <v>0</v>
      </c>
      <c r="N135" s="3"/>
      <c r="O135" s="14">
        <f>+'Ark1'!Z147</f>
        <v>0</v>
      </c>
      <c r="P135" s="14"/>
      <c r="Q135" s="14">
        <f>+'Ark1'!AA147</f>
        <v>0</v>
      </c>
      <c r="R135" s="52">
        <f>+'Ark1'!AB147</f>
        <v>0</v>
      </c>
      <c r="S135" s="14">
        <f>+'Ark1'!AC147</f>
        <v>0</v>
      </c>
      <c r="T135" s="14" t="str">
        <f t="shared" si="16"/>
        <v/>
      </c>
      <c r="U135" s="11" t="str">
        <f>+IF(G135=0,"",'Ark1'!V147)</f>
        <v/>
      </c>
      <c r="V135" s="28"/>
      <c r="AK135"/>
      <c r="AL135"/>
      <c r="AN135"/>
      <c r="AO135"/>
      <c r="AQ135"/>
      <c r="AR135"/>
      <c r="AS135"/>
      <c r="AT135"/>
      <c r="AU135"/>
      <c r="AV135"/>
      <c r="AW135"/>
    </row>
    <row r="136" spans="1:49" ht="15.6">
      <c r="A136" s="28"/>
      <c r="B136" s="3">
        <f>+'Ark1'!D148</f>
        <v>10</v>
      </c>
      <c r="C136" s="3" t="str">
        <f t="shared" si="20"/>
        <v>Okt</v>
      </c>
      <c r="D136" s="3">
        <f>+'Ark1'!C148</f>
        <v>2015</v>
      </c>
      <c r="E136" s="3">
        <f>+'Ark1'!Q148</f>
        <v>0</v>
      </c>
      <c r="F136" s="3"/>
      <c r="G136" s="221">
        <f>+'Ark1'!R148</f>
        <v>0</v>
      </c>
      <c r="H136" s="3"/>
      <c r="I136" s="3">
        <f>+'Ark1'!S148</f>
        <v>0</v>
      </c>
      <c r="J136" s="52">
        <f>+'Ark1'!T148</f>
        <v>0</v>
      </c>
      <c r="K136" s="52">
        <f>+'Ark1'!U148</f>
        <v>0</v>
      </c>
      <c r="L136" s="95"/>
      <c r="M136" s="11">
        <f>+'Ark1'!W148</f>
        <v>0</v>
      </c>
      <c r="N136" s="3"/>
      <c r="O136" s="14">
        <f>+'Ark1'!Z148</f>
        <v>0</v>
      </c>
      <c r="P136" s="14"/>
      <c r="Q136" s="14">
        <f>+'Ark1'!AA148</f>
        <v>0</v>
      </c>
      <c r="R136" s="52">
        <f>+'Ark1'!AB148</f>
        <v>0</v>
      </c>
      <c r="S136" s="14">
        <f>+'Ark1'!AC148</f>
        <v>0</v>
      </c>
      <c r="T136" s="14" t="str">
        <f t="shared" si="16"/>
        <v/>
      </c>
      <c r="U136" s="11" t="str">
        <f>+IF(G136=0,"",'Ark1'!V148)</f>
        <v/>
      </c>
      <c r="V136" s="28"/>
      <c r="AK136"/>
      <c r="AL136"/>
      <c r="AN136"/>
      <c r="AO136"/>
      <c r="AQ136"/>
      <c r="AR136"/>
      <c r="AS136"/>
      <c r="AT136"/>
      <c r="AU136"/>
      <c r="AV136"/>
      <c r="AW136"/>
    </row>
    <row r="137" spans="1:49" ht="15.6">
      <c r="A137" s="28"/>
      <c r="B137" s="3">
        <f>+'Ark1'!D149</f>
        <v>11</v>
      </c>
      <c r="C137" s="3" t="str">
        <f t="shared" si="20"/>
        <v>Nov</v>
      </c>
      <c r="D137" s="3">
        <f>+'Ark1'!C149</f>
        <v>2015</v>
      </c>
      <c r="E137" s="3">
        <f>+'Ark1'!Q149</f>
        <v>0</v>
      </c>
      <c r="F137" s="3"/>
      <c r="G137" s="221">
        <f>+'Ark1'!R149</f>
        <v>0</v>
      </c>
      <c r="H137" s="3"/>
      <c r="I137" s="3">
        <f>+'Ark1'!S149</f>
        <v>0</v>
      </c>
      <c r="J137" s="52">
        <f>+'Ark1'!T149</f>
        <v>0</v>
      </c>
      <c r="K137" s="52">
        <f>+'Ark1'!U149</f>
        <v>0</v>
      </c>
      <c r="L137" s="95"/>
      <c r="M137" s="11">
        <f>+'Ark1'!W149</f>
        <v>0</v>
      </c>
      <c r="N137" s="3"/>
      <c r="O137" s="14">
        <f>+'Ark1'!Z149</f>
        <v>0</v>
      </c>
      <c r="P137" s="14"/>
      <c r="Q137" s="14">
        <f>+'Ark1'!AA149</f>
        <v>0</v>
      </c>
      <c r="R137" s="52">
        <f>+'Ark1'!AB149</f>
        <v>0</v>
      </c>
      <c r="S137" s="14">
        <f>+'Ark1'!AC149</f>
        <v>0</v>
      </c>
      <c r="T137" s="14" t="str">
        <f t="shared" si="16"/>
        <v/>
      </c>
      <c r="U137" s="11" t="str">
        <f>+IF(G137=0,"",'Ark1'!V149)</f>
        <v/>
      </c>
      <c r="V137" s="28"/>
      <c r="AK137"/>
      <c r="AL137"/>
      <c r="AN137"/>
      <c r="AO137"/>
      <c r="AQ137"/>
      <c r="AR137"/>
      <c r="AS137"/>
      <c r="AT137"/>
      <c r="AU137"/>
      <c r="AV137"/>
      <c r="AW137"/>
    </row>
    <row r="138" spans="1:49" ht="15.6">
      <c r="A138" s="28"/>
      <c r="B138" s="3">
        <f>+'Ark1'!D150</f>
        <v>12</v>
      </c>
      <c r="C138" s="3" t="str">
        <f t="shared" si="20"/>
        <v>Des</v>
      </c>
      <c r="D138" s="3">
        <f>+'Ark1'!C150</f>
        <v>2015</v>
      </c>
      <c r="E138" s="3">
        <f>+'Ark1'!Q150</f>
        <v>0</v>
      </c>
      <c r="F138" s="3"/>
      <c r="G138" s="221">
        <f>+'Ark1'!R150</f>
        <v>0</v>
      </c>
      <c r="H138" s="3"/>
      <c r="I138" s="3">
        <f>+'Ark1'!S150</f>
        <v>0</v>
      </c>
      <c r="J138" s="52">
        <f>+'Ark1'!T150</f>
        <v>0</v>
      </c>
      <c r="K138" s="52">
        <f>+'Ark1'!U150</f>
        <v>0</v>
      </c>
      <c r="L138" s="95"/>
      <c r="M138" s="11">
        <f>+'Ark1'!W150</f>
        <v>0</v>
      </c>
      <c r="N138" s="3"/>
      <c r="O138" s="14">
        <f>+'Ark1'!Z150</f>
        <v>0</v>
      </c>
      <c r="P138" s="14"/>
      <c r="Q138" s="14">
        <f>+'Ark1'!AA150</f>
        <v>0</v>
      </c>
      <c r="R138" s="52">
        <f>+'Ark1'!AB150</f>
        <v>0</v>
      </c>
      <c r="S138" s="14">
        <f>+'Ark1'!AC150</f>
        <v>0</v>
      </c>
      <c r="T138" s="14" t="str">
        <f t="shared" si="16"/>
        <v/>
      </c>
      <c r="U138" s="11" t="str">
        <f>+IF(G138=0,"",'Ark1'!V150)</f>
        <v/>
      </c>
      <c r="V138" s="28"/>
      <c r="AK138"/>
      <c r="AL138"/>
      <c r="AN138"/>
      <c r="AO138"/>
      <c r="AQ138"/>
      <c r="AR138"/>
      <c r="AS138"/>
      <c r="AT138"/>
      <c r="AU138"/>
      <c r="AV138"/>
      <c r="AW138"/>
    </row>
    <row r="139" spans="1:49">
      <c r="A139" s="28"/>
      <c r="B139" s="28"/>
      <c r="C139" s="28"/>
      <c r="D139" s="28"/>
      <c r="E139" s="28"/>
      <c r="F139" s="28"/>
      <c r="G139" s="216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AK139"/>
      <c r="AL139"/>
      <c r="AN139"/>
      <c r="AO139"/>
      <c r="AQ139"/>
      <c r="AR139"/>
      <c r="AS139"/>
      <c r="AT139"/>
      <c r="AU139"/>
      <c r="AV139"/>
      <c r="AW139"/>
    </row>
    <row r="140" spans="1:49" ht="15.6">
      <c r="A140" s="28"/>
      <c r="B140" s="3">
        <f>+'Ark1'!D151</f>
        <v>1</v>
      </c>
      <c r="C140" s="3" t="str">
        <f t="shared" ref="C140:C151" si="21">+C127</f>
        <v>Jan</v>
      </c>
      <c r="D140" s="3">
        <f>+'Ark1'!C151</f>
        <v>2014</v>
      </c>
      <c r="E140" s="3">
        <f>+'Ark1'!Q151</f>
        <v>590</v>
      </c>
      <c r="F140" s="3"/>
      <c r="G140" s="221">
        <f>+'Ark1'!R151</f>
        <v>4383</v>
      </c>
      <c r="H140" s="3"/>
      <c r="I140" s="3">
        <f>+'Ark1'!S151</f>
        <v>4379</v>
      </c>
      <c r="J140" s="52">
        <f>+'Ark1'!T151</f>
        <v>22.041740005028913</v>
      </c>
      <c r="K140" s="52">
        <f>+'Ark1'!U151</f>
        <v>22.345453935688479</v>
      </c>
      <c r="L140" s="95"/>
      <c r="M140" s="11">
        <f>+'Ark1'!W151</f>
        <v>59.299155058232486</v>
      </c>
      <c r="N140" s="3"/>
      <c r="O140" s="14">
        <f>+'Ark1'!Z151</f>
        <v>145.30870061657973</v>
      </c>
      <c r="P140" s="14"/>
      <c r="Q140" s="14">
        <f>+'Ark1'!AA151</f>
        <v>32.059792984630278</v>
      </c>
      <c r="R140" s="52">
        <f>+'Ark1'!AB151</f>
        <v>4.364477706238918</v>
      </c>
      <c r="S140" s="14">
        <f>+'Ark1'!AC151</f>
        <v>-42.839835942155425</v>
      </c>
      <c r="T140" s="14">
        <f t="shared" si="16"/>
        <v>7.4288135593220339</v>
      </c>
      <c r="U140" s="11">
        <f>+IF(G140=0,"",'Ark1'!V151)</f>
        <v>16.139402235911476</v>
      </c>
      <c r="V140" s="28"/>
      <c r="AK140"/>
      <c r="AL140"/>
      <c r="AN140"/>
      <c r="AO140"/>
      <c r="AQ140"/>
      <c r="AR140"/>
      <c r="AS140"/>
      <c r="AT140"/>
      <c r="AU140"/>
      <c r="AV140"/>
      <c r="AW140"/>
    </row>
    <row r="141" spans="1:49" ht="15.6">
      <c r="A141" s="28"/>
      <c r="B141" s="3">
        <f>+'Ark1'!D152</f>
        <v>2</v>
      </c>
      <c r="C141" s="3" t="str">
        <f t="shared" si="21"/>
        <v>Feb</v>
      </c>
      <c r="D141" s="3">
        <f>+'Ark1'!C152</f>
        <v>2014</v>
      </c>
      <c r="E141" s="3">
        <f>+'Ark1'!Q152</f>
        <v>484</v>
      </c>
      <c r="F141" s="3"/>
      <c r="G141" s="221">
        <f>+'Ark1'!R152</f>
        <v>3629</v>
      </c>
      <c r="H141" s="3"/>
      <c r="I141" s="3">
        <f>+'Ark1'!S152</f>
        <v>3617</v>
      </c>
      <c r="J141" s="52">
        <f>+'Ark1'!T152</f>
        <v>18.249937138546645</v>
      </c>
      <c r="K141" s="52">
        <f>+'Ark1'!U152</f>
        <v>18.290153830107879</v>
      </c>
      <c r="L141" s="95"/>
      <c r="M141" s="11">
        <f>+'Ark1'!W152</f>
        <v>59.554879734586706</v>
      </c>
      <c r="N141" s="3"/>
      <c r="O141" s="14">
        <f>+'Ark1'!Z152</f>
        <v>143.99460879181643</v>
      </c>
      <c r="P141" s="14"/>
      <c r="Q141" s="14">
        <f>+'Ark1'!AA152</f>
        <v>31.683616378602657</v>
      </c>
      <c r="R141" s="52">
        <f>+'Ark1'!AB152</f>
        <v>4.3529440325842375</v>
      </c>
      <c r="S141" s="14">
        <f>+'Ark1'!AC152</f>
        <v>-42.720389923242095</v>
      </c>
      <c r="T141" s="14">
        <f t="shared" si="16"/>
        <v>7.4979338842975203</v>
      </c>
      <c r="U141" s="11">
        <f>+IF(G141=0,"",'Ark1'!V152)</f>
        <v>16.237806558280514</v>
      </c>
      <c r="V141" s="28"/>
      <c r="AK141"/>
      <c r="AL141"/>
      <c r="AN141"/>
      <c r="AO141"/>
      <c r="AQ141"/>
      <c r="AR141"/>
      <c r="AS141"/>
      <c r="AT141"/>
      <c r="AU141"/>
      <c r="AV141"/>
      <c r="AW141"/>
    </row>
    <row r="142" spans="1:49" ht="15.6">
      <c r="A142" s="28"/>
      <c r="B142" s="3">
        <f>+'Ark1'!D153</f>
        <v>3</v>
      </c>
      <c r="C142" s="3" t="str">
        <f t="shared" si="21"/>
        <v>Mar</v>
      </c>
      <c r="D142" s="3">
        <f>+'Ark1'!C153</f>
        <v>2014</v>
      </c>
      <c r="E142" s="3">
        <f>+'Ark1'!Q153</f>
        <v>513</v>
      </c>
      <c r="F142" s="3"/>
      <c r="G142" s="221">
        <f>+'Ark1'!R153</f>
        <v>3261</v>
      </c>
      <c r="H142" s="3"/>
      <c r="I142" s="3">
        <f>+'Ark1'!S153</f>
        <v>3263</v>
      </c>
      <c r="J142" s="52">
        <f>+'Ark1'!T153</f>
        <v>16.399295951722412</v>
      </c>
      <c r="K142" s="52">
        <f>+'Ark1'!U153</f>
        <v>16.28412732944826</v>
      </c>
      <c r="L142" s="95"/>
      <c r="M142" s="11">
        <f>+'Ark1'!W153</f>
        <v>59.348758810910226</v>
      </c>
      <c r="N142" s="3"/>
      <c r="O142" s="14">
        <f>+'Ark1'!Z153</f>
        <v>142.11005209929502</v>
      </c>
      <c r="P142" s="14"/>
      <c r="Q142" s="14">
        <f>+'Ark1'!AA153</f>
        <v>31.972841056330957</v>
      </c>
      <c r="R142" s="52">
        <f>+'Ark1'!AB153</f>
        <v>4.5114052515720431</v>
      </c>
      <c r="S142" s="14">
        <f>+'Ark1'!AC153</f>
        <v>-40.349719927113838</v>
      </c>
      <c r="T142" s="14">
        <f t="shared" si="16"/>
        <v>6.3567251461988308</v>
      </c>
      <c r="U142" s="11">
        <f>+IF(G142=0,"",'Ark1'!V153)</f>
        <v>16.292854952468563</v>
      </c>
      <c r="V142" s="28"/>
      <c r="AK142"/>
      <c r="AL142"/>
      <c r="AN142"/>
      <c r="AO142"/>
      <c r="AQ142"/>
      <c r="AR142"/>
      <c r="AS142"/>
      <c r="AT142"/>
      <c r="AU142"/>
      <c r="AV142"/>
      <c r="AW142"/>
    </row>
    <row r="143" spans="1:49" ht="15.6">
      <c r="A143" s="28"/>
      <c r="B143" s="3">
        <f>+'Ark1'!D154</f>
        <v>4</v>
      </c>
      <c r="C143" s="3" t="str">
        <f t="shared" si="21"/>
        <v>Apr</v>
      </c>
      <c r="D143" s="3">
        <f>+'Ark1'!C154</f>
        <v>2014</v>
      </c>
      <c r="E143" s="3">
        <f>+'Ark1'!Q154</f>
        <v>516</v>
      </c>
      <c r="F143" s="3"/>
      <c r="G143" s="221">
        <f>+'Ark1'!R154</f>
        <v>3603</v>
      </c>
      <c r="H143" s="3"/>
      <c r="I143" s="3">
        <f>+'Ark1'!S154</f>
        <v>3591</v>
      </c>
      <c r="J143" s="52">
        <f>+'Ark1'!T154</f>
        <v>18.119185315564497</v>
      </c>
      <c r="K143" s="52">
        <f>+'Ark1'!U154</f>
        <v>18.1150864617249</v>
      </c>
      <c r="L143" s="95"/>
      <c r="M143" s="11">
        <f>+'Ark1'!W154</f>
        <v>59.474798106377051</v>
      </c>
      <c r="N143" s="3"/>
      <c r="O143" s="14">
        <f>+'Ark1'!Z154</f>
        <v>143.64892787524369</v>
      </c>
      <c r="P143" s="14"/>
      <c r="Q143" s="14">
        <f>+'Ark1'!AA154</f>
        <v>30.90238182205044</v>
      </c>
      <c r="R143" s="52">
        <f>+'Ark1'!AB154</f>
        <v>4.5161756131632407</v>
      </c>
      <c r="S143" s="14">
        <f>+'Ark1'!AC154</f>
        <v>-41.534633417063723</v>
      </c>
      <c r="T143" s="14">
        <f t="shared" si="16"/>
        <v>6.9825581395348841</v>
      </c>
      <c r="U143" s="11">
        <f>+IF(G143=0,"",'Ark1'!V154)</f>
        <v>16.16375242853178</v>
      </c>
      <c r="V143" s="28"/>
      <c r="AK143"/>
      <c r="AL143"/>
      <c r="AN143"/>
      <c r="AO143"/>
      <c r="AQ143"/>
      <c r="AR143"/>
      <c r="AS143"/>
      <c r="AT143"/>
      <c r="AU143"/>
      <c r="AV143"/>
      <c r="AW143"/>
    </row>
    <row r="144" spans="1:49" ht="15.6">
      <c r="A144" s="28"/>
      <c r="B144" s="3">
        <f>+'Ark1'!D155</f>
        <v>5</v>
      </c>
      <c r="C144" s="3" t="str">
        <f t="shared" si="21"/>
        <v>Mai</v>
      </c>
      <c r="D144" s="3">
        <f>+'Ark1'!C155</f>
        <v>2014</v>
      </c>
      <c r="E144" s="3">
        <f>+'Ark1'!Q155</f>
        <v>506</v>
      </c>
      <c r="F144" s="3"/>
      <c r="G144" s="221">
        <f>+'Ark1'!R155</f>
        <v>3228</v>
      </c>
      <c r="H144" s="3"/>
      <c r="I144" s="3">
        <f>+'Ark1'!S155</f>
        <v>3216</v>
      </c>
      <c r="J144" s="52">
        <f>+'Ark1'!T155</f>
        <v>16.233341714860444</v>
      </c>
      <c r="K144" s="52">
        <f>+'Ark1'!U155</f>
        <v>16.126731047435019</v>
      </c>
      <c r="L144" s="95"/>
      <c r="M144" s="11">
        <f>+'Ark1'!W155</f>
        <v>59.561256218905456</v>
      </c>
      <c r="N144" s="3"/>
      <c r="O144" s="14">
        <f>+'Ark1'!Z155</f>
        <v>142.79325248756223</v>
      </c>
      <c r="P144" s="14"/>
      <c r="Q144" s="14">
        <f>+'Ark1'!AA155</f>
        <v>31.986490772026006</v>
      </c>
      <c r="R144" s="52">
        <f>+'Ark1'!AB155</f>
        <v>4.2561753688227046</v>
      </c>
      <c r="S144" s="14">
        <f>+'Ark1'!AC155</f>
        <v>-41.134256759408991</v>
      </c>
      <c r="T144" s="14">
        <f t="shared" si="16"/>
        <v>6.3794466403162051</v>
      </c>
      <c r="U144" s="11">
        <f>+IF(G144=0,"",'Ark1'!V155)</f>
        <v>16.17131350681537</v>
      </c>
      <c r="V144" s="28"/>
      <c r="AK144"/>
      <c r="AL144"/>
      <c r="AN144"/>
      <c r="AO144"/>
      <c r="AQ144"/>
      <c r="AR144"/>
      <c r="AS144"/>
      <c r="AT144"/>
      <c r="AU144"/>
      <c r="AV144"/>
      <c r="AW144"/>
    </row>
    <row r="145" spans="1:49" ht="15.6">
      <c r="A145" s="28"/>
      <c r="B145" s="3">
        <f>+'Ark1'!D156</f>
        <v>6</v>
      </c>
      <c r="C145" s="3" t="str">
        <f t="shared" si="21"/>
        <v>Jun</v>
      </c>
      <c r="D145" s="3">
        <f>+'Ark1'!C156</f>
        <v>2014</v>
      </c>
      <c r="E145" s="3">
        <f>+'Ark1'!Q156</f>
        <v>307</v>
      </c>
      <c r="F145" s="3"/>
      <c r="G145" s="221">
        <f>+'Ark1'!R156</f>
        <v>1781</v>
      </c>
      <c r="H145" s="3"/>
      <c r="I145" s="3">
        <f>+'Ark1'!S156</f>
        <v>1780</v>
      </c>
      <c r="J145" s="52">
        <f>+'Ark1'!T156</f>
        <v>8.9564998742770907</v>
      </c>
      <c r="K145" s="52">
        <f>+'Ark1'!U156</f>
        <v>8.8384473955954537</v>
      </c>
      <c r="L145" s="95"/>
      <c r="M145" s="11">
        <f>+'Ark1'!W156</f>
        <v>59.210112359550571</v>
      </c>
      <c r="N145" s="3"/>
      <c r="O145" s="14">
        <f>+'Ark1'!Z156</f>
        <v>141.3947752808987</v>
      </c>
      <c r="P145" s="14"/>
      <c r="Q145" s="14">
        <f>+'Ark1'!AA156</f>
        <v>31.384421110365015</v>
      </c>
      <c r="R145" s="52">
        <f>+'Ark1'!AB156</f>
        <v>4.3710884907671099</v>
      </c>
      <c r="S145" s="14">
        <f>+'Ark1'!AC156</f>
        <v>-36.888696103205675</v>
      </c>
      <c r="T145" s="14">
        <f t="shared" si="16"/>
        <v>5.8013029315960916</v>
      </c>
      <c r="U145" s="11">
        <f>+IF(G145=0,"",'Ark1'!V156)</f>
        <v>16.083099382369458</v>
      </c>
      <c r="V145" s="28"/>
      <c r="AK145"/>
      <c r="AL145"/>
      <c r="AN145"/>
      <c r="AO145"/>
      <c r="AQ145"/>
      <c r="AR145"/>
      <c r="AS145"/>
      <c r="AT145"/>
      <c r="AU145"/>
      <c r="AV145"/>
      <c r="AW145"/>
    </row>
    <row r="146" spans="1:49" ht="15.6">
      <c r="A146" s="28"/>
      <c r="B146" s="3">
        <f>+'Ark1'!D157</f>
        <v>7</v>
      </c>
      <c r="C146" s="3" t="str">
        <f t="shared" si="21"/>
        <v>Jul</v>
      </c>
      <c r="D146" s="3">
        <f>+'Ark1'!C157</f>
        <v>2014</v>
      </c>
      <c r="E146" s="3">
        <f>+'Ark1'!Q157</f>
        <v>0</v>
      </c>
      <c r="F146" s="3"/>
      <c r="G146" s="221">
        <f>+'Ark1'!R157</f>
        <v>0</v>
      </c>
      <c r="H146" s="3"/>
      <c r="I146" s="3">
        <f>+'Ark1'!S157</f>
        <v>0</v>
      </c>
      <c r="J146" s="52">
        <f>+'Ark1'!T157</f>
        <v>0</v>
      </c>
      <c r="K146" s="52">
        <f>+'Ark1'!U157</f>
        <v>0</v>
      </c>
      <c r="L146" s="95"/>
      <c r="M146" s="11">
        <f>+'Ark1'!W157</f>
        <v>0</v>
      </c>
      <c r="N146" s="3"/>
      <c r="O146" s="14">
        <f>+'Ark1'!Z157</f>
        <v>0</v>
      </c>
      <c r="P146" s="14"/>
      <c r="Q146" s="14">
        <f>+'Ark1'!AA157</f>
        <v>0</v>
      </c>
      <c r="R146" s="52">
        <f>+'Ark1'!AB157</f>
        <v>0</v>
      </c>
      <c r="S146" s="14">
        <f>+'Ark1'!AC157</f>
        <v>0</v>
      </c>
      <c r="T146" s="14" t="str">
        <f t="shared" si="16"/>
        <v/>
      </c>
      <c r="U146" s="11" t="str">
        <f>+IF(G146=0,"",'Ark1'!V157)</f>
        <v/>
      </c>
      <c r="V146" s="28"/>
      <c r="AK146"/>
      <c r="AL146"/>
      <c r="AN146"/>
      <c r="AO146"/>
      <c r="AQ146"/>
      <c r="AR146"/>
      <c r="AS146"/>
      <c r="AT146"/>
      <c r="AU146"/>
      <c r="AV146"/>
      <c r="AW146"/>
    </row>
    <row r="147" spans="1:49" ht="15.6">
      <c r="A147" s="28"/>
      <c r="B147" s="3">
        <f>+'Ark1'!D158</f>
        <v>8</v>
      </c>
      <c r="C147" s="3" t="str">
        <f t="shared" si="21"/>
        <v>Aug</v>
      </c>
      <c r="D147" s="3">
        <f>+'Ark1'!C158</f>
        <v>2014</v>
      </c>
      <c r="E147" s="3">
        <f>+'Ark1'!Q158</f>
        <v>0</v>
      </c>
      <c r="F147" s="3"/>
      <c r="G147" s="221">
        <f>+'Ark1'!R158</f>
        <v>0</v>
      </c>
      <c r="H147" s="3"/>
      <c r="I147" s="3">
        <f>+'Ark1'!S158</f>
        <v>0</v>
      </c>
      <c r="J147" s="52">
        <f>+'Ark1'!T158</f>
        <v>0</v>
      </c>
      <c r="K147" s="52">
        <f>+'Ark1'!U158</f>
        <v>0</v>
      </c>
      <c r="L147" s="95"/>
      <c r="M147" s="11">
        <f>+'Ark1'!W158</f>
        <v>0</v>
      </c>
      <c r="N147" s="3"/>
      <c r="O147" s="14">
        <f>+'Ark1'!Z158</f>
        <v>0</v>
      </c>
      <c r="P147" s="14"/>
      <c r="Q147" s="14">
        <f>+'Ark1'!AA158</f>
        <v>0</v>
      </c>
      <c r="R147" s="52">
        <f>+'Ark1'!AB158</f>
        <v>0</v>
      </c>
      <c r="S147" s="14">
        <f>+'Ark1'!AC158</f>
        <v>0</v>
      </c>
      <c r="T147" s="14" t="str">
        <f t="shared" si="16"/>
        <v/>
      </c>
      <c r="U147" s="11" t="str">
        <f>+IF(G147=0,"",'Ark1'!V158)</f>
        <v/>
      </c>
      <c r="V147" s="28"/>
      <c r="AK147"/>
      <c r="AL147"/>
      <c r="AN147"/>
      <c r="AO147"/>
      <c r="AQ147"/>
      <c r="AR147"/>
      <c r="AS147"/>
      <c r="AT147"/>
      <c r="AU147"/>
      <c r="AV147"/>
      <c r="AW147"/>
    </row>
    <row r="148" spans="1:49" ht="15.6">
      <c r="A148" s="28"/>
      <c r="B148" s="3">
        <f>+'Ark1'!D159</f>
        <v>9</v>
      </c>
      <c r="C148" s="3" t="str">
        <f t="shared" si="21"/>
        <v>Sep</v>
      </c>
      <c r="D148" s="3">
        <f>+'Ark1'!C159</f>
        <v>2014</v>
      </c>
      <c r="E148" s="3">
        <f>+'Ark1'!Q159</f>
        <v>0</v>
      </c>
      <c r="F148" s="3"/>
      <c r="G148" s="221">
        <f>+'Ark1'!R159</f>
        <v>0</v>
      </c>
      <c r="H148" s="3"/>
      <c r="I148" s="3">
        <f>+'Ark1'!S159</f>
        <v>0</v>
      </c>
      <c r="J148" s="52">
        <f>+'Ark1'!T159</f>
        <v>0</v>
      </c>
      <c r="K148" s="52">
        <f>+'Ark1'!U159</f>
        <v>0</v>
      </c>
      <c r="L148" s="95"/>
      <c r="M148" s="11">
        <f>+'Ark1'!W159</f>
        <v>0</v>
      </c>
      <c r="N148" s="3"/>
      <c r="O148" s="14">
        <f>+'Ark1'!Z159</f>
        <v>0</v>
      </c>
      <c r="P148" s="14"/>
      <c r="Q148" s="14">
        <f>+'Ark1'!AA159</f>
        <v>0</v>
      </c>
      <c r="R148" s="52">
        <f>+'Ark1'!AB159</f>
        <v>0</v>
      </c>
      <c r="S148" s="14">
        <f>+'Ark1'!AC159</f>
        <v>0</v>
      </c>
      <c r="T148" s="14" t="str">
        <f t="shared" si="16"/>
        <v/>
      </c>
      <c r="U148" s="11" t="str">
        <f>+IF(G148=0,"",'Ark1'!V159)</f>
        <v/>
      </c>
      <c r="V148" s="28"/>
      <c r="AK148"/>
      <c r="AL148"/>
      <c r="AN148"/>
      <c r="AO148"/>
      <c r="AQ148"/>
      <c r="AR148"/>
      <c r="AS148"/>
      <c r="AT148"/>
      <c r="AU148"/>
      <c r="AV148"/>
      <c r="AW148"/>
    </row>
    <row r="149" spans="1:49" ht="15.6">
      <c r="A149" s="28"/>
      <c r="B149" s="3">
        <f>+'Ark1'!D160</f>
        <v>10</v>
      </c>
      <c r="C149" s="3" t="str">
        <f t="shared" si="21"/>
        <v>Okt</v>
      </c>
      <c r="D149" s="3">
        <f>+'Ark1'!C160</f>
        <v>2014</v>
      </c>
      <c r="E149" s="3">
        <f>+'Ark1'!Q160</f>
        <v>0</v>
      </c>
      <c r="F149" s="3"/>
      <c r="G149" s="221">
        <f>+'Ark1'!R160</f>
        <v>0</v>
      </c>
      <c r="H149" s="3"/>
      <c r="I149" s="3">
        <f>+'Ark1'!S160</f>
        <v>0</v>
      </c>
      <c r="J149" s="52">
        <f>+'Ark1'!T160</f>
        <v>0</v>
      </c>
      <c r="K149" s="52">
        <f>+'Ark1'!U160</f>
        <v>0</v>
      </c>
      <c r="L149" s="95"/>
      <c r="M149" s="11">
        <f>+'Ark1'!W160</f>
        <v>0</v>
      </c>
      <c r="N149" s="3"/>
      <c r="O149" s="14">
        <f>+'Ark1'!Z160</f>
        <v>0</v>
      </c>
      <c r="P149" s="14"/>
      <c r="Q149" s="14">
        <f>+'Ark1'!AA160</f>
        <v>0</v>
      </c>
      <c r="R149" s="52">
        <f>+'Ark1'!AB160</f>
        <v>0</v>
      </c>
      <c r="S149" s="14">
        <f>+'Ark1'!AC160</f>
        <v>0</v>
      </c>
      <c r="T149" s="14" t="str">
        <f t="shared" si="16"/>
        <v/>
      </c>
      <c r="U149" s="11" t="str">
        <f>+IF(G149=0,"",'Ark1'!V160)</f>
        <v/>
      </c>
      <c r="V149" s="28"/>
      <c r="AK149"/>
      <c r="AL149"/>
      <c r="AN149"/>
      <c r="AO149"/>
      <c r="AQ149"/>
      <c r="AR149"/>
      <c r="AS149"/>
      <c r="AT149"/>
      <c r="AU149"/>
      <c r="AV149"/>
      <c r="AW149"/>
    </row>
    <row r="150" spans="1:49" ht="15.6">
      <c r="A150" s="28"/>
      <c r="B150" s="3">
        <f>+'Ark1'!D161</f>
        <v>11</v>
      </c>
      <c r="C150" s="3" t="str">
        <f t="shared" si="21"/>
        <v>Nov</v>
      </c>
      <c r="D150" s="3">
        <f>+'Ark1'!C161</f>
        <v>2014</v>
      </c>
      <c r="E150" s="3">
        <f>+'Ark1'!Q161</f>
        <v>0</v>
      </c>
      <c r="F150" s="3"/>
      <c r="G150" s="221">
        <f>+'Ark1'!R161</f>
        <v>0</v>
      </c>
      <c r="H150" s="3"/>
      <c r="I150" s="3">
        <f>+'Ark1'!S161</f>
        <v>0</v>
      </c>
      <c r="J150" s="52">
        <f>+'Ark1'!T161</f>
        <v>0</v>
      </c>
      <c r="K150" s="52">
        <f>+'Ark1'!U161</f>
        <v>0</v>
      </c>
      <c r="L150" s="95"/>
      <c r="M150" s="11">
        <f>+'Ark1'!W161</f>
        <v>0</v>
      </c>
      <c r="N150" s="3"/>
      <c r="O150" s="14">
        <f>+'Ark1'!Z161</f>
        <v>0</v>
      </c>
      <c r="P150" s="14"/>
      <c r="Q150" s="14">
        <f>+'Ark1'!AA161</f>
        <v>0</v>
      </c>
      <c r="R150" s="52">
        <f>+'Ark1'!AB161</f>
        <v>0</v>
      </c>
      <c r="S150" s="14">
        <f>+'Ark1'!AC161</f>
        <v>0</v>
      </c>
      <c r="T150" s="14" t="str">
        <f t="shared" ref="T150:T215" si="22">+IF(G150=0,"",G150/E150)</f>
        <v/>
      </c>
      <c r="U150" s="11" t="str">
        <f>+IF(G150=0,"",'Ark1'!V161)</f>
        <v/>
      </c>
      <c r="V150" s="28"/>
      <c r="AK150"/>
      <c r="AL150"/>
      <c r="AN150"/>
      <c r="AO150"/>
      <c r="AQ150"/>
      <c r="AR150"/>
      <c r="AS150"/>
      <c r="AT150"/>
      <c r="AU150"/>
      <c r="AV150"/>
      <c r="AW150"/>
    </row>
    <row r="151" spans="1:49" ht="15.6">
      <c r="A151" s="28"/>
      <c r="B151" s="3">
        <f>+'Ark1'!D162</f>
        <v>12</v>
      </c>
      <c r="C151" s="3" t="str">
        <f t="shared" si="21"/>
        <v>Des</v>
      </c>
      <c r="D151" s="3">
        <f>+'Ark1'!C162</f>
        <v>2014</v>
      </c>
      <c r="E151" s="3">
        <f>+'Ark1'!Q162</f>
        <v>0</v>
      </c>
      <c r="F151" s="3"/>
      <c r="G151" s="221">
        <f>+'Ark1'!R162</f>
        <v>0</v>
      </c>
      <c r="H151" s="3"/>
      <c r="I151" s="3">
        <f>+'Ark1'!S162</f>
        <v>0</v>
      </c>
      <c r="J151" s="52">
        <f>+'Ark1'!T162</f>
        <v>0</v>
      </c>
      <c r="K151" s="52">
        <f>+'Ark1'!U162</f>
        <v>0</v>
      </c>
      <c r="L151" s="95"/>
      <c r="M151" s="11">
        <f>+'Ark1'!W162</f>
        <v>0</v>
      </c>
      <c r="N151" s="3"/>
      <c r="O151" s="14">
        <f>+'Ark1'!Z162</f>
        <v>0</v>
      </c>
      <c r="P151" s="14"/>
      <c r="Q151" s="14">
        <f>+'Ark1'!AA162</f>
        <v>0</v>
      </c>
      <c r="R151" s="52">
        <f>+'Ark1'!AB162</f>
        <v>0</v>
      </c>
      <c r="S151" s="14">
        <f>+'Ark1'!AC162</f>
        <v>0</v>
      </c>
      <c r="T151" s="14" t="str">
        <f t="shared" si="22"/>
        <v/>
      </c>
      <c r="U151" s="11" t="str">
        <f>+IF(G151=0,"",'Ark1'!V162)</f>
        <v/>
      </c>
      <c r="V151" s="28"/>
      <c r="AK151"/>
      <c r="AL151"/>
      <c r="AN151"/>
      <c r="AO151"/>
      <c r="AQ151"/>
      <c r="AR151"/>
      <c r="AS151"/>
      <c r="AT151"/>
      <c r="AU151"/>
      <c r="AV151"/>
      <c r="AW151"/>
    </row>
    <row r="152" spans="1:49" ht="15.6">
      <c r="A152" s="28"/>
      <c r="B152" s="3">
        <f>+'Ark1'!D163</f>
        <v>1</v>
      </c>
      <c r="C152" s="3" t="str">
        <f t="shared" ref="C152:C199" si="23">+C140</f>
        <v>Jan</v>
      </c>
      <c r="D152" s="3">
        <f>+'Ark1'!C163</f>
        <v>2013</v>
      </c>
      <c r="E152" s="3">
        <f>+'Ark1'!Q163</f>
        <v>570</v>
      </c>
      <c r="F152" s="3"/>
      <c r="G152" s="221">
        <f>+'Ark1'!R163</f>
        <v>4377</v>
      </c>
      <c r="H152" s="3"/>
      <c r="I152" s="3">
        <f>+'Ark1'!S163</f>
        <v>4365</v>
      </c>
      <c r="J152" s="52">
        <f>+'Ark1'!T163</f>
        <v>22.448456251923275</v>
      </c>
      <c r="K152" s="52">
        <f>+'Ark1'!U163</f>
        <v>22.345475038912717</v>
      </c>
      <c r="L152" s="95"/>
      <c r="M152" s="11">
        <f>+'Ark1'!W163</f>
        <v>59.132646048109976</v>
      </c>
      <c r="N152" s="3"/>
      <c r="O152" s="14">
        <f>+'Ark1'!Z163</f>
        <v>142.8584879725089</v>
      </c>
      <c r="P152" s="14"/>
      <c r="Q152" s="14">
        <f>+'Ark1'!AA163</f>
        <v>32.993755450760474</v>
      </c>
      <c r="R152" s="52">
        <f>+'Ark1'!AB163</f>
        <v>4.1488401597100593</v>
      </c>
      <c r="S152" s="14">
        <f>+'Ark1'!AC163</f>
        <v>-35.115355487810071</v>
      </c>
      <c r="T152" s="14">
        <f t="shared" si="22"/>
        <v>7.6789473684210527</v>
      </c>
      <c r="U152" s="11">
        <f>+IF(G152=0,"",'Ark1'!V163)</f>
        <v>16.440027416038379</v>
      </c>
      <c r="V152" s="28"/>
      <c r="AK152"/>
      <c r="AL152"/>
      <c r="AN152"/>
      <c r="AO152"/>
      <c r="AQ152"/>
      <c r="AR152"/>
      <c r="AS152"/>
      <c r="AT152"/>
      <c r="AU152"/>
      <c r="AV152"/>
      <c r="AW152"/>
    </row>
    <row r="153" spans="1:49" ht="15.6">
      <c r="A153" s="28"/>
      <c r="B153" s="3">
        <f>+'Ark1'!D164</f>
        <v>2</v>
      </c>
      <c r="C153" s="3" t="str">
        <f t="shared" si="23"/>
        <v>Feb</v>
      </c>
      <c r="D153" s="3">
        <f>+'Ark1'!C164</f>
        <v>2013</v>
      </c>
      <c r="E153" s="3">
        <f>+'Ark1'!Q164</f>
        <v>506</v>
      </c>
      <c r="F153" s="3"/>
      <c r="G153" s="221">
        <f>+'Ark1'!R164</f>
        <v>3290</v>
      </c>
      <c r="H153" s="3"/>
      <c r="I153" s="3">
        <f>+'Ark1'!S164</f>
        <v>3276</v>
      </c>
      <c r="J153" s="52">
        <f>+'Ark1'!T164</f>
        <v>16.873525489793824</v>
      </c>
      <c r="K153" s="52">
        <f>+'Ark1'!U164</f>
        <v>16.897385406129196</v>
      </c>
      <c r="L153" s="95"/>
      <c r="M153" s="11">
        <f>+'Ark1'!W164</f>
        <v>59.069902319902319</v>
      </c>
      <c r="N153" s="3"/>
      <c r="O153" s="14">
        <f>+'Ark1'!Z164</f>
        <v>143.93828449328441</v>
      </c>
      <c r="P153" s="14"/>
      <c r="Q153" s="14">
        <f>+'Ark1'!AA164</f>
        <v>33.223479452380651</v>
      </c>
      <c r="R153" s="52">
        <f>+'Ark1'!AB164</f>
        <v>4.3898467731019295</v>
      </c>
      <c r="S153" s="14">
        <f>+'Ark1'!AC164</f>
        <v>-43.186563892570071</v>
      </c>
      <c r="T153" s="14">
        <f t="shared" si="22"/>
        <v>6.5019762845849804</v>
      </c>
      <c r="U153" s="11">
        <f>+IF(G153=0,"",'Ark1'!V164)</f>
        <v>16.340729483282683</v>
      </c>
      <c r="V153" s="28"/>
      <c r="AK153"/>
      <c r="AL153"/>
      <c r="AN153"/>
      <c r="AO153"/>
      <c r="AQ153"/>
      <c r="AR153"/>
      <c r="AS153"/>
      <c r="AT153"/>
      <c r="AU153"/>
      <c r="AV153"/>
      <c r="AW153"/>
    </row>
    <row r="154" spans="1:49" ht="15.6">
      <c r="A154" s="28"/>
      <c r="B154" s="3">
        <f>+'Ark1'!D165</f>
        <v>3</v>
      </c>
      <c r="C154" s="3" t="str">
        <f t="shared" si="23"/>
        <v>Mar</v>
      </c>
      <c r="D154" s="3">
        <f>+'Ark1'!C165</f>
        <v>2013</v>
      </c>
      <c r="E154" s="3">
        <f>+'Ark1'!Q165</f>
        <v>462</v>
      </c>
      <c r="F154" s="3"/>
      <c r="G154" s="221">
        <f>+'Ark1'!R165</f>
        <v>2810</v>
      </c>
      <c r="H154" s="3"/>
      <c r="I154" s="3">
        <f>+'Ark1'!S165</f>
        <v>2804</v>
      </c>
      <c r="J154" s="52">
        <f>+'Ark1'!T165</f>
        <v>14.411734536875578</v>
      </c>
      <c r="K154" s="52">
        <f>+'Ark1'!U165</f>
        <v>14.588206100520972</v>
      </c>
      <c r="L154" s="95"/>
      <c r="M154" s="11">
        <f>+'Ark1'!W165</f>
        <v>59.232168330955773</v>
      </c>
      <c r="N154" s="3"/>
      <c r="O154" s="14">
        <f>+'Ark1'!Z165</f>
        <v>145.18594864479309</v>
      </c>
      <c r="P154" s="14"/>
      <c r="Q154" s="14">
        <f>+'Ark1'!AA165</f>
        <v>32.112148380336713</v>
      </c>
      <c r="R154" s="52">
        <f>+'Ark1'!AB165</f>
        <v>4.518225038131888</v>
      </c>
      <c r="S154" s="14">
        <f>+'Ark1'!AC165</f>
        <v>-40.02974355304837</v>
      </c>
      <c r="T154" s="14">
        <f t="shared" si="22"/>
        <v>6.0822510822510827</v>
      </c>
      <c r="U154" s="11">
        <f>+IF(G154=0,"",'Ark1'!V165)</f>
        <v>16.666903914590748</v>
      </c>
      <c r="V154" s="28"/>
      <c r="AK154"/>
      <c r="AL154"/>
      <c r="AN154"/>
      <c r="AO154"/>
      <c r="AQ154"/>
      <c r="AR154"/>
      <c r="AS154"/>
      <c r="AT154"/>
      <c r="AU154"/>
      <c r="AV154"/>
      <c r="AW154"/>
    </row>
    <row r="155" spans="1:49" ht="15.6">
      <c r="A155" s="28"/>
      <c r="B155" s="3">
        <f>+'Ark1'!D166</f>
        <v>4</v>
      </c>
      <c r="C155" s="3" t="str">
        <f t="shared" si="23"/>
        <v>Apr</v>
      </c>
      <c r="D155" s="3">
        <f>+'Ark1'!C166</f>
        <v>2013</v>
      </c>
      <c r="E155" s="3">
        <f>+'Ark1'!Q166</f>
        <v>523</v>
      </c>
      <c r="F155" s="3"/>
      <c r="G155" s="221">
        <f>+'Ark1'!R166</f>
        <v>4048</v>
      </c>
      <c r="H155" s="3"/>
      <c r="I155" s="3">
        <f>+'Ark1'!S166</f>
        <v>4038</v>
      </c>
      <c r="J155" s="52">
        <f>+'Ark1'!T166</f>
        <v>20.761103702943895</v>
      </c>
      <c r="K155" s="52">
        <f>+'Ark1'!U166</f>
        <v>20.49674609587295</v>
      </c>
      <c r="L155" s="95"/>
      <c r="M155" s="11">
        <f>+'Ark1'!W166</f>
        <v>59.221149083704809</v>
      </c>
      <c r="N155" s="3"/>
      <c r="O155" s="14">
        <f>+'Ark1'!Z166</f>
        <v>141.65089153046037</v>
      </c>
      <c r="P155" s="14"/>
      <c r="Q155" s="14">
        <f>+'Ark1'!AA166</f>
        <v>31.783580136103701</v>
      </c>
      <c r="R155" s="52">
        <f>+'Ark1'!AB166</f>
        <v>4.3072762270776321</v>
      </c>
      <c r="S155" s="14">
        <f>+'Ark1'!AC166</f>
        <v>-39.694304697680195</v>
      </c>
      <c r="T155" s="14">
        <f t="shared" si="22"/>
        <v>7.7399617590822176</v>
      </c>
      <c r="U155" s="11">
        <f>+IF(G155=0,"",'Ark1'!V166)</f>
        <v>16.18379446640316</v>
      </c>
      <c r="V155" s="28"/>
      <c r="AK155"/>
      <c r="AL155"/>
      <c r="AN155"/>
      <c r="AO155"/>
      <c r="AQ155"/>
      <c r="AR155"/>
      <c r="AS155"/>
      <c r="AT155"/>
      <c r="AU155"/>
      <c r="AV155"/>
      <c r="AW155"/>
    </row>
    <row r="156" spans="1:49" ht="15.6">
      <c r="A156" s="28"/>
      <c r="B156" s="3">
        <f>+'Ark1'!D167</f>
        <v>5</v>
      </c>
      <c r="C156" s="3" t="str">
        <f t="shared" si="23"/>
        <v>Mai</v>
      </c>
      <c r="D156" s="3">
        <f>+'Ark1'!C167</f>
        <v>2013</v>
      </c>
      <c r="E156" s="3">
        <f>+'Ark1'!Q167</f>
        <v>486</v>
      </c>
      <c r="F156" s="3"/>
      <c r="G156" s="221">
        <f>+'Ark1'!R167</f>
        <v>3345</v>
      </c>
      <c r="H156" s="3"/>
      <c r="I156" s="3">
        <f>+'Ark1'!S167</f>
        <v>3326</v>
      </c>
      <c r="J156" s="52">
        <f>+'Ark1'!T167</f>
        <v>17.155605703149043</v>
      </c>
      <c r="K156" s="52">
        <f>+'Ark1'!U167</f>
        <v>17.24613872726394</v>
      </c>
      <c r="L156" s="95"/>
      <c r="M156" s="11">
        <f>+'Ark1'!W167</f>
        <v>59.393866506313877</v>
      </c>
      <c r="N156" s="3"/>
      <c r="O156" s="14">
        <f>+'Ark1'!Z167</f>
        <v>144.70060132291067</v>
      </c>
      <c r="P156" s="14"/>
      <c r="Q156" s="14">
        <f>+'Ark1'!AA167</f>
        <v>33.125001770145033</v>
      </c>
      <c r="R156" s="52">
        <f>+'Ark1'!AB167</f>
        <v>4.4619738599208638</v>
      </c>
      <c r="S156" s="14">
        <f>+'Ark1'!AC167</f>
        <v>-47.998825592097539</v>
      </c>
      <c r="T156" s="14">
        <f t="shared" si="22"/>
        <v>6.882716049382716</v>
      </c>
      <c r="U156" s="11">
        <f>+IF(G156=0,"",'Ark1'!V167)</f>
        <v>16.586846038863971</v>
      </c>
      <c r="V156" s="28"/>
      <c r="AK156"/>
      <c r="AL156"/>
      <c r="AN156"/>
      <c r="AO156"/>
      <c r="AQ156"/>
      <c r="AR156"/>
      <c r="AS156"/>
      <c r="AT156"/>
      <c r="AU156"/>
      <c r="AV156"/>
      <c r="AW156"/>
    </row>
    <row r="157" spans="1:49" ht="15.6">
      <c r="A157" s="28"/>
      <c r="B157" s="3">
        <f>+'Ark1'!D168</f>
        <v>6</v>
      </c>
      <c r="C157" s="3" t="str">
        <f t="shared" si="23"/>
        <v>Jun</v>
      </c>
      <c r="D157" s="3">
        <f>+'Ark1'!C168</f>
        <v>2013</v>
      </c>
      <c r="E157" s="3">
        <f>+'Ark1'!Q168</f>
        <v>305</v>
      </c>
      <c r="F157" s="3"/>
      <c r="G157" s="221">
        <f>+'Ark1'!R168</f>
        <v>1628</v>
      </c>
      <c r="H157" s="3"/>
      <c r="I157" s="3">
        <f>+'Ark1'!S168</f>
        <v>1627</v>
      </c>
      <c r="J157" s="52">
        <f>+'Ark1'!T168</f>
        <v>8.3495743153143902</v>
      </c>
      <c r="K157" s="52">
        <f>+'Ark1'!U168</f>
        <v>8.4260486313002314</v>
      </c>
      <c r="L157" s="95"/>
      <c r="M157" s="11">
        <f>+'Ark1'!W168</f>
        <v>59.450522433927446</v>
      </c>
      <c r="N157" s="3"/>
      <c r="O157" s="14">
        <f>+'Ark1'!Z168</f>
        <v>144.52304855562403</v>
      </c>
      <c r="P157" s="14"/>
      <c r="Q157" s="14">
        <f>+'Ark1'!AA168</f>
        <v>31.713244463766323</v>
      </c>
      <c r="R157" s="52">
        <f>+'Ark1'!AB168</f>
        <v>4.3347034499176598</v>
      </c>
      <c r="S157" s="14">
        <f>+'Ark1'!AC168</f>
        <v>-47.22742781393616</v>
      </c>
      <c r="T157" s="14">
        <f t="shared" si="22"/>
        <v>5.3377049180327871</v>
      </c>
      <c r="U157" s="11">
        <f>+IF(G157=0,"",'Ark1'!V168)</f>
        <v>16.038083538083537</v>
      </c>
      <c r="V157" s="28"/>
      <c r="AK157"/>
      <c r="AL157"/>
      <c r="AN157"/>
      <c r="AO157"/>
      <c r="AQ157"/>
      <c r="AR157"/>
      <c r="AS157"/>
      <c r="AT157"/>
      <c r="AU157"/>
      <c r="AV157"/>
      <c r="AW157"/>
    </row>
    <row r="158" spans="1:49" ht="15.6">
      <c r="A158" s="28"/>
      <c r="B158" s="3">
        <f>+'Ark1'!D169</f>
        <v>7</v>
      </c>
      <c r="C158" s="3" t="str">
        <f t="shared" si="23"/>
        <v>Jul</v>
      </c>
      <c r="D158" s="3">
        <f>+'Ark1'!C169</f>
        <v>2013</v>
      </c>
      <c r="E158" s="3">
        <f>+'Ark1'!Q169</f>
        <v>0</v>
      </c>
      <c r="F158" s="3"/>
      <c r="G158" s="221">
        <f>+'Ark1'!R169</f>
        <v>0</v>
      </c>
      <c r="H158" s="3"/>
      <c r="I158" s="3">
        <f>+'Ark1'!S169</f>
        <v>0</v>
      </c>
      <c r="J158" s="52">
        <f>+'Ark1'!T169</f>
        <v>0</v>
      </c>
      <c r="K158" s="52">
        <f>+'Ark1'!U169</f>
        <v>0</v>
      </c>
      <c r="L158" s="95"/>
      <c r="M158" s="11">
        <f>+'Ark1'!W169</f>
        <v>0</v>
      </c>
      <c r="N158" s="3"/>
      <c r="O158" s="14">
        <f>+'Ark1'!Z169</f>
        <v>0</v>
      </c>
      <c r="P158" s="14"/>
      <c r="Q158" s="14">
        <f>+'Ark1'!AA169</f>
        <v>0</v>
      </c>
      <c r="R158" s="52">
        <f>+'Ark1'!AB169</f>
        <v>0</v>
      </c>
      <c r="S158" s="14">
        <f>+'Ark1'!AC169</f>
        <v>0</v>
      </c>
      <c r="T158" s="14" t="str">
        <f t="shared" si="22"/>
        <v/>
      </c>
      <c r="U158" s="11" t="str">
        <f>+IF(G158=0,"",'Ark1'!V169)</f>
        <v/>
      </c>
      <c r="V158" s="28"/>
      <c r="AK158"/>
      <c r="AL158"/>
      <c r="AN158"/>
      <c r="AO158"/>
      <c r="AQ158"/>
      <c r="AR158"/>
      <c r="AS158"/>
      <c r="AT158"/>
      <c r="AU158"/>
      <c r="AV158"/>
      <c r="AW158"/>
    </row>
    <row r="159" spans="1:49" ht="15.6">
      <c r="A159" s="28"/>
      <c r="B159" s="3">
        <f>+'Ark1'!D170</f>
        <v>8</v>
      </c>
      <c r="C159" s="3" t="str">
        <f t="shared" si="23"/>
        <v>Aug</v>
      </c>
      <c r="D159" s="3">
        <f>+'Ark1'!C170</f>
        <v>2013</v>
      </c>
      <c r="E159" s="3">
        <f>+'Ark1'!Q170</f>
        <v>0</v>
      </c>
      <c r="F159" s="3"/>
      <c r="G159" s="221">
        <f>+'Ark1'!R170</f>
        <v>0</v>
      </c>
      <c r="H159" s="3"/>
      <c r="I159" s="3">
        <f>+'Ark1'!S170</f>
        <v>0</v>
      </c>
      <c r="J159" s="52">
        <f>+'Ark1'!T170</f>
        <v>0</v>
      </c>
      <c r="K159" s="52">
        <f>+'Ark1'!U170</f>
        <v>0</v>
      </c>
      <c r="L159" s="95"/>
      <c r="M159" s="11">
        <f>+'Ark1'!W170</f>
        <v>0</v>
      </c>
      <c r="N159" s="3"/>
      <c r="O159" s="14">
        <f>+'Ark1'!Z170</f>
        <v>0</v>
      </c>
      <c r="P159" s="14"/>
      <c r="Q159" s="14">
        <f>+'Ark1'!AA170</f>
        <v>0</v>
      </c>
      <c r="R159" s="52">
        <f>+'Ark1'!AB170</f>
        <v>0</v>
      </c>
      <c r="S159" s="14">
        <f>+'Ark1'!AC170</f>
        <v>0</v>
      </c>
      <c r="T159" s="14" t="str">
        <f t="shared" si="22"/>
        <v/>
      </c>
      <c r="U159" s="11" t="str">
        <f>+IF(G159=0,"",'Ark1'!V170)</f>
        <v/>
      </c>
      <c r="V159" s="28"/>
      <c r="AK159"/>
      <c r="AL159"/>
      <c r="AN159"/>
      <c r="AO159"/>
      <c r="AQ159"/>
      <c r="AR159"/>
      <c r="AS159"/>
      <c r="AT159"/>
      <c r="AU159"/>
      <c r="AV159"/>
      <c r="AW159"/>
    </row>
    <row r="160" spans="1:49" ht="15.6">
      <c r="A160" s="28"/>
      <c r="B160" s="3">
        <f>+'Ark1'!D171</f>
        <v>9</v>
      </c>
      <c r="C160" s="3" t="str">
        <f t="shared" si="23"/>
        <v>Sep</v>
      </c>
      <c r="D160" s="3">
        <f>+'Ark1'!C171</f>
        <v>2013</v>
      </c>
      <c r="E160" s="3">
        <f>+'Ark1'!Q171</f>
        <v>0</v>
      </c>
      <c r="F160" s="3"/>
      <c r="G160" s="221">
        <f>+'Ark1'!R171</f>
        <v>0</v>
      </c>
      <c r="H160" s="3"/>
      <c r="I160" s="3">
        <f>+'Ark1'!S171</f>
        <v>0</v>
      </c>
      <c r="J160" s="52">
        <f>+'Ark1'!T171</f>
        <v>0</v>
      </c>
      <c r="K160" s="52">
        <f>+'Ark1'!U171</f>
        <v>0</v>
      </c>
      <c r="L160" s="95"/>
      <c r="M160" s="11">
        <f>+'Ark1'!W171</f>
        <v>0</v>
      </c>
      <c r="N160" s="3"/>
      <c r="O160" s="14">
        <f>+'Ark1'!Z171</f>
        <v>0</v>
      </c>
      <c r="P160" s="14"/>
      <c r="Q160" s="14">
        <f>+'Ark1'!AA171</f>
        <v>0</v>
      </c>
      <c r="R160" s="52">
        <f>+'Ark1'!AB171</f>
        <v>0</v>
      </c>
      <c r="S160" s="14">
        <f>+'Ark1'!AC171</f>
        <v>0</v>
      </c>
      <c r="T160" s="14" t="str">
        <f t="shared" si="22"/>
        <v/>
      </c>
      <c r="U160" s="11" t="str">
        <f>+IF(G160=0,"",'Ark1'!V171)</f>
        <v/>
      </c>
      <c r="V160" s="28"/>
      <c r="AK160"/>
      <c r="AL160"/>
      <c r="AN160"/>
      <c r="AO160"/>
      <c r="AQ160"/>
      <c r="AR160"/>
      <c r="AS160"/>
      <c r="AT160"/>
      <c r="AU160"/>
      <c r="AV160"/>
      <c r="AW160"/>
    </row>
    <row r="161" spans="1:49" ht="15.6">
      <c r="A161" s="28"/>
      <c r="B161" s="3">
        <f>+'Ark1'!D172</f>
        <v>10</v>
      </c>
      <c r="C161" s="3" t="str">
        <f t="shared" si="23"/>
        <v>Okt</v>
      </c>
      <c r="D161" s="3">
        <f>+'Ark1'!C172</f>
        <v>2013</v>
      </c>
      <c r="E161" s="3">
        <f>+'Ark1'!Q172</f>
        <v>0</v>
      </c>
      <c r="F161" s="3"/>
      <c r="G161" s="221">
        <f>+'Ark1'!R172</f>
        <v>0</v>
      </c>
      <c r="H161" s="3"/>
      <c r="I161" s="3">
        <f>+'Ark1'!S172</f>
        <v>0</v>
      </c>
      <c r="J161" s="52">
        <f>+'Ark1'!T172</f>
        <v>0</v>
      </c>
      <c r="K161" s="52">
        <f>+'Ark1'!U172</f>
        <v>0</v>
      </c>
      <c r="L161" s="95"/>
      <c r="M161" s="11">
        <f>+'Ark1'!W172</f>
        <v>0</v>
      </c>
      <c r="N161" s="3"/>
      <c r="O161" s="14">
        <f>+'Ark1'!Z172</f>
        <v>0</v>
      </c>
      <c r="P161" s="14"/>
      <c r="Q161" s="14">
        <f>+'Ark1'!AA172</f>
        <v>0</v>
      </c>
      <c r="R161" s="52">
        <f>+'Ark1'!AB172</f>
        <v>0</v>
      </c>
      <c r="S161" s="14">
        <f>+'Ark1'!AC172</f>
        <v>0</v>
      </c>
      <c r="T161" s="14" t="str">
        <f t="shared" si="22"/>
        <v/>
      </c>
      <c r="U161" s="11" t="str">
        <f>+IF(G161=0,"",'Ark1'!V172)</f>
        <v/>
      </c>
      <c r="V161" s="28"/>
      <c r="AK161"/>
      <c r="AL161"/>
      <c r="AN161"/>
      <c r="AO161"/>
      <c r="AQ161"/>
      <c r="AR161"/>
      <c r="AS161"/>
      <c r="AT161"/>
      <c r="AU161"/>
      <c r="AV161"/>
      <c r="AW161"/>
    </row>
    <row r="162" spans="1:49" ht="15.6">
      <c r="A162" s="28"/>
      <c r="B162" s="3">
        <f>+'Ark1'!D173</f>
        <v>11</v>
      </c>
      <c r="C162" s="3" t="str">
        <f t="shared" si="23"/>
        <v>Nov</v>
      </c>
      <c r="D162" s="3">
        <f>+'Ark1'!C173</f>
        <v>2013</v>
      </c>
      <c r="E162" s="3">
        <f>+'Ark1'!Q173</f>
        <v>0</v>
      </c>
      <c r="F162" s="3"/>
      <c r="G162" s="221">
        <f>+'Ark1'!R173</f>
        <v>0</v>
      </c>
      <c r="H162" s="3"/>
      <c r="I162" s="3">
        <f>+'Ark1'!S173</f>
        <v>0</v>
      </c>
      <c r="J162" s="52">
        <f>+'Ark1'!T173</f>
        <v>0</v>
      </c>
      <c r="K162" s="52">
        <f>+'Ark1'!U173</f>
        <v>0</v>
      </c>
      <c r="L162" s="95"/>
      <c r="M162" s="11">
        <f>+'Ark1'!W173</f>
        <v>0</v>
      </c>
      <c r="N162" s="3"/>
      <c r="O162" s="14">
        <f>+'Ark1'!Z173</f>
        <v>0</v>
      </c>
      <c r="P162" s="14"/>
      <c r="Q162" s="14">
        <f>+'Ark1'!AA173</f>
        <v>0</v>
      </c>
      <c r="R162" s="52">
        <f>+'Ark1'!AB173</f>
        <v>0</v>
      </c>
      <c r="S162" s="14">
        <f>+'Ark1'!AC173</f>
        <v>0</v>
      </c>
      <c r="T162" s="14" t="str">
        <f t="shared" si="22"/>
        <v/>
      </c>
      <c r="U162" s="11" t="str">
        <f>+IF(G162=0,"",'Ark1'!V173)</f>
        <v/>
      </c>
      <c r="V162" s="28"/>
      <c r="AK162"/>
      <c r="AL162"/>
      <c r="AN162"/>
      <c r="AO162"/>
      <c r="AQ162"/>
      <c r="AR162"/>
      <c r="AS162"/>
      <c r="AT162"/>
      <c r="AU162"/>
      <c r="AV162"/>
      <c r="AW162"/>
    </row>
    <row r="163" spans="1:49" ht="15.6">
      <c r="A163" s="28"/>
      <c r="B163" s="3">
        <f>+'Ark1'!D174</f>
        <v>12</v>
      </c>
      <c r="C163" s="3" t="str">
        <f t="shared" si="23"/>
        <v>Des</v>
      </c>
      <c r="D163" s="3">
        <f>+'Ark1'!C174</f>
        <v>2013</v>
      </c>
      <c r="E163" s="3">
        <f>+'Ark1'!Q174</f>
        <v>0</v>
      </c>
      <c r="F163" s="3"/>
      <c r="G163" s="221">
        <f>+'Ark1'!R174</f>
        <v>0</v>
      </c>
      <c r="H163" s="3"/>
      <c r="I163" s="3">
        <f>+'Ark1'!S174</f>
        <v>0</v>
      </c>
      <c r="J163" s="52">
        <f>+'Ark1'!T174</f>
        <v>0</v>
      </c>
      <c r="K163" s="52">
        <f>+'Ark1'!U174</f>
        <v>0</v>
      </c>
      <c r="L163" s="95"/>
      <c r="M163" s="11">
        <f>+'Ark1'!W174</f>
        <v>0</v>
      </c>
      <c r="N163" s="3"/>
      <c r="O163" s="14">
        <f>+'Ark1'!Z174</f>
        <v>0</v>
      </c>
      <c r="P163" s="14"/>
      <c r="Q163" s="14">
        <f>+'Ark1'!AA174</f>
        <v>0</v>
      </c>
      <c r="R163" s="52">
        <f>+'Ark1'!AB174</f>
        <v>0</v>
      </c>
      <c r="S163" s="14">
        <f>+'Ark1'!AC174</f>
        <v>0</v>
      </c>
      <c r="T163" s="14" t="str">
        <f t="shared" si="22"/>
        <v/>
      </c>
      <c r="U163" s="11" t="str">
        <f>+IF(G163=0,"",'Ark1'!V174)</f>
        <v/>
      </c>
      <c r="V163" s="28"/>
      <c r="AK163"/>
      <c r="AL163"/>
      <c r="AN163"/>
      <c r="AO163"/>
      <c r="AQ163"/>
      <c r="AR163"/>
      <c r="AS163"/>
      <c r="AT163"/>
      <c r="AU163"/>
      <c r="AV163"/>
      <c r="AW163"/>
    </row>
    <row r="164" spans="1:49" ht="15.6">
      <c r="A164" s="28"/>
      <c r="B164" s="3">
        <f>+'Ark1'!D175</f>
        <v>1</v>
      </c>
      <c r="C164" s="3" t="str">
        <f t="shared" si="23"/>
        <v>Jan</v>
      </c>
      <c r="D164" s="3">
        <f>+'Ark1'!C175</f>
        <v>2012</v>
      </c>
      <c r="E164" s="3">
        <f>+'Ark1'!Q175</f>
        <v>634</v>
      </c>
      <c r="F164" s="3"/>
      <c r="G164" s="221">
        <f>+'Ark1'!R175</f>
        <v>3983</v>
      </c>
      <c r="H164" s="3"/>
      <c r="I164" s="3">
        <f>+'Ark1'!S175</f>
        <v>3980</v>
      </c>
      <c r="J164" s="52">
        <f>+'Ark1'!T175</f>
        <v>19.762335954749563</v>
      </c>
      <c r="K164" s="52">
        <f>+'Ark1'!U175</f>
        <v>19.92934608400633</v>
      </c>
      <c r="L164" s="95"/>
      <c r="M164" s="11">
        <f>+'Ark1'!W175</f>
        <v>58.99773869346734</v>
      </c>
      <c r="N164" s="3"/>
      <c r="O164" s="14">
        <f>+'Ark1'!Z175</f>
        <v>145.20223618090429</v>
      </c>
      <c r="P164" s="14"/>
      <c r="Q164" s="14">
        <f>+'Ark1'!AA175</f>
        <v>33.096597731968352</v>
      </c>
      <c r="R164" s="52">
        <f>+'Ark1'!AB175</f>
        <v>4.3684852326867185</v>
      </c>
      <c r="S164" s="14">
        <f>+'Ark1'!AC175</f>
        <v>-39.75787736736261</v>
      </c>
      <c r="T164" s="14">
        <f t="shared" si="22"/>
        <v>6.2823343848580437</v>
      </c>
      <c r="U164" s="11">
        <f>+IF(G164=0,"",'Ark1'!V175)</f>
        <v>16.115992970123024</v>
      </c>
      <c r="V164" s="28"/>
      <c r="AK164"/>
      <c r="AL164"/>
      <c r="AN164"/>
      <c r="AO164"/>
      <c r="AQ164"/>
      <c r="AR164"/>
      <c r="AS164"/>
      <c r="AT164"/>
      <c r="AU164"/>
      <c r="AV164"/>
      <c r="AW164"/>
    </row>
    <row r="165" spans="1:49" ht="15.6">
      <c r="A165" s="28"/>
      <c r="B165" s="3">
        <f>+'Ark1'!D176</f>
        <v>2</v>
      </c>
      <c r="C165" s="3" t="str">
        <f t="shared" si="23"/>
        <v>Feb</v>
      </c>
      <c r="D165" s="3">
        <f>+'Ark1'!C176</f>
        <v>2012</v>
      </c>
      <c r="E165" s="3">
        <f>+'Ark1'!Q176</f>
        <v>555</v>
      </c>
      <c r="F165" s="3"/>
      <c r="G165" s="221">
        <f>+'Ark1'!R176</f>
        <v>3639</v>
      </c>
      <c r="H165" s="3"/>
      <c r="I165" s="3">
        <f>+'Ark1'!S176</f>
        <v>3637</v>
      </c>
      <c r="J165" s="52">
        <f>+'Ark1'!T176</f>
        <v>18.055521099506318</v>
      </c>
      <c r="K165" s="52">
        <f>+'Ark1'!U176</f>
        <v>17.901297982925172</v>
      </c>
      <c r="L165" s="95"/>
      <c r="M165" s="11">
        <f>+'Ark1'!W176</f>
        <v>59.191641462744016</v>
      </c>
      <c r="N165" s="3"/>
      <c r="O165" s="14">
        <f>+'Ark1'!Z176</f>
        <v>142.72647786637327</v>
      </c>
      <c r="P165" s="14"/>
      <c r="Q165" s="14">
        <f>+'Ark1'!AA176</f>
        <v>32.897686103182963</v>
      </c>
      <c r="R165" s="52">
        <f>+'Ark1'!AB176</f>
        <v>4.3808713193567925</v>
      </c>
      <c r="S165" s="14">
        <f>+'Ark1'!AC176</f>
        <v>-37.659256282830945</v>
      </c>
      <c r="T165" s="14">
        <f t="shared" si="22"/>
        <v>6.5567567567567568</v>
      </c>
      <c r="U165" s="11">
        <f>+IF(G165=0,"",'Ark1'!V176)</f>
        <v>16.224512228634239</v>
      </c>
      <c r="V165" s="28"/>
      <c r="AK165"/>
      <c r="AL165"/>
      <c r="AN165"/>
      <c r="AO165"/>
      <c r="AQ165"/>
      <c r="AR165"/>
      <c r="AS165"/>
      <c r="AT165"/>
      <c r="AU165"/>
      <c r="AV165"/>
      <c r="AW165"/>
    </row>
    <row r="166" spans="1:49" ht="15.6">
      <c r="A166" s="28"/>
      <c r="B166" s="3">
        <f>+'Ark1'!D177</f>
        <v>3</v>
      </c>
      <c r="C166" s="3" t="str">
        <f t="shared" si="23"/>
        <v>Mar</v>
      </c>
      <c r="D166" s="3">
        <f>+'Ark1'!C177</f>
        <v>2012</v>
      </c>
      <c r="E166" s="3">
        <f>+'Ark1'!Q177</f>
        <v>584</v>
      </c>
      <c r="F166" s="3"/>
      <c r="G166" s="221">
        <f>+'Ark1'!R177</f>
        <v>3564</v>
      </c>
      <c r="H166" s="3"/>
      <c r="I166" s="3">
        <f>+'Ark1'!S177</f>
        <v>3561</v>
      </c>
      <c r="J166" s="52">
        <f>+'Ark1'!T177</f>
        <v>17.683395767694556</v>
      </c>
      <c r="K166" s="52">
        <f>+'Ark1'!U177</f>
        <v>17.846579821803005</v>
      </c>
      <c r="L166" s="95"/>
      <c r="M166" s="11">
        <f>+'Ark1'!W177</f>
        <v>59.263128334737431</v>
      </c>
      <c r="N166" s="3"/>
      <c r="O166" s="14">
        <f>+'Ark1'!Z177</f>
        <v>145.32701488345964</v>
      </c>
      <c r="P166" s="14"/>
      <c r="Q166" s="14">
        <f>+'Ark1'!AA177</f>
        <v>32.40050937732579</v>
      </c>
      <c r="R166" s="52">
        <f>+'Ark1'!AB177</f>
        <v>4.3984516674787324</v>
      </c>
      <c r="S166" s="14">
        <f>+'Ark1'!AC177</f>
        <v>-43.721074618285591</v>
      </c>
      <c r="T166" s="14">
        <f t="shared" si="22"/>
        <v>6.102739726027397</v>
      </c>
      <c r="U166" s="11">
        <f>+IF(G166=0,"",'Ark1'!V177)</f>
        <v>16.671436588103258</v>
      </c>
      <c r="V166" s="28"/>
      <c r="AK166"/>
      <c r="AL166"/>
      <c r="AN166"/>
      <c r="AO166"/>
      <c r="AQ166"/>
      <c r="AR166"/>
      <c r="AS166"/>
      <c r="AT166"/>
      <c r="AU166"/>
      <c r="AV166"/>
      <c r="AW166"/>
    </row>
    <row r="167" spans="1:49" ht="15.6">
      <c r="A167" s="28"/>
      <c r="B167" s="3">
        <f>+'Ark1'!D178</f>
        <v>4</v>
      </c>
      <c r="C167" s="3" t="str">
        <f t="shared" si="23"/>
        <v>Apr</v>
      </c>
      <c r="D167" s="3">
        <f>+'Ark1'!C178</f>
        <v>2012</v>
      </c>
      <c r="E167" s="3">
        <f>+'Ark1'!Q178</f>
        <v>546</v>
      </c>
      <c r="F167" s="3"/>
      <c r="G167" s="221">
        <f>+'Ark1'!R178</f>
        <v>3379</v>
      </c>
      <c r="H167" s="3"/>
      <c r="I167" s="3">
        <f>+'Ark1'!S178</f>
        <v>3366</v>
      </c>
      <c r="J167" s="52">
        <f>+'Ark1'!T178</f>
        <v>16.765486615892229</v>
      </c>
      <c r="K167" s="52">
        <f>+'Ark1'!U178</f>
        <v>16.763520950034497</v>
      </c>
      <c r="L167" s="95"/>
      <c r="M167" s="11">
        <f>+'Ark1'!W178</f>
        <v>58.960487225193113</v>
      </c>
      <c r="N167" s="3"/>
      <c r="O167" s="14">
        <f>+'Ark1'!Z178</f>
        <v>144.41571598336341</v>
      </c>
      <c r="P167" s="14"/>
      <c r="Q167" s="14">
        <f>+'Ark1'!AA178</f>
        <v>32.666200197769051</v>
      </c>
      <c r="R167" s="52">
        <f>+'Ark1'!AB178</f>
        <v>4.4796942271401052</v>
      </c>
      <c r="S167" s="14">
        <f>+'Ark1'!AC178</f>
        <v>-40.050880858214065</v>
      </c>
      <c r="T167" s="14">
        <f t="shared" si="22"/>
        <v>6.1886446886446889</v>
      </c>
      <c r="U167" s="11">
        <f>+IF(G167=0,"",'Ark1'!V178)</f>
        <v>16.249778040840486</v>
      </c>
      <c r="V167" s="28"/>
      <c r="AK167"/>
      <c r="AL167"/>
      <c r="AN167"/>
      <c r="AO167"/>
      <c r="AQ167"/>
      <c r="AR167"/>
      <c r="AS167"/>
      <c r="AT167"/>
      <c r="AU167"/>
      <c r="AV167"/>
      <c r="AW167"/>
    </row>
    <row r="168" spans="1:49" ht="15.6">
      <c r="A168" s="28"/>
      <c r="B168" s="3">
        <f>+'Ark1'!D179</f>
        <v>5</v>
      </c>
      <c r="C168" s="3" t="str">
        <f t="shared" si="23"/>
        <v>Mai</v>
      </c>
      <c r="D168" s="3">
        <f>+'Ark1'!C179</f>
        <v>2012</v>
      </c>
      <c r="E168" s="3">
        <f>+'Ark1'!Q179</f>
        <v>586</v>
      </c>
      <c r="F168" s="3"/>
      <c r="G168" s="221">
        <f>+'Ark1'!R179</f>
        <v>3770</v>
      </c>
      <c r="H168" s="3"/>
      <c r="I168" s="3">
        <f>+'Ark1'!S179</f>
        <v>3766</v>
      </c>
      <c r="J168" s="52">
        <f>+'Ark1'!T179</f>
        <v>18.705500012404176</v>
      </c>
      <c r="K168" s="52">
        <f>+'Ark1'!U179</f>
        <v>18.544349316160943</v>
      </c>
      <c r="L168" s="95"/>
      <c r="M168" s="11">
        <f>+'Ark1'!W179</f>
        <v>59.25411577270313</v>
      </c>
      <c r="N168" s="3"/>
      <c r="O168" s="14">
        <f>+'Ark1'!Z179</f>
        <v>142.78895379713245</v>
      </c>
      <c r="P168" s="14"/>
      <c r="Q168" s="14">
        <f>+'Ark1'!AA179</f>
        <v>32.195400085070027</v>
      </c>
      <c r="R168" s="52">
        <f>+'Ark1'!AB179</f>
        <v>4.4625011980411342</v>
      </c>
      <c r="S168" s="14">
        <f>+'Ark1'!AC179</f>
        <v>-40.875288092142178</v>
      </c>
      <c r="T168" s="14">
        <f t="shared" si="22"/>
        <v>6.4334470989761092</v>
      </c>
      <c r="U168" s="11">
        <f>+IF(G168=0,"",'Ark1'!V179)</f>
        <v>16.172148541114058</v>
      </c>
      <c r="V168" s="28"/>
      <c r="AK168"/>
      <c r="AL168"/>
      <c r="AN168"/>
      <c r="AO168"/>
      <c r="AQ168"/>
      <c r="AR168"/>
      <c r="AS168"/>
      <c r="AT168"/>
      <c r="AU168"/>
      <c r="AV168"/>
      <c r="AW168"/>
    </row>
    <row r="169" spans="1:49" ht="15.6">
      <c r="A169" s="28"/>
      <c r="B169" s="3">
        <f>+'Ark1'!D180</f>
        <v>6</v>
      </c>
      <c r="C169" s="3" t="str">
        <f t="shared" si="23"/>
        <v>Jun</v>
      </c>
      <c r="D169" s="3">
        <f>+'Ark1'!C180</f>
        <v>2012</v>
      </c>
      <c r="E169" s="3">
        <f>+'Ark1'!Q180</f>
        <v>347</v>
      </c>
      <c r="F169" s="3"/>
      <c r="G169" s="221">
        <f>+'Ark1'!R180</f>
        <v>1819.5</v>
      </c>
      <c r="H169" s="3"/>
      <c r="I169" s="3">
        <f>+'Ark1'!S180</f>
        <v>1813.5</v>
      </c>
      <c r="J169" s="52">
        <f>+'Ark1'!T180</f>
        <v>9.0277605497531592</v>
      </c>
      <c r="K169" s="52">
        <f>+'Ark1'!U180</f>
        <v>9.0149058450700483</v>
      </c>
      <c r="L169" s="95"/>
      <c r="M169" s="11">
        <f>+'Ark1'!W180</f>
        <v>59.523021781086285</v>
      </c>
      <c r="N169" s="3"/>
      <c r="O169" s="14">
        <f>+'Ark1'!Z180</f>
        <v>144.1474496829336</v>
      </c>
      <c r="P169" s="14"/>
      <c r="Q169" s="14">
        <f>+'Ark1'!AA180</f>
        <v>32.25448207584639</v>
      </c>
      <c r="R169" s="52">
        <f>+'Ark1'!AB180</f>
        <v>4.2250199295825794</v>
      </c>
      <c r="S169" s="14">
        <f>+'Ark1'!AC180</f>
        <v>-34.527985041661921</v>
      </c>
      <c r="T169" s="14">
        <f t="shared" si="22"/>
        <v>5.2435158501440924</v>
      </c>
      <c r="U169" s="11">
        <f>+IF(G169=0,"",'Ark1'!V180)</f>
        <v>16.438582028029675</v>
      </c>
      <c r="V169" s="28"/>
      <c r="AK169"/>
      <c r="AL169"/>
      <c r="AN169"/>
      <c r="AO169"/>
      <c r="AQ169"/>
      <c r="AR169"/>
      <c r="AS169"/>
      <c r="AT169"/>
      <c r="AU169"/>
      <c r="AV169"/>
      <c r="AW169"/>
    </row>
    <row r="170" spans="1:49" ht="15.6">
      <c r="A170" s="28"/>
      <c r="B170" s="3">
        <f>+'Ark1'!D181</f>
        <v>7</v>
      </c>
      <c r="C170" s="3" t="str">
        <f t="shared" si="23"/>
        <v>Jul</v>
      </c>
      <c r="D170" s="3">
        <f>+'Ark1'!C181</f>
        <v>2012</v>
      </c>
      <c r="E170" s="3">
        <f>+'Ark1'!Q181</f>
        <v>0</v>
      </c>
      <c r="F170" s="3"/>
      <c r="G170" s="221">
        <f>+'Ark1'!R181</f>
        <v>0</v>
      </c>
      <c r="H170" s="3"/>
      <c r="I170" s="3">
        <f>+'Ark1'!S181</f>
        <v>0</v>
      </c>
      <c r="J170" s="52">
        <f>+'Ark1'!T181</f>
        <v>0</v>
      </c>
      <c r="K170" s="52">
        <f>+'Ark1'!U181</f>
        <v>0</v>
      </c>
      <c r="L170" s="95"/>
      <c r="M170" s="11">
        <f>+'Ark1'!W181</f>
        <v>0</v>
      </c>
      <c r="N170" s="3"/>
      <c r="O170" s="14">
        <f>+'Ark1'!Z181</f>
        <v>0</v>
      </c>
      <c r="P170" s="14"/>
      <c r="Q170" s="14">
        <f>+'Ark1'!AA181</f>
        <v>0</v>
      </c>
      <c r="R170" s="52">
        <f>+'Ark1'!AB181</f>
        <v>0</v>
      </c>
      <c r="S170" s="14">
        <f>+'Ark1'!AC181</f>
        <v>0</v>
      </c>
      <c r="T170" s="14" t="str">
        <f t="shared" si="22"/>
        <v/>
      </c>
      <c r="U170" s="11" t="str">
        <f>+IF(G170=0,"",'Ark1'!V181)</f>
        <v/>
      </c>
      <c r="V170" s="28"/>
      <c r="AK170"/>
      <c r="AL170"/>
      <c r="AN170"/>
      <c r="AO170"/>
      <c r="AQ170"/>
      <c r="AR170"/>
      <c r="AS170"/>
      <c r="AT170"/>
      <c r="AU170"/>
      <c r="AV170"/>
      <c r="AW170"/>
    </row>
    <row r="171" spans="1:49" ht="15.6">
      <c r="A171" s="28"/>
      <c r="B171" s="3">
        <f>+'Ark1'!D182</f>
        <v>8</v>
      </c>
      <c r="C171" s="3" t="str">
        <f t="shared" si="23"/>
        <v>Aug</v>
      </c>
      <c r="D171" s="3">
        <f>+'Ark1'!C182</f>
        <v>2012</v>
      </c>
      <c r="E171" s="3">
        <f>+'Ark1'!Q182</f>
        <v>0</v>
      </c>
      <c r="F171" s="3"/>
      <c r="G171" s="221">
        <f>+'Ark1'!R182</f>
        <v>0</v>
      </c>
      <c r="H171" s="3"/>
      <c r="I171" s="3">
        <f>+'Ark1'!S182</f>
        <v>0</v>
      </c>
      <c r="J171" s="52">
        <f>+'Ark1'!T182</f>
        <v>0</v>
      </c>
      <c r="K171" s="52">
        <f>+'Ark1'!U182</f>
        <v>0</v>
      </c>
      <c r="L171" s="95"/>
      <c r="M171" s="11">
        <f>+'Ark1'!W182</f>
        <v>0</v>
      </c>
      <c r="N171" s="3"/>
      <c r="O171" s="14">
        <f>+'Ark1'!Z182</f>
        <v>0</v>
      </c>
      <c r="P171" s="14"/>
      <c r="Q171" s="14">
        <f>+'Ark1'!AA182</f>
        <v>0</v>
      </c>
      <c r="R171" s="52">
        <f>+'Ark1'!AB182</f>
        <v>0</v>
      </c>
      <c r="S171" s="14">
        <f>+'Ark1'!AC182</f>
        <v>0</v>
      </c>
      <c r="T171" s="14" t="str">
        <f t="shared" si="22"/>
        <v/>
      </c>
      <c r="U171" s="11" t="str">
        <f>+IF(G171=0,"",'Ark1'!V182)</f>
        <v/>
      </c>
      <c r="V171" s="28"/>
      <c r="AK171"/>
      <c r="AL171"/>
      <c r="AN171"/>
      <c r="AO171"/>
      <c r="AQ171"/>
      <c r="AR171"/>
      <c r="AS171"/>
      <c r="AT171"/>
      <c r="AU171"/>
      <c r="AV171"/>
      <c r="AW171"/>
    </row>
    <row r="172" spans="1:49" ht="15.6">
      <c r="A172" s="28"/>
      <c r="B172" s="3">
        <f>+'Ark1'!D183</f>
        <v>9</v>
      </c>
      <c r="C172" s="3" t="str">
        <f t="shared" si="23"/>
        <v>Sep</v>
      </c>
      <c r="D172" s="3">
        <f>+'Ark1'!C183</f>
        <v>2012</v>
      </c>
      <c r="E172" s="3">
        <f>+'Ark1'!Q183</f>
        <v>0</v>
      </c>
      <c r="F172" s="3"/>
      <c r="G172" s="221">
        <f>+'Ark1'!R183</f>
        <v>0</v>
      </c>
      <c r="H172" s="3"/>
      <c r="I172" s="3">
        <f>+'Ark1'!S183</f>
        <v>0</v>
      </c>
      <c r="J172" s="52">
        <f>+'Ark1'!T183</f>
        <v>0</v>
      </c>
      <c r="K172" s="52">
        <f>+'Ark1'!U183</f>
        <v>0</v>
      </c>
      <c r="L172" s="95"/>
      <c r="M172" s="11">
        <f>+'Ark1'!W183</f>
        <v>0</v>
      </c>
      <c r="N172" s="3"/>
      <c r="O172" s="14">
        <f>+'Ark1'!Z183</f>
        <v>0</v>
      </c>
      <c r="P172" s="14"/>
      <c r="Q172" s="14">
        <f>+'Ark1'!AA183</f>
        <v>0</v>
      </c>
      <c r="R172" s="52">
        <f>+'Ark1'!AB183</f>
        <v>0</v>
      </c>
      <c r="S172" s="14">
        <f>+'Ark1'!AC183</f>
        <v>0</v>
      </c>
      <c r="T172" s="14" t="str">
        <f t="shared" si="22"/>
        <v/>
      </c>
      <c r="U172" s="11" t="str">
        <f>+IF(G172=0,"",'Ark1'!V183)</f>
        <v/>
      </c>
      <c r="V172" s="28"/>
      <c r="AK172"/>
      <c r="AL172"/>
      <c r="AN172"/>
      <c r="AO172"/>
      <c r="AQ172"/>
      <c r="AR172"/>
      <c r="AS172"/>
      <c r="AT172"/>
      <c r="AU172"/>
      <c r="AV172"/>
      <c r="AW172"/>
    </row>
    <row r="173" spans="1:49" ht="15.6">
      <c r="A173" s="28"/>
      <c r="B173" s="3">
        <f>+'Ark1'!D184</f>
        <v>10</v>
      </c>
      <c r="C173" s="3" t="str">
        <f t="shared" si="23"/>
        <v>Okt</v>
      </c>
      <c r="D173" s="3">
        <f>+'Ark1'!C184</f>
        <v>2012</v>
      </c>
      <c r="E173" s="3">
        <f>+'Ark1'!Q184</f>
        <v>0</v>
      </c>
      <c r="F173" s="3"/>
      <c r="G173" s="221">
        <f>+'Ark1'!R184</f>
        <v>0</v>
      </c>
      <c r="H173" s="3"/>
      <c r="I173" s="3">
        <f>+'Ark1'!S184</f>
        <v>0</v>
      </c>
      <c r="J173" s="52">
        <f>+'Ark1'!T184</f>
        <v>0</v>
      </c>
      <c r="K173" s="52">
        <f>+'Ark1'!U184</f>
        <v>0</v>
      </c>
      <c r="L173" s="95"/>
      <c r="M173" s="11">
        <f>+'Ark1'!W184</f>
        <v>0</v>
      </c>
      <c r="N173" s="3"/>
      <c r="O173" s="14">
        <f>+'Ark1'!Z184</f>
        <v>0</v>
      </c>
      <c r="P173" s="14"/>
      <c r="Q173" s="14">
        <f>+'Ark1'!AA184</f>
        <v>0</v>
      </c>
      <c r="R173" s="52">
        <f>+'Ark1'!AB184</f>
        <v>0</v>
      </c>
      <c r="S173" s="14">
        <f>+'Ark1'!AC184</f>
        <v>0</v>
      </c>
      <c r="T173" s="14" t="str">
        <f t="shared" si="22"/>
        <v/>
      </c>
      <c r="U173" s="11" t="str">
        <f>+IF(G173=0,"",'Ark1'!V184)</f>
        <v/>
      </c>
      <c r="V173" s="28"/>
      <c r="AK173"/>
      <c r="AL173"/>
      <c r="AN173"/>
      <c r="AO173"/>
      <c r="AQ173"/>
      <c r="AR173"/>
      <c r="AS173"/>
      <c r="AT173"/>
      <c r="AU173"/>
      <c r="AV173"/>
      <c r="AW173"/>
    </row>
    <row r="174" spans="1:49" ht="15.6">
      <c r="A174" s="28"/>
      <c r="B174" s="3">
        <f>+'Ark1'!D185</f>
        <v>11</v>
      </c>
      <c r="C174" s="3" t="str">
        <f t="shared" si="23"/>
        <v>Nov</v>
      </c>
      <c r="D174" s="3">
        <f>+'Ark1'!C185</f>
        <v>2012</v>
      </c>
      <c r="E174" s="3">
        <f>+'Ark1'!Q185</f>
        <v>0</v>
      </c>
      <c r="F174" s="3"/>
      <c r="G174" s="221">
        <f>+'Ark1'!R185</f>
        <v>0</v>
      </c>
      <c r="H174" s="3"/>
      <c r="I174" s="3">
        <f>+'Ark1'!S185</f>
        <v>0</v>
      </c>
      <c r="J174" s="52">
        <f>+'Ark1'!T185</f>
        <v>0</v>
      </c>
      <c r="K174" s="52">
        <f>+'Ark1'!U185</f>
        <v>0</v>
      </c>
      <c r="L174" s="95"/>
      <c r="M174" s="11">
        <f>+'Ark1'!W185</f>
        <v>0</v>
      </c>
      <c r="N174" s="3"/>
      <c r="O174" s="14">
        <f>+'Ark1'!Z185</f>
        <v>0</v>
      </c>
      <c r="P174" s="14"/>
      <c r="Q174" s="14">
        <f>+'Ark1'!AA185</f>
        <v>0</v>
      </c>
      <c r="R174" s="52">
        <f>+'Ark1'!AB185</f>
        <v>0</v>
      </c>
      <c r="S174" s="14">
        <f>+'Ark1'!AC185</f>
        <v>0</v>
      </c>
      <c r="T174" s="14" t="str">
        <f t="shared" si="22"/>
        <v/>
      </c>
      <c r="U174" s="11" t="str">
        <f>+IF(G174=0,"",'Ark1'!V185)</f>
        <v/>
      </c>
      <c r="V174" s="28"/>
      <c r="AK174"/>
      <c r="AL174"/>
      <c r="AN174"/>
      <c r="AO174"/>
      <c r="AQ174"/>
      <c r="AR174"/>
      <c r="AS174"/>
      <c r="AT174"/>
      <c r="AU174"/>
      <c r="AV174"/>
      <c r="AW174"/>
    </row>
    <row r="175" spans="1:49" ht="15.6">
      <c r="A175" s="28"/>
      <c r="B175" s="3">
        <f>+'Ark1'!D186</f>
        <v>12</v>
      </c>
      <c r="C175" s="3" t="str">
        <f t="shared" si="23"/>
        <v>Des</v>
      </c>
      <c r="D175" s="3">
        <f>+'Ark1'!C186</f>
        <v>2012</v>
      </c>
      <c r="E175" s="3">
        <f>+'Ark1'!Q186</f>
        <v>0</v>
      </c>
      <c r="F175" s="3"/>
      <c r="G175" s="221">
        <f>+'Ark1'!R186</f>
        <v>0</v>
      </c>
      <c r="H175" s="3"/>
      <c r="I175" s="3">
        <f>+'Ark1'!S186</f>
        <v>0</v>
      </c>
      <c r="J175" s="52">
        <f>+'Ark1'!T186</f>
        <v>0</v>
      </c>
      <c r="K175" s="52">
        <f>+'Ark1'!U186</f>
        <v>0</v>
      </c>
      <c r="L175" s="95"/>
      <c r="M175" s="11">
        <f>+'Ark1'!W186</f>
        <v>0</v>
      </c>
      <c r="N175" s="3"/>
      <c r="O175" s="14">
        <f>+'Ark1'!Z186</f>
        <v>0</v>
      </c>
      <c r="P175" s="14"/>
      <c r="Q175" s="14">
        <f>+'Ark1'!AA186</f>
        <v>0</v>
      </c>
      <c r="R175" s="52">
        <f>+'Ark1'!AB186</f>
        <v>0</v>
      </c>
      <c r="S175" s="14">
        <f>+'Ark1'!AC186</f>
        <v>0</v>
      </c>
      <c r="T175" s="14" t="str">
        <f t="shared" si="22"/>
        <v/>
      </c>
      <c r="U175" s="11" t="str">
        <f>+IF(G175=0,"",'Ark1'!V186)</f>
        <v/>
      </c>
      <c r="V175" s="28"/>
      <c r="AK175"/>
      <c r="AL175"/>
      <c r="AN175"/>
      <c r="AO175"/>
      <c r="AQ175"/>
      <c r="AR175"/>
      <c r="AS175"/>
      <c r="AT175"/>
      <c r="AU175"/>
      <c r="AV175"/>
      <c r="AW175"/>
    </row>
    <row r="176" spans="1:49" ht="15.6">
      <c r="A176" s="28"/>
      <c r="B176" s="3">
        <f>+'Ark1'!D187</f>
        <v>1</v>
      </c>
      <c r="C176" s="3" t="str">
        <f t="shared" si="23"/>
        <v>Jan</v>
      </c>
      <c r="D176" s="3">
        <f>+'Ark1'!C187</f>
        <v>2011</v>
      </c>
      <c r="E176" s="3">
        <f>+'Ark1'!Q187</f>
        <v>628</v>
      </c>
      <c r="F176" s="3"/>
      <c r="G176" s="221">
        <f>+'Ark1'!R187</f>
        <v>3667</v>
      </c>
      <c r="H176" s="3"/>
      <c r="I176" s="3">
        <f>+'Ark1'!S187</f>
        <v>3653</v>
      </c>
      <c r="J176" s="52">
        <f>+'Ark1'!T187</f>
        <v>18.849593913848047</v>
      </c>
      <c r="K176" s="52">
        <f>+'Ark1'!U187</f>
        <v>19.095941500298586</v>
      </c>
      <c r="L176" s="95"/>
      <c r="M176" s="11">
        <f>+'Ark1'!W187</f>
        <v>58.694497673145371</v>
      </c>
      <c r="N176" s="3"/>
      <c r="O176" s="14">
        <f>+'Ark1'!Z187</f>
        <v>145.32543115247788</v>
      </c>
      <c r="P176" s="14"/>
      <c r="Q176" s="14">
        <f>+'Ark1'!AA187</f>
        <v>32.396596426443701</v>
      </c>
      <c r="R176" s="52">
        <f>+'Ark1'!AB187</f>
        <v>4.4618730163368578</v>
      </c>
      <c r="S176" s="14">
        <f>+'Ark1'!AC187</f>
        <v>-38.508158503663914</v>
      </c>
      <c r="T176" s="14">
        <f t="shared" si="22"/>
        <v>5.8391719745222934</v>
      </c>
      <c r="U176" s="11">
        <f>+IF(G176=0,"",'Ark1'!V187)</f>
        <v>16.292609762748842</v>
      </c>
      <c r="V176" s="28"/>
      <c r="AK176"/>
      <c r="AL176"/>
      <c r="AN176"/>
      <c r="AO176"/>
      <c r="AQ176"/>
      <c r="AR176"/>
      <c r="AS176"/>
      <c r="AT176"/>
      <c r="AU176"/>
      <c r="AV176"/>
      <c r="AW176"/>
    </row>
    <row r="177" spans="1:49" ht="15.6">
      <c r="A177" s="28"/>
      <c r="B177" s="3">
        <f>+'Ark1'!D188</f>
        <v>2</v>
      </c>
      <c r="C177" s="3" t="str">
        <f t="shared" si="23"/>
        <v>Feb</v>
      </c>
      <c r="D177" s="3">
        <f>+'Ark1'!C188</f>
        <v>2011</v>
      </c>
      <c r="E177" s="3">
        <f>+'Ark1'!Q188</f>
        <v>541</v>
      </c>
      <c r="F177" s="3"/>
      <c r="G177" s="221">
        <f>+'Ark1'!R188</f>
        <v>3016</v>
      </c>
      <c r="H177" s="3"/>
      <c r="I177" s="3">
        <f>+'Ark1'!S188</f>
        <v>3004</v>
      </c>
      <c r="J177" s="52">
        <f>+'Ark1'!T188</f>
        <v>15.503238408553511</v>
      </c>
      <c r="K177" s="52">
        <f>+'Ark1'!U188</f>
        <v>15.334211475849536</v>
      </c>
      <c r="L177" s="95"/>
      <c r="M177" s="11">
        <f>+'Ark1'!W188</f>
        <v>58.582223701731024</v>
      </c>
      <c r="N177" s="3"/>
      <c r="O177" s="14">
        <f>+'Ark1'!Z188</f>
        <v>141.90958721704376</v>
      </c>
      <c r="P177" s="14"/>
      <c r="Q177" s="14">
        <f>+'Ark1'!AA188</f>
        <v>31.777044448640961</v>
      </c>
      <c r="R177" s="52">
        <f>+'Ark1'!AB188</f>
        <v>4.3006475662670889</v>
      </c>
      <c r="S177" s="14">
        <f>+'Ark1'!AC188</f>
        <v>-38.328478816286399</v>
      </c>
      <c r="T177" s="14">
        <f t="shared" si="22"/>
        <v>5.5748613678373387</v>
      </c>
      <c r="U177" s="11">
        <f>+IF(G177=0,"",'Ark1'!V188)</f>
        <v>16.193302387267909</v>
      </c>
      <c r="V177" s="28"/>
      <c r="AK177"/>
      <c r="AL177"/>
      <c r="AN177"/>
      <c r="AO177"/>
      <c r="AQ177"/>
      <c r="AR177"/>
      <c r="AS177"/>
      <c r="AT177"/>
      <c r="AU177"/>
      <c r="AV177"/>
      <c r="AW177"/>
    </row>
    <row r="178" spans="1:49" ht="15.6">
      <c r="A178" s="28"/>
      <c r="B178" s="3">
        <f>+'Ark1'!D189</f>
        <v>3</v>
      </c>
      <c r="C178" s="3" t="str">
        <f t="shared" si="23"/>
        <v>Mar</v>
      </c>
      <c r="D178" s="3">
        <f>+'Ark1'!C189</f>
        <v>2011</v>
      </c>
      <c r="E178" s="3">
        <f>+'Ark1'!Q189</f>
        <v>625</v>
      </c>
      <c r="F178" s="3"/>
      <c r="G178" s="221">
        <f>+'Ark1'!R189</f>
        <v>3821</v>
      </c>
      <c r="H178" s="3"/>
      <c r="I178" s="3">
        <f>+'Ark1'!S189</f>
        <v>3815</v>
      </c>
      <c r="J178" s="52">
        <f>+'Ark1'!T189</f>
        <v>19.641204893595152</v>
      </c>
      <c r="K178" s="52">
        <f>+'Ark1'!U189</f>
        <v>19.508889583284713</v>
      </c>
      <c r="L178" s="95"/>
      <c r="M178" s="11">
        <f>+'Ark1'!W189</f>
        <v>58.578768020969854</v>
      </c>
      <c r="N178" s="3"/>
      <c r="O178" s="14">
        <f>+'Ark1'!Z189</f>
        <v>142.16353866317189</v>
      </c>
      <c r="P178" s="14"/>
      <c r="Q178" s="14">
        <f>+'Ark1'!AA189</f>
        <v>32.54019971014791</v>
      </c>
      <c r="R178" s="52">
        <f>+'Ark1'!AB189</f>
        <v>4.3911647326153371</v>
      </c>
      <c r="S178" s="14">
        <f>+'Ark1'!AC189</f>
        <v>-38.564269559981526</v>
      </c>
      <c r="T178" s="14">
        <f t="shared" si="22"/>
        <v>6.1135999999999999</v>
      </c>
      <c r="U178" s="11">
        <f>+IF(G178=0,"",'Ark1'!V189)</f>
        <v>16.143941376602982</v>
      </c>
      <c r="V178" s="28"/>
      <c r="AK178"/>
      <c r="AL178"/>
      <c r="AN178"/>
      <c r="AO178"/>
      <c r="AQ178"/>
      <c r="AR178"/>
      <c r="AS178"/>
      <c r="AT178"/>
      <c r="AU178"/>
      <c r="AV178"/>
      <c r="AW178"/>
    </row>
    <row r="179" spans="1:49" ht="15.6">
      <c r="A179" s="28"/>
      <c r="B179" s="3">
        <f>+'Ark1'!D190</f>
        <v>4</v>
      </c>
      <c r="C179" s="3" t="str">
        <f t="shared" si="23"/>
        <v>Apr</v>
      </c>
      <c r="D179" s="3">
        <f>+'Ark1'!C190</f>
        <v>2011</v>
      </c>
      <c r="E179" s="3">
        <f>+'Ark1'!Q190</f>
        <v>572</v>
      </c>
      <c r="F179" s="3"/>
      <c r="G179" s="221">
        <f>+'Ark1'!R190</f>
        <v>3310</v>
      </c>
      <c r="H179" s="3"/>
      <c r="I179" s="3">
        <f>+'Ark1'!S190</f>
        <v>3306</v>
      </c>
      <c r="J179" s="52">
        <f>+'Ark1'!T190</f>
        <v>17.014495733525244</v>
      </c>
      <c r="K179" s="52">
        <f>+'Ark1'!U190</f>
        <v>16.934932502820875</v>
      </c>
      <c r="L179" s="95"/>
      <c r="M179" s="11">
        <f>+'Ark1'!W190</f>
        <v>58.986085904416207</v>
      </c>
      <c r="N179" s="3"/>
      <c r="O179" s="14">
        <f>+'Ark1'!Z190</f>
        <v>142.40683605565604</v>
      </c>
      <c r="P179" s="14"/>
      <c r="Q179" s="14">
        <f>+'Ark1'!AA190</f>
        <v>32.250444387477224</v>
      </c>
      <c r="R179" s="52">
        <f>+'Ark1'!AB190</f>
        <v>4.2691283338256252</v>
      </c>
      <c r="S179" s="14">
        <f>+'Ark1'!AC190</f>
        <v>-32.259988199478627</v>
      </c>
      <c r="T179" s="14">
        <f t="shared" si="22"/>
        <v>5.7867132867132867</v>
      </c>
      <c r="U179" s="11">
        <f>+IF(G179=0,"",'Ark1'!V190)</f>
        <v>16.405740181268879</v>
      </c>
      <c r="V179" s="28"/>
      <c r="AK179"/>
      <c r="AL179"/>
      <c r="AN179"/>
      <c r="AO179"/>
      <c r="AQ179"/>
      <c r="AR179"/>
      <c r="AS179"/>
      <c r="AT179"/>
      <c r="AU179"/>
      <c r="AV179"/>
      <c r="AW179"/>
    </row>
    <row r="180" spans="1:49" ht="15.6">
      <c r="A180" s="28"/>
      <c r="B180" s="3">
        <f>+'Ark1'!D191</f>
        <v>5</v>
      </c>
      <c r="C180" s="3" t="str">
        <f t="shared" si="23"/>
        <v>Mai</v>
      </c>
      <c r="D180" s="3">
        <f>+'Ark1'!C191</f>
        <v>2011</v>
      </c>
      <c r="E180" s="3">
        <f>+'Ark1'!Q191</f>
        <v>633</v>
      </c>
      <c r="F180" s="3"/>
      <c r="G180" s="221">
        <f>+'Ark1'!R191</f>
        <v>3705</v>
      </c>
      <c r="H180" s="3"/>
      <c r="I180" s="3">
        <f>+'Ark1'!S191</f>
        <v>3692</v>
      </c>
      <c r="J180" s="52">
        <f>+'Ark1'!T191</f>
        <v>19.044926493266168</v>
      </c>
      <c r="K180" s="52">
        <f>+'Ark1'!U191</f>
        <v>19.058269308652889</v>
      </c>
      <c r="L180" s="95"/>
      <c r="M180" s="11">
        <f>+'Ark1'!W191</f>
        <v>59.046045503791987</v>
      </c>
      <c r="N180" s="3"/>
      <c r="O180" s="14">
        <f>+'Ark1'!Z191</f>
        <v>143.50663596966436</v>
      </c>
      <c r="P180" s="14"/>
      <c r="Q180" s="14">
        <f>+'Ark1'!AA191</f>
        <v>32.253968057002929</v>
      </c>
      <c r="R180" s="52">
        <f>+'Ark1'!AB191</f>
        <v>4.4741393751788188</v>
      </c>
      <c r="S180" s="14">
        <f>+'Ark1'!AC191</f>
        <v>-35.945115931153993</v>
      </c>
      <c r="T180" s="14">
        <f t="shared" si="22"/>
        <v>5.8530805687203795</v>
      </c>
      <c r="U180" s="11">
        <f>+IF(G180=0,"",'Ark1'!V191)</f>
        <v>16.277192982456139</v>
      </c>
      <c r="V180" s="28"/>
      <c r="AK180"/>
      <c r="AL180"/>
      <c r="AN180"/>
      <c r="AO180"/>
      <c r="AQ180"/>
      <c r="AR180"/>
      <c r="AS180"/>
      <c r="AT180"/>
      <c r="AU180"/>
      <c r="AV180"/>
      <c r="AW180"/>
    </row>
    <row r="181" spans="1:49" ht="15.6">
      <c r="A181" s="28"/>
      <c r="B181" s="3">
        <f>+'Ark1'!D192</f>
        <v>6</v>
      </c>
      <c r="C181" s="3" t="str">
        <f t="shared" si="23"/>
        <v>Jun</v>
      </c>
      <c r="D181" s="3">
        <f>+'Ark1'!C192</f>
        <v>2011</v>
      </c>
      <c r="E181" s="3">
        <f>+'Ark1'!Q192</f>
        <v>418</v>
      </c>
      <c r="F181" s="3"/>
      <c r="G181" s="221">
        <f>+'Ark1'!R192</f>
        <v>1935</v>
      </c>
      <c r="H181" s="3"/>
      <c r="I181" s="3">
        <f>+'Ark1'!S192</f>
        <v>1932</v>
      </c>
      <c r="J181" s="52">
        <f>+'Ark1'!T192</f>
        <v>9.9465405572118808</v>
      </c>
      <c r="K181" s="52">
        <f>+'Ark1'!U192</f>
        <v>10.067755629093398</v>
      </c>
      <c r="L181" s="95"/>
      <c r="M181" s="11">
        <f>+'Ark1'!W192</f>
        <v>59.086438923395455</v>
      </c>
      <c r="N181" s="3"/>
      <c r="O181" s="14">
        <f>+'Ark1'!Z192</f>
        <v>144.86909937888197</v>
      </c>
      <c r="P181" s="14"/>
      <c r="Q181" s="14">
        <f>+'Ark1'!AA192</f>
        <v>32.886021286913142</v>
      </c>
      <c r="R181" s="52">
        <f>+'Ark1'!AB192</f>
        <v>4.5220053575055212</v>
      </c>
      <c r="S181" s="14">
        <f>+'Ark1'!AC192</f>
        <v>-44.57874686000487</v>
      </c>
      <c r="T181" s="14">
        <f t="shared" si="22"/>
        <v>4.6291866028708135</v>
      </c>
      <c r="U181" s="11">
        <f>+IF(G181=0,"",'Ark1'!V192)</f>
        <v>16.321447028423776</v>
      </c>
      <c r="V181" s="28"/>
      <c r="AK181"/>
      <c r="AL181"/>
      <c r="AN181"/>
      <c r="AO181"/>
      <c r="AQ181"/>
      <c r="AR181"/>
      <c r="AS181"/>
      <c r="AT181"/>
      <c r="AU181"/>
      <c r="AV181"/>
      <c r="AW181"/>
    </row>
    <row r="182" spans="1:49" ht="15.6">
      <c r="A182" s="28"/>
      <c r="B182" s="3">
        <f>+'Ark1'!D193</f>
        <v>7</v>
      </c>
      <c r="C182" s="3" t="str">
        <f t="shared" si="23"/>
        <v>Jul</v>
      </c>
      <c r="D182" s="3">
        <f>+'Ark1'!C193</f>
        <v>2011</v>
      </c>
      <c r="E182" s="3">
        <f>+'Ark1'!Q193</f>
        <v>0</v>
      </c>
      <c r="F182" s="3"/>
      <c r="G182" s="221">
        <f>+'Ark1'!R193</f>
        <v>0</v>
      </c>
      <c r="H182" s="3"/>
      <c r="I182" s="3">
        <f>+'Ark1'!S193</f>
        <v>0</v>
      </c>
      <c r="J182" s="52">
        <f>+'Ark1'!T193</f>
        <v>0</v>
      </c>
      <c r="K182" s="52">
        <f>+'Ark1'!U193</f>
        <v>0</v>
      </c>
      <c r="L182" s="95"/>
      <c r="M182" s="11">
        <f>+'Ark1'!W193</f>
        <v>0</v>
      </c>
      <c r="N182" s="3"/>
      <c r="O182" s="14">
        <f>+'Ark1'!Z193</f>
        <v>0</v>
      </c>
      <c r="P182" s="14"/>
      <c r="Q182" s="14">
        <f>+'Ark1'!AA193</f>
        <v>0</v>
      </c>
      <c r="R182" s="52">
        <f>+'Ark1'!AB193</f>
        <v>0</v>
      </c>
      <c r="S182" s="14">
        <f>+'Ark1'!AC193</f>
        <v>0</v>
      </c>
      <c r="T182" s="14" t="str">
        <f t="shared" si="22"/>
        <v/>
      </c>
      <c r="U182" s="11" t="str">
        <f>+IF(G182=0,"",'Ark1'!V193)</f>
        <v/>
      </c>
      <c r="V182" s="28"/>
      <c r="AK182"/>
      <c r="AL182"/>
      <c r="AN182"/>
      <c r="AO182"/>
      <c r="AQ182"/>
      <c r="AR182"/>
      <c r="AS182"/>
      <c r="AT182"/>
      <c r="AU182"/>
      <c r="AV182"/>
      <c r="AW182"/>
    </row>
    <row r="183" spans="1:49" ht="15.6">
      <c r="A183" s="28"/>
      <c r="B183" s="3">
        <f>+'Ark1'!D194</f>
        <v>8</v>
      </c>
      <c r="C183" s="3" t="str">
        <f t="shared" si="23"/>
        <v>Aug</v>
      </c>
      <c r="D183" s="3">
        <f>+'Ark1'!C194</f>
        <v>2011</v>
      </c>
      <c r="E183" s="3">
        <f>+'Ark1'!Q194</f>
        <v>0</v>
      </c>
      <c r="F183" s="3"/>
      <c r="G183" s="221">
        <f>+'Ark1'!R194</f>
        <v>0</v>
      </c>
      <c r="H183" s="3"/>
      <c r="I183" s="3">
        <f>+'Ark1'!S194</f>
        <v>0</v>
      </c>
      <c r="J183" s="52">
        <f>+'Ark1'!T194</f>
        <v>0</v>
      </c>
      <c r="K183" s="52">
        <f>+'Ark1'!U194</f>
        <v>0</v>
      </c>
      <c r="L183" s="95"/>
      <c r="M183" s="11">
        <f>+'Ark1'!W194</f>
        <v>0</v>
      </c>
      <c r="N183" s="3"/>
      <c r="O183" s="14">
        <f>+'Ark1'!Z194</f>
        <v>0</v>
      </c>
      <c r="P183" s="14"/>
      <c r="Q183" s="14">
        <f>+'Ark1'!AA194</f>
        <v>0</v>
      </c>
      <c r="R183" s="52">
        <f>+'Ark1'!AB194</f>
        <v>0</v>
      </c>
      <c r="S183" s="14">
        <f>+'Ark1'!AC194</f>
        <v>0</v>
      </c>
      <c r="T183" s="14" t="str">
        <f t="shared" si="22"/>
        <v/>
      </c>
      <c r="U183" s="11" t="str">
        <f>+IF(G183=0,"",'Ark1'!V194)</f>
        <v/>
      </c>
      <c r="V183" s="28"/>
      <c r="AK183"/>
      <c r="AL183"/>
      <c r="AN183"/>
      <c r="AO183"/>
      <c r="AQ183"/>
      <c r="AR183"/>
      <c r="AS183"/>
      <c r="AT183"/>
      <c r="AU183"/>
      <c r="AV183"/>
      <c r="AW183"/>
    </row>
    <row r="184" spans="1:49" ht="15.6">
      <c r="A184" s="28"/>
      <c r="B184" s="3">
        <f>+'Ark1'!D195</f>
        <v>9</v>
      </c>
      <c r="C184" s="3" t="str">
        <f t="shared" si="23"/>
        <v>Sep</v>
      </c>
      <c r="D184" s="3">
        <f>+'Ark1'!C195</f>
        <v>2011</v>
      </c>
      <c r="E184" s="3">
        <f>+'Ark1'!Q195</f>
        <v>0</v>
      </c>
      <c r="F184" s="3"/>
      <c r="G184" s="221">
        <f>+'Ark1'!R195</f>
        <v>0</v>
      </c>
      <c r="H184" s="3"/>
      <c r="I184" s="3">
        <f>+'Ark1'!S195</f>
        <v>0</v>
      </c>
      <c r="J184" s="52">
        <f>+'Ark1'!T195</f>
        <v>0</v>
      </c>
      <c r="K184" s="52">
        <f>+'Ark1'!U195</f>
        <v>0</v>
      </c>
      <c r="L184" s="95"/>
      <c r="M184" s="11">
        <f>+'Ark1'!W195</f>
        <v>0</v>
      </c>
      <c r="N184" s="3"/>
      <c r="O184" s="14">
        <f>+'Ark1'!Z195</f>
        <v>0</v>
      </c>
      <c r="P184" s="14"/>
      <c r="Q184" s="14">
        <f>+'Ark1'!AA195</f>
        <v>0</v>
      </c>
      <c r="R184" s="52">
        <f>+'Ark1'!AB195</f>
        <v>0</v>
      </c>
      <c r="S184" s="14">
        <f>+'Ark1'!AC195</f>
        <v>0</v>
      </c>
      <c r="T184" s="14" t="str">
        <f t="shared" si="22"/>
        <v/>
      </c>
      <c r="U184" s="11" t="str">
        <f>+IF(G184=0,"",'Ark1'!V195)</f>
        <v/>
      </c>
      <c r="V184" s="28"/>
      <c r="AK184"/>
      <c r="AL184"/>
      <c r="AN184"/>
      <c r="AO184"/>
      <c r="AQ184"/>
      <c r="AR184"/>
      <c r="AS184"/>
      <c r="AT184"/>
      <c r="AU184"/>
      <c r="AV184"/>
      <c r="AW184"/>
    </row>
    <row r="185" spans="1:49" ht="15.6">
      <c r="A185" s="28"/>
      <c r="B185" s="3">
        <f>+'Ark1'!D196</f>
        <v>10</v>
      </c>
      <c r="C185" s="3" t="str">
        <f t="shared" si="23"/>
        <v>Okt</v>
      </c>
      <c r="D185" s="3">
        <f>+'Ark1'!C196</f>
        <v>2011</v>
      </c>
      <c r="E185" s="3">
        <f>+'Ark1'!Q196</f>
        <v>0</v>
      </c>
      <c r="F185" s="3"/>
      <c r="G185" s="221">
        <f>+'Ark1'!R196</f>
        <v>0</v>
      </c>
      <c r="H185" s="3"/>
      <c r="I185" s="3">
        <f>+'Ark1'!S196</f>
        <v>0</v>
      </c>
      <c r="J185" s="52">
        <f>+'Ark1'!T196</f>
        <v>0</v>
      </c>
      <c r="K185" s="52">
        <f>+'Ark1'!U196</f>
        <v>0</v>
      </c>
      <c r="L185" s="95"/>
      <c r="M185" s="11">
        <f>+'Ark1'!W196</f>
        <v>0</v>
      </c>
      <c r="N185" s="3"/>
      <c r="O185" s="14">
        <f>+'Ark1'!Z196</f>
        <v>0</v>
      </c>
      <c r="P185" s="14"/>
      <c r="Q185" s="14">
        <f>+'Ark1'!AA196</f>
        <v>0</v>
      </c>
      <c r="R185" s="52">
        <f>+'Ark1'!AB196</f>
        <v>0</v>
      </c>
      <c r="S185" s="14">
        <f>+'Ark1'!AC196</f>
        <v>0</v>
      </c>
      <c r="T185" s="14" t="str">
        <f t="shared" si="22"/>
        <v/>
      </c>
      <c r="U185" s="11" t="str">
        <f>+IF(G185=0,"",'Ark1'!V196)</f>
        <v/>
      </c>
      <c r="V185" s="28"/>
      <c r="AK185"/>
      <c r="AL185"/>
      <c r="AN185"/>
      <c r="AO185"/>
      <c r="AQ185"/>
      <c r="AR185"/>
      <c r="AS185"/>
      <c r="AT185"/>
      <c r="AU185"/>
      <c r="AV185"/>
      <c r="AW185"/>
    </row>
    <row r="186" spans="1:49" ht="15.6">
      <c r="A186" s="28"/>
      <c r="B186" s="3">
        <f>+'Ark1'!D197</f>
        <v>11</v>
      </c>
      <c r="C186" s="3" t="str">
        <f t="shared" si="23"/>
        <v>Nov</v>
      </c>
      <c r="D186" s="3">
        <f>+'Ark1'!C197</f>
        <v>2011</v>
      </c>
      <c r="E186" s="3">
        <f>+'Ark1'!Q197</f>
        <v>0</v>
      </c>
      <c r="F186" s="3"/>
      <c r="G186" s="221">
        <f>+'Ark1'!R197</f>
        <v>0</v>
      </c>
      <c r="H186" s="3"/>
      <c r="I186" s="3">
        <f>+'Ark1'!S197</f>
        <v>0</v>
      </c>
      <c r="J186" s="52">
        <f>+'Ark1'!T197</f>
        <v>0</v>
      </c>
      <c r="K186" s="52">
        <f>+'Ark1'!U197</f>
        <v>0</v>
      </c>
      <c r="L186" s="95"/>
      <c r="M186" s="11">
        <f>+'Ark1'!W197</f>
        <v>0</v>
      </c>
      <c r="N186" s="3"/>
      <c r="O186" s="14">
        <f>+'Ark1'!Z197</f>
        <v>0</v>
      </c>
      <c r="P186" s="14"/>
      <c r="Q186" s="14">
        <f>+'Ark1'!AA197</f>
        <v>0</v>
      </c>
      <c r="R186" s="52">
        <f>+'Ark1'!AB197</f>
        <v>0</v>
      </c>
      <c r="S186" s="14">
        <f>+'Ark1'!AC197</f>
        <v>0</v>
      </c>
      <c r="T186" s="14" t="str">
        <f t="shared" si="22"/>
        <v/>
      </c>
      <c r="U186" s="11" t="str">
        <f>+IF(G186=0,"",'Ark1'!V197)</f>
        <v/>
      </c>
      <c r="V186" s="28"/>
      <c r="AK186"/>
      <c r="AL186"/>
      <c r="AN186"/>
      <c r="AO186"/>
      <c r="AQ186"/>
      <c r="AR186"/>
      <c r="AS186"/>
      <c r="AT186"/>
      <c r="AU186"/>
      <c r="AV186"/>
      <c r="AW186"/>
    </row>
    <row r="187" spans="1:49" ht="15.6">
      <c r="A187" s="28"/>
      <c r="B187" s="3">
        <f>+'Ark1'!D198</f>
        <v>12</v>
      </c>
      <c r="C187" s="3" t="str">
        <f t="shared" si="23"/>
        <v>Des</v>
      </c>
      <c r="D187" s="3">
        <f>+'Ark1'!C198</f>
        <v>2011</v>
      </c>
      <c r="E187" s="3">
        <f>+'Ark1'!Q198</f>
        <v>0</v>
      </c>
      <c r="F187" s="3"/>
      <c r="G187" s="221">
        <f>+'Ark1'!R198</f>
        <v>0</v>
      </c>
      <c r="H187" s="3"/>
      <c r="I187" s="3">
        <f>+'Ark1'!S198</f>
        <v>0</v>
      </c>
      <c r="J187" s="52">
        <f>+'Ark1'!T198</f>
        <v>0</v>
      </c>
      <c r="K187" s="52">
        <f>+'Ark1'!U198</f>
        <v>0</v>
      </c>
      <c r="L187" s="95"/>
      <c r="M187" s="11">
        <f>+'Ark1'!W198</f>
        <v>0</v>
      </c>
      <c r="N187" s="3"/>
      <c r="O187" s="14">
        <f>+'Ark1'!Z198</f>
        <v>0</v>
      </c>
      <c r="P187" s="14"/>
      <c r="Q187" s="14">
        <f>+'Ark1'!AA198</f>
        <v>0</v>
      </c>
      <c r="R187" s="52">
        <f>+'Ark1'!AB198</f>
        <v>0</v>
      </c>
      <c r="S187" s="14">
        <f>+'Ark1'!AC198</f>
        <v>0</v>
      </c>
      <c r="T187" s="14" t="str">
        <f t="shared" si="22"/>
        <v/>
      </c>
      <c r="U187" s="11" t="str">
        <f>+IF(G187=0,"",'Ark1'!V198)</f>
        <v/>
      </c>
      <c r="V187" s="28"/>
      <c r="AK187"/>
      <c r="AL187"/>
      <c r="AN187"/>
      <c r="AO187"/>
      <c r="AQ187"/>
      <c r="AR187"/>
      <c r="AS187"/>
      <c r="AT187"/>
      <c r="AU187"/>
      <c r="AV187"/>
      <c r="AW187"/>
    </row>
    <row r="188" spans="1:49" ht="15.6">
      <c r="A188" s="28"/>
      <c r="B188" s="3">
        <f>+'Ark1'!D199</f>
        <v>1</v>
      </c>
      <c r="C188" s="3" t="str">
        <f t="shared" si="23"/>
        <v>Jan</v>
      </c>
      <c r="D188" s="3">
        <f>+'Ark1'!C199</f>
        <v>2010</v>
      </c>
      <c r="E188" s="3">
        <f>+'Ark1'!Q199</f>
        <v>666</v>
      </c>
      <c r="F188" s="3"/>
      <c r="G188" s="221">
        <f>+'Ark1'!R199</f>
        <v>3769</v>
      </c>
      <c r="H188" s="3"/>
      <c r="I188" s="3">
        <f>+'Ark1'!S199</f>
        <v>3756</v>
      </c>
      <c r="J188" s="52">
        <f>+'Ark1'!T199</f>
        <v>18.896966658310355</v>
      </c>
      <c r="K188" s="52">
        <f>+'Ark1'!U199</f>
        <v>19.034332658952437</v>
      </c>
      <c r="L188" s="95"/>
      <c r="M188" s="11">
        <f>+'Ark1'!W199</f>
        <v>58.424121405750803</v>
      </c>
      <c r="N188" s="3"/>
      <c r="O188" s="14">
        <f>+'Ark1'!Z199</f>
        <v>145.94637912673025</v>
      </c>
      <c r="P188" s="14"/>
      <c r="Q188" s="14">
        <f>+'Ark1'!AA199</f>
        <v>32.258199215112072</v>
      </c>
      <c r="R188" s="52">
        <f>+'Ark1'!AB199</f>
        <v>4.6732811388723112</v>
      </c>
      <c r="S188" s="14">
        <f>+'Ark1'!AC199</f>
        <v>-44.900334383501033</v>
      </c>
      <c r="T188" s="14">
        <f t="shared" si="22"/>
        <v>5.6591591591591595</v>
      </c>
      <c r="U188" s="11">
        <f>+IF(G188=0,"",'Ark1'!V199)</f>
        <v>14.822764659060763</v>
      </c>
      <c r="V188" s="28"/>
      <c r="AK188"/>
      <c r="AL188"/>
      <c r="AN188"/>
      <c r="AO188"/>
      <c r="AQ188"/>
      <c r="AR188"/>
      <c r="AS188"/>
      <c r="AT188"/>
      <c r="AU188"/>
      <c r="AV188"/>
      <c r="AW188"/>
    </row>
    <row r="189" spans="1:49" ht="15.6">
      <c r="A189" s="28"/>
      <c r="B189" s="3">
        <f>+'Ark1'!D200</f>
        <v>2</v>
      </c>
      <c r="C189" s="3" t="str">
        <f t="shared" si="23"/>
        <v>Feb</v>
      </c>
      <c r="D189" s="3">
        <f>+'Ark1'!C200</f>
        <v>2010</v>
      </c>
      <c r="E189" s="3">
        <f>+'Ark1'!Q200</f>
        <v>626</v>
      </c>
      <c r="F189" s="3"/>
      <c r="G189" s="221">
        <f>+'Ark1'!R200</f>
        <v>3216</v>
      </c>
      <c r="H189" s="3"/>
      <c r="I189" s="3">
        <f>+'Ark1'!S200</f>
        <v>3203</v>
      </c>
      <c r="J189" s="52">
        <f>+'Ark1'!T200</f>
        <v>16.124341940335924</v>
      </c>
      <c r="K189" s="52">
        <f>+'Ark1'!U200</f>
        <v>15.993292187593076</v>
      </c>
      <c r="L189" s="95"/>
      <c r="M189" s="11">
        <f>+'Ark1'!W200</f>
        <v>58.357165157664703</v>
      </c>
      <c r="N189" s="3"/>
      <c r="O189" s="14">
        <f>+'Ark1'!Z200</f>
        <v>143.80109272556996</v>
      </c>
      <c r="P189" s="14"/>
      <c r="Q189" s="14">
        <f>+'Ark1'!AA200</f>
        <v>31.330166813101901</v>
      </c>
      <c r="R189" s="52">
        <f>+'Ark1'!AB200</f>
        <v>4.4082700874372254</v>
      </c>
      <c r="S189" s="14">
        <f>+'Ark1'!AC200</f>
        <v>-39.249741365054248</v>
      </c>
      <c r="T189" s="14">
        <f t="shared" si="22"/>
        <v>5.1373801916932909</v>
      </c>
      <c r="U189" s="11">
        <f>+IF(G189=0,"",'Ark1'!V200)</f>
        <v>14.80939054726368</v>
      </c>
      <c r="V189" s="28"/>
      <c r="AK189"/>
      <c r="AL189"/>
      <c r="AN189"/>
      <c r="AO189"/>
      <c r="AQ189"/>
      <c r="AR189"/>
      <c r="AS189"/>
      <c r="AT189"/>
      <c r="AU189"/>
      <c r="AV189"/>
      <c r="AW189"/>
    </row>
    <row r="190" spans="1:49" ht="15.6">
      <c r="A190" s="28"/>
      <c r="B190" s="3">
        <f>+'Ark1'!D201</f>
        <v>3</v>
      </c>
      <c r="C190" s="3" t="str">
        <f t="shared" si="23"/>
        <v>Mar</v>
      </c>
      <c r="D190" s="3">
        <f>+'Ark1'!C201</f>
        <v>2010</v>
      </c>
      <c r="E190" s="3">
        <f>+'Ark1'!Q201</f>
        <v>724</v>
      </c>
      <c r="F190" s="3"/>
      <c r="G190" s="221">
        <f>+'Ark1'!R201</f>
        <v>3841</v>
      </c>
      <c r="H190" s="3"/>
      <c r="I190" s="3">
        <f>+'Ark1'!S201</f>
        <v>3822</v>
      </c>
      <c r="J190" s="52">
        <f>+'Ark1'!T201</f>
        <v>19.257959388317875</v>
      </c>
      <c r="K190" s="52">
        <f>+'Ark1'!U201</f>
        <v>19.262803846835588</v>
      </c>
      <c r="L190" s="95"/>
      <c r="M190" s="11">
        <f>+'Ark1'!W201</f>
        <v>58.374672946101519</v>
      </c>
      <c r="N190" s="3"/>
      <c r="O190" s="14">
        <f>+'Ark1'!Z201</f>
        <v>145.14767137624241</v>
      </c>
      <c r="P190" s="14"/>
      <c r="Q190" s="14">
        <f>+'Ark1'!AA201</f>
        <v>31.930157438116993</v>
      </c>
      <c r="R190" s="52">
        <f>+'Ark1'!AB201</f>
        <v>4.5291505488542816</v>
      </c>
      <c r="S190" s="14">
        <f>+'Ark1'!AC201</f>
        <v>-39.242058798523779</v>
      </c>
      <c r="T190" s="14">
        <f t="shared" si="22"/>
        <v>5.30524861878453</v>
      </c>
      <c r="U190" s="11">
        <f>+IF(G190=0,"",'Ark1'!V201)</f>
        <v>14.713355896901851</v>
      </c>
      <c r="V190" s="28"/>
      <c r="AK190"/>
      <c r="AL190"/>
      <c r="AN190"/>
      <c r="AO190"/>
      <c r="AQ190"/>
      <c r="AR190"/>
      <c r="AS190"/>
      <c r="AT190"/>
      <c r="AU190"/>
      <c r="AV190"/>
      <c r="AW190"/>
    </row>
    <row r="191" spans="1:49" ht="15.6">
      <c r="A191" s="28"/>
      <c r="B191" s="3">
        <f>+'Ark1'!D202</f>
        <v>4</v>
      </c>
      <c r="C191" s="3" t="str">
        <f t="shared" si="23"/>
        <v>Apr</v>
      </c>
      <c r="D191" s="3">
        <f>+'Ark1'!C202</f>
        <v>2010</v>
      </c>
      <c r="E191" s="3">
        <f>+'Ark1'!Q202</f>
        <v>685</v>
      </c>
      <c r="F191" s="3"/>
      <c r="G191" s="221">
        <f>+'Ark1'!R202</f>
        <v>3701</v>
      </c>
      <c r="H191" s="3"/>
      <c r="I191" s="3">
        <f>+'Ark1'!S202</f>
        <v>3686</v>
      </c>
      <c r="J191" s="52">
        <f>+'Ark1'!T202</f>
        <v>18.556029079969921</v>
      </c>
      <c r="K191" s="52">
        <f>+'Ark1'!U202</f>
        <v>18.492037380828112</v>
      </c>
      <c r="L191" s="95"/>
      <c r="M191" s="11">
        <f>+'Ark1'!W202</f>
        <v>58.270482908301645</v>
      </c>
      <c r="N191" s="3"/>
      <c r="O191" s="14">
        <f>+'Ark1'!Z202</f>
        <v>144.48098209441139</v>
      </c>
      <c r="P191" s="14"/>
      <c r="Q191" s="14">
        <f>+'Ark1'!AA202</f>
        <v>31.733681605649291</v>
      </c>
      <c r="R191" s="52">
        <f>+'Ark1'!AB202</f>
        <v>4.6997572275538477</v>
      </c>
      <c r="S191" s="14">
        <f>+'Ark1'!AC202</f>
        <v>-41.031363772727246</v>
      </c>
      <c r="T191" s="14">
        <f t="shared" si="22"/>
        <v>5.4029197080291969</v>
      </c>
      <c r="U191" s="11">
        <f>+IF(G191=0,"",'Ark1'!V202)</f>
        <v>14.572818157254796</v>
      </c>
      <c r="V191" s="28"/>
      <c r="AK191"/>
      <c r="AL191"/>
      <c r="AN191"/>
      <c r="AO191"/>
      <c r="AQ191"/>
      <c r="AR191"/>
      <c r="AS191"/>
      <c r="AT191"/>
      <c r="AU191"/>
      <c r="AV191"/>
      <c r="AW191"/>
    </row>
    <row r="192" spans="1:49" ht="15.6">
      <c r="A192" s="28"/>
      <c r="B192" s="3">
        <f>+'Ark1'!D203</f>
        <v>5</v>
      </c>
      <c r="C192" s="3" t="str">
        <f t="shared" si="23"/>
        <v>Mai</v>
      </c>
      <c r="D192" s="3">
        <f>+'Ark1'!C203</f>
        <v>2010</v>
      </c>
      <c r="E192" s="3">
        <f>+'Ark1'!Q203</f>
        <v>625</v>
      </c>
      <c r="F192" s="3"/>
      <c r="G192" s="221">
        <f>+'Ark1'!R203</f>
        <v>3155</v>
      </c>
      <c r="H192" s="3"/>
      <c r="I192" s="3">
        <f>+'Ark1'!S203</f>
        <v>3143</v>
      </c>
      <c r="J192" s="52">
        <f>+'Ark1'!T203</f>
        <v>15.81850087741288</v>
      </c>
      <c r="K192" s="52">
        <f>+'Ark1'!U203</f>
        <v>15.925175842222304</v>
      </c>
      <c r="L192" s="95"/>
      <c r="M192" s="11">
        <f>+'Ark1'!W203</f>
        <v>58.328348711422223</v>
      </c>
      <c r="N192" s="3"/>
      <c r="O192" s="14">
        <f>+'Ark1'!Z203</f>
        <v>145.92211263124389</v>
      </c>
      <c r="P192" s="14"/>
      <c r="Q192" s="14">
        <f>+'Ark1'!AA203</f>
        <v>32.399812306111734</v>
      </c>
      <c r="R192" s="52">
        <f>+'Ark1'!AB203</f>
        <v>4.6900475494908509</v>
      </c>
      <c r="S192" s="14">
        <f>+'Ark1'!AC203</f>
        <v>-44.819266610986865</v>
      </c>
      <c r="T192" s="14">
        <f t="shared" si="22"/>
        <v>5.048</v>
      </c>
      <c r="U192" s="11">
        <f>+IF(G192=0,"",'Ark1'!V203)</f>
        <v>14.78795562599049</v>
      </c>
      <c r="V192" s="28"/>
      <c r="AK192"/>
      <c r="AL192"/>
      <c r="AN192"/>
      <c r="AO192"/>
      <c r="AQ192"/>
      <c r="AR192"/>
      <c r="AS192"/>
      <c r="AT192"/>
      <c r="AU192"/>
      <c r="AV192"/>
      <c r="AW192"/>
    </row>
    <row r="193" spans="1:49" ht="15.6">
      <c r="A193" s="28"/>
      <c r="B193" s="3">
        <f>+'Ark1'!D204</f>
        <v>6</v>
      </c>
      <c r="C193" s="3" t="str">
        <f t="shared" si="23"/>
        <v>Jun</v>
      </c>
      <c r="D193" s="3">
        <f>+'Ark1'!C204</f>
        <v>2010</v>
      </c>
      <c r="E193" s="3">
        <f>+'Ark1'!Q204</f>
        <v>467</v>
      </c>
      <c r="F193" s="3"/>
      <c r="G193" s="221">
        <f>+'Ark1'!R204</f>
        <v>2263</v>
      </c>
      <c r="H193" s="3"/>
      <c r="I193" s="3">
        <f>+'Ark1'!S204</f>
        <v>2259</v>
      </c>
      <c r="J193" s="52">
        <f>+'Ark1'!T204</f>
        <v>11.346202055653048</v>
      </c>
      <c r="K193" s="52">
        <f>+'Ark1'!U204</f>
        <v>11.292358083568484</v>
      </c>
      <c r="L193" s="95"/>
      <c r="M193" s="11">
        <f>+'Ark1'!W204</f>
        <v>58.190349712262062</v>
      </c>
      <c r="N193" s="3"/>
      <c r="O193" s="14">
        <f>+'Ark1'!Z204</f>
        <v>143.96259406817171</v>
      </c>
      <c r="P193" s="14"/>
      <c r="Q193" s="14">
        <f>+'Ark1'!AA204</f>
        <v>33.110603876483793</v>
      </c>
      <c r="R193" s="52">
        <f>+'Ark1'!AB204</f>
        <v>4.7330765891747406</v>
      </c>
      <c r="S193" s="14">
        <f>+'Ark1'!AC204</f>
        <v>-42.134409339276608</v>
      </c>
      <c r="T193" s="14">
        <f t="shared" si="22"/>
        <v>4.8458244111349034</v>
      </c>
      <c r="U193" s="11">
        <f>+IF(G193=0,"",'Ark1'!V204)</f>
        <v>14.411842686699067</v>
      </c>
      <c r="V193" s="28"/>
      <c r="AK193"/>
      <c r="AL193"/>
      <c r="AN193"/>
      <c r="AO193"/>
      <c r="AQ193"/>
      <c r="AR193"/>
      <c r="AS193"/>
      <c r="AT193"/>
      <c r="AU193"/>
      <c r="AV193"/>
      <c r="AW193"/>
    </row>
    <row r="194" spans="1:49" ht="15.6">
      <c r="A194" s="28"/>
      <c r="B194" s="3">
        <f>+'Ark1'!D205</f>
        <v>7</v>
      </c>
      <c r="C194" s="3" t="str">
        <f t="shared" si="23"/>
        <v>Jul</v>
      </c>
      <c r="D194" s="3">
        <f>+'Ark1'!C205</f>
        <v>2010</v>
      </c>
      <c r="E194" s="3">
        <f>+'Ark1'!Q205</f>
        <v>0</v>
      </c>
      <c r="F194" s="3"/>
      <c r="G194" s="221">
        <f>+'Ark1'!R205</f>
        <v>0</v>
      </c>
      <c r="H194" s="3"/>
      <c r="I194" s="3">
        <f>+'Ark1'!S205</f>
        <v>0</v>
      </c>
      <c r="J194" s="52">
        <f>+'Ark1'!T205</f>
        <v>0</v>
      </c>
      <c r="K194" s="52">
        <f>+'Ark1'!U205</f>
        <v>0</v>
      </c>
      <c r="L194" s="95"/>
      <c r="M194" s="11">
        <f>+'Ark1'!W205</f>
        <v>0</v>
      </c>
      <c r="N194" s="3"/>
      <c r="O194" s="14">
        <f>+'Ark1'!Z205</f>
        <v>0</v>
      </c>
      <c r="P194" s="14"/>
      <c r="Q194" s="14">
        <f>+'Ark1'!AA205</f>
        <v>0</v>
      </c>
      <c r="R194" s="52">
        <f>+'Ark1'!AB205</f>
        <v>0</v>
      </c>
      <c r="S194" s="14">
        <f>+'Ark1'!AC205</f>
        <v>0</v>
      </c>
      <c r="T194" s="14" t="str">
        <f t="shared" si="22"/>
        <v/>
      </c>
      <c r="U194" s="11" t="str">
        <f>+IF(G194=0,"",'Ark1'!V205)</f>
        <v/>
      </c>
      <c r="V194" s="28"/>
      <c r="AK194"/>
      <c r="AL194"/>
      <c r="AN194"/>
      <c r="AO194"/>
      <c r="AQ194"/>
      <c r="AR194"/>
      <c r="AS194"/>
      <c r="AT194"/>
      <c r="AU194"/>
      <c r="AV194"/>
      <c r="AW194"/>
    </row>
    <row r="195" spans="1:49" ht="15.6">
      <c r="A195" s="28"/>
      <c r="B195" s="3">
        <f>+'Ark1'!D206</f>
        <v>8</v>
      </c>
      <c r="C195" s="3" t="str">
        <f t="shared" si="23"/>
        <v>Aug</v>
      </c>
      <c r="D195" s="3">
        <f>+'Ark1'!C206</f>
        <v>2010</v>
      </c>
      <c r="E195" s="3">
        <f>+'Ark1'!Q206</f>
        <v>0</v>
      </c>
      <c r="F195" s="3"/>
      <c r="G195" s="221">
        <f>+'Ark1'!R206</f>
        <v>0</v>
      </c>
      <c r="H195" s="3"/>
      <c r="I195" s="3">
        <f>+'Ark1'!S206</f>
        <v>0</v>
      </c>
      <c r="J195" s="52">
        <f>+'Ark1'!T206</f>
        <v>0</v>
      </c>
      <c r="K195" s="52">
        <f>+'Ark1'!U206</f>
        <v>0</v>
      </c>
      <c r="L195" s="95"/>
      <c r="M195" s="11">
        <f>+'Ark1'!W206</f>
        <v>0</v>
      </c>
      <c r="N195" s="3"/>
      <c r="O195" s="14">
        <f>+'Ark1'!Z206</f>
        <v>0</v>
      </c>
      <c r="P195" s="14"/>
      <c r="Q195" s="14">
        <f>+'Ark1'!AA206</f>
        <v>0</v>
      </c>
      <c r="R195" s="52">
        <f>+'Ark1'!AB206</f>
        <v>0</v>
      </c>
      <c r="S195" s="14">
        <f>+'Ark1'!AC206</f>
        <v>0</v>
      </c>
      <c r="T195" s="14" t="str">
        <f t="shared" si="22"/>
        <v/>
      </c>
      <c r="U195" s="11" t="str">
        <f>+IF(G195=0,"",'Ark1'!V206)</f>
        <v/>
      </c>
      <c r="V195" s="28"/>
      <c r="AK195"/>
      <c r="AL195"/>
      <c r="AN195"/>
      <c r="AO195"/>
      <c r="AQ195"/>
      <c r="AR195"/>
      <c r="AS195"/>
      <c r="AT195"/>
      <c r="AU195"/>
      <c r="AV195"/>
      <c r="AW195"/>
    </row>
    <row r="196" spans="1:49" ht="15.6">
      <c r="A196" s="28"/>
      <c r="B196" s="3">
        <f>+'Ark1'!D207</f>
        <v>9</v>
      </c>
      <c r="C196" s="3" t="str">
        <f t="shared" si="23"/>
        <v>Sep</v>
      </c>
      <c r="D196" s="3">
        <f>+'Ark1'!C207</f>
        <v>2010</v>
      </c>
      <c r="E196" s="3">
        <f>+'Ark1'!Q207</f>
        <v>0</v>
      </c>
      <c r="F196" s="3"/>
      <c r="G196" s="221">
        <f>+'Ark1'!R207</f>
        <v>0</v>
      </c>
      <c r="H196" s="3"/>
      <c r="I196" s="3">
        <f>+'Ark1'!S207</f>
        <v>0</v>
      </c>
      <c r="J196" s="52">
        <f>+'Ark1'!T207</f>
        <v>0</v>
      </c>
      <c r="K196" s="52">
        <f>+'Ark1'!U207</f>
        <v>0</v>
      </c>
      <c r="L196" s="95"/>
      <c r="M196" s="11">
        <f>+'Ark1'!W207</f>
        <v>0</v>
      </c>
      <c r="N196" s="3"/>
      <c r="O196" s="14">
        <f>+'Ark1'!Z207</f>
        <v>0</v>
      </c>
      <c r="P196" s="14"/>
      <c r="Q196" s="14">
        <f>+'Ark1'!AA207</f>
        <v>0</v>
      </c>
      <c r="R196" s="52">
        <f>+'Ark1'!AB207</f>
        <v>0</v>
      </c>
      <c r="S196" s="14">
        <f>+'Ark1'!AC207</f>
        <v>0</v>
      </c>
      <c r="T196" s="14" t="str">
        <f t="shared" si="22"/>
        <v/>
      </c>
      <c r="U196" s="11" t="str">
        <f>+IF(G196=0,"",'Ark1'!V207)</f>
        <v/>
      </c>
      <c r="V196" s="28"/>
      <c r="AK196"/>
      <c r="AL196"/>
      <c r="AN196"/>
      <c r="AO196"/>
      <c r="AQ196"/>
      <c r="AR196"/>
      <c r="AS196"/>
      <c r="AT196"/>
      <c r="AU196"/>
      <c r="AV196"/>
      <c r="AW196"/>
    </row>
    <row r="197" spans="1:49" ht="15.6">
      <c r="A197" s="28"/>
      <c r="B197" s="3">
        <f>+'Ark1'!D208</f>
        <v>10</v>
      </c>
      <c r="C197" s="3" t="str">
        <f t="shared" si="23"/>
        <v>Okt</v>
      </c>
      <c r="D197" s="3">
        <f>+'Ark1'!C208</f>
        <v>2010</v>
      </c>
      <c r="E197" s="3">
        <f>+'Ark1'!Q208</f>
        <v>0</v>
      </c>
      <c r="F197" s="3"/>
      <c r="G197" s="221">
        <f>+'Ark1'!R208</f>
        <v>0</v>
      </c>
      <c r="H197" s="3"/>
      <c r="I197" s="3">
        <f>+'Ark1'!S208</f>
        <v>0</v>
      </c>
      <c r="J197" s="52">
        <f>+'Ark1'!T208</f>
        <v>0</v>
      </c>
      <c r="K197" s="52">
        <f>+'Ark1'!U208</f>
        <v>0</v>
      </c>
      <c r="L197" s="95"/>
      <c r="M197" s="11">
        <f>+'Ark1'!W208</f>
        <v>0</v>
      </c>
      <c r="N197" s="3"/>
      <c r="O197" s="14">
        <f>+'Ark1'!Z208</f>
        <v>0</v>
      </c>
      <c r="P197" s="14"/>
      <c r="Q197" s="14">
        <f>+'Ark1'!AA208</f>
        <v>0</v>
      </c>
      <c r="R197" s="52">
        <f>+'Ark1'!AB208</f>
        <v>0</v>
      </c>
      <c r="S197" s="14">
        <f>+'Ark1'!AC208</f>
        <v>0</v>
      </c>
      <c r="T197" s="14" t="str">
        <f t="shared" si="22"/>
        <v/>
      </c>
      <c r="U197" s="11" t="str">
        <f>+IF(G197=0,"",'Ark1'!V208)</f>
        <v/>
      </c>
      <c r="V197" s="28"/>
      <c r="AK197"/>
      <c r="AL197"/>
      <c r="AN197"/>
      <c r="AO197"/>
      <c r="AQ197"/>
      <c r="AR197"/>
      <c r="AS197"/>
      <c r="AT197"/>
      <c r="AU197"/>
      <c r="AV197"/>
      <c r="AW197"/>
    </row>
    <row r="198" spans="1:49" ht="15.6">
      <c r="A198" s="28"/>
      <c r="B198" s="3">
        <f>+'Ark1'!D209</f>
        <v>11</v>
      </c>
      <c r="C198" s="3" t="str">
        <f t="shared" si="23"/>
        <v>Nov</v>
      </c>
      <c r="D198" s="3">
        <f>+'Ark1'!C209</f>
        <v>2010</v>
      </c>
      <c r="E198" s="3">
        <f>+'Ark1'!Q209</f>
        <v>0</v>
      </c>
      <c r="F198" s="3"/>
      <c r="G198" s="221">
        <f>+'Ark1'!R209</f>
        <v>0</v>
      </c>
      <c r="H198" s="3"/>
      <c r="I198" s="3">
        <f>+'Ark1'!S209</f>
        <v>0</v>
      </c>
      <c r="J198" s="52">
        <f>+'Ark1'!T209</f>
        <v>0</v>
      </c>
      <c r="K198" s="52">
        <f>+'Ark1'!U209</f>
        <v>0</v>
      </c>
      <c r="L198" s="95"/>
      <c r="M198" s="11">
        <f>+'Ark1'!W209</f>
        <v>0</v>
      </c>
      <c r="N198" s="3"/>
      <c r="O198" s="14">
        <f>+'Ark1'!Z209</f>
        <v>0</v>
      </c>
      <c r="P198" s="14"/>
      <c r="Q198" s="14">
        <f>+'Ark1'!AA209</f>
        <v>0</v>
      </c>
      <c r="R198" s="52">
        <f>+'Ark1'!AB209</f>
        <v>0</v>
      </c>
      <c r="S198" s="14">
        <f>+'Ark1'!AC209</f>
        <v>0</v>
      </c>
      <c r="T198" s="14" t="str">
        <f t="shared" si="22"/>
        <v/>
      </c>
      <c r="U198" s="11" t="str">
        <f>+IF(G198=0,"",'Ark1'!V209)</f>
        <v/>
      </c>
      <c r="V198" s="28"/>
      <c r="AK198"/>
      <c r="AL198"/>
      <c r="AN198"/>
      <c r="AO198"/>
      <c r="AQ198"/>
      <c r="AR198"/>
      <c r="AS198"/>
      <c r="AT198"/>
      <c r="AU198"/>
      <c r="AV198"/>
      <c r="AW198"/>
    </row>
    <row r="199" spans="1:49" ht="15.6">
      <c r="A199" s="28"/>
      <c r="B199" s="3">
        <f>+'Ark1'!D210</f>
        <v>12</v>
      </c>
      <c r="C199" s="3" t="str">
        <f t="shared" si="23"/>
        <v>Des</v>
      </c>
      <c r="D199" s="3">
        <f>+'Ark1'!C210</f>
        <v>2010</v>
      </c>
      <c r="E199" s="3">
        <f>+'Ark1'!Q210</f>
        <v>0</v>
      </c>
      <c r="F199" s="3"/>
      <c r="G199" s="221">
        <f>+'Ark1'!R210</f>
        <v>0</v>
      </c>
      <c r="H199" s="3"/>
      <c r="I199" s="3">
        <f>+'Ark1'!S210</f>
        <v>0</v>
      </c>
      <c r="J199" s="52">
        <f>+'Ark1'!T210</f>
        <v>0</v>
      </c>
      <c r="K199" s="52">
        <f>+'Ark1'!U210</f>
        <v>0</v>
      </c>
      <c r="L199" s="95"/>
      <c r="M199" s="11">
        <f>+'Ark1'!W210</f>
        <v>0</v>
      </c>
      <c r="N199" s="3"/>
      <c r="O199" s="14">
        <f>+'Ark1'!Z210</f>
        <v>0</v>
      </c>
      <c r="P199" s="14"/>
      <c r="Q199" s="14">
        <f>+'Ark1'!AA210</f>
        <v>0</v>
      </c>
      <c r="R199" s="52">
        <f>+'Ark1'!AB210</f>
        <v>0</v>
      </c>
      <c r="S199" s="14">
        <f>+'Ark1'!AC210</f>
        <v>0</v>
      </c>
      <c r="T199" s="14" t="str">
        <f t="shared" si="22"/>
        <v/>
      </c>
      <c r="U199" s="11" t="str">
        <f>+IF(G199=0,"",'Ark1'!V210)</f>
        <v/>
      </c>
      <c r="V199" s="28"/>
      <c r="AK199"/>
      <c r="AL199"/>
      <c r="AN199"/>
      <c r="AO199"/>
      <c r="AQ199"/>
      <c r="AR199"/>
      <c r="AS199"/>
      <c r="AT199"/>
      <c r="AU199"/>
      <c r="AV199"/>
      <c r="AW199"/>
    </row>
    <row r="200" spans="1:49">
      <c r="A200" s="28"/>
      <c r="B200" s="28"/>
      <c r="C200" s="28"/>
      <c r="D200" s="28"/>
      <c r="E200" s="28"/>
      <c r="F200" s="28"/>
      <c r="G200" s="216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AK200"/>
      <c r="AL200"/>
      <c r="AN200"/>
      <c r="AO200"/>
      <c r="AQ200"/>
      <c r="AR200"/>
      <c r="AS200"/>
      <c r="AT200"/>
      <c r="AU200"/>
      <c r="AV200"/>
      <c r="AW200"/>
    </row>
    <row r="201" spans="1:49" ht="15.6">
      <c r="A201" s="28"/>
      <c r="B201" s="3">
        <f>+'Ark1'!D211</f>
        <v>1</v>
      </c>
      <c r="C201" s="3" t="str">
        <f>+C188</f>
        <v>Jan</v>
      </c>
      <c r="D201" s="3">
        <f>+'Ark1'!C211</f>
        <v>2009</v>
      </c>
      <c r="E201" s="3">
        <f>+'Ark1'!Q211</f>
        <v>787</v>
      </c>
      <c r="F201" s="3"/>
      <c r="G201" s="221">
        <f>+'Ark1'!R211</f>
        <v>4406</v>
      </c>
      <c r="H201" s="3"/>
      <c r="I201" s="3">
        <f>+'Ark1'!S211</f>
        <v>4392</v>
      </c>
      <c r="J201" s="52">
        <f>+'Ark1'!T211</f>
        <v>21.658555768569038</v>
      </c>
      <c r="K201" s="52">
        <f>+'Ark1'!U211</f>
        <v>21.781006388251335</v>
      </c>
      <c r="L201" s="95"/>
      <c r="M201" s="11">
        <f>+'Ark1'!W211</f>
        <v>56.588570127504546</v>
      </c>
      <c r="N201" s="3"/>
      <c r="O201" s="14">
        <f>+'Ark1'!Z211</f>
        <v>146.02260928961755</v>
      </c>
      <c r="P201" s="14"/>
      <c r="Q201" s="14">
        <f>+'Ark1'!AA211</f>
        <v>32.622386295855627</v>
      </c>
      <c r="R201" s="52">
        <f>+'Ark1'!AB211</f>
        <v>4.530747670991734</v>
      </c>
      <c r="S201" s="14">
        <f>+'Ark1'!AC211</f>
        <v>-41.879927164085792</v>
      </c>
      <c r="T201" s="14">
        <f t="shared" si="22"/>
        <v>5.5984752223634056</v>
      </c>
      <c r="U201" s="11">
        <f>+IF(G201=0,"",'Ark1'!V211)</f>
        <v>15.229005901044028</v>
      </c>
      <c r="V201" s="28"/>
      <c r="AK201"/>
      <c r="AL201"/>
      <c r="AN201"/>
      <c r="AO201"/>
      <c r="AQ201"/>
      <c r="AR201"/>
      <c r="AS201"/>
      <c r="AT201"/>
      <c r="AU201"/>
      <c r="AV201"/>
      <c r="AW201"/>
    </row>
    <row r="202" spans="1:49" ht="15.6">
      <c r="A202" s="28"/>
      <c r="B202" s="3">
        <f>+'Ark1'!D212</f>
        <v>2</v>
      </c>
      <c r="C202" s="3" t="str">
        <f>+C189</f>
        <v>Feb</v>
      </c>
      <c r="D202" s="3">
        <f>+'Ark1'!C212</f>
        <v>2009</v>
      </c>
      <c r="E202" s="3">
        <f>+'Ark1'!Q212</f>
        <v>631</v>
      </c>
      <c r="F202" s="3"/>
      <c r="G202" s="221">
        <f>+'Ark1'!R212</f>
        <v>3645</v>
      </c>
      <c r="H202" s="3"/>
      <c r="I202" s="3">
        <f>+'Ark1'!S212</f>
        <v>3632</v>
      </c>
      <c r="J202" s="52">
        <f>+'Ark1'!T212</f>
        <v>17.917711252027726</v>
      </c>
      <c r="K202" s="52">
        <f>+'Ark1'!U212</f>
        <v>17.680199314500644</v>
      </c>
      <c r="L202" s="95"/>
      <c r="M202" s="11">
        <f>+'Ark1'!W212</f>
        <v>56.863986784140977</v>
      </c>
      <c r="N202" s="3"/>
      <c r="O202" s="14">
        <f>+'Ark1'!Z212</f>
        <v>143.33287444933916</v>
      </c>
      <c r="P202" s="14"/>
      <c r="Q202" s="14">
        <f>+'Ark1'!AA212</f>
        <v>31.156182585860172</v>
      </c>
      <c r="R202" s="52">
        <f>+'Ark1'!AB212</f>
        <v>4.5888442547703505</v>
      </c>
      <c r="S202" s="14">
        <f>+'Ark1'!AC212</f>
        <v>-38.199353791686654</v>
      </c>
      <c r="T202" s="14">
        <f t="shared" si="22"/>
        <v>5.7765451664025358</v>
      </c>
      <c r="U202" s="11">
        <f>+IF(G202=0,"",'Ark1'!V212)</f>
        <v>15.249382716049382</v>
      </c>
      <c r="V202" s="28"/>
      <c r="AK202"/>
      <c r="AL202"/>
      <c r="AN202"/>
      <c r="AO202"/>
      <c r="AQ202"/>
      <c r="AR202"/>
      <c r="AS202"/>
      <c r="AT202"/>
      <c r="AU202"/>
      <c r="AV202"/>
      <c r="AW202"/>
    </row>
    <row r="203" spans="1:49" ht="15.6">
      <c r="A203" s="28"/>
      <c r="B203" s="3">
        <f>+'Ark1'!D213</f>
        <v>3</v>
      </c>
      <c r="C203" s="3" t="str">
        <f>+C190</f>
        <v>Mar</v>
      </c>
      <c r="D203" s="3">
        <f>+'Ark1'!C213</f>
        <v>2009</v>
      </c>
      <c r="E203" s="3">
        <f>+'Ark1'!Q213</f>
        <v>729</v>
      </c>
      <c r="F203" s="3"/>
      <c r="G203" s="221">
        <f>+'Ark1'!R213</f>
        <v>3734</v>
      </c>
      <c r="H203" s="3"/>
      <c r="I203" s="3">
        <f>+'Ark1'!S213</f>
        <v>3718</v>
      </c>
      <c r="J203" s="52">
        <f>+'Ark1'!T213</f>
        <v>18.355208179717835</v>
      </c>
      <c r="K203" s="52">
        <f>+'Ark1'!U213</f>
        <v>18.495682099905778</v>
      </c>
      <c r="L203" s="95"/>
      <c r="M203" s="11">
        <f>+'Ark1'!W213</f>
        <v>57.06589564281871</v>
      </c>
      <c r="N203" s="3"/>
      <c r="O203" s="14">
        <f>+'Ark1'!Z213</f>
        <v>146.47565895642816</v>
      </c>
      <c r="P203" s="14"/>
      <c r="Q203" s="14">
        <f>+'Ark1'!AA213</f>
        <v>32.449338041089483</v>
      </c>
      <c r="R203" s="52">
        <f>+'Ark1'!AB213</f>
        <v>4.7504382620362247</v>
      </c>
      <c r="S203" s="14">
        <f>+'Ark1'!AC213</f>
        <v>-44.86419218317765</v>
      </c>
      <c r="T203" s="14">
        <f t="shared" si="22"/>
        <v>5.1220850480109741</v>
      </c>
      <c r="U203" s="11">
        <f>+IF(G203=0,"",'Ark1'!V213)</f>
        <v>15.870380289234063</v>
      </c>
      <c r="V203" s="28"/>
      <c r="AK203"/>
      <c r="AL203"/>
      <c r="AN203"/>
      <c r="AO203"/>
      <c r="AQ203"/>
      <c r="AR203"/>
      <c r="AS203"/>
      <c r="AT203"/>
      <c r="AU203"/>
      <c r="AV203"/>
      <c r="AW203"/>
    </row>
    <row r="204" spans="1:49" ht="15.6">
      <c r="A204" s="28"/>
      <c r="B204" s="3">
        <f>+'Ark1'!D214</f>
        <v>4</v>
      </c>
      <c r="C204" s="3" t="str">
        <f>+C191</f>
        <v>Apr</v>
      </c>
      <c r="D204" s="3">
        <f>+'Ark1'!C214</f>
        <v>2009</v>
      </c>
      <c r="E204" s="3">
        <f>+'Ark1'!Q214</f>
        <v>698</v>
      </c>
      <c r="F204" s="3"/>
      <c r="G204" s="221">
        <f>+'Ark1'!R214</f>
        <v>3433</v>
      </c>
      <c r="H204" s="3"/>
      <c r="I204" s="3">
        <f>+'Ark1'!S214</f>
        <v>3415</v>
      </c>
      <c r="J204" s="52">
        <f>+'Ark1'!T214</f>
        <v>16.875583738878237</v>
      </c>
      <c r="K204" s="52">
        <f>+'Ark1'!U214</f>
        <v>17.070180900548539</v>
      </c>
      <c r="L204" s="95"/>
      <c r="M204" s="11">
        <f>+'Ark1'!W214</f>
        <v>56.925036603221081</v>
      </c>
      <c r="N204" s="3"/>
      <c r="O204" s="14">
        <f>+'Ark1'!Z214</f>
        <v>147.1810541727674</v>
      </c>
      <c r="P204" s="14"/>
      <c r="Q204" s="14">
        <f>+'Ark1'!AA214</f>
        <v>33.139879256444047</v>
      </c>
      <c r="R204" s="52">
        <f>+'Ark1'!AB214</f>
        <v>4.9074243622577614</v>
      </c>
      <c r="S204" s="14">
        <f>+'Ark1'!AC214</f>
        <v>-49.102309291061403</v>
      </c>
      <c r="T204" s="14">
        <f t="shared" si="22"/>
        <v>4.9183381088825211</v>
      </c>
      <c r="U204" s="11">
        <f>+IF(G204=0,"",'Ark1'!V214)</f>
        <v>15.205359743664436</v>
      </c>
      <c r="V204" s="28"/>
      <c r="AK204"/>
      <c r="AL204"/>
      <c r="AN204"/>
      <c r="AO204"/>
      <c r="AQ204"/>
      <c r="AR204"/>
      <c r="AS204"/>
      <c r="AT204"/>
      <c r="AU204"/>
      <c r="AV204"/>
      <c r="AW204"/>
    </row>
    <row r="205" spans="1:49" ht="15.6">
      <c r="A205" s="28"/>
      <c r="B205" s="3">
        <f>+'Ark1'!D215</f>
        <v>5</v>
      </c>
      <c r="C205" s="3" t="str">
        <f>+C192</f>
        <v>Mai</v>
      </c>
      <c r="D205" s="3">
        <f>+'Ark1'!C215</f>
        <v>2009</v>
      </c>
      <c r="E205" s="3">
        <f>+'Ark1'!Q215</f>
        <v>658</v>
      </c>
      <c r="F205" s="3"/>
      <c r="G205" s="221">
        <f>+'Ark1'!R215</f>
        <v>3484</v>
      </c>
      <c r="H205" s="3"/>
      <c r="I205" s="3">
        <f>+'Ark1'!S215</f>
        <v>3476</v>
      </c>
      <c r="J205" s="52">
        <f>+'Ark1'!T215</f>
        <v>17.126284225532125</v>
      </c>
      <c r="K205" s="52">
        <f>+'Ark1'!U215</f>
        <v>16.939497844098021</v>
      </c>
      <c r="L205" s="95"/>
      <c r="M205" s="11">
        <f>+'Ark1'!W215</f>
        <v>56.809551208285377</v>
      </c>
      <c r="N205" s="3"/>
      <c r="O205" s="14">
        <f>+'Ark1'!Z215</f>
        <v>143.49119677790529</v>
      </c>
      <c r="P205" s="14"/>
      <c r="Q205" s="14">
        <f>+'Ark1'!AA215</f>
        <v>32.241984983728521</v>
      </c>
      <c r="R205" s="52">
        <f>+'Ark1'!AB215</f>
        <v>4.8194061016456313</v>
      </c>
      <c r="S205" s="14">
        <f>+'Ark1'!AC215</f>
        <v>-45.331744742930091</v>
      </c>
      <c r="T205" s="14">
        <f t="shared" si="22"/>
        <v>5.2948328267477205</v>
      </c>
      <c r="U205" s="11">
        <f>+IF(G205=0,"",'Ark1'!V215)</f>
        <v>15.708094144661308</v>
      </c>
      <c r="V205" s="28"/>
      <c r="AK205"/>
      <c r="AL205"/>
      <c r="AN205"/>
      <c r="AO205"/>
      <c r="AQ205"/>
      <c r="AR205"/>
      <c r="AS205"/>
      <c r="AT205"/>
      <c r="AU205"/>
      <c r="AV205"/>
      <c r="AW205"/>
    </row>
    <row r="206" spans="1:49" ht="15.6">
      <c r="A206" s="28"/>
      <c r="B206" s="3">
        <f>+'Ark1'!D216</f>
        <v>6</v>
      </c>
      <c r="C206" s="3" t="str">
        <f t="shared" ref="C206:C212" si="24">+C193</f>
        <v>Jun</v>
      </c>
      <c r="D206" s="3">
        <f>+'Ark1'!C216</f>
        <v>2009</v>
      </c>
      <c r="E206" s="3">
        <f>+'Ark1'!Q216</f>
        <v>394</v>
      </c>
      <c r="F206" s="3"/>
      <c r="G206" s="221">
        <f>+'Ark1'!R216</f>
        <v>1641</v>
      </c>
      <c r="H206" s="3"/>
      <c r="I206" s="3">
        <f>+'Ark1'!S216</f>
        <v>1638</v>
      </c>
      <c r="J206" s="52">
        <f>+'Ark1'!T216</f>
        <v>8.0666568352750296</v>
      </c>
      <c r="K206" s="52">
        <f>+'Ark1'!U216</f>
        <v>8.0334334526956681</v>
      </c>
      <c r="L206" s="95"/>
      <c r="M206" s="11">
        <f>+'Ark1'!W216</f>
        <v>56.452380952380977</v>
      </c>
      <c r="N206" s="3"/>
      <c r="O206" s="14">
        <f>+'Ark1'!Z216</f>
        <v>144.40818070818077</v>
      </c>
      <c r="P206" s="14"/>
      <c r="Q206" s="14">
        <f>+'Ark1'!AA216</f>
        <v>31.309803634802055</v>
      </c>
      <c r="R206" s="52">
        <f>+'Ark1'!AB216</f>
        <v>4.6712291743130976</v>
      </c>
      <c r="S206" s="14">
        <f>+'Ark1'!AC216</f>
        <v>-38.042298457869926</v>
      </c>
      <c r="T206" s="14">
        <f t="shared" si="22"/>
        <v>4.1649746192893398</v>
      </c>
      <c r="U206" s="11">
        <f>+IF(G206=0,"",'Ark1'!V216)</f>
        <v>15.09567336989641</v>
      </c>
      <c r="V206" s="28"/>
      <c r="AK206"/>
      <c r="AL206"/>
      <c r="AN206"/>
      <c r="AO206"/>
      <c r="AQ206"/>
      <c r="AR206"/>
      <c r="AS206"/>
      <c r="AT206"/>
      <c r="AU206"/>
      <c r="AV206"/>
      <c r="AW206"/>
    </row>
    <row r="207" spans="1:49" ht="15.6">
      <c r="A207" s="28"/>
      <c r="B207" s="3">
        <f>+'Ark1'!D217</f>
        <v>7</v>
      </c>
      <c r="C207" s="3" t="str">
        <f t="shared" si="24"/>
        <v>Jul</v>
      </c>
      <c r="D207" s="3">
        <f>+'Ark1'!C217</f>
        <v>2009</v>
      </c>
      <c r="E207" s="3">
        <f>+'Ark1'!Q217</f>
        <v>0</v>
      </c>
      <c r="F207" s="3"/>
      <c r="G207" s="221">
        <f>+'Ark1'!R217</f>
        <v>0</v>
      </c>
      <c r="H207" s="3"/>
      <c r="I207" s="3">
        <f>+'Ark1'!S217</f>
        <v>0</v>
      </c>
      <c r="J207" s="52">
        <f>+'Ark1'!T217</f>
        <v>0</v>
      </c>
      <c r="K207" s="52">
        <f>+'Ark1'!U217</f>
        <v>0</v>
      </c>
      <c r="L207" s="95"/>
      <c r="M207" s="11">
        <f>+'Ark1'!W217</f>
        <v>0</v>
      </c>
      <c r="N207" s="3"/>
      <c r="O207" s="14">
        <f>+'Ark1'!Z217</f>
        <v>0</v>
      </c>
      <c r="P207" s="14"/>
      <c r="Q207" s="14">
        <f>+'Ark1'!AA217</f>
        <v>0</v>
      </c>
      <c r="R207" s="52">
        <f>+'Ark1'!AB217</f>
        <v>0</v>
      </c>
      <c r="S207" s="14">
        <f>+'Ark1'!AC217</f>
        <v>0</v>
      </c>
      <c r="T207" s="14" t="str">
        <f t="shared" si="22"/>
        <v/>
      </c>
      <c r="U207" s="11" t="str">
        <f>+IF(G207=0,"",'Ark1'!V217)</f>
        <v/>
      </c>
      <c r="V207" s="28"/>
      <c r="AK207"/>
      <c r="AL207"/>
      <c r="AN207"/>
      <c r="AO207"/>
      <c r="AQ207"/>
      <c r="AR207"/>
      <c r="AS207"/>
      <c r="AT207"/>
      <c r="AU207"/>
      <c r="AV207"/>
      <c r="AW207"/>
    </row>
    <row r="208" spans="1:49" ht="15.6">
      <c r="A208" s="28"/>
      <c r="B208" s="3">
        <f>+'Ark1'!D218</f>
        <v>8</v>
      </c>
      <c r="C208" s="3" t="str">
        <f t="shared" si="24"/>
        <v>Aug</v>
      </c>
      <c r="D208" s="3">
        <f>+'Ark1'!C218</f>
        <v>2009</v>
      </c>
      <c r="E208" s="3">
        <f>+'Ark1'!Q218</f>
        <v>0</v>
      </c>
      <c r="F208" s="3"/>
      <c r="G208" s="221">
        <f>+'Ark1'!R218</f>
        <v>0</v>
      </c>
      <c r="H208" s="3"/>
      <c r="I208" s="3">
        <f>+'Ark1'!S218</f>
        <v>0</v>
      </c>
      <c r="J208" s="52">
        <f>+'Ark1'!T218</f>
        <v>0</v>
      </c>
      <c r="K208" s="52">
        <f>+'Ark1'!U218</f>
        <v>0</v>
      </c>
      <c r="L208" s="95"/>
      <c r="M208" s="11">
        <f>+'Ark1'!W218</f>
        <v>0</v>
      </c>
      <c r="N208" s="3"/>
      <c r="O208" s="14">
        <f>+'Ark1'!Z218</f>
        <v>0</v>
      </c>
      <c r="P208" s="14"/>
      <c r="Q208" s="14">
        <f>+'Ark1'!AA218</f>
        <v>0</v>
      </c>
      <c r="R208" s="52">
        <f>+'Ark1'!AB218</f>
        <v>0</v>
      </c>
      <c r="S208" s="14">
        <f>+'Ark1'!AC218</f>
        <v>0</v>
      </c>
      <c r="T208" s="14" t="str">
        <f t="shared" si="22"/>
        <v/>
      </c>
      <c r="U208" s="11" t="str">
        <f>+IF(G208=0,"",'Ark1'!V218)</f>
        <v/>
      </c>
      <c r="V208" s="28"/>
      <c r="AK208"/>
      <c r="AL208"/>
      <c r="AN208"/>
      <c r="AO208"/>
      <c r="AQ208"/>
      <c r="AR208"/>
      <c r="AS208"/>
      <c r="AT208"/>
      <c r="AU208"/>
      <c r="AV208"/>
      <c r="AW208"/>
    </row>
    <row r="209" spans="1:49" ht="15.6">
      <c r="A209" s="28"/>
      <c r="B209" s="3">
        <f>+'Ark1'!D219</f>
        <v>9</v>
      </c>
      <c r="C209" s="3" t="str">
        <f t="shared" si="24"/>
        <v>Sep</v>
      </c>
      <c r="D209" s="3">
        <f>+'Ark1'!C219</f>
        <v>2009</v>
      </c>
      <c r="E209" s="3">
        <f>+'Ark1'!Q219</f>
        <v>0</v>
      </c>
      <c r="F209" s="3"/>
      <c r="G209" s="221">
        <f>+'Ark1'!R219</f>
        <v>0</v>
      </c>
      <c r="H209" s="3"/>
      <c r="I209" s="3">
        <f>+'Ark1'!S219</f>
        <v>0</v>
      </c>
      <c r="J209" s="52">
        <f>+'Ark1'!T219</f>
        <v>0</v>
      </c>
      <c r="K209" s="52">
        <f>+'Ark1'!U219</f>
        <v>0</v>
      </c>
      <c r="L209" s="95"/>
      <c r="M209" s="11">
        <f>+'Ark1'!W219</f>
        <v>0</v>
      </c>
      <c r="N209" s="3"/>
      <c r="O209" s="14">
        <f>+'Ark1'!Z219</f>
        <v>0</v>
      </c>
      <c r="P209" s="14"/>
      <c r="Q209" s="14">
        <f>+'Ark1'!AA219</f>
        <v>0</v>
      </c>
      <c r="R209" s="52">
        <f>+'Ark1'!AB219</f>
        <v>0</v>
      </c>
      <c r="S209" s="14">
        <f>+'Ark1'!AC219</f>
        <v>0</v>
      </c>
      <c r="T209" s="14" t="str">
        <f t="shared" si="22"/>
        <v/>
      </c>
      <c r="U209" s="11" t="str">
        <f>+IF(G209=0,"",'Ark1'!V219)</f>
        <v/>
      </c>
      <c r="V209" s="28"/>
      <c r="AK209"/>
      <c r="AL209"/>
      <c r="AN209"/>
      <c r="AO209"/>
      <c r="AQ209"/>
      <c r="AR209"/>
      <c r="AS209"/>
      <c r="AT209"/>
      <c r="AU209"/>
      <c r="AV209"/>
      <c r="AW209"/>
    </row>
    <row r="210" spans="1:49" ht="15.6">
      <c r="A210" s="28"/>
      <c r="B210" s="3">
        <f>+'Ark1'!D220</f>
        <v>10</v>
      </c>
      <c r="C210" s="3" t="str">
        <f t="shared" si="24"/>
        <v>Okt</v>
      </c>
      <c r="D210" s="3">
        <f>+'Ark1'!C220</f>
        <v>2009</v>
      </c>
      <c r="E210" s="3">
        <f>+'Ark1'!Q220</f>
        <v>0</v>
      </c>
      <c r="F210" s="3"/>
      <c r="G210" s="221">
        <f>+'Ark1'!R220</f>
        <v>0</v>
      </c>
      <c r="H210" s="3"/>
      <c r="I210" s="3">
        <f>+'Ark1'!S220</f>
        <v>0</v>
      </c>
      <c r="J210" s="52">
        <f>+'Ark1'!T220</f>
        <v>0</v>
      </c>
      <c r="K210" s="52">
        <f>+'Ark1'!U220</f>
        <v>0</v>
      </c>
      <c r="L210" s="95"/>
      <c r="M210" s="11">
        <f>+'Ark1'!W220</f>
        <v>0</v>
      </c>
      <c r="N210" s="3"/>
      <c r="O210" s="14">
        <f>+'Ark1'!Z220</f>
        <v>0</v>
      </c>
      <c r="P210" s="14"/>
      <c r="Q210" s="14">
        <f>+'Ark1'!AA220</f>
        <v>0</v>
      </c>
      <c r="R210" s="52">
        <f>+'Ark1'!AB220</f>
        <v>0</v>
      </c>
      <c r="S210" s="14">
        <f>+'Ark1'!AC220</f>
        <v>0</v>
      </c>
      <c r="T210" s="14" t="str">
        <f t="shared" si="22"/>
        <v/>
      </c>
      <c r="U210" s="11" t="str">
        <f>+IF(G210=0,"",'Ark1'!V220)</f>
        <v/>
      </c>
      <c r="V210" s="28"/>
      <c r="AK210"/>
      <c r="AL210"/>
      <c r="AN210"/>
      <c r="AO210"/>
      <c r="AQ210"/>
      <c r="AR210"/>
      <c r="AS210"/>
      <c r="AT210"/>
      <c r="AU210"/>
      <c r="AV210"/>
      <c r="AW210"/>
    </row>
    <row r="211" spans="1:49" ht="15.6">
      <c r="A211" s="28"/>
      <c r="B211" s="3">
        <f>+'Ark1'!D221</f>
        <v>11</v>
      </c>
      <c r="C211" s="3" t="str">
        <f t="shared" si="24"/>
        <v>Nov</v>
      </c>
      <c r="D211" s="3">
        <f>+'Ark1'!C221</f>
        <v>2009</v>
      </c>
      <c r="E211" s="3">
        <f>+'Ark1'!Q221</f>
        <v>0</v>
      </c>
      <c r="F211" s="3"/>
      <c r="G211" s="221">
        <f>+'Ark1'!R221</f>
        <v>0</v>
      </c>
      <c r="H211" s="3"/>
      <c r="I211" s="3">
        <f>+'Ark1'!S221</f>
        <v>0</v>
      </c>
      <c r="J211" s="52">
        <f>+'Ark1'!T221</f>
        <v>0</v>
      </c>
      <c r="K211" s="52">
        <f>+'Ark1'!U221</f>
        <v>0</v>
      </c>
      <c r="L211" s="95"/>
      <c r="M211" s="11">
        <f>+'Ark1'!W221</f>
        <v>0</v>
      </c>
      <c r="N211" s="3"/>
      <c r="O211" s="14">
        <f>+'Ark1'!Z221</f>
        <v>0</v>
      </c>
      <c r="P211" s="14"/>
      <c r="Q211" s="14">
        <f>+'Ark1'!AA221</f>
        <v>0</v>
      </c>
      <c r="R211" s="52">
        <f>+'Ark1'!AB221</f>
        <v>0</v>
      </c>
      <c r="S211" s="14">
        <f>+'Ark1'!AC221</f>
        <v>0</v>
      </c>
      <c r="T211" s="14" t="str">
        <f t="shared" si="22"/>
        <v/>
      </c>
      <c r="U211" s="11" t="str">
        <f>+IF(G211=0,"",'Ark1'!V221)</f>
        <v/>
      </c>
      <c r="V211" s="28"/>
      <c r="AK211"/>
      <c r="AL211"/>
      <c r="AN211"/>
      <c r="AO211"/>
      <c r="AQ211"/>
      <c r="AR211"/>
      <c r="AS211"/>
      <c r="AT211"/>
      <c r="AU211"/>
      <c r="AV211"/>
      <c r="AW211"/>
    </row>
    <row r="212" spans="1:49" ht="15.6">
      <c r="A212" s="28"/>
      <c r="B212" s="3">
        <f>+'Ark1'!D222</f>
        <v>12</v>
      </c>
      <c r="C212" s="3" t="str">
        <f t="shared" si="24"/>
        <v>Des</v>
      </c>
      <c r="D212" s="3">
        <f>+'Ark1'!C222</f>
        <v>2009</v>
      </c>
      <c r="E212" s="3">
        <f>+'Ark1'!Q222</f>
        <v>0</v>
      </c>
      <c r="F212" s="3"/>
      <c r="G212" s="221">
        <f>+'Ark1'!R222</f>
        <v>0</v>
      </c>
      <c r="H212" s="3"/>
      <c r="I212" s="3">
        <f>+'Ark1'!S222</f>
        <v>0</v>
      </c>
      <c r="J212" s="52">
        <f>+'Ark1'!T222</f>
        <v>0</v>
      </c>
      <c r="K212" s="52">
        <f>+'Ark1'!U222</f>
        <v>0</v>
      </c>
      <c r="L212" s="95"/>
      <c r="M212" s="11">
        <f>+'Ark1'!W222</f>
        <v>0</v>
      </c>
      <c r="N212" s="3"/>
      <c r="O212" s="14">
        <f>+'Ark1'!Z222</f>
        <v>0</v>
      </c>
      <c r="P212" s="14"/>
      <c r="Q212" s="14">
        <f>+'Ark1'!AA222</f>
        <v>0</v>
      </c>
      <c r="R212" s="52">
        <f>+'Ark1'!AB222</f>
        <v>0</v>
      </c>
      <c r="S212" s="14">
        <f>+'Ark1'!AC222</f>
        <v>0</v>
      </c>
      <c r="T212" s="14" t="str">
        <f t="shared" si="22"/>
        <v/>
      </c>
      <c r="U212" s="11" t="str">
        <f>+IF(G212=0,"",'Ark1'!V222)</f>
        <v/>
      </c>
      <c r="V212" s="28"/>
      <c r="AK212"/>
      <c r="AL212"/>
      <c r="AN212"/>
      <c r="AO212"/>
      <c r="AQ212"/>
      <c r="AR212"/>
      <c r="AS212"/>
      <c r="AT212"/>
      <c r="AU212"/>
      <c r="AV212"/>
      <c r="AW212"/>
    </row>
    <row r="213" spans="1:49">
      <c r="A213" s="28"/>
      <c r="B213" s="28"/>
      <c r="C213" s="28"/>
      <c r="D213" s="28"/>
      <c r="E213" s="28"/>
      <c r="F213" s="28"/>
      <c r="G213" s="216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AK213"/>
      <c r="AL213"/>
      <c r="AN213"/>
      <c r="AO213"/>
      <c r="AQ213"/>
      <c r="AR213"/>
      <c r="AS213"/>
      <c r="AT213"/>
      <c r="AU213"/>
      <c r="AV213"/>
      <c r="AW213"/>
    </row>
    <row r="214" spans="1:49" ht="15.6">
      <c r="A214" s="28"/>
      <c r="B214" s="3">
        <f>+'Ark1'!D223</f>
        <v>1</v>
      </c>
      <c r="C214" s="3" t="str">
        <f>+C201</f>
        <v>Jan</v>
      </c>
      <c r="D214" s="3">
        <f>+'Ark1'!C223</f>
        <v>2008</v>
      </c>
      <c r="E214" s="3">
        <f>+'Ark1'!Q223</f>
        <v>846</v>
      </c>
      <c r="F214" s="3"/>
      <c r="G214" s="221">
        <f>+'Ark1'!R223</f>
        <v>4161</v>
      </c>
      <c r="H214" s="3"/>
      <c r="I214" s="3">
        <f>+'Ark1'!S223</f>
        <v>4150</v>
      </c>
      <c r="J214" s="52">
        <f>+'Ark1'!T223</f>
        <v>20.897996082567424</v>
      </c>
      <c r="K214" s="52">
        <f>+'Ark1'!U223</f>
        <v>21.224668899825929</v>
      </c>
      <c r="L214" s="95"/>
      <c r="M214" s="11">
        <f>+'Ark1'!W223</f>
        <v>57.074216867469879</v>
      </c>
      <c r="N214" s="3"/>
      <c r="O214" s="14">
        <f>+'Ark1'!Z223</f>
        <v>149.45530120481931</v>
      </c>
      <c r="P214" s="14"/>
      <c r="Q214" s="14">
        <f>+'Ark1'!AA223</f>
        <v>33.289188079338508</v>
      </c>
      <c r="R214" s="52">
        <f>+'Ark1'!AB223</f>
        <v>4.4524567796504426</v>
      </c>
      <c r="S214" s="14">
        <f>+'Ark1'!AC223</f>
        <v>-49.847699809600051</v>
      </c>
      <c r="T214" s="14">
        <f t="shared" si="22"/>
        <v>4.918439716312057</v>
      </c>
      <c r="U214" s="11">
        <f>+IF(G214=0,"",'Ark1'!V223)</f>
        <v>15.45614035087719</v>
      </c>
      <c r="V214" s="28"/>
      <c r="AK214"/>
      <c r="AL214"/>
      <c r="AN214"/>
      <c r="AO214"/>
      <c r="AQ214"/>
      <c r="AR214"/>
      <c r="AS214"/>
      <c r="AT214"/>
      <c r="AU214"/>
      <c r="AV214"/>
      <c r="AW214"/>
    </row>
    <row r="215" spans="1:49" ht="15.6">
      <c r="A215" s="28"/>
      <c r="B215" s="3">
        <f>+'Ark1'!D224</f>
        <v>2</v>
      </c>
      <c r="C215" s="3" t="str">
        <f t="shared" ref="C215:C225" si="25">+C202</f>
        <v>Feb</v>
      </c>
      <c r="D215" s="3">
        <f>+'Ark1'!C224</f>
        <v>2008</v>
      </c>
      <c r="E215" s="3">
        <f>+'Ark1'!Q224</f>
        <v>689</v>
      </c>
      <c r="F215" s="3"/>
      <c r="G215" s="221">
        <f>+'Ark1'!R224</f>
        <v>3442</v>
      </c>
      <c r="H215" s="3"/>
      <c r="I215" s="3">
        <f>+'Ark1'!S224</f>
        <v>3431</v>
      </c>
      <c r="J215" s="52">
        <f>+'Ark1'!T224</f>
        <v>17.286926824368443</v>
      </c>
      <c r="K215" s="52">
        <f>+'Ark1'!U224</f>
        <v>17.02013196920079</v>
      </c>
      <c r="L215" s="95"/>
      <c r="M215" s="11">
        <f>+'Ark1'!W224</f>
        <v>57.031477703293511</v>
      </c>
      <c r="N215" s="3"/>
      <c r="O215" s="14">
        <f>+'Ark1'!Z224</f>
        <v>144.96417953949276</v>
      </c>
      <c r="P215" s="14"/>
      <c r="Q215" s="14">
        <f>+'Ark1'!AA224</f>
        <v>31.785976973613643</v>
      </c>
      <c r="R215" s="52">
        <f>+'Ark1'!AB224</f>
        <v>4.2723719948371972</v>
      </c>
      <c r="S215" s="14">
        <f>+'Ark1'!AC224</f>
        <v>-41.264130875381525</v>
      </c>
      <c r="T215" s="14">
        <f t="shared" si="22"/>
        <v>4.9956458635703918</v>
      </c>
      <c r="U215" s="11">
        <f>+IF(G215=0,"",'Ark1'!V224)</f>
        <v>15.237361998837889</v>
      </c>
      <c r="V215" s="28"/>
      <c r="AK215"/>
      <c r="AL215"/>
      <c r="AN215"/>
      <c r="AO215"/>
      <c r="AQ215"/>
      <c r="AR215"/>
      <c r="AS215"/>
      <c r="AT215"/>
      <c r="AU215"/>
      <c r="AV215"/>
      <c r="AW215"/>
    </row>
    <row r="216" spans="1:49" ht="15.6">
      <c r="A216" s="28"/>
      <c r="B216" s="3">
        <f>+'Ark1'!D225</f>
        <v>3</v>
      </c>
      <c r="C216" s="3" t="str">
        <f t="shared" si="25"/>
        <v>Mar</v>
      </c>
      <c r="D216" s="3">
        <f>+'Ark1'!C225</f>
        <v>2008</v>
      </c>
      <c r="E216" s="3">
        <f>+'Ark1'!Q225</f>
        <v>664</v>
      </c>
      <c r="F216" s="3"/>
      <c r="G216" s="221">
        <f>+'Ark1'!R225</f>
        <v>2791</v>
      </c>
      <c r="H216" s="3"/>
      <c r="I216" s="3">
        <f>+'Ark1'!S225</f>
        <v>2784</v>
      </c>
      <c r="J216" s="52">
        <f>+'Ark1'!T225</f>
        <v>14.017377329114559</v>
      </c>
      <c r="K216" s="52">
        <f>+'Ark1'!U225</f>
        <v>14.06976578656174</v>
      </c>
      <c r="L216" s="95"/>
      <c r="M216" s="11">
        <f>+'Ark1'!W225</f>
        <v>57.112428160919549</v>
      </c>
      <c r="N216" s="3"/>
      <c r="O216" s="14">
        <f>+'Ark1'!Z225</f>
        <v>147.68491379310356</v>
      </c>
      <c r="P216" s="14"/>
      <c r="Q216" s="14">
        <f>+'Ark1'!AA225</f>
        <v>33.417876943604099</v>
      </c>
      <c r="R216" s="52">
        <f>+'Ark1'!AB225</f>
        <v>4.5119497302610005</v>
      </c>
      <c r="S216" s="14">
        <f>+'Ark1'!AC225</f>
        <v>-46.04494343229031</v>
      </c>
      <c r="T216" s="14">
        <f t="shared" ref="T216:T262" si="26">+IF(G216=0,"",G216/E216)</f>
        <v>4.2033132530120483</v>
      </c>
      <c r="U216" s="11">
        <f>+IF(G216=0,"",'Ark1'!V225)</f>
        <v>15.238982443568611</v>
      </c>
      <c r="V216" s="28"/>
      <c r="AK216"/>
      <c r="AL216"/>
      <c r="AN216"/>
      <c r="AO216"/>
      <c r="AQ216"/>
      <c r="AR216"/>
      <c r="AS216"/>
      <c r="AT216"/>
      <c r="AU216"/>
      <c r="AV216"/>
      <c r="AW216"/>
    </row>
    <row r="217" spans="1:49" ht="15.6">
      <c r="A217" s="28"/>
      <c r="B217" s="3">
        <f>+'Ark1'!D226</f>
        <v>4</v>
      </c>
      <c r="C217" s="3" t="str">
        <f t="shared" si="25"/>
        <v>Apr</v>
      </c>
      <c r="D217" s="3">
        <f>+'Ark1'!C226</f>
        <v>2008</v>
      </c>
      <c r="E217" s="3">
        <f>+'Ark1'!Q226</f>
        <v>791</v>
      </c>
      <c r="F217" s="3"/>
      <c r="G217" s="221">
        <f>+'Ark1'!R226</f>
        <v>4866</v>
      </c>
      <c r="H217" s="3"/>
      <c r="I217" s="3">
        <f>+'Ark1'!S226</f>
        <v>4849</v>
      </c>
      <c r="J217" s="52">
        <f>+'Ark1'!T226</f>
        <v>24.438752448395356</v>
      </c>
      <c r="K217" s="52">
        <f>+'Ark1'!U226</f>
        <v>24.485069351860016</v>
      </c>
      <c r="L217" s="95"/>
      <c r="M217" s="11">
        <f>+'Ark1'!W226</f>
        <v>57.169313260466083</v>
      </c>
      <c r="N217" s="3"/>
      <c r="O217" s="14">
        <f>+'Ark1'!Z226</f>
        <v>147.5596617859353</v>
      </c>
      <c r="P217" s="14"/>
      <c r="Q217" s="14">
        <f>+'Ark1'!AA226</f>
        <v>33.04279385878354</v>
      </c>
      <c r="R217" s="52">
        <f>+'Ark1'!AB226</f>
        <v>4.188583847678375</v>
      </c>
      <c r="S217" s="14">
        <f>+'Ark1'!AC226</f>
        <v>-49.163419124639837</v>
      </c>
      <c r="T217" s="14">
        <f t="shared" si="26"/>
        <v>6.1517067003792665</v>
      </c>
      <c r="U217" s="11">
        <f>+IF(G217=0,"",'Ark1'!V226)</f>
        <v>15.233662145499386</v>
      </c>
      <c r="V217" s="28"/>
      <c r="AK217"/>
      <c r="AL217"/>
      <c r="AN217"/>
      <c r="AO217"/>
      <c r="AQ217"/>
      <c r="AR217"/>
      <c r="AS217"/>
      <c r="AT217"/>
      <c r="AU217"/>
      <c r="AV217"/>
      <c r="AW217"/>
    </row>
    <row r="218" spans="1:49" ht="15.6">
      <c r="A218" s="28"/>
      <c r="B218" s="3">
        <f>+'Ark1'!D227</f>
        <v>5</v>
      </c>
      <c r="C218" s="3" t="str">
        <f t="shared" si="25"/>
        <v>Mai</v>
      </c>
      <c r="D218" s="3">
        <f>+'Ark1'!C227</f>
        <v>2008</v>
      </c>
      <c r="E218" s="3">
        <f>+'Ark1'!Q227</f>
        <v>689</v>
      </c>
      <c r="F218" s="3"/>
      <c r="G218" s="221">
        <f>+'Ark1'!R227</f>
        <v>2999</v>
      </c>
      <c r="H218" s="3"/>
      <c r="I218" s="3">
        <f>+'Ark1'!S227</f>
        <v>2989</v>
      </c>
      <c r="J218" s="52">
        <f>+'Ark1'!T227</f>
        <v>15.062026015770179</v>
      </c>
      <c r="K218" s="52">
        <f>+'Ark1'!U227</f>
        <v>15.047722007806565</v>
      </c>
      <c r="L218" s="95"/>
      <c r="M218" s="11">
        <f>+'Ark1'!W227</f>
        <v>56.694881231181007</v>
      </c>
      <c r="N218" s="3"/>
      <c r="O218" s="14">
        <f>+'Ark1'!Z227</f>
        <v>147.11716293074613</v>
      </c>
      <c r="P218" s="14"/>
      <c r="Q218" s="14">
        <f>+'Ark1'!AA227</f>
        <v>33.2592528802912</v>
      </c>
      <c r="R218" s="52">
        <f>+'Ark1'!AB227</f>
        <v>4.7826541890058207</v>
      </c>
      <c r="S218" s="14">
        <f>+'Ark1'!AC227</f>
        <v>-44.813125426238862</v>
      </c>
      <c r="T218" s="14">
        <f t="shared" si="26"/>
        <v>4.3526850507982582</v>
      </c>
      <c r="U218" s="11">
        <f>+IF(G218=0,"",'Ark1'!V227)</f>
        <v>15.308436145381796</v>
      </c>
      <c r="V218" s="28"/>
      <c r="AK218"/>
      <c r="AL218"/>
      <c r="AN218"/>
      <c r="AO218"/>
      <c r="AQ218"/>
      <c r="AR218"/>
      <c r="AS218"/>
      <c r="AT218"/>
      <c r="AU218"/>
      <c r="AV218"/>
      <c r="AW218"/>
    </row>
    <row r="219" spans="1:49" ht="15.6">
      <c r="A219" s="28"/>
      <c r="B219" s="3">
        <f>+'Ark1'!D228</f>
        <v>6</v>
      </c>
      <c r="C219" s="3" t="str">
        <f t="shared" si="25"/>
        <v>Jun</v>
      </c>
      <c r="D219" s="3">
        <f>+'Ark1'!C228</f>
        <v>2008</v>
      </c>
      <c r="E219" s="3">
        <f>+'Ark1'!Q228</f>
        <v>396</v>
      </c>
      <c r="F219" s="3"/>
      <c r="G219" s="221">
        <f>+'Ark1'!R228</f>
        <v>1652</v>
      </c>
      <c r="H219" s="3"/>
      <c r="I219" s="3">
        <f>+'Ark1'!S228</f>
        <v>1647</v>
      </c>
      <c r="J219" s="52">
        <f>+'Ark1'!T228</f>
        <v>8.2969212997840387</v>
      </c>
      <c r="K219" s="52">
        <f>+'Ark1'!U228</f>
        <v>8.1526419847449567</v>
      </c>
      <c r="L219" s="95"/>
      <c r="M219" s="11">
        <f>+'Ark1'!W228</f>
        <v>56.394656952033991</v>
      </c>
      <c r="N219" s="3"/>
      <c r="O219" s="14">
        <f>+'Ark1'!Z228</f>
        <v>144.65160898603546</v>
      </c>
      <c r="P219" s="14"/>
      <c r="Q219" s="14">
        <f>+'Ark1'!AA228</f>
        <v>31.790632756332641</v>
      </c>
      <c r="R219" s="52">
        <f>+'Ark1'!AB228</f>
        <v>4.8556249331997918</v>
      </c>
      <c r="S219" s="14">
        <f>+'Ark1'!AC228</f>
        <v>-38.946431826643405</v>
      </c>
      <c r="T219" s="14">
        <f t="shared" si="26"/>
        <v>4.1717171717171722</v>
      </c>
      <c r="U219" s="11">
        <f>+IF(G219=0,"",'Ark1'!V228)</f>
        <v>14.495157384987891</v>
      </c>
      <c r="V219" s="28"/>
      <c r="AK219"/>
      <c r="AL219"/>
      <c r="AN219"/>
      <c r="AO219"/>
      <c r="AQ219"/>
      <c r="AR219"/>
      <c r="AS219"/>
      <c r="AT219"/>
      <c r="AU219"/>
      <c r="AV219"/>
      <c r="AW219"/>
    </row>
    <row r="220" spans="1:49" ht="15.6">
      <c r="A220" s="28"/>
      <c r="B220" s="3">
        <f>+'Ark1'!D229</f>
        <v>7</v>
      </c>
      <c r="C220" s="3" t="str">
        <f t="shared" si="25"/>
        <v>Jul</v>
      </c>
      <c r="D220" s="3">
        <f>+'Ark1'!C229</f>
        <v>2008</v>
      </c>
      <c r="E220" s="3">
        <f>+'Ark1'!Q229</f>
        <v>0</v>
      </c>
      <c r="F220" s="3"/>
      <c r="G220" s="221">
        <f>+'Ark1'!R229</f>
        <v>0</v>
      </c>
      <c r="H220" s="3"/>
      <c r="I220" s="3">
        <f>+'Ark1'!S229</f>
        <v>0</v>
      </c>
      <c r="J220" s="52">
        <f>+'Ark1'!T229</f>
        <v>0</v>
      </c>
      <c r="K220" s="52">
        <f>+'Ark1'!U229</f>
        <v>0</v>
      </c>
      <c r="L220" s="95"/>
      <c r="M220" s="11">
        <f>+'Ark1'!W229</f>
        <v>0</v>
      </c>
      <c r="N220" s="3"/>
      <c r="O220" s="14">
        <f>+'Ark1'!Z229</f>
        <v>0</v>
      </c>
      <c r="P220" s="14"/>
      <c r="Q220" s="14">
        <f>+'Ark1'!AA229</f>
        <v>0</v>
      </c>
      <c r="R220" s="52">
        <f>+'Ark1'!AB229</f>
        <v>0</v>
      </c>
      <c r="S220" s="14">
        <f>+'Ark1'!AC229</f>
        <v>0</v>
      </c>
      <c r="T220" s="14" t="str">
        <f t="shared" si="26"/>
        <v/>
      </c>
      <c r="U220" s="11" t="str">
        <f>+IF(G220=0,"",'Ark1'!V229)</f>
        <v/>
      </c>
      <c r="V220" s="28"/>
      <c r="AK220"/>
      <c r="AL220"/>
      <c r="AN220"/>
      <c r="AO220"/>
      <c r="AQ220"/>
      <c r="AR220"/>
      <c r="AS220"/>
      <c r="AT220"/>
      <c r="AU220"/>
      <c r="AV220"/>
      <c r="AW220"/>
    </row>
    <row r="221" spans="1:49" ht="15.6">
      <c r="A221" s="28"/>
      <c r="B221" s="3">
        <f>+'Ark1'!D230</f>
        <v>8</v>
      </c>
      <c r="C221" s="3" t="str">
        <f t="shared" si="25"/>
        <v>Aug</v>
      </c>
      <c r="D221" s="3">
        <f>+'Ark1'!C230</f>
        <v>2008</v>
      </c>
      <c r="E221" s="3">
        <f>+'Ark1'!Q230</f>
        <v>0</v>
      </c>
      <c r="F221" s="3"/>
      <c r="G221" s="221">
        <f>+'Ark1'!R230</f>
        <v>0</v>
      </c>
      <c r="H221" s="3"/>
      <c r="I221" s="3">
        <f>+'Ark1'!S230</f>
        <v>0</v>
      </c>
      <c r="J221" s="52">
        <f>+'Ark1'!T230</f>
        <v>0</v>
      </c>
      <c r="K221" s="52">
        <f>+'Ark1'!U230</f>
        <v>0</v>
      </c>
      <c r="L221" s="95"/>
      <c r="M221" s="11">
        <f>+'Ark1'!W230</f>
        <v>0</v>
      </c>
      <c r="N221" s="3"/>
      <c r="O221" s="14">
        <f>+'Ark1'!Z230</f>
        <v>0</v>
      </c>
      <c r="P221" s="14"/>
      <c r="Q221" s="14">
        <f>+'Ark1'!AA230</f>
        <v>0</v>
      </c>
      <c r="R221" s="52">
        <f>+'Ark1'!AB230</f>
        <v>0</v>
      </c>
      <c r="S221" s="14">
        <f>+'Ark1'!AC230</f>
        <v>0</v>
      </c>
      <c r="T221" s="14" t="str">
        <f t="shared" si="26"/>
        <v/>
      </c>
      <c r="U221" s="11" t="str">
        <f>+IF(G221=0,"",'Ark1'!V230)</f>
        <v/>
      </c>
      <c r="V221" s="28"/>
      <c r="AK221"/>
      <c r="AL221"/>
      <c r="AN221"/>
      <c r="AO221"/>
      <c r="AQ221"/>
      <c r="AR221"/>
      <c r="AS221"/>
      <c r="AT221"/>
      <c r="AU221"/>
      <c r="AV221"/>
      <c r="AW221"/>
    </row>
    <row r="222" spans="1:49" ht="15.6">
      <c r="A222" s="28"/>
      <c r="B222" s="3">
        <f>+'Ark1'!D231</f>
        <v>9</v>
      </c>
      <c r="C222" s="3" t="str">
        <f t="shared" si="25"/>
        <v>Sep</v>
      </c>
      <c r="D222" s="3">
        <f>+'Ark1'!C231</f>
        <v>2008</v>
      </c>
      <c r="E222" s="3">
        <f>+'Ark1'!Q231</f>
        <v>0</v>
      </c>
      <c r="F222" s="3"/>
      <c r="G222" s="221">
        <f>+'Ark1'!R231</f>
        <v>0</v>
      </c>
      <c r="H222" s="3"/>
      <c r="I222" s="3">
        <f>+'Ark1'!S231</f>
        <v>0</v>
      </c>
      <c r="J222" s="52">
        <f>+'Ark1'!T231</f>
        <v>0</v>
      </c>
      <c r="K222" s="52">
        <f>+'Ark1'!U231</f>
        <v>0</v>
      </c>
      <c r="L222" s="95"/>
      <c r="M222" s="11">
        <f>+'Ark1'!W231</f>
        <v>0</v>
      </c>
      <c r="N222" s="3"/>
      <c r="O222" s="14">
        <f>+'Ark1'!Z231</f>
        <v>0</v>
      </c>
      <c r="P222" s="14"/>
      <c r="Q222" s="14">
        <f>+'Ark1'!AA231</f>
        <v>0</v>
      </c>
      <c r="R222" s="52">
        <f>+'Ark1'!AB231</f>
        <v>0</v>
      </c>
      <c r="S222" s="14">
        <f>+'Ark1'!AC231</f>
        <v>0</v>
      </c>
      <c r="T222" s="14" t="str">
        <f t="shared" si="26"/>
        <v/>
      </c>
      <c r="U222" s="11" t="str">
        <f>+IF(G222=0,"",'Ark1'!V231)</f>
        <v/>
      </c>
      <c r="V222" s="28"/>
      <c r="AK222"/>
      <c r="AL222"/>
      <c r="AN222"/>
      <c r="AO222"/>
      <c r="AQ222"/>
      <c r="AR222"/>
      <c r="AS222"/>
      <c r="AT222"/>
      <c r="AU222"/>
      <c r="AV222"/>
      <c r="AW222"/>
    </row>
    <row r="223" spans="1:49" ht="15.6">
      <c r="A223" s="28"/>
      <c r="B223" s="3">
        <f>+'Ark1'!D232</f>
        <v>10</v>
      </c>
      <c r="C223" s="3" t="str">
        <f t="shared" si="25"/>
        <v>Okt</v>
      </c>
      <c r="D223" s="3">
        <f>+'Ark1'!C232</f>
        <v>2008</v>
      </c>
      <c r="E223" s="3">
        <f>+'Ark1'!Q232</f>
        <v>0</v>
      </c>
      <c r="F223" s="3"/>
      <c r="G223" s="221">
        <f>+'Ark1'!R232</f>
        <v>0</v>
      </c>
      <c r="H223" s="3"/>
      <c r="I223" s="3">
        <f>+'Ark1'!S232</f>
        <v>0</v>
      </c>
      <c r="J223" s="52">
        <f>+'Ark1'!T232</f>
        <v>0</v>
      </c>
      <c r="K223" s="52">
        <f>+'Ark1'!U232</f>
        <v>0</v>
      </c>
      <c r="L223" s="95"/>
      <c r="M223" s="11">
        <f>+'Ark1'!W232</f>
        <v>0</v>
      </c>
      <c r="N223" s="3"/>
      <c r="O223" s="14">
        <f>+'Ark1'!Z232</f>
        <v>0</v>
      </c>
      <c r="P223" s="14"/>
      <c r="Q223" s="14">
        <f>+'Ark1'!AA232</f>
        <v>0</v>
      </c>
      <c r="R223" s="52">
        <f>+'Ark1'!AB232</f>
        <v>0</v>
      </c>
      <c r="S223" s="14">
        <f>+'Ark1'!AC232</f>
        <v>0</v>
      </c>
      <c r="T223" s="14" t="str">
        <f t="shared" si="26"/>
        <v/>
      </c>
      <c r="U223" s="11" t="str">
        <f>+IF(G223=0,"",'Ark1'!V232)</f>
        <v/>
      </c>
      <c r="V223" s="28"/>
      <c r="AK223"/>
      <c r="AL223"/>
      <c r="AN223"/>
      <c r="AO223"/>
      <c r="AQ223"/>
      <c r="AR223"/>
      <c r="AS223"/>
      <c r="AT223"/>
      <c r="AU223"/>
      <c r="AV223"/>
      <c r="AW223"/>
    </row>
    <row r="224" spans="1:49" ht="15.6">
      <c r="A224" s="28"/>
      <c r="B224" s="3">
        <f>+'Ark1'!D233</f>
        <v>11</v>
      </c>
      <c r="C224" s="3" t="str">
        <f t="shared" si="25"/>
        <v>Nov</v>
      </c>
      <c r="D224" s="3">
        <f>+'Ark1'!C233</f>
        <v>2008</v>
      </c>
      <c r="E224" s="3">
        <f>+'Ark1'!Q233</f>
        <v>0</v>
      </c>
      <c r="F224" s="3"/>
      <c r="G224" s="221">
        <f>+'Ark1'!R233</f>
        <v>0</v>
      </c>
      <c r="H224" s="3"/>
      <c r="I224" s="3">
        <f>+'Ark1'!S233</f>
        <v>0</v>
      </c>
      <c r="J224" s="52">
        <f>+'Ark1'!T233</f>
        <v>0</v>
      </c>
      <c r="K224" s="52">
        <f>+'Ark1'!U233</f>
        <v>0</v>
      </c>
      <c r="L224" s="95"/>
      <c r="M224" s="11">
        <f>+'Ark1'!W233</f>
        <v>0</v>
      </c>
      <c r="N224" s="3"/>
      <c r="O224" s="14">
        <f>+'Ark1'!Z233</f>
        <v>0</v>
      </c>
      <c r="P224" s="14"/>
      <c r="Q224" s="14">
        <f>+'Ark1'!AA233</f>
        <v>0</v>
      </c>
      <c r="R224" s="52">
        <f>+'Ark1'!AB233</f>
        <v>0</v>
      </c>
      <c r="S224" s="14">
        <f>+'Ark1'!AC233</f>
        <v>0</v>
      </c>
      <c r="T224" s="14" t="str">
        <f t="shared" si="26"/>
        <v/>
      </c>
      <c r="U224" s="11" t="str">
        <f>+IF(G224=0,"",'Ark1'!V233)</f>
        <v/>
      </c>
      <c r="V224" s="28"/>
      <c r="AK224"/>
      <c r="AL224"/>
      <c r="AN224"/>
      <c r="AO224"/>
      <c r="AQ224"/>
      <c r="AR224"/>
      <c r="AS224"/>
      <c r="AT224"/>
      <c r="AU224"/>
      <c r="AV224"/>
      <c r="AW224"/>
    </row>
    <row r="225" spans="1:49" ht="15.6">
      <c r="A225" s="28"/>
      <c r="B225" s="3">
        <f>+'Ark1'!D234</f>
        <v>12</v>
      </c>
      <c r="C225" s="3" t="str">
        <f t="shared" si="25"/>
        <v>Des</v>
      </c>
      <c r="D225" s="3">
        <f>+'Ark1'!C234</f>
        <v>2008</v>
      </c>
      <c r="E225" s="3">
        <f>+'Ark1'!Q234</f>
        <v>0</v>
      </c>
      <c r="F225" s="3"/>
      <c r="G225" s="221">
        <f>+'Ark1'!R234</f>
        <v>0</v>
      </c>
      <c r="H225" s="3"/>
      <c r="I225" s="3">
        <f>+'Ark1'!S234</f>
        <v>0</v>
      </c>
      <c r="J225" s="52">
        <f>+'Ark1'!T234</f>
        <v>0</v>
      </c>
      <c r="K225" s="52">
        <f>+'Ark1'!U234</f>
        <v>0</v>
      </c>
      <c r="L225" s="95"/>
      <c r="M225" s="11">
        <f>+'Ark1'!W234</f>
        <v>0</v>
      </c>
      <c r="N225" s="3"/>
      <c r="O225" s="14">
        <f>+'Ark1'!Z234</f>
        <v>0</v>
      </c>
      <c r="P225" s="14"/>
      <c r="Q225" s="14">
        <f>+'Ark1'!AA234</f>
        <v>0</v>
      </c>
      <c r="R225" s="52">
        <f>+'Ark1'!AB234</f>
        <v>0</v>
      </c>
      <c r="S225" s="14">
        <f>+'Ark1'!AC234</f>
        <v>0</v>
      </c>
      <c r="T225" s="14" t="str">
        <f t="shared" si="26"/>
        <v/>
      </c>
      <c r="U225" s="11" t="str">
        <f>+IF(G225=0,"",'Ark1'!V234)</f>
        <v/>
      </c>
      <c r="V225" s="28"/>
      <c r="AK225"/>
      <c r="AL225"/>
      <c r="AN225"/>
      <c r="AO225"/>
      <c r="AQ225"/>
      <c r="AR225"/>
      <c r="AS225"/>
      <c r="AT225"/>
      <c r="AU225"/>
      <c r="AV225"/>
      <c r="AW225"/>
    </row>
    <row r="226" spans="1:49" ht="15.6">
      <c r="A226" s="28"/>
      <c r="B226" s="3">
        <f>+'Ark1'!D235</f>
        <v>1</v>
      </c>
      <c r="C226" s="3" t="str">
        <f>+C214</f>
        <v>Jan</v>
      </c>
      <c r="D226" s="3">
        <f>+'Ark1'!C235</f>
        <v>2007</v>
      </c>
      <c r="E226" s="3">
        <f>+'Ark1'!Q235</f>
        <v>819</v>
      </c>
      <c r="F226" s="3"/>
      <c r="G226" s="221">
        <f>+'Ark1'!R235</f>
        <v>4148</v>
      </c>
      <c r="H226" s="3"/>
      <c r="I226" s="3">
        <f>+'Ark1'!S235</f>
        <v>4136</v>
      </c>
      <c r="J226" s="52">
        <f>+'Ark1'!T235</f>
        <v>20.295527938154422</v>
      </c>
      <c r="K226" s="52">
        <f>+'Ark1'!U235</f>
        <v>20.811916729207613</v>
      </c>
      <c r="L226" s="95"/>
      <c r="M226" s="11">
        <f>+'Ark1'!W235</f>
        <v>56.458413926499027</v>
      </c>
      <c r="N226" s="3"/>
      <c r="O226" s="14">
        <f>+'Ark1'!Z235</f>
        <v>152.83592843326875</v>
      </c>
      <c r="P226" s="14"/>
      <c r="Q226" s="14">
        <f>+'Ark1'!AA235</f>
        <v>32.120540396096104</v>
      </c>
      <c r="R226" s="52">
        <f>+'Ark1'!AB235</f>
        <v>4.806629428115464</v>
      </c>
      <c r="S226" s="14">
        <f>+'Ark1'!AC235</f>
        <v>-50.128605324872225</v>
      </c>
      <c r="T226" s="14">
        <f t="shared" si="26"/>
        <v>5.0647130647130645</v>
      </c>
      <c r="U226" s="11">
        <f>+IF(G226=0,"",'Ark1'!V235)</f>
        <v>15.064850530376075</v>
      </c>
      <c r="V226" s="28"/>
      <c r="AK226"/>
      <c r="AL226"/>
      <c r="AN226"/>
      <c r="AO226"/>
      <c r="AQ226"/>
      <c r="AR226"/>
      <c r="AS226"/>
      <c r="AT226"/>
      <c r="AU226"/>
      <c r="AV226"/>
      <c r="AW226"/>
    </row>
    <row r="227" spans="1:49" ht="15.6">
      <c r="A227" s="28"/>
      <c r="B227" s="3">
        <f>+'Ark1'!D236</f>
        <v>2</v>
      </c>
      <c r="C227" s="3" t="str">
        <f t="shared" ref="C227:C237" si="27">+C215</f>
        <v>Feb</v>
      </c>
      <c r="D227" s="3">
        <f>+'Ark1'!C236</f>
        <v>2007</v>
      </c>
      <c r="E227" s="3">
        <f>+'Ark1'!Q236</f>
        <v>680</v>
      </c>
      <c r="F227" s="3"/>
      <c r="G227" s="221">
        <f>+'Ark1'!R236</f>
        <v>3165</v>
      </c>
      <c r="H227" s="3"/>
      <c r="I227" s="3">
        <f>+'Ark1'!S236</f>
        <v>3157</v>
      </c>
      <c r="J227" s="52">
        <f>+'Ark1'!T236</f>
        <v>15.485859673157851</v>
      </c>
      <c r="K227" s="52">
        <f>+'Ark1'!U236</f>
        <v>15.488258078152835</v>
      </c>
      <c r="L227" s="95"/>
      <c r="M227" s="11">
        <f>+'Ark1'!W236</f>
        <v>56.887234716503009</v>
      </c>
      <c r="N227" s="3"/>
      <c r="O227" s="14">
        <f>+'Ark1'!Z236</f>
        <v>149.01222679759258</v>
      </c>
      <c r="P227" s="14"/>
      <c r="Q227" s="14">
        <f>+'Ark1'!AA236</f>
        <v>31.574986531809078</v>
      </c>
      <c r="R227" s="52">
        <f>+'Ark1'!AB236</f>
        <v>4.6074217977230436</v>
      </c>
      <c r="S227" s="14">
        <f>+'Ark1'!AC236</f>
        <v>-49.965228446050247</v>
      </c>
      <c r="T227" s="14">
        <f t="shared" si="26"/>
        <v>4.6544117647058822</v>
      </c>
      <c r="U227" s="11">
        <f>+IF(G227=0,"",'Ark1'!V236)</f>
        <v>15.24423380726698</v>
      </c>
      <c r="V227" s="28"/>
      <c r="AK227"/>
      <c r="AL227"/>
      <c r="AN227"/>
      <c r="AO227"/>
      <c r="AQ227"/>
      <c r="AR227"/>
      <c r="AS227"/>
      <c r="AT227"/>
      <c r="AU227"/>
      <c r="AV227"/>
      <c r="AW227"/>
    </row>
    <row r="228" spans="1:49" ht="15.6">
      <c r="A228" s="28"/>
      <c r="B228" s="3">
        <f>+'Ark1'!D237</f>
        <v>3</v>
      </c>
      <c r="C228" s="3" t="str">
        <f t="shared" si="27"/>
        <v>Mar</v>
      </c>
      <c r="D228" s="3">
        <f>+'Ark1'!C237</f>
        <v>2007</v>
      </c>
      <c r="E228" s="3">
        <f>+'Ark1'!Q237</f>
        <v>777</v>
      </c>
      <c r="F228" s="3"/>
      <c r="G228" s="221">
        <f>+'Ark1'!R237</f>
        <v>4161</v>
      </c>
      <c r="H228" s="3"/>
      <c r="I228" s="3">
        <f>+'Ark1'!S237</f>
        <v>4145</v>
      </c>
      <c r="J228" s="52">
        <f>+'Ark1'!T237</f>
        <v>20.359134944710828</v>
      </c>
      <c r="K228" s="52">
        <f>+'Ark1'!U237</f>
        <v>20.204003926457503</v>
      </c>
      <c r="L228" s="95"/>
      <c r="M228" s="11">
        <f>+'Ark1'!W237</f>
        <v>56.87696019300364</v>
      </c>
      <c r="N228" s="3"/>
      <c r="O228" s="14">
        <f>+'Ark1'!Z237</f>
        <v>148.04945717732244</v>
      </c>
      <c r="P228" s="14"/>
      <c r="Q228" s="14">
        <f>+'Ark1'!AA237</f>
        <v>31.053610755591411</v>
      </c>
      <c r="R228" s="52">
        <f>+'Ark1'!AB237</f>
        <v>4.5191790648978394</v>
      </c>
      <c r="S228" s="14">
        <f>+'Ark1'!AC237</f>
        <v>-45.528026380452161</v>
      </c>
      <c r="T228" s="14">
        <f t="shared" si="26"/>
        <v>5.3552123552123554</v>
      </c>
      <c r="U228" s="11">
        <f>+IF(G228=0,"",'Ark1'!V237)</f>
        <v>15.269166065849548</v>
      </c>
      <c r="V228" s="28"/>
      <c r="AK228"/>
      <c r="AL228"/>
      <c r="AN228"/>
      <c r="AO228"/>
      <c r="AQ228"/>
      <c r="AR228"/>
      <c r="AS228"/>
      <c r="AT228"/>
      <c r="AU228"/>
      <c r="AV228"/>
      <c r="AW228"/>
    </row>
    <row r="229" spans="1:49" ht="15.6">
      <c r="A229" s="28"/>
      <c r="B229" s="3">
        <f>+'Ark1'!D238</f>
        <v>4</v>
      </c>
      <c r="C229" s="3" t="str">
        <f t="shared" si="27"/>
        <v>Apr</v>
      </c>
      <c r="D229" s="3">
        <f>+'Ark1'!C238</f>
        <v>2007</v>
      </c>
      <c r="E229" s="3">
        <f>+'Ark1'!Q238</f>
        <v>688</v>
      </c>
      <c r="F229" s="3"/>
      <c r="G229" s="221">
        <f>+'Ark1'!R238</f>
        <v>3387</v>
      </c>
      <c r="H229" s="3"/>
      <c r="I229" s="3">
        <f>+'Ark1'!S238</f>
        <v>3379</v>
      </c>
      <c r="J229" s="52">
        <f>+'Ark1'!T238</f>
        <v>16.572071631275076</v>
      </c>
      <c r="K229" s="52">
        <f>+'Ark1'!U238</f>
        <v>16.490874344636989</v>
      </c>
      <c r="L229" s="95"/>
      <c r="M229" s="11">
        <f>+'Ark1'!W238</f>
        <v>57.073098549866806</v>
      </c>
      <c r="N229" s="3"/>
      <c r="O229" s="14">
        <f>+'Ark1'!Z238</f>
        <v>148.23453684522016</v>
      </c>
      <c r="P229" s="14"/>
      <c r="Q229" s="14">
        <f>+'Ark1'!AA238</f>
        <v>32.209668888662648</v>
      </c>
      <c r="R229" s="52">
        <f>+'Ark1'!AB238</f>
        <v>4.3783394529490627</v>
      </c>
      <c r="S229" s="14">
        <f>+'Ark1'!AC238</f>
        <v>-47.53130974901584</v>
      </c>
      <c r="T229" s="14">
        <f t="shared" si="26"/>
        <v>4.9229651162790695</v>
      </c>
      <c r="U229" s="11">
        <f>+IF(G229=0,"",'Ark1'!V238)</f>
        <v>15.285503395335104</v>
      </c>
      <c r="V229" s="28"/>
      <c r="AK229"/>
      <c r="AL229"/>
      <c r="AN229"/>
      <c r="AO229"/>
      <c r="AQ229"/>
      <c r="AR229"/>
      <c r="AS229"/>
      <c r="AT229"/>
      <c r="AU229"/>
      <c r="AV229"/>
      <c r="AW229"/>
    </row>
    <row r="230" spans="1:49" ht="15.6">
      <c r="A230" s="28"/>
      <c r="B230" s="3">
        <f>+'Ark1'!D239</f>
        <v>5</v>
      </c>
      <c r="C230" s="3" t="str">
        <f t="shared" si="27"/>
        <v>Mai</v>
      </c>
      <c r="D230" s="3">
        <f>+'Ark1'!C239</f>
        <v>2007</v>
      </c>
      <c r="E230" s="3">
        <f>+'Ark1'!Q239</f>
        <v>754</v>
      </c>
      <c r="F230" s="3"/>
      <c r="G230" s="221">
        <f>+'Ark1'!R239</f>
        <v>3623</v>
      </c>
      <c r="H230" s="3"/>
      <c r="I230" s="3">
        <f>+'Ark1'!S239</f>
        <v>3600</v>
      </c>
      <c r="J230" s="52">
        <f>+'Ark1'!T239</f>
        <v>17.726783442606909</v>
      </c>
      <c r="K230" s="52">
        <f>+'Ark1'!U239</f>
        <v>17.5806885194249</v>
      </c>
      <c r="L230" s="95"/>
      <c r="M230" s="11">
        <f>+'Ark1'!W239</f>
        <v>56.765277777777776</v>
      </c>
      <c r="N230" s="3"/>
      <c r="O230" s="14">
        <f>+'Ark1'!Z239</f>
        <v>148.32941666666613</v>
      </c>
      <c r="P230" s="14"/>
      <c r="Q230" s="14">
        <f>+'Ark1'!AA239</f>
        <v>33.228638479712203</v>
      </c>
      <c r="R230" s="52">
        <f>+'Ark1'!AB239</f>
        <v>4.8183866514467217</v>
      </c>
      <c r="S230" s="14">
        <f>+'Ark1'!AC239</f>
        <v>-49.026332112746921</v>
      </c>
      <c r="T230" s="14">
        <f t="shared" si="26"/>
        <v>4.8050397877984086</v>
      </c>
      <c r="U230" s="11">
        <f>+IF(G230=0,"",'Ark1'!V239)</f>
        <v>15.617444107093572</v>
      </c>
      <c r="V230" s="28"/>
      <c r="AK230"/>
      <c r="AL230"/>
      <c r="AN230"/>
      <c r="AO230"/>
      <c r="AQ230"/>
      <c r="AR230"/>
      <c r="AS230"/>
      <c r="AT230"/>
      <c r="AU230"/>
      <c r="AV230"/>
      <c r="AW230"/>
    </row>
    <row r="231" spans="1:49" ht="15.6">
      <c r="A231" s="28"/>
      <c r="B231" s="3">
        <f>+'Ark1'!D240</f>
        <v>6</v>
      </c>
      <c r="C231" s="3" t="str">
        <f t="shared" si="27"/>
        <v>Jun</v>
      </c>
      <c r="D231" s="3">
        <f>+'Ark1'!C240</f>
        <v>2007</v>
      </c>
      <c r="E231" s="3">
        <f>+'Ark1'!Q240</f>
        <v>471</v>
      </c>
      <c r="F231" s="3"/>
      <c r="G231" s="221">
        <f>+'Ark1'!R240</f>
        <v>1954</v>
      </c>
      <c r="H231" s="3"/>
      <c r="I231" s="3">
        <f>+'Ark1'!S240</f>
        <v>1947</v>
      </c>
      <c r="J231" s="52">
        <f>+'Ark1'!T240</f>
        <v>9.5606223700949204</v>
      </c>
      <c r="K231" s="52">
        <f>+'Ark1'!U240</f>
        <v>9.4242584021201594</v>
      </c>
      <c r="L231" s="95"/>
      <c r="M231" s="11">
        <f>+'Ark1'!W240</f>
        <v>56.379558294812547</v>
      </c>
      <c r="N231" s="3"/>
      <c r="O231" s="14">
        <f>+'Ark1'!Z240</f>
        <v>147.01956856702637</v>
      </c>
      <c r="P231" s="14"/>
      <c r="Q231" s="14">
        <f>+'Ark1'!AA240</f>
        <v>32.771276777568275</v>
      </c>
      <c r="R231" s="52">
        <f>+'Ark1'!AB240</f>
        <v>4.7161061400108801</v>
      </c>
      <c r="S231" s="14">
        <f>+'Ark1'!AC240</f>
        <v>-52.095676553142759</v>
      </c>
      <c r="T231" s="14">
        <f t="shared" si="26"/>
        <v>4.1486199575371554</v>
      </c>
      <c r="U231" s="11">
        <f>+IF(G231=0,"",'Ark1'!V240)</f>
        <v>14.98669396110542</v>
      </c>
      <c r="V231" s="28"/>
      <c r="AK231"/>
      <c r="AL231"/>
      <c r="AN231"/>
      <c r="AO231"/>
      <c r="AQ231"/>
      <c r="AR231"/>
      <c r="AS231"/>
      <c r="AT231"/>
      <c r="AU231"/>
      <c r="AV231"/>
      <c r="AW231"/>
    </row>
    <row r="232" spans="1:49" ht="15.6">
      <c r="A232" s="28"/>
      <c r="B232" s="3">
        <f>+'Ark1'!D241</f>
        <v>7</v>
      </c>
      <c r="C232" s="3" t="str">
        <f t="shared" si="27"/>
        <v>Jul</v>
      </c>
      <c r="D232" s="3">
        <f>+'Ark1'!C241</f>
        <v>2007</v>
      </c>
      <c r="E232" s="3">
        <f>+'Ark1'!Q241</f>
        <v>0</v>
      </c>
      <c r="F232" s="3"/>
      <c r="G232" s="221">
        <f>+'Ark1'!R241</f>
        <v>0</v>
      </c>
      <c r="H232" s="3"/>
      <c r="I232" s="3">
        <f>+'Ark1'!S241</f>
        <v>0</v>
      </c>
      <c r="J232" s="52">
        <f>+'Ark1'!T241</f>
        <v>0</v>
      </c>
      <c r="K232" s="52">
        <f>+'Ark1'!U241</f>
        <v>0</v>
      </c>
      <c r="L232" s="95"/>
      <c r="M232" s="11">
        <f>+'Ark1'!W241</f>
        <v>0</v>
      </c>
      <c r="N232" s="3"/>
      <c r="O232" s="14">
        <f>+'Ark1'!Z241</f>
        <v>0</v>
      </c>
      <c r="P232" s="14"/>
      <c r="Q232" s="14">
        <f>+'Ark1'!AA241</f>
        <v>0</v>
      </c>
      <c r="R232" s="52">
        <f>+'Ark1'!AB241</f>
        <v>0</v>
      </c>
      <c r="S232" s="14">
        <f>+'Ark1'!AC241</f>
        <v>0</v>
      </c>
      <c r="T232" s="14" t="str">
        <f t="shared" si="26"/>
        <v/>
      </c>
      <c r="U232" s="11" t="str">
        <f>+IF(G232=0,"",'Ark1'!V241)</f>
        <v/>
      </c>
      <c r="V232" s="28"/>
      <c r="AK232"/>
      <c r="AL232"/>
      <c r="AN232"/>
      <c r="AO232"/>
      <c r="AQ232"/>
      <c r="AR232"/>
      <c r="AS232"/>
      <c r="AT232"/>
      <c r="AU232"/>
      <c r="AV232"/>
      <c r="AW232"/>
    </row>
    <row r="233" spans="1:49" ht="15.6">
      <c r="A233" s="28"/>
      <c r="B233" s="3">
        <f>+'Ark1'!D242</f>
        <v>8</v>
      </c>
      <c r="C233" s="3" t="str">
        <f t="shared" si="27"/>
        <v>Aug</v>
      </c>
      <c r="D233" s="3">
        <f>+'Ark1'!C242</f>
        <v>2007</v>
      </c>
      <c r="E233" s="3">
        <f>+'Ark1'!Q242</f>
        <v>0</v>
      </c>
      <c r="F233" s="3"/>
      <c r="G233" s="221">
        <f>+'Ark1'!R242</f>
        <v>0</v>
      </c>
      <c r="H233" s="3"/>
      <c r="I233" s="3">
        <f>+'Ark1'!S242</f>
        <v>0</v>
      </c>
      <c r="J233" s="52">
        <f>+'Ark1'!T242</f>
        <v>0</v>
      </c>
      <c r="K233" s="52">
        <f>+'Ark1'!U242</f>
        <v>0</v>
      </c>
      <c r="L233" s="95"/>
      <c r="M233" s="11">
        <f>+'Ark1'!W242</f>
        <v>0</v>
      </c>
      <c r="N233" s="3"/>
      <c r="O233" s="14">
        <f>+'Ark1'!Z242</f>
        <v>0</v>
      </c>
      <c r="P233" s="14"/>
      <c r="Q233" s="14">
        <f>+'Ark1'!AA242</f>
        <v>0</v>
      </c>
      <c r="R233" s="52">
        <f>+'Ark1'!AB242</f>
        <v>0</v>
      </c>
      <c r="S233" s="14">
        <f>+'Ark1'!AC242</f>
        <v>0</v>
      </c>
      <c r="T233" s="14" t="str">
        <f t="shared" si="26"/>
        <v/>
      </c>
      <c r="U233" s="11" t="str">
        <f>+IF(G233=0,"",'Ark1'!V242)</f>
        <v/>
      </c>
      <c r="V233" s="28"/>
      <c r="AK233"/>
      <c r="AL233"/>
      <c r="AN233"/>
      <c r="AO233"/>
      <c r="AQ233"/>
      <c r="AR233"/>
      <c r="AS233"/>
      <c r="AT233"/>
      <c r="AU233"/>
      <c r="AV233"/>
      <c r="AW233"/>
    </row>
    <row r="234" spans="1:49" ht="15.6">
      <c r="A234" s="28"/>
      <c r="B234" s="3">
        <f>+'Ark1'!D243</f>
        <v>9</v>
      </c>
      <c r="C234" s="3" t="str">
        <f t="shared" si="27"/>
        <v>Sep</v>
      </c>
      <c r="D234" s="3">
        <f>+'Ark1'!C243</f>
        <v>2007</v>
      </c>
      <c r="E234" s="3">
        <f>+'Ark1'!Q243</f>
        <v>0</v>
      </c>
      <c r="F234" s="3"/>
      <c r="G234" s="221">
        <f>+'Ark1'!R243</f>
        <v>0</v>
      </c>
      <c r="H234" s="3"/>
      <c r="I234" s="3">
        <f>+'Ark1'!S243</f>
        <v>0</v>
      </c>
      <c r="J234" s="52">
        <f>+'Ark1'!T243</f>
        <v>0</v>
      </c>
      <c r="K234" s="52">
        <f>+'Ark1'!U243</f>
        <v>0</v>
      </c>
      <c r="L234" s="95"/>
      <c r="M234" s="11">
        <f>+'Ark1'!W243</f>
        <v>0</v>
      </c>
      <c r="N234" s="3"/>
      <c r="O234" s="14">
        <f>+'Ark1'!Z243</f>
        <v>0</v>
      </c>
      <c r="P234" s="14"/>
      <c r="Q234" s="14">
        <f>+'Ark1'!AA243</f>
        <v>0</v>
      </c>
      <c r="R234" s="52">
        <f>+'Ark1'!AB243</f>
        <v>0</v>
      </c>
      <c r="S234" s="14">
        <f>+'Ark1'!AC243</f>
        <v>0</v>
      </c>
      <c r="T234" s="14" t="str">
        <f t="shared" si="26"/>
        <v/>
      </c>
      <c r="U234" s="11" t="str">
        <f>+IF(G234=0,"",'Ark1'!V243)</f>
        <v/>
      </c>
      <c r="V234" s="28"/>
      <c r="AK234"/>
      <c r="AL234"/>
      <c r="AN234"/>
      <c r="AO234"/>
      <c r="AQ234"/>
      <c r="AR234"/>
      <c r="AS234"/>
      <c r="AT234"/>
      <c r="AU234"/>
      <c r="AV234"/>
      <c r="AW234"/>
    </row>
    <row r="235" spans="1:49" ht="15.6">
      <c r="A235" s="28"/>
      <c r="B235" s="3">
        <f>+'Ark1'!D244</f>
        <v>10</v>
      </c>
      <c r="C235" s="3" t="str">
        <f t="shared" si="27"/>
        <v>Okt</v>
      </c>
      <c r="D235" s="3">
        <f>+'Ark1'!C244</f>
        <v>2007</v>
      </c>
      <c r="E235" s="3">
        <f>+'Ark1'!Q244</f>
        <v>0</v>
      </c>
      <c r="F235" s="3"/>
      <c r="G235" s="221">
        <f>+'Ark1'!R244</f>
        <v>0</v>
      </c>
      <c r="H235" s="3"/>
      <c r="I235" s="3">
        <f>+'Ark1'!S244</f>
        <v>0</v>
      </c>
      <c r="J235" s="52">
        <f>+'Ark1'!T244</f>
        <v>0</v>
      </c>
      <c r="K235" s="52">
        <f>+'Ark1'!U244</f>
        <v>0</v>
      </c>
      <c r="L235" s="95"/>
      <c r="M235" s="11">
        <f>+'Ark1'!W244</f>
        <v>0</v>
      </c>
      <c r="N235" s="3"/>
      <c r="O235" s="14">
        <f>+'Ark1'!Z244</f>
        <v>0</v>
      </c>
      <c r="P235" s="14"/>
      <c r="Q235" s="14">
        <f>+'Ark1'!AA244</f>
        <v>0</v>
      </c>
      <c r="R235" s="52">
        <f>+'Ark1'!AB244</f>
        <v>0</v>
      </c>
      <c r="S235" s="14">
        <f>+'Ark1'!AC244</f>
        <v>0</v>
      </c>
      <c r="T235" s="14" t="str">
        <f t="shared" si="26"/>
        <v/>
      </c>
      <c r="U235" s="11" t="str">
        <f>+IF(G235=0,"",'Ark1'!V244)</f>
        <v/>
      </c>
      <c r="V235" s="28"/>
      <c r="AK235"/>
      <c r="AL235"/>
      <c r="AN235"/>
      <c r="AO235"/>
      <c r="AQ235"/>
      <c r="AR235"/>
      <c r="AS235"/>
      <c r="AT235"/>
      <c r="AU235"/>
      <c r="AV235"/>
      <c r="AW235"/>
    </row>
    <row r="236" spans="1:49" ht="15.6">
      <c r="A236" s="28"/>
      <c r="B236" s="3">
        <f>+'Ark1'!D245</f>
        <v>11</v>
      </c>
      <c r="C236" s="3" t="str">
        <f t="shared" si="27"/>
        <v>Nov</v>
      </c>
      <c r="D236" s="3">
        <f>+'Ark1'!C245</f>
        <v>2007</v>
      </c>
      <c r="E236" s="3">
        <f>+'Ark1'!Q245</f>
        <v>0</v>
      </c>
      <c r="F236" s="3"/>
      <c r="G236" s="221">
        <f>+'Ark1'!R245</f>
        <v>0</v>
      </c>
      <c r="H236" s="3"/>
      <c r="I236" s="3">
        <f>+'Ark1'!S245</f>
        <v>0</v>
      </c>
      <c r="J236" s="52">
        <f>+'Ark1'!T245</f>
        <v>0</v>
      </c>
      <c r="K236" s="52">
        <f>+'Ark1'!U245</f>
        <v>0</v>
      </c>
      <c r="L236" s="95"/>
      <c r="M236" s="11">
        <f>+'Ark1'!W245</f>
        <v>0</v>
      </c>
      <c r="N236" s="3"/>
      <c r="O236" s="14">
        <f>+'Ark1'!Z245</f>
        <v>0</v>
      </c>
      <c r="P236" s="14"/>
      <c r="Q236" s="14">
        <f>+'Ark1'!AA245</f>
        <v>0</v>
      </c>
      <c r="R236" s="52">
        <f>+'Ark1'!AB245</f>
        <v>0</v>
      </c>
      <c r="S236" s="14">
        <f>+'Ark1'!AC245</f>
        <v>0</v>
      </c>
      <c r="T236" s="14" t="str">
        <f t="shared" si="26"/>
        <v/>
      </c>
      <c r="U236" s="11" t="str">
        <f>+IF(G236=0,"",'Ark1'!V245)</f>
        <v/>
      </c>
      <c r="V236" s="28"/>
      <c r="AK236"/>
      <c r="AL236"/>
      <c r="AN236"/>
      <c r="AO236"/>
      <c r="AQ236"/>
      <c r="AR236"/>
      <c r="AS236"/>
      <c r="AT236"/>
      <c r="AU236"/>
      <c r="AV236"/>
      <c r="AW236"/>
    </row>
    <row r="237" spans="1:49" ht="15.6">
      <c r="A237" s="28"/>
      <c r="B237" s="3">
        <f>+'Ark1'!D246</f>
        <v>12</v>
      </c>
      <c r="C237" s="3" t="str">
        <f t="shared" si="27"/>
        <v>Des</v>
      </c>
      <c r="D237" s="3">
        <f>+'Ark1'!C246</f>
        <v>2007</v>
      </c>
      <c r="E237" s="3">
        <f>+'Ark1'!Q246</f>
        <v>0</v>
      </c>
      <c r="F237" s="3"/>
      <c r="G237" s="221">
        <f>+'Ark1'!R246</f>
        <v>0</v>
      </c>
      <c r="H237" s="3"/>
      <c r="I237" s="3">
        <f>+'Ark1'!S246</f>
        <v>0</v>
      </c>
      <c r="J237" s="52">
        <f>+'Ark1'!T246</f>
        <v>0</v>
      </c>
      <c r="K237" s="52">
        <f>+'Ark1'!U246</f>
        <v>0</v>
      </c>
      <c r="L237" s="95"/>
      <c r="M237" s="11">
        <f>+'Ark1'!W246</f>
        <v>0</v>
      </c>
      <c r="N237" s="3"/>
      <c r="O237" s="14">
        <f>+'Ark1'!Z246</f>
        <v>0</v>
      </c>
      <c r="P237" s="14"/>
      <c r="Q237" s="14">
        <f>+'Ark1'!AA246</f>
        <v>0</v>
      </c>
      <c r="R237" s="52">
        <f>+'Ark1'!AB246</f>
        <v>0</v>
      </c>
      <c r="S237" s="14">
        <f>+'Ark1'!AC246</f>
        <v>0</v>
      </c>
      <c r="T237" s="14" t="str">
        <f t="shared" si="26"/>
        <v/>
      </c>
      <c r="U237" s="11" t="str">
        <f>+IF(G237=0,"",'Ark1'!V246)</f>
        <v/>
      </c>
      <c r="V237" s="28"/>
      <c r="AK237"/>
      <c r="AL237"/>
      <c r="AN237"/>
      <c r="AO237"/>
      <c r="AQ237"/>
      <c r="AR237"/>
      <c r="AS237"/>
      <c r="AT237"/>
      <c r="AU237"/>
      <c r="AV237"/>
      <c r="AW237"/>
    </row>
    <row r="238" spans="1:49">
      <c r="A238" s="28"/>
      <c r="B238" s="28"/>
      <c r="C238" s="28"/>
      <c r="D238" s="28"/>
      <c r="E238" s="28"/>
      <c r="F238" s="28"/>
      <c r="G238" s="216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AK238"/>
      <c r="AL238"/>
      <c r="AN238"/>
      <c r="AO238"/>
      <c r="AQ238"/>
      <c r="AR238"/>
      <c r="AS238"/>
      <c r="AT238"/>
      <c r="AU238"/>
      <c r="AV238"/>
      <c r="AW238"/>
    </row>
    <row r="239" spans="1:49" ht="15.6">
      <c r="A239" s="28"/>
      <c r="B239" s="3">
        <f>+'Ark1'!D247</f>
        <v>1</v>
      </c>
      <c r="C239" s="3" t="str">
        <f>+C226</f>
        <v>Jan</v>
      </c>
      <c r="D239" s="3">
        <f>+'Ark1'!C247</f>
        <v>2006</v>
      </c>
      <c r="E239" s="3">
        <f>+'Ark1'!Q247</f>
        <v>842</v>
      </c>
      <c r="F239" s="3"/>
      <c r="G239" s="221">
        <f>+'Ark1'!R247</f>
        <v>3822</v>
      </c>
      <c r="H239" s="3"/>
      <c r="I239" s="3">
        <f>+'Ark1'!S247</f>
        <v>3788</v>
      </c>
      <c r="J239" s="52">
        <f>+'Ark1'!T247</f>
        <v>19.642306506321304</v>
      </c>
      <c r="K239" s="52">
        <f>+'Ark1'!U247</f>
        <v>19.997526647111751</v>
      </c>
      <c r="L239" s="95"/>
      <c r="M239" s="11">
        <f>+'Ark1'!W247</f>
        <v>56.88833157338965</v>
      </c>
      <c r="N239" s="3"/>
      <c r="O239" s="14">
        <f>+'Ark1'!Z247</f>
        <v>148.72650475184795</v>
      </c>
      <c r="P239" s="14"/>
      <c r="Q239" s="14">
        <f>+'Ark1'!AA247</f>
        <v>32.305867349221955</v>
      </c>
      <c r="R239" s="52">
        <f>+'Ark1'!AB247</f>
        <v>4.5124421520026212</v>
      </c>
      <c r="S239" s="14">
        <f>+'Ark1'!AC247</f>
        <v>-49.9953784164572</v>
      </c>
      <c r="T239" s="14">
        <f t="shared" si="26"/>
        <v>4.539192399049881</v>
      </c>
      <c r="U239" s="11">
        <f>+IF(G239=0,"",'Ark1'!V247)</f>
        <v>15.799581371009941</v>
      </c>
      <c r="V239" s="28"/>
      <c r="AK239"/>
      <c r="AL239"/>
      <c r="AN239"/>
      <c r="AO239"/>
      <c r="AQ239"/>
      <c r="AR239"/>
      <c r="AS239"/>
      <c r="AT239"/>
      <c r="AU239"/>
      <c r="AV239"/>
      <c r="AW239"/>
    </row>
    <row r="240" spans="1:49" ht="15.6">
      <c r="A240" s="28"/>
      <c r="B240" s="3">
        <f>+'Ark1'!D248</f>
        <v>2</v>
      </c>
      <c r="C240" s="3" t="str">
        <f t="shared" ref="C240:C250" si="28">+C227</f>
        <v>Feb</v>
      </c>
      <c r="D240" s="3">
        <f>+'Ark1'!C248</f>
        <v>2006</v>
      </c>
      <c r="E240" s="3">
        <f>+'Ark1'!Q248</f>
        <v>766</v>
      </c>
      <c r="F240" s="3"/>
      <c r="G240" s="221">
        <f>+'Ark1'!R248</f>
        <v>3077</v>
      </c>
      <c r="H240" s="3"/>
      <c r="I240" s="3">
        <f>+'Ark1'!S248</f>
        <v>3037</v>
      </c>
      <c r="J240" s="52">
        <f>+'Ark1'!T248</f>
        <v>15.813547127145652</v>
      </c>
      <c r="K240" s="52">
        <f>+'Ark1'!U248</f>
        <v>15.937021648652973</v>
      </c>
      <c r="L240" s="95"/>
      <c r="M240" s="11">
        <f>+'Ark1'!W248</f>
        <v>56.878827790582811</v>
      </c>
      <c r="N240" s="3"/>
      <c r="O240" s="14">
        <f>+'Ark1'!Z248</f>
        <v>147.83743826144217</v>
      </c>
      <c r="P240" s="14"/>
      <c r="Q240" s="14">
        <f>+'Ark1'!AA248</f>
        <v>32.26636318787169</v>
      </c>
      <c r="R240" s="52">
        <f>+'Ark1'!AB248</f>
        <v>4.5034435522639304</v>
      </c>
      <c r="S240" s="14">
        <f>+'Ark1'!AC248</f>
        <v>-46.898765286463394</v>
      </c>
      <c r="T240" s="14">
        <f t="shared" si="26"/>
        <v>4.0169712793733678</v>
      </c>
      <c r="U240" s="11">
        <f>+IF(G240=0,"",'Ark1'!V248)</f>
        <v>15.555086122846925</v>
      </c>
      <c r="V240" s="28"/>
      <c r="AK240"/>
      <c r="AL240"/>
      <c r="AN240"/>
      <c r="AO240"/>
      <c r="AQ240"/>
      <c r="AR240"/>
      <c r="AS240"/>
      <c r="AT240"/>
      <c r="AU240"/>
      <c r="AV240"/>
      <c r="AW240"/>
    </row>
    <row r="241" spans="1:49" ht="15.6">
      <c r="A241" s="28"/>
      <c r="B241" s="3">
        <f>+'Ark1'!D249</f>
        <v>3</v>
      </c>
      <c r="C241" s="3" t="str">
        <f t="shared" si="28"/>
        <v>Mar</v>
      </c>
      <c r="D241" s="3">
        <f>+'Ark1'!C249</f>
        <v>2006</v>
      </c>
      <c r="E241" s="3">
        <f>+'Ark1'!Q249</f>
        <v>789</v>
      </c>
      <c r="F241" s="3"/>
      <c r="G241" s="221">
        <f>+'Ark1'!R249</f>
        <v>3453</v>
      </c>
      <c r="H241" s="3"/>
      <c r="I241" s="3">
        <f>+'Ark1'!S249</f>
        <v>3420</v>
      </c>
      <c r="J241" s="52">
        <f>+'Ark1'!T249</f>
        <v>17.745914276904099</v>
      </c>
      <c r="K241" s="52">
        <f>+'Ark1'!U249</f>
        <v>17.867599943263372</v>
      </c>
      <c r="L241" s="95"/>
      <c r="M241" s="11">
        <f>+'Ark1'!W249</f>
        <v>56.927485380116948</v>
      </c>
      <c r="N241" s="3"/>
      <c r="O241" s="14">
        <f>+'Ark1'!Z249</f>
        <v>147.18453216374243</v>
      </c>
      <c r="P241" s="14"/>
      <c r="Q241" s="14">
        <f>+'Ark1'!AA249</f>
        <v>32.666889418107274</v>
      </c>
      <c r="R241" s="52">
        <f>+'Ark1'!AB249</f>
        <v>4.6040922673760072</v>
      </c>
      <c r="S241" s="14">
        <f>+'Ark1'!AC249</f>
        <v>-51.499688516277153</v>
      </c>
      <c r="T241" s="14">
        <f t="shared" si="26"/>
        <v>4.3764258555133084</v>
      </c>
      <c r="U241" s="11">
        <f>+IF(G241=0,"",'Ark1'!V249)</f>
        <v>15.637127135823924</v>
      </c>
      <c r="V241" s="28"/>
      <c r="AK241"/>
      <c r="AL241"/>
      <c r="AN241"/>
      <c r="AO241"/>
      <c r="AQ241"/>
      <c r="AR241"/>
      <c r="AS241"/>
      <c r="AT241"/>
      <c r="AU241"/>
      <c r="AV241"/>
      <c r="AW241"/>
    </row>
    <row r="242" spans="1:49" ht="15.6">
      <c r="A242" s="28"/>
      <c r="B242" s="3">
        <f>+'Ark1'!D250</f>
        <v>4</v>
      </c>
      <c r="C242" s="3" t="str">
        <f t="shared" si="28"/>
        <v>Apr</v>
      </c>
      <c r="D242" s="3">
        <f>+'Ark1'!C250</f>
        <v>2006</v>
      </c>
      <c r="E242" s="3">
        <f>+'Ark1'!Q250</f>
        <v>743</v>
      </c>
      <c r="F242" s="3"/>
      <c r="G242" s="221">
        <f>+'Ark1'!R250</f>
        <v>3301</v>
      </c>
      <c r="H242" s="3"/>
      <c r="I242" s="3">
        <f>+'Ark1'!S250</f>
        <v>3269</v>
      </c>
      <c r="J242" s="52">
        <f>+'Ark1'!T250</f>
        <v>16.964744578065574</v>
      </c>
      <c r="K242" s="52">
        <f>+'Ark1'!U250</f>
        <v>16.713504662951706</v>
      </c>
      <c r="L242" s="95"/>
      <c r="M242" s="11">
        <f>+'Ark1'!W250</f>
        <v>57.024778219639046</v>
      </c>
      <c r="N242" s="3"/>
      <c r="O242" s="14">
        <f>+'Ark1'!Z250</f>
        <v>144.03719791985304</v>
      </c>
      <c r="P242" s="14"/>
      <c r="Q242" s="14">
        <f>+'Ark1'!AA250</f>
        <v>30.902890343946119</v>
      </c>
      <c r="R242" s="52">
        <f>+'Ark1'!AB250</f>
        <v>4.4304555477998973</v>
      </c>
      <c r="S242" s="14">
        <f>+'Ark1'!AC250</f>
        <v>-42.972848262450142</v>
      </c>
      <c r="T242" s="14">
        <f t="shared" si="26"/>
        <v>4.4427994616419921</v>
      </c>
      <c r="U242" s="11">
        <f>+IF(G242=0,"",'Ark1'!V250)</f>
        <v>15.705240836110265</v>
      </c>
      <c r="V242" s="28"/>
      <c r="AK242"/>
      <c r="AL242"/>
      <c r="AN242"/>
      <c r="AO242"/>
      <c r="AQ242"/>
      <c r="AR242"/>
      <c r="AS242"/>
      <c r="AT242"/>
      <c r="AU242"/>
      <c r="AV242"/>
      <c r="AW242"/>
    </row>
    <row r="243" spans="1:49" ht="15.6">
      <c r="A243" s="28"/>
      <c r="B243" s="3">
        <f>+'Ark1'!D251</f>
        <v>5</v>
      </c>
      <c r="C243" s="3" t="str">
        <f t="shared" si="28"/>
        <v>Mai</v>
      </c>
      <c r="D243" s="3">
        <f>+'Ark1'!C251</f>
        <v>2006</v>
      </c>
      <c r="E243" s="3">
        <f>+'Ark1'!Q251</f>
        <v>810</v>
      </c>
      <c r="F243" s="3"/>
      <c r="G243" s="221">
        <f>+'Ark1'!R251</f>
        <v>3706</v>
      </c>
      <c r="H243" s="3"/>
      <c r="I243" s="3">
        <f>+'Ark1'!S251</f>
        <v>3680</v>
      </c>
      <c r="J243" s="52">
        <f>+'Ark1'!T251</f>
        <v>19.046150683523486</v>
      </c>
      <c r="K243" s="52">
        <f>+'Ark1'!U251</f>
        <v>19.035630905893203</v>
      </c>
      <c r="L243" s="95"/>
      <c r="M243" s="11">
        <f>+'Ark1'!W251</f>
        <v>57.069021739130449</v>
      </c>
      <c r="N243" s="3"/>
      <c r="O243" s="14">
        <f>+'Ark1'!Z251</f>
        <v>145.72750000000005</v>
      </c>
      <c r="P243" s="14"/>
      <c r="Q243" s="14">
        <f>+'Ark1'!AA251</f>
        <v>31.898190272538251</v>
      </c>
      <c r="R243" s="52">
        <f>+'Ark1'!AB251</f>
        <v>4.5796830533446888</v>
      </c>
      <c r="S243" s="14">
        <f>+'Ark1'!AC251</f>
        <v>-49.391626351627743</v>
      </c>
      <c r="T243" s="14">
        <f t="shared" si="26"/>
        <v>4.5753086419753091</v>
      </c>
      <c r="U243" s="11">
        <f>+IF(G243=0,"",'Ark1'!V251)</f>
        <v>15.85860766324878</v>
      </c>
      <c r="V243" s="28"/>
      <c r="AK243"/>
      <c r="AL243"/>
      <c r="AN243"/>
      <c r="AO243"/>
      <c r="AQ243"/>
      <c r="AR243"/>
      <c r="AS243"/>
      <c r="AT243"/>
      <c r="AU243"/>
      <c r="AV243"/>
      <c r="AW243"/>
    </row>
    <row r="244" spans="1:49" ht="15.6">
      <c r="A244" s="28"/>
      <c r="B244" s="3">
        <f>+'Ark1'!D252</f>
        <v>6</v>
      </c>
      <c r="C244" s="3" t="str">
        <f t="shared" si="28"/>
        <v>Jun</v>
      </c>
      <c r="D244" s="3">
        <f>+'Ark1'!C252</f>
        <v>2006</v>
      </c>
      <c r="E244" s="3">
        <f>+'Ark1'!Q252</f>
        <v>529</v>
      </c>
      <c r="F244" s="3"/>
      <c r="G244" s="221">
        <f>+'Ark1'!R252</f>
        <v>2099</v>
      </c>
      <c r="H244" s="3"/>
      <c r="I244" s="3">
        <f>+'Ark1'!S252</f>
        <v>2091</v>
      </c>
      <c r="J244" s="52">
        <f>+'Ark1'!T252</f>
        <v>10.787336828039882</v>
      </c>
      <c r="K244" s="52">
        <f>+'Ark1'!U252</f>
        <v>10.448716192126998</v>
      </c>
      <c r="L244" s="95"/>
      <c r="M244" s="11">
        <f>+'Ark1'!W252</f>
        <v>56.803443328550919</v>
      </c>
      <c r="N244" s="3"/>
      <c r="O244" s="14">
        <f>+'Ark1'!Z252</f>
        <v>140.77675753228127</v>
      </c>
      <c r="P244" s="14"/>
      <c r="Q244" s="14">
        <f>+'Ark1'!AA252</f>
        <v>29.646743457190343</v>
      </c>
      <c r="R244" s="52">
        <f>+'Ark1'!AB252</f>
        <v>4.31729448420365</v>
      </c>
      <c r="S244" s="14">
        <f>+'Ark1'!AC252</f>
        <v>-38.212640834082549</v>
      </c>
      <c r="T244" s="14">
        <f t="shared" si="26"/>
        <v>3.9678638941398865</v>
      </c>
      <c r="U244" s="11">
        <f>+IF(G244=0,"",'Ark1'!V252)</f>
        <v>15.391615054787996</v>
      </c>
      <c r="V244" s="28"/>
      <c r="AK244"/>
      <c r="AL244"/>
      <c r="AN244"/>
      <c r="AO244"/>
      <c r="AQ244"/>
      <c r="AR244"/>
      <c r="AS244"/>
      <c r="AT244"/>
      <c r="AU244"/>
      <c r="AV244"/>
      <c r="AW244"/>
    </row>
    <row r="245" spans="1:49" ht="15.6">
      <c r="A245" s="28"/>
      <c r="B245" s="3">
        <f>+'Ark1'!D253</f>
        <v>7</v>
      </c>
      <c r="C245" s="3" t="str">
        <f t="shared" si="28"/>
        <v>Jul</v>
      </c>
      <c r="D245" s="3">
        <f>+'Ark1'!C253</f>
        <v>2006</v>
      </c>
      <c r="E245" s="3">
        <f>+'Ark1'!Q253</f>
        <v>0</v>
      </c>
      <c r="F245" s="3"/>
      <c r="G245" s="221">
        <f>+'Ark1'!R253</f>
        <v>0</v>
      </c>
      <c r="H245" s="3"/>
      <c r="I245" s="3">
        <f>+'Ark1'!S253</f>
        <v>0</v>
      </c>
      <c r="J245" s="52">
        <f>+'Ark1'!T253</f>
        <v>0</v>
      </c>
      <c r="K245" s="52">
        <f>+'Ark1'!U253</f>
        <v>0</v>
      </c>
      <c r="L245" s="95"/>
      <c r="M245" s="11">
        <f>+'Ark1'!W253</f>
        <v>0</v>
      </c>
      <c r="N245" s="3"/>
      <c r="O245" s="14">
        <f>+'Ark1'!Z253</f>
        <v>0</v>
      </c>
      <c r="P245" s="14"/>
      <c r="Q245" s="14">
        <f>+'Ark1'!AA253</f>
        <v>0</v>
      </c>
      <c r="R245" s="52">
        <f>+'Ark1'!AB253</f>
        <v>0</v>
      </c>
      <c r="S245" s="14">
        <f>+'Ark1'!AC253</f>
        <v>0</v>
      </c>
      <c r="T245" s="14" t="str">
        <f t="shared" si="26"/>
        <v/>
      </c>
      <c r="U245" s="11" t="str">
        <f>+IF(G245=0,"",'Ark1'!V253)</f>
        <v/>
      </c>
      <c r="V245" s="28"/>
      <c r="AK245"/>
      <c r="AL245"/>
      <c r="AN245"/>
      <c r="AO245"/>
      <c r="AQ245"/>
      <c r="AR245"/>
      <c r="AS245"/>
      <c r="AT245"/>
      <c r="AU245"/>
      <c r="AV245"/>
      <c r="AW245"/>
    </row>
    <row r="246" spans="1:49" ht="15.6">
      <c r="A246" s="28"/>
      <c r="B246" s="3">
        <f>+'Ark1'!D254</f>
        <v>8</v>
      </c>
      <c r="C246" s="3" t="str">
        <f t="shared" si="28"/>
        <v>Aug</v>
      </c>
      <c r="D246" s="3">
        <f>+'Ark1'!C254</f>
        <v>2006</v>
      </c>
      <c r="E246" s="3">
        <f>+'Ark1'!Q254</f>
        <v>0</v>
      </c>
      <c r="F246" s="3"/>
      <c r="G246" s="221">
        <f>+'Ark1'!R254</f>
        <v>0</v>
      </c>
      <c r="H246" s="3"/>
      <c r="I246" s="3">
        <f>+'Ark1'!S254</f>
        <v>0</v>
      </c>
      <c r="J246" s="52">
        <f>+'Ark1'!T254</f>
        <v>0</v>
      </c>
      <c r="K246" s="52">
        <f>+'Ark1'!U254</f>
        <v>0</v>
      </c>
      <c r="L246" s="95"/>
      <c r="M246" s="11">
        <f>+'Ark1'!W254</f>
        <v>0</v>
      </c>
      <c r="N246" s="3"/>
      <c r="O246" s="14">
        <f>+'Ark1'!Z254</f>
        <v>0</v>
      </c>
      <c r="P246" s="14"/>
      <c r="Q246" s="14">
        <f>+'Ark1'!AA254</f>
        <v>0</v>
      </c>
      <c r="R246" s="52">
        <f>+'Ark1'!AB254</f>
        <v>0</v>
      </c>
      <c r="S246" s="14">
        <f>+'Ark1'!AC254</f>
        <v>0</v>
      </c>
      <c r="T246" s="14" t="str">
        <f t="shared" si="26"/>
        <v/>
      </c>
      <c r="U246" s="11" t="str">
        <f>+IF(G246=0,"",'Ark1'!V254)</f>
        <v/>
      </c>
      <c r="V246" s="28"/>
      <c r="AK246"/>
      <c r="AL246"/>
      <c r="AN246"/>
      <c r="AO246"/>
      <c r="AQ246"/>
      <c r="AR246"/>
      <c r="AS246"/>
      <c r="AT246"/>
      <c r="AU246"/>
      <c r="AV246"/>
      <c r="AW246"/>
    </row>
    <row r="247" spans="1:49" ht="15.6">
      <c r="A247" s="28"/>
      <c r="B247" s="3">
        <f>+'Ark1'!D255</f>
        <v>9</v>
      </c>
      <c r="C247" s="3" t="str">
        <f t="shared" si="28"/>
        <v>Sep</v>
      </c>
      <c r="D247" s="3">
        <f>+'Ark1'!C255</f>
        <v>2006</v>
      </c>
      <c r="E247" s="3">
        <f>+'Ark1'!Q255</f>
        <v>0</v>
      </c>
      <c r="F247" s="3"/>
      <c r="G247" s="221">
        <f>+'Ark1'!R255</f>
        <v>0</v>
      </c>
      <c r="H247" s="3"/>
      <c r="I247" s="3">
        <f>+'Ark1'!S255</f>
        <v>0</v>
      </c>
      <c r="J247" s="52">
        <f>+'Ark1'!T255</f>
        <v>0</v>
      </c>
      <c r="K247" s="52">
        <f>+'Ark1'!U255</f>
        <v>0</v>
      </c>
      <c r="L247" s="95"/>
      <c r="M247" s="11">
        <f>+'Ark1'!W255</f>
        <v>0</v>
      </c>
      <c r="N247" s="3"/>
      <c r="O247" s="14">
        <f>+'Ark1'!Z255</f>
        <v>0</v>
      </c>
      <c r="P247" s="14"/>
      <c r="Q247" s="14">
        <f>+'Ark1'!AA255</f>
        <v>0</v>
      </c>
      <c r="R247" s="52">
        <f>+'Ark1'!AB255</f>
        <v>0</v>
      </c>
      <c r="S247" s="14">
        <f>+'Ark1'!AC255</f>
        <v>0</v>
      </c>
      <c r="T247" s="14" t="str">
        <f t="shared" si="26"/>
        <v/>
      </c>
      <c r="U247" s="11" t="str">
        <f>+IF(G247=0,"",'Ark1'!V255)</f>
        <v/>
      </c>
      <c r="V247" s="28"/>
      <c r="AK247"/>
      <c r="AL247"/>
      <c r="AN247"/>
      <c r="AO247"/>
      <c r="AQ247"/>
      <c r="AR247"/>
      <c r="AS247"/>
      <c r="AT247"/>
      <c r="AU247"/>
      <c r="AV247"/>
      <c r="AW247"/>
    </row>
    <row r="248" spans="1:49" ht="15.6">
      <c r="A248" s="28"/>
      <c r="B248" s="3">
        <f>+'Ark1'!D256</f>
        <v>10</v>
      </c>
      <c r="C248" s="3" t="str">
        <f t="shared" si="28"/>
        <v>Okt</v>
      </c>
      <c r="D248" s="3">
        <f>+'Ark1'!C256</f>
        <v>2006</v>
      </c>
      <c r="E248" s="3">
        <f>+'Ark1'!Q256</f>
        <v>0</v>
      </c>
      <c r="F248" s="3"/>
      <c r="G248" s="221">
        <f>+'Ark1'!R256</f>
        <v>0</v>
      </c>
      <c r="H248" s="3"/>
      <c r="I248" s="3">
        <f>+'Ark1'!S256</f>
        <v>0</v>
      </c>
      <c r="J248" s="52">
        <f>+'Ark1'!T256</f>
        <v>0</v>
      </c>
      <c r="K248" s="52">
        <f>+'Ark1'!U256</f>
        <v>0</v>
      </c>
      <c r="L248" s="95"/>
      <c r="M248" s="11">
        <f>+'Ark1'!W256</f>
        <v>0</v>
      </c>
      <c r="N248" s="3"/>
      <c r="O248" s="14">
        <f>+'Ark1'!Z256</f>
        <v>0</v>
      </c>
      <c r="P248" s="14"/>
      <c r="Q248" s="14">
        <f>+'Ark1'!AA256</f>
        <v>0</v>
      </c>
      <c r="R248" s="52">
        <f>+'Ark1'!AB256</f>
        <v>0</v>
      </c>
      <c r="S248" s="14">
        <f>+'Ark1'!AC256</f>
        <v>0</v>
      </c>
      <c r="T248" s="14" t="str">
        <f t="shared" si="26"/>
        <v/>
      </c>
      <c r="U248" s="11" t="str">
        <f>+IF(G248=0,"",'Ark1'!V256)</f>
        <v/>
      </c>
      <c r="V248" s="28"/>
      <c r="AK248"/>
      <c r="AL248"/>
      <c r="AN248"/>
      <c r="AO248"/>
      <c r="AQ248"/>
      <c r="AR248"/>
      <c r="AS248"/>
      <c r="AT248"/>
      <c r="AU248"/>
      <c r="AV248"/>
      <c r="AW248"/>
    </row>
    <row r="249" spans="1:49" ht="15.6">
      <c r="A249" s="28"/>
      <c r="B249" s="3">
        <f>+'Ark1'!D257</f>
        <v>11</v>
      </c>
      <c r="C249" s="3" t="str">
        <f t="shared" si="28"/>
        <v>Nov</v>
      </c>
      <c r="D249" s="3">
        <f>+'Ark1'!C257</f>
        <v>2006</v>
      </c>
      <c r="E249" s="3">
        <f>+'Ark1'!Q257</f>
        <v>0</v>
      </c>
      <c r="F249" s="3"/>
      <c r="G249" s="221">
        <f>+'Ark1'!R257</f>
        <v>0</v>
      </c>
      <c r="H249" s="3"/>
      <c r="I249" s="3">
        <f>+'Ark1'!S257</f>
        <v>0</v>
      </c>
      <c r="J249" s="52">
        <f>+'Ark1'!T257</f>
        <v>0</v>
      </c>
      <c r="K249" s="52">
        <f>+'Ark1'!U257</f>
        <v>0</v>
      </c>
      <c r="L249" s="95"/>
      <c r="M249" s="11">
        <f>+'Ark1'!W257</f>
        <v>0</v>
      </c>
      <c r="N249" s="3"/>
      <c r="O249" s="14">
        <f>+'Ark1'!Z257</f>
        <v>0</v>
      </c>
      <c r="P249" s="14"/>
      <c r="Q249" s="14">
        <f>+'Ark1'!AA257</f>
        <v>0</v>
      </c>
      <c r="R249" s="52">
        <f>+'Ark1'!AB257</f>
        <v>0</v>
      </c>
      <c r="S249" s="14">
        <f>+'Ark1'!AC257</f>
        <v>0</v>
      </c>
      <c r="T249" s="14" t="str">
        <f t="shared" si="26"/>
        <v/>
      </c>
      <c r="U249" s="11" t="str">
        <f>+IF(G249=0,"",'Ark1'!V257)</f>
        <v/>
      </c>
      <c r="V249" s="28"/>
      <c r="AK249"/>
      <c r="AL249"/>
      <c r="AN249"/>
      <c r="AO249"/>
      <c r="AQ249"/>
      <c r="AR249"/>
      <c r="AS249"/>
      <c r="AT249"/>
      <c r="AU249"/>
      <c r="AV249"/>
      <c r="AW249"/>
    </row>
    <row r="250" spans="1:49" ht="15.6">
      <c r="A250" s="28"/>
      <c r="B250" s="3">
        <f>+'Ark1'!D258</f>
        <v>12</v>
      </c>
      <c r="C250" s="3" t="str">
        <f t="shared" si="28"/>
        <v>Des</v>
      </c>
      <c r="D250" s="3">
        <f>+'Ark1'!C258</f>
        <v>2006</v>
      </c>
      <c r="E250" s="3">
        <f>+'Ark1'!Q258</f>
        <v>0</v>
      </c>
      <c r="F250" s="3"/>
      <c r="G250" s="221">
        <f>+'Ark1'!R258</f>
        <v>0</v>
      </c>
      <c r="H250" s="3"/>
      <c r="I250" s="3">
        <f>+'Ark1'!S258</f>
        <v>0</v>
      </c>
      <c r="J250" s="52">
        <f>+'Ark1'!T258</f>
        <v>0</v>
      </c>
      <c r="K250" s="52">
        <f>+'Ark1'!U258</f>
        <v>0</v>
      </c>
      <c r="L250" s="95"/>
      <c r="M250" s="11">
        <f>+'Ark1'!W258</f>
        <v>0</v>
      </c>
      <c r="N250" s="3"/>
      <c r="O250" s="14">
        <f>+'Ark1'!Z258</f>
        <v>0</v>
      </c>
      <c r="P250" s="14"/>
      <c r="Q250" s="14">
        <f>+'Ark1'!AA258</f>
        <v>0</v>
      </c>
      <c r="R250" s="52">
        <f>+'Ark1'!AB258</f>
        <v>0</v>
      </c>
      <c r="S250" s="14">
        <f>+'Ark1'!AC258</f>
        <v>0</v>
      </c>
      <c r="T250" s="14" t="str">
        <f t="shared" si="26"/>
        <v/>
      </c>
      <c r="U250" s="11" t="str">
        <f>+IF(G250=0,"",'Ark1'!V258)</f>
        <v/>
      </c>
      <c r="V250" s="28"/>
      <c r="AK250"/>
      <c r="AL250"/>
      <c r="AN250"/>
      <c r="AO250"/>
      <c r="AQ250"/>
      <c r="AR250"/>
      <c r="AS250"/>
      <c r="AT250"/>
      <c r="AU250"/>
      <c r="AV250"/>
      <c r="AW250"/>
    </row>
    <row r="251" spans="1:49" ht="15.6">
      <c r="A251" s="28"/>
      <c r="B251" s="3">
        <f>+'Ark1'!D259</f>
        <v>1</v>
      </c>
      <c r="C251" s="3" t="str">
        <f>+C239</f>
        <v>Jan</v>
      </c>
      <c r="D251" s="3">
        <f>+'Ark1'!C259</f>
        <v>2005</v>
      </c>
      <c r="E251" s="3">
        <f>+'Ark1'!Q259</f>
        <v>914</v>
      </c>
      <c r="F251" s="3"/>
      <c r="G251" s="221">
        <f>+'Ark1'!R259</f>
        <v>3764</v>
      </c>
      <c r="H251" s="3"/>
      <c r="I251" s="3">
        <f>+'Ark1'!S259</f>
        <v>3702</v>
      </c>
      <c r="J251" s="52">
        <f>+'Ark1'!T259</f>
        <v>20.487419885969327</v>
      </c>
      <c r="K251" s="52">
        <f>+'Ark1'!U259</f>
        <v>21.037336860459664</v>
      </c>
      <c r="L251" s="95"/>
      <c r="M251" s="11">
        <f>+'Ark1'!W259</f>
        <v>56.734467855213389</v>
      </c>
      <c r="N251" s="3"/>
      <c r="O251" s="14">
        <f>+'Ark1'!Z259</f>
        <v>148.99394921663955</v>
      </c>
      <c r="P251" s="14"/>
      <c r="Q251" s="14">
        <f>+'Ark1'!AA259</f>
        <v>31.644336909972218</v>
      </c>
      <c r="R251" s="52">
        <f>+'Ark1'!AB259</f>
        <v>4.5961715065923237</v>
      </c>
      <c r="S251" s="14">
        <f>+'Ark1'!AC259</f>
        <v>-51.325452850526659</v>
      </c>
      <c r="T251" s="14">
        <f t="shared" si="26"/>
        <v>4.1181619256017505</v>
      </c>
      <c r="U251" s="11">
        <f>+IF(G251=0,"",'Ark1'!V259)</f>
        <v>15.293836344314556</v>
      </c>
      <c r="V251" s="28"/>
      <c r="AK251"/>
      <c r="AL251"/>
      <c r="AN251"/>
      <c r="AO251"/>
      <c r="AQ251"/>
      <c r="AR251"/>
      <c r="AS251"/>
      <c r="AT251"/>
      <c r="AU251"/>
      <c r="AV251"/>
      <c r="AW251"/>
    </row>
    <row r="252" spans="1:49" ht="15.6">
      <c r="A252" s="28"/>
      <c r="B252" s="3">
        <f>+'Ark1'!D260</f>
        <v>2</v>
      </c>
      <c r="C252" s="3" t="str">
        <f t="shared" ref="C252:C262" si="29">+C240</f>
        <v>Feb</v>
      </c>
      <c r="D252" s="3">
        <f>+'Ark1'!C260</f>
        <v>2005</v>
      </c>
      <c r="E252" s="3">
        <f>+'Ark1'!Q260</f>
        <v>759</v>
      </c>
      <c r="F252" s="3"/>
      <c r="G252" s="221">
        <f>+'Ark1'!R260</f>
        <v>2796</v>
      </c>
      <c r="H252" s="3"/>
      <c r="I252" s="3">
        <f>+'Ark1'!S260</f>
        <v>2740</v>
      </c>
      <c r="J252" s="52">
        <f>+'Ark1'!T260</f>
        <v>15.218604144838</v>
      </c>
      <c r="K252" s="52">
        <f>+'Ark1'!U260</f>
        <v>15.180608911384452</v>
      </c>
      <c r="L252" s="95"/>
      <c r="M252" s="11">
        <f>+'Ark1'!W260</f>
        <v>56.653284671532816</v>
      </c>
      <c r="N252" s="3"/>
      <c r="O252" s="14">
        <f>+'Ark1'!Z260</f>
        <v>145.26229927007279</v>
      </c>
      <c r="P252" s="14"/>
      <c r="Q252" s="14">
        <f>+'Ark1'!AA260</f>
        <v>32.176198164016775</v>
      </c>
      <c r="R252" s="52">
        <f>+'Ark1'!AB260</f>
        <v>4.5207801002241839</v>
      </c>
      <c r="S252" s="14">
        <f>+'Ark1'!AC260</f>
        <v>-52.063790715839886</v>
      </c>
      <c r="T252" s="14">
        <f t="shared" si="26"/>
        <v>3.6837944664031621</v>
      </c>
      <c r="U252" s="11">
        <f>+IF(G252=0,"",'Ark1'!V260)</f>
        <v>15.629828326180252</v>
      </c>
      <c r="V252" s="28"/>
      <c r="AK252"/>
      <c r="AL252"/>
      <c r="AN252"/>
      <c r="AO252"/>
      <c r="AQ252"/>
      <c r="AR252"/>
      <c r="AS252"/>
      <c r="AT252"/>
      <c r="AU252"/>
      <c r="AV252"/>
      <c r="AW252"/>
    </row>
    <row r="253" spans="1:49" ht="15.6">
      <c r="A253" s="28"/>
      <c r="B253" s="3">
        <f>+'Ark1'!D261</f>
        <v>3</v>
      </c>
      <c r="C253" s="3" t="str">
        <f t="shared" si="29"/>
        <v>Mar</v>
      </c>
      <c r="D253" s="3">
        <f>+'Ark1'!C261</f>
        <v>2005</v>
      </c>
      <c r="E253" s="3">
        <f>+'Ark1'!Q261</f>
        <v>765</v>
      </c>
      <c r="F253" s="3"/>
      <c r="G253" s="221">
        <f>+'Ark1'!R261</f>
        <v>3160.25</v>
      </c>
      <c r="H253" s="3"/>
      <c r="I253" s="3">
        <f>+'Ark1'!S261</f>
        <v>3115</v>
      </c>
      <c r="J253" s="52">
        <f>+'Ark1'!T261</f>
        <v>17.201213787097394</v>
      </c>
      <c r="K253" s="52">
        <f>+'Ark1'!U261</f>
        <v>17.027632253982997</v>
      </c>
      <c r="L253" s="95"/>
      <c r="M253" s="11">
        <f>+'Ark1'!W261</f>
        <v>56.946709470304995</v>
      </c>
      <c r="N253" s="3"/>
      <c r="O253" s="14">
        <f>+'Ark1'!Z261</f>
        <v>143.32121990369171</v>
      </c>
      <c r="P253" s="14"/>
      <c r="Q253" s="14">
        <f>+'Ark1'!AA261</f>
        <v>31.293518666816116</v>
      </c>
      <c r="R253" s="52">
        <f>+'Ark1'!AB261</f>
        <v>4.5266875402818361</v>
      </c>
      <c r="S253" s="14">
        <f>+'Ark1'!AC261</f>
        <v>-47.992669746940543</v>
      </c>
      <c r="T253" s="14">
        <f t="shared" si="26"/>
        <v>4.1310457516339874</v>
      </c>
      <c r="U253" s="11">
        <f>+IF(G253=0,"",'Ark1'!V261)</f>
        <v>15.703820900245235</v>
      </c>
      <c r="V253" s="28"/>
      <c r="AK253"/>
      <c r="AL253"/>
      <c r="AN253"/>
      <c r="AO253"/>
      <c r="AQ253"/>
      <c r="AR253"/>
      <c r="AS253"/>
      <c r="AT253"/>
      <c r="AU253"/>
      <c r="AV253"/>
      <c r="AW253"/>
    </row>
    <row r="254" spans="1:49" ht="15.6">
      <c r="A254" s="28"/>
      <c r="B254" s="3">
        <f>+'Ark1'!D262</f>
        <v>4</v>
      </c>
      <c r="C254" s="3" t="str">
        <f t="shared" si="29"/>
        <v>Apr</v>
      </c>
      <c r="D254" s="3">
        <f>+'Ark1'!C262</f>
        <v>2005</v>
      </c>
      <c r="E254" s="3">
        <f>+'Ark1'!Q262</f>
        <v>790</v>
      </c>
      <c r="F254" s="3"/>
      <c r="G254" s="221">
        <f>+'Ark1'!R262</f>
        <v>3173</v>
      </c>
      <c r="H254" s="3"/>
      <c r="I254" s="3">
        <f>+'Ark1'!S262</f>
        <v>3105</v>
      </c>
      <c r="J254" s="52">
        <f>+'Ark1'!T262</f>
        <v>17.270611928315802</v>
      </c>
      <c r="K254" s="52">
        <f>+'Ark1'!U262</f>
        <v>17.175971872797515</v>
      </c>
      <c r="L254" s="95"/>
      <c r="M254" s="11">
        <f>+'Ark1'!W262</f>
        <v>56.826731078904999</v>
      </c>
      <c r="N254" s="3"/>
      <c r="O254" s="14">
        <f>+'Ark1'!Z262</f>
        <v>145.03539452495963</v>
      </c>
      <c r="P254" s="14"/>
      <c r="Q254" s="14">
        <f>+'Ark1'!AA262</f>
        <v>31.916799044347819</v>
      </c>
      <c r="R254" s="52">
        <f>+'Ark1'!AB262</f>
        <v>4.5871339120103363</v>
      </c>
      <c r="S254" s="14">
        <f>+'Ark1'!AC262</f>
        <v>-47.209163202024918</v>
      </c>
      <c r="T254" s="14">
        <f t="shared" si="26"/>
        <v>4.0164556962025317</v>
      </c>
      <c r="U254" s="11">
        <f>+IF(G254=0,"",'Ark1'!V262)</f>
        <v>15.421682949889696</v>
      </c>
      <c r="V254" s="28"/>
      <c r="AK254"/>
      <c r="AL254"/>
      <c r="AN254"/>
      <c r="AO254"/>
      <c r="AQ254"/>
      <c r="AR254"/>
      <c r="AS254"/>
      <c r="AT254"/>
      <c r="AU254"/>
      <c r="AV254"/>
      <c r="AW254"/>
    </row>
    <row r="255" spans="1:49" ht="15.6">
      <c r="A255" s="28"/>
      <c r="B255" s="3">
        <f>+'Ark1'!D263</f>
        <v>5</v>
      </c>
      <c r="C255" s="3" t="str">
        <f t="shared" si="29"/>
        <v>Mai</v>
      </c>
      <c r="D255" s="3">
        <f>+'Ark1'!C263</f>
        <v>2005</v>
      </c>
      <c r="E255" s="3">
        <f>+'Ark1'!Q263</f>
        <v>839</v>
      </c>
      <c r="F255" s="3"/>
      <c r="G255" s="221">
        <f>+'Ark1'!R263</f>
        <v>3480</v>
      </c>
      <c r="H255" s="3"/>
      <c r="I255" s="3">
        <f>+'Ark1'!S263</f>
        <v>3401</v>
      </c>
      <c r="J255" s="52">
        <f>+'Ark1'!T263</f>
        <v>18.941610309025837</v>
      </c>
      <c r="K255" s="52">
        <f>+'Ark1'!U263</f>
        <v>18.688377680686607</v>
      </c>
      <c r="L255" s="95"/>
      <c r="M255" s="11">
        <f>+'Ark1'!W263</f>
        <v>57.00529256101148</v>
      </c>
      <c r="N255" s="3"/>
      <c r="O255" s="14">
        <f>+'Ark1'!Z263</f>
        <v>144.07189062040555</v>
      </c>
      <c r="P255" s="14"/>
      <c r="Q255" s="14">
        <f>+'Ark1'!AA263</f>
        <v>31.584061225188449</v>
      </c>
      <c r="R255" s="52">
        <f>+'Ark1'!AB263</f>
        <v>4.4554676767026669</v>
      </c>
      <c r="S255" s="14">
        <f>+'Ark1'!AC263</f>
        <v>-44.639563613520558</v>
      </c>
      <c r="T255" s="14">
        <f t="shared" si="26"/>
        <v>4.1477949940405248</v>
      </c>
      <c r="U255" s="11">
        <f>+IF(G255=0,"",'Ark1'!V263)</f>
        <v>15.20775862068966</v>
      </c>
      <c r="V255" s="28"/>
      <c r="AK255"/>
      <c r="AL255"/>
      <c r="AN255"/>
      <c r="AO255"/>
      <c r="AQ255"/>
      <c r="AR255"/>
      <c r="AS255"/>
      <c r="AT255"/>
      <c r="AU255"/>
      <c r="AV255"/>
      <c r="AW255"/>
    </row>
    <row r="256" spans="1:49" ht="15.6">
      <c r="A256" s="28"/>
      <c r="B256" s="3">
        <f>+'Ark1'!D264</f>
        <v>6</v>
      </c>
      <c r="C256" s="3" t="str">
        <f t="shared" si="29"/>
        <v>Jun</v>
      </c>
      <c r="D256" s="3">
        <f>+'Ark1'!C264</f>
        <v>2005</v>
      </c>
      <c r="E256" s="3">
        <f>+'Ark1'!Q264</f>
        <v>613</v>
      </c>
      <c r="F256" s="3"/>
      <c r="G256" s="221">
        <f>+'Ark1'!R264</f>
        <v>1999</v>
      </c>
      <c r="H256" s="3"/>
      <c r="I256" s="3">
        <f>+'Ark1'!S264</f>
        <v>1958</v>
      </c>
      <c r="J256" s="52">
        <f>+'Ark1'!T264</f>
        <v>10.880539944753636</v>
      </c>
      <c r="K256" s="52">
        <f>+'Ark1'!U264</f>
        <v>10.890072420688767</v>
      </c>
      <c r="L256" s="95"/>
      <c r="M256" s="11">
        <f>+'Ark1'!W264</f>
        <v>56.757916241062311</v>
      </c>
      <c r="N256" s="3"/>
      <c r="O256" s="14">
        <f>+'Ark1'!Z264</f>
        <v>145.82512768130746</v>
      </c>
      <c r="P256" s="14"/>
      <c r="Q256" s="14">
        <f>+'Ark1'!AA264</f>
        <v>31.497157513319255</v>
      </c>
      <c r="R256" s="52">
        <f>+'Ark1'!AB264</f>
        <v>4.6562780830236967</v>
      </c>
      <c r="S256" s="14">
        <f>+'Ark1'!AC264</f>
        <v>-49.790783506520555</v>
      </c>
      <c r="T256" s="14">
        <f t="shared" si="26"/>
        <v>3.2610114192495923</v>
      </c>
      <c r="U256" s="11">
        <f>+IF(G256=0,"",'Ark1'!V264)</f>
        <v>15.5927963981991</v>
      </c>
      <c r="V256" s="28"/>
      <c r="AK256"/>
      <c r="AL256"/>
      <c r="AN256"/>
      <c r="AO256"/>
      <c r="AQ256"/>
      <c r="AR256"/>
      <c r="AS256"/>
      <c r="AT256"/>
      <c r="AU256"/>
      <c r="AV256"/>
      <c r="AW256"/>
    </row>
    <row r="257" spans="1:50" ht="15.6">
      <c r="A257" s="28"/>
      <c r="B257" s="3">
        <f>+'Ark1'!D265</f>
        <v>7</v>
      </c>
      <c r="C257" s="3" t="str">
        <f t="shared" si="29"/>
        <v>Jul</v>
      </c>
      <c r="D257" s="3">
        <f>+'Ark1'!C265</f>
        <v>2005</v>
      </c>
      <c r="E257" s="3">
        <f>+'Ark1'!Q265</f>
        <v>0</v>
      </c>
      <c r="F257" s="3"/>
      <c r="G257" s="221">
        <f>+'Ark1'!R265</f>
        <v>0</v>
      </c>
      <c r="H257" s="3"/>
      <c r="I257" s="3">
        <f>+'Ark1'!S265</f>
        <v>0</v>
      </c>
      <c r="J257" s="52">
        <f>+'Ark1'!T265</f>
        <v>0</v>
      </c>
      <c r="K257" s="52">
        <f>+'Ark1'!U265</f>
        <v>0</v>
      </c>
      <c r="L257" s="95"/>
      <c r="M257" s="11">
        <f>+'Ark1'!W265</f>
        <v>0</v>
      </c>
      <c r="N257" s="3"/>
      <c r="O257" s="14">
        <f>+'Ark1'!Z265</f>
        <v>0</v>
      </c>
      <c r="P257" s="14"/>
      <c r="Q257" s="14">
        <f>+'Ark1'!AA265</f>
        <v>0</v>
      </c>
      <c r="R257" s="52">
        <f>+'Ark1'!AB265</f>
        <v>0</v>
      </c>
      <c r="S257" s="14">
        <f>+'Ark1'!AC265</f>
        <v>0</v>
      </c>
      <c r="T257" s="14" t="str">
        <f t="shared" si="26"/>
        <v/>
      </c>
      <c r="U257" s="11" t="str">
        <f>+IF(G257=0,"",'Ark1'!V265)</f>
        <v/>
      </c>
      <c r="V257" s="28"/>
      <c r="AK257"/>
      <c r="AL257"/>
      <c r="AN257"/>
      <c r="AO257"/>
      <c r="AQ257"/>
      <c r="AR257"/>
      <c r="AS257"/>
      <c r="AT257"/>
      <c r="AU257"/>
      <c r="AV257"/>
      <c r="AW257"/>
    </row>
    <row r="258" spans="1:50" ht="15.6">
      <c r="A258" s="28"/>
      <c r="B258" s="3">
        <f>+'Ark1'!D266</f>
        <v>8</v>
      </c>
      <c r="C258" s="3" t="str">
        <f t="shared" si="29"/>
        <v>Aug</v>
      </c>
      <c r="D258" s="3">
        <f>+'Ark1'!C266</f>
        <v>2005</v>
      </c>
      <c r="E258" s="3">
        <f>+'Ark1'!Q266</f>
        <v>0</v>
      </c>
      <c r="F258" s="3"/>
      <c r="G258" s="221">
        <f>+'Ark1'!R266</f>
        <v>0</v>
      </c>
      <c r="H258" s="3"/>
      <c r="I258" s="3">
        <f>+'Ark1'!S266</f>
        <v>0</v>
      </c>
      <c r="J258" s="52">
        <f>+'Ark1'!T266</f>
        <v>0</v>
      </c>
      <c r="K258" s="52">
        <f>+'Ark1'!U266</f>
        <v>0</v>
      </c>
      <c r="L258" s="95"/>
      <c r="M258" s="11">
        <f>+'Ark1'!W266</f>
        <v>0</v>
      </c>
      <c r="N258" s="3"/>
      <c r="O258" s="14">
        <f>+'Ark1'!Z266</f>
        <v>0</v>
      </c>
      <c r="P258" s="14"/>
      <c r="Q258" s="14">
        <f>+'Ark1'!AA266</f>
        <v>0</v>
      </c>
      <c r="R258" s="52">
        <f>+'Ark1'!AB266</f>
        <v>0</v>
      </c>
      <c r="S258" s="14">
        <f>+'Ark1'!AC266</f>
        <v>0</v>
      </c>
      <c r="T258" s="14" t="str">
        <f t="shared" si="26"/>
        <v/>
      </c>
      <c r="U258" s="11" t="str">
        <f>+IF(G258=0,"",'Ark1'!V266)</f>
        <v/>
      </c>
      <c r="V258" s="28"/>
      <c r="AK258"/>
      <c r="AL258"/>
      <c r="AN258"/>
      <c r="AO258"/>
      <c r="AQ258"/>
      <c r="AR258"/>
      <c r="AS258"/>
      <c r="AT258"/>
      <c r="AU258"/>
      <c r="AV258"/>
      <c r="AW258"/>
    </row>
    <row r="259" spans="1:50" ht="15.6">
      <c r="A259" s="28"/>
      <c r="B259" s="3">
        <f>+'Ark1'!D267</f>
        <v>9</v>
      </c>
      <c r="C259" s="3" t="str">
        <f t="shared" si="29"/>
        <v>Sep</v>
      </c>
      <c r="D259" s="3">
        <f>+'Ark1'!C267</f>
        <v>2005</v>
      </c>
      <c r="E259" s="3">
        <f>+'Ark1'!Q267</f>
        <v>0</v>
      </c>
      <c r="F259" s="3"/>
      <c r="G259" s="221">
        <f>+'Ark1'!R267</f>
        <v>0</v>
      </c>
      <c r="H259" s="3"/>
      <c r="I259" s="3">
        <f>+'Ark1'!S267</f>
        <v>0</v>
      </c>
      <c r="J259" s="52">
        <f>+'Ark1'!T267</f>
        <v>0</v>
      </c>
      <c r="K259" s="52">
        <f>+'Ark1'!U267</f>
        <v>0</v>
      </c>
      <c r="L259" s="95"/>
      <c r="M259" s="11">
        <f>+'Ark1'!W267</f>
        <v>0</v>
      </c>
      <c r="N259" s="3"/>
      <c r="O259" s="14">
        <f>+'Ark1'!Z267</f>
        <v>0</v>
      </c>
      <c r="P259" s="14"/>
      <c r="Q259" s="14">
        <f>+'Ark1'!AA267</f>
        <v>0</v>
      </c>
      <c r="R259" s="52">
        <f>+'Ark1'!AB267</f>
        <v>0</v>
      </c>
      <c r="S259" s="14">
        <f>+'Ark1'!AC267</f>
        <v>0</v>
      </c>
      <c r="T259" s="14" t="str">
        <f t="shared" si="26"/>
        <v/>
      </c>
      <c r="U259" s="11" t="str">
        <f>+IF(G259=0,"",'Ark1'!V267)</f>
        <v/>
      </c>
      <c r="V259" s="28"/>
      <c r="AK259"/>
      <c r="AL259"/>
      <c r="AN259"/>
      <c r="AO259"/>
      <c r="AQ259"/>
      <c r="AR259"/>
      <c r="AS259"/>
      <c r="AT259"/>
      <c r="AU259"/>
      <c r="AV259"/>
      <c r="AW259"/>
    </row>
    <row r="260" spans="1:50" ht="15.6">
      <c r="A260" s="28"/>
      <c r="B260" s="3">
        <f>+'Ark1'!D268</f>
        <v>10</v>
      </c>
      <c r="C260" s="3" t="str">
        <f t="shared" si="29"/>
        <v>Okt</v>
      </c>
      <c r="D260" s="3">
        <f>+'Ark1'!C268</f>
        <v>2005</v>
      </c>
      <c r="E260" s="3">
        <f>+'Ark1'!Q268</f>
        <v>0</v>
      </c>
      <c r="F260" s="3"/>
      <c r="G260" s="221">
        <f>+'Ark1'!R268</f>
        <v>0</v>
      </c>
      <c r="H260" s="3"/>
      <c r="I260" s="3">
        <f>+'Ark1'!S268</f>
        <v>0</v>
      </c>
      <c r="J260" s="52">
        <f>+'Ark1'!T268</f>
        <v>0</v>
      </c>
      <c r="K260" s="52">
        <f>+'Ark1'!U268</f>
        <v>0</v>
      </c>
      <c r="L260" s="95"/>
      <c r="M260" s="11">
        <f>+'Ark1'!W268</f>
        <v>0</v>
      </c>
      <c r="N260" s="3"/>
      <c r="O260" s="14">
        <f>+'Ark1'!Z268</f>
        <v>0</v>
      </c>
      <c r="P260" s="14"/>
      <c r="Q260" s="14">
        <f>+'Ark1'!AA268</f>
        <v>0</v>
      </c>
      <c r="R260" s="52">
        <f>+'Ark1'!AB268</f>
        <v>0</v>
      </c>
      <c r="S260" s="14">
        <f>+'Ark1'!AC268</f>
        <v>0</v>
      </c>
      <c r="T260" s="14" t="str">
        <f t="shared" si="26"/>
        <v/>
      </c>
      <c r="U260" s="11" t="str">
        <f>+IF(G260=0,"",'Ark1'!V268)</f>
        <v/>
      </c>
      <c r="V260" s="28"/>
      <c r="AK260"/>
      <c r="AL260"/>
      <c r="AN260"/>
      <c r="AO260"/>
      <c r="AQ260"/>
      <c r="AR260"/>
      <c r="AS260"/>
      <c r="AT260"/>
      <c r="AU260"/>
      <c r="AV260"/>
      <c r="AW260"/>
    </row>
    <row r="261" spans="1:50" ht="15.6">
      <c r="A261" s="28"/>
      <c r="B261" s="3">
        <f>+'Ark1'!D269</f>
        <v>11</v>
      </c>
      <c r="C261" s="3" t="str">
        <f t="shared" si="29"/>
        <v>Nov</v>
      </c>
      <c r="D261" s="3">
        <f>+'Ark1'!C269</f>
        <v>2005</v>
      </c>
      <c r="E261" s="3">
        <f>+'Ark1'!Q269</f>
        <v>0</v>
      </c>
      <c r="F261" s="3"/>
      <c r="G261" s="221">
        <f>+'Ark1'!R269</f>
        <v>0</v>
      </c>
      <c r="H261" s="3"/>
      <c r="I261" s="3">
        <f>+'Ark1'!S269</f>
        <v>0</v>
      </c>
      <c r="J261" s="52">
        <f>+'Ark1'!T269</f>
        <v>0</v>
      </c>
      <c r="K261" s="52">
        <f>+'Ark1'!U269</f>
        <v>0</v>
      </c>
      <c r="L261" s="95"/>
      <c r="M261" s="11">
        <f>+'Ark1'!W269</f>
        <v>0</v>
      </c>
      <c r="N261" s="3"/>
      <c r="O261" s="14">
        <f>+'Ark1'!Z269</f>
        <v>0</v>
      </c>
      <c r="P261" s="14"/>
      <c r="Q261" s="14">
        <f>+'Ark1'!AA269</f>
        <v>0</v>
      </c>
      <c r="R261" s="52">
        <f>+'Ark1'!AB269</f>
        <v>0</v>
      </c>
      <c r="S261" s="14">
        <f>+'Ark1'!AC269</f>
        <v>0</v>
      </c>
      <c r="T261" s="14" t="str">
        <f t="shared" si="26"/>
        <v/>
      </c>
      <c r="U261" s="11" t="str">
        <f>+IF(G261=0,"",'Ark1'!V269)</f>
        <v/>
      </c>
      <c r="V261" s="28"/>
      <c r="AK261"/>
      <c r="AL261"/>
      <c r="AN261"/>
      <c r="AO261"/>
      <c r="AQ261"/>
      <c r="AR261"/>
      <c r="AS261"/>
      <c r="AT261"/>
      <c r="AU261"/>
      <c r="AV261"/>
      <c r="AW261"/>
    </row>
    <row r="262" spans="1:50" ht="15.6">
      <c r="A262" s="28"/>
      <c r="B262" s="3">
        <f>+'Ark1'!D270</f>
        <v>12</v>
      </c>
      <c r="C262" s="3" t="str">
        <f t="shared" si="29"/>
        <v>Des</v>
      </c>
      <c r="D262" s="3">
        <f>+'Ark1'!C270</f>
        <v>2005</v>
      </c>
      <c r="E262" s="3">
        <f>+'Ark1'!Q270</f>
        <v>0</v>
      </c>
      <c r="F262" s="3"/>
      <c r="G262" s="221">
        <f>+'Ark1'!R270</f>
        <v>0</v>
      </c>
      <c r="H262" s="3"/>
      <c r="I262" s="3">
        <f>+'Ark1'!S270</f>
        <v>0</v>
      </c>
      <c r="J262" s="52">
        <f>+'Ark1'!T270</f>
        <v>0</v>
      </c>
      <c r="K262" s="52">
        <f>+'Ark1'!U270</f>
        <v>0</v>
      </c>
      <c r="L262" s="95"/>
      <c r="M262" s="11">
        <f>+'Ark1'!W270</f>
        <v>0</v>
      </c>
      <c r="N262" s="3"/>
      <c r="O262" s="14">
        <f>+'Ark1'!Z270</f>
        <v>0</v>
      </c>
      <c r="P262" s="14"/>
      <c r="Q262" s="14">
        <f>+'Ark1'!AA270</f>
        <v>0</v>
      </c>
      <c r="R262" s="52">
        <f>+'Ark1'!AB270</f>
        <v>0</v>
      </c>
      <c r="S262" s="14">
        <f>+'Ark1'!AC270</f>
        <v>0</v>
      </c>
      <c r="T262" s="14" t="str">
        <f t="shared" si="26"/>
        <v/>
      </c>
      <c r="U262" s="11" t="str">
        <f>+IF(G262=0,"",'Ark1'!V270)</f>
        <v/>
      </c>
      <c r="V262" s="28"/>
      <c r="AK262"/>
      <c r="AL262"/>
      <c r="AN262"/>
      <c r="AO262"/>
      <c r="AQ262"/>
      <c r="AR262"/>
      <c r="AS262"/>
      <c r="AT262"/>
      <c r="AU262"/>
      <c r="AV262"/>
      <c r="AW262"/>
    </row>
    <row r="263" spans="1:50" ht="15.6">
      <c r="A263" s="28"/>
      <c r="B263" s="28"/>
      <c r="C263" s="28"/>
      <c r="D263" s="28"/>
      <c r="E263" s="28"/>
      <c r="F263" s="28"/>
      <c r="G263" s="216"/>
      <c r="H263" s="28"/>
      <c r="I263" s="28"/>
      <c r="J263" s="102"/>
      <c r="K263" s="102"/>
      <c r="L263" s="95"/>
      <c r="M263" s="28"/>
      <c r="N263" s="28"/>
      <c r="O263" s="71"/>
      <c r="P263" s="71"/>
      <c r="Q263" s="71"/>
      <c r="R263" s="102"/>
      <c r="S263" s="71"/>
      <c r="T263" s="71"/>
      <c r="U263" s="28"/>
      <c r="V263" s="28"/>
      <c r="AK263"/>
      <c r="AL263"/>
      <c r="AN263"/>
      <c r="AO263"/>
      <c r="AQ263"/>
      <c r="AR263"/>
      <c r="AS263"/>
      <c r="AT263"/>
      <c r="AU263"/>
      <c r="AV263"/>
      <c r="AW263"/>
    </row>
    <row r="264" spans="1:50">
      <c r="J264" s="131"/>
      <c r="K264" s="131"/>
      <c r="L264" s="131"/>
      <c r="R264" s="131"/>
      <c r="S264" s="74"/>
      <c r="T264" s="74"/>
      <c r="U264" s="20"/>
      <c r="V264" s="20"/>
      <c r="W264" s="20"/>
      <c r="X264" s="20"/>
      <c r="Y264" s="20"/>
      <c r="Z264" s="20"/>
      <c r="AA264" s="20"/>
      <c r="AB264" s="20"/>
      <c r="AC264" s="20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</row>
    <row r="265" spans="1:50">
      <c r="J265" s="131"/>
      <c r="K265" s="131"/>
      <c r="L265" s="131"/>
      <c r="R265" s="131"/>
      <c r="S265" s="74"/>
      <c r="T265" s="74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62"/>
      <c r="AF265" s="62"/>
      <c r="AG265" s="62"/>
      <c r="AH265" s="62"/>
      <c r="AI265" s="62"/>
      <c r="AJ265" s="62"/>
      <c r="AK265" s="73"/>
      <c r="AL265" s="63"/>
      <c r="AM265" s="62"/>
      <c r="AN265" s="63"/>
      <c r="AO265" s="63"/>
      <c r="AP265" s="62"/>
      <c r="AQ265" s="63"/>
      <c r="AR265" s="63"/>
      <c r="AS265" s="63"/>
      <c r="AT265" s="63"/>
      <c r="AU265" s="63"/>
      <c r="AV265" s="63"/>
      <c r="AW265" s="63"/>
    </row>
    <row r="266" spans="1:50">
      <c r="J266" s="131"/>
      <c r="K266" s="131"/>
      <c r="L266" s="131"/>
      <c r="R266" s="131"/>
      <c r="S266" s="74"/>
      <c r="T266" s="74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62"/>
      <c r="AF266" s="62"/>
      <c r="AG266" s="62"/>
      <c r="AH266" s="62"/>
      <c r="AI266" s="62"/>
      <c r="AJ266" s="62"/>
      <c r="AK266" s="73"/>
      <c r="AL266" s="63"/>
      <c r="AM266" s="62"/>
      <c r="AN266" s="63"/>
      <c r="AO266" s="63"/>
      <c r="AP266" s="62"/>
      <c r="AQ266" s="63"/>
      <c r="AR266" s="63"/>
      <c r="AS266" s="63"/>
      <c r="AT266" s="63"/>
      <c r="AU266" s="63"/>
      <c r="AV266" s="63"/>
      <c r="AW266" s="63"/>
    </row>
    <row r="267" spans="1:50">
      <c r="J267" s="131"/>
      <c r="K267" s="131"/>
      <c r="L267" s="131"/>
      <c r="R267" s="131"/>
      <c r="S267" s="74"/>
      <c r="T267" s="74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62"/>
      <c r="AF267" s="62"/>
      <c r="AG267" s="62"/>
      <c r="AH267" s="62"/>
      <c r="AI267" s="62"/>
      <c r="AJ267" s="62"/>
      <c r="AK267" s="73"/>
      <c r="AL267" s="63"/>
      <c r="AM267" s="62"/>
      <c r="AN267" s="63"/>
      <c r="AO267" s="63"/>
      <c r="AP267" s="62"/>
      <c r="AQ267" s="63"/>
      <c r="AR267" s="63"/>
      <c r="AS267" s="63"/>
      <c r="AT267" s="63"/>
      <c r="AU267" s="63"/>
      <c r="AV267" s="63"/>
      <c r="AW267" s="63"/>
    </row>
    <row r="268" spans="1:50">
      <c r="J268" s="131"/>
      <c r="K268" s="131"/>
      <c r="L268" s="131"/>
      <c r="R268" s="131"/>
      <c r="S268" s="74"/>
      <c r="T268" s="74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62"/>
      <c r="AF268" s="62"/>
      <c r="AG268" s="62"/>
      <c r="AH268" s="62"/>
      <c r="AI268" s="62"/>
      <c r="AJ268" s="62"/>
      <c r="AK268" s="73"/>
      <c r="AL268" s="63"/>
      <c r="AM268" s="62"/>
      <c r="AN268" s="63"/>
      <c r="AO268" s="63"/>
      <c r="AP268" s="62"/>
      <c r="AQ268" s="63"/>
      <c r="AR268" s="63"/>
      <c r="AS268" s="63"/>
      <c r="AT268" s="63"/>
      <c r="AU268" s="63"/>
      <c r="AV268" s="63"/>
      <c r="AW268" s="63"/>
    </row>
    <row r="269" spans="1:50">
      <c r="J269" s="131"/>
      <c r="K269" s="131"/>
      <c r="L269" s="131"/>
      <c r="R269" s="131"/>
      <c r="S269" s="74"/>
      <c r="T269" s="74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62"/>
      <c r="AF269" s="62"/>
      <c r="AG269" s="62"/>
      <c r="AH269" s="62"/>
      <c r="AI269" s="62"/>
      <c r="AJ269" s="62"/>
      <c r="AK269" s="73"/>
      <c r="AL269" s="63"/>
      <c r="AM269" s="62"/>
      <c r="AN269" s="63"/>
      <c r="AO269" s="63"/>
      <c r="AP269" s="62"/>
      <c r="AQ269" s="63"/>
      <c r="AR269" s="63"/>
      <c r="AS269" s="63"/>
      <c r="AT269" s="63"/>
      <c r="AU269" s="63"/>
      <c r="AV269" s="63"/>
      <c r="AW269" s="63"/>
    </row>
    <row r="270" spans="1:50">
      <c r="J270" s="131"/>
      <c r="K270" s="131"/>
      <c r="L270" s="131"/>
      <c r="R270" s="131"/>
      <c r="S270" s="74"/>
      <c r="T270" s="74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62"/>
      <c r="AF270" s="62"/>
      <c r="AG270" s="62"/>
      <c r="AH270" s="62"/>
      <c r="AI270" s="62"/>
      <c r="AJ270" s="62"/>
      <c r="AK270" s="73"/>
      <c r="AL270" s="63"/>
      <c r="AM270" s="62"/>
      <c r="AN270" s="63"/>
      <c r="AO270" s="63"/>
      <c r="AP270" s="62"/>
      <c r="AQ270" s="63"/>
      <c r="AR270" s="63"/>
      <c r="AS270" s="63"/>
      <c r="AT270" s="63"/>
      <c r="AU270" s="63"/>
      <c r="AV270" s="63"/>
      <c r="AW270" s="63"/>
    </row>
    <row r="271" spans="1:50">
      <c r="J271" s="131"/>
      <c r="K271" s="131"/>
      <c r="L271" s="131"/>
      <c r="R271" s="131"/>
      <c r="S271" s="74"/>
      <c r="T271" s="74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62"/>
      <c r="AF271" s="62"/>
      <c r="AG271" s="62"/>
      <c r="AH271" s="62"/>
      <c r="AI271" s="62"/>
      <c r="AJ271" s="62"/>
      <c r="AK271" s="73"/>
      <c r="AL271" s="63"/>
      <c r="AM271" s="62"/>
      <c r="AN271" s="63"/>
      <c r="AO271" s="63"/>
      <c r="AP271" s="62"/>
      <c r="AQ271" s="63"/>
      <c r="AR271" s="63"/>
      <c r="AS271" s="63"/>
      <c r="AT271" s="63"/>
      <c r="AU271" s="63"/>
      <c r="AV271" s="63"/>
      <c r="AW271" s="63"/>
    </row>
    <row r="272" spans="1:50">
      <c r="J272" s="131"/>
      <c r="K272" s="131"/>
      <c r="L272" s="131"/>
      <c r="R272" s="131"/>
      <c r="S272" s="74"/>
      <c r="T272" s="74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62"/>
      <c r="AF272" s="62"/>
      <c r="AG272" s="62"/>
      <c r="AH272" s="62"/>
      <c r="AI272" s="62"/>
      <c r="AJ272" s="62"/>
      <c r="AK272" s="73"/>
      <c r="AL272" s="63"/>
      <c r="AM272" s="62"/>
      <c r="AN272" s="63"/>
      <c r="AO272" s="63"/>
      <c r="AP272" s="62"/>
      <c r="AQ272" s="63"/>
      <c r="AR272" s="63"/>
      <c r="AS272" s="63"/>
      <c r="AT272" s="63"/>
      <c r="AU272" s="63"/>
      <c r="AV272" s="63"/>
      <c r="AW272" s="63"/>
    </row>
    <row r="273" spans="10:49">
      <c r="J273" s="131"/>
      <c r="K273" s="131"/>
      <c r="L273" s="131"/>
      <c r="R273" s="131"/>
      <c r="S273" s="74"/>
      <c r="T273" s="74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62"/>
      <c r="AF273" s="62"/>
      <c r="AG273" s="62"/>
      <c r="AH273" s="62"/>
      <c r="AI273" s="62"/>
      <c r="AJ273" s="62"/>
      <c r="AK273" s="73"/>
      <c r="AL273" s="63"/>
      <c r="AM273" s="62"/>
      <c r="AN273" s="63"/>
      <c r="AO273" s="63"/>
      <c r="AP273" s="62"/>
      <c r="AQ273" s="63"/>
      <c r="AR273" s="63"/>
      <c r="AS273" s="63"/>
      <c r="AT273" s="63"/>
      <c r="AU273" s="63"/>
      <c r="AV273" s="63"/>
      <c r="AW273" s="63"/>
    </row>
    <row r="274" spans="10:49">
      <c r="J274" s="131"/>
      <c r="K274" s="131"/>
      <c r="L274" s="131"/>
      <c r="R274" s="131"/>
      <c r="S274" s="74"/>
      <c r="T274" s="74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62"/>
      <c r="AF274" s="62"/>
      <c r="AG274" s="62"/>
      <c r="AH274" s="62"/>
      <c r="AI274" s="62"/>
      <c r="AJ274" s="62"/>
      <c r="AK274" s="73"/>
      <c r="AL274" s="63"/>
      <c r="AM274" s="62"/>
      <c r="AN274" s="63"/>
      <c r="AO274" s="63"/>
      <c r="AP274" s="62"/>
      <c r="AQ274" s="63"/>
      <c r="AR274" s="63"/>
      <c r="AS274" s="63"/>
      <c r="AT274" s="63"/>
      <c r="AU274" s="63"/>
      <c r="AV274" s="63"/>
      <c r="AW274" s="63"/>
    </row>
    <row r="275" spans="10:49">
      <c r="J275" s="131"/>
      <c r="K275" s="131"/>
      <c r="L275" s="131"/>
      <c r="R275" s="131"/>
      <c r="S275" s="74"/>
      <c r="T275" s="74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62"/>
      <c r="AF275" s="62"/>
      <c r="AG275" s="62"/>
      <c r="AH275" s="62"/>
      <c r="AI275" s="62"/>
      <c r="AJ275" s="62"/>
      <c r="AK275" s="73"/>
      <c r="AL275" s="63"/>
      <c r="AM275" s="62"/>
      <c r="AN275" s="63"/>
      <c r="AO275" s="63"/>
      <c r="AP275" s="62"/>
      <c r="AQ275" s="63"/>
      <c r="AR275" s="63"/>
      <c r="AS275" s="63"/>
      <c r="AT275" s="63"/>
      <c r="AU275" s="63"/>
      <c r="AV275" s="63"/>
      <c r="AW275" s="63"/>
    </row>
    <row r="276" spans="10:49">
      <c r="J276" s="131"/>
      <c r="K276" s="131"/>
      <c r="L276" s="131"/>
      <c r="R276" s="131"/>
      <c r="S276" s="74"/>
      <c r="T276" s="74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62"/>
      <c r="AF276" s="62"/>
      <c r="AG276" s="62"/>
      <c r="AH276" s="62"/>
      <c r="AI276" s="62"/>
      <c r="AJ276" s="62"/>
      <c r="AK276" s="73"/>
      <c r="AL276" s="63"/>
      <c r="AM276" s="62"/>
      <c r="AN276" s="63"/>
      <c r="AO276" s="63"/>
      <c r="AP276" s="62"/>
      <c r="AQ276" s="63"/>
      <c r="AR276" s="63"/>
      <c r="AS276" s="63"/>
      <c r="AT276" s="63"/>
      <c r="AU276" s="63"/>
      <c r="AV276" s="63"/>
      <c r="AW276" s="63"/>
    </row>
    <row r="277" spans="10:49">
      <c r="J277" s="131"/>
      <c r="K277" s="131"/>
      <c r="L277" s="131"/>
      <c r="R277" s="131"/>
      <c r="S277" s="74"/>
      <c r="T277" s="74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62"/>
      <c r="AF277" s="62"/>
      <c r="AG277" s="62"/>
      <c r="AH277" s="62"/>
      <c r="AI277" s="62"/>
      <c r="AJ277" s="62"/>
      <c r="AK277" s="73"/>
      <c r="AL277" s="63"/>
      <c r="AM277" s="62"/>
      <c r="AN277" s="63"/>
      <c r="AO277" s="63"/>
      <c r="AP277" s="62"/>
      <c r="AQ277" s="63"/>
      <c r="AR277" s="63"/>
      <c r="AS277" s="63"/>
      <c r="AT277" s="63"/>
      <c r="AU277" s="63"/>
      <c r="AV277" s="63"/>
      <c r="AW277" s="63"/>
    </row>
    <row r="278" spans="10:49">
      <c r="J278" s="131"/>
      <c r="K278" s="131"/>
      <c r="L278" s="131"/>
      <c r="R278" s="131"/>
      <c r="S278" s="74"/>
      <c r="T278" s="74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62"/>
      <c r="AF278" s="62"/>
      <c r="AG278" s="62"/>
      <c r="AH278" s="62"/>
      <c r="AI278" s="62"/>
      <c r="AJ278" s="62"/>
      <c r="AK278" s="73"/>
      <c r="AL278" s="63"/>
      <c r="AM278" s="62"/>
      <c r="AN278" s="63"/>
      <c r="AO278" s="63"/>
      <c r="AP278" s="62"/>
      <c r="AQ278" s="63"/>
      <c r="AR278" s="63"/>
      <c r="AS278" s="63"/>
      <c r="AT278" s="63"/>
      <c r="AU278" s="63"/>
      <c r="AV278" s="63"/>
      <c r="AW278" s="63"/>
    </row>
    <row r="279" spans="10:49">
      <c r="J279" s="131"/>
      <c r="K279" s="131"/>
      <c r="L279" s="131"/>
      <c r="R279" s="131"/>
      <c r="S279" s="74"/>
      <c r="T279" s="74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62"/>
      <c r="AF279" s="62"/>
      <c r="AG279" s="62"/>
      <c r="AH279" s="62"/>
      <c r="AI279" s="62"/>
      <c r="AJ279" s="62"/>
      <c r="AK279" s="73"/>
      <c r="AL279" s="63"/>
      <c r="AM279" s="62"/>
      <c r="AN279" s="63"/>
      <c r="AO279" s="63"/>
      <c r="AP279" s="62"/>
      <c r="AQ279" s="63"/>
      <c r="AR279" s="63"/>
      <c r="AS279" s="63"/>
      <c r="AT279" s="63"/>
      <c r="AU279" s="63"/>
      <c r="AV279" s="63"/>
      <c r="AW279" s="63"/>
    </row>
    <row r="280" spans="10:49">
      <c r="J280" s="131"/>
      <c r="K280" s="131"/>
      <c r="L280" s="131"/>
      <c r="R280" s="131"/>
      <c r="S280" s="74"/>
      <c r="T280" s="74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62"/>
      <c r="AF280" s="62"/>
      <c r="AG280" s="62"/>
      <c r="AH280" s="62"/>
      <c r="AI280" s="62"/>
      <c r="AJ280" s="62"/>
      <c r="AK280" s="73"/>
      <c r="AL280" s="63"/>
      <c r="AM280" s="62"/>
      <c r="AN280" s="63"/>
      <c r="AO280" s="63"/>
      <c r="AP280" s="62"/>
      <c r="AQ280" s="63"/>
      <c r="AR280" s="63"/>
      <c r="AS280" s="63"/>
      <c r="AT280" s="63"/>
      <c r="AU280" s="63"/>
      <c r="AV280" s="63"/>
      <c r="AW280" s="63"/>
    </row>
    <row r="281" spans="10:49">
      <c r="J281" s="131"/>
      <c r="K281" s="131"/>
      <c r="L281" s="131"/>
      <c r="R281" s="131"/>
      <c r="S281" s="74"/>
      <c r="T281" s="74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62"/>
      <c r="AF281" s="62"/>
      <c r="AG281" s="62"/>
      <c r="AH281" s="62"/>
      <c r="AI281" s="62"/>
      <c r="AJ281" s="62"/>
      <c r="AK281" s="73"/>
      <c r="AL281" s="63"/>
      <c r="AM281" s="62"/>
      <c r="AN281" s="63"/>
      <c r="AO281" s="63"/>
      <c r="AP281" s="62"/>
      <c r="AQ281" s="63"/>
      <c r="AR281" s="63"/>
      <c r="AS281" s="63"/>
      <c r="AT281" s="63"/>
      <c r="AU281" s="63"/>
      <c r="AV281" s="63"/>
      <c r="AW281" s="63"/>
    </row>
    <row r="282" spans="10:49">
      <c r="J282" s="131"/>
      <c r="K282" s="131"/>
      <c r="L282" s="131"/>
      <c r="R282" s="131"/>
      <c r="S282" s="74"/>
      <c r="T282" s="74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62"/>
      <c r="AF282" s="62"/>
      <c r="AG282" s="62"/>
      <c r="AH282" s="62"/>
      <c r="AI282" s="62"/>
      <c r="AJ282" s="62"/>
      <c r="AK282" s="73"/>
      <c r="AL282" s="63"/>
      <c r="AM282" s="62"/>
      <c r="AN282" s="63"/>
      <c r="AO282" s="63"/>
      <c r="AP282" s="62"/>
      <c r="AQ282" s="63"/>
      <c r="AR282" s="63"/>
      <c r="AS282" s="63"/>
      <c r="AT282" s="63"/>
      <c r="AU282" s="63"/>
      <c r="AV282" s="63"/>
      <c r="AW282" s="63"/>
    </row>
    <row r="283" spans="10:49">
      <c r="J283" s="131"/>
      <c r="K283" s="131"/>
      <c r="L283" s="131"/>
      <c r="R283" s="131"/>
      <c r="S283" s="74"/>
      <c r="T283" s="74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62"/>
      <c r="AF283" s="62"/>
      <c r="AG283" s="62"/>
      <c r="AH283" s="62"/>
      <c r="AI283" s="62"/>
      <c r="AJ283" s="62"/>
      <c r="AK283" s="73"/>
      <c r="AL283" s="63"/>
      <c r="AM283" s="62"/>
      <c r="AN283" s="63"/>
      <c r="AO283" s="63"/>
      <c r="AP283" s="62"/>
      <c r="AQ283" s="63"/>
      <c r="AR283" s="63"/>
      <c r="AS283" s="63"/>
      <c r="AT283" s="63"/>
      <c r="AU283" s="63"/>
      <c r="AV283" s="63"/>
      <c r="AW283" s="63"/>
    </row>
    <row r="284" spans="10:49">
      <c r="J284" s="131"/>
      <c r="K284" s="131"/>
      <c r="L284" s="131"/>
      <c r="R284" s="131"/>
      <c r="S284" s="74"/>
      <c r="T284" s="74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62"/>
      <c r="AF284" s="62"/>
      <c r="AG284" s="62"/>
      <c r="AH284" s="62"/>
      <c r="AI284" s="62"/>
      <c r="AJ284" s="62"/>
      <c r="AK284" s="73"/>
      <c r="AL284" s="63"/>
      <c r="AM284" s="62"/>
      <c r="AN284" s="63"/>
      <c r="AO284" s="63"/>
      <c r="AP284" s="62"/>
      <c r="AQ284" s="63"/>
      <c r="AR284" s="63"/>
      <c r="AS284" s="63"/>
      <c r="AT284" s="63"/>
      <c r="AU284" s="63"/>
      <c r="AV284" s="63"/>
      <c r="AW284" s="63"/>
    </row>
    <row r="285" spans="10:49">
      <c r="J285" s="131"/>
      <c r="K285" s="131"/>
      <c r="L285" s="131"/>
      <c r="R285" s="131"/>
      <c r="S285" s="74"/>
      <c r="T285" s="74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62"/>
      <c r="AF285" s="62"/>
      <c r="AG285" s="62"/>
      <c r="AH285" s="62"/>
      <c r="AI285" s="62"/>
      <c r="AJ285" s="62"/>
      <c r="AK285" s="73"/>
      <c r="AL285" s="63"/>
      <c r="AM285" s="62"/>
      <c r="AN285" s="63"/>
      <c r="AO285" s="63"/>
      <c r="AP285" s="62"/>
      <c r="AQ285" s="63"/>
      <c r="AR285" s="63"/>
      <c r="AS285" s="63"/>
      <c r="AT285" s="63"/>
      <c r="AU285" s="63"/>
      <c r="AV285" s="63"/>
      <c r="AW285" s="63"/>
    </row>
    <row r="286" spans="10:49">
      <c r="J286" s="131"/>
      <c r="K286" s="131"/>
      <c r="L286" s="131"/>
      <c r="R286" s="131"/>
      <c r="S286" s="74"/>
      <c r="T286" s="74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62"/>
      <c r="AF286" s="62"/>
      <c r="AG286" s="62"/>
      <c r="AH286" s="62"/>
      <c r="AI286" s="62"/>
      <c r="AJ286" s="62"/>
      <c r="AK286" s="73"/>
      <c r="AL286" s="63"/>
      <c r="AM286" s="62"/>
      <c r="AN286" s="63"/>
      <c r="AO286" s="63"/>
      <c r="AP286" s="62"/>
      <c r="AQ286" s="63"/>
      <c r="AR286" s="63"/>
      <c r="AS286" s="63"/>
      <c r="AT286" s="63"/>
      <c r="AU286" s="63"/>
      <c r="AV286" s="63"/>
      <c r="AW286" s="63"/>
    </row>
    <row r="287" spans="10:49">
      <c r="J287" s="131"/>
      <c r="K287" s="131"/>
      <c r="L287" s="131"/>
      <c r="R287" s="131"/>
      <c r="S287" s="74"/>
      <c r="T287" s="74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62"/>
      <c r="AF287" s="62"/>
      <c r="AG287" s="62"/>
      <c r="AH287" s="62"/>
      <c r="AI287" s="62"/>
      <c r="AJ287" s="62"/>
      <c r="AK287" s="73"/>
      <c r="AL287" s="63"/>
      <c r="AM287" s="62"/>
      <c r="AN287" s="63"/>
      <c r="AO287" s="63"/>
      <c r="AP287" s="62"/>
      <c r="AQ287" s="63"/>
      <c r="AR287" s="63"/>
      <c r="AS287" s="63"/>
      <c r="AT287" s="63"/>
      <c r="AU287" s="63"/>
      <c r="AV287" s="63"/>
      <c r="AW287" s="63"/>
    </row>
    <row r="288" spans="10:49">
      <c r="J288" s="131"/>
      <c r="K288" s="131"/>
      <c r="L288" s="131"/>
      <c r="R288" s="131"/>
      <c r="S288" s="74"/>
      <c r="T288" s="74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62"/>
      <c r="AF288" s="62"/>
      <c r="AG288" s="62"/>
      <c r="AH288" s="62"/>
      <c r="AI288" s="62"/>
      <c r="AJ288" s="62"/>
      <c r="AK288" s="73"/>
      <c r="AL288" s="63"/>
      <c r="AM288" s="62"/>
      <c r="AN288" s="63"/>
      <c r="AO288" s="63"/>
      <c r="AP288" s="62"/>
      <c r="AQ288" s="63"/>
      <c r="AR288" s="63"/>
      <c r="AS288" s="63"/>
      <c r="AT288" s="63"/>
      <c r="AU288" s="63"/>
      <c r="AV288" s="63"/>
      <c r="AW288" s="63"/>
    </row>
    <row r="289" spans="10:49">
      <c r="J289" s="131"/>
      <c r="K289" s="131"/>
      <c r="L289" s="131"/>
      <c r="R289" s="131"/>
      <c r="S289" s="74"/>
      <c r="T289" s="74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62"/>
      <c r="AF289" s="62"/>
      <c r="AG289" s="62"/>
      <c r="AH289" s="62"/>
      <c r="AI289" s="62"/>
      <c r="AJ289" s="62"/>
      <c r="AK289" s="73"/>
      <c r="AL289" s="63"/>
      <c r="AM289" s="62"/>
      <c r="AN289" s="63"/>
      <c r="AO289" s="63"/>
      <c r="AP289" s="62"/>
      <c r="AQ289" s="63"/>
      <c r="AR289" s="63"/>
      <c r="AS289" s="63"/>
      <c r="AT289" s="63"/>
      <c r="AU289" s="63"/>
      <c r="AV289" s="63"/>
      <c r="AW289" s="63"/>
    </row>
    <row r="290" spans="10:49">
      <c r="J290" s="131"/>
      <c r="K290" s="131"/>
      <c r="L290" s="131"/>
      <c r="R290" s="131"/>
      <c r="S290" s="74"/>
      <c r="T290" s="74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62"/>
      <c r="AF290" s="62"/>
      <c r="AG290" s="62"/>
      <c r="AH290" s="62"/>
      <c r="AI290" s="62"/>
      <c r="AJ290" s="62"/>
      <c r="AK290" s="73"/>
      <c r="AL290" s="63"/>
      <c r="AM290" s="62"/>
      <c r="AN290" s="63"/>
      <c r="AO290" s="63"/>
      <c r="AP290" s="62"/>
      <c r="AQ290" s="63"/>
      <c r="AR290" s="63"/>
      <c r="AS290" s="63"/>
      <c r="AT290" s="63"/>
      <c r="AU290" s="63"/>
      <c r="AV290" s="63"/>
      <c r="AW290" s="63"/>
    </row>
    <row r="291" spans="10:49">
      <c r="J291" s="131"/>
      <c r="K291" s="131"/>
      <c r="L291" s="131"/>
      <c r="R291" s="131"/>
      <c r="S291" s="74"/>
      <c r="T291" s="74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62"/>
      <c r="AF291" s="62"/>
      <c r="AG291" s="62"/>
      <c r="AH291" s="62"/>
      <c r="AI291" s="62"/>
      <c r="AJ291" s="62"/>
      <c r="AK291" s="73"/>
      <c r="AL291" s="63"/>
      <c r="AM291" s="62"/>
      <c r="AN291" s="63"/>
      <c r="AO291" s="63"/>
      <c r="AP291" s="62"/>
      <c r="AQ291" s="63"/>
      <c r="AR291" s="63"/>
      <c r="AS291" s="63"/>
      <c r="AT291" s="63"/>
      <c r="AU291" s="63"/>
      <c r="AV291" s="63"/>
      <c r="AW291" s="63"/>
    </row>
    <row r="292" spans="10:49">
      <c r="J292" s="131"/>
      <c r="K292" s="131"/>
      <c r="L292" s="131"/>
      <c r="R292" s="131"/>
      <c r="S292" s="74"/>
      <c r="T292" s="74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62"/>
      <c r="AF292" s="62"/>
      <c r="AG292" s="62"/>
      <c r="AH292" s="62"/>
      <c r="AI292" s="62"/>
      <c r="AJ292" s="62"/>
      <c r="AK292" s="73"/>
      <c r="AL292" s="63"/>
      <c r="AM292" s="62"/>
      <c r="AN292" s="63"/>
      <c r="AO292" s="63"/>
      <c r="AP292" s="62"/>
      <c r="AQ292" s="63"/>
      <c r="AR292" s="63"/>
      <c r="AS292" s="63"/>
      <c r="AT292" s="63"/>
      <c r="AU292" s="63"/>
      <c r="AV292" s="63"/>
      <c r="AW292" s="63"/>
    </row>
    <row r="293" spans="10:49">
      <c r="AD293" s="20"/>
      <c r="AE293" s="20"/>
      <c r="AF293" s="20"/>
      <c r="AG293" s="20"/>
      <c r="AH293" s="20"/>
      <c r="AI293" s="20"/>
      <c r="AJ293" s="20"/>
      <c r="AK293" s="74"/>
      <c r="AM293" s="20"/>
      <c r="AP293" s="20"/>
    </row>
    <row r="294" spans="10:49">
      <c r="AD294" s="20"/>
      <c r="AE294" s="20"/>
      <c r="AF294" s="20"/>
      <c r="AG294" s="20"/>
      <c r="AH294" s="20"/>
      <c r="AI294" s="20"/>
      <c r="AJ294" s="20"/>
      <c r="AK294" s="74"/>
      <c r="AM294" s="20"/>
      <c r="AP294" s="20"/>
    </row>
    <row r="295" spans="10:49">
      <c r="AD295" s="20"/>
      <c r="AE295" s="20"/>
      <c r="AF295" s="20"/>
      <c r="AG295" s="20"/>
      <c r="AH295" s="20"/>
      <c r="AI295" s="20"/>
      <c r="AJ295" s="20"/>
      <c r="AK295" s="74"/>
      <c r="AM295" s="20"/>
      <c r="AP295" s="20"/>
    </row>
    <row r="296" spans="10:49">
      <c r="AD296" s="20"/>
      <c r="AE296" s="20"/>
      <c r="AF296" s="20"/>
      <c r="AG296" s="20"/>
      <c r="AH296" s="20"/>
      <c r="AI296" s="20"/>
      <c r="AJ296" s="20"/>
      <c r="AK296" s="74"/>
      <c r="AM296" s="20"/>
      <c r="AP296" s="20"/>
    </row>
    <row r="297" spans="10:49">
      <c r="J297" s="132"/>
      <c r="K297" s="132"/>
      <c r="L297" s="132"/>
      <c r="R297" s="132"/>
      <c r="S297" s="133"/>
      <c r="T297" s="133"/>
      <c r="U297" s="13"/>
      <c r="V297" s="13"/>
      <c r="W297" s="13"/>
      <c r="X297" s="13"/>
      <c r="Y297" s="13"/>
      <c r="Z297" s="13"/>
      <c r="AA297" s="13"/>
      <c r="AB297" s="13"/>
      <c r="AC297" s="13"/>
      <c r="AD297" s="20"/>
      <c r="AE297" s="20"/>
      <c r="AF297" s="20"/>
      <c r="AG297" s="20"/>
      <c r="AH297" s="20"/>
      <c r="AI297" s="20"/>
      <c r="AJ297" s="20"/>
      <c r="AK297" s="74"/>
      <c r="AM297" s="20"/>
      <c r="AP297" s="20"/>
    </row>
    <row r="298" spans="10:49">
      <c r="J298" s="132"/>
      <c r="K298" s="132"/>
      <c r="L298" s="132"/>
      <c r="R298" s="132"/>
      <c r="S298" s="133"/>
      <c r="T298" s="133"/>
      <c r="U298" s="13"/>
      <c r="V298" s="13"/>
      <c r="W298" s="13"/>
      <c r="X298" s="13"/>
      <c r="Y298" s="13"/>
      <c r="Z298" s="13"/>
      <c r="AA298" s="13"/>
      <c r="AB298" s="13"/>
      <c r="AC298" s="13"/>
      <c r="AD298" s="20"/>
      <c r="AE298" s="20"/>
      <c r="AF298" s="20"/>
      <c r="AG298" s="20"/>
      <c r="AH298" s="20"/>
      <c r="AI298" s="20"/>
      <c r="AJ298" s="20"/>
      <c r="AK298" s="74"/>
      <c r="AM298" s="20"/>
      <c r="AP298" s="20"/>
    </row>
    <row r="299" spans="10:49">
      <c r="J299" s="132"/>
      <c r="K299" s="132"/>
      <c r="L299" s="132"/>
      <c r="R299" s="132"/>
      <c r="S299" s="133"/>
      <c r="T299" s="133"/>
      <c r="U299" s="13"/>
      <c r="V299" s="13"/>
      <c r="W299" s="13"/>
      <c r="X299" s="13"/>
      <c r="Y299" s="13"/>
      <c r="Z299" s="13"/>
      <c r="AA299" s="13"/>
      <c r="AB299" s="13"/>
      <c r="AC299" s="13"/>
      <c r="AD299" s="20"/>
      <c r="AE299" s="20"/>
      <c r="AF299" s="20"/>
      <c r="AG299" s="20"/>
      <c r="AH299" s="20"/>
      <c r="AI299" s="20"/>
      <c r="AJ299" s="20"/>
      <c r="AK299" s="74"/>
      <c r="AM299" s="20"/>
      <c r="AP299" s="20"/>
    </row>
    <row r="300" spans="10:49">
      <c r="J300" s="132"/>
      <c r="K300" s="132"/>
      <c r="L300" s="132"/>
      <c r="R300" s="132"/>
      <c r="S300" s="133"/>
      <c r="T300" s="133"/>
      <c r="U300" s="13"/>
      <c r="V300" s="13"/>
      <c r="W300" s="13"/>
      <c r="X300" s="13"/>
      <c r="Y300" s="13"/>
      <c r="Z300" s="13"/>
      <c r="AA300" s="13"/>
      <c r="AB300" s="13"/>
      <c r="AC300" s="13"/>
      <c r="AD300" s="20"/>
      <c r="AE300" s="20"/>
      <c r="AF300" s="20"/>
      <c r="AG300" s="20"/>
      <c r="AH300" s="20"/>
      <c r="AI300" s="20"/>
      <c r="AJ300" s="20"/>
      <c r="AK300" s="74"/>
      <c r="AM300" s="20"/>
      <c r="AP300" s="20"/>
    </row>
    <row r="301" spans="10:49">
      <c r="J301" s="132"/>
      <c r="K301" s="132"/>
      <c r="L301" s="132"/>
      <c r="R301" s="132"/>
      <c r="S301" s="133"/>
      <c r="T301" s="133"/>
      <c r="U301" s="13"/>
      <c r="V301" s="13"/>
      <c r="W301" s="13"/>
      <c r="X301" s="13"/>
      <c r="Y301" s="13"/>
      <c r="Z301" s="13"/>
      <c r="AA301" s="13"/>
      <c r="AB301" s="13"/>
      <c r="AC301" s="13"/>
      <c r="AD301" s="20"/>
      <c r="AE301" s="20"/>
      <c r="AF301" s="20"/>
      <c r="AG301" s="20"/>
      <c r="AH301" s="20"/>
      <c r="AI301" s="20"/>
      <c r="AJ301" s="20"/>
      <c r="AK301" s="74"/>
      <c r="AM301" s="20"/>
      <c r="AP301" s="20"/>
    </row>
    <row r="302" spans="10:49">
      <c r="J302" s="132"/>
      <c r="K302" s="132"/>
      <c r="L302" s="132"/>
      <c r="R302" s="132"/>
      <c r="S302" s="133"/>
      <c r="T302" s="133"/>
      <c r="U302" s="13"/>
      <c r="V302" s="13"/>
      <c r="W302" s="13"/>
      <c r="X302" s="13"/>
      <c r="Y302" s="13"/>
      <c r="Z302" s="13"/>
      <c r="AA302" s="13"/>
      <c r="AB302" s="13"/>
      <c r="AC302" s="13"/>
      <c r="AD302" s="20"/>
      <c r="AE302" s="20"/>
      <c r="AF302" s="20"/>
      <c r="AG302" s="20"/>
      <c r="AH302" s="20"/>
      <c r="AI302" s="20"/>
      <c r="AJ302" s="20"/>
      <c r="AK302" s="74"/>
      <c r="AM302" s="20"/>
      <c r="AP302" s="20"/>
    </row>
    <row r="303" spans="10:49">
      <c r="J303" s="132"/>
      <c r="K303" s="132"/>
      <c r="L303" s="132"/>
      <c r="R303" s="132"/>
      <c r="S303" s="133"/>
      <c r="T303" s="133"/>
      <c r="U303" s="13"/>
      <c r="V303" s="13"/>
      <c r="W303" s="13"/>
      <c r="X303" s="13"/>
      <c r="Y303" s="13"/>
      <c r="Z303" s="13"/>
      <c r="AA303" s="13"/>
      <c r="AB303" s="13"/>
      <c r="AC303" s="13"/>
      <c r="AD303" s="20"/>
      <c r="AE303" s="20"/>
      <c r="AF303" s="20"/>
      <c r="AG303" s="20"/>
      <c r="AH303" s="20"/>
      <c r="AI303" s="20"/>
      <c r="AJ303" s="20"/>
      <c r="AK303" s="74"/>
      <c r="AM303" s="20"/>
      <c r="AP303" s="20"/>
    </row>
    <row r="304" spans="10:49">
      <c r="J304" s="132"/>
      <c r="K304" s="132"/>
      <c r="L304" s="132"/>
      <c r="R304" s="132"/>
      <c r="S304" s="133"/>
      <c r="T304" s="133"/>
      <c r="U304" s="13"/>
      <c r="V304" s="13"/>
      <c r="W304" s="13"/>
      <c r="X304" s="13"/>
      <c r="Y304" s="13"/>
      <c r="Z304" s="13"/>
      <c r="AA304" s="13"/>
      <c r="AB304" s="13"/>
      <c r="AC304" s="13"/>
      <c r="AD304" s="20"/>
      <c r="AE304" s="20"/>
      <c r="AF304" s="20"/>
      <c r="AG304" s="20"/>
      <c r="AH304" s="20"/>
      <c r="AI304" s="20"/>
      <c r="AJ304" s="20"/>
      <c r="AK304" s="74"/>
      <c r="AM304" s="20"/>
      <c r="AP304" s="20"/>
    </row>
    <row r="309" spans="10:32">
      <c r="AD309" s="13"/>
      <c r="AE309" s="13"/>
      <c r="AF309" s="13"/>
    </row>
    <row r="310" spans="10:32">
      <c r="AD310" s="13"/>
      <c r="AE310" s="13"/>
      <c r="AF310" s="13"/>
    </row>
    <row r="311" spans="10:32">
      <c r="AD311" s="13"/>
      <c r="AE311" s="13"/>
      <c r="AF311" s="13"/>
    </row>
    <row r="312" spans="10:32">
      <c r="AD312" s="13"/>
      <c r="AE312" s="13"/>
      <c r="AF312" s="13"/>
    </row>
    <row r="313" spans="10:32">
      <c r="AD313" s="13"/>
      <c r="AE313" s="13"/>
      <c r="AF313" s="13"/>
    </row>
    <row r="314" spans="10:32">
      <c r="AD314" s="13"/>
      <c r="AE314" s="13"/>
      <c r="AF314" s="13"/>
    </row>
    <row r="315" spans="10:32">
      <c r="J315" s="132"/>
      <c r="K315" s="132"/>
      <c r="L315" s="132"/>
      <c r="R315" s="132"/>
      <c r="S315" s="133"/>
      <c r="T315" s="13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</row>
    <row r="316" spans="10:32">
      <c r="J316" s="132"/>
      <c r="K316" s="132"/>
      <c r="L316" s="132"/>
      <c r="R316" s="132"/>
      <c r="S316" s="133"/>
      <c r="T316" s="13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</row>
    <row r="317" spans="10:32">
      <c r="J317" s="132"/>
      <c r="K317" s="132"/>
      <c r="L317" s="132"/>
      <c r="R317" s="132"/>
      <c r="S317" s="133"/>
      <c r="T317" s="133"/>
      <c r="U317" s="13"/>
      <c r="V317" s="13"/>
      <c r="W317" s="13"/>
      <c r="X317" s="13"/>
      <c r="Y317" s="13"/>
      <c r="Z317" s="13"/>
      <c r="AA317" s="13"/>
      <c r="AB317" s="13"/>
      <c r="AC317" s="13"/>
    </row>
    <row r="318" spans="10:32">
      <c r="J318" s="132"/>
      <c r="K318" s="132"/>
      <c r="L318" s="132"/>
      <c r="R318" s="132"/>
      <c r="S318" s="133"/>
      <c r="T318" s="133"/>
      <c r="U318" s="13"/>
      <c r="V318" s="13"/>
      <c r="W318" s="13"/>
      <c r="X318" s="13"/>
      <c r="Y318" s="13"/>
      <c r="Z318" s="13"/>
      <c r="AA318" s="13"/>
      <c r="AB318" s="13"/>
      <c r="AC318" s="13"/>
    </row>
    <row r="319" spans="10:32">
      <c r="J319" s="132"/>
      <c r="K319" s="132"/>
      <c r="L319" s="132"/>
      <c r="R319" s="132"/>
      <c r="S319" s="133"/>
      <c r="T319" s="133"/>
      <c r="U319" s="13"/>
      <c r="V319" s="13"/>
      <c r="W319" s="13"/>
      <c r="X319" s="13"/>
      <c r="Y319" s="13"/>
      <c r="Z319" s="13"/>
      <c r="AA319" s="13"/>
      <c r="AB319" s="13"/>
      <c r="AC319" s="13"/>
    </row>
    <row r="320" spans="10:32">
      <c r="J320" s="132"/>
      <c r="K320" s="132"/>
      <c r="L320" s="132"/>
      <c r="R320" s="132"/>
      <c r="S320" s="133"/>
      <c r="T320" s="133"/>
      <c r="U320" s="13"/>
      <c r="V320" s="13"/>
      <c r="W320" s="13"/>
      <c r="X320" s="13"/>
      <c r="Y320" s="13"/>
      <c r="Z320" s="13"/>
      <c r="AA320" s="13"/>
      <c r="AB320" s="13"/>
      <c r="AC320" s="13"/>
    </row>
    <row r="321" spans="10:32">
      <c r="J321" s="132"/>
      <c r="K321" s="132"/>
      <c r="L321" s="132"/>
      <c r="R321" s="132"/>
      <c r="S321" s="133"/>
      <c r="T321" s="133"/>
      <c r="U321" s="13"/>
      <c r="V321" s="13"/>
      <c r="W321" s="13"/>
      <c r="X321" s="13"/>
      <c r="Y321" s="13"/>
      <c r="Z321" s="13"/>
      <c r="AA321" s="13"/>
      <c r="AB321" s="13"/>
      <c r="AC321" s="13"/>
    </row>
    <row r="322" spans="10:32">
      <c r="J322" s="132"/>
      <c r="K322" s="132"/>
      <c r="L322" s="132"/>
      <c r="R322" s="132"/>
      <c r="S322" s="133"/>
      <c r="T322" s="133"/>
      <c r="U322" s="13"/>
      <c r="V322" s="13"/>
      <c r="W322" s="13"/>
      <c r="X322" s="13"/>
      <c r="Y322" s="13"/>
      <c r="Z322" s="13"/>
      <c r="AA322" s="13"/>
      <c r="AB322" s="13"/>
      <c r="AC322" s="13"/>
    </row>
    <row r="327" spans="10:32">
      <c r="AD327" s="13"/>
      <c r="AE327" s="13"/>
      <c r="AF327" s="13"/>
    </row>
    <row r="328" spans="10:32">
      <c r="AD328" s="13"/>
      <c r="AE328" s="13"/>
      <c r="AF328" s="13"/>
    </row>
    <row r="329" spans="10:32">
      <c r="AD329" s="13"/>
      <c r="AE329" s="13"/>
      <c r="AF329" s="13"/>
    </row>
    <row r="330" spans="10:32">
      <c r="AD330" s="13"/>
      <c r="AE330" s="13"/>
      <c r="AF330" s="13"/>
    </row>
    <row r="331" spans="10:32">
      <c r="AD331" s="13"/>
      <c r="AE331" s="13"/>
      <c r="AF331" s="13"/>
    </row>
    <row r="332" spans="10:32">
      <c r="AD332" s="13"/>
      <c r="AE332" s="13"/>
      <c r="AF332" s="13"/>
    </row>
    <row r="333" spans="10:32">
      <c r="J333" s="132"/>
      <c r="K333" s="132"/>
      <c r="L333" s="132"/>
      <c r="R333" s="132"/>
      <c r="S333" s="133"/>
      <c r="T333" s="13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</row>
    <row r="334" spans="10:32">
      <c r="J334" s="132"/>
      <c r="K334" s="132"/>
      <c r="L334" s="132"/>
      <c r="R334" s="132"/>
      <c r="S334" s="133"/>
      <c r="T334" s="13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</row>
    <row r="335" spans="10:32">
      <c r="J335" s="132"/>
      <c r="K335" s="132"/>
      <c r="L335" s="132"/>
      <c r="R335" s="132"/>
      <c r="S335" s="133"/>
      <c r="T335" s="133"/>
      <c r="U335" s="13"/>
      <c r="V335" s="13"/>
      <c r="W335" s="13"/>
      <c r="X335" s="13"/>
      <c r="Y335" s="13"/>
      <c r="Z335" s="13"/>
      <c r="AA335" s="13"/>
      <c r="AB335" s="13"/>
      <c r="AC335" s="13"/>
    </row>
    <row r="336" spans="10:32">
      <c r="J336" s="132"/>
      <c r="K336" s="132"/>
      <c r="L336" s="132"/>
      <c r="R336" s="132"/>
      <c r="S336" s="133"/>
      <c r="T336" s="133"/>
      <c r="U336" s="13"/>
      <c r="V336" s="13"/>
      <c r="W336" s="13"/>
      <c r="X336" s="13"/>
      <c r="Y336" s="13"/>
      <c r="Z336" s="13"/>
      <c r="AA336" s="13"/>
      <c r="AB336" s="13"/>
      <c r="AC336" s="13"/>
    </row>
    <row r="337" spans="10:32">
      <c r="J337" s="132"/>
      <c r="K337" s="132"/>
      <c r="L337" s="132"/>
      <c r="R337" s="132"/>
      <c r="S337" s="133"/>
      <c r="T337" s="133"/>
      <c r="U337" s="13"/>
      <c r="V337" s="13"/>
      <c r="W337" s="13"/>
      <c r="X337" s="13"/>
      <c r="Y337" s="13"/>
      <c r="Z337" s="13"/>
      <c r="AA337" s="13"/>
      <c r="AB337" s="13"/>
      <c r="AC337" s="13"/>
    </row>
    <row r="338" spans="10:32">
      <c r="J338" s="132"/>
      <c r="K338" s="132"/>
      <c r="L338" s="132"/>
      <c r="R338" s="132"/>
      <c r="S338" s="133"/>
      <c r="T338" s="133"/>
      <c r="U338" s="13"/>
      <c r="V338" s="13"/>
      <c r="W338" s="13"/>
      <c r="X338" s="13"/>
      <c r="Y338" s="13"/>
      <c r="Z338" s="13"/>
      <c r="AA338" s="13"/>
      <c r="AB338" s="13"/>
      <c r="AC338" s="13"/>
    </row>
    <row r="339" spans="10:32">
      <c r="J339" s="132"/>
      <c r="K339" s="132"/>
      <c r="L339" s="132"/>
      <c r="R339" s="132"/>
      <c r="S339" s="133"/>
      <c r="T339" s="133"/>
      <c r="U339" s="13"/>
      <c r="V339" s="13"/>
      <c r="W339" s="13"/>
      <c r="X339" s="13"/>
      <c r="Y339" s="13"/>
      <c r="Z339" s="13"/>
      <c r="AA339" s="13"/>
      <c r="AB339" s="13"/>
      <c r="AC339" s="13"/>
    </row>
    <row r="340" spans="10:32">
      <c r="J340" s="132"/>
      <c r="K340" s="132"/>
      <c r="L340" s="132"/>
      <c r="R340" s="132"/>
      <c r="S340" s="133"/>
      <c r="T340" s="133"/>
      <c r="U340" s="13"/>
      <c r="V340" s="13"/>
      <c r="W340" s="13"/>
      <c r="X340" s="13"/>
      <c r="Y340" s="13"/>
      <c r="Z340" s="13"/>
      <c r="AA340" s="13"/>
      <c r="AB340" s="13"/>
      <c r="AC340" s="13"/>
    </row>
    <row r="345" spans="10:32">
      <c r="AD345" s="13"/>
      <c r="AE345" s="13"/>
      <c r="AF345" s="13"/>
    </row>
    <row r="346" spans="10:32">
      <c r="AD346" s="13"/>
      <c r="AE346" s="13"/>
      <c r="AF346" s="13"/>
    </row>
    <row r="347" spans="10:32">
      <c r="AD347" s="13"/>
      <c r="AE347" s="13"/>
      <c r="AF347" s="13"/>
    </row>
    <row r="348" spans="10:32">
      <c r="AD348" s="13"/>
      <c r="AE348" s="13"/>
      <c r="AF348" s="13"/>
    </row>
    <row r="349" spans="10:32">
      <c r="AD349" s="13"/>
      <c r="AE349" s="13"/>
      <c r="AF349" s="13"/>
    </row>
    <row r="350" spans="10:32">
      <c r="AD350" s="13"/>
      <c r="AE350" s="13"/>
      <c r="AF350" s="13"/>
    </row>
    <row r="351" spans="10:32">
      <c r="J351" s="132"/>
      <c r="K351" s="132"/>
      <c r="L351" s="132"/>
      <c r="R351" s="132"/>
      <c r="S351" s="133"/>
      <c r="T351" s="13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</row>
    <row r="352" spans="10:32">
      <c r="J352" s="132"/>
      <c r="K352" s="132"/>
      <c r="L352" s="132"/>
      <c r="R352" s="132"/>
      <c r="S352" s="133"/>
      <c r="T352" s="13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</row>
    <row r="353" spans="10:32">
      <c r="J353" s="132"/>
      <c r="K353" s="132"/>
      <c r="L353" s="132"/>
      <c r="R353" s="132"/>
      <c r="S353" s="133"/>
      <c r="T353" s="133"/>
      <c r="U353" s="13"/>
      <c r="V353" s="13"/>
      <c r="W353" s="13"/>
      <c r="X353" s="13"/>
      <c r="Y353" s="13"/>
      <c r="Z353" s="13"/>
      <c r="AA353" s="13"/>
      <c r="AB353" s="13"/>
      <c r="AC353" s="13"/>
    </row>
    <row r="354" spans="10:32">
      <c r="J354" s="132"/>
      <c r="K354" s="132"/>
      <c r="L354" s="132"/>
      <c r="R354" s="132"/>
      <c r="S354" s="133"/>
      <c r="T354" s="133"/>
      <c r="U354" s="13"/>
      <c r="V354" s="13"/>
      <c r="W354" s="13"/>
      <c r="X354" s="13"/>
      <c r="Y354" s="13"/>
      <c r="Z354" s="13"/>
      <c r="AA354" s="13"/>
      <c r="AB354" s="13"/>
      <c r="AC354" s="13"/>
    </row>
    <row r="355" spans="10:32">
      <c r="J355" s="132"/>
      <c r="K355" s="132"/>
      <c r="L355" s="132"/>
      <c r="R355" s="132"/>
      <c r="S355" s="133"/>
      <c r="T355" s="133"/>
      <c r="U355" s="13"/>
      <c r="V355" s="13"/>
      <c r="W355" s="13"/>
      <c r="X355" s="13"/>
      <c r="Y355" s="13"/>
      <c r="Z355" s="13"/>
      <c r="AA355" s="13"/>
      <c r="AB355" s="13"/>
      <c r="AC355" s="13"/>
    </row>
    <row r="356" spans="10:32">
      <c r="J356" s="132"/>
      <c r="K356" s="132"/>
      <c r="L356" s="132"/>
      <c r="R356" s="132"/>
      <c r="S356" s="133"/>
      <c r="T356" s="133"/>
      <c r="U356" s="13"/>
      <c r="V356" s="13"/>
      <c r="W356" s="13"/>
      <c r="X356" s="13"/>
      <c r="Y356" s="13"/>
      <c r="Z356" s="13"/>
      <c r="AA356" s="13"/>
      <c r="AB356" s="13"/>
      <c r="AC356" s="13"/>
    </row>
    <row r="357" spans="10:32">
      <c r="J357" s="132"/>
      <c r="K357" s="132"/>
      <c r="L357" s="132"/>
      <c r="R357" s="132"/>
      <c r="S357" s="133"/>
      <c r="T357" s="133"/>
      <c r="U357" s="13"/>
      <c r="V357" s="13"/>
      <c r="W357" s="13"/>
      <c r="X357" s="13"/>
      <c r="Y357" s="13"/>
      <c r="Z357" s="13"/>
      <c r="AA357" s="13"/>
      <c r="AB357" s="13"/>
      <c r="AC357" s="13"/>
    </row>
    <row r="358" spans="10:32">
      <c r="J358" s="132"/>
      <c r="K358" s="132"/>
      <c r="L358" s="132"/>
      <c r="R358" s="132"/>
      <c r="S358" s="133"/>
      <c r="T358" s="133"/>
      <c r="U358" s="13"/>
      <c r="V358" s="13"/>
      <c r="W358" s="13"/>
      <c r="X358" s="13"/>
      <c r="Y358" s="13"/>
      <c r="Z358" s="13"/>
      <c r="AA358" s="13"/>
      <c r="AB358" s="13"/>
      <c r="AC358" s="13"/>
    </row>
    <row r="363" spans="10:32">
      <c r="AD363" s="13"/>
      <c r="AE363" s="13"/>
      <c r="AF363" s="13"/>
    </row>
    <row r="364" spans="10:32">
      <c r="AD364" s="13"/>
      <c r="AE364" s="13"/>
      <c r="AF364" s="13"/>
    </row>
    <row r="365" spans="10:32">
      <c r="AD365" s="13"/>
      <c r="AE365" s="13"/>
      <c r="AF365" s="13"/>
    </row>
    <row r="366" spans="10:32">
      <c r="AD366" s="13"/>
      <c r="AE366" s="13"/>
      <c r="AF366" s="13"/>
    </row>
    <row r="367" spans="10:32">
      <c r="AD367" s="13"/>
      <c r="AE367" s="13"/>
      <c r="AF367" s="13"/>
    </row>
    <row r="368" spans="10:32">
      <c r="AD368" s="13"/>
      <c r="AE368" s="13"/>
      <c r="AF368" s="13"/>
    </row>
    <row r="369" spans="30:32">
      <c r="AD369" s="13"/>
      <c r="AE369" s="13"/>
      <c r="AF369" s="13"/>
    </row>
    <row r="370" spans="30:32">
      <c r="AD370" s="13"/>
      <c r="AE370" s="13"/>
      <c r="AF370" s="13"/>
    </row>
  </sheetData>
  <mergeCells count="1">
    <mergeCell ref="P5:Q5"/>
  </mergeCells>
  <phoneticPr fontId="11" type="noConversion"/>
  <conditionalFormatting sqref="H10:H21">
    <cfRule type="cellIs" dxfId="138" priority="7" operator="lessThan">
      <formula>0</formula>
    </cfRule>
    <cfRule type="cellIs" dxfId="137" priority="8" operator="greaterThan">
      <formula>0</formula>
    </cfRule>
  </conditionalFormatting>
  <conditionalFormatting sqref="N10:N21">
    <cfRule type="cellIs" dxfId="136" priority="5" operator="lessThan">
      <formula>0</formula>
    </cfRule>
    <cfRule type="cellIs" dxfId="135" priority="6" operator="greaterThan">
      <formula>0</formula>
    </cfRule>
  </conditionalFormatting>
  <conditionalFormatting sqref="P10:P21">
    <cfRule type="cellIs" dxfId="134" priority="3" operator="lessThan">
      <formula>0</formula>
    </cfRule>
    <cfRule type="cellIs" dxfId="133" priority="4" operator="greaterThan">
      <formula>0</formula>
    </cfRule>
  </conditionalFormatting>
  <conditionalFormatting sqref="F10:F21">
    <cfRule type="cellIs" dxfId="132" priority="1" operator="lessThan">
      <formula>0</formula>
    </cfRule>
    <cfRule type="cellIs" dxfId="131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0F8C7-401A-468A-A605-0BFB9814C8CA}">
  <sheetPr transitionEvaluation="1"/>
  <dimension ref="P1:BZ357"/>
  <sheetViews>
    <sheetView defaultGridColor="0" colorId="22" zoomScale="94" zoomScaleNormal="94" workbookViewId="0">
      <selection activeCell="P18" sqref="P18"/>
    </sheetView>
  </sheetViews>
  <sheetFormatPr baseColWidth="10" defaultRowHeight="15"/>
  <cols>
    <col min="21" max="21" width="8.54296875" customWidth="1"/>
    <col min="22" max="22" width="9.54296875" customWidth="1"/>
    <col min="23" max="23" width="8.90625" customWidth="1"/>
    <col min="24" max="24" width="7.36328125" customWidth="1"/>
    <col min="25" max="25" width="7.08984375" customWidth="1"/>
    <col min="26" max="26" width="8.08984375" customWidth="1"/>
    <col min="27" max="28" width="7.453125" customWidth="1"/>
    <col min="29" max="29" width="5.6328125" customWidth="1"/>
    <col min="30" max="30" width="8.36328125" customWidth="1"/>
    <col min="31" max="31" width="5.81640625" customWidth="1"/>
    <col min="32" max="32" width="8.08984375" customWidth="1"/>
    <col min="33" max="33" width="5.81640625" customWidth="1"/>
    <col min="34" max="34" width="8.54296875" style="9" customWidth="1"/>
    <col min="35" max="35" width="7.90625" style="1" customWidth="1"/>
    <col min="36" max="36" width="5.81640625" customWidth="1"/>
    <col min="37" max="37" width="7.90625" style="1" customWidth="1"/>
    <col min="38" max="38" width="8" style="1" customWidth="1"/>
    <col min="39" max="39" width="5.81640625" customWidth="1"/>
    <col min="40" max="40" width="8.08984375" style="1" customWidth="1"/>
    <col min="41" max="41" width="7" style="1" customWidth="1"/>
    <col min="42" max="42" width="11.08984375" style="1" customWidth="1"/>
    <col min="43" max="43" width="10.54296875" style="1" customWidth="1"/>
    <col min="44" max="44" width="10.08984375" style="1" customWidth="1"/>
    <col min="45" max="45" width="12.08984375" style="1" customWidth="1"/>
    <col min="46" max="46" width="7.54296875" style="1" customWidth="1"/>
    <col min="47" max="47" width="13.90625" customWidth="1"/>
    <col min="48" max="49" width="7.90625" customWidth="1"/>
    <col min="50" max="50" width="8.08984375" customWidth="1"/>
    <col min="51" max="51" width="8.54296875" customWidth="1"/>
    <col min="52" max="52" width="8" customWidth="1"/>
    <col min="53" max="53" width="6.453125" customWidth="1"/>
    <col min="54" max="54" width="8.08984375" customWidth="1"/>
    <col min="55" max="55" width="7.54296875" customWidth="1"/>
    <col min="56" max="56" width="8.36328125" customWidth="1"/>
    <col min="57" max="57" width="9.453125" customWidth="1"/>
    <col min="58" max="59" width="8.36328125" customWidth="1"/>
    <col min="60" max="60" width="8.90625" customWidth="1"/>
    <col min="61" max="61" width="8.36328125" customWidth="1"/>
    <col min="62" max="62" width="7.90625" customWidth="1"/>
    <col min="63" max="63" width="8" customWidth="1"/>
    <col min="64" max="65" width="9.90625" customWidth="1"/>
    <col min="66" max="66" width="9.08984375" customWidth="1"/>
    <col min="67" max="67" width="8.36328125" customWidth="1"/>
    <col min="68" max="68" width="8.6328125" customWidth="1"/>
    <col min="69" max="69" width="8.90625" customWidth="1"/>
    <col min="70" max="70" width="8.08984375" customWidth="1"/>
    <col min="71" max="71" width="8.6328125" customWidth="1"/>
    <col min="72" max="73" width="9.90625" customWidth="1"/>
    <col min="74" max="74" width="8.08984375" customWidth="1"/>
    <col min="75" max="75" width="8" customWidth="1"/>
    <col min="76" max="76" width="8.08984375" customWidth="1"/>
    <col min="77" max="77" width="11.08984375" customWidth="1"/>
    <col min="78" max="78" width="7.6328125" customWidth="1"/>
    <col min="79" max="79" width="8.08984375" customWidth="1"/>
    <col min="80" max="80" width="7.90625" customWidth="1"/>
    <col min="81" max="81" width="8.90625" customWidth="1"/>
    <col min="82" max="82" width="6.90625" customWidth="1"/>
    <col min="83" max="83" width="6.6328125" customWidth="1"/>
    <col min="84" max="85" width="8.08984375" customWidth="1"/>
    <col min="86" max="86" width="9.36328125" customWidth="1"/>
    <col min="87" max="87" width="10.08984375" customWidth="1"/>
    <col min="88" max="88" width="10.90625" customWidth="1"/>
    <col min="89" max="92" width="8.08984375" customWidth="1"/>
    <col min="93" max="93" width="8.36328125" customWidth="1"/>
    <col min="94" max="94" width="11.08984375" customWidth="1"/>
    <col min="95" max="95" width="8.08984375" customWidth="1"/>
    <col min="96" max="96" width="6.36328125" customWidth="1"/>
    <col min="97" max="97" width="7.453125" customWidth="1"/>
    <col min="98" max="98" width="7.6328125" customWidth="1"/>
    <col min="99" max="100" width="7.90625" customWidth="1"/>
    <col min="101" max="101" width="8" customWidth="1"/>
    <col min="102" max="102" width="7.6328125" customWidth="1"/>
    <col min="103" max="103" width="7.90625" customWidth="1"/>
    <col min="104" max="104" width="8.08984375" customWidth="1"/>
    <col min="105" max="105" width="7.54296875" customWidth="1"/>
    <col min="106" max="106" width="7.90625" customWidth="1"/>
    <col min="107" max="107" width="7.6328125" customWidth="1"/>
    <col min="108" max="108" width="7.90625" customWidth="1"/>
    <col min="109" max="109" width="7.54296875" customWidth="1"/>
    <col min="110" max="110" width="7.90625" customWidth="1"/>
    <col min="111" max="111" width="9.90625" customWidth="1"/>
    <col min="112" max="112" width="7.08984375" customWidth="1"/>
    <col min="113" max="113" width="8.08984375" customWidth="1"/>
    <col min="114" max="114" width="8.54296875" customWidth="1"/>
    <col min="115" max="115" width="9.90625" customWidth="1"/>
    <col min="116" max="116" width="8.36328125" customWidth="1"/>
    <col min="117" max="117" width="10.54296875" customWidth="1"/>
    <col min="118" max="118" width="7.90625" customWidth="1"/>
    <col min="119" max="119" width="8.08984375" customWidth="1"/>
    <col min="120" max="122" width="9.90625" customWidth="1"/>
    <col min="123" max="123" width="8.36328125" customWidth="1"/>
    <col min="124" max="124" width="8.6328125" customWidth="1"/>
    <col min="125" max="125" width="8.54296875" customWidth="1"/>
    <col min="126" max="126" width="8.6328125" customWidth="1"/>
    <col min="127" max="127" width="8.36328125" customWidth="1"/>
    <col min="128" max="128" width="10.6328125" customWidth="1"/>
    <col min="129" max="129" width="9.90625" customWidth="1"/>
    <col min="130" max="130" width="7.54296875" customWidth="1"/>
    <col min="131" max="131" width="8.54296875" customWidth="1"/>
    <col min="132" max="133" width="7.90625" customWidth="1"/>
    <col min="134" max="136" width="8.36328125" customWidth="1"/>
    <col min="137" max="138" width="8.08984375" customWidth="1"/>
    <col min="139" max="140" width="8.36328125" customWidth="1"/>
    <col min="141" max="141" width="8.54296875" customWidth="1"/>
    <col min="142" max="142" width="8.36328125" customWidth="1"/>
    <col min="143" max="143" width="8.6328125" customWidth="1"/>
    <col min="144" max="145" width="9.90625" customWidth="1"/>
    <col min="146" max="146" width="8.08984375" customWidth="1"/>
    <col min="147" max="147" width="8.54296875" customWidth="1"/>
    <col min="148" max="148" width="7.54296875" customWidth="1"/>
    <col min="149" max="149" width="8.08984375" customWidth="1"/>
    <col min="150" max="150" width="7.90625" customWidth="1"/>
    <col min="151" max="151" width="8.36328125" customWidth="1"/>
    <col min="152" max="152" width="8.08984375" customWidth="1"/>
    <col min="153" max="153" width="9.90625" customWidth="1"/>
    <col min="154" max="154" width="8" customWidth="1"/>
    <col min="155" max="155" width="7.90625" customWidth="1"/>
    <col min="156" max="156" width="8.90625" customWidth="1"/>
    <col min="157" max="157" width="8" customWidth="1"/>
    <col min="158" max="158" width="8.90625" customWidth="1"/>
    <col min="159" max="159" width="7.08984375" customWidth="1"/>
    <col min="160" max="160" width="9" customWidth="1"/>
    <col min="161" max="161" width="8.08984375" customWidth="1"/>
    <col min="162" max="162" width="10.36328125" customWidth="1"/>
    <col min="163" max="164" width="7.90625" customWidth="1"/>
    <col min="165" max="165" width="8.6328125" customWidth="1"/>
    <col min="166" max="166" width="8.90625" customWidth="1"/>
    <col min="167" max="167" width="8.6328125" customWidth="1"/>
    <col min="168" max="169" width="8.08984375" customWidth="1"/>
    <col min="170" max="170" width="7.54296875" customWidth="1"/>
    <col min="171" max="173" width="8.08984375" customWidth="1"/>
    <col min="174" max="174" width="8.6328125" customWidth="1"/>
    <col min="175" max="175" width="7.90625" customWidth="1"/>
    <col min="176" max="177" width="8.08984375" customWidth="1"/>
    <col min="178" max="178" width="7.90625" customWidth="1"/>
    <col min="181" max="181" width="8" customWidth="1"/>
    <col min="182" max="182" width="8.08984375" customWidth="1"/>
    <col min="183" max="183" width="8" customWidth="1"/>
    <col min="184" max="185" width="8.08984375" customWidth="1"/>
    <col min="186" max="188" width="7.90625" customWidth="1"/>
    <col min="189" max="189" width="8.08984375" customWidth="1"/>
    <col min="190" max="192" width="7.90625" customWidth="1"/>
    <col min="193" max="193" width="6.6328125" customWidth="1"/>
    <col min="194" max="194" width="8.36328125" customWidth="1"/>
    <col min="195" max="195" width="8" customWidth="1"/>
  </cols>
  <sheetData>
    <row r="1" spans="21:53">
      <c r="AH1"/>
      <c r="AI1"/>
      <c r="AK1"/>
      <c r="AL1"/>
      <c r="AN1"/>
      <c r="AO1"/>
      <c r="AP1"/>
      <c r="AQ1"/>
      <c r="AR1"/>
      <c r="AS1"/>
      <c r="AT1"/>
    </row>
    <row r="2" spans="21:53" s="128" customFormat="1" ht="15" customHeight="1"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21:53">
      <c r="AH3"/>
      <c r="AI3"/>
      <c r="AK3"/>
      <c r="AL3"/>
      <c r="AN3"/>
      <c r="AO3"/>
      <c r="AP3"/>
      <c r="AQ3"/>
      <c r="AR3"/>
      <c r="AS3"/>
      <c r="AT3"/>
    </row>
    <row r="4" spans="21:53">
      <c r="AH4"/>
      <c r="AI4"/>
      <c r="AK4"/>
      <c r="AL4"/>
      <c r="AN4"/>
      <c r="AO4"/>
      <c r="AP4"/>
      <c r="AQ4"/>
      <c r="AR4"/>
      <c r="AS4"/>
      <c r="AT4"/>
    </row>
    <row r="5" spans="21:53">
      <c r="AH5"/>
      <c r="AI5"/>
      <c r="AK5"/>
      <c r="AL5"/>
      <c r="AN5"/>
      <c r="AO5"/>
      <c r="AP5"/>
      <c r="AQ5"/>
      <c r="AR5"/>
      <c r="AS5"/>
      <c r="AT5"/>
    </row>
    <row r="6" spans="21:53">
      <c r="AH6"/>
      <c r="AI6"/>
      <c r="AK6"/>
      <c r="AL6"/>
      <c r="AN6"/>
      <c r="AO6"/>
      <c r="AP6"/>
      <c r="AQ6"/>
      <c r="AR6"/>
      <c r="AS6"/>
      <c r="AT6"/>
    </row>
    <row r="7" spans="21:53">
      <c r="AH7"/>
      <c r="AI7"/>
      <c r="AK7"/>
      <c r="AL7"/>
      <c r="AN7"/>
      <c r="AO7"/>
      <c r="AP7"/>
      <c r="AQ7"/>
      <c r="AR7"/>
      <c r="AS7"/>
      <c r="AT7"/>
    </row>
    <row r="8" spans="21:53">
      <c r="AH8"/>
      <c r="AI8"/>
      <c r="AK8"/>
      <c r="AL8"/>
      <c r="AN8"/>
      <c r="AO8"/>
      <c r="AP8"/>
      <c r="AQ8"/>
      <c r="AR8"/>
      <c r="AS8"/>
      <c r="AT8"/>
    </row>
    <row r="9" spans="21:53">
      <c r="AH9"/>
      <c r="AI9"/>
      <c r="AK9"/>
      <c r="AL9"/>
      <c r="AN9"/>
      <c r="AO9"/>
      <c r="AP9"/>
      <c r="AQ9"/>
      <c r="AR9"/>
      <c r="AS9"/>
      <c r="AT9"/>
    </row>
    <row r="10" spans="21:53">
      <c r="AH10"/>
      <c r="AI10"/>
      <c r="AK10"/>
      <c r="AL10"/>
      <c r="AN10"/>
      <c r="AO10"/>
      <c r="AP10"/>
      <c r="AQ10"/>
      <c r="AR10"/>
      <c r="AS10"/>
      <c r="AT10"/>
    </row>
    <row r="11" spans="21:53">
      <c r="AH11"/>
      <c r="AI11"/>
      <c r="AK11"/>
      <c r="AL11"/>
      <c r="AN11"/>
      <c r="AO11"/>
      <c r="AP11"/>
      <c r="AQ11"/>
      <c r="AR11"/>
      <c r="AS11"/>
      <c r="AT11"/>
    </row>
    <row r="12" spans="21:53">
      <c r="AH12"/>
      <c r="AI12"/>
      <c r="AK12"/>
      <c r="AL12"/>
      <c r="AN12"/>
      <c r="AO12"/>
      <c r="AP12"/>
      <c r="AQ12"/>
      <c r="AR12"/>
      <c r="AS12"/>
      <c r="AT12"/>
    </row>
    <row r="13" spans="21:53">
      <c r="AH13"/>
      <c r="AI13"/>
      <c r="AK13"/>
      <c r="AL13"/>
      <c r="AN13"/>
      <c r="AO13"/>
      <c r="AP13"/>
      <c r="AQ13"/>
      <c r="AR13"/>
      <c r="AS13"/>
      <c r="AT13"/>
    </row>
    <row r="14" spans="21:53">
      <c r="AH14"/>
      <c r="AI14"/>
      <c r="AK14"/>
      <c r="AL14"/>
      <c r="AN14"/>
      <c r="AO14"/>
      <c r="AP14"/>
      <c r="AQ14"/>
      <c r="AR14"/>
      <c r="AS14"/>
      <c r="AT14"/>
    </row>
    <row r="15" spans="21:53">
      <c r="AH15"/>
      <c r="AI15"/>
      <c r="AK15"/>
      <c r="AL15"/>
      <c r="AN15"/>
      <c r="AO15"/>
      <c r="AP15"/>
      <c r="AQ15"/>
      <c r="AR15"/>
      <c r="AS15"/>
      <c r="AT15"/>
    </row>
    <row r="16" spans="21:53">
      <c r="AH16"/>
      <c r="AI16"/>
      <c r="AK16"/>
      <c r="AL16"/>
      <c r="AN16"/>
      <c r="AO16"/>
      <c r="AP16"/>
      <c r="AQ16"/>
      <c r="AR16"/>
      <c r="AS16"/>
      <c r="AT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spans="21:78">
      <c r="AH49"/>
      <c r="AI49"/>
      <c r="AK49"/>
      <c r="AL49"/>
      <c r="AN49"/>
      <c r="AO49"/>
      <c r="AP49"/>
      <c r="AQ49"/>
      <c r="AR49"/>
      <c r="AS49"/>
      <c r="AT49"/>
    </row>
    <row r="50" spans="21:78">
      <c r="AH50"/>
      <c r="AI50"/>
      <c r="AK50"/>
      <c r="AL50"/>
      <c r="AN50"/>
      <c r="AO50"/>
      <c r="AP50"/>
      <c r="AQ50"/>
      <c r="AR50"/>
      <c r="AS50"/>
      <c r="AT50"/>
    </row>
    <row r="51" spans="21:78">
      <c r="AH51"/>
      <c r="AI51"/>
      <c r="AK51"/>
      <c r="AL51"/>
      <c r="AN51"/>
      <c r="AO51"/>
      <c r="AP51"/>
      <c r="AQ51"/>
      <c r="AR51"/>
      <c r="AS51"/>
      <c r="AT51"/>
    </row>
    <row r="52" spans="21:78">
      <c r="AH52"/>
      <c r="AI52"/>
      <c r="AK52"/>
      <c r="AL52"/>
      <c r="AN52"/>
      <c r="AO52"/>
      <c r="AP52"/>
      <c r="AQ52"/>
      <c r="AR52"/>
      <c r="AS52"/>
      <c r="AT52"/>
    </row>
    <row r="53" spans="21:78">
      <c r="AH53"/>
      <c r="AI53"/>
      <c r="AK53"/>
      <c r="AL53"/>
      <c r="AN53"/>
      <c r="AO53"/>
      <c r="AP53"/>
      <c r="AQ53"/>
      <c r="AR53"/>
      <c r="AS53"/>
      <c r="AT53"/>
    </row>
    <row r="54" spans="21:78" ht="15.6">
      <c r="U54" s="35"/>
      <c r="V54" s="35"/>
      <c r="W54" s="35"/>
      <c r="X54" s="35"/>
      <c r="Y54" s="4"/>
      <c r="Z54" s="2"/>
      <c r="AA54" s="2"/>
      <c r="AB54" s="2"/>
      <c r="AC54" s="2"/>
      <c r="AD54" s="2"/>
      <c r="AE54" s="2"/>
      <c r="AF54" s="2"/>
      <c r="AG54" s="2"/>
      <c r="AH54" s="2"/>
      <c r="AI54"/>
      <c r="AJ54" s="2"/>
      <c r="AK54"/>
      <c r="AL54"/>
      <c r="AN54"/>
      <c r="AO54"/>
      <c r="AP54"/>
      <c r="AQ54" s="4"/>
      <c r="AR54" s="2"/>
      <c r="AS54" s="2"/>
      <c r="AT54" s="2"/>
      <c r="AU54" s="2"/>
      <c r="AV54" s="2"/>
      <c r="AW54" s="2"/>
      <c r="AX54" s="2"/>
      <c r="AY54" s="2"/>
      <c r="AZ54" s="2"/>
      <c r="BB54" s="2"/>
      <c r="BI54" s="4"/>
      <c r="BJ54" s="2"/>
      <c r="BK54" s="2"/>
      <c r="BL54" s="2"/>
      <c r="BM54" s="2"/>
      <c r="BN54" s="2"/>
      <c r="BO54" s="2"/>
      <c r="BP54" s="2"/>
      <c r="BQ54" s="2"/>
      <c r="BR54" s="2"/>
      <c r="BT54" s="2"/>
    </row>
    <row r="55" spans="21:78" ht="15.6">
      <c r="U55" s="25"/>
      <c r="V55" s="25"/>
      <c r="W55" s="25"/>
      <c r="X55" s="25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</row>
    <row r="56" spans="21:78" s="2" customFormat="1" ht="15.6">
      <c r="U56" s="36"/>
      <c r="V56" s="36"/>
      <c r="W56" s="36"/>
      <c r="X56" s="36"/>
      <c r="Y56" s="38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38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38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</row>
    <row r="57" spans="21:78" s="3" customFormat="1">
      <c r="U57" s="36"/>
      <c r="V57" s="36"/>
      <c r="W57" s="36"/>
      <c r="X57" s="36"/>
      <c r="Y57" s="3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3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3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</row>
    <row r="58" spans="21:78" s="2" customFormat="1" ht="15.6">
      <c r="U58" s="37"/>
      <c r="V58" s="37"/>
      <c r="W58" s="37"/>
      <c r="X58" s="37"/>
      <c r="Y58" s="4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4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4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</row>
    <row r="59" spans="21:78" s="3" customFormat="1">
      <c r="U59" s="36"/>
      <c r="V59" s="36"/>
      <c r="W59" s="36"/>
      <c r="X59" s="36"/>
      <c r="Y59" s="4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4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4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</row>
    <row r="60" spans="21:78" s="3" customFormat="1">
      <c r="U60" s="36"/>
      <c r="V60" s="36"/>
      <c r="W60" s="36"/>
      <c r="X60" s="36"/>
      <c r="Y60" s="4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4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4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</row>
    <row r="61" spans="21:78" s="3" customFormat="1">
      <c r="U61" s="36"/>
      <c r="V61" s="36"/>
      <c r="W61" s="36"/>
      <c r="X61" s="36"/>
      <c r="Y61" s="3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4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4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</row>
    <row r="62" spans="21:78">
      <c r="AH62"/>
      <c r="AI62"/>
      <c r="AK62"/>
      <c r="AL62"/>
      <c r="AN62"/>
      <c r="AO62"/>
      <c r="AP62"/>
      <c r="AQ62"/>
      <c r="AR62"/>
      <c r="AS62"/>
      <c r="AT62"/>
    </row>
    <row r="63" spans="21:78">
      <c r="AH63"/>
      <c r="AI63"/>
      <c r="AK63"/>
      <c r="AL63"/>
      <c r="AN63"/>
      <c r="AO63"/>
      <c r="AP63"/>
      <c r="AQ63"/>
      <c r="AR63"/>
      <c r="AS63"/>
      <c r="AT63"/>
    </row>
    <row r="64" spans="21:78">
      <c r="AH64"/>
      <c r="AI64"/>
      <c r="AK64"/>
      <c r="AL64"/>
      <c r="AN64"/>
      <c r="AO64"/>
      <c r="AP64"/>
      <c r="AQ64"/>
      <c r="AR64"/>
      <c r="AS64"/>
      <c r="AT64"/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spans="16:46">
      <c r="AH177"/>
      <c r="AI177"/>
      <c r="AK177"/>
      <c r="AL177"/>
      <c r="AN177"/>
      <c r="AO177"/>
      <c r="AP177"/>
      <c r="AQ177"/>
      <c r="AR177"/>
      <c r="AS177"/>
      <c r="AT177"/>
    </row>
    <row r="178" spans="16:46">
      <c r="AH178"/>
      <c r="AI178"/>
      <c r="AK178"/>
      <c r="AL178"/>
      <c r="AN178"/>
      <c r="AO178"/>
      <c r="AP178"/>
      <c r="AQ178"/>
      <c r="AR178"/>
      <c r="AS178"/>
      <c r="AT178"/>
    </row>
    <row r="179" spans="16:46">
      <c r="AH179"/>
      <c r="AI179"/>
      <c r="AK179"/>
      <c r="AL179"/>
      <c r="AN179"/>
      <c r="AO179"/>
      <c r="AP179"/>
      <c r="AQ179"/>
      <c r="AR179"/>
      <c r="AS179"/>
      <c r="AT179"/>
    </row>
    <row r="180" spans="16:46">
      <c r="P180" s="3" t="s">
        <v>654</v>
      </c>
      <c r="AH180"/>
      <c r="AI180"/>
      <c r="AK180"/>
      <c r="AL180"/>
      <c r="AN180"/>
      <c r="AO180"/>
      <c r="AP180"/>
      <c r="AQ180"/>
      <c r="AR180"/>
      <c r="AS180"/>
      <c r="AT180"/>
    </row>
    <row r="181" spans="16:46">
      <c r="AH181"/>
      <c r="AI181"/>
      <c r="AK181"/>
      <c r="AL181"/>
      <c r="AN181"/>
      <c r="AO181"/>
      <c r="AP181"/>
      <c r="AQ181"/>
      <c r="AR181"/>
      <c r="AS181"/>
      <c r="AT181"/>
    </row>
    <row r="182" spans="16:46">
      <c r="AH182"/>
      <c r="AI182"/>
      <c r="AK182"/>
      <c r="AL182"/>
      <c r="AN182"/>
      <c r="AO182"/>
      <c r="AP182"/>
      <c r="AQ182"/>
      <c r="AR182"/>
      <c r="AS182"/>
      <c r="AT182"/>
    </row>
    <row r="183" spans="16:46">
      <c r="AH183"/>
      <c r="AI183"/>
      <c r="AK183"/>
      <c r="AL183"/>
      <c r="AN183"/>
      <c r="AO183"/>
      <c r="AP183"/>
      <c r="AQ183"/>
      <c r="AR183"/>
      <c r="AS183"/>
      <c r="AT183"/>
    </row>
    <row r="184" spans="16:46">
      <c r="AH184"/>
      <c r="AI184"/>
      <c r="AK184"/>
      <c r="AL184"/>
      <c r="AN184"/>
      <c r="AO184"/>
      <c r="AP184"/>
      <c r="AQ184"/>
      <c r="AR184"/>
      <c r="AS184"/>
      <c r="AT184"/>
    </row>
    <row r="185" spans="16:46">
      <c r="AH185"/>
      <c r="AI185"/>
      <c r="AK185"/>
      <c r="AL185"/>
      <c r="AN185"/>
      <c r="AO185"/>
      <c r="AP185"/>
      <c r="AQ185"/>
      <c r="AR185"/>
      <c r="AS185"/>
      <c r="AT185"/>
    </row>
    <row r="186" spans="16:46">
      <c r="AH186"/>
      <c r="AI186"/>
      <c r="AK186"/>
      <c r="AL186"/>
      <c r="AN186"/>
      <c r="AO186"/>
      <c r="AP186"/>
      <c r="AQ186"/>
      <c r="AR186"/>
      <c r="AS186"/>
      <c r="AT186"/>
    </row>
    <row r="187" spans="16:46">
      <c r="AH187"/>
      <c r="AI187"/>
      <c r="AK187"/>
      <c r="AL187"/>
      <c r="AN187"/>
      <c r="AO187"/>
      <c r="AP187"/>
      <c r="AQ187"/>
      <c r="AR187"/>
      <c r="AS187"/>
      <c r="AT187"/>
    </row>
    <row r="188" spans="16:46">
      <c r="AH188"/>
      <c r="AI188"/>
      <c r="AK188"/>
      <c r="AL188"/>
      <c r="AN188"/>
      <c r="AO188"/>
      <c r="AP188"/>
      <c r="AQ188"/>
      <c r="AR188"/>
      <c r="AS188"/>
      <c r="AT188"/>
    </row>
    <row r="189" spans="16:46">
      <c r="AH189"/>
      <c r="AI189"/>
      <c r="AK189"/>
      <c r="AL189"/>
      <c r="AN189"/>
      <c r="AO189"/>
      <c r="AP189"/>
      <c r="AQ189"/>
      <c r="AR189"/>
      <c r="AS189"/>
      <c r="AT189"/>
    </row>
    <row r="190" spans="16:46">
      <c r="AH190"/>
      <c r="AI190"/>
      <c r="AK190"/>
      <c r="AL190"/>
      <c r="AN190"/>
      <c r="AO190"/>
      <c r="AP190"/>
      <c r="AQ190"/>
      <c r="AR190"/>
      <c r="AS190"/>
      <c r="AT190"/>
    </row>
    <row r="191" spans="16:46">
      <c r="AH191"/>
      <c r="AI191"/>
      <c r="AK191"/>
      <c r="AL191"/>
      <c r="AN191"/>
      <c r="AO191"/>
      <c r="AP191"/>
      <c r="AQ191"/>
      <c r="AR191"/>
      <c r="AS191"/>
      <c r="AT191"/>
    </row>
    <row r="192" spans="16:46">
      <c r="AH192"/>
      <c r="AI192"/>
      <c r="AK192"/>
      <c r="AL192"/>
      <c r="AN192"/>
      <c r="AO192"/>
      <c r="AP192"/>
      <c r="AQ192"/>
      <c r="AR192"/>
      <c r="AS192"/>
      <c r="AT192"/>
    </row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spans="21:46">
      <c r="AH241"/>
      <c r="AI241"/>
      <c r="AK241"/>
      <c r="AL241"/>
      <c r="AN241"/>
      <c r="AO241"/>
      <c r="AP241"/>
      <c r="AQ241"/>
      <c r="AR241"/>
      <c r="AS241"/>
      <c r="AT241"/>
    </row>
    <row r="242" spans="21:46">
      <c r="AH242"/>
      <c r="AI242"/>
      <c r="AK242"/>
      <c r="AL242"/>
      <c r="AN242"/>
      <c r="AO242"/>
      <c r="AP242"/>
      <c r="AQ242"/>
      <c r="AR242"/>
      <c r="AS242"/>
      <c r="AT242"/>
    </row>
    <row r="243" spans="21:46">
      <c r="AH243"/>
      <c r="AI243"/>
      <c r="AK243"/>
      <c r="AL243"/>
      <c r="AN243"/>
      <c r="AO243"/>
      <c r="AP243"/>
      <c r="AQ243"/>
      <c r="AR243"/>
      <c r="AS243"/>
      <c r="AT243"/>
    </row>
    <row r="244" spans="21:46">
      <c r="AH244"/>
      <c r="AI244"/>
      <c r="AK244"/>
      <c r="AL244"/>
      <c r="AN244"/>
      <c r="AO244"/>
      <c r="AP244"/>
      <c r="AQ244"/>
      <c r="AR244"/>
      <c r="AS244"/>
      <c r="AT244"/>
    </row>
    <row r="245" spans="21:46">
      <c r="AH245"/>
      <c r="AI245"/>
      <c r="AK245"/>
      <c r="AL245"/>
      <c r="AN245"/>
      <c r="AO245"/>
      <c r="AP245"/>
      <c r="AQ245"/>
      <c r="AR245"/>
      <c r="AS245"/>
      <c r="AT245"/>
    </row>
    <row r="246" spans="21:46">
      <c r="AH246"/>
      <c r="AI246"/>
      <c r="AK246"/>
      <c r="AL246"/>
      <c r="AN246"/>
      <c r="AO246"/>
      <c r="AP246"/>
      <c r="AQ246"/>
      <c r="AR246"/>
      <c r="AS246"/>
      <c r="AT246"/>
    </row>
    <row r="247" spans="21:46">
      <c r="AH247"/>
      <c r="AI247"/>
      <c r="AK247"/>
      <c r="AL247"/>
      <c r="AN247"/>
      <c r="AO247"/>
      <c r="AP247"/>
      <c r="AQ247"/>
      <c r="AR247"/>
      <c r="AS247"/>
      <c r="AT247"/>
    </row>
    <row r="248" spans="21:46">
      <c r="AH248"/>
      <c r="AI248"/>
      <c r="AK248"/>
      <c r="AL248"/>
      <c r="AN248"/>
      <c r="AO248"/>
      <c r="AP248"/>
      <c r="AQ248"/>
      <c r="AR248"/>
      <c r="AS248"/>
      <c r="AT248"/>
    </row>
    <row r="249" spans="21:46">
      <c r="AH249"/>
      <c r="AI249"/>
      <c r="AK249"/>
      <c r="AL249"/>
      <c r="AN249"/>
      <c r="AO249"/>
      <c r="AP249"/>
      <c r="AQ249"/>
      <c r="AR249"/>
      <c r="AS249"/>
      <c r="AT249"/>
    </row>
    <row r="250" spans="21:46">
      <c r="AH250"/>
      <c r="AI250"/>
      <c r="AK250"/>
      <c r="AL250"/>
      <c r="AN250"/>
      <c r="AO250"/>
      <c r="AP250"/>
      <c r="AQ250"/>
      <c r="AR250"/>
      <c r="AS250"/>
      <c r="AT250"/>
    </row>
    <row r="251" spans="21:46">
      <c r="U251" s="20"/>
      <c r="V251" s="20"/>
      <c r="W251" s="20"/>
      <c r="X251" s="20"/>
      <c r="AH251"/>
      <c r="AI251"/>
      <c r="AK251"/>
      <c r="AL251"/>
      <c r="AN251"/>
      <c r="AO251"/>
      <c r="AP251"/>
      <c r="AQ251"/>
      <c r="AR251"/>
      <c r="AS251"/>
      <c r="AT251"/>
    </row>
    <row r="252" spans="21:46">
      <c r="U252" s="20"/>
      <c r="V252" s="20"/>
      <c r="W252" s="20"/>
      <c r="X252" s="20"/>
      <c r="AH252"/>
      <c r="AI252"/>
      <c r="AK252"/>
      <c r="AL252"/>
      <c r="AN252"/>
      <c r="AO252"/>
      <c r="AP252"/>
      <c r="AQ252"/>
      <c r="AR252"/>
      <c r="AS252"/>
      <c r="AT252"/>
    </row>
    <row r="253" spans="21:46">
      <c r="U253" s="20"/>
      <c r="V253" s="20"/>
      <c r="W253" s="20"/>
      <c r="X253" s="20"/>
      <c r="AH253"/>
      <c r="AI253"/>
      <c r="AK253"/>
      <c r="AL253"/>
      <c r="AN253"/>
      <c r="AO253"/>
      <c r="AP253"/>
      <c r="AQ253"/>
      <c r="AR253"/>
      <c r="AS253"/>
      <c r="AT253"/>
    </row>
    <row r="254" spans="21:46">
      <c r="U254" s="20"/>
      <c r="V254" s="20"/>
      <c r="W254" s="20"/>
      <c r="X254" s="20"/>
      <c r="AH254"/>
      <c r="AI254"/>
      <c r="AK254"/>
      <c r="AL254"/>
      <c r="AN254"/>
      <c r="AO254"/>
      <c r="AP254"/>
      <c r="AQ254"/>
      <c r="AR254"/>
      <c r="AS254"/>
      <c r="AT254"/>
    </row>
    <row r="255" spans="21:46">
      <c r="U255" s="20"/>
      <c r="V255" s="20"/>
      <c r="W255" s="20"/>
      <c r="X255" s="20"/>
      <c r="AH255"/>
      <c r="AI255"/>
      <c r="AK255"/>
      <c r="AL255"/>
      <c r="AN255"/>
      <c r="AO255"/>
      <c r="AP255"/>
      <c r="AQ255"/>
      <c r="AR255"/>
      <c r="AS255"/>
      <c r="AT255"/>
    </row>
    <row r="256" spans="21:46">
      <c r="U256" s="20"/>
      <c r="V256" s="20"/>
      <c r="W256" s="20"/>
      <c r="X256" s="20"/>
      <c r="Y256" s="20"/>
      <c r="Z256" s="20"/>
      <c r="AA256" s="20"/>
      <c r="AB256" s="62"/>
      <c r="AC256" s="62"/>
      <c r="AD256" s="62"/>
      <c r="AE256" s="62"/>
      <c r="AF256" s="62"/>
      <c r="AG256" s="62"/>
      <c r="AH256" s="73"/>
      <c r="AI256" s="63"/>
      <c r="AJ256" s="62"/>
      <c r="AK256" s="63"/>
      <c r="AL256" s="63"/>
      <c r="AM256" s="62"/>
      <c r="AN256" s="63"/>
      <c r="AO256" s="63"/>
      <c r="AP256" s="63"/>
      <c r="AQ256" s="63"/>
      <c r="AR256" s="63"/>
      <c r="AS256" s="63"/>
      <c r="AT256" s="63"/>
    </row>
    <row r="257" spans="21:46">
      <c r="U257" s="20"/>
      <c r="V257" s="20"/>
      <c r="W257" s="20"/>
      <c r="X257" s="20"/>
      <c r="Y257" s="20"/>
      <c r="Z257" s="20"/>
      <c r="AA257" s="20"/>
      <c r="AB257" s="62"/>
      <c r="AC257" s="62"/>
      <c r="AD257" s="62"/>
      <c r="AE257" s="62"/>
      <c r="AF257" s="62"/>
      <c r="AG257" s="62"/>
      <c r="AH257" s="73"/>
      <c r="AI257" s="63"/>
      <c r="AJ257" s="62"/>
      <c r="AK257" s="63"/>
      <c r="AL257" s="63"/>
      <c r="AM257" s="62"/>
      <c r="AN257" s="63"/>
      <c r="AO257" s="63"/>
      <c r="AP257" s="63"/>
      <c r="AQ257" s="63"/>
      <c r="AR257" s="63"/>
      <c r="AS257" s="63"/>
      <c r="AT257" s="63"/>
    </row>
    <row r="258" spans="21:46">
      <c r="U258" s="20"/>
      <c r="V258" s="20"/>
      <c r="W258" s="20"/>
      <c r="X258" s="20"/>
      <c r="Y258" s="20"/>
      <c r="Z258" s="20"/>
      <c r="AA258" s="20"/>
      <c r="AB258" s="62"/>
      <c r="AC258" s="62"/>
      <c r="AD258" s="62"/>
      <c r="AE258" s="62"/>
      <c r="AF258" s="62"/>
      <c r="AG258" s="62"/>
      <c r="AH258" s="73"/>
      <c r="AI258" s="63"/>
      <c r="AJ258" s="62"/>
      <c r="AK258" s="63"/>
      <c r="AL258" s="63"/>
      <c r="AM258" s="62"/>
      <c r="AN258" s="63"/>
      <c r="AO258" s="63"/>
      <c r="AP258" s="63"/>
      <c r="AQ258" s="63"/>
      <c r="AR258" s="63"/>
      <c r="AS258" s="63"/>
      <c r="AT258" s="63"/>
    </row>
    <row r="259" spans="21:46">
      <c r="U259" s="20"/>
      <c r="V259" s="20"/>
      <c r="W259" s="20"/>
      <c r="X259" s="20"/>
      <c r="Y259" s="20"/>
      <c r="Z259" s="20"/>
      <c r="AA259" s="20"/>
      <c r="AB259" s="62"/>
      <c r="AC259" s="62"/>
      <c r="AD259" s="62"/>
      <c r="AE259" s="62"/>
      <c r="AF259" s="62"/>
      <c r="AG259" s="62"/>
      <c r="AH259" s="73"/>
      <c r="AI259" s="63"/>
      <c r="AJ259" s="62"/>
      <c r="AK259" s="63"/>
      <c r="AL259" s="63"/>
      <c r="AM259" s="62"/>
      <c r="AN259" s="63"/>
      <c r="AO259" s="63"/>
      <c r="AP259" s="63"/>
      <c r="AQ259" s="63"/>
      <c r="AR259" s="63"/>
      <c r="AS259" s="63"/>
      <c r="AT259" s="63"/>
    </row>
    <row r="260" spans="21:46">
      <c r="U260" s="20"/>
      <c r="V260" s="20"/>
      <c r="W260" s="20"/>
      <c r="X260" s="20"/>
      <c r="Y260" s="20"/>
      <c r="Z260" s="20"/>
      <c r="AA260" s="20"/>
      <c r="AB260" s="62"/>
      <c r="AC260" s="62"/>
      <c r="AD260" s="62"/>
      <c r="AE260" s="62"/>
      <c r="AF260" s="62"/>
      <c r="AG260" s="62"/>
      <c r="AH260" s="73"/>
      <c r="AI260" s="63"/>
      <c r="AJ260" s="62"/>
      <c r="AK260" s="63"/>
      <c r="AL260" s="63"/>
      <c r="AM260" s="62"/>
      <c r="AN260" s="63"/>
      <c r="AO260" s="63"/>
      <c r="AP260" s="63"/>
      <c r="AQ260" s="63"/>
      <c r="AR260" s="63"/>
      <c r="AS260" s="63"/>
      <c r="AT260" s="63"/>
    </row>
    <row r="261" spans="21:46">
      <c r="U261" s="20"/>
      <c r="V261" s="20"/>
      <c r="W261" s="20"/>
      <c r="X261" s="20"/>
      <c r="Y261" s="20"/>
      <c r="Z261" s="20"/>
      <c r="AA261" s="20"/>
      <c r="AB261" s="62"/>
      <c r="AC261" s="62"/>
      <c r="AD261" s="62"/>
      <c r="AE261" s="62"/>
      <c r="AF261" s="62"/>
      <c r="AG261" s="62"/>
      <c r="AH261" s="73"/>
      <c r="AI261" s="63"/>
      <c r="AJ261" s="62"/>
      <c r="AK261" s="63"/>
      <c r="AL261" s="63"/>
      <c r="AM261" s="62"/>
      <c r="AN261" s="63"/>
      <c r="AO261" s="63"/>
      <c r="AP261" s="63"/>
      <c r="AQ261" s="63"/>
      <c r="AR261" s="63"/>
      <c r="AS261" s="63"/>
      <c r="AT261" s="63"/>
    </row>
    <row r="262" spans="21:46">
      <c r="U262" s="20"/>
      <c r="V262" s="20"/>
      <c r="W262" s="20"/>
      <c r="X262" s="20"/>
      <c r="Y262" s="20"/>
      <c r="Z262" s="20"/>
      <c r="AA262" s="20"/>
      <c r="AB262" s="62"/>
      <c r="AC262" s="62"/>
      <c r="AD262" s="62"/>
      <c r="AE262" s="62"/>
      <c r="AF262" s="62"/>
      <c r="AG262" s="62"/>
      <c r="AH262" s="73"/>
      <c r="AI262" s="63"/>
      <c r="AJ262" s="62"/>
      <c r="AK262" s="63"/>
      <c r="AL262" s="63"/>
      <c r="AM262" s="62"/>
      <c r="AN262" s="63"/>
      <c r="AO262" s="63"/>
      <c r="AP262" s="63"/>
      <c r="AQ262" s="63"/>
      <c r="AR262" s="63"/>
      <c r="AS262" s="63"/>
      <c r="AT262" s="63"/>
    </row>
    <row r="263" spans="21:46">
      <c r="U263" s="20"/>
      <c r="V263" s="20"/>
      <c r="W263" s="20"/>
      <c r="X263" s="20"/>
      <c r="Y263" s="20"/>
      <c r="Z263" s="20"/>
      <c r="AA263" s="20"/>
      <c r="AB263" s="62"/>
      <c r="AC263" s="62"/>
      <c r="AD263" s="62"/>
      <c r="AE263" s="62"/>
      <c r="AF263" s="62"/>
      <c r="AG263" s="62"/>
      <c r="AH263" s="73"/>
      <c r="AI263" s="63"/>
      <c r="AJ263" s="62"/>
      <c r="AK263" s="63"/>
      <c r="AL263" s="63"/>
      <c r="AM263" s="62"/>
      <c r="AN263" s="63"/>
      <c r="AO263" s="63"/>
      <c r="AP263" s="63"/>
      <c r="AQ263" s="63"/>
      <c r="AR263" s="63"/>
      <c r="AS263" s="63"/>
      <c r="AT263" s="63"/>
    </row>
    <row r="264" spans="21:46">
      <c r="U264" s="20"/>
      <c r="V264" s="20"/>
      <c r="W264" s="20"/>
      <c r="X264" s="20"/>
      <c r="Y264" s="20"/>
      <c r="Z264" s="20"/>
      <c r="AA264" s="20"/>
      <c r="AB264" s="62"/>
      <c r="AC264" s="62"/>
      <c r="AD264" s="62"/>
      <c r="AE264" s="62"/>
      <c r="AF264" s="62"/>
      <c r="AG264" s="62"/>
      <c r="AH264" s="73"/>
      <c r="AI264" s="63"/>
      <c r="AJ264" s="62"/>
      <c r="AK264" s="63"/>
      <c r="AL264" s="63"/>
      <c r="AM264" s="62"/>
      <c r="AN264" s="63"/>
      <c r="AO264" s="63"/>
      <c r="AP264" s="63"/>
      <c r="AQ264" s="63"/>
      <c r="AR264" s="63"/>
      <c r="AS264" s="63"/>
      <c r="AT264" s="63"/>
    </row>
    <row r="265" spans="21:46">
      <c r="U265" s="20"/>
      <c r="V265" s="20"/>
      <c r="W265" s="20"/>
      <c r="X265" s="20"/>
      <c r="Y265" s="20"/>
      <c r="Z265" s="20"/>
      <c r="AA265" s="20"/>
      <c r="AB265" s="62"/>
      <c r="AC265" s="62"/>
      <c r="AD265" s="62"/>
      <c r="AE265" s="62"/>
      <c r="AF265" s="62"/>
      <c r="AG265" s="62"/>
      <c r="AH265" s="73"/>
      <c r="AI265" s="63"/>
      <c r="AJ265" s="62"/>
      <c r="AK265" s="63"/>
      <c r="AL265" s="63"/>
      <c r="AM265" s="62"/>
      <c r="AN265" s="63"/>
      <c r="AO265" s="63"/>
      <c r="AP265" s="63"/>
      <c r="AQ265" s="63"/>
      <c r="AR265" s="63"/>
      <c r="AS265" s="63"/>
      <c r="AT265" s="63"/>
    </row>
    <row r="266" spans="21:46">
      <c r="U266" s="20"/>
      <c r="V266" s="20"/>
      <c r="W266" s="20"/>
      <c r="X266" s="20"/>
      <c r="Y266" s="20"/>
      <c r="Z266" s="20"/>
      <c r="AA266" s="20"/>
      <c r="AB266" s="62"/>
      <c r="AC266" s="62"/>
      <c r="AD266" s="62"/>
      <c r="AE266" s="62"/>
      <c r="AF266" s="62"/>
      <c r="AG266" s="62"/>
      <c r="AH266" s="73"/>
      <c r="AI266" s="63"/>
      <c r="AJ266" s="62"/>
      <c r="AK266" s="63"/>
      <c r="AL266" s="63"/>
      <c r="AM266" s="62"/>
      <c r="AN266" s="63"/>
      <c r="AO266" s="63"/>
      <c r="AP266" s="63"/>
      <c r="AQ266" s="63"/>
      <c r="AR266" s="63"/>
      <c r="AS266" s="63"/>
      <c r="AT266" s="63"/>
    </row>
    <row r="267" spans="21:46">
      <c r="U267" s="20"/>
      <c r="V267" s="20"/>
      <c r="W267" s="20"/>
      <c r="X267" s="20"/>
      <c r="Y267" s="20"/>
      <c r="Z267" s="20"/>
      <c r="AA267" s="20"/>
      <c r="AB267" s="62"/>
      <c r="AC267" s="62"/>
      <c r="AD267" s="62"/>
      <c r="AE267" s="62"/>
      <c r="AF267" s="62"/>
      <c r="AG267" s="62"/>
      <c r="AH267" s="73"/>
      <c r="AI267" s="63"/>
      <c r="AJ267" s="62"/>
      <c r="AK267" s="63"/>
      <c r="AL267" s="63"/>
      <c r="AM267" s="62"/>
      <c r="AN267" s="63"/>
      <c r="AO267" s="63"/>
      <c r="AP267" s="63"/>
      <c r="AQ267" s="63"/>
      <c r="AR267" s="63"/>
      <c r="AS267" s="63"/>
      <c r="AT267" s="63"/>
    </row>
    <row r="268" spans="21:46">
      <c r="U268" s="20"/>
      <c r="V268" s="20"/>
      <c r="W268" s="20"/>
      <c r="X268" s="20"/>
      <c r="Y268" s="20"/>
      <c r="Z268" s="20"/>
      <c r="AA268" s="20"/>
      <c r="AB268" s="62"/>
      <c r="AC268" s="62"/>
      <c r="AD268" s="62"/>
      <c r="AE268" s="62"/>
      <c r="AF268" s="62"/>
      <c r="AG268" s="62"/>
      <c r="AH268" s="73"/>
      <c r="AI268" s="63"/>
      <c r="AJ268" s="62"/>
      <c r="AK268" s="63"/>
      <c r="AL268" s="63"/>
      <c r="AM268" s="62"/>
      <c r="AN268" s="63"/>
      <c r="AO268" s="63"/>
      <c r="AP268" s="63"/>
      <c r="AQ268" s="63"/>
      <c r="AR268" s="63"/>
      <c r="AS268" s="63"/>
      <c r="AT268" s="63"/>
    </row>
    <row r="269" spans="21:46">
      <c r="U269" s="20"/>
      <c r="V269" s="20"/>
      <c r="W269" s="20"/>
      <c r="X269" s="20"/>
      <c r="Y269" s="20"/>
      <c r="Z269" s="20"/>
      <c r="AA269" s="20"/>
      <c r="AB269" s="62"/>
      <c r="AC269" s="62"/>
      <c r="AD269" s="62"/>
      <c r="AE269" s="62"/>
      <c r="AF269" s="62"/>
      <c r="AG269" s="62"/>
      <c r="AH269" s="73"/>
      <c r="AI269" s="63"/>
      <c r="AJ269" s="62"/>
      <c r="AK269" s="63"/>
      <c r="AL269" s="63"/>
      <c r="AM269" s="62"/>
      <c r="AN269" s="63"/>
      <c r="AO269" s="63"/>
      <c r="AP269" s="63"/>
      <c r="AQ269" s="63"/>
      <c r="AR269" s="63"/>
      <c r="AS269" s="63"/>
      <c r="AT269" s="63"/>
    </row>
    <row r="270" spans="21:46">
      <c r="U270" s="20"/>
      <c r="V270" s="20"/>
      <c r="W270" s="20"/>
      <c r="X270" s="20"/>
      <c r="Y270" s="20"/>
      <c r="Z270" s="20"/>
      <c r="AA270" s="20"/>
      <c r="AB270" s="62"/>
      <c r="AC270" s="62"/>
      <c r="AD270" s="62"/>
      <c r="AE270" s="62"/>
      <c r="AF270" s="62"/>
      <c r="AG270" s="62"/>
      <c r="AH270" s="73"/>
      <c r="AI270" s="63"/>
      <c r="AJ270" s="62"/>
      <c r="AK270" s="63"/>
      <c r="AL270" s="63"/>
      <c r="AM270" s="62"/>
      <c r="AN270" s="63"/>
      <c r="AO270" s="63"/>
      <c r="AP270" s="63"/>
      <c r="AQ270" s="63"/>
      <c r="AR270" s="63"/>
      <c r="AS270" s="63"/>
      <c r="AT270" s="63"/>
    </row>
    <row r="271" spans="21:46">
      <c r="U271" s="20"/>
      <c r="V271" s="20"/>
      <c r="W271" s="20"/>
      <c r="X271" s="20"/>
      <c r="Y271" s="20"/>
      <c r="Z271" s="20"/>
      <c r="AA271" s="20"/>
      <c r="AB271" s="62"/>
      <c r="AC271" s="62"/>
      <c r="AD271" s="62"/>
      <c r="AE271" s="62"/>
      <c r="AF271" s="62"/>
      <c r="AG271" s="62"/>
      <c r="AH271" s="73"/>
      <c r="AI271" s="63"/>
      <c r="AJ271" s="62"/>
      <c r="AK271" s="63"/>
      <c r="AL271" s="63"/>
      <c r="AM271" s="62"/>
      <c r="AN271" s="63"/>
      <c r="AO271" s="63"/>
      <c r="AP271" s="63"/>
      <c r="AQ271" s="63"/>
      <c r="AR271" s="63"/>
      <c r="AS271" s="63"/>
      <c r="AT271" s="63"/>
    </row>
    <row r="272" spans="21:46">
      <c r="U272" s="20"/>
      <c r="V272" s="20"/>
      <c r="W272" s="20"/>
      <c r="X272" s="20"/>
      <c r="Y272" s="20"/>
      <c r="Z272" s="20"/>
      <c r="AA272" s="20"/>
      <c r="AB272" s="62"/>
      <c r="AC272" s="62"/>
      <c r="AD272" s="62"/>
      <c r="AE272" s="62"/>
      <c r="AF272" s="62"/>
      <c r="AG272" s="62"/>
      <c r="AH272" s="73"/>
      <c r="AI272" s="63"/>
      <c r="AJ272" s="62"/>
      <c r="AK272" s="63"/>
      <c r="AL272" s="63"/>
      <c r="AM272" s="62"/>
      <c r="AN272" s="63"/>
      <c r="AO272" s="63"/>
      <c r="AP272" s="63"/>
      <c r="AQ272" s="63"/>
      <c r="AR272" s="63"/>
      <c r="AS272" s="63"/>
      <c r="AT272" s="63"/>
    </row>
    <row r="273" spans="21:46">
      <c r="U273" s="20"/>
      <c r="V273" s="20"/>
      <c r="W273" s="20"/>
      <c r="X273" s="20"/>
      <c r="Y273" s="20"/>
      <c r="Z273" s="20"/>
      <c r="AA273" s="20"/>
      <c r="AB273" s="62"/>
      <c r="AC273" s="62"/>
      <c r="AD273" s="62"/>
      <c r="AE273" s="62"/>
      <c r="AF273" s="62"/>
      <c r="AG273" s="62"/>
      <c r="AH273" s="73"/>
      <c r="AI273" s="63"/>
      <c r="AJ273" s="62"/>
      <c r="AK273" s="63"/>
      <c r="AL273" s="63"/>
      <c r="AM273" s="62"/>
      <c r="AN273" s="63"/>
      <c r="AO273" s="63"/>
      <c r="AP273" s="63"/>
      <c r="AQ273" s="63"/>
      <c r="AR273" s="63"/>
      <c r="AS273" s="63"/>
      <c r="AT273" s="63"/>
    </row>
    <row r="274" spans="21:46">
      <c r="U274" s="20"/>
      <c r="V274" s="20"/>
      <c r="W274" s="20"/>
      <c r="X274" s="20"/>
      <c r="Y274" s="20"/>
      <c r="Z274" s="20"/>
      <c r="AA274" s="20"/>
      <c r="AB274" s="62"/>
      <c r="AC274" s="62"/>
      <c r="AD274" s="62"/>
      <c r="AE274" s="62"/>
      <c r="AF274" s="62"/>
      <c r="AG274" s="62"/>
      <c r="AH274" s="73"/>
      <c r="AI274" s="63"/>
      <c r="AJ274" s="62"/>
      <c r="AK274" s="63"/>
      <c r="AL274" s="63"/>
      <c r="AM274" s="62"/>
      <c r="AN274" s="63"/>
      <c r="AO274" s="63"/>
      <c r="AP274" s="63"/>
      <c r="AQ274" s="63"/>
      <c r="AR274" s="63"/>
      <c r="AS274" s="63"/>
      <c r="AT274" s="63"/>
    </row>
    <row r="275" spans="21:46">
      <c r="U275" s="20"/>
      <c r="V275" s="20"/>
      <c r="W275" s="20"/>
      <c r="X275" s="20"/>
      <c r="Y275" s="20"/>
      <c r="Z275" s="20"/>
      <c r="AA275" s="20"/>
      <c r="AB275" s="62"/>
      <c r="AC275" s="62"/>
      <c r="AD275" s="62"/>
      <c r="AE275" s="62"/>
      <c r="AF275" s="62"/>
      <c r="AG275" s="62"/>
      <c r="AH275" s="73"/>
      <c r="AI275" s="63"/>
      <c r="AJ275" s="62"/>
      <c r="AK275" s="63"/>
      <c r="AL275" s="63"/>
      <c r="AM275" s="62"/>
      <c r="AN275" s="63"/>
      <c r="AO275" s="63"/>
      <c r="AP275" s="63"/>
      <c r="AQ275" s="63"/>
      <c r="AR275" s="63"/>
      <c r="AS275" s="63"/>
      <c r="AT275" s="63"/>
    </row>
    <row r="276" spans="21:46">
      <c r="U276" s="20"/>
      <c r="V276" s="20"/>
      <c r="W276" s="20"/>
      <c r="X276" s="20"/>
      <c r="Y276" s="20"/>
      <c r="Z276" s="20"/>
      <c r="AA276" s="20"/>
      <c r="AB276" s="62"/>
      <c r="AC276" s="62"/>
      <c r="AD276" s="62"/>
      <c r="AE276" s="62"/>
      <c r="AF276" s="62"/>
      <c r="AG276" s="62"/>
      <c r="AH276" s="73"/>
      <c r="AI276" s="63"/>
      <c r="AJ276" s="62"/>
      <c r="AK276" s="63"/>
      <c r="AL276" s="63"/>
      <c r="AM276" s="62"/>
      <c r="AN276" s="63"/>
      <c r="AO276" s="63"/>
      <c r="AP276" s="63"/>
      <c r="AQ276" s="63"/>
      <c r="AR276" s="63"/>
      <c r="AS276" s="63"/>
      <c r="AT276" s="63"/>
    </row>
    <row r="277" spans="21:46">
      <c r="U277" s="20"/>
      <c r="V277" s="20"/>
      <c r="W277" s="20"/>
      <c r="X277" s="20"/>
      <c r="Y277" s="20"/>
      <c r="Z277" s="20"/>
      <c r="AA277" s="20"/>
      <c r="AB277" s="62"/>
      <c r="AC277" s="62"/>
      <c r="AD277" s="62"/>
      <c r="AE277" s="62"/>
      <c r="AF277" s="62"/>
      <c r="AG277" s="62"/>
      <c r="AH277" s="73"/>
      <c r="AI277" s="63"/>
      <c r="AJ277" s="62"/>
      <c r="AK277" s="63"/>
      <c r="AL277" s="63"/>
      <c r="AM277" s="62"/>
      <c r="AN277" s="63"/>
      <c r="AO277" s="63"/>
      <c r="AP277" s="63"/>
      <c r="AQ277" s="63"/>
      <c r="AR277" s="63"/>
      <c r="AS277" s="63"/>
      <c r="AT277" s="63"/>
    </row>
    <row r="278" spans="21:46">
      <c r="U278" s="20"/>
      <c r="V278" s="20"/>
      <c r="W278" s="20"/>
      <c r="X278" s="20"/>
      <c r="Y278" s="20"/>
      <c r="Z278" s="20"/>
      <c r="AA278" s="20"/>
      <c r="AB278" s="62"/>
      <c r="AC278" s="62"/>
      <c r="AD278" s="62"/>
      <c r="AE278" s="62"/>
      <c r="AF278" s="62"/>
      <c r="AG278" s="62"/>
      <c r="AH278" s="73"/>
      <c r="AI278" s="63"/>
      <c r="AJ278" s="62"/>
      <c r="AK278" s="63"/>
      <c r="AL278" s="63"/>
      <c r="AM278" s="62"/>
      <c r="AN278" s="63"/>
      <c r="AO278" s="63"/>
      <c r="AP278" s="63"/>
      <c r="AQ278" s="63"/>
      <c r="AR278" s="63"/>
      <c r="AS278" s="63"/>
      <c r="AT278" s="63"/>
    </row>
    <row r="279" spans="21:46">
      <c r="U279" s="20"/>
      <c r="V279" s="20"/>
      <c r="W279" s="20"/>
      <c r="X279" s="20"/>
      <c r="Y279" s="20"/>
      <c r="Z279" s="20"/>
      <c r="AA279" s="20"/>
      <c r="AB279" s="62"/>
      <c r="AC279" s="62"/>
      <c r="AD279" s="62"/>
      <c r="AE279" s="62"/>
      <c r="AF279" s="62"/>
      <c r="AG279" s="62"/>
      <c r="AH279" s="73"/>
      <c r="AI279" s="63"/>
      <c r="AJ279" s="62"/>
      <c r="AK279" s="63"/>
      <c r="AL279" s="63"/>
      <c r="AM279" s="62"/>
      <c r="AN279" s="63"/>
      <c r="AO279" s="63"/>
      <c r="AP279" s="63"/>
      <c r="AQ279" s="63"/>
      <c r="AR279" s="63"/>
      <c r="AS279" s="63"/>
      <c r="AT279" s="63"/>
    </row>
    <row r="280" spans="21:46">
      <c r="AA280" s="20"/>
      <c r="AB280" s="20"/>
      <c r="AC280" s="20"/>
      <c r="AD280" s="20"/>
      <c r="AE280" s="20"/>
      <c r="AF280" s="20"/>
      <c r="AG280" s="20"/>
      <c r="AH280" s="74"/>
      <c r="AJ280" s="20"/>
      <c r="AM280" s="20"/>
    </row>
    <row r="281" spans="21:46">
      <c r="AA281" s="20"/>
      <c r="AB281" s="20"/>
      <c r="AC281" s="20"/>
      <c r="AD281" s="20"/>
      <c r="AE281" s="20"/>
      <c r="AF281" s="20"/>
      <c r="AG281" s="20"/>
      <c r="AH281" s="74"/>
      <c r="AJ281" s="20"/>
      <c r="AM281" s="20"/>
    </row>
    <row r="282" spans="21:46">
      <c r="AA282" s="20"/>
      <c r="AB282" s="20"/>
      <c r="AC282" s="20"/>
      <c r="AD282" s="20"/>
      <c r="AE282" s="20"/>
      <c r="AF282" s="20"/>
      <c r="AG282" s="20"/>
      <c r="AH282" s="74"/>
      <c r="AJ282" s="20"/>
      <c r="AM282" s="20"/>
    </row>
    <row r="283" spans="21:46">
      <c r="AA283" s="20"/>
      <c r="AB283" s="20"/>
      <c r="AC283" s="20"/>
      <c r="AD283" s="20"/>
      <c r="AE283" s="20"/>
      <c r="AF283" s="20"/>
      <c r="AG283" s="20"/>
      <c r="AH283" s="74"/>
      <c r="AJ283" s="20"/>
      <c r="AM283" s="20"/>
    </row>
    <row r="284" spans="21:46">
      <c r="U284" s="13"/>
      <c r="V284" s="13"/>
      <c r="W284" s="13"/>
      <c r="X284" s="13"/>
      <c r="Y284" s="13"/>
      <c r="Z284" s="13"/>
      <c r="AA284" s="20"/>
      <c r="AB284" s="20"/>
      <c r="AC284" s="20"/>
      <c r="AD284" s="20"/>
      <c r="AE284" s="20"/>
      <c r="AF284" s="20"/>
      <c r="AG284" s="20"/>
      <c r="AH284" s="74"/>
      <c r="AJ284" s="20"/>
      <c r="AM284" s="20"/>
    </row>
    <row r="285" spans="21:46">
      <c r="U285" s="13"/>
      <c r="V285" s="13"/>
      <c r="W285" s="13"/>
      <c r="X285" s="13"/>
      <c r="Y285" s="13"/>
      <c r="Z285" s="13"/>
      <c r="AA285" s="20"/>
      <c r="AB285" s="20"/>
      <c r="AC285" s="20"/>
      <c r="AD285" s="20"/>
      <c r="AE285" s="20"/>
      <c r="AF285" s="20"/>
      <c r="AG285" s="20"/>
      <c r="AH285" s="74"/>
      <c r="AJ285" s="20"/>
      <c r="AM285" s="20"/>
    </row>
    <row r="286" spans="21:46">
      <c r="U286" s="13"/>
      <c r="V286" s="13"/>
      <c r="W286" s="13"/>
      <c r="X286" s="13"/>
      <c r="Y286" s="13"/>
      <c r="Z286" s="13"/>
      <c r="AA286" s="20"/>
      <c r="AB286" s="20"/>
      <c r="AC286" s="20"/>
      <c r="AD286" s="20"/>
      <c r="AE286" s="20"/>
      <c r="AF286" s="20"/>
      <c r="AG286" s="20"/>
      <c r="AH286" s="74"/>
      <c r="AJ286" s="20"/>
      <c r="AM286" s="20"/>
    </row>
    <row r="287" spans="21:46">
      <c r="U287" s="13"/>
      <c r="V287" s="13"/>
      <c r="W287" s="13"/>
      <c r="X287" s="13"/>
      <c r="Y287" s="13"/>
      <c r="Z287" s="13"/>
      <c r="AA287" s="20"/>
      <c r="AB287" s="20"/>
      <c r="AC287" s="20"/>
      <c r="AD287" s="20"/>
      <c r="AE287" s="20"/>
      <c r="AF287" s="20"/>
      <c r="AG287" s="20"/>
      <c r="AH287" s="74"/>
      <c r="AJ287" s="20"/>
      <c r="AM287" s="20"/>
    </row>
    <row r="288" spans="21:46">
      <c r="U288" s="13"/>
      <c r="V288" s="13"/>
      <c r="W288" s="13"/>
      <c r="X288" s="13"/>
      <c r="Y288" s="13"/>
      <c r="Z288" s="13"/>
      <c r="AA288" s="20"/>
      <c r="AB288" s="20"/>
      <c r="AC288" s="20"/>
      <c r="AD288" s="20"/>
      <c r="AE288" s="20"/>
      <c r="AF288" s="20"/>
      <c r="AG288" s="20"/>
      <c r="AH288" s="74"/>
      <c r="AJ288" s="20"/>
      <c r="AM288" s="20"/>
    </row>
    <row r="289" spans="21:39">
      <c r="U289" s="13"/>
      <c r="V289" s="13"/>
      <c r="W289" s="13"/>
      <c r="X289" s="13"/>
      <c r="Y289" s="13"/>
      <c r="Z289" s="13"/>
      <c r="AA289" s="20"/>
      <c r="AB289" s="20"/>
      <c r="AC289" s="20"/>
      <c r="AD289" s="20"/>
      <c r="AE289" s="20"/>
      <c r="AF289" s="20"/>
      <c r="AG289" s="20"/>
      <c r="AH289" s="74"/>
      <c r="AJ289" s="20"/>
      <c r="AM289" s="20"/>
    </row>
    <row r="290" spans="21:39">
      <c r="U290" s="13"/>
      <c r="V290" s="13"/>
      <c r="W290" s="13"/>
      <c r="X290" s="13"/>
      <c r="Y290" s="13"/>
      <c r="Z290" s="13"/>
      <c r="AA290" s="20"/>
      <c r="AB290" s="20"/>
      <c r="AC290" s="20"/>
      <c r="AD290" s="20"/>
      <c r="AE290" s="20"/>
      <c r="AF290" s="20"/>
      <c r="AG290" s="20"/>
      <c r="AH290" s="74"/>
      <c r="AJ290" s="20"/>
      <c r="AM290" s="20"/>
    </row>
    <row r="291" spans="21:39">
      <c r="U291" s="13"/>
      <c r="V291" s="13"/>
      <c r="W291" s="13"/>
      <c r="X291" s="13"/>
      <c r="Y291" s="13"/>
      <c r="Z291" s="13"/>
      <c r="AA291" s="20"/>
      <c r="AB291" s="20"/>
      <c r="AC291" s="20"/>
      <c r="AD291" s="20"/>
      <c r="AE291" s="20"/>
      <c r="AF291" s="20"/>
      <c r="AG291" s="20"/>
      <c r="AH291" s="74"/>
      <c r="AJ291" s="20"/>
      <c r="AM291" s="20"/>
    </row>
    <row r="296" spans="21:39">
      <c r="AA296" s="13"/>
      <c r="AB296" s="13"/>
      <c r="AC296" s="13"/>
    </row>
    <row r="297" spans="21:39">
      <c r="AA297" s="13"/>
      <c r="AB297" s="13"/>
      <c r="AC297" s="13"/>
    </row>
    <row r="298" spans="21:39">
      <c r="AA298" s="13"/>
      <c r="AB298" s="13"/>
      <c r="AC298" s="13"/>
    </row>
    <row r="299" spans="21:39">
      <c r="AA299" s="13"/>
      <c r="AB299" s="13"/>
      <c r="AC299" s="13"/>
    </row>
    <row r="300" spans="21:39">
      <c r="AA300" s="13"/>
      <c r="AB300" s="13"/>
      <c r="AC300" s="13"/>
    </row>
    <row r="301" spans="21:39">
      <c r="AA301" s="13"/>
      <c r="AB301" s="13"/>
      <c r="AC301" s="13"/>
    </row>
    <row r="302" spans="21:39">
      <c r="U302" s="13"/>
      <c r="V302" s="13"/>
      <c r="W302" s="13"/>
      <c r="X302" s="13"/>
      <c r="Y302" s="13"/>
      <c r="Z302" s="13"/>
      <c r="AA302" s="13"/>
      <c r="AB302" s="13"/>
      <c r="AC302" s="13"/>
    </row>
    <row r="303" spans="21:39">
      <c r="U303" s="13"/>
      <c r="V303" s="13"/>
      <c r="W303" s="13"/>
      <c r="X303" s="13"/>
      <c r="Y303" s="13"/>
      <c r="Z303" s="13"/>
      <c r="AA303" s="13"/>
      <c r="AB303" s="13"/>
      <c r="AC303" s="13"/>
    </row>
    <row r="304" spans="21:39">
      <c r="U304" s="13"/>
      <c r="V304" s="13"/>
      <c r="W304" s="13"/>
      <c r="X304" s="13"/>
      <c r="Y304" s="13"/>
      <c r="Z304" s="13"/>
    </row>
    <row r="305" spans="21:29">
      <c r="U305" s="13"/>
      <c r="V305" s="13"/>
      <c r="W305" s="13"/>
      <c r="X305" s="13"/>
      <c r="Y305" s="13"/>
      <c r="Z305" s="13"/>
    </row>
    <row r="306" spans="21:29">
      <c r="U306" s="13"/>
      <c r="V306" s="13"/>
      <c r="W306" s="13"/>
      <c r="X306" s="13"/>
      <c r="Y306" s="13"/>
      <c r="Z306" s="13"/>
    </row>
    <row r="307" spans="21:29">
      <c r="U307" s="13"/>
      <c r="V307" s="13"/>
      <c r="W307" s="13"/>
      <c r="X307" s="13"/>
      <c r="Y307" s="13"/>
      <c r="Z307" s="13"/>
    </row>
    <row r="308" spans="21:29">
      <c r="U308" s="13"/>
      <c r="V308" s="13"/>
      <c r="W308" s="13"/>
      <c r="X308" s="13"/>
      <c r="Y308" s="13"/>
      <c r="Z308" s="13"/>
    </row>
    <row r="309" spans="21:29">
      <c r="U309" s="13"/>
      <c r="V309" s="13"/>
      <c r="W309" s="13"/>
      <c r="X309" s="13"/>
      <c r="Y309" s="13"/>
      <c r="Z309" s="13"/>
    </row>
    <row r="314" spans="21:29">
      <c r="AA314" s="13"/>
      <c r="AB314" s="13"/>
      <c r="AC314" s="13"/>
    </row>
    <row r="315" spans="21:29">
      <c r="AA315" s="13"/>
      <c r="AB315" s="13"/>
      <c r="AC315" s="13"/>
    </row>
    <row r="316" spans="21:29">
      <c r="AA316" s="13"/>
      <c r="AB316" s="13"/>
      <c r="AC316" s="13"/>
    </row>
    <row r="317" spans="21:29">
      <c r="AA317" s="13"/>
      <c r="AB317" s="13"/>
      <c r="AC317" s="13"/>
    </row>
    <row r="318" spans="21:29">
      <c r="AA318" s="13"/>
      <c r="AB318" s="13"/>
      <c r="AC318" s="13"/>
    </row>
    <row r="319" spans="21:29">
      <c r="AA319" s="13"/>
      <c r="AB319" s="13"/>
      <c r="AC319" s="13"/>
    </row>
    <row r="320" spans="21:29">
      <c r="U320" s="13"/>
      <c r="V320" s="13"/>
      <c r="W320" s="13"/>
      <c r="X320" s="13"/>
      <c r="Y320" s="13"/>
      <c r="Z320" s="13"/>
      <c r="AA320" s="13"/>
      <c r="AB320" s="13"/>
      <c r="AC320" s="13"/>
    </row>
    <row r="321" spans="21:29">
      <c r="U321" s="13"/>
      <c r="V321" s="13"/>
      <c r="W321" s="13"/>
      <c r="X321" s="13"/>
      <c r="Y321" s="13"/>
      <c r="Z321" s="13"/>
      <c r="AA321" s="13"/>
      <c r="AB321" s="13"/>
      <c r="AC321" s="13"/>
    </row>
    <row r="322" spans="21:29">
      <c r="U322" s="13"/>
      <c r="V322" s="13"/>
      <c r="W322" s="13"/>
      <c r="X322" s="13"/>
      <c r="Y322" s="13"/>
      <c r="Z322" s="13"/>
    </row>
    <row r="323" spans="21:29">
      <c r="U323" s="13"/>
      <c r="V323" s="13"/>
      <c r="W323" s="13"/>
      <c r="X323" s="13"/>
      <c r="Y323" s="13"/>
      <c r="Z323" s="13"/>
    </row>
    <row r="324" spans="21:29">
      <c r="U324" s="13"/>
      <c r="V324" s="13"/>
      <c r="W324" s="13"/>
      <c r="X324" s="13"/>
      <c r="Y324" s="13"/>
      <c r="Z324" s="13"/>
    </row>
    <row r="325" spans="21:29">
      <c r="U325" s="13"/>
      <c r="V325" s="13"/>
      <c r="W325" s="13"/>
      <c r="X325" s="13"/>
      <c r="Y325" s="13"/>
      <c r="Z325" s="13"/>
    </row>
    <row r="326" spans="21:29">
      <c r="U326" s="13"/>
      <c r="V326" s="13"/>
      <c r="W326" s="13"/>
      <c r="X326" s="13"/>
      <c r="Y326" s="13"/>
      <c r="Z326" s="13"/>
    </row>
    <row r="327" spans="21:29">
      <c r="U327" s="13"/>
      <c r="V327" s="13"/>
      <c r="W327" s="13"/>
      <c r="X327" s="13"/>
      <c r="Y327" s="13"/>
      <c r="Z327" s="13"/>
    </row>
    <row r="332" spans="21:29">
      <c r="AA332" s="13"/>
      <c r="AB332" s="13"/>
      <c r="AC332" s="13"/>
    </row>
    <row r="333" spans="21:29">
      <c r="AA333" s="13"/>
      <c r="AB333" s="13"/>
      <c r="AC333" s="13"/>
    </row>
    <row r="334" spans="21:29">
      <c r="AA334" s="13"/>
      <c r="AB334" s="13"/>
      <c r="AC334" s="13"/>
    </row>
    <row r="335" spans="21:29">
      <c r="AA335" s="13"/>
      <c r="AB335" s="13"/>
      <c r="AC335" s="13"/>
    </row>
    <row r="336" spans="21:29">
      <c r="AA336" s="13"/>
      <c r="AB336" s="13"/>
      <c r="AC336" s="13"/>
    </row>
    <row r="337" spans="21:29">
      <c r="AA337" s="13"/>
      <c r="AB337" s="13"/>
      <c r="AC337" s="13"/>
    </row>
    <row r="338" spans="21:29">
      <c r="U338" s="13"/>
      <c r="V338" s="13"/>
      <c r="W338" s="13"/>
      <c r="X338" s="13"/>
      <c r="Y338" s="13"/>
      <c r="Z338" s="13"/>
      <c r="AA338" s="13"/>
      <c r="AB338" s="13"/>
      <c r="AC338" s="13"/>
    </row>
    <row r="339" spans="21:29">
      <c r="U339" s="13"/>
      <c r="V339" s="13"/>
      <c r="W339" s="13"/>
      <c r="X339" s="13"/>
      <c r="Y339" s="13"/>
      <c r="Z339" s="13"/>
      <c r="AA339" s="13"/>
      <c r="AB339" s="13"/>
      <c r="AC339" s="13"/>
    </row>
    <row r="340" spans="21:29">
      <c r="U340" s="13"/>
      <c r="V340" s="13"/>
      <c r="W340" s="13"/>
      <c r="X340" s="13"/>
      <c r="Y340" s="13"/>
      <c r="Z340" s="13"/>
    </row>
    <row r="341" spans="21:29">
      <c r="U341" s="13"/>
      <c r="V341" s="13"/>
      <c r="W341" s="13"/>
      <c r="X341" s="13"/>
      <c r="Y341" s="13"/>
      <c r="Z341" s="13"/>
    </row>
    <row r="342" spans="21:29">
      <c r="U342" s="13"/>
      <c r="V342" s="13"/>
      <c r="W342" s="13"/>
      <c r="X342" s="13"/>
      <c r="Y342" s="13"/>
      <c r="Z342" s="13"/>
    </row>
    <row r="343" spans="21:29">
      <c r="U343" s="13"/>
      <c r="V343" s="13"/>
      <c r="W343" s="13"/>
      <c r="X343" s="13"/>
      <c r="Y343" s="13"/>
      <c r="Z343" s="13"/>
    </row>
    <row r="344" spans="21:29">
      <c r="U344" s="13"/>
      <c r="V344" s="13"/>
      <c r="W344" s="13"/>
      <c r="X344" s="13"/>
      <c r="Y344" s="13"/>
      <c r="Z344" s="13"/>
    </row>
    <row r="345" spans="21:29">
      <c r="U345" s="13"/>
      <c r="V345" s="13"/>
      <c r="W345" s="13"/>
      <c r="X345" s="13"/>
      <c r="Y345" s="13"/>
      <c r="Z345" s="13"/>
    </row>
    <row r="350" spans="21:29">
      <c r="AA350" s="13"/>
      <c r="AB350" s="13"/>
      <c r="AC350" s="13"/>
    </row>
    <row r="351" spans="21:29">
      <c r="AA351" s="13"/>
      <c r="AB351" s="13"/>
      <c r="AC351" s="13"/>
    </row>
    <row r="352" spans="21:29">
      <c r="AA352" s="13"/>
      <c r="AB352" s="13"/>
      <c r="AC352" s="13"/>
    </row>
    <row r="353" spans="27:29">
      <c r="AA353" s="13"/>
      <c r="AB353" s="13"/>
      <c r="AC353" s="13"/>
    </row>
    <row r="354" spans="27:29">
      <c r="AA354" s="13"/>
      <c r="AB354" s="13"/>
      <c r="AC354" s="13"/>
    </row>
    <row r="355" spans="27:29">
      <c r="AA355" s="13"/>
      <c r="AB355" s="13"/>
      <c r="AC355" s="13"/>
    </row>
    <row r="356" spans="27:29">
      <c r="AA356" s="13"/>
      <c r="AB356" s="13"/>
      <c r="AC356" s="13"/>
    </row>
    <row r="357" spans="27:29">
      <c r="AA357" s="13"/>
      <c r="AB357" s="13"/>
      <c r="AC357" s="13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BA1880"/>
  <sheetViews>
    <sheetView defaultGridColor="0" colorId="22" zoomScale="95" zoomScaleNormal="95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F31" sqref="F31"/>
    </sheetView>
  </sheetViews>
  <sheetFormatPr baseColWidth="10" defaultColWidth="9.90625" defaultRowHeight="15"/>
  <cols>
    <col min="1" max="1" width="2.08984375" customWidth="1"/>
    <col min="2" max="2" width="6.54296875" customWidth="1"/>
    <col min="3" max="3" width="5" customWidth="1"/>
    <col min="4" max="4" width="7.1796875" customWidth="1"/>
    <col min="5" max="5" width="6.453125" customWidth="1"/>
    <col min="6" max="6" width="4.90625" customWidth="1"/>
    <col min="7" max="7" width="7.08984375" customWidth="1"/>
    <col min="8" max="8" width="6.453125" style="96" customWidth="1"/>
    <col min="9" max="9" width="6.08984375" style="96" customWidth="1"/>
    <col min="10" max="10" width="1.6328125" style="96" customWidth="1"/>
    <col min="11" max="11" width="7.54296875" customWidth="1"/>
    <col min="12" max="12" width="5.1796875" customWidth="1"/>
    <col min="13" max="13" width="5.81640625" style="9" customWidth="1"/>
    <col min="14" max="14" width="3.90625" style="9" customWidth="1"/>
    <col min="15" max="15" width="7.36328125" style="9" customWidth="1"/>
    <col min="16" max="16" width="8.08984375" customWidth="1"/>
    <col min="17" max="17" width="10.453125" style="9" customWidth="1"/>
    <col min="18" max="18" width="6.54296875" style="9" customWidth="1"/>
    <col min="19" max="19" width="8.08984375" customWidth="1"/>
    <col min="20" max="20" width="8" customWidth="1"/>
    <col min="21" max="24" width="7.90625" customWidth="1"/>
    <col min="25" max="25" width="8" customWidth="1"/>
    <col min="26" max="26" width="8.08984375" customWidth="1"/>
    <col min="27" max="27" width="8" customWidth="1"/>
    <col min="28" max="28" width="8.453125" customWidth="1"/>
    <col min="29" max="29" width="8.08984375" customWidth="1"/>
    <col min="30" max="30" width="7.90625" customWidth="1"/>
    <col min="31" max="31" width="5.81640625" customWidth="1"/>
    <col min="32" max="32" width="5.36328125" customWidth="1"/>
    <col min="33" max="33" width="7" customWidth="1"/>
    <col min="34" max="34" width="6.453125" style="9" customWidth="1"/>
    <col min="35" max="35" width="6.1796875" style="9" customWidth="1"/>
    <col min="36" max="36" width="7.90625" style="9" customWidth="1"/>
    <col min="37" max="37" width="7.90625" customWidth="1"/>
    <col min="38" max="38" width="6.81640625" style="9" customWidth="1"/>
    <col min="39" max="40" width="7.90625" style="96" customWidth="1"/>
    <col min="41" max="41" width="5.81640625" style="9" customWidth="1"/>
    <col min="42" max="42" width="7.08984375" style="96" customWidth="1"/>
    <col min="43" max="43" width="7.453125" customWidth="1"/>
    <col min="44" max="44" width="10.36328125" customWidth="1"/>
    <col min="45" max="46" width="7.90625" customWidth="1"/>
    <col min="47" max="47" width="10.6328125" customWidth="1"/>
    <col min="48" max="48" width="7.453125" customWidth="1"/>
    <col min="49" max="49" width="7.54296875" customWidth="1"/>
    <col min="50" max="53" width="17.08984375" customWidth="1"/>
  </cols>
  <sheetData>
    <row r="1" spans="1:53">
      <c r="A1" s="28"/>
      <c r="B1" s="28"/>
      <c r="C1" s="28"/>
      <c r="D1" s="28"/>
      <c r="E1" s="28"/>
      <c r="F1" s="28"/>
      <c r="G1" s="28"/>
      <c r="H1" s="102"/>
      <c r="I1" s="102"/>
      <c r="J1" s="102"/>
      <c r="K1" s="28"/>
      <c r="L1" s="28"/>
      <c r="M1" s="71"/>
      <c r="N1" s="71"/>
      <c r="O1" s="71"/>
      <c r="P1" s="28"/>
      <c r="Q1" s="71"/>
      <c r="R1" s="71"/>
      <c r="S1" s="28"/>
      <c r="T1" s="28"/>
      <c r="U1" s="28"/>
      <c r="AH1"/>
      <c r="AI1"/>
      <c r="AJ1"/>
      <c r="AL1"/>
      <c r="AM1"/>
      <c r="AN1"/>
      <c r="AO1"/>
      <c r="AP1"/>
    </row>
    <row r="2" spans="1:53" s="128" customFormat="1" ht="31.8">
      <c r="A2" s="125"/>
      <c r="B2" s="125"/>
      <c r="C2" s="125"/>
      <c r="D2" s="125" t="s">
        <v>541</v>
      </c>
      <c r="E2" s="125"/>
      <c r="F2" s="125"/>
      <c r="G2" s="125"/>
      <c r="H2" s="129"/>
      <c r="I2" s="129"/>
      <c r="J2" s="129"/>
      <c r="K2" s="125"/>
      <c r="L2" s="125" t="s">
        <v>502</v>
      </c>
      <c r="M2" s="127"/>
      <c r="N2" s="127"/>
      <c r="O2" s="127"/>
      <c r="P2" s="125" t="str">
        <f>+År!B2</f>
        <v>Skålda purke</v>
      </c>
      <c r="Q2" s="125"/>
      <c r="R2" s="127"/>
      <c r="S2" s="127"/>
      <c r="T2" s="125"/>
      <c r="U2" s="125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1:53">
      <c r="A3" s="28"/>
      <c r="B3" s="28"/>
      <c r="C3" s="28"/>
      <c r="D3" s="28"/>
      <c r="E3" s="28"/>
      <c r="F3" s="28"/>
      <c r="G3" s="28"/>
      <c r="H3" s="102"/>
      <c r="I3" s="102"/>
      <c r="J3" s="102"/>
      <c r="K3" s="28"/>
      <c r="L3" s="28"/>
      <c r="M3" s="71"/>
      <c r="N3" s="71"/>
      <c r="O3" s="71"/>
      <c r="P3" s="28"/>
      <c r="Q3" s="71"/>
      <c r="R3" s="71"/>
      <c r="S3" s="28"/>
      <c r="T3" s="28"/>
      <c r="U3" s="28"/>
      <c r="AH3"/>
      <c r="AI3"/>
      <c r="AJ3"/>
      <c r="AL3"/>
      <c r="AM3"/>
      <c r="AN3"/>
      <c r="AO3"/>
      <c r="AP3"/>
    </row>
    <row r="4" spans="1:53" s="137" customFormat="1" ht="19.8">
      <c r="A4" s="135"/>
      <c r="B4" s="135"/>
      <c r="C4" s="135"/>
      <c r="D4" s="135"/>
      <c r="E4" s="123" t="s">
        <v>457</v>
      </c>
      <c r="F4" s="123"/>
      <c r="G4" s="136">
        <f>+År!R2</f>
        <v>24</v>
      </c>
      <c r="H4" s="139"/>
      <c r="I4" s="139"/>
      <c r="J4" s="139"/>
      <c r="K4" s="135"/>
      <c r="L4" s="135"/>
      <c r="M4" s="138"/>
      <c r="N4" s="188" t="s">
        <v>458</v>
      </c>
      <c r="O4" s="138"/>
      <c r="P4" s="135"/>
      <c r="Q4" s="319">
        <f>SUM(E10:E61)</f>
        <v>14103</v>
      </c>
      <c r="R4" s="314"/>
      <c r="S4" s="135"/>
      <c r="T4" s="135"/>
      <c r="U4" s="135"/>
      <c r="V4"/>
      <c r="W4"/>
    </row>
    <row r="5" spans="1:53" ht="15.75" customHeight="1">
      <c r="A5" s="55"/>
      <c r="B5" s="55"/>
      <c r="C5" s="28"/>
      <c r="D5" s="28"/>
      <c r="E5" s="28"/>
      <c r="F5" s="28"/>
      <c r="G5" s="28"/>
      <c r="H5" s="102"/>
      <c r="I5" s="102"/>
      <c r="J5" s="102"/>
      <c r="K5" s="28"/>
      <c r="L5" s="28"/>
      <c r="M5" s="71"/>
      <c r="N5" s="71"/>
      <c r="O5" s="71"/>
      <c r="P5" s="28"/>
      <c r="Q5" s="71"/>
      <c r="R5" s="140"/>
      <c r="S5" s="28"/>
      <c r="T5" s="28"/>
      <c r="U5" s="28"/>
      <c r="AH5"/>
      <c r="AI5"/>
      <c r="AJ5"/>
      <c r="AL5"/>
      <c r="AM5"/>
      <c r="AN5"/>
      <c r="AO5"/>
      <c r="AP5"/>
    </row>
    <row r="6" spans="1:53" ht="15.6">
      <c r="A6" s="28"/>
      <c r="B6" s="28"/>
      <c r="C6" s="28"/>
      <c r="D6" s="28"/>
      <c r="E6" s="71"/>
      <c r="F6" s="71"/>
      <c r="G6" s="71"/>
      <c r="H6" s="102"/>
      <c r="I6" s="102"/>
      <c r="J6" s="102"/>
      <c r="K6" s="28"/>
      <c r="L6" s="71"/>
      <c r="M6" s="71"/>
      <c r="N6" s="71"/>
      <c r="O6" s="71"/>
      <c r="P6" s="28"/>
      <c r="Q6" s="71"/>
      <c r="R6" s="72" t="s">
        <v>3</v>
      </c>
      <c r="S6" s="28"/>
      <c r="T6" s="34"/>
      <c r="U6" s="28"/>
      <c r="AH6"/>
      <c r="AI6"/>
      <c r="AJ6"/>
      <c r="AL6"/>
      <c r="AM6"/>
      <c r="AN6"/>
      <c r="AO6"/>
      <c r="AP6"/>
    </row>
    <row r="7" spans="1:53" ht="21">
      <c r="A7" s="28"/>
      <c r="B7" s="28"/>
      <c r="C7" s="28"/>
      <c r="D7" s="34" t="s">
        <v>3</v>
      </c>
      <c r="E7" s="72"/>
      <c r="F7" s="72"/>
      <c r="G7" s="72" t="s">
        <v>3</v>
      </c>
      <c r="H7" s="95" t="s">
        <v>3</v>
      </c>
      <c r="I7" s="95" t="s">
        <v>1</v>
      </c>
      <c r="J7" s="95"/>
      <c r="K7" s="34"/>
      <c r="L7" s="72"/>
      <c r="M7" s="72" t="s">
        <v>18</v>
      </c>
      <c r="N7" s="72"/>
      <c r="O7" s="72" t="s">
        <v>476</v>
      </c>
      <c r="P7" s="34" t="s">
        <v>2</v>
      </c>
      <c r="Q7" s="72" t="s">
        <v>52</v>
      </c>
      <c r="R7" s="72" t="s">
        <v>11</v>
      </c>
      <c r="S7" s="34"/>
      <c r="T7" s="34" t="s">
        <v>534</v>
      </c>
      <c r="U7" s="28"/>
      <c r="V7" s="2"/>
      <c r="W7" s="56"/>
      <c r="AH7"/>
      <c r="AI7"/>
      <c r="AJ7"/>
      <c r="AL7"/>
      <c r="AM7"/>
      <c r="AN7"/>
      <c r="AO7"/>
      <c r="AP7"/>
    </row>
    <row r="8" spans="1:53" ht="15.6">
      <c r="A8" s="28"/>
      <c r="B8" s="34"/>
      <c r="C8" s="34" t="s">
        <v>539</v>
      </c>
      <c r="D8" s="34" t="s">
        <v>504</v>
      </c>
      <c r="E8" s="72" t="s">
        <v>3</v>
      </c>
      <c r="F8" s="115"/>
      <c r="G8" s="72" t="s">
        <v>482</v>
      </c>
      <c r="H8" s="95" t="s">
        <v>554</v>
      </c>
      <c r="I8" s="95" t="s">
        <v>554</v>
      </c>
      <c r="J8" s="95"/>
      <c r="K8" s="34" t="s">
        <v>18</v>
      </c>
      <c r="L8" s="115"/>
      <c r="M8" s="72" t="s">
        <v>480</v>
      </c>
      <c r="N8" s="115"/>
      <c r="O8" s="72" t="s">
        <v>480</v>
      </c>
      <c r="P8" s="34" t="s">
        <v>476</v>
      </c>
      <c r="Q8" s="72" t="s">
        <v>85</v>
      </c>
      <c r="R8" s="72" t="s">
        <v>533</v>
      </c>
      <c r="S8" s="34" t="s">
        <v>18</v>
      </c>
      <c r="T8" s="118" t="s">
        <v>535</v>
      </c>
      <c r="U8" s="28"/>
      <c r="V8" s="2"/>
      <c r="W8" s="2"/>
      <c r="X8" s="2"/>
      <c r="AH8"/>
      <c r="AI8"/>
      <c r="AJ8"/>
      <c r="AL8"/>
      <c r="AM8"/>
      <c r="AN8"/>
      <c r="AO8"/>
      <c r="AP8"/>
    </row>
    <row r="9" spans="1:53" ht="15.6">
      <c r="A9" s="28"/>
      <c r="B9" s="34" t="s">
        <v>63</v>
      </c>
      <c r="C9" s="34" t="s">
        <v>542</v>
      </c>
      <c r="D9" s="34" t="s">
        <v>505</v>
      </c>
      <c r="E9" s="72" t="s">
        <v>11</v>
      </c>
      <c r="F9" s="115" t="s">
        <v>532</v>
      </c>
      <c r="G9" s="72" t="s">
        <v>475</v>
      </c>
      <c r="H9" s="95" t="s">
        <v>556</v>
      </c>
      <c r="I9" s="95" t="s">
        <v>556</v>
      </c>
      <c r="J9" s="95"/>
      <c r="K9" s="34" t="s">
        <v>475</v>
      </c>
      <c r="L9" s="115" t="s">
        <v>532</v>
      </c>
      <c r="M9" s="72" t="s">
        <v>477</v>
      </c>
      <c r="N9" s="115" t="s">
        <v>532</v>
      </c>
      <c r="O9" s="72" t="s">
        <v>477</v>
      </c>
      <c r="P9" s="34" t="s">
        <v>478</v>
      </c>
      <c r="Q9" s="72" t="s">
        <v>484</v>
      </c>
      <c r="R9" s="72" t="s">
        <v>540</v>
      </c>
      <c r="S9" s="34" t="s">
        <v>30</v>
      </c>
      <c r="T9" s="34" t="s">
        <v>536</v>
      </c>
      <c r="U9" s="28"/>
      <c r="AH9"/>
      <c r="AI9"/>
      <c r="AJ9"/>
      <c r="AL9"/>
      <c r="AM9"/>
      <c r="AN9"/>
      <c r="AO9"/>
      <c r="AP9"/>
    </row>
    <row r="10" spans="1:53" ht="15.6">
      <c r="A10" s="28"/>
      <c r="B10" s="2">
        <f>+'Ark1'!C379</f>
        <v>2024</v>
      </c>
      <c r="C10" s="2">
        <f>+'Ark1'!E379</f>
        <v>1</v>
      </c>
      <c r="D10" s="2">
        <f>+IF(E10=0,"",'Ark1'!Q379)</f>
        <v>79</v>
      </c>
      <c r="E10" s="18">
        <f>+'Ark1'!R379</f>
        <v>404</v>
      </c>
      <c r="F10" s="18">
        <f t="shared" ref="F10:F40" si="0">+IF(E10=0,"",E10-E64)</f>
        <v>-88</v>
      </c>
      <c r="G10" s="18">
        <f>+IF(E10=0,"",'Ark1'!S379)</f>
        <v>404</v>
      </c>
      <c r="H10" s="51">
        <f>+'Ark1'!T379</f>
        <v>2.8646387293483659</v>
      </c>
      <c r="I10" s="51">
        <f>+'Ark1'!U379</f>
        <v>2.9326580507368845</v>
      </c>
      <c r="J10" s="95"/>
      <c r="K10" s="5">
        <f>+IF(E10=0,"",'Ark1'!W379)</f>
        <v>59.198019801980202</v>
      </c>
      <c r="L10" s="5">
        <f t="shared" ref="L10:L40" si="1">+K10-K64</f>
        <v>0.28355951684780933</v>
      </c>
      <c r="M10" s="18">
        <f>+IF(E10=0,"",'Ark1'!Z379)</f>
        <v>156.88762376237636</v>
      </c>
      <c r="N10" s="18">
        <f t="shared" ref="N10:N40" si="2">+IF(E10=0,"",M10-M64)</f>
        <v>2.5086013591177903</v>
      </c>
      <c r="O10" s="18">
        <f>+IF(E10=0,"",'Ark1'!AA379)</f>
        <v>30.011739374685781</v>
      </c>
      <c r="P10" s="5">
        <f>+IF(E10=0,"",'Ark1'!AB379)</f>
        <v>4.4510979888718794</v>
      </c>
      <c r="Q10" s="18">
        <f>+IF(E10=0,"",'Ark1'!AC379)</f>
        <v>-25.942042496083445</v>
      </c>
      <c r="R10" s="18">
        <f t="shared" ref="R10:R40" si="3">+IF(E10=0,"",IF(E10=0,"",E10/D10))</f>
        <v>5.1139240506329111</v>
      </c>
      <c r="S10" s="5">
        <f>+IF(E10=0,"",'Ark1'!V379)</f>
        <v>5.7821782178217829</v>
      </c>
      <c r="T10" s="18">
        <f t="shared" ref="T10:T40" si="4">+IF(E10=0,"",(E10*M10)/1000)</f>
        <v>63.382600000000046</v>
      </c>
      <c r="U10" s="28"/>
      <c r="AH10"/>
      <c r="AI10"/>
      <c r="AJ10"/>
      <c r="AL10"/>
      <c r="AM10"/>
      <c r="AN10"/>
      <c r="AO10"/>
      <c r="AP10"/>
    </row>
    <row r="11" spans="1:53" ht="15.6">
      <c r="A11" s="28"/>
      <c r="B11" s="2">
        <f>+'Ark1'!C380</f>
        <v>2024</v>
      </c>
      <c r="C11" s="2">
        <f>+'Ark1'!E380</f>
        <v>2</v>
      </c>
      <c r="D11" s="2">
        <f>+IF(E11=0,"",'Ark1'!Q380)</f>
        <v>91</v>
      </c>
      <c r="E11" s="18">
        <f>+'Ark1'!R380</f>
        <v>717</v>
      </c>
      <c r="F11" s="18">
        <f t="shared" si="0"/>
        <v>93</v>
      </c>
      <c r="G11" s="18">
        <f>+IF(E11=0,"",'Ark1'!S380)</f>
        <v>709</v>
      </c>
      <c r="H11" s="51">
        <f>+'Ark1'!T380</f>
        <v>5.0840246756009364</v>
      </c>
      <c r="I11" s="51">
        <f>+'Ark1'!U380</f>
        <v>5.228310417773268</v>
      </c>
      <c r="J11" s="95"/>
      <c r="K11" s="5">
        <f>+IF(E11=0,"",'Ark1'!W380)</f>
        <v>58.055007052186191</v>
      </c>
      <c r="L11" s="5">
        <f t="shared" si="1"/>
        <v>4.5391667570790162E-2</v>
      </c>
      <c r="M11" s="18">
        <f>+IF(E11=0,"",'Ark1'!Z380)</f>
        <v>159.37630465444283</v>
      </c>
      <c r="N11" s="18">
        <f t="shared" si="2"/>
        <v>-0.39052226863429951</v>
      </c>
      <c r="O11" s="18">
        <f>+IF(E11=0,"",'Ark1'!AA380)</f>
        <v>29.938548767139576</v>
      </c>
      <c r="P11" s="5">
        <f>+IF(E11=0,"",'Ark1'!AB380)</f>
        <v>4.6649149194678659</v>
      </c>
      <c r="Q11" s="18">
        <f>+IF(E11=0,"",'Ark1'!AC380)</f>
        <v>-32.868654679800358</v>
      </c>
      <c r="R11" s="18">
        <f t="shared" si="3"/>
        <v>7.8791208791208796</v>
      </c>
      <c r="S11" s="5">
        <f>+IF(E11=0,"",'Ark1'!V380)</f>
        <v>7.2789400278940013</v>
      </c>
      <c r="T11" s="18">
        <f t="shared" si="4"/>
        <v>114.27281043723552</v>
      </c>
      <c r="U11" s="28"/>
      <c r="AH11"/>
      <c r="AI11"/>
      <c r="AJ11"/>
      <c r="AL11"/>
      <c r="AM11"/>
      <c r="AN11"/>
      <c r="AO11"/>
      <c r="AP11"/>
    </row>
    <row r="12" spans="1:53" ht="15.6">
      <c r="A12" s="28"/>
      <c r="B12" s="2">
        <f>+'Ark1'!C381</f>
        <v>2024</v>
      </c>
      <c r="C12" s="2">
        <f>+'Ark1'!E381</f>
        <v>3</v>
      </c>
      <c r="D12" s="2">
        <f>+IF(E12=0,"",'Ark1'!Q381)</f>
        <v>102</v>
      </c>
      <c r="E12" s="18">
        <f>+'Ark1'!R381</f>
        <v>604</v>
      </c>
      <c r="F12" s="18">
        <f t="shared" si="0"/>
        <v>12</v>
      </c>
      <c r="G12" s="18">
        <f>+IF(E12=0,"",'Ark1'!S381)</f>
        <v>603</v>
      </c>
      <c r="H12" s="51">
        <f>+'Ark1'!T381</f>
        <v>4.2827767141742887</v>
      </c>
      <c r="I12" s="51">
        <f>+'Ark1'!U381</f>
        <v>4.3725535195079948</v>
      </c>
      <c r="J12" s="95"/>
      <c r="K12" s="5">
        <f>+IF(E12=0,"",'Ark1'!W381)</f>
        <v>58.781094527363187</v>
      </c>
      <c r="L12" s="5">
        <f t="shared" si="1"/>
        <v>0.23100963771974392</v>
      </c>
      <c r="M12" s="18">
        <f>+IF(E12=0,"",'Ark1'!Z381)</f>
        <v>156.72072968490886</v>
      </c>
      <c r="N12" s="18">
        <f t="shared" si="2"/>
        <v>-0.81882888894517691</v>
      </c>
      <c r="O12" s="18">
        <f>+IF(E12=0,"",'Ark1'!AA381)</f>
        <v>30.776523188415563</v>
      </c>
      <c r="P12" s="5">
        <f>+IF(E12=0,"",'Ark1'!AB381)</f>
        <v>4.5865736131100476</v>
      </c>
      <c r="Q12" s="18">
        <f>+IF(E12=0,"",'Ark1'!AC381)</f>
        <v>-34.467333846890746</v>
      </c>
      <c r="R12" s="18">
        <f t="shared" si="3"/>
        <v>5.9215686274509807</v>
      </c>
      <c r="S12" s="5">
        <f>+IF(E12=0,"",'Ark1'!V381)</f>
        <v>6.4072847682119196</v>
      </c>
      <c r="T12" s="18">
        <f t="shared" si="4"/>
        <v>94.659320729684964</v>
      </c>
      <c r="U12" s="28"/>
      <c r="AH12"/>
      <c r="AI12"/>
      <c r="AJ12"/>
      <c r="AL12"/>
      <c r="AM12"/>
      <c r="AN12"/>
      <c r="AO12"/>
      <c r="AP12"/>
    </row>
    <row r="13" spans="1:53" ht="15.6">
      <c r="A13" s="28"/>
      <c r="B13" s="2">
        <f>+'Ark1'!C382</f>
        <v>2024</v>
      </c>
      <c r="C13" s="2">
        <f>+'Ark1'!E382</f>
        <v>4</v>
      </c>
      <c r="D13" s="2">
        <f>+IF(E13=0,"",'Ark1'!Q382)</f>
        <v>95</v>
      </c>
      <c r="E13" s="18">
        <f>+'Ark1'!R382</f>
        <v>650</v>
      </c>
      <c r="F13" s="18">
        <f t="shared" si="0"/>
        <v>126</v>
      </c>
      <c r="G13" s="18">
        <f>+IF(E13=0,"",'Ark1'!S382)</f>
        <v>650</v>
      </c>
      <c r="H13" s="51">
        <f>+'Ark1'!T382</f>
        <v>4.6089484506842497</v>
      </c>
      <c r="I13" s="51">
        <f>+'Ark1'!U382</f>
        <v>4.5555063046322815</v>
      </c>
      <c r="J13" s="95"/>
      <c r="K13" s="5">
        <f>+IF(E13=0,"",'Ark1'!W382)</f>
        <v>59.341538461538448</v>
      </c>
      <c r="L13" s="5">
        <f t="shared" si="1"/>
        <v>-1.9838211501706837E-2</v>
      </c>
      <c r="M13" s="18">
        <f>+IF(E13=0,"",'Ark1'!Z382)</f>
        <v>151.4718461538462</v>
      </c>
      <c r="N13" s="18">
        <f t="shared" si="2"/>
        <v>-4.8128574790409004</v>
      </c>
      <c r="O13" s="18">
        <f>+IF(E13=0,"",'Ark1'!AA382)</f>
        <v>30.258244262059808</v>
      </c>
      <c r="P13" s="5">
        <f>+IF(E13=0,"",'Ark1'!AB382)</f>
        <v>4.2967211938582901</v>
      </c>
      <c r="Q13" s="18">
        <f>+IF(E13=0,"",'Ark1'!AC382)</f>
        <v>-31.765241656179352</v>
      </c>
      <c r="R13" s="18">
        <f t="shared" si="3"/>
        <v>6.8421052631578947</v>
      </c>
      <c r="S13" s="5">
        <f>+IF(E13=0,"",'Ark1'!V382)</f>
        <v>5.9353846153846144</v>
      </c>
      <c r="T13" s="18">
        <f t="shared" si="4"/>
        <v>98.456700000000026</v>
      </c>
      <c r="U13" s="28"/>
      <c r="AH13"/>
      <c r="AI13"/>
      <c r="AJ13"/>
      <c r="AL13"/>
      <c r="AM13"/>
      <c r="AN13"/>
      <c r="AO13"/>
      <c r="AP13"/>
    </row>
    <row r="14" spans="1:53" ht="15.6">
      <c r="A14" s="28"/>
      <c r="B14" s="2">
        <f>+'Ark1'!C383</f>
        <v>2024</v>
      </c>
      <c r="C14" s="2">
        <f>+'Ark1'!E383</f>
        <v>5</v>
      </c>
      <c r="D14" s="2">
        <f>+IF(E14=0,"",'Ark1'!Q383)</f>
        <v>91</v>
      </c>
      <c r="E14" s="18">
        <f>+'Ark1'!R383</f>
        <v>479</v>
      </c>
      <c r="F14" s="18">
        <f t="shared" si="0"/>
        <v>-203</v>
      </c>
      <c r="G14" s="18">
        <f>+IF(E14=0,"",'Ark1'!S383)</f>
        <v>478</v>
      </c>
      <c r="H14" s="51">
        <f>+'Ark1'!T383</f>
        <v>3.3964404736580875</v>
      </c>
      <c r="I14" s="51">
        <f>+'Ark1'!U383</f>
        <v>3.4160455806498793</v>
      </c>
      <c r="J14" s="95"/>
      <c r="K14" s="5">
        <f>+IF(E14=0,"",'Ark1'!W383)</f>
        <v>59.125523012552307</v>
      </c>
      <c r="L14" s="5">
        <f t="shared" si="1"/>
        <v>-0.21758549184651343</v>
      </c>
      <c r="M14" s="18">
        <f>+IF(E14=0,"",'Ark1'!Z383)</f>
        <v>154.4558577405858</v>
      </c>
      <c r="N14" s="18">
        <f t="shared" si="2"/>
        <v>0.31729469073241034</v>
      </c>
      <c r="O14" s="18">
        <f>+IF(E14=0,"",'Ark1'!AA383)</f>
        <v>30.561728418555443</v>
      </c>
      <c r="P14" s="5">
        <f>+IF(E14=0,"",'Ark1'!AB383)</f>
        <v>4.6704063909006033</v>
      </c>
      <c r="Q14" s="18">
        <f>+IF(E14=0,"",'Ark1'!AC383)</f>
        <v>-34.795054147387525</v>
      </c>
      <c r="R14" s="18">
        <f t="shared" si="3"/>
        <v>5.2637362637362637</v>
      </c>
      <c r="S14" s="5">
        <f>+IF(E14=0,"",'Ark1'!V383)</f>
        <v>5.9039665970772441</v>
      </c>
      <c r="T14" s="18">
        <f t="shared" si="4"/>
        <v>73.984355857740596</v>
      </c>
      <c r="U14" s="28"/>
      <c r="AH14"/>
      <c r="AI14"/>
      <c r="AJ14"/>
      <c r="AL14"/>
      <c r="AM14"/>
      <c r="AN14"/>
      <c r="AO14"/>
      <c r="AP14"/>
    </row>
    <row r="15" spans="1:53" ht="15.6">
      <c r="A15" s="28"/>
      <c r="B15" s="2">
        <f>+'Ark1'!C384</f>
        <v>2024</v>
      </c>
      <c r="C15" s="2">
        <f>+'Ark1'!E384</f>
        <v>6</v>
      </c>
      <c r="D15" s="2">
        <f>+IF(E15=0,"",'Ark1'!Q384)</f>
        <v>121</v>
      </c>
      <c r="E15" s="18">
        <f>+'Ark1'!R384</f>
        <v>786</v>
      </c>
      <c r="F15" s="18">
        <f t="shared" si="0"/>
        <v>93</v>
      </c>
      <c r="G15" s="18">
        <f>+IF(E15=0,"",'Ark1'!S384)</f>
        <v>782</v>
      </c>
      <c r="H15" s="51">
        <f>+'Ark1'!T384</f>
        <v>5.5732822803658788</v>
      </c>
      <c r="I15" s="51">
        <f>+'Ark1'!U384</f>
        <v>5.5184271455460436</v>
      </c>
      <c r="J15" s="95"/>
      <c r="K15" s="5">
        <f>+IF(E15=0,"",'Ark1'!W384)</f>
        <v>59.034526854219955</v>
      </c>
      <c r="L15" s="5">
        <f t="shared" si="1"/>
        <v>-0.29784308797660231</v>
      </c>
      <c r="M15" s="18">
        <f>+IF(E15=0,"",'Ark1'!Z384)</f>
        <v>152.51662404092076</v>
      </c>
      <c r="N15" s="18">
        <f t="shared" si="2"/>
        <v>-1.0158904099461665</v>
      </c>
      <c r="O15" s="18">
        <f>+IF(E15=0,"",'Ark1'!AA384)</f>
        <v>32.160806870743961</v>
      </c>
      <c r="P15" s="5">
        <f>+IF(E15=0,"",'Ark1'!AB384)</f>
        <v>3.6737243162192623</v>
      </c>
      <c r="Q15" s="18">
        <f>+IF(E15=0,"",'Ark1'!AC384)</f>
        <v>-56.665013827327989</v>
      </c>
      <c r="R15" s="18">
        <f t="shared" si="3"/>
        <v>6.4958677685950414</v>
      </c>
      <c r="S15" s="5">
        <f>+IF(E15=0,"",'Ark1'!V384)</f>
        <v>5.6488549618320612</v>
      </c>
      <c r="T15" s="18">
        <f t="shared" si="4"/>
        <v>119.87806649616373</v>
      </c>
      <c r="U15" s="28"/>
      <c r="AH15"/>
      <c r="AI15"/>
      <c r="AJ15"/>
      <c r="AL15"/>
      <c r="AM15"/>
      <c r="AN15"/>
      <c r="AO15"/>
      <c r="AP15"/>
    </row>
    <row r="16" spans="1:53" ht="15.6">
      <c r="A16" s="28"/>
      <c r="B16" s="2">
        <f>+'Ark1'!C385</f>
        <v>2024</v>
      </c>
      <c r="C16" s="2">
        <f>+'Ark1'!E385</f>
        <v>7</v>
      </c>
      <c r="D16" s="2">
        <f>+IF(E16=0,"",'Ark1'!Q385)</f>
        <v>97</v>
      </c>
      <c r="E16" s="18">
        <f>+'Ark1'!R385</f>
        <v>591</v>
      </c>
      <c r="F16" s="18">
        <f t="shared" si="0"/>
        <v>52</v>
      </c>
      <c r="G16" s="18">
        <f>+IF(E16=0,"",'Ark1'!S385)</f>
        <v>588</v>
      </c>
      <c r="H16" s="51">
        <f>+'Ark1'!T385</f>
        <v>4.1905977451606029</v>
      </c>
      <c r="I16" s="51">
        <f>+'Ark1'!U385</f>
        <v>4.0458286524392149</v>
      </c>
      <c r="J16" s="95"/>
      <c r="K16" s="5">
        <f>+IF(E16=0,"",'Ark1'!W385)</f>
        <v>59.052721088435355</v>
      </c>
      <c r="L16" s="5">
        <f t="shared" si="1"/>
        <v>-0.3710707331259897</v>
      </c>
      <c r="M16" s="18">
        <f>+IF(E16=0,"",'Ark1'!Z385)</f>
        <v>148.70952380952372</v>
      </c>
      <c r="N16" s="18">
        <f t="shared" si="2"/>
        <v>-2.8406620640823235</v>
      </c>
      <c r="O16" s="18">
        <f>+IF(E16=0,"",'Ark1'!AA385)</f>
        <v>30.655358385320568</v>
      </c>
      <c r="P16" s="5">
        <f>+IF(E16=0,"",'Ark1'!AB385)</f>
        <v>4.8084685864314078</v>
      </c>
      <c r="Q16" s="18">
        <f>+IF(E16=0,"",'Ark1'!AC385)</f>
        <v>-28.538547057750954</v>
      </c>
      <c r="R16" s="18">
        <f t="shared" si="3"/>
        <v>6.0927835051546388</v>
      </c>
      <c r="S16" s="5">
        <f>+IF(E16=0,"",'Ark1'!V385)</f>
        <v>5.7901861252115054</v>
      </c>
      <c r="T16" s="18">
        <f t="shared" si="4"/>
        <v>87.887328571428512</v>
      </c>
      <c r="U16" s="28"/>
      <c r="AH16"/>
      <c r="AI16"/>
      <c r="AJ16"/>
      <c r="AL16"/>
      <c r="AM16"/>
      <c r="AN16"/>
      <c r="AO16"/>
      <c r="AP16"/>
    </row>
    <row r="17" spans="1:42" ht="15.6">
      <c r="A17" s="28"/>
      <c r="B17" s="2">
        <f>+'Ark1'!C386</f>
        <v>2024</v>
      </c>
      <c r="C17" s="2">
        <f>+'Ark1'!E386</f>
        <v>8</v>
      </c>
      <c r="D17" s="2">
        <f>+IF(E17=0,"",'Ark1'!Q386)</f>
        <v>95</v>
      </c>
      <c r="E17" s="18">
        <f>+'Ark1'!R386</f>
        <v>608</v>
      </c>
      <c r="F17" s="18">
        <f t="shared" si="0"/>
        <v>-37</v>
      </c>
      <c r="G17" s="18">
        <f>+IF(E17=0,"",'Ark1'!S386)</f>
        <v>606</v>
      </c>
      <c r="H17" s="51">
        <f>+'Ark1'!T386</f>
        <v>4.3111394738708073</v>
      </c>
      <c r="I17" s="51">
        <f>+'Ark1'!U386</f>
        <v>4.3359731416927501</v>
      </c>
      <c r="J17" s="95"/>
      <c r="K17" s="5">
        <f>+IF(E17=0,"",'Ark1'!W386)</f>
        <v>59.301980198019798</v>
      </c>
      <c r="L17" s="5">
        <f t="shared" si="1"/>
        <v>0.54111063280240757</v>
      </c>
      <c r="M17" s="18">
        <f>+IF(E17=0,"",'Ark1'!Z386)</f>
        <v>154.64026402640272</v>
      </c>
      <c r="N17" s="18">
        <f t="shared" si="2"/>
        <v>-3.4008850419202759</v>
      </c>
      <c r="O17" s="18">
        <f>+IF(E17=0,"",'Ark1'!AA386)</f>
        <v>31.165938756022303</v>
      </c>
      <c r="P17" s="5">
        <f>+IF(E17=0,"",'Ark1'!AB386)</f>
        <v>4.6857937156347811</v>
      </c>
      <c r="Q17" s="18">
        <f>+IF(E17=0,"",'Ark1'!AC386)</f>
        <v>-36.140682014120159</v>
      </c>
      <c r="R17" s="18">
        <f t="shared" si="3"/>
        <v>6.4</v>
      </c>
      <c r="S17" s="5">
        <f>+IF(E17=0,"",'Ark1'!V386)</f>
        <v>5.7039473684210513</v>
      </c>
      <c r="T17" s="18">
        <f t="shared" si="4"/>
        <v>94.021280528052856</v>
      </c>
      <c r="U17" s="28"/>
      <c r="AH17"/>
      <c r="AI17"/>
      <c r="AJ17"/>
      <c r="AL17"/>
      <c r="AM17"/>
      <c r="AN17"/>
      <c r="AO17"/>
      <c r="AP17"/>
    </row>
    <row r="18" spans="1:42" ht="15.6">
      <c r="A18" s="28"/>
      <c r="B18" s="2">
        <f>+'Ark1'!C387</f>
        <v>2024</v>
      </c>
      <c r="C18" s="2">
        <f>+'Ark1'!E387</f>
        <v>9</v>
      </c>
      <c r="D18" s="2">
        <f>+IF(E18=0,"",'Ark1'!Q387)</f>
        <v>105</v>
      </c>
      <c r="E18" s="18">
        <f>+'Ark1'!R387</f>
        <v>628</v>
      </c>
      <c r="F18" s="18">
        <f t="shared" si="0"/>
        <v>6</v>
      </c>
      <c r="G18" s="18">
        <f>+IF(E18=0,"",'Ark1'!S387)</f>
        <v>628</v>
      </c>
      <c r="H18" s="51">
        <f>+'Ark1'!T387</f>
        <v>4.4529532723534002</v>
      </c>
      <c r="I18" s="51">
        <f>+'Ark1'!U387</f>
        <v>4.5538591234404961</v>
      </c>
      <c r="J18" s="95"/>
      <c r="K18" s="5">
        <f>+IF(E18=0,"",'Ark1'!W387)</f>
        <v>59.014331210191081</v>
      </c>
      <c r="L18" s="5">
        <f t="shared" si="1"/>
        <v>-9.6601265693180949E-2</v>
      </c>
      <c r="M18" s="18">
        <f>+IF(E18=0,"",'Ark1'!Z387)</f>
        <v>156.72149681528643</v>
      </c>
      <c r="N18" s="18">
        <f t="shared" si="2"/>
        <v>4.2967379728426351</v>
      </c>
      <c r="O18" s="18">
        <f>+IF(E18=0,"",'Ark1'!AA387)</f>
        <v>28.548321416878025</v>
      </c>
      <c r="P18" s="5">
        <f>+IF(E18=0,"",'Ark1'!AB387)</f>
        <v>4.4185608479156242</v>
      </c>
      <c r="Q18" s="18">
        <f>+IF(E18=0,"",'Ark1'!AC387)</f>
        <v>-32.566791039919408</v>
      </c>
      <c r="R18" s="18">
        <f t="shared" si="3"/>
        <v>5.980952380952381</v>
      </c>
      <c r="S18" s="5">
        <f>+IF(E18=0,"",'Ark1'!V387)</f>
        <v>6.2786624203821644</v>
      </c>
      <c r="T18" s="18">
        <f t="shared" si="4"/>
        <v>98.421099999999882</v>
      </c>
      <c r="U18" s="28"/>
      <c r="AH18"/>
      <c r="AI18"/>
      <c r="AJ18"/>
      <c r="AL18"/>
      <c r="AM18"/>
      <c r="AN18"/>
      <c r="AO18"/>
      <c r="AP18"/>
    </row>
    <row r="19" spans="1:42" ht="15.6">
      <c r="A19" s="28"/>
      <c r="B19" s="2">
        <f>+'Ark1'!C388</f>
        <v>2024</v>
      </c>
      <c r="C19" s="2">
        <f>+'Ark1'!E388</f>
        <v>10</v>
      </c>
      <c r="D19" s="2">
        <f>+IF(E19=0,"",'Ark1'!Q388)</f>
        <v>103</v>
      </c>
      <c r="E19" s="18">
        <f>+'Ark1'!R388</f>
        <v>554</v>
      </c>
      <c r="F19" s="18">
        <f t="shared" si="0"/>
        <v>67</v>
      </c>
      <c r="G19" s="18">
        <f>+IF(E19=0,"",'Ark1'!S388)</f>
        <v>553</v>
      </c>
      <c r="H19" s="51">
        <f>+'Ark1'!T388</f>
        <v>3.9282422179678074</v>
      </c>
      <c r="I19" s="51">
        <f>+'Ark1'!U388</f>
        <v>4.0037607552603394</v>
      </c>
      <c r="J19" s="95"/>
      <c r="K19" s="5">
        <f>+IF(E19=0,"",'Ark1'!W388)</f>
        <v>58.82459312839061</v>
      </c>
      <c r="L19" s="5">
        <f t="shared" si="1"/>
        <v>-0.67438017756420265</v>
      </c>
      <c r="M19" s="18">
        <f>+IF(E19=0,"",'Ark1'!Z388)</f>
        <v>156.47739602169989</v>
      </c>
      <c r="N19" s="18">
        <f t="shared" si="2"/>
        <v>-0.37784011793041827</v>
      </c>
      <c r="O19" s="18">
        <f>+IF(E19=0,"",'Ark1'!AA388)</f>
        <v>28.512409894521557</v>
      </c>
      <c r="P19" s="5">
        <f>+IF(E19=0,"",'Ark1'!AB388)</f>
        <v>4.860064506201291</v>
      </c>
      <c r="Q19" s="18">
        <f>+IF(E19=0,"",'Ark1'!AC388)</f>
        <v>-42.774137579949475</v>
      </c>
      <c r="R19" s="18">
        <f t="shared" si="3"/>
        <v>5.3786407766990294</v>
      </c>
      <c r="S19" s="5">
        <f>+IF(E19=0,"",'Ark1'!V388)</f>
        <v>6.1967509025270759</v>
      </c>
      <c r="T19" s="18">
        <f t="shared" si="4"/>
        <v>86.688477396021739</v>
      </c>
      <c r="U19" s="28"/>
      <c r="AH19"/>
      <c r="AI19"/>
      <c r="AJ19"/>
      <c r="AL19"/>
      <c r="AM19"/>
      <c r="AN19"/>
      <c r="AO19"/>
      <c r="AP19"/>
    </row>
    <row r="20" spans="1:42" ht="15.6">
      <c r="A20" s="28"/>
      <c r="B20" s="2">
        <f>+'Ark1'!C389</f>
        <v>2024</v>
      </c>
      <c r="C20" s="2">
        <f>+'Ark1'!E389</f>
        <v>11</v>
      </c>
      <c r="D20" s="2">
        <f>+IF(E20=0,"",'Ark1'!Q389)</f>
        <v>104</v>
      </c>
      <c r="E20" s="18">
        <f>+'Ark1'!R389</f>
        <v>563</v>
      </c>
      <c r="F20" s="18">
        <f t="shared" si="0"/>
        <v>-17</v>
      </c>
      <c r="G20" s="18">
        <f>+IF(E20=0,"",'Ark1'!S389)</f>
        <v>562</v>
      </c>
      <c r="H20" s="51">
        <f>+'Ark1'!T389</f>
        <v>3.9920584272849751</v>
      </c>
      <c r="I20" s="51">
        <f>+'Ark1'!U389</f>
        <v>4.0049868873272549</v>
      </c>
      <c r="J20" s="95"/>
      <c r="K20" s="5">
        <f>+IF(E20=0,"",'Ark1'!W389)</f>
        <v>59.341637010676173</v>
      </c>
      <c r="L20" s="5">
        <f t="shared" si="1"/>
        <v>0.44508528653825152</v>
      </c>
      <c r="M20" s="18">
        <f>+IF(E20=0,"",'Ark1'!Z389)</f>
        <v>154.01868327402138</v>
      </c>
      <c r="N20" s="18">
        <f t="shared" si="2"/>
        <v>-0.86148913977160646</v>
      </c>
      <c r="O20" s="18">
        <f>+IF(E20=0,"",'Ark1'!AA389)</f>
        <v>30.377677051329993</v>
      </c>
      <c r="P20" s="5">
        <f>+IF(E20=0,"",'Ark1'!AB389)</f>
        <v>4.6055060838269997</v>
      </c>
      <c r="Q20" s="18">
        <f>+IF(E20=0,"",'Ark1'!AC389)</f>
        <v>-46.979386508098997</v>
      </c>
      <c r="R20" s="18">
        <f t="shared" si="3"/>
        <v>5.4134615384615383</v>
      </c>
      <c r="S20" s="5">
        <f>+IF(E20=0,"",'Ark1'!V389)</f>
        <v>5.6554174067495548</v>
      </c>
      <c r="T20" s="18">
        <f t="shared" si="4"/>
        <v>86.712518683274041</v>
      </c>
      <c r="U20" s="28"/>
      <c r="AH20"/>
      <c r="AI20"/>
      <c r="AJ20"/>
      <c r="AL20"/>
      <c r="AM20"/>
      <c r="AN20"/>
      <c r="AO20"/>
      <c r="AP20"/>
    </row>
    <row r="21" spans="1:42" ht="15.6">
      <c r="A21" s="28"/>
      <c r="B21" s="2">
        <f>+'Ark1'!C390</f>
        <v>2024</v>
      </c>
      <c r="C21" s="2">
        <f>+'Ark1'!E390</f>
        <v>12</v>
      </c>
      <c r="D21" s="2">
        <f>+IF(E21=0,"",'Ark1'!Q390)</f>
        <v>108</v>
      </c>
      <c r="E21" s="18">
        <f>+'Ark1'!R390</f>
        <v>728</v>
      </c>
      <c r="F21" s="18">
        <f t="shared" si="0"/>
        <v>8</v>
      </c>
      <c r="G21" s="18">
        <f>+IF(E21=0,"",'Ark1'!S390)</f>
        <v>726</v>
      </c>
      <c r="H21" s="51">
        <f>+'Ark1'!T390</f>
        <v>5.1620222647663612</v>
      </c>
      <c r="I21" s="51">
        <f>+'Ark1'!U390</f>
        <v>5.0139085018609455</v>
      </c>
      <c r="J21" s="95"/>
      <c r="K21" s="5">
        <f>+IF(E21=0,"",'Ark1'!W390)</f>
        <v>59.358126721763085</v>
      </c>
      <c r="L21" s="5">
        <f t="shared" si="1"/>
        <v>-1.931060414221264E-2</v>
      </c>
      <c r="M21" s="18">
        <f>+IF(E21=0,"",'Ark1'!Z390)</f>
        <v>149.26170798898076</v>
      </c>
      <c r="N21" s="18">
        <f t="shared" si="2"/>
        <v>-0.44873769347049119</v>
      </c>
      <c r="O21" s="18">
        <f>+IF(E21=0,"",'Ark1'!AA390)</f>
        <v>32.779321731404337</v>
      </c>
      <c r="P21" s="5">
        <f>+IF(E21=0,"",'Ark1'!AB390)</f>
        <v>4.6269790721164412</v>
      </c>
      <c r="Q21" s="18">
        <f>+IF(E21=0,"",'Ark1'!AC390)</f>
        <v>-44.28327868305665</v>
      </c>
      <c r="R21" s="18">
        <f t="shared" si="3"/>
        <v>6.7407407407407405</v>
      </c>
      <c r="S21" s="5">
        <f>+IF(E21=0,"",'Ark1'!V390)</f>
        <v>5.6359890109890118</v>
      </c>
      <c r="T21" s="18">
        <f t="shared" si="4"/>
        <v>108.662523415978</v>
      </c>
      <c r="U21" s="28"/>
      <c r="AH21"/>
      <c r="AI21"/>
      <c r="AJ21"/>
      <c r="AL21"/>
      <c r="AM21"/>
      <c r="AN21"/>
      <c r="AO21"/>
      <c r="AP21"/>
    </row>
    <row r="22" spans="1:42" ht="15.6">
      <c r="A22" s="28"/>
      <c r="B22" s="2">
        <f>+'Ark1'!C391</f>
        <v>2024</v>
      </c>
      <c r="C22" s="2">
        <f>+'Ark1'!E391</f>
        <v>13</v>
      </c>
      <c r="D22" s="2">
        <f>+IF(E22=0,"",'Ark1'!Q391)</f>
        <v>42</v>
      </c>
      <c r="E22" s="18">
        <f>+'Ark1'!R391</f>
        <v>192</v>
      </c>
      <c r="F22" s="18">
        <f t="shared" si="0"/>
        <v>-598</v>
      </c>
      <c r="G22" s="18">
        <f>+IF(E22=0,"",'Ark1'!S391)</f>
        <v>192</v>
      </c>
      <c r="H22" s="51">
        <f>+'Ark1'!T391</f>
        <v>1.3614124654328863</v>
      </c>
      <c r="I22" s="51">
        <f>+'Ark1'!U391</f>
        <v>1.434065557811433</v>
      </c>
      <c r="J22" s="95"/>
      <c r="K22" s="5">
        <f>+IF(E22=0,"",'Ark1'!W391)</f>
        <v>59.21875</v>
      </c>
      <c r="L22" s="5">
        <f t="shared" si="1"/>
        <v>2.2298795944216465E-2</v>
      </c>
      <c r="M22" s="18">
        <f>+IF(E22=0,"",'Ark1'!Z391)</f>
        <v>161.42708333333337</v>
      </c>
      <c r="N22" s="18">
        <f t="shared" si="2"/>
        <v>5.6368425221801601</v>
      </c>
      <c r="O22" s="18">
        <f>+IF(E22=0,"",'Ark1'!AA391)</f>
        <v>33.571647509364887</v>
      </c>
      <c r="P22" s="5">
        <f>+IF(E22=0,"",'Ark1'!AB391)</f>
        <v>4.5016273099291553</v>
      </c>
      <c r="Q22" s="18">
        <f>+IF(E22=0,"",'Ark1'!AC391)</f>
        <v>-46.489712361867277</v>
      </c>
      <c r="R22" s="18">
        <f t="shared" si="3"/>
        <v>4.5714285714285712</v>
      </c>
      <c r="S22" s="5">
        <f>+IF(E22=0,"",'Ark1'!V391)</f>
        <v>5.2291666666666679</v>
      </c>
      <c r="T22" s="18">
        <f t="shared" si="4"/>
        <v>30.994000000000007</v>
      </c>
      <c r="U22" s="28"/>
      <c r="AH22"/>
      <c r="AI22"/>
      <c r="AJ22"/>
      <c r="AL22"/>
      <c r="AM22"/>
      <c r="AN22"/>
      <c r="AO22"/>
      <c r="AP22"/>
    </row>
    <row r="23" spans="1:42" ht="15.6">
      <c r="A23" s="28"/>
      <c r="B23" s="2">
        <f>+'Ark1'!C392</f>
        <v>2024</v>
      </c>
      <c r="C23" s="2">
        <f>+'Ark1'!E392</f>
        <v>14</v>
      </c>
      <c r="D23" s="2">
        <f>+IF(E23=0,"",'Ark1'!Q392)</f>
        <v>112</v>
      </c>
      <c r="E23" s="18">
        <f>+'Ark1'!R392</f>
        <v>775</v>
      </c>
      <c r="F23" s="18">
        <f t="shared" si="0"/>
        <v>567</v>
      </c>
      <c r="G23" s="18">
        <f>+IF(E23=0,"",'Ark1'!S392)</f>
        <v>775</v>
      </c>
      <c r="H23" s="51">
        <f>+'Ark1'!T392</f>
        <v>5.4952846912004549</v>
      </c>
      <c r="I23" s="51">
        <f>+'Ark1'!U392</f>
        <v>5.4876813056039344</v>
      </c>
      <c r="J23" s="95"/>
      <c r="K23" s="5">
        <f>+IF(E23=0,"",'Ark1'!W392)</f>
        <v>59.249032258064496</v>
      </c>
      <c r="L23" s="5">
        <f t="shared" si="1"/>
        <v>-0.82789081885859162</v>
      </c>
      <c r="M23" s="18">
        <f>+IF(E23=0,"",'Ark1'!Z392)</f>
        <v>153.03677419354841</v>
      </c>
      <c r="N23" s="18">
        <f t="shared" si="2"/>
        <v>-5.0555334987593028</v>
      </c>
      <c r="O23" s="18">
        <f>+IF(E23=0,"",'Ark1'!AA392)</f>
        <v>28.984283214616724</v>
      </c>
      <c r="P23" s="5">
        <f>+IF(E23=0,"",'Ark1'!AB392)</f>
        <v>4.5173410355227528</v>
      </c>
      <c r="Q23" s="18">
        <f>+IF(E23=0,"",'Ark1'!AC392)</f>
        <v>-34.613905868350201</v>
      </c>
      <c r="R23" s="18">
        <f t="shared" si="3"/>
        <v>6.9196428571428568</v>
      </c>
      <c r="S23" s="5">
        <f>+IF(E23=0,"",'Ark1'!V392)</f>
        <v>5.7870967741935502</v>
      </c>
      <c r="T23" s="18">
        <f t="shared" si="4"/>
        <v>118.60350000000001</v>
      </c>
      <c r="U23" s="28"/>
      <c r="AH23"/>
      <c r="AI23"/>
      <c r="AJ23"/>
      <c r="AL23"/>
      <c r="AM23"/>
      <c r="AN23"/>
      <c r="AO23"/>
      <c r="AP23"/>
    </row>
    <row r="24" spans="1:42" ht="15.6">
      <c r="A24" s="28"/>
      <c r="B24" s="2">
        <f>+'Ark1'!C393</f>
        <v>2024</v>
      </c>
      <c r="C24" s="2">
        <f>+'Ark1'!E393</f>
        <v>15</v>
      </c>
      <c r="D24" s="2">
        <f>+IF(E24=0,"",'Ark1'!Q393)</f>
        <v>110</v>
      </c>
      <c r="E24" s="18">
        <f>+'Ark1'!R393</f>
        <v>723</v>
      </c>
      <c r="F24" s="18">
        <f t="shared" si="0"/>
        <v>-153</v>
      </c>
      <c r="G24" s="18">
        <f>+IF(E24=0,"",'Ark1'!S393)</f>
        <v>721</v>
      </c>
      <c r="H24" s="51">
        <f>+'Ark1'!T393</f>
        <v>5.1265688151457116</v>
      </c>
      <c r="I24" s="51">
        <f>+'Ark1'!U393</f>
        <v>5.2125418967013744</v>
      </c>
      <c r="J24" s="95"/>
      <c r="K24" s="5">
        <f>+IF(E24=0,"",'Ark1'!W393)</f>
        <v>58.621359223300949</v>
      </c>
      <c r="L24" s="5">
        <f t="shared" si="1"/>
        <v>-0.56492649098474601</v>
      </c>
      <c r="M24" s="18">
        <f>+IF(E24=0,"",'Ark1'!Z393)</f>
        <v>156.25104022191371</v>
      </c>
      <c r="N24" s="18">
        <f t="shared" si="2"/>
        <v>2.2394973647707275</v>
      </c>
      <c r="O24" s="18">
        <f>+IF(E24=0,"",'Ark1'!AA393)</f>
        <v>31.592695694545004</v>
      </c>
      <c r="P24" s="5">
        <f>+IF(E24=0,"",'Ark1'!AB393)</f>
        <v>4.8969450506770178</v>
      </c>
      <c r="Q24" s="18">
        <f>+IF(E24=0,"",'Ark1'!AC393)</f>
        <v>-43.976419147169878</v>
      </c>
      <c r="R24" s="18">
        <f t="shared" si="3"/>
        <v>6.5727272727272723</v>
      </c>
      <c r="S24" s="5">
        <f>+IF(E24=0,"",'Ark1'!V393)</f>
        <v>6.0110650069156248</v>
      </c>
      <c r="T24" s="18">
        <f t="shared" si="4"/>
        <v>112.96950208044362</v>
      </c>
      <c r="U24" s="28"/>
      <c r="AH24"/>
      <c r="AI24"/>
      <c r="AJ24"/>
      <c r="AL24"/>
      <c r="AM24"/>
      <c r="AN24"/>
      <c r="AO24"/>
      <c r="AP24"/>
    </row>
    <row r="25" spans="1:42" ht="15.6">
      <c r="A25" s="28"/>
      <c r="B25" s="2">
        <f>+'Ark1'!C394</f>
        <v>2024</v>
      </c>
      <c r="C25" s="2">
        <f>+'Ark1'!E394</f>
        <v>16</v>
      </c>
      <c r="D25" s="2">
        <f>+IF(E25=0,"",'Ark1'!Q394)</f>
        <v>107</v>
      </c>
      <c r="E25" s="18">
        <f>+'Ark1'!R394</f>
        <v>573</v>
      </c>
      <c r="F25" s="18">
        <f t="shared" si="0"/>
        <v>-170</v>
      </c>
      <c r="G25" s="18">
        <f>+IF(E25=0,"",'Ark1'!S394)</f>
        <v>572</v>
      </c>
      <c r="H25" s="51">
        <f>+'Ark1'!T394</f>
        <v>4.0629653265262702</v>
      </c>
      <c r="I25" s="51">
        <f>+'Ark1'!U394</f>
        <v>3.9951454423977055</v>
      </c>
      <c r="J25" s="95"/>
      <c r="K25" s="5">
        <f>+IF(E25=0,"",'Ark1'!W394)</f>
        <v>59.206293706293692</v>
      </c>
      <c r="L25" s="5">
        <f t="shared" si="1"/>
        <v>0.12532204637467004</v>
      </c>
      <c r="M25" s="18">
        <f>+IF(E25=0,"",'Ark1'!Z394)</f>
        <v>150.95419580419579</v>
      </c>
      <c r="N25" s="18">
        <f t="shared" si="2"/>
        <v>-5.9578149920255328</v>
      </c>
      <c r="O25" s="18">
        <f>+IF(E25=0,"",'Ark1'!AA394)</f>
        <v>28.915364800673633</v>
      </c>
      <c r="P25" s="5">
        <f>+IF(E25=0,"",'Ark1'!AB394)</f>
        <v>4.4221425807684547</v>
      </c>
      <c r="Q25" s="18">
        <f>+IF(E25=0,"",'Ark1'!AC394)</f>
        <v>-43.360422875399131</v>
      </c>
      <c r="R25" s="18">
        <f t="shared" si="3"/>
        <v>5.3551401869158877</v>
      </c>
      <c r="S25" s="5">
        <f>+IF(E25=0,"",'Ark1'!V394)</f>
        <v>5.8010471204188478</v>
      </c>
      <c r="T25" s="18">
        <f t="shared" si="4"/>
        <v>86.496754195804186</v>
      </c>
      <c r="U25" s="28"/>
      <c r="AH25"/>
      <c r="AI25"/>
      <c r="AJ25"/>
      <c r="AL25"/>
      <c r="AM25"/>
      <c r="AN25"/>
      <c r="AO25"/>
      <c r="AP25"/>
    </row>
    <row r="26" spans="1:42" ht="15.6">
      <c r="A26" s="28"/>
      <c r="B26" s="2">
        <f>+'Ark1'!C395</f>
        <v>2024</v>
      </c>
      <c r="C26" s="2">
        <f>+'Ark1'!E395</f>
        <v>17</v>
      </c>
      <c r="D26" s="2">
        <f>+IF(E26=0,"",'Ark1'!Q395)</f>
        <v>94</v>
      </c>
      <c r="E26" s="18">
        <f>+'Ark1'!R395</f>
        <v>570</v>
      </c>
      <c r="F26" s="18">
        <f t="shared" si="0"/>
        <v>-3</v>
      </c>
      <c r="G26" s="18">
        <f>+IF(E26=0,"",'Ark1'!S395)</f>
        <v>569</v>
      </c>
      <c r="H26" s="51">
        <f>+'Ark1'!T395</f>
        <v>4.0416932567538817</v>
      </c>
      <c r="I26" s="51">
        <f>+'Ark1'!U395</f>
        <v>4.0079481119416931</v>
      </c>
      <c r="J26" s="95"/>
      <c r="K26" s="5">
        <f>+IF(E26=0,"",'Ark1'!W395)</f>
        <v>59.321616871704755</v>
      </c>
      <c r="L26" s="5">
        <f t="shared" si="1"/>
        <v>0.76742106750895545</v>
      </c>
      <c r="M26" s="18">
        <f>+IF(E26=0,"",'Ark1'!Z395)</f>
        <v>152.23637961335669</v>
      </c>
      <c r="N26" s="18">
        <f t="shared" si="2"/>
        <v>-4.6819770299998424</v>
      </c>
      <c r="O26" s="18">
        <f>+IF(E26=0,"",'Ark1'!AA395)</f>
        <v>28.263896902018175</v>
      </c>
      <c r="P26" s="5">
        <f>+IF(E26=0,"",'Ark1'!AB395)</f>
        <v>4.7005485437807133</v>
      </c>
      <c r="Q26" s="18">
        <f>+IF(E26=0,"",'Ark1'!AC395)</f>
        <v>-31.050690522687361</v>
      </c>
      <c r="R26" s="18">
        <f t="shared" si="3"/>
        <v>6.0638297872340425</v>
      </c>
      <c r="S26" s="5">
        <f>+IF(E26=0,"",'Ark1'!V395)</f>
        <v>5.4877192982456142</v>
      </c>
      <c r="T26" s="18">
        <f t="shared" si="4"/>
        <v>86.774736379613316</v>
      </c>
      <c r="U26" s="28"/>
      <c r="AH26"/>
      <c r="AI26"/>
      <c r="AJ26"/>
      <c r="AL26"/>
      <c r="AM26"/>
      <c r="AN26"/>
      <c r="AO26"/>
      <c r="AP26"/>
    </row>
    <row r="27" spans="1:42" ht="15.6">
      <c r="A27" s="28"/>
      <c r="B27" s="2">
        <f>+'Ark1'!C396</f>
        <v>2024</v>
      </c>
      <c r="C27" s="2">
        <f>+'Ark1'!E396</f>
        <v>18</v>
      </c>
      <c r="D27" s="2">
        <f>+IF(E27=0,"",'Ark1'!Q396)</f>
        <v>90</v>
      </c>
      <c r="E27" s="18">
        <f>+'Ark1'!R396</f>
        <v>543</v>
      </c>
      <c r="F27" s="18">
        <f t="shared" si="0"/>
        <v>-37</v>
      </c>
      <c r="G27" s="18">
        <f>+IF(E27=0,"",'Ark1'!S396)</f>
        <v>543</v>
      </c>
      <c r="H27" s="51">
        <f>+'Ark1'!T396</f>
        <v>3.8502446288023826</v>
      </c>
      <c r="I27" s="51">
        <f>+'Ark1'!U396</f>
        <v>3.860826144652119</v>
      </c>
      <c r="J27" s="95"/>
      <c r="K27" s="5">
        <f>+IF(E27=0,"",'Ark1'!W396)</f>
        <v>59.377532228360941</v>
      </c>
      <c r="L27" s="5">
        <f t="shared" si="1"/>
        <v>0.13270464215405298</v>
      </c>
      <c r="M27" s="18">
        <f>+IF(E27=0,"",'Ark1'!Z396)</f>
        <v>153.66998158379363</v>
      </c>
      <c r="N27" s="18">
        <f t="shared" si="2"/>
        <v>-3.911742554137362</v>
      </c>
      <c r="O27" s="18">
        <f>+IF(E27=0,"",'Ark1'!AA396)</f>
        <v>31.159656021070624</v>
      </c>
      <c r="P27" s="5">
        <f>+IF(E27=0,"",'Ark1'!AB396)</f>
        <v>4.478638862958233</v>
      </c>
      <c r="Q27" s="18">
        <f>+IF(E27=0,"",'Ark1'!AC396)</f>
        <v>-32.612774896684989</v>
      </c>
      <c r="R27" s="18">
        <f t="shared" si="3"/>
        <v>6.0333333333333332</v>
      </c>
      <c r="S27" s="5">
        <f>+IF(E27=0,"",'Ark1'!V396)</f>
        <v>5.59852670349908</v>
      </c>
      <c r="T27" s="18">
        <f t="shared" si="4"/>
        <v>83.442799999999949</v>
      </c>
      <c r="U27" s="28"/>
      <c r="AH27"/>
      <c r="AI27"/>
      <c r="AJ27"/>
      <c r="AL27"/>
      <c r="AM27"/>
      <c r="AN27"/>
      <c r="AO27"/>
      <c r="AP27"/>
    </row>
    <row r="28" spans="1:42" ht="15.6">
      <c r="A28" s="28"/>
      <c r="B28" s="2">
        <f>+'Ark1'!C397</f>
        <v>2024</v>
      </c>
      <c r="C28" s="2">
        <f>+'Ark1'!E397</f>
        <v>19</v>
      </c>
      <c r="D28" s="2">
        <f>+IF(E28=0,"",'Ark1'!Q397)</f>
        <v>78</v>
      </c>
      <c r="E28" s="18">
        <f>+'Ark1'!R397</f>
        <v>631</v>
      </c>
      <c r="F28" s="18">
        <f t="shared" si="0"/>
        <v>105</v>
      </c>
      <c r="G28" s="18">
        <f>+IF(E28=0,"",'Ark1'!S397)</f>
        <v>631</v>
      </c>
      <c r="H28" s="51">
        <f>+'Ark1'!T397</f>
        <v>4.4742253421257887</v>
      </c>
      <c r="I28" s="51">
        <f>+'Ark1'!U397</f>
        <v>4.3350523859141932</v>
      </c>
      <c r="J28" s="95"/>
      <c r="K28" s="5">
        <f>+IF(E28=0,"",'Ark1'!W397)</f>
        <v>59.218700475435824</v>
      </c>
      <c r="L28" s="5">
        <f t="shared" si="1"/>
        <v>-0.16796619123084611</v>
      </c>
      <c r="M28" s="18">
        <f>+IF(E28=0,"",'Ark1'!Z397)</f>
        <v>148.48193343898564</v>
      </c>
      <c r="N28" s="18">
        <f t="shared" si="2"/>
        <v>-7.2451141800620746</v>
      </c>
      <c r="O28" s="18">
        <f>+IF(E28=0,"",'Ark1'!AA397)</f>
        <v>30.305442284810663</v>
      </c>
      <c r="P28" s="5">
        <f>+IF(E28=0,"",'Ark1'!AB397)</f>
        <v>4.3473983210956959</v>
      </c>
      <c r="Q28" s="18">
        <f>+IF(E28=0,"",'Ark1'!AC397)</f>
        <v>-40.962119748024257</v>
      </c>
      <c r="R28" s="18">
        <f t="shared" si="3"/>
        <v>8.0897435897435894</v>
      </c>
      <c r="S28" s="5">
        <f>+IF(E28=0,"",'Ark1'!V397)</f>
        <v>5.478605388272582</v>
      </c>
      <c r="T28" s="18">
        <f t="shared" si="4"/>
        <v>93.69209999999994</v>
      </c>
      <c r="U28" s="28"/>
      <c r="AH28"/>
      <c r="AI28"/>
      <c r="AJ28"/>
      <c r="AL28"/>
      <c r="AM28"/>
      <c r="AN28"/>
      <c r="AO28"/>
      <c r="AP28"/>
    </row>
    <row r="29" spans="1:42" ht="15.6">
      <c r="A29" s="28"/>
      <c r="B29" s="2">
        <f>+'Ark1'!C398</f>
        <v>2024</v>
      </c>
      <c r="C29" s="2">
        <f>+'Ark1'!E398</f>
        <v>20</v>
      </c>
      <c r="D29" s="2">
        <f>+IF(E29=0,"",'Ark1'!Q398)</f>
        <v>94</v>
      </c>
      <c r="E29" s="18">
        <f>+'Ark1'!R398</f>
        <v>567</v>
      </c>
      <c r="F29" s="18">
        <f t="shared" si="0"/>
        <v>-56</v>
      </c>
      <c r="G29" s="18">
        <f>+IF(E29=0,"",'Ark1'!S398)</f>
        <v>566</v>
      </c>
      <c r="H29" s="51">
        <f>+'Ark1'!T398</f>
        <v>4.0204211869814932</v>
      </c>
      <c r="I29" s="51">
        <f>+'Ark1'!U398</f>
        <v>4.0113905355559805</v>
      </c>
      <c r="J29" s="95"/>
      <c r="K29" s="5">
        <f>+IF(E29=0,"",'Ark1'!W398)</f>
        <v>59.042402826855117</v>
      </c>
      <c r="L29" s="5">
        <f t="shared" si="1"/>
        <v>-0.33380296092623496</v>
      </c>
      <c r="M29" s="18">
        <f>+IF(E29=0,"",'Ark1'!Z398)</f>
        <v>153.17473498233221</v>
      </c>
      <c r="N29" s="18">
        <f t="shared" si="2"/>
        <v>0.33888289230017676</v>
      </c>
      <c r="O29" s="18">
        <f>+IF(E29=0,"",'Ark1'!AA398)</f>
        <v>30.673089594677176</v>
      </c>
      <c r="P29" s="5">
        <f>+IF(E29=0,"",'Ark1'!AB398)</f>
        <v>4.6743761194710816</v>
      </c>
      <c r="Q29" s="18">
        <f>+IF(E29=0,"",'Ark1'!AC398)</f>
        <v>-45.672480992752753</v>
      </c>
      <c r="R29" s="18">
        <f t="shared" si="3"/>
        <v>6.0319148936170217</v>
      </c>
      <c r="S29" s="5">
        <f>+IF(E29=0,"",'Ark1'!V398)</f>
        <v>5.8924162257495603</v>
      </c>
      <c r="T29" s="18">
        <f t="shared" si="4"/>
        <v>86.850074734982371</v>
      </c>
      <c r="U29" s="28"/>
      <c r="AH29"/>
      <c r="AI29"/>
      <c r="AJ29"/>
      <c r="AL29"/>
      <c r="AM29"/>
      <c r="AN29"/>
      <c r="AO29"/>
      <c r="AP29"/>
    </row>
    <row r="30" spans="1:42" ht="15.6">
      <c r="A30" s="28"/>
      <c r="B30" s="2">
        <f>+'Ark1'!C399</f>
        <v>2024</v>
      </c>
      <c r="C30" s="2">
        <f>+'Ark1'!E399</f>
        <v>21</v>
      </c>
      <c r="D30" s="2">
        <f>+IF(E30=0,"",'Ark1'!Q399)</f>
        <v>103</v>
      </c>
      <c r="E30" s="18">
        <f>+'Ark1'!R399</f>
        <v>595</v>
      </c>
      <c r="F30" s="18">
        <f t="shared" si="0"/>
        <v>70</v>
      </c>
      <c r="G30" s="18">
        <f>+IF(E30=0,"",'Ark1'!S399)</f>
        <v>595</v>
      </c>
      <c r="H30" s="51">
        <f>+'Ark1'!T399</f>
        <v>4.2189605048571241</v>
      </c>
      <c r="I30" s="51">
        <f>+'Ark1'!U399</f>
        <v>4.3520794274472241</v>
      </c>
      <c r="J30" s="95"/>
      <c r="K30" s="5">
        <f>+IF(E30=0,"",'Ark1'!W399)</f>
        <v>58.793277310924395</v>
      </c>
      <c r="L30" s="5">
        <f t="shared" si="1"/>
        <v>-0.80786772724355416</v>
      </c>
      <c r="M30" s="18">
        <f>+IF(E30=0,"",'Ark1'!Z399)</f>
        <v>158.08420168067238</v>
      </c>
      <c r="N30" s="18">
        <f t="shared" si="2"/>
        <v>7.7216062608251264</v>
      </c>
      <c r="O30" s="18">
        <f>+IF(E30=0,"",'Ark1'!AA399)</f>
        <v>30.021193956062358</v>
      </c>
      <c r="P30" s="5">
        <f>+IF(E30=0,"",'Ark1'!AB399)</f>
        <v>4.7285247595936681</v>
      </c>
      <c r="Q30" s="18">
        <f>+IF(E30=0,"",'Ark1'!AC399)</f>
        <v>-43.226027138360358</v>
      </c>
      <c r="R30" s="18">
        <f t="shared" si="3"/>
        <v>5.7766990291262132</v>
      </c>
      <c r="S30" s="5">
        <f>+IF(E30=0,"",'Ark1'!V399)</f>
        <v>5.9310924369747884</v>
      </c>
      <c r="T30" s="18">
        <f t="shared" si="4"/>
        <v>94.060100000000062</v>
      </c>
      <c r="U30" s="28"/>
      <c r="AH30"/>
      <c r="AI30"/>
      <c r="AJ30"/>
      <c r="AL30"/>
      <c r="AM30"/>
      <c r="AN30"/>
      <c r="AO30"/>
      <c r="AP30"/>
    </row>
    <row r="31" spans="1:42" ht="15.6">
      <c r="A31" s="28"/>
      <c r="B31" s="2">
        <f>+'Ark1'!C400</f>
        <v>2024</v>
      </c>
      <c r="C31" s="2">
        <f>+'Ark1'!E400</f>
        <v>22</v>
      </c>
      <c r="D31" s="2">
        <f>+IF(E31=0,"",'Ark1'!Q400)</f>
        <v>86</v>
      </c>
      <c r="E31" s="18">
        <f>+'Ark1'!R400</f>
        <v>674</v>
      </c>
      <c r="F31" s="18">
        <f t="shared" si="0"/>
        <v>-164</v>
      </c>
      <c r="G31" s="18">
        <f>+IF(E31=0,"",'Ark1'!S400)</f>
        <v>673</v>
      </c>
      <c r="H31" s="51">
        <f>+'Ark1'!T400</f>
        <v>4.7791250088633612</v>
      </c>
      <c r="I31" s="51">
        <f>+'Ark1'!U400</f>
        <v>4.5733060407131347</v>
      </c>
      <c r="J31" s="95"/>
      <c r="K31" s="5">
        <f>+IF(E31=0,"",'Ark1'!W400)</f>
        <v>59.540861812778608</v>
      </c>
      <c r="L31" s="5">
        <f t="shared" si="1"/>
        <v>0.6852532208931521</v>
      </c>
      <c r="M31" s="18">
        <f>+IF(E31=0,"",'Ark1'!Z400)</f>
        <v>146.86686478454661</v>
      </c>
      <c r="N31" s="18">
        <f t="shared" si="2"/>
        <v>-7.0751399887230946</v>
      </c>
      <c r="O31" s="18">
        <f>+IF(E31=0,"",'Ark1'!AA400)</f>
        <v>31.11434720364478</v>
      </c>
      <c r="P31" s="5">
        <f>+IF(E31=0,"",'Ark1'!AB400)</f>
        <v>4.4673366817884563</v>
      </c>
      <c r="Q31" s="18">
        <f>+IF(E31=0,"",'Ark1'!AC400)</f>
        <v>-47.552240219368898</v>
      </c>
      <c r="R31" s="18">
        <f t="shared" si="3"/>
        <v>7.8372093023255811</v>
      </c>
      <c r="S31" s="5">
        <f>+IF(E31=0,"",'Ark1'!V400)</f>
        <v>5.0890207715133515</v>
      </c>
      <c r="T31" s="18">
        <f t="shared" si="4"/>
        <v>98.988266864784407</v>
      </c>
      <c r="U31" s="28"/>
      <c r="AH31"/>
      <c r="AI31"/>
      <c r="AJ31"/>
      <c r="AL31"/>
      <c r="AM31"/>
      <c r="AN31"/>
      <c r="AO31"/>
      <c r="AP31"/>
    </row>
    <row r="32" spans="1:42" ht="15.6">
      <c r="A32" s="28"/>
      <c r="B32" s="2">
        <f>+'Ark1'!C401</f>
        <v>2024</v>
      </c>
      <c r="C32" s="2">
        <f>+'Ark1'!E401</f>
        <v>23</v>
      </c>
      <c r="D32" s="2">
        <f>+IF(E32=0,"",'Ark1'!Q401)</f>
        <v>107</v>
      </c>
      <c r="E32" s="18">
        <f>+'Ark1'!R401</f>
        <v>529</v>
      </c>
      <c r="F32" s="18">
        <f t="shared" si="0"/>
        <v>-13</v>
      </c>
      <c r="G32" s="18">
        <f>+IF(E32=0,"",'Ark1'!S401)</f>
        <v>529</v>
      </c>
      <c r="H32" s="51">
        <f>+'Ark1'!T401</f>
        <v>3.7509749698645689</v>
      </c>
      <c r="I32" s="51">
        <f>+'Ark1'!U401</f>
        <v>3.8230288885968786</v>
      </c>
      <c r="J32" s="95"/>
      <c r="K32" s="5">
        <f>+IF(E32=0,"",'Ark1'!W401)</f>
        <v>58.550094517958442</v>
      </c>
      <c r="L32" s="5">
        <f t="shared" si="1"/>
        <v>-0.34249807463415749</v>
      </c>
      <c r="M32" s="18">
        <f>+IF(E32=0,"",'Ark1'!Z401)</f>
        <v>156.19262759924379</v>
      </c>
      <c r="N32" s="18">
        <f t="shared" si="2"/>
        <v>0.36114611776230277</v>
      </c>
      <c r="O32" s="18">
        <f>+IF(E32=0,"",'Ark1'!AA401)</f>
        <v>31.430052601249422</v>
      </c>
      <c r="P32" s="5">
        <f>+IF(E32=0,"",'Ark1'!AB401)</f>
        <v>4.8252883192060851</v>
      </c>
      <c r="Q32" s="18">
        <f>+IF(E32=0,"",'Ark1'!AC401)</f>
        <v>-40.16153575292644</v>
      </c>
      <c r="R32" s="18">
        <f t="shared" si="3"/>
        <v>4.94392523364486</v>
      </c>
      <c r="S32" s="5">
        <f>+IF(E32=0,"",'Ark1'!V401)</f>
        <v>6.1833648393194691</v>
      </c>
      <c r="T32" s="18">
        <f t="shared" si="4"/>
        <v>82.625899999999959</v>
      </c>
      <c r="U32" s="28"/>
      <c r="AH32"/>
      <c r="AI32"/>
      <c r="AJ32"/>
      <c r="AL32"/>
      <c r="AM32"/>
      <c r="AN32"/>
      <c r="AO32"/>
      <c r="AP32"/>
    </row>
    <row r="33" spans="1:42" ht="15.6">
      <c r="A33" s="28"/>
      <c r="B33" s="2">
        <f>+'Ark1'!C402</f>
        <v>2024</v>
      </c>
      <c r="C33" s="2">
        <f>+'Ark1'!E402</f>
        <v>24</v>
      </c>
      <c r="D33" s="2">
        <f>+IF(E33=0,"",'Ark1'!Q402)</f>
        <v>85</v>
      </c>
      <c r="E33" s="18">
        <f>+'Ark1'!R402</f>
        <v>419</v>
      </c>
      <c r="F33" s="18">
        <f t="shared" si="0"/>
        <v>-147</v>
      </c>
      <c r="G33" s="18">
        <f>+IF(E33=0,"",'Ark1'!S402)</f>
        <v>418</v>
      </c>
      <c r="H33" s="51">
        <f>+'Ark1'!T402</f>
        <v>2.9709990782103093</v>
      </c>
      <c r="I33" s="51">
        <f>+'Ark1'!U402</f>
        <v>2.9251161817969842</v>
      </c>
      <c r="J33" s="95"/>
      <c r="K33" s="5">
        <f>+IF(E33=0,"",'Ark1'!W402)</f>
        <v>59.191387559808597</v>
      </c>
      <c r="L33" s="5">
        <f t="shared" si="1"/>
        <v>9.7747983836868002E-2</v>
      </c>
      <c r="M33" s="18">
        <f>+IF(E33=0,"",'Ark1'!Z402)</f>
        <v>151.24306220095701</v>
      </c>
      <c r="N33" s="18">
        <f t="shared" si="2"/>
        <v>-1.4800826753680383</v>
      </c>
      <c r="O33" s="18">
        <f>+IF(E33=0,"",'Ark1'!AA402)</f>
        <v>29.387706348111351</v>
      </c>
      <c r="P33" s="5">
        <f>+IF(E33=0,"",'Ark1'!AB402)</f>
        <v>4.5260249560104118</v>
      </c>
      <c r="Q33" s="18">
        <f>+IF(E33=0,"",'Ark1'!AC402)</f>
        <v>-34.538393646035736</v>
      </c>
      <c r="R33" s="18">
        <f t="shared" si="3"/>
        <v>4.9294117647058826</v>
      </c>
      <c r="S33" s="5">
        <f>+IF(E33=0,"",'Ark1'!V402)</f>
        <v>5.4677804295942716</v>
      </c>
      <c r="T33" s="18">
        <f t="shared" si="4"/>
        <v>63.37084306220099</v>
      </c>
      <c r="U33" s="28"/>
      <c r="AH33"/>
      <c r="AI33"/>
      <c r="AJ33"/>
      <c r="AL33"/>
      <c r="AM33"/>
      <c r="AN33"/>
      <c r="AO33"/>
      <c r="AP33"/>
    </row>
    <row r="34" spans="1:42" ht="15.6">
      <c r="A34" s="28"/>
      <c r="B34" s="2">
        <f>+'Ark1'!C403</f>
        <v>2024</v>
      </c>
      <c r="C34" s="2">
        <f>+'Ark1'!E403</f>
        <v>25</v>
      </c>
      <c r="D34" s="2" t="str">
        <f>+IF(E34=0,"",'Ark1'!Q403)</f>
        <v/>
      </c>
      <c r="E34" s="18">
        <f>+'Ark1'!R403</f>
        <v>0</v>
      </c>
      <c r="F34" s="18" t="str">
        <f t="shared" si="0"/>
        <v/>
      </c>
      <c r="G34" s="18" t="str">
        <f>+IF(E34=0,"",'Ark1'!S403)</f>
        <v/>
      </c>
      <c r="H34" s="51">
        <f>+'Ark1'!T403</f>
        <v>0</v>
      </c>
      <c r="I34" s="51">
        <f>+'Ark1'!U403</f>
        <v>0</v>
      </c>
      <c r="J34" s="95"/>
      <c r="K34" s="5" t="str">
        <f>+IF(E34=0,"",'Ark1'!W403)</f>
        <v/>
      </c>
      <c r="L34" s="5">
        <f t="shared" si="1"/>
        <v>0</v>
      </c>
      <c r="M34" s="18" t="str">
        <f>+IF(E34=0,"",'Ark1'!Z403)</f>
        <v/>
      </c>
      <c r="N34" s="18" t="str">
        <f t="shared" si="2"/>
        <v/>
      </c>
      <c r="O34" s="18" t="str">
        <f>+IF(E34=0,"",'Ark1'!AA403)</f>
        <v/>
      </c>
      <c r="P34" s="5" t="str">
        <f>+IF(E34=0,"",'Ark1'!AB403)</f>
        <v/>
      </c>
      <c r="Q34" s="18" t="str">
        <f>+IF(E34=0,"",'Ark1'!AC403)</f>
        <v/>
      </c>
      <c r="R34" s="18" t="str">
        <f t="shared" si="3"/>
        <v/>
      </c>
      <c r="S34" s="5" t="str">
        <f>+IF(E34=0,"",'Ark1'!V403)</f>
        <v/>
      </c>
      <c r="T34" s="18" t="str">
        <f t="shared" si="4"/>
        <v/>
      </c>
      <c r="U34" s="28"/>
      <c r="AH34"/>
      <c r="AI34"/>
      <c r="AJ34"/>
      <c r="AL34"/>
      <c r="AM34"/>
      <c r="AN34"/>
      <c r="AO34"/>
      <c r="AP34"/>
    </row>
    <row r="35" spans="1:42" ht="15.6">
      <c r="A35" s="28"/>
      <c r="B35" s="2">
        <f>+'Ark1'!C404</f>
        <v>2024</v>
      </c>
      <c r="C35" s="2">
        <f>+'Ark1'!E404</f>
        <v>26</v>
      </c>
      <c r="D35" s="2" t="str">
        <f>+IF(E35=0,"",'Ark1'!Q404)</f>
        <v/>
      </c>
      <c r="E35" s="18">
        <f>+'Ark1'!R404</f>
        <v>0</v>
      </c>
      <c r="F35" s="18" t="str">
        <f t="shared" si="0"/>
        <v/>
      </c>
      <c r="G35" s="18" t="str">
        <f>+IF(E35=0,"",'Ark1'!S404)</f>
        <v/>
      </c>
      <c r="H35" s="51">
        <f>+'Ark1'!T404</f>
        <v>0</v>
      </c>
      <c r="I35" s="51">
        <f>+'Ark1'!U404</f>
        <v>0</v>
      </c>
      <c r="J35" s="95"/>
      <c r="K35" s="5" t="str">
        <f>+IF(E35=0,"",'Ark1'!W404)</f>
        <v/>
      </c>
      <c r="L35" s="5">
        <f t="shared" si="1"/>
        <v>0</v>
      </c>
      <c r="M35" s="18" t="str">
        <f>+IF(E35=0,"",'Ark1'!Z404)</f>
        <v/>
      </c>
      <c r="N35" s="18" t="str">
        <f t="shared" si="2"/>
        <v/>
      </c>
      <c r="O35" s="18" t="str">
        <f>+IF(E35=0,"",'Ark1'!AA404)</f>
        <v/>
      </c>
      <c r="P35" s="5" t="str">
        <f>+IF(E35=0,"",'Ark1'!AB404)</f>
        <v/>
      </c>
      <c r="Q35" s="18" t="str">
        <f>+IF(E35=0,"",'Ark1'!AC404)</f>
        <v/>
      </c>
      <c r="R35" s="18" t="str">
        <f t="shared" si="3"/>
        <v/>
      </c>
      <c r="S35" s="5" t="str">
        <f>+IF(E35=0,"",'Ark1'!V404)</f>
        <v/>
      </c>
      <c r="T35" s="18" t="str">
        <f t="shared" si="4"/>
        <v/>
      </c>
      <c r="U35" s="28"/>
      <c r="AH35"/>
      <c r="AI35"/>
      <c r="AJ35"/>
      <c r="AL35"/>
      <c r="AM35"/>
      <c r="AN35"/>
      <c r="AO35"/>
      <c r="AP35"/>
    </row>
    <row r="36" spans="1:42" ht="15.6">
      <c r="A36" s="28"/>
      <c r="B36" s="2">
        <f>+'Ark1'!C405</f>
        <v>2024</v>
      </c>
      <c r="C36" s="2">
        <f>+'Ark1'!E405</f>
        <v>27</v>
      </c>
      <c r="D36" s="2" t="str">
        <f>+IF(E36=0,"",'Ark1'!Q405)</f>
        <v/>
      </c>
      <c r="E36" s="18">
        <f>+'Ark1'!R405</f>
        <v>0</v>
      </c>
      <c r="F36" s="18" t="str">
        <f t="shared" si="0"/>
        <v/>
      </c>
      <c r="G36" s="18" t="str">
        <f>+IF(E36=0,"",'Ark1'!S405)</f>
        <v/>
      </c>
      <c r="H36" s="51">
        <f>+'Ark1'!T405</f>
        <v>0</v>
      </c>
      <c r="I36" s="51">
        <f>+'Ark1'!U405</f>
        <v>0</v>
      </c>
      <c r="J36" s="95"/>
      <c r="K36" s="5" t="str">
        <f>+IF(E36=0,"",'Ark1'!W405)</f>
        <v/>
      </c>
      <c r="L36" s="5">
        <f t="shared" si="1"/>
        <v>0</v>
      </c>
      <c r="M36" s="18" t="str">
        <f>+IF(E36=0,"",'Ark1'!Z405)</f>
        <v/>
      </c>
      <c r="N36" s="18" t="str">
        <f t="shared" si="2"/>
        <v/>
      </c>
      <c r="O36" s="18" t="str">
        <f>+IF(E36=0,"",'Ark1'!AA405)</f>
        <v/>
      </c>
      <c r="P36" s="5" t="str">
        <f>+IF(E36=0,"",'Ark1'!AB405)</f>
        <v/>
      </c>
      <c r="Q36" s="18" t="str">
        <f>+IF(E36=0,"",'Ark1'!AC405)</f>
        <v/>
      </c>
      <c r="R36" s="18" t="str">
        <f t="shared" si="3"/>
        <v/>
      </c>
      <c r="S36" s="5" t="str">
        <f>+IF(E36=0,"",'Ark1'!V405)</f>
        <v/>
      </c>
      <c r="T36" s="18" t="str">
        <f t="shared" si="4"/>
        <v/>
      </c>
      <c r="U36" s="28"/>
      <c r="AH36"/>
      <c r="AI36"/>
      <c r="AJ36"/>
      <c r="AL36"/>
      <c r="AM36"/>
      <c r="AN36"/>
      <c r="AO36"/>
      <c r="AP36"/>
    </row>
    <row r="37" spans="1:42" ht="15.6">
      <c r="A37" s="28"/>
      <c r="B37" s="2">
        <f>+'Ark1'!C406</f>
        <v>2024</v>
      </c>
      <c r="C37" s="2">
        <f>+'Ark1'!E406</f>
        <v>28</v>
      </c>
      <c r="D37" s="2" t="str">
        <f>+IF(E37=0,"",'Ark1'!Q406)</f>
        <v/>
      </c>
      <c r="E37" s="18">
        <f>+'Ark1'!R406</f>
        <v>0</v>
      </c>
      <c r="F37" s="18" t="str">
        <f t="shared" si="0"/>
        <v/>
      </c>
      <c r="G37" s="18" t="str">
        <f>+IF(E37=0,"",'Ark1'!S406)</f>
        <v/>
      </c>
      <c r="H37" s="51">
        <f>+'Ark1'!T406</f>
        <v>0</v>
      </c>
      <c r="I37" s="51">
        <f>+'Ark1'!U406</f>
        <v>0</v>
      </c>
      <c r="J37" s="95"/>
      <c r="K37" s="5" t="str">
        <f>+IF(E37=0,"",'Ark1'!W406)</f>
        <v/>
      </c>
      <c r="L37" s="5">
        <f t="shared" si="1"/>
        <v>0</v>
      </c>
      <c r="M37" s="18" t="str">
        <f>+IF(E37=0,"",'Ark1'!Z406)</f>
        <v/>
      </c>
      <c r="N37" s="18" t="str">
        <f t="shared" si="2"/>
        <v/>
      </c>
      <c r="O37" s="18" t="str">
        <f>+IF(E37=0,"",'Ark1'!AA406)</f>
        <v/>
      </c>
      <c r="P37" s="5" t="str">
        <f>+IF(E37=0,"",'Ark1'!AB406)</f>
        <v/>
      </c>
      <c r="Q37" s="18" t="str">
        <f>+IF(E37=0,"",'Ark1'!AC406)</f>
        <v/>
      </c>
      <c r="R37" s="18" t="str">
        <f t="shared" si="3"/>
        <v/>
      </c>
      <c r="S37" s="5" t="str">
        <f>+IF(E37=0,"",'Ark1'!V406)</f>
        <v/>
      </c>
      <c r="T37" s="18" t="str">
        <f t="shared" si="4"/>
        <v/>
      </c>
      <c r="U37" s="28"/>
      <c r="AH37"/>
      <c r="AI37"/>
      <c r="AJ37"/>
      <c r="AL37"/>
      <c r="AM37"/>
      <c r="AN37"/>
      <c r="AO37"/>
      <c r="AP37"/>
    </row>
    <row r="38" spans="1:42" ht="15.6">
      <c r="A38" s="28"/>
      <c r="B38" s="2">
        <f>+'Ark1'!C407</f>
        <v>2024</v>
      </c>
      <c r="C38" s="2">
        <f>+'Ark1'!E407</f>
        <v>29</v>
      </c>
      <c r="D38" s="2" t="str">
        <f>+IF(E38=0,"",'Ark1'!Q407)</f>
        <v/>
      </c>
      <c r="E38" s="18">
        <f>+'Ark1'!R407</f>
        <v>0</v>
      </c>
      <c r="F38" s="18" t="str">
        <f t="shared" si="0"/>
        <v/>
      </c>
      <c r="G38" s="18" t="str">
        <f>+IF(E38=0,"",'Ark1'!S407)</f>
        <v/>
      </c>
      <c r="H38" s="51">
        <f>+'Ark1'!T407</f>
        <v>0</v>
      </c>
      <c r="I38" s="51">
        <f>+'Ark1'!U407</f>
        <v>0</v>
      </c>
      <c r="J38" s="95"/>
      <c r="K38" s="5" t="str">
        <f>+IF(E38=0,"",'Ark1'!W407)</f>
        <v/>
      </c>
      <c r="L38" s="5">
        <f t="shared" si="1"/>
        <v>0</v>
      </c>
      <c r="M38" s="18" t="str">
        <f>+IF(E38=0,"",'Ark1'!Z407)</f>
        <v/>
      </c>
      <c r="N38" s="18" t="str">
        <f t="shared" si="2"/>
        <v/>
      </c>
      <c r="O38" s="18" t="str">
        <f>+IF(E38=0,"",'Ark1'!AA407)</f>
        <v/>
      </c>
      <c r="P38" s="5" t="str">
        <f>+IF(E38=0,"",'Ark1'!AB407)</f>
        <v/>
      </c>
      <c r="Q38" s="18" t="str">
        <f>+IF(E38=0,"",'Ark1'!AC407)</f>
        <v/>
      </c>
      <c r="R38" s="18" t="str">
        <f t="shared" si="3"/>
        <v/>
      </c>
      <c r="S38" s="5" t="str">
        <f>+IF(E38=0,"",'Ark1'!V407)</f>
        <v/>
      </c>
      <c r="T38" s="18" t="str">
        <f t="shared" si="4"/>
        <v/>
      </c>
      <c r="U38" s="28"/>
      <c r="AH38"/>
      <c r="AI38"/>
      <c r="AJ38"/>
      <c r="AL38"/>
      <c r="AM38"/>
      <c r="AN38"/>
      <c r="AO38"/>
      <c r="AP38"/>
    </row>
    <row r="39" spans="1:42" ht="15.6">
      <c r="A39" s="28"/>
      <c r="B39" s="2">
        <f>+'Ark1'!C408</f>
        <v>2024</v>
      </c>
      <c r="C39" s="2">
        <f>+'Ark1'!E408</f>
        <v>30</v>
      </c>
      <c r="D39" s="2" t="str">
        <f>+IF(E39=0,"",'Ark1'!Q408)</f>
        <v/>
      </c>
      <c r="E39" s="18">
        <f>+'Ark1'!R408</f>
        <v>0</v>
      </c>
      <c r="F39" s="18" t="str">
        <f t="shared" si="0"/>
        <v/>
      </c>
      <c r="G39" s="18" t="str">
        <f>+IF(E39=0,"",'Ark1'!S408)</f>
        <v/>
      </c>
      <c r="H39" s="51">
        <f>+'Ark1'!T408</f>
        <v>0</v>
      </c>
      <c r="I39" s="51">
        <f>+'Ark1'!U408</f>
        <v>0</v>
      </c>
      <c r="J39" s="95"/>
      <c r="K39" s="5" t="str">
        <f>+IF(E39=0,"",'Ark1'!W408)</f>
        <v/>
      </c>
      <c r="L39" s="5">
        <f t="shared" si="1"/>
        <v>0</v>
      </c>
      <c r="M39" s="18" t="str">
        <f>+IF(E39=0,"",'Ark1'!Z408)</f>
        <v/>
      </c>
      <c r="N39" s="18" t="str">
        <f t="shared" si="2"/>
        <v/>
      </c>
      <c r="O39" s="18" t="str">
        <f>+IF(E39=0,"",'Ark1'!AA408)</f>
        <v/>
      </c>
      <c r="P39" s="5" t="str">
        <f>+IF(E39=0,"",'Ark1'!AB408)</f>
        <v/>
      </c>
      <c r="Q39" s="18" t="str">
        <f>+IF(E39=0,"",'Ark1'!AC408)</f>
        <v/>
      </c>
      <c r="R39" s="18" t="str">
        <f t="shared" si="3"/>
        <v/>
      </c>
      <c r="S39" s="5" t="str">
        <f>+IF(E39=0,"",'Ark1'!V408)</f>
        <v/>
      </c>
      <c r="T39" s="18" t="str">
        <f t="shared" si="4"/>
        <v/>
      </c>
      <c r="U39" s="28"/>
      <c r="AH39"/>
      <c r="AI39"/>
      <c r="AJ39"/>
      <c r="AL39"/>
      <c r="AM39"/>
      <c r="AN39"/>
      <c r="AO39"/>
      <c r="AP39"/>
    </row>
    <row r="40" spans="1:42" ht="15.6">
      <c r="A40" s="28"/>
      <c r="B40" s="2">
        <f>+'Ark1'!C409</f>
        <v>2024</v>
      </c>
      <c r="C40" s="2">
        <f>+'Ark1'!E409</f>
        <v>31</v>
      </c>
      <c r="D40" s="2" t="str">
        <f>+IF(E40=0,"",'Ark1'!Q409)</f>
        <v/>
      </c>
      <c r="E40" s="18">
        <f>+'Ark1'!R409</f>
        <v>0</v>
      </c>
      <c r="F40" s="18" t="str">
        <f t="shared" si="0"/>
        <v/>
      </c>
      <c r="G40" s="18" t="str">
        <f>+IF(E40=0,"",'Ark1'!S409)</f>
        <v/>
      </c>
      <c r="H40" s="51">
        <f>+'Ark1'!T409</f>
        <v>0</v>
      </c>
      <c r="I40" s="51">
        <f>+'Ark1'!U409</f>
        <v>0</v>
      </c>
      <c r="J40" s="95"/>
      <c r="K40" s="5" t="str">
        <f>+IF(E40=0,"",'Ark1'!W409)</f>
        <v/>
      </c>
      <c r="L40" s="5">
        <f t="shared" si="1"/>
        <v>0</v>
      </c>
      <c r="M40" s="18" t="str">
        <f>+IF(E40=0,"",'Ark1'!Z409)</f>
        <v/>
      </c>
      <c r="N40" s="18" t="str">
        <f t="shared" si="2"/>
        <v/>
      </c>
      <c r="O40" s="18" t="str">
        <f>+IF(E40=0,"",'Ark1'!AA409)</f>
        <v/>
      </c>
      <c r="P40" s="5" t="str">
        <f>+IF(E40=0,"",'Ark1'!AB409)</f>
        <v/>
      </c>
      <c r="Q40" s="18" t="str">
        <f>+IF(E40=0,"",'Ark1'!AC409)</f>
        <v/>
      </c>
      <c r="R40" s="18" t="str">
        <f t="shared" si="3"/>
        <v/>
      </c>
      <c r="S40" s="5" t="str">
        <f>+IF(E40=0,"",'Ark1'!V409)</f>
        <v/>
      </c>
      <c r="T40" s="18" t="str">
        <f t="shared" si="4"/>
        <v/>
      </c>
      <c r="U40" s="28"/>
      <c r="AH40"/>
      <c r="AI40"/>
      <c r="AJ40"/>
      <c r="AL40"/>
      <c r="AM40"/>
      <c r="AN40"/>
      <c r="AO40"/>
      <c r="AP40"/>
    </row>
    <row r="41" spans="1:42" ht="15.6">
      <c r="A41" s="28"/>
      <c r="B41" s="2">
        <f>+'Ark1'!C410</f>
        <v>2024</v>
      </c>
      <c r="C41" s="2">
        <f>+'Ark1'!E410</f>
        <v>32</v>
      </c>
      <c r="D41" s="2" t="str">
        <f>+IF(E41=0,"",'Ark1'!Q410)</f>
        <v/>
      </c>
      <c r="E41" s="18">
        <f>+'Ark1'!R410</f>
        <v>0</v>
      </c>
      <c r="F41" s="18" t="str">
        <f t="shared" ref="F41:F61" si="5">+IF(E41=0,"",E41-E95)</f>
        <v/>
      </c>
      <c r="G41" s="18" t="str">
        <f>+IF(E41=0,"",'Ark1'!S410)</f>
        <v/>
      </c>
      <c r="H41" s="51">
        <f>+'Ark1'!T410</f>
        <v>0</v>
      </c>
      <c r="I41" s="51">
        <f>+'Ark1'!U410</f>
        <v>0</v>
      </c>
      <c r="J41" s="95"/>
      <c r="K41" s="5" t="str">
        <f>+IF(E41=0,"",'Ark1'!W410)</f>
        <v/>
      </c>
      <c r="L41" s="5">
        <f t="shared" ref="L41:L61" si="6">+K41-K95</f>
        <v>0</v>
      </c>
      <c r="M41" s="18" t="str">
        <f>+IF(E41=0,"",'Ark1'!Z410)</f>
        <v/>
      </c>
      <c r="N41" s="18" t="str">
        <f t="shared" ref="N41:N61" si="7">+IF(E41=0,"",M41-M95)</f>
        <v/>
      </c>
      <c r="O41" s="18" t="str">
        <f>+IF(E41=0,"",'Ark1'!AA410)</f>
        <v/>
      </c>
      <c r="P41" s="5" t="str">
        <f>+IF(E41=0,"",'Ark1'!AB410)</f>
        <v/>
      </c>
      <c r="Q41" s="18" t="str">
        <f>+IF(E41=0,"",'Ark1'!AC410)</f>
        <v/>
      </c>
      <c r="R41" s="18" t="str">
        <f t="shared" ref="R41:R61" si="8">+IF(E41=0,"",IF(E41=0,"",E41/D41))</f>
        <v/>
      </c>
      <c r="S41" s="5" t="str">
        <f>+IF(E41=0,"",'Ark1'!V410)</f>
        <v/>
      </c>
      <c r="T41" s="18" t="str">
        <f t="shared" ref="T41:T61" si="9">+IF(E41=0,"",(E41*M41)/1000)</f>
        <v/>
      </c>
      <c r="U41" s="28"/>
      <c r="AH41"/>
      <c r="AI41"/>
      <c r="AJ41"/>
      <c r="AL41"/>
      <c r="AM41"/>
      <c r="AN41"/>
      <c r="AO41"/>
      <c r="AP41"/>
    </row>
    <row r="42" spans="1:42" ht="15.6">
      <c r="A42" s="28"/>
      <c r="B42" s="2">
        <f>+'Ark1'!C411</f>
        <v>2024</v>
      </c>
      <c r="C42" s="2">
        <f>+'Ark1'!E411</f>
        <v>33</v>
      </c>
      <c r="D42" s="2" t="str">
        <f>+IF(E42=0,"",'Ark1'!Q411)</f>
        <v/>
      </c>
      <c r="E42" s="18">
        <f>+'Ark1'!R411</f>
        <v>0</v>
      </c>
      <c r="F42" s="18" t="str">
        <f t="shared" si="5"/>
        <v/>
      </c>
      <c r="G42" s="18" t="str">
        <f>+IF(E42=0,"",'Ark1'!S411)</f>
        <v/>
      </c>
      <c r="H42" s="51">
        <f>+'Ark1'!T411</f>
        <v>0</v>
      </c>
      <c r="I42" s="51">
        <f>+'Ark1'!U411</f>
        <v>0</v>
      </c>
      <c r="J42" s="95"/>
      <c r="K42" s="5" t="str">
        <f>+IF(E42=0,"",'Ark1'!W411)</f>
        <v/>
      </c>
      <c r="L42" s="5">
        <f t="shared" si="6"/>
        <v>0</v>
      </c>
      <c r="M42" s="18" t="str">
        <f>+IF(E42=0,"",'Ark1'!Z411)</f>
        <v/>
      </c>
      <c r="N42" s="18" t="str">
        <f t="shared" si="7"/>
        <v/>
      </c>
      <c r="O42" s="18" t="str">
        <f>+IF(E42=0,"",'Ark1'!AA411)</f>
        <v/>
      </c>
      <c r="P42" s="5" t="str">
        <f>+IF(E42=0,"",'Ark1'!AB411)</f>
        <v/>
      </c>
      <c r="Q42" s="18" t="str">
        <f>+IF(E42=0,"",'Ark1'!AC411)</f>
        <v/>
      </c>
      <c r="R42" s="18" t="str">
        <f t="shared" si="8"/>
        <v/>
      </c>
      <c r="S42" s="5" t="str">
        <f>+IF(E42=0,"",'Ark1'!V411)</f>
        <v/>
      </c>
      <c r="T42" s="18" t="str">
        <f t="shared" si="9"/>
        <v/>
      </c>
      <c r="U42" s="28"/>
      <c r="AH42"/>
      <c r="AI42"/>
      <c r="AJ42"/>
      <c r="AL42"/>
      <c r="AM42"/>
      <c r="AN42"/>
      <c r="AO42"/>
      <c r="AP42"/>
    </row>
    <row r="43" spans="1:42" ht="15.6">
      <c r="A43" s="28"/>
      <c r="B43" s="2">
        <f>+'Ark1'!C412</f>
        <v>2024</v>
      </c>
      <c r="C43" s="2">
        <f>+'Ark1'!E412</f>
        <v>34</v>
      </c>
      <c r="D43" s="2" t="str">
        <f>+IF(E43=0,"",'Ark1'!Q412)</f>
        <v/>
      </c>
      <c r="E43" s="18">
        <f>+'Ark1'!R412</f>
        <v>0</v>
      </c>
      <c r="F43" s="18" t="str">
        <f t="shared" si="5"/>
        <v/>
      </c>
      <c r="G43" s="18" t="str">
        <f>+IF(E43=0,"",'Ark1'!S412)</f>
        <v/>
      </c>
      <c r="H43" s="51">
        <f>+'Ark1'!T412</f>
        <v>0</v>
      </c>
      <c r="I43" s="51">
        <f>+'Ark1'!U412</f>
        <v>0</v>
      </c>
      <c r="J43" s="95"/>
      <c r="K43" s="5" t="str">
        <f>+IF(E43=0,"",'Ark1'!W412)</f>
        <v/>
      </c>
      <c r="L43" s="5">
        <f t="shared" si="6"/>
        <v>0</v>
      </c>
      <c r="M43" s="18" t="str">
        <f>+IF(E43=0,"",'Ark1'!Z412)</f>
        <v/>
      </c>
      <c r="N43" s="18" t="str">
        <f t="shared" si="7"/>
        <v/>
      </c>
      <c r="O43" s="18" t="str">
        <f>+IF(E43=0,"",'Ark1'!AA412)</f>
        <v/>
      </c>
      <c r="P43" s="5" t="str">
        <f>+IF(E43=0,"",'Ark1'!AB412)</f>
        <v/>
      </c>
      <c r="Q43" s="18" t="str">
        <f>+IF(E43=0,"",'Ark1'!AC412)</f>
        <v/>
      </c>
      <c r="R43" s="18" t="str">
        <f t="shared" si="8"/>
        <v/>
      </c>
      <c r="S43" s="5" t="str">
        <f>+IF(E43=0,"",'Ark1'!V412)</f>
        <v/>
      </c>
      <c r="T43" s="18" t="str">
        <f t="shared" si="9"/>
        <v/>
      </c>
      <c r="U43" s="28"/>
      <c r="AH43"/>
      <c r="AI43"/>
      <c r="AJ43"/>
      <c r="AL43"/>
      <c r="AM43"/>
      <c r="AN43"/>
      <c r="AO43"/>
      <c r="AP43"/>
    </row>
    <row r="44" spans="1:42" s="3" customFormat="1" ht="15.6">
      <c r="A44" s="28"/>
      <c r="B44" s="2">
        <f>+'Ark1'!C413</f>
        <v>2024</v>
      </c>
      <c r="C44" s="2">
        <f>+'Ark1'!E413</f>
        <v>35</v>
      </c>
      <c r="D44" s="2" t="str">
        <f>+IF(E44=0,"",'Ark1'!Q413)</f>
        <v/>
      </c>
      <c r="E44" s="18">
        <f>+'Ark1'!R413</f>
        <v>0</v>
      </c>
      <c r="F44" s="18" t="str">
        <f t="shared" si="5"/>
        <v/>
      </c>
      <c r="G44" s="18" t="str">
        <f>+IF(E44=0,"",'Ark1'!S413)</f>
        <v/>
      </c>
      <c r="H44" s="51">
        <f>+'Ark1'!T413</f>
        <v>0</v>
      </c>
      <c r="I44" s="51">
        <f>+'Ark1'!U413</f>
        <v>0</v>
      </c>
      <c r="J44" s="95"/>
      <c r="K44" s="5" t="str">
        <f>+IF(E44=0,"",'Ark1'!W413)</f>
        <v/>
      </c>
      <c r="L44" s="5">
        <f t="shared" si="6"/>
        <v>0</v>
      </c>
      <c r="M44" s="18" t="str">
        <f>+IF(E44=0,"",'Ark1'!Z413)</f>
        <v/>
      </c>
      <c r="N44" s="18" t="str">
        <f t="shared" si="7"/>
        <v/>
      </c>
      <c r="O44" s="18" t="str">
        <f>+IF(E44=0,"",'Ark1'!AA413)</f>
        <v/>
      </c>
      <c r="P44" s="5" t="str">
        <f>+IF(E44=0,"",'Ark1'!AB413)</f>
        <v/>
      </c>
      <c r="Q44" s="18" t="str">
        <f>+IF(E44=0,"",'Ark1'!AC413)</f>
        <v/>
      </c>
      <c r="R44" s="18" t="str">
        <f t="shared" si="8"/>
        <v/>
      </c>
      <c r="S44" s="5" t="str">
        <f>+IF(E44=0,"",'Ark1'!V413)</f>
        <v/>
      </c>
      <c r="T44" s="18" t="str">
        <f t="shared" si="9"/>
        <v/>
      </c>
      <c r="U44" s="28"/>
    </row>
    <row r="45" spans="1:42" s="3" customFormat="1" ht="15.6">
      <c r="A45" s="28"/>
      <c r="B45" s="2">
        <f>+'Ark1'!C414</f>
        <v>2024</v>
      </c>
      <c r="C45" s="2">
        <f>+'Ark1'!E414</f>
        <v>36</v>
      </c>
      <c r="D45" s="2" t="str">
        <f>+IF(E45=0,"",'Ark1'!Q414)</f>
        <v/>
      </c>
      <c r="E45" s="18">
        <f>+'Ark1'!R414</f>
        <v>0</v>
      </c>
      <c r="F45" s="18" t="str">
        <f t="shared" si="5"/>
        <v/>
      </c>
      <c r="G45" s="18" t="str">
        <f>+IF(E45=0,"",'Ark1'!S414)</f>
        <v/>
      </c>
      <c r="H45" s="51">
        <f>+'Ark1'!T414</f>
        <v>0</v>
      </c>
      <c r="I45" s="51">
        <f>+'Ark1'!U414</f>
        <v>0</v>
      </c>
      <c r="J45" s="95"/>
      <c r="K45" s="5" t="str">
        <f>+IF(E45=0,"",'Ark1'!W414)</f>
        <v/>
      </c>
      <c r="L45" s="5">
        <f t="shared" si="6"/>
        <v>0</v>
      </c>
      <c r="M45" s="18" t="str">
        <f>+IF(E45=0,"",'Ark1'!Z414)</f>
        <v/>
      </c>
      <c r="N45" s="18" t="str">
        <f t="shared" si="7"/>
        <v/>
      </c>
      <c r="O45" s="18" t="str">
        <f>+IF(E45=0,"",'Ark1'!AA414)</f>
        <v/>
      </c>
      <c r="P45" s="5" t="str">
        <f>+IF(E45=0,"",'Ark1'!AB414)</f>
        <v/>
      </c>
      <c r="Q45" s="18" t="str">
        <f>+IF(E45=0,"",'Ark1'!AC414)</f>
        <v/>
      </c>
      <c r="R45" s="18" t="str">
        <f t="shared" si="8"/>
        <v/>
      </c>
      <c r="S45" s="5" t="str">
        <f>+IF(E45=0,"",'Ark1'!V414)</f>
        <v/>
      </c>
      <c r="T45" s="18" t="str">
        <f t="shared" si="9"/>
        <v/>
      </c>
      <c r="U45" s="28"/>
    </row>
    <row r="46" spans="1:42" s="3" customFormat="1" ht="15.6">
      <c r="A46" s="28"/>
      <c r="B46" s="2">
        <f>+'Ark1'!C415</f>
        <v>2024</v>
      </c>
      <c r="C46" s="2">
        <f>+'Ark1'!E415</f>
        <v>37</v>
      </c>
      <c r="D46" s="2" t="str">
        <f>+IF(E46=0,"",'Ark1'!Q415)</f>
        <v/>
      </c>
      <c r="E46" s="18">
        <f>+'Ark1'!R415</f>
        <v>0</v>
      </c>
      <c r="F46" s="18" t="str">
        <f t="shared" ref="F46:F51" si="10">+IF(E46=0,"",E46-E100)</f>
        <v/>
      </c>
      <c r="G46" s="18" t="str">
        <f>+IF(E46=0,"",'Ark1'!S415)</f>
        <v/>
      </c>
      <c r="H46" s="51">
        <f>+'Ark1'!T415</f>
        <v>0</v>
      </c>
      <c r="I46" s="51">
        <f>+'Ark1'!U415</f>
        <v>0</v>
      </c>
      <c r="J46" s="95"/>
      <c r="K46" s="5" t="str">
        <f>+IF(E46=0,"",'Ark1'!W415)</f>
        <v/>
      </c>
      <c r="L46" s="5">
        <f t="shared" ref="L46:L51" si="11">+K46-K100</f>
        <v>0</v>
      </c>
      <c r="M46" s="18" t="str">
        <f>+IF(E46=0,"",'Ark1'!Z415)</f>
        <v/>
      </c>
      <c r="N46" s="18" t="str">
        <f t="shared" ref="N46:N51" si="12">+IF(E46=0,"",M46-M100)</f>
        <v/>
      </c>
      <c r="O46" s="18" t="str">
        <f>+IF(E46=0,"",'Ark1'!AA415)</f>
        <v/>
      </c>
      <c r="P46" s="5" t="str">
        <f>+IF(E46=0,"",'Ark1'!AB415)</f>
        <v/>
      </c>
      <c r="Q46" s="18" t="str">
        <f>+IF(E46=0,"",'Ark1'!AC415)</f>
        <v/>
      </c>
      <c r="R46" s="18" t="str">
        <f t="shared" ref="R46:R51" si="13">+IF(E46=0,"",IF(E46=0,"",E46/D46))</f>
        <v/>
      </c>
      <c r="S46" s="5" t="str">
        <f>+IF(E46=0,"",'Ark1'!V415)</f>
        <v/>
      </c>
      <c r="T46" s="18" t="str">
        <f t="shared" ref="T46:T51" si="14">+IF(E46=0,"",(E46*M46)/1000)</f>
        <v/>
      </c>
      <c r="U46" s="28"/>
    </row>
    <row r="47" spans="1:42" s="3" customFormat="1" ht="15.6">
      <c r="A47" s="28"/>
      <c r="B47" s="2">
        <f>+'Ark1'!C416</f>
        <v>2024</v>
      </c>
      <c r="C47" s="2">
        <f>+'Ark1'!E416</f>
        <v>38</v>
      </c>
      <c r="D47" s="2" t="str">
        <f>+IF(E47=0,"",'Ark1'!Q416)</f>
        <v/>
      </c>
      <c r="E47" s="18">
        <f>+'Ark1'!R416</f>
        <v>0</v>
      </c>
      <c r="F47" s="18" t="str">
        <f t="shared" si="10"/>
        <v/>
      </c>
      <c r="G47" s="18" t="str">
        <f>+IF(E47=0,"",'Ark1'!S416)</f>
        <v/>
      </c>
      <c r="H47" s="51">
        <f>+'Ark1'!T416</f>
        <v>0</v>
      </c>
      <c r="I47" s="51">
        <f>+'Ark1'!U416</f>
        <v>0</v>
      </c>
      <c r="J47" s="95"/>
      <c r="K47" s="5" t="str">
        <f>+IF(E47=0,"",'Ark1'!W416)</f>
        <v/>
      </c>
      <c r="L47" s="5">
        <f t="shared" si="11"/>
        <v>0</v>
      </c>
      <c r="M47" s="18" t="str">
        <f>+IF(E47=0,"",'Ark1'!Z416)</f>
        <v/>
      </c>
      <c r="N47" s="18" t="str">
        <f t="shared" si="12"/>
        <v/>
      </c>
      <c r="O47" s="18" t="str">
        <f>+IF(E47=0,"",'Ark1'!AA416)</f>
        <v/>
      </c>
      <c r="P47" s="5" t="str">
        <f>+IF(E47=0,"",'Ark1'!AB416)</f>
        <v/>
      </c>
      <c r="Q47" s="18" t="str">
        <f>+IF(E47=0,"",'Ark1'!AC416)</f>
        <v/>
      </c>
      <c r="R47" s="18" t="str">
        <f t="shared" si="13"/>
        <v/>
      </c>
      <c r="S47" s="5" t="str">
        <f>+IF(E47=0,"",'Ark1'!V416)</f>
        <v/>
      </c>
      <c r="T47" s="18" t="str">
        <f t="shared" si="14"/>
        <v/>
      </c>
      <c r="U47" s="28"/>
    </row>
    <row r="48" spans="1:42" s="3" customFormat="1" ht="15.6">
      <c r="A48" s="28"/>
      <c r="B48" s="2">
        <f>+'Ark1'!C417</f>
        <v>2024</v>
      </c>
      <c r="C48" s="2">
        <f>+'Ark1'!E417</f>
        <v>39</v>
      </c>
      <c r="D48" s="2" t="str">
        <f>+IF(E48=0,"",'Ark1'!Q417)</f>
        <v/>
      </c>
      <c r="E48" s="18">
        <f>+'Ark1'!R417</f>
        <v>0</v>
      </c>
      <c r="F48" s="18" t="str">
        <f t="shared" si="10"/>
        <v/>
      </c>
      <c r="G48" s="18" t="str">
        <f>+IF(E48=0,"",'Ark1'!S417)</f>
        <v/>
      </c>
      <c r="H48" s="51">
        <f>+'Ark1'!T417</f>
        <v>0</v>
      </c>
      <c r="I48" s="51">
        <f>+'Ark1'!U417</f>
        <v>0</v>
      </c>
      <c r="J48" s="95"/>
      <c r="K48" s="5" t="str">
        <f>+IF(E48=0,"",'Ark1'!W417)</f>
        <v/>
      </c>
      <c r="L48" s="5">
        <f t="shared" si="11"/>
        <v>0</v>
      </c>
      <c r="M48" s="18" t="str">
        <f>+IF(E48=0,"",'Ark1'!Z417)</f>
        <v/>
      </c>
      <c r="N48" s="18" t="str">
        <f t="shared" si="12"/>
        <v/>
      </c>
      <c r="O48" s="18" t="str">
        <f>+IF(E48=0,"",'Ark1'!AA417)</f>
        <v/>
      </c>
      <c r="P48" s="5" t="str">
        <f>+IF(E48=0,"",'Ark1'!AB417)</f>
        <v/>
      </c>
      <c r="Q48" s="18" t="str">
        <f>+IF(E48=0,"",'Ark1'!AC417)</f>
        <v/>
      </c>
      <c r="R48" s="18" t="str">
        <f t="shared" si="13"/>
        <v/>
      </c>
      <c r="S48" s="5" t="str">
        <f>+IF(E48=0,"",'Ark1'!V417)</f>
        <v/>
      </c>
      <c r="T48" s="18" t="str">
        <f t="shared" si="14"/>
        <v/>
      </c>
      <c r="U48" s="28"/>
    </row>
    <row r="49" spans="1:21" s="3" customFormat="1" ht="15.6">
      <c r="A49" s="28"/>
      <c r="B49" s="2">
        <f>+'Ark1'!C418</f>
        <v>2024</v>
      </c>
      <c r="C49" s="2">
        <f>+'Ark1'!E418</f>
        <v>40</v>
      </c>
      <c r="D49" s="2" t="str">
        <f>+IF(E49=0,"",'Ark1'!Q418)</f>
        <v/>
      </c>
      <c r="E49" s="18">
        <f>+'Ark1'!R418</f>
        <v>0</v>
      </c>
      <c r="F49" s="18" t="str">
        <f t="shared" si="10"/>
        <v/>
      </c>
      <c r="G49" s="18" t="str">
        <f>+IF(E49=0,"",'Ark1'!S418)</f>
        <v/>
      </c>
      <c r="H49" s="51">
        <f>+'Ark1'!T418</f>
        <v>0</v>
      </c>
      <c r="I49" s="51">
        <f>+'Ark1'!U418</f>
        <v>0</v>
      </c>
      <c r="J49" s="95"/>
      <c r="K49" s="5" t="str">
        <f>+IF(E49=0,"",'Ark1'!W418)</f>
        <v/>
      </c>
      <c r="L49" s="5">
        <f t="shared" si="11"/>
        <v>0</v>
      </c>
      <c r="M49" s="18" t="str">
        <f>+IF(E49=0,"",'Ark1'!Z418)</f>
        <v/>
      </c>
      <c r="N49" s="18" t="str">
        <f t="shared" si="12"/>
        <v/>
      </c>
      <c r="O49" s="18" t="str">
        <f>+IF(E49=0,"",'Ark1'!AA418)</f>
        <v/>
      </c>
      <c r="P49" s="5" t="str">
        <f>+IF(E49=0,"",'Ark1'!AB418)</f>
        <v/>
      </c>
      <c r="Q49" s="18" t="str">
        <f>+IF(E49=0,"",'Ark1'!AC418)</f>
        <v/>
      </c>
      <c r="R49" s="18" t="str">
        <f t="shared" si="13"/>
        <v/>
      </c>
      <c r="S49" s="5" t="str">
        <f>+IF(E49=0,"",'Ark1'!V418)</f>
        <v/>
      </c>
      <c r="T49" s="18" t="str">
        <f t="shared" si="14"/>
        <v/>
      </c>
      <c r="U49" s="28"/>
    </row>
    <row r="50" spans="1:21" s="2" customFormat="1" ht="15.6">
      <c r="A50" s="28"/>
      <c r="B50" s="2">
        <f>+'Ark1'!C419</f>
        <v>2024</v>
      </c>
      <c r="C50" s="2">
        <f>+'Ark1'!E419</f>
        <v>41</v>
      </c>
      <c r="D50" s="2" t="str">
        <f>+IF(E50=0,"",'Ark1'!Q419)</f>
        <v/>
      </c>
      <c r="E50" s="18">
        <f>+'Ark1'!R419</f>
        <v>0</v>
      </c>
      <c r="F50" s="18" t="str">
        <f t="shared" si="10"/>
        <v/>
      </c>
      <c r="G50" s="18" t="str">
        <f>+IF(E50=0,"",'Ark1'!S419)</f>
        <v/>
      </c>
      <c r="H50" s="51">
        <f>+'Ark1'!T419</f>
        <v>0</v>
      </c>
      <c r="I50" s="51">
        <f>+'Ark1'!U419</f>
        <v>0</v>
      </c>
      <c r="J50" s="95"/>
      <c r="K50" s="5" t="str">
        <f>+IF(E50=0,"",'Ark1'!W419)</f>
        <v/>
      </c>
      <c r="L50" s="5">
        <f t="shared" si="11"/>
        <v>0</v>
      </c>
      <c r="M50" s="18" t="str">
        <f>+IF(E50=0,"",'Ark1'!Z419)</f>
        <v/>
      </c>
      <c r="N50" s="18" t="str">
        <f t="shared" si="12"/>
        <v/>
      </c>
      <c r="O50" s="18" t="str">
        <f>+IF(E50=0,"",'Ark1'!AA419)</f>
        <v/>
      </c>
      <c r="P50" s="5" t="str">
        <f>+IF(E50=0,"",'Ark1'!AB419)</f>
        <v/>
      </c>
      <c r="Q50" s="18" t="str">
        <f>+IF(E50=0,"",'Ark1'!AC419)</f>
        <v/>
      </c>
      <c r="R50" s="18" t="str">
        <f t="shared" si="13"/>
        <v/>
      </c>
      <c r="S50" s="5" t="str">
        <f>+IF(E50=0,"",'Ark1'!V419)</f>
        <v/>
      </c>
      <c r="T50" s="18" t="str">
        <f t="shared" si="14"/>
        <v/>
      </c>
      <c r="U50" s="28"/>
    </row>
    <row r="51" spans="1:21" s="3" customFormat="1" ht="15.6">
      <c r="A51" s="28"/>
      <c r="B51" s="2">
        <f>+'Ark1'!C420</f>
        <v>2024</v>
      </c>
      <c r="C51" s="2">
        <f>+'Ark1'!E420</f>
        <v>42</v>
      </c>
      <c r="D51" s="2" t="str">
        <f>+IF(E51=0,"",'Ark1'!Q420)</f>
        <v/>
      </c>
      <c r="E51" s="18">
        <f>+'Ark1'!R420</f>
        <v>0</v>
      </c>
      <c r="F51" s="18" t="str">
        <f t="shared" si="10"/>
        <v/>
      </c>
      <c r="G51" s="18" t="str">
        <f>+IF(E51=0,"",'Ark1'!S420)</f>
        <v/>
      </c>
      <c r="H51" s="51">
        <f>+'Ark1'!T420</f>
        <v>0</v>
      </c>
      <c r="I51" s="51">
        <f>+'Ark1'!U420</f>
        <v>0</v>
      </c>
      <c r="J51" s="95"/>
      <c r="K51" s="5" t="str">
        <f>+IF(E51=0,"",'Ark1'!W420)</f>
        <v/>
      </c>
      <c r="L51" s="5">
        <f t="shared" si="11"/>
        <v>0</v>
      </c>
      <c r="M51" s="18" t="str">
        <f>+IF(E51=0,"",'Ark1'!Z420)</f>
        <v/>
      </c>
      <c r="N51" s="18" t="str">
        <f t="shared" si="12"/>
        <v/>
      </c>
      <c r="O51" s="18" t="str">
        <f>+IF(E51=0,"",'Ark1'!AA420)</f>
        <v/>
      </c>
      <c r="P51" s="5" t="str">
        <f>+IF(E51=0,"",'Ark1'!AB420)</f>
        <v/>
      </c>
      <c r="Q51" s="18" t="str">
        <f>+IF(E51=0,"",'Ark1'!AC420)</f>
        <v/>
      </c>
      <c r="R51" s="18" t="str">
        <f t="shared" si="13"/>
        <v/>
      </c>
      <c r="S51" s="5" t="str">
        <f>+IF(E51=0,"",'Ark1'!V420)</f>
        <v/>
      </c>
      <c r="T51" s="18" t="str">
        <f t="shared" si="14"/>
        <v/>
      </c>
      <c r="U51" s="28"/>
    </row>
    <row r="52" spans="1:21" s="3" customFormat="1" ht="15.6">
      <c r="A52" s="28"/>
      <c r="B52" s="2">
        <f>+'Ark1'!C421</f>
        <v>2024</v>
      </c>
      <c r="C52" s="2">
        <f>+'Ark1'!E421</f>
        <v>43</v>
      </c>
      <c r="D52" s="2" t="str">
        <f>+IF(E52=0,"",'Ark1'!Q421)</f>
        <v/>
      </c>
      <c r="E52" s="18">
        <f>+'Ark1'!R421</f>
        <v>0</v>
      </c>
      <c r="F52" s="18" t="str">
        <f t="shared" ref="F52" si="15">+IF(E52=0,"",E52-E106)</f>
        <v/>
      </c>
      <c r="G52" s="18" t="str">
        <f>+IF(E52=0,"",'Ark1'!S421)</f>
        <v/>
      </c>
      <c r="H52" s="51">
        <f>+'Ark1'!T421</f>
        <v>0</v>
      </c>
      <c r="I52" s="51">
        <f>+'Ark1'!U421</f>
        <v>0</v>
      </c>
      <c r="J52" s="95"/>
      <c r="K52" s="5" t="str">
        <f>+IF(E52=0,"",'Ark1'!W421)</f>
        <v/>
      </c>
      <c r="L52" s="5">
        <f t="shared" ref="L52" si="16">+K52-K106</f>
        <v>0</v>
      </c>
      <c r="M52" s="18" t="str">
        <f>+IF(E52=0,"",'Ark1'!Z421)</f>
        <v/>
      </c>
      <c r="N52" s="18" t="str">
        <f t="shared" ref="N52" si="17">+IF(E52=0,"",M52-M106)</f>
        <v/>
      </c>
      <c r="O52" s="18" t="str">
        <f>+IF(E52=0,"",'Ark1'!AA421)</f>
        <v/>
      </c>
      <c r="P52" s="5" t="str">
        <f>+IF(E52=0,"",'Ark1'!AB421)</f>
        <v/>
      </c>
      <c r="Q52" s="18" t="str">
        <f>+IF(E52=0,"",'Ark1'!AC421)</f>
        <v/>
      </c>
      <c r="R52" s="18" t="str">
        <f t="shared" ref="R52" si="18">+IF(E52=0,"",IF(E52=0,"",E52/D52))</f>
        <v/>
      </c>
      <c r="S52" s="5" t="str">
        <f>+IF(E52=0,"",'Ark1'!V421)</f>
        <v/>
      </c>
      <c r="T52" s="18" t="str">
        <f t="shared" ref="T52" si="19">+IF(E52=0,"",(E52*M52)/1000)</f>
        <v/>
      </c>
      <c r="U52" s="28"/>
    </row>
    <row r="53" spans="1:21" s="3" customFormat="1" ht="15.6">
      <c r="A53" s="28"/>
      <c r="B53" s="2">
        <f>+'Ark1'!C422</f>
        <v>2024</v>
      </c>
      <c r="C53" s="2">
        <f>+'Ark1'!E422</f>
        <v>44</v>
      </c>
      <c r="D53" s="2" t="str">
        <f>+IF(E53=0,"",'Ark1'!Q422)</f>
        <v/>
      </c>
      <c r="E53" s="18">
        <f>+'Ark1'!R422</f>
        <v>0</v>
      </c>
      <c r="F53" s="18" t="str">
        <f t="shared" ref="F53:F58" si="20">+IF(E53=0,"",E53-E107)</f>
        <v/>
      </c>
      <c r="G53" s="18" t="str">
        <f>+IF(E53=0,"",'Ark1'!S422)</f>
        <v/>
      </c>
      <c r="H53" s="51">
        <f>+'Ark1'!T422</f>
        <v>0</v>
      </c>
      <c r="I53" s="51">
        <f>+'Ark1'!U422</f>
        <v>0</v>
      </c>
      <c r="J53" s="95"/>
      <c r="K53" s="5" t="str">
        <f>+IF(E53=0,"",'Ark1'!W422)</f>
        <v/>
      </c>
      <c r="L53" s="5">
        <f t="shared" ref="L53:L58" si="21">+K53-K107</f>
        <v>0</v>
      </c>
      <c r="M53" s="18" t="str">
        <f>+IF(E53=0,"",'Ark1'!Z422)</f>
        <v/>
      </c>
      <c r="N53" s="18" t="str">
        <f t="shared" ref="N53:N58" si="22">+IF(E53=0,"",M53-M107)</f>
        <v/>
      </c>
      <c r="O53" s="18" t="str">
        <f>+IF(E53=0,"",'Ark1'!AA422)</f>
        <v/>
      </c>
      <c r="P53" s="5" t="str">
        <f>+IF(E53=0,"",'Ark1'!AB422)</f>
        <v/>
      </c>
      <c r="Q53" s="18" t="str">
        <f>+IF(E53=0,"",'Ark1'!AC422)</f>
        <v/>
      </c>
      <c r="R53" s="18" t="str">
        <f t="shared" ref="R53:R58" si="23">+IF(E53=0,"",IF(E53=0,"",E53/D53))</f>
        <v/>
      </c>
      <c r="S53" s="5" t="str">
        <f>+IF(E53=0,"",'Ark1'!V422)</f>
        <v/>
      </c>
      <c r="T53" s="18" t="str">
        <f t="shared" ref="T53:T58" si="24">+IF(E53=0,"",(E53*M53)/1000)</f>
        <v/>
      </c>
      <c r="U53" s="28"/>
    </row>
    <row r="54" spans="1:21" s="3" customFormat="1" ht="15.6">
      <c r="A54" s="28"/>
      <c r="B54" s="2">
        <f>+'Ark1'!C423</f>
        <v>2024</v>
      </c>
      <c r="C54" s="2">
        <f>+'Ark1'!E423</f>
        <v>45</v>
      </c>
      <c r="D54" s="2" t="str">
        <f>+IF(E54=0,"",'Ark1'!Q423)</f>
        <v/>
      </c>
      <c r="E54" s="18">
        <f>+'Ark1'!R423</f>
        <v>0</v>
      </c>
      <c r="F54" s="18" t="str">
        <f t="shared" si="20"/>
        <v/>
      </c>
      <c r="G54" s="18" t="str">
        <f>+IF(E54=0,"",'Ark1'!S423)</f>
        <v/>
      </c>
      <c r="H54" s="51">
        <f>+'Ark1'!T423</f>
        <v>0</v>
      </c>
      <c r="I54" s="51">
        <f>+'Ark1'!U423</f>
        <v>0</v>
      </c>
      <c r="J54" s="95"/>
      <c r="K54" s="5" t="str">
        <f>+IF(E54=0,"",'Ark1'!W423)</f>
        <v/>
      </c>
      <c r="L54" s="5">
        <f t="shared" si="21"/>
        <v>0</v>
      </c>
      <c r="M54" s="18" t="str">
        <f>+IF(E54=0,"",'Ark1'!Z423)</f>
        <v/>
      </c>
      <c r="N54" s="18" t="str">
        <f t="shared" si="22"/>
        <v/>
      </c>
      <c r="O54" s="18" t="str">
        <f>+IF(E54=0,"",'Ark1'!AA423)</f>
        <v/>
      </c>
      <c r="P54" s="5" t="str">
        <f>+IF(E54=0,"",'Ark1'!AB423)</f>
        <v/>
      </c>
      <c r="Q54" s="18" t="str">
        <f>+IF(E54=0,"",'Ark1'!AC423)</f>
        <v/>
      </c>
      <c r="R54" s="18" t="str">
        <f t="shared" si="23"/>
        <v/>
      </c>
      <c r="S54" s="5" t="str">
        <f>+IF(E54=0,"",'Ark1'!V423)</f>
        <v/>
      </c>
      <c r="T54" s="18" t="str">
        <f t="shared" si="24"/>
        <v/>
      </c>
      <c r="U54" s="28"/>
    </row>
    <row r="55" spans="1:21" s="3" customFormat="1" ht="15.6">
      <c r="A55" s="28"/>
      <c r="B55" s="2">
        <f>+'Ark1'!C424</f>
        <v>2024</v>
      </c>
      <c r="C55" s="2">
        <f>+'Ark1'!E424</f>
        <v>46</v>
      </c>
      <c r="D55" s="2" t="str">
        <f>+IF(E55=0,"",'Ark1'!Q424)</f>
        <v/>
      </c>
      <c r="E55" s="18">
        <f>+'Ark1'!R424</f>
        <v>0</v>
      </c>
      <c r="F55" s="18" t="str">
        <f t="shared" si="20"/>
        <v/>
      </c>
      <c r="G55" s="18" t="str">
        <f>+IF(E55=0,"",'Ark1'!S424)</f>
        <v/>
      </c>
      <c r="H55" s="51">
        <f>+'Ark1'!T424</f>
        <v>0</v>
      </c>
      <c r="I55" s="51">
        <f>+'Ark1'!U424</f>
        <v>0</v>
      </c>
      <c r="J55" s="95"/>
      <c r="K55" s="5" t="str">
        <f>+IF(E55=0,"",'Ark1'!W424)</f>
        <v/>
      </c>
      <c r="L55" s="5">
        <f t="shared" si="21"/>
        <v>0</v>
      </c>
      <c r="M55" s="18" t="str">
        <f>+IF(E55=0,"",'Ark1'!Z424)</f>
        <v/>
      </c>
      <c r="N55" s="18" t="str">
        <f t="shared" si="22"/>
        <v/>
      </c>
      <c r="O55" s="18" t="str">
        <f>+IF(E55=0,"",'Ark1'!AA424)</f>
        <v/>
      </c>
      <c r="P55" s="5" t="str">
        <f>+IF(E55=0,"",'Ark1'!AB424)</f>
        <v/>
      </c>
      <c r="Q55" s="18" t="str">
        <f>+IF(E55=0,"",'Ark1'!AC424)</f>
        <v/>
      </c>
      <c r="R55" s="18" t="str">
        <f t="shared" si="23"/>
        <v/>
      </c>
      <c r="S55" s="5" t="str">
        <f>+IF(E55=0,"",'Ark1'!V424)</f>
        <v/>
      </c>
      <c r="T55" s="18" t="str">
        <f t="shared" si="24"/>
        <v/>
      </c>
      <c r="U55" s="28"/>
    </row>
    <row r="56" spans="1:21" s="3" customFormat="1" ht="15.6">
      <c r="A56" s="28"/>
      <c r="B56" s="2">
        <f>+'Ark1'!C425</f>
        <v>2024</v>
      </c>
      <c r="C56" s="2">
        <f>+'Ark1'!E425</f>
        <v>47</v>
      </c>
      <c r="D56" s="2" t="str">
        <f>+IF(E56=0,"",'Ark1'!Q425)</f>
        <v/>
      </c>
      <c r="E56" s="18">
        <f>+'Ark1'!R425</f>
        <v>0</v>
      </c>
      <c r="F56" s="18" t="str">
        <f t="shared" si="20"/>
        <v/>
      </c>
      <c r="G56" s="18" t="str">
        <f>+IF(E56=0,"",'Ark1'!S425)</f>
        <v/>
      </c>
      <c r="H56" s="51">
        <f>+'Ark1'!T425</f>
        <v>0</v>
      </c>
      <c r="I56" s="51">
        <f>+'Ark1'!U425</f>
        <v>0</v>
      </c>
      <c r="J56" s="95"/>
      <c r="K56" s="5" t="str">
        <f>+IF(E56=0,"",'Ark1'!W425)</f>
        <v/>
      </c>
      <c r="L56" s="5">
        <f t="shared" si="21"/>
        <v>0</v>
      </c>
      <c r="M56" s="18" t="str">
        <f>+IF(E56=0,"",'Ark1'!Z425)</f>
        <v/>
      </c>
      <c r="N56" s="18" t="str">
        <f t="shared" si="22"/>
        <v/>
      </c>
      <c r="O56" s="18" t="str">
        <f>+IF(E56=0,"",'Ark1'!AA425)</f>
        <v/>
      </c>
      <c r="P56" s="5" t="str">
        <f>+IF(E56=0,"",'Ark1'!AB425)</f>
        <v/>
      </c>
      <c r="Q56" s="18" t="str">
        <f>+IF(E56=0,"",'Ark1'!AC425)</f>
        <v/>
      </c>
      <c r="R56" s="18" t="str">
        <f t="shared" si="23"/>
        <v/>
      </c>
      <c r="S56" s="5" t="str">
        <f>+IF(E56=0,"",'Ark1'!V425)</f>
        <v/>
      </c>
      <c r="T56" s="18" t="str">
        <f t="shared" si="24"/>
        <v/>
      </c>
      <c r="U56" s="28"/>
    </row>
    <row r="57" spans="1:21" s="3" customFormat="1" ht="15.6">
      <c r="A57" s="28"/>
      <c r="B57" s="2">
        <f>+'Ark1'!C426</f>
        <v>2024</v>
      </c>
      <c r="C57" s="2">
        <f>+'Ark1'!E426</f>
        <v>48</v>
      </c>
      <c r="D57" s="2" t="str">
        <f>+IF(E57=0,"",'Ark1'!Q426)</f>
        <v/>
      </c>
      <c r="E57" s="18">
        <f>+'Ark1'!R426</f>
        <v>0</v>
      </c>
      <c r="F57" s="18" t="str">
        <f t="shared" si="20"/>
        <v/>
      </c>
      <c r="G57" s="18" t="str">
        <f>+IF(E57=0,"",'Ark1'!S426)</f>
        <v/>
      </c>
      <c r="H57" s="51">
        <f>+'Ark1'!T426</f>
        <v>0</v>
      </c>
      <c r="I57" s="51">
        <f>+'Ark1'!U426</f>
        <v>0</v>
      </c>
      <c r="J57" s="95"/>
      <c r="K57" s="5" t="str">
        <f>+IF(E57=0,"",'Ark1'!W426)</f>
        <v/>
      </c>
      <c r="L57" s="5">
        <f t="shared" si="21"/>
        <v>0</v>
      </c>
      <c r="M57" s="18" t="str">
        <f>+IF(E57=0,"",'Ark1'!Z426)</f>
        <v/>
      </c>
      <c r="N57" s="18" t="str">
        <f t="shared" si="22"/>
        <v/>
      </c>
      <c r="O57" s="18" t="str">
        <f>+IF(E57=0,"",'Ark1'!AA426)</f>
        <v/>
      </c>
      <c r="P57" s="5" t="str">
        <f>+IF(E57=0,"",'Ark1'!AB426)</f>
        <v/>
      </c>
      <c r="Q57" s="18" t="str">
        <f>+IF(E57=0,"",'Ark1'!AC426)</f>
        <v/>
      </c>
      <c r="R57" s="18" t="str">
        <f t="shared" si="23"/>
        <v/>
      </c>
      <c r="S57" s="5" t="str">
        <f>+IF(E57=0,"",'Ark1'!V426)</f>
        <v/>
      </c>
      <c r="T57" s="18" t="str">
        <f t="shared" si="24"/>
        <v/>
      </c>
      <c r="U57" s="28"/>
    </row>
    <row r="58" spans="1:21" s="3" customFormat="1" ht="15.6">
      <c r="A58" s="28"/>
      <c r="B58" s="2">
        <f>+'Ark1'!C427</f>
        <v>2024</v>
      </c>
      <c r="C58" s="2">
        <f>+'Ark1'!E427</f>
        <v>49</v>
      </c>
      <c r="D58" s="2" t="str">
        <f>+IF(E58=0,"",'Ark1'!Q427)</f>
        <v/>
      </c>
      <c r="E58" s="18">
        <f>+'Ark1'!R427</f>
        <v>0</v>
      </c>
      <c r="F58" s="18" t="str">
        <f t="shared" si="20"/>
        <v/>
      </c>
      <c r="G58" s="18" t="str">
        <f>+IF(E58=0,"",'Ark1'!S427)</f>
        <v/>
      </c>
      <c r="H58" s="51">
        <f>+'Ark1'!T427</f>
        <v>0</v>
      </c>
      <c r="I58" s="51">
        <f>+'Ark1'!U427</f>
        <v>0</v>
      </c>
      <c r="J58" s="95"/>
      <c r="K58" s="5" t="str">
        <f>+IF(E58=0,"",'Ark1'!W427)</f>
        <v/>
      </c>
      <c r="L58" s="5">
        <f t="shared" si="21"/>
        <v>0</v>
      </c>
      <c r="M58" s="18" t="str">
        <f>+IF(E58=0,"",'Ark1'!Z427)</f>
        <v/>
      </c>
      <c r="N58" s="18" t="str">
        <f t="shared" si="22"/>
        <v/>
      </c>
      <c r="O58" s="18" t="str">
        <f>+IF(E58=0,"",'Ark1'!AA427)</f>
        <v/>
      </c>
      <c r="P58" s="5" t="str">
        <f>+IF(E58=0,"",'Ark1'!AB427)</f>
        <v/>
      </c>
      <c r="Q58" s="18" t="str">
        <f>+IF(E58=0,"",'Ark1'!AC427)</f>
        <v/>
      </c>
      <c r="R58" s="18" t="str">
        <f t="shared" si="23"/>
        <v/>
      </c>
      <c r="S58" s="5" t="str">
        <f>+IF(E58=0,"",'Ark1'!V427)</f>
        <v/>
      </c>
      <c r="T58" s="18" t="str">
        <f t="shared" si="24"/>
        <v/>
      </c>
      <c r="U58" s="28"/>
    </row>
    <row r="59" spans="1:21" s="3" customFormat="1" ht="15.6">
      <c r="A59" s="28"/>
      <c r="B59" s="2">
        <f>+'Ark1'!C428</f>
        <v>2024</v>
      </c>
      <c r="C59" s="2">
        <f>+'Ark1'!E428</f>
        <v>50</v>
      </c>
      <c r="D59" s="2" t="str">
        <f>+IF(E59=0,"",'Ark1'!Q428)</f>
        <v/>
      </c>
      <c r="E59" s="18">
        <f>+'Ark1'!R428</f>
        <v>0</v>
      </c>
      <c r="F59" s="18" t="str">
        <f t="shared" ref="F59:F60" si="25">+IF(E59=0,"",E59-E113)</f>
        <v/>
      </c>
      <c r="G59" s="18" t="str">
        <f>+IF(E59=0,"",'Ark1'!S428)</f>
        <v/>
      </c>
      <c r="H59" s="51">
        <f>+'Ark1'!T428</f>
        <v>0</v>
      </c>
      <c r="I59" s="51">
        <f>+'Ark1'!U428</f>
        <v>0</v>
      </c>
      <c r="J59" s="95"/>
      <c r="K59" s="5" t="str">
        <f>+IF(E59=0,"",'Ark1'!W428)</f>
        <v/>
      </c>
      <c r="L59" s="5">
        <f t="shared" ref="L59:L60" si="26">+K59-K113</f>
        <v>0</v>
      </c>
      <c r="M59" s="18" t="str">
        <f>+IF(E59=0,"",'Ark1'!Z428)</f>
        <v/>
      </c>
      <c r="N59" s="18" t="str">
        <f t="shared" ref="N59:N60" si="27">+IF(E59=0,"",M59-M113)</f>
        <v/>
      </c>
      <c r="O59" s="18" t="str">
        <f>+IF(E59=0,"",'Ark1'!AA428)</f>
        <v/>
      </c>
      <c r="P59" s="5" t="str">
        <f>+IF(E59=0,"",'Ark1'!AB428)</f>
        <v/>
      </c>
      <c r="Q59" s="18" t="str">
        <f>+IF(E59=0,"",'Ark1'!AC428)</f>
        <v/>
      </c>
      <c r="R59" s="18" t="str">
        <f t="shared" ref="R59:R60" si="28">+IF(E59=0,"",IF(E59=0,"",E59/D59))</f>
        <v/>
      </c>
      <c r="S59" s="5" t="str">
        <f>+IF(E59=0,"",'Ark1'!V428)</f>
        <v/>
      </c>
      <c r="T59" s="18" t="str">
        <f t="shared" ref="T59:T60" si="29">+IF(E59=0,"",(E59*M59)/1000)</f>
        <v/>
      </c>
      <c r="U59" s="28"/>
    </row>
    <row r="60" spans="1:21" s="3" customFormat="1" ht="15.6">
      <c r="A60" s="28"/>
      <c r="B60" s="2">
        <f>+'Ark1'!C429</f>
        <v>2024</v>
      </c>
      <c r="C60" s="2">
        <f>+'Ark1'!E429</f>
        <v>51</v>
      </c>
      <c r="D60" s="2" t="str">
        <f>+IF(E60=0,"",'Ark1'!Q429)</f>
        <v/>
      </c>
      <c r="E60" s="18">
        <f>+'Ark1'!R429</f>
        <v>0</v>
      </c>
      <c r="F60" s="18" t="str">
        <f t="shared" si="25"/>
        <v/>
      </c>
      <c r="G60" s="18" t="str">
        <f>+IF(E60=0,"",'Ark1'!S429)</f>
        <v/>
      </c>
      <c r="H60" s="51">
        <f>+'Ark1'!T429</f>
        <v>0</v>
      </c>
      <c r="I60" s="51">
        <f>+'Ark1'!U429</f>
        <v>0</v>
      </c>
      <c r="J60" s="95"/>
      <c r="K60" s="5" t="str">
        <f>+IF(E60=0,"",'Ark1'!W429)</f>
        <v/>
      </c>
      <c r="L60" s="5">
        <f t="shared" si="26"/>
        <v>0</v>
      </c>
      <c r="M60" s="18" t="str">
        <f>+IF(E60=0,"",'Ark1'!Z429)</f>
        <v/>
      </c>
      <c r="N60" s="18" t="str">
        <f t="shared" si="27"/>
        <v/>
      </c>
      <c r="O60" s="18" t="str">
        <f>+IF(E60=0,"",'Ark1'!AA429)</f>
        <v/>
      </c>
      <c r="P60" s="5" t="str">
        <f>+IF(E60=0,"",'Ark1'!AB429)</f>
        <v/>
      </c>
      <c r="Q60" s="18" t="str">
        <f>+IF(E60=0,"",'Ark1'!AC429)</f>
        <v/>
      </c>
      <c r="R60" s="18" t="str">
        <f t="shared" si="28"/>
        <v/>
      </c>
      <c r="S60" s="5" t="str">
        <f>+IF(E60=0,"",'Ark1'!V429)</f>
        <v/>
      </c>
      <c r="T60" s="18" t="str">
        <f t="shared" si="29"/>
        <v/>
      </c>
      <c r="U60" s="28"/>
    </row>
    <row r="61" spans="1:21" s="2" customFormat="1" ht="15.6">
      <c r="A61" s="28"/>
      <c r="B61" s="92">
        <f>+'Ark1'!C430</f>
        <v>2024</v>
      </c>
      <c r="C61" s="92">
        <f>+'Ark1'!E430</f>
        <v>52</v>
      </c>
      <c r="D61" s="92" t="str">
        <f>+IF(E61=0,"",'Ark1'!Q430)</f>
        <v/>
      </c>
      <c r="E61" s="93">
        <f>+'Ark1'!R430</f>
        <v>0</v>
      </c>
      <c r="F61" s="93" t="str">
        <f t="shared" si="5"/>
        <v/>
      </c>
      <c r="G61" s="93" t="str">
        <f>+IF(E61=0,"",'Ark1'!S430)</f>
        <v/>
      </c>
      <c r="H61" s="113">
        <f>+'Ark1'!T430</f>
        <v>0</v>
      </c>
      <c r="I61" s="113">
        <f>+'Ark1'!U430</f>
        <v>0</v>
      </c>
      <c r="J61" s="95"/>
      <c r="K61" s="94" t="str">
        <f>+IF(E61=0,"",'Ark1'!W430)</f>
        <v/>
      </c>
      <c r="L61" s="94">
        <f t="shared" si="6"/>
        <v>0</v>
      </c>
      <c r="M61" s="93" t="str">
        <f>+IF(E61=0,"",'Ark1'!Z430)</f>
        <v/>
      </c>
      <c r="N61" s="93" t="str">
        <f t="shared" si="7"/>
        <v/>
      </c>
      <c r="O61" s="93" t="str">
        <f>+IF(E61=0,"",'Ark1'!AA430)</f>
        <v/>
      </c>
      <c r="P61" s="94" t="str">
        <f>+IF(E61=0,"",'Ark1'!AB430)</f>
        <v/>
      </c>
      <c r="Q61" s="93" t="str">
        <f>+IF(E61=0,"",'Ark1'!AC430)</f>
        <v/>
      </c>
      <c r="R61" s="93" t="str">
        <f t="shared" si="8"/>
        <v/>
      </c>
      <c r="S61" s="94" t="str">
        <f>+IF(E61=0,"",'Ark1'!V430)</f>
        <v/>
      </c>
      <c r="T61" s="93" t="str">
        <f t="shared" si="9"/>
        <v/>
      </c>
      <c r="U61" s="28"/>
    </row>
    <row r="62" spans="1:21" s="2" customFormat="1" ht="15.6">
      <c r="A62" s="28"/>
      <c r="B62" s="28"/>
      <c r="C62" s="28"/>
      <c r="D62" s="28"/>
      <c r="E62" s="28"/>
      <c r="F62" s="28"/>
      <c r="G62" s="28"/>
      <c r="H62" s="28"/>
      <c r="I62" s="28"/>
      <c r="J62" s="95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</row>
    <row r="63" spans="1:21" s="2" customFormat="1" ht="15.6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</row>
    <row r="64" spans="1:21" s="2" customFormat="1" ht="15.6">
      <c r="A64" s="28"/>
      <c r="B64" s="2">
        <f>+'Ark1'!C431</f>
        <v>2023</v>
      </c>
      <c r="C64" s="2">
        <f>+'Ark1'!E431</f>
        <v>1</v>
      </c>
      <c r="D64" s="2">
        <f>+'Ark1'!Q431</f>
        <v>98</v>
      </c>
      <c r="E64" s="18">
        <f>+'Ark1'!R431</f>
        <v>492</v>
      </c>
      <c r="F64" s="18"/>
      <c r="G64" s="18">
        <f>+'Ark1'!S431</f>
        <v>491</v>
      </c>
      <c r="H64" s="51">
        <f>+'Ark1'!T431</f>
        <v>3.3721727210418089</v>
      </c>
      <c r="I64" s="51">
        <f>+'Ark1'!U431</f>
        <v>3.3593174868597875</v>
      </c>
      <c r="J64" s="51"/>
      <c r="K64" s="5">
        <f>+'Ark1'!W431</f>
        <v>58.914460285132392</v>
      </c>
      <c r="L64" s="18"/>
      <c r="M64" s="18">
        <f>+'Ark1'!Z431</f>
        <v>154.37902240325857</v>
      </c>
      <c r="N64" s="18"/>
      <c r="O64" s="18">
        <f>+'Ark1'!AA431</f>
        <v>28.169503447923901</v>
      </c>
      <c r="P64" s="5">
        <f>+'Ark1'!AB431</f>
        <v>4.3713582065777539</v>
      </c>
      <c r="Q64" s="18">
        <f>+'Ark1'!AC431</f>
        <v>-25.816010379578561</v>
      </c>
      <c r="R64" s="18">
        <f>+E64/D64</f>
        <v>5.0204081632653059</v>
      </c>
      <c r="S64" s="5">
        <f>+'Ark1'!V431</f>
        <v>6.2418699186991891</v>
      </c>
      <c r="T64" s="5"/>
      <c r="U64" s="28"/>
    </row>
    <row r="65" spans="1:42" s="2" customFormat="1" ht="15.6">
      <c r="A65" s="28"/>
      <c r="B65" s="2">
        <f>+'Ark1'!C432</f>
        <v>2023</v>
      </c>
      <c r="C65" s="2">
        <f>+'Ark1'!E432</f>
        <v>2</v>
      </c>
      <c r="D65" s="2">
        <f>+'Ark1'!Q432</f>
        <v>120</v>
      </c>
      <c r="E65" s="18">
        <f>+'Ark1'!R432</f>
        <v>624</v>
      </c>
      <c r="F65" s="18"/>
      <c r="G65" s="18">
        <f>+'Ark1'!S432</f>
        <v>624</v>
      </c>
      <c r="H65" s="51">
        <f>+'Ark1'!T432</f>
        <v>4.2769019876627823</v>
      </c>
      <c r="I65" s="51">
        <f>+'Ark1'!U432</f>
        <v>4.4182722343868122</v>
      </c>
      <c r="J65" s="51"/>
      <c r="K65" s="5">
        <f>+'Ark1'!W432</f>
        <v>58.009615384615401</v>
      </c>
      <c r="L65" s="18"/>
      <c r="M65" s="18">
        <f>+'Ark1'!Z432</f>
        <v>159.76682692307713</v>
      </c>
      <c r="N65" s="18"/>
      <c r="O65" s="18">
        <f>+'Ark1'!AA432</f>
        <v>34.928202992575095</v>
      </c>
      <c r="P65" s="5">
        <f>+'Ark1'!AB432</f>
        <v>5.41572116615197</v>
      </c>
      <c r="Q65" s="18">
        <f>+'Ark1'!AC432</f>
        <v>-45.714250223160867</v>
      </c>
      <c r="R65" s="18">
        <f t="shared" ref="R65:R115" si="30">+E65/D65</f>
        <v>5.2</v>
      </c>
      <c r="S65" s="5">
        <f>+'Ark1'!V432</f>
        <v>6.7371794871794899</v>
      </c>
      <c r="T65" s="5"/>
      <c r="U65" s="28"/>
    </row>
    <row r="66" spans="1:42" s="3" customFormat="1" ht="15.6">
      <c r="A66" s="28"/>
      <c r="B66" s="2">
        <f>+'Ark1'!C433</f>
        <v>2023</v>
      </c>
      <c r="C66" s="2">
        <f>+'Ark1'!E433</f>
        <v>3</v>
      </c>
      <c r="D66" s="2">
        <f>+'Ark1'!Q433</f>
        <v>130</v>
      </c>
      <c r="E66" s="18">
        <f>+'Ark1'!R433</f>
        <v>592</v>
      </c>
      <c r="F66" s="18"/>
      <c r="G66" s="18">
        <f>+'Ark1'!S433</f>
        <v>589</v>
      </c>
      <c r="H66" s="51">
        <f>+'Ark1'!T433</f>
        <v>4.057573680603153</v>
      </c>
      <c r="I66" s="51">
        <f>+'Ark1'!U433</f>
        <v>4.1123132695037299</v>
      </c>
      <c r="J66" s="51"/>
      <c r="K66" s="5">
        <f>+'Ark1'!W433</f>
        <v>58.550084889643443</v>
      </c>
      <c r="L66" s="18"/>
      <c r="M66" s="18">
        <f>+'Ark1'!Z433</f>
        <v>157.53955857385404</v>
      </c>
      <c r="N66" s="18"/>
      <c r="O66" s="18">
        <f>+'Ark1'!AA433</f>
        <v>30.378876034885621</v>
      </c>
      <c r="P66" s="5">
        <f>+'Ark1'!AB433</f>
        <v>4.6247603518429266</v>
      </c>
      <c r="Q66" s="18">
        <f>+'Ark1'!AC433</f>
        <v>-37.975131931854222</v>
      </c>
      <c r="R66" s="18">
        <f t="shared" si="30"/>
        <v>4.5538461538461537</v>
      </c>
      <c r="S66" s="5">
        <f>+'Ark1'!V433</f>
        <v>6.6537162162162149</v>
      </c>
      <c r="T66" s="5"/>
      <c r="U66" s="28"/>
    </row>
    <row r="67" spans="1:42" ht="15.6">
      <c r="A67" s="28"/>
      <c r="B67" s="2">
        <f>+'Ark1'!C434</f>
        <v>2023</v>
      </c>
      <c r="C67" s="2">
        <f>+'Ark1'!E434</f>
        <v>4</v>
      </c>
      <c r="D67" s="2">
        <f>+'Ark1'!Q434</f>
        <v>102</v>
      </c>
      <c r="E67" s="18">
        <f>+'Ark1'!R434</f>
        <v>524</v>
      </c>
      <c r="F67" s="18"/>
      <c r="G67" s="18">
        <f>+'Ark1'!S434</f>
        <v>523</v>
      </c>
      <c r="H67" s="51">
        <f>+'Ark1'!T434</f>
        <v>3.5915010281014399</v>
      </c>
      <c r="I67" s="51">
        <f>+'Ark1'!U434</f>
        <v>3.6224252671396191</v>
      </c>
      <c r="J67" s="51"/>
      <c r="K67" s="5">
        <f>+'Ark1'!W434</f>
        <v>59.361376673040155</v>
      </c>
      <c r="L67" s="18"/>
      <c r="M67" s="18">
        <f>+'Ark1'!Z434</f>
        <v>156.2847036328871</v>
      </c>
      <c r="N67" s="18"/>
      <c r="O67" s="18">
        <f>+'Ark1'!AA434</f>
        <v>30.742692633248534</v>
      </c>
      <c r="P67" s="5">
        <f>+'Ark1'!AB434</f>
        <v>4.4786939439086009</v>
      </c>
      <c r="Q67" s="18">
        <f>+'Ark1'!AC434</f>
        <v>-45.486662394415696</v>
      </c>
      <c r="R67" s="18">
        <f t="shared" si="30"/>
        <v>5.1372549019607847</v>
      </c>
      <c r="S67" s="5">
        <f>+'Ark1'!V434</f>
        <v>5.66412213740458</v>
      </c>
      <c r="T67" s="5"/>
      <c r="U67" s="28"/>
      <c r="AH67"/>
      <c r="AI67"/>
      <c r="AJ67"/>
      <c r="AL67"/>
      <c r="AM67"/>
      <c r="AN67"/>
      <c r="AO67"/>
      <c r="AP67"/>
    </row>
    <row r="68" spans="1:42" ht="15.6">
      <c r="A68" s="28"/>
      <c r="B68" s="2">
        <f>+'Ark1'!C435</f>
        <v>2023</v>
      </c>
      <c r="C68" s="2">
        <f>+'Ark1'!E435</f>
        <v>5</v>
      </c>
      <c r="D68" s="2">
        <f>+'Ark1'!Q435</f>
        <v>95</v>
      </c>
      <c r="E68" s="18">
        <f>+'Ark1'!R435</f>
        <v>682</v>
      </c>
      <c r="F68" s="18"/>
      <c r="G68" s="18">
        <f>+'Ark1'!S435</f>
        <v>682</v>
      </c>
      <c r="H68" s="51">
        <f>+'Ark1'!T435</f>
        <v>4.6744345442083599</v>
      </c>
      <c r="I68" s="51">
        <f>+'Ark1'!U435</f>
        <v>4.6588309581704843</v>
      </c>
      <c r="J68" s="51"/>
      <c r="K68" s="5">
        <f>+'Ark1'!W435</f>
        <v>59.34310850439882</v>
      </c>
      <c r="L68" s="18"/>
      <c r="M68" s="18">
        <f>+'Ark1'!Z435</f>
        <v>154.13856304985339</v>
      </c>
      <c r="N68" s="18"/>
      <c r="O68" s="18">
        <f>+'Ark1'!AA435</f>
        <v>30.274949619689401</v>
      </c>
      <c r="P68" s="5">
        <f>+'Ark1'!AB435</f>
        <v>4.4628989648035615</v>
      </c>
      <c r="Q68" s="18">
        <f>+'Ark1'!AC435</f>
        <v>-46.433050832243502</v>
      </c>
      <c r="R68" s="18">
        <f t="shared" si="30"/>
        <v>7.1789473684210527</v>
      </c>
      <c r="S68" s="5">
        <f>+'Ark1'!V435</f>
        <v>5.6085043988269812</v>
      </c>
      <c r="T68" s="5"/>
      <c r="U68" s="28"/>
      <c r="AH68"/>
      <c r="AI68"/>
      <c r="AJ68"/>
      <c r="AL68"/>
      <c r="AM68"/>
      <c r="AN68"/>
      <c r="AO68"/>
      <c r="AP68"/>
    </row>
    <row r="69" spans="1:42" ht="15.6">
      <c r="A69" s="28"/>
      <c r="B69" s="2">
        <f>+'Ark1'!C436</f>
        <v>2023</v>
      </c>
      <c r="C69" s="2">
        <f>+'Ark1'!E436</f>
        <v>6</v>
      </c>
      <c r="D69" s="2">
        <f>+'Ark1'!Q436</f>
        <v>121</v>
      </c>
      <c r="E69" s="18">
        <f>+'Ark1'!R436</f>
        <v>693</v>
      </c>
      <c r="F69" s="18"/>
      <c r="G69" s="18">
        <f>+'Ark1'!S436</f>
        <v>692</v>
      </c>
      <c r="H69" s="51">
        <f>+'Ark1'!T436</f>
        <v>4.7498286497601105</v>
      </c>
      <c r="I69" s="51">
        <f>+'Ark1'!U436</f>
        <v>4.7085558822834646</v>
      </c>
      <c r="J69" s="51"/>
      <c r="K69" s="5">
        <f>+'Ark1'!W436</f>
        <v>59.332369942196557</v>
      </c>
      <c r="L69" s="18"/>
      <c r="M69" s="18">
        <f>+'Ark1'!Z436</f>
        <v>153.53251445086693</v>
      </c>
      <c r="N69" s="18"/>
      <c r="O69" s="18">
        <f>+'Ark1'!AA436</f>
        <v>32.518003871063627</v>
      </c>
      <c r="P69" s="5">
        <f>+'Ark1'!AB436</f>
        <v>4.7360313184427092</v>
      </c>
      <c r="Q69" s="18">
        <f>+'Ark1'!AC436</f>
        <v>-50.977180113516567</v>
      </c>
      <c r="R69" s="18">
        <f t="shared" si="30"/>
        <v>5.7272727272727275</v>
      </c>
      <c r="S69" s="5">
        <f>+'Ark1'!V436</f>
        <v>5.7604617604617596</v>
      </c>
      <c r="T69" s="5"/>
      <c r="U69" s="28"/>
      <c r="AH69"/>
      <c r="AI69"/>
      <c r="AJ69"/>
      <c r="AL69"/>
      <c r="AM69"/>
      <c r="AN69"/>
      <c r="AO69"/>
      <c r="AP69"/>
    </row>
    <row r="70" spans="1:42" ht="15.6">
      <c r="A70" s="28"/>
      <c r="B70" s="2">
        <f>+'Ark1'!C437</f>
        <v>2023</v>
      </c>
      <c r="C70" s="2">
        <f>+'Ark1'!E437</f>
        <v>7</v>
      </c>
      <c r="D70" s="2">
        <f>+'Ark1'!Q437</f>
        <v>101</v>
      </c>
      <c r="E70" s="18">
        <f>+'Ark1'!R437</f>
        <v>539</v>
      </c>
      <c r="F70" s="18"/>
      <c r="G70" s="18">
        <f>+'Ark1'!S437</f>
        <v>538</v>
      </c>
      <c r="H70" s="51">
        <f>+'Ark1'!T437</f>
        <v>3.6943111720356407</v>
      </c>
      <c r="I70" s="51">
        <f>+'Ark1'!U437</f>
        <v>3.6134331217719553</v>
      </c>
      <c r="J70" s="51"/>
      <c r="K70" s="5">
        <f>+'Ark1'!W437</f>
        <v>59.423791821561345</v>
      </c>
      <c r="L70" s="18"/>
      <c r="M70" s="18">
        <f>+'Ark1'!Z437</f>
        <v>151.55018587360604</v>
      </c>
      <c r="N70" s="18"/>
      <c r="O70" s="18">
        <f>+'Ark1'!AA437</f>
        <v>28.361850161353281</v>
      </c>
      <c r="P70" s="5">
        <f>+'Ark1'!AB437</f>
        <v>4.529821768054699</v>
      </c>
      <c r="Q70" s="18">
        <f>+'Ark1'!AC437</f>
        <v>-37.107326094775992</v>
      </c>
      <c r="R70" s="18">
        <f t="shared" si="30"/>
        <v>5.3366336633663369</v>
      </c>
      <c r="S70" s="5">
        <f>+'Ark1'!V437</f>
        <v>5.7625231910946191</v>
      </c>
      <c r="T70" s="5"/>
      <c r="U70" s="28"/>
      <c r="AH70"/>
      <c r="AI70"/>
      <c r="AJ70"/>
      <c r="AL70"/>
      <c r="AM70"/>
      <c r="AN70"/>
      <c r="AO70"/>
      <c r="AP70"/>
    </row>
    <row r="71" spans="1:42" ht="15.6">
      <c r="A71" s="28"/>
      <c r="B71" s="2">
        <f>+'Ark1'!C438</f>
        <v>2023</v>
      </c>
      <c r="C71" s="2">
        <f>+'Ark1'!E438</f>
        <v>8</v>
      </c>
      <c r="D71" s="2">
        <f>+'Ark1'!Q438</f>
        <v>101</v>
      </c>
      <c r="E71" s="18">
        <f>+'Ark1'!R438</f>
        <v>645</v>
      </c>
      <c r="F71" s="18"/>
      <c r="G71" s="18">
        <f>+'Ark1'!S438</f>
        <v>644</v>
      </c>
      <c r="H71" s="51">
        <f>+'Ark1'!T438</f>
        <v>4.4208361891706645</v>
      </c>
      <c r="I71" s="51">
        <f>+'Ark1'!U438</f>
        <v>4.5106311843435458</v>
      </c>
      <c r="J71" s="51"/>
      <c r="K71" s="5">
        <f>+'Ark1'!W438</f>
        <v>58.760869565217391</v>
      </c>
      <c r="L71" s="18"/>
      <c r="M71" s="18">
        <f>+'Ark1'!Z438</f>
        <v>158.04114906832299</v>
      </c>
      <c r="N71" s="18"/>
      <c r="O71" s="18">
        <f>+'Ark1'!AA438</f>
        <v>32.229789746860853</v>
      </c>
      <c r="P71" s="5">
        <f>+'Ark1'!AB438</f>
        <v>5.2984197094765308</v>
      </c>
      <c r="Q71" s="18">
        <f>+'Ark1'!AC438</f>
        <v>-45.654518827884758</v>
      </c>
      <c r="R71" s="18">
        <f t="shared" si="30"/>
        <v>6.3861386138613865</v>
      </c>
      <c r="S71" s="5">
        <f>+'Ark1'!V438</f>
        <v>5.6806201550387589</v>
      </c>
      <c r="T71" s="5"/>
      <c r="U71" s="28"/>
      <c r="AH71"/>
      <c r="AI71"/>
      <c r="AJ71"/>
      <c r="AL71"/>
      <c r="AM71"/>
      <c r="AN71"/>
      <c r="AO71"/>
      <c r="AP71"/>
    </row>
    <row r="72" spans="1:42" ht="15.6">
      <c r="A72" s="28"/>
      <c r="B72" s="2">
        <f>+'Ark1'!C439</f>
        <v>2023</v>
      </c>
      <c r="C72" s="2">
        <f>+'Ark1'!E439</f>
        <v>9</v>
      </c>
      <c r="D72" s="2">
        <f>+'Ark1'!Q439</f>
        <v>106</v>
      </c>
      <c r="E72" s="18">
        <f>+'Ark1'!R439</f>
        <v>622</v>
      </c>
      <c r="F72" s="18"/>
      <c r="G72" s="18">
        <f>+'Ark1'!S439</f>
        <v>622</v>
      </c>
      <c r="H72" s="51">
        <f>+'Ark1'!T439</f>
        <v>4.2631939684715556</v>
      </c>
      <c r="I72" s="51">
        <f>+'Ark1'!U439</f>
        <v>4.2017206330559009</v>
      </c>
      <c r="J72" s="51"/>
      <c r="K72" s="5">
        <f>+'Ark1'!W439</f>
        <v>59.110932475884262</v>
      </c>
      <c r="L72" s="18"/>
      <c r="M72" s="18">
        <f>+'Ark1'!Z439</f>
        <v>152.42475884244379</v>
      </c>
      <c r="N72" s="18"/>
      <c r="O72" s="18">
        <f>+'Ark1'!AA439</f>
        <v>32.098367667770759</v>
      </c>
      <c r="P72" s="5">
        <f>+'Ark1'!AB439</f>
        <v>4.5831625405666836</v>
      </c>
      <c r="Q72" s="18">
        <f>+'Ark1'!AC439</f>
        <v>-43.246354149805789</v>
      </c>
      <c r="R72" s="18">
        <f t="shared" si="30"/>
        <v>5.867924528301887</v>
      </c>
      <c r="S72" s="5">
        <f>+'Ark1'!V439</f>
        <v>5.6977491961414799</v>
      </c>
      <c r="T72" s="5"/>
      <c r="U72" s="28"/>
      <c r="AH72"/>
      <c r="AI72"/>
      <c r="AJ72"/>
      <c r="AL72"/>
      <c r="AM72"/>
      <c r="AN72"/>
      <c r="AO72"/>
      <c r="AP72"/>
    </row>
    <row r="73" spans="1:42" ht="15.6">
      <c r="A73" s="28"/>
      <c r="B73" s="2">
        <f>+'Ark1'!C440</f>
        <v>2023</v>
      </c>
      <c r="C73" s="2">
        <f>+'Ark1'!E440</f>
        <v>10</v>
      </c>
      <c r="D73" s="2">
        <f>+'Ark1'!Q440</f>
        <v>98</v>
      </c>
      <c r="E73" s="18">
        <f>+'Ark1'!R440</f>
        <v>487</v>
      </c>
      <c r="F73" s="18"/>
      <c r="G73" s="18">
        <f>+'Ark1'!S440</f>
        <v>487</v>
      </c>
      <c r="H73" s="51">
        <f>+'Ark1'!T440</f>
        <v>3.3379026730637409</v>
      </c>
      <c r="I73" s="51">
        <f>+'Ark1'!U440</f>
        <v>3.3853942652448885</v>
      </c>
      <c r="J73" s="51"/>
      <c r="K73" s="5">
        <f>+'Ark1'!W440</f>
        <v>59.498973305954813</v>
      </c>
      <c r="L73" s="18"/>
      <c r="M73" s="18">
        <f>+'Ark1'!Z440</f>
        <v>156.85523613963031</v>
      </c>
      <c r="N73" s="18"/>
      <c r="O73" s="18">
        <f>+'Ark1'!AA440</f>
        <v>29.501886764841675</v>
      </c>
      <c r="P73" s="5">
        <f>+'Ark1'!AB440</f>
        <v>4.4180304192858282</v>
      </c>
      <c r="Q73" s="18">
        <f>+'Ark1'!AC440</f>
        <v>-34.971216763381598</v>
      </c>
      <c r="R73" s="18">
        <f t="shared" si="30"/>
        <v>4.9693877551020407</v>
      </c>
      <c r="S73" s="5">
        <f>+'Ark1'!V440</f>
        <v>5.8665297741273106</v>
      </c>
      <c r="T73" s="5"/>
      <c r="U73" s="28"/>
      <c r="AH73"/>
      <c r="AI73"/>
      <c r="AJ73"/>
      <c r="AL73"/>
      <c r="AM73"/>
      <c r="AN73"/>
      <c r="AO73"/>
      <c r="AP73"/>
    </row>
    <row r="74" spans="1:42" ht="15.6">
      <c r="A74" s="28"/>
      <c r="B74" s="2">
        <f>+'Ark1'!C441</f>
        <v>2023</v>
      </c>
      <c r="C74" s="2">
        <f>+'Ark1'!E441</f>
        <v>11</v>
      </c>
      <c r="D74" s="2">
        <f>+'Ark1'!Q441</f>
        <v>99</v>
      </c>
      <c r="E74" s="18">
        <f>+'Ark1'!R441</f>
        <v>580</v>
      </c>
      <c r="F74" s="18"/>
      <c r="G74" s="18">
        <f>+'Ark1'!S441</f>
        <v>580</v>
      </c>
      <c r="H74" s="51">
        <f>+'Ark1'!T441</f>
        <v>3.9753255654557913</v>
      </c>
      <c r="I74" s="51">
        <f>+'Ark1'!U441</f>
        <v>3.9811183560886887</v>
      </c>
      <c r="J74" s="51"/>
      <c r="K74" s="5">
        <f>+'Ark1'!W441</f>
        <v>58.896551724137922</v>
      </c>
      <c r="L74" s="18"/>
      <c r="M74" s="18">
        <f>+'Ark1'!Z441</f>
        <v>154.88017241379299</v>
      </c>
      <c r="N74" s="18"/>
      <c r="O74" s="18">
        <f>+'Ark1'!AA441</f>
        <v>31.343837924421496</v>
      </c>
      <c r="P74" s="5">
        <f>+'Ark1'!AB441</f>
        <v>4.6181413456827034</v>
      </c>
      <c r="Q74" s="18">
        <f>+'Ark1'!AC441</f>
        <v>-40.181080143030243</v>
      </c>
      <c r="R74" s="18">
        <f t="shared" si="30"/>
        <v>5.858585858585859</v>
      </c>
      <c r="S74" s="5">
        <f>+'Ark1'!V441</f>
        <v>6.1310344827586221</v>
      </c>
      <c r="T74" s="5"/>
      <c r="U74" s="28"/>
      <c r="AH74"/>
      <c r="AI74"/>
      <c r="AJ74"/>
      <c r="AL74"/>
      <c r="AM74"/>
      <c r="AN74"/>
      <c r="AO74"/>
      <c r="AP74"/>
    </row>
    <row r="75" spans="1:42" ht="15.6">
      <c r="A75" s="28"/>
      <c r="B75" s="2">
        <f>+'Ark1'!C442</f>
        <v>2023</v>
      </c>
      <c r="C75" s="2">
        <f>+'Ark1'!E442</f>
        <v>12</v>
      </c>
      <c r="D75" s="2">
        <f>+'Ark1'!Q442</f>
        <v>113</v>
      </c>
      <c r="E75" s="18">
        <f>+'Ark1'!R442</f>
        <v>720</v>
      </c>
      <c r="F75" s="18"/>
      <c r="G75" s="18">
        <f>+'Ark1'!S442</f>
        <v>718</v>
      </c>
      <c r="H75" s="51">
        <f>+'Ark1'!T442</f>
        <v>4.9348869088416736</v>
      </c>
      <c r="I75" s="51">
        <f>+'Ark1'!U442</f>
        <v>4.7638471615377984</v>
      </c>
      <c r="J75" s="51"/>
      <c r="K75" s="5">
        <f>+'Ark1'!W442</f>
        <v>59.377437325905298</v>
      </c>
      <c r="L75" s="18"/>
      <c r="M75" s="18">
        <f>+'Ark1'!Z442</f>
        <v>149.71044568245125</v>
      </c>
      <c r="N75" s="18"/>
      <c r="O75" s="18">
        <f>+'Ark1'!AA442</f>
        <v>29.493295391672511</v>
      </c>
      <c r="P75" s="5">
        <f>+'Ark1'!AB442</f>
        <v>4.4544607676745125</v>
      </c>
      <c r="Q75" s="18">
        <f>+'Ark1'!AC442</f>
        <v>-37.917209023681743</v>
      </c>
      <c r="R75" s="18">
        <f t="shared" si="30"/>
        <v>6.3716814159292037</v>
      </c>
      <c r="S75" s="5">
        <f>+'Ark1'!V442</f>
        <v>5.8138888888888882</v>
      </c>
      <c r="T75" s="5"/>
      <c r="U75" s="28"/>
      <c r="AH75"/>
      <c r="AI75"/>
      <c r="AJ75"/>
      <c r="AL75"/>
      <c r="AM75"/>
      <c r="AN75"/>
      <c r="AO75"/>
      <c r="AP75"/>
    </row>
    <row r="76" spans="1:42" ht="15.6">
      <c r="A76" s="28"/>
      <c r="B76" s="2">
        <f>+'Ark1'!C443</f>
        <v>2023</v>
      </c>
      <c r="C76" s="2">
        <f>+'Ark1'!E443</f>
        <v>13</v>
      </c>
      <c r="D76" s="2">
        <f>+'Ark1'!Q443</f>
        <v>140</v>
      </c>
      <c r="E76" s="18">
        <f>+'Ark1'!R443</f>
        <v>790</v>
      </c>
      <c r="F76" s="18"/>
      <c r="G76" s="18">
        <f>+'Ark1'!S443</f>
        <v>789</v>
      </c>
      <c r="H76" s="51">
        <f>+'Ark1'!T443</f>
        <v>5.4146675805346129</v>
      </c>
      <c r="I76" s="51">
        <f>+'Ark1'!U443</f>
        <v>5.4475161181657406</v>
      </c>
      <c r="J76" s="51"/>
      <c r="K76" s="5">
        <f>+'Ark1'!W443</f>
        <v>59.196451204055784</v>
      </c>
      <c r="L76" s="18"/>
      <c r="M76" s="18">
        <f>+'Ark1'!Z443</f>
        <v>155.79024081115321</v>
      </c>
      <c r="N76" s="18"/>
      <c r="O76" s="18">
        <f>+'Ark1'!AA443</f>
        <v>30.357487594451193</v>
      </c>
      <c r="P76" s="5">
        <f>+'Ark1'!AB443</f>
        <v>4.627650141749859</v>
      </c>
      <c r="Q76" s="18">
        <f>+'Ark1'!AC443</f>
        <v>-28.756934333992778</v>
      </c>
      <c r="R76" s="18">
        <f t="shared" si="30"/>
        <v>5.6428571428571432</v>
      </c>
      <c r="S76" s="5">
        <f>+'Ark1'!V443</f>
        <v>5.9632911392405052</v>
      </c>
      <c r="T76" s="5"/>
      <c r="U76" s="28"/>
      <c r="AH76"/>
      <c r="AI76"/>
      <c r="AJ76"/>
      <c r="AL76"/>
      <c r="AM76"/>
      <c r="AN76"/>
      <c r="AO76"/>
      <c r="AP76"/>
    </row>
    <row r="77" spans="1:42" ht="15.6">
      <c r="A77" s="28"/>
      <c r="B77" s="2">
        <f>+'Ark1'!C444</f>
        <v>2023</v>
      </c>
      <c r="C77" s="2">
        <f>+'Ark1'!E444</f>
        <v>14</v>
      </c>
      <c r="D77" s="2">
        <f>+'Ark1'!Q444</f>
        <v>31</v>
      </c>
      <c r="E77" s="18">
        <f>+'Ark1'!R444</f>
        <v>208</v>
      </c>
      <c r="F77" s="18"/>
      <c r="G77" s="18">
        <f>+'Ark1'!S444</f>
        <v>208</v>
      </c>
      <c r="H77" s="51">
        <f>+'Ark1'!T444</f>
        <v>1.4256339958875941</v>
      </c>
      <c r="I77" s="51">
        <f>+'Ark1'!U444</f>
        <v>1.4573214122924363</v>
      </c>
      <c r="J77" s="51"/>
      <c r="K77" s="5">
        <f>+'Ark1'!W444</f>
        <v>60.076923076923087</v>
      </c>
      <c r="L77" s="18"/>
      <c r="M77" s="18">
        <f>+'Ark1'!Z444</f>
        <v>158.09230769230771</v>
      </c>
      <c r="N77" s="18"/>
      <c r="O77" s="18">
        <f>+'Ark1'!AA444</f>
        <v>27.66217283969236</v>
      </c>
      <c r="P77" s="5">
        <f>+'Ark1'!AB444</f>
        <v>4.4725494099955556</v>
      </c>
      <c r="Q77" s="18">
        <f>+'Ark1'!AC444</f>
        <v>-31.552514621301299</v>
      </c>
      <c r="R77" s="18">
        <f t="shared" si="30"/>
        <v>6.709677419354839</v>
      </c>
      <c r="S77" s="5">
        <f>+'Ark1'!V444</f>
        <v>4.7884615384615392</v>
      </c>
      <c r="T77" s="5"/>
      <c r="U77" s="28"/>
      <c r="AH77"/>
      <c r="AI77"/>
      <c r="AJ77"/>
      <c r="AL77"/>
      <c r="AM77"/>
      <c r="AN77"/>
      <c r="AO77"/>
      <c r="AP77"/>
    </row>
    <row r="78" spans="1:42" ht="15.6">
      <c r="A78" s="28"/>
      <c r="B78" s="2">
        <f>+'Ark1'!C445</f>
        <v>2023</v>
      </c>
      <c r="C78" s="2">
        <f>+'Ark1'!E445</f>
        <v>15</v>
      </c>
      <c r="D78" s="2">
        <f>+'Ark1'!Q445</f>
        <v>109</v>
      </c>
      <c r="E78" s="18">
        <f>+'Ark1'!R445</f>
        <v>876</v>
      </c>
      <c r="F78" s="18"/>
      <c r="G78" s="18">
        <f>+'Ark1'!S445</f>
        <v>875</v>
      </c>
      <c r="H78" s="51">
        <f>+'Ark1'!T445</f>
        <v>6.0041124057573683</v>
      </c>
      <c r="I78" s="51">
        <f>+'Ark1'!U445</f>
        <v>5.9723134990715607</v>
      </c>
      <c r="J78" s="51"/>
      <c r="K78" s="5">
        <f>+'Ark1'!W445</f>
        <v>59.186285714285695</v>
      </c>
      <c r="L78" s="18"/>
      <c r="M78" s="18">
        <f>+'Ark1'!Z445</f>
        <v>154.01154285714298</v>
      </c>
      <c r="N78" s="18"/>
      <c r="O78" s="18">
        <f>+'Ark1'!AA445</f>
        <v>32.482870622918824</v>
      </c>
      <c r="P78" s="5">
        <f>+'Ark1'!AB445</f>
        <v>4.8691020502254689</v>
      </c>
      <c r="Q78" s="18">
        <f>+'Ark1'!AC445</f>
        <v>-43.609192234868743</v>
      </c>
      <c r="R78" s="18">
        <f t="shared" si="30"/>
        <v>8.0366972477064227</v>
      </c>
      <c r="S78" s="5">
        <f>+'Ark1'!V445</f>
        <v>5.4372146118721476</v>
      </c>
      <c r="T78" s="5"/>
      <c r="U78" s="28"/>
      <c r="AH78"/>
      <c r="AI78"/>
      <c r="AJ78"/>
      <c r="AL78"/>
      <c r="AM78"/>
      <c r="AN78"/>
      <c r="AO78"/>
      <c r="AP78"/>
    </row>
    <row r="79" spans="1:42" ht="15.6">
      <c r="A79" s="28"/>
      <c r="B79" s="2">
        <f>+'Ark1'!C446</f>
        <v>2023</v>
      </c>
      <c r="C79" s="2">
        <f>+'Ark1'!E446</f>
        <v>16</v>
      </c>
      <c r="D79" s="2">
        <f>+'Ark1'!Q446</f>
        <v>125</v>
      </c>
      <c r="E79" s="18">
        <f>+'Ark1'!R446</f>
        <v>743</v>
      </c>
      <c r="F79" s="18"/>
      <c r="G79" s="18">
        <f>+'Ark1'!S446</f>
        <v>741</v>
      </c>
      <c r="H79" s="51">
        <f>+'Ark1'!T446</f>
        <v>5.0925291295407824</v>
      </c>
      <c r="I79" s="51">
        <f>+'Ark1'!U446</f>
        <v>5.1529469086276158</v>
      </c>
      <c r="J79" s="51"/>
      <c r="K79" s="5">
        <f>+'Ark1'!W446</f>
        <v>59.080971659919022</v>
      </c>
      <c r="L79" s="18"/>
      <c r="M79" s="18">
        <f>+'Ark1'!Z446</f>
        <v>156.91201079622132</v>
      </c>
      <c r="N79" s="18"/>
      <c r="O79" s="18">
        <f>+'Ark1'!AA446</f>
        <v>34.180206390719157</v>
      </c>
      <c r="P79" s="5">
        <f>+'Ark1'!AB446</f>
        <v>5.500232077106439</v>
      </c>
      <c r="Q79" s="18">
        <f>+'Ark1'!AC446</f>
        <v>-50.592550462870513</v>
      </c>
      <c r="R79" s="18">
        <f t="shared" si="30"/>
        <v>5.944</v>
      </c>
      <c r="S79" s="5">
        <f>+'Ark1'!V446</f>
        <v>5.1453566621803501</v>
      </c>
      <c r="T79" s="5"/>
      <c r="U79" s="28"/>
      <c r="AH79"/>
      <c r="AI79"/>
      <c r="AJ79"/>
      <c r="AL79"/>
      <c r="AM79"/>
      <c r="AN79"/>
      <c r="AO79"/>
      <c r="AP79"/>
    </row>
    <row r="80" spans="1:42" ht="15.6">
      <c r="A80" s="28"/>
      <c r="B80" s="2">
        <f>+'Ark1'!C447</f>
        <v>2023</v>
      </c>
      <c r="C80" s="2">
        <f>+'Ark1'!E447</f>
        <v>17</v>
      </c>
      <c r="D80" s="2">
        <f>+'Ark1'!Q447</f>
        <v>101</v>
      </c>
      <c r="E80" s="18">
        <f>+'Ark1'!R447</f>
        <v>573</v>
      </c>
      <c r="F80" s="18"/>
      <c r="G80" s="18">
        <f>+'Ark1'!S447</f>
        <v>572</v>
      </c>
      <c r="H80" s="51">
        <f>+'Ark1'!T447</f>
        <v>3.9273474982864993</v>
      </c>
      <c r="I80" s="51">
        <f>+'Ark1'!U447</f>
        <v>3.9778742701305161</v>
      </c>
      <c r="J80" s="51"/>
      <c r="K80" s="5">
        <f>+'Ark1'!W447</f>
        <v>58.5541958041958</v>
      </c>
      <c r="L80" s="18"/>
      <c r="M80" s="18">
        <f>+'Ark1'!Z447</f>
        <v>156.91835664335653</v>
      </c>
      <c r="N80" s="18"/>
      <c r="O80" s="18">
        <f>+'Ark1'!AA447</f>
        <v>30.149019665818432</v>
      </c>
      <c r="P80" s="5">
        <f>+'Ark1'!AB447</f>
        <v>4.8651967830586207</v>
      </c>
      <c r="Q80" s="18">
        <f>+'Ark1'!AC447</f>
        <v>-39.743063001725531</v>
      </c>
      <c r="R80" s="18">
        <f t="shared" si="30"/>
        <v>5.673267326732673</v>
      </c>
      <c r="S80" s="5">
        <f>+'Ark1'!V447</f>
        <v>6.7713787085514854</v>
      </c>
      <c r="T80" s="5"/>
      <c r="U80" s="28"/>
      <c r="AH80"/>
      <c r="AI80"/>
      <c r="AJ80"/>
      <c r="AL80"/>
      <c r="AM80"/>
      <c r="AN80"/>
      <c r="AO80"/>
      <c r="AP80"/>
    </row>
    <row r="81" spans="1:42" ht="15.6">
      <c r="A81" s="28"/>
      <c r="B81" s="2">
        <f>+'Ark1'!C448</f>
        <v>2023</v>
      </c>
      <c r="C81" s="2">
        <f>+'Ark1'!E448</f>
        <v>18</v>
      </c>
      <c r="D81" s="2">
        <f>+'Ark1'!Q448</f>
        <v>110</v>
      </c>
      <c r="E81" s="18">
        <f>+'Ark1'!R448</f>
        <v>580</v>
      </c>
      <c r="F81" s="18"/>
      <c r="G81" s="18">
        <f>+'Ark1'!S448</f>
        <v>580</v>
      </c>
      <c r="H81" s="51">
        <f>+'Ark1'!T448</f>
        <v>3.9753255654557913</v>
      </c>
      <c r="I81" s="51">
        <f>+'Ark1'!U448</f>
        <v>4.0505604092015579</v>
      </c>
      <c r="J81" s="51"/>
      <c r="K81" s="5">
        <f>+'Ark1'!W448</f>
        <v>59.244827586206888</v>
      </c>
      <c r="L81" s="18"/>
      <c r="M81" s="18">
        <f>+'Ark1'!Z448</f>
        <v>157.58172413793099</v>
      </c>
      <c r="N81" s="18"/>
      <c r="O81" s="18">
        <f>+'Ark1'!AA448</f>
        <v>30.818071452669241</v>
      </c>
      <c r="P81" s="5">
        <f>+'Ark1'!AB448</f>
        <v>4.7060552487998226</v>
      </c>
      <c r="Q81" s="18">
        <f>+'Ark1'!AC448</f>
        <v>-37.585407545521534</v>
      </c>
      <c r="R81" s="18">
        <f t="shared" si="30"/>
        <v>5.2727272727272725</v>
      </c>
      <c r="S81" s="5">
        <f>+'Ark1'!V448</f>
        <v>5.8482758620689683</v>
      </c>
      <c r="T81" s="5"/>
      <c r="U81" s="28"/>
      <c r="AH81"/>
      <c r="AI81"/>
      <c r="AJ81"/>
      <c r="AL81"/>
      <c r="AM81"/>
      <c r="AN81"/>
      <c r="AO81"/>
      <c r="AP81"/>
    </row>
    <row r="82" spans="1:42" ht="15.6">
      <c r="A82" s="28"/>
      <c r="B82" s="2">
        <f>+'Ark1'!C449</f>
        <v>2023</v>
      </c>
      <c r="C82" s="2">
        <f>+'Ark1'!E449</f>
        <v>19</v>
      </c>
      <c r="D82" s="2">
        <f>+'Ark1'!Q449</f>
        <v>89</v>
      </c>
      <c r="E82" s="18">
        <f>+'Ark1'!R449</f>
        <v>526</v>
      </c>
      <c r="F82" s="18"/>
      <c r="G82" s="18">
        <f>+'Ark1'!S449</f>
        <v>525</v>
      </c>
      <c r="H82" s="51">
        <f>+'Ark1'!T449</f>
        <v>3.6052090472926657</v>
      </c>
      <c r="I82" s="51">
        <f>+'Ark1'!U449</f>
        <v>3.6233027658004402</v>
      </c>
      <c r="J82" s="51"/>
      <c r="K82" s="5">
        <f>+'Ark1'!W449</f>
        <v>59.38666666666667</v>
      </c>
      <c r="L82" s="18"/>
      <c r="M82" s="18">
        <f>+'Ark1'!Z449</f>
        <v>155.72704761904771</v>
      </c>
      <c r="N82" s="18"/>
      <c r="O82" s="18">
        <f>+'Ark1'!AA449</f>
        <v>29.551938327332326</v>
      </c>
      <c r="P82" s="5">
        <f>+'Ark1'!AB449</f>
        <v>4.7128005356570313</v>
      </c>
      <c r="Q82" s="18">
        <f>+'Ark1'!AC449</f>
        <v>-49.492995040076117</v>
      </c>
      <c r="R82" s="18">
        <f t="shared" si="30"/>
        <v>5.9101123595505616</v>
      </c>
      <c r="S82" s="5">
        <f>+'Ark1'!V449</f>
        <v>5.4866920152091252</v>
      </c>
      <c r="T82" s="5"/>
      <c r="U82" s="28"/>
      <c r="AH82"/>
      <c r="AI82"/>
      <c r="AJ82"/>
      <c r="AL82"/>
      <c r="AM82"/>
      <c r="AN82"/>
      <c r="AO82"/>
      <c r="AP82"/>
    </row>
    <row r="83" spans="1:42" ht="15.6">
      <c r="A83" s="28"/>
      <c r="B83" s="2">
        <f>+'Ark1'!C450</f>
        <v>2023</v>
      </c>
      <c r="C83" s="2">
        <f>+'Ark1'!E450</f>
        <v>20</v>
      </c>
      <c r="D83" s="2">
        <f>+'Ark1'!Q450</f>
        <v>95</v>
      </c>
      <c r="E83" s="18">
        <f>+'Ark1'!R450</f>
        <v>623</v>
      </c>
      <c r="F83" s="18"/>
      <c r="G83" s="18">
        <f>+'Ark1'!S450</f>
        <v>622</v>
      </c>
      <c r="H83" s="51">
        <f>+'Ark1'!T450</f>
        <v>4.2700479780671694</v>
      </c>
      <c r="I83" s="51">
        <f>+'Ark1'!U450</f>
        <v>4.2130527748524118</v>
      </c>
      <c r="J83" s="51"/>
      <c r="K83" s="5">
        <f>+'Ark1'!W450</f>
        <v>59.376205787781352</v>
      </c>
      <c r="L83" s="18"/>
      <c r="M83" s="18">
        <f>+'Ark1'!Z450</f>
        <v>152.83585209003203</v>
      </c>
      <c r="N83" s="18"/>
      <c r="O83" s="18">
        <f>+'Ark1'!AA450</f>
        <v>32.273984089864506</v>
      </c>
      <c r="P83" s="5">
        <f>+'Ark1'!AB450</f>
        <v>4.4544799960064845</v>
      </c>
      <c r="Q83" s="18">
        <f>+'Ark1'!AC450</f>
        <v>-41.537950140570466</v>
      </c>
      <c r="R83" s="18">
        <f t="shared" si="30"/>
        <v>6.5578947368421057</v>
      </c>
      <c r="S83" s="5">
        <f>+'Ark1'!V450</f>
        <v>5.6260032102728736</v>
      </c>
      <c r="T83" s="5"/>
      <c r="U83" s="28"/>
      <c r="AH83"/>
      <c r="AI83"/>
      <c r="AJ83"/>
      <c r="AL83"/>
      <c r="AM83"/>
      <c r="AN83"/>
      <c r="AO83"/>
      <c r="AP83"/>
    </row>
    <row r="84" spans="1:42" ht="15.6">
      <c r="A84" s="28"/>
      <c r="B84" s="2">
        <f>+'Ark1'!C451</f>
        <v>2023</v>
      </c>
      <c r="C84" s="2">
        <f>+'Ark1'!E451</f>
        <v>21</v>
      </c>
      <c r="D84" s="2">
        <f>+'Ark1'!Q451</f>
        <v>88</v>
      </c>
      <c r="E84" s="18">
        <f>+'Ark1'!R451</f>
        <v>525</v>
      </c>
      <c r="F84" s="18"/>
      <c r="G84" s="18">
        <f>+'Ark1'!S451</f>
        <v>524</v>
      </c>
      <c r="H84" s="51">
        <f>+'Ark1'!T451</f>
        <v>3.5983550376970528</v>
      </c>
      <c r="I84" s="51">
        <f>+'Ark1'!U451</f>
        <v>3.4918242164546318</v>
      </c>
      <c r="J84" s="51"/>
      <c r="K84" s="5">
        <f>+'Ark1'!W451</f>
        <v>59.60114503816795</v>
      </c>
      <c r="L84" s="18"/>
      <c r="M84" s="18">
        <f>+'Ark1'!Z451</f>
        <v>150.36259541984725</v>
      </c>
      <c r="N84" s="18"/>
      <c r="O84" s="18">
        <f>+'Ark1'!AA451</f>
        <v>30.400754148635915</v>
      </c>
      <c r="P84" s="5">
        <f>+'Ark1'!AB451</f>
        <v>4.7377079428224338</v>
      </c>
      <c r="Q84" s="18">
        <f>+'Ark1'!AC451</f>
        <v>-44.527860497933759</v>
      </c>
      <c r="R84" s="18">
        <f t="shared" si="30"/>
        <v>5.9659090909090908</v>
      </c>
      <c r="S84" s="5">
        <f>+'Ark1'!V451</f>
        <v>5.1333333333333346</v>
      </c>
      <c r="T84" s="5"/>
      <c r="U84" s="28"/>
      <c r="AH84"/>
      <c r="AI84"/>
      <c r="AJ84"/>
      <c r="AL84"/>
      <c r="AM84"/>
      <c r="AN84"/>
      <c r="AO84"/>
      <c r="AP84"/>
    </row>
    <row r="85" spans="1:42" ht="15.6">
      <c r="A85" s="28"/>
      <c r="B85" s="2">
        <f>+'Ark1'!C452</f>
        <v>2023</v>
      </c>
      <c r="C85" s="2">
        <f>+'Ark1'!E452</f>
        <v>22</v>
      </c>
      <c r="D85" s="2">
        <f>+'Ark1'!Q452</f>
        <v>124</v>
      </c>
      <c r="E85" s="18">
        <f>+'Ark1'!R452</f>
        <v>838</v>
      </c>
      <c r="F85" s="18"/>
      <c r="G85" s="18">
        <f>+'Ark1'!S452</f>
        <v>838</v>
      </c>
      <c r="H85" s="51">
        <f>+'Ark1'!T452</f>
        <v>5.7436600411240573</v>
      </c>
      <c r="I85" s="51">
        <f>+'Ark1'!U452</f>
        <v>5.7171874111560319</v>
      </c>
      <c r="J85" s="51"/>
      <c r="K85" s="5">
        <f>+'Ark1'!W452</f>
        <v>58.855608591885456</v>
      </c>
      <c r="L85" s="18"/>
      <c r="M85" s="18">
        <f>+'Ark1'!Z452</f>
        <v>153.9420047732697</v>
      </c>
      <c r="N85" s="18"/>
      <c r="O85" s="18">
        <f>+'Ark1'!AA452</f>
        <v>31.145018055544437</v>
      </c>
      <c r="P85" s="5">
        <f>+'Ark1'!AB452</f>
        <v>4.9195834660322175</v>
      </c>
      <c r="Q85" s="18">
        <f>+'Ark1'!AC452</f>
        <v>-44.874033773021672</v>
      </c>
      <c r="R85" s="18">
        <f t="shared" si="30"/>
        <v>6.758064516129032</v>
      </c>
      <c r="S85" s="5">
        <f>+'Ark1'!V452</f>
        <v>5.9546539379474943</v>
      </c>
      <c r="T85" s="5"/>
      <c r="U85" s="28"/>
      <c r="AH85"/>
      <c r="AI85"/>
      <c r="AJ85"/>
      <c r="AL85"/>
      <c r="AM85"/>
      <c r="AN85"/>
      <c r="AO85"/>
      <c r="AP85"/>
    </row>
    <row r="86" spans="1:42" ht="15.6">
      <c r="A86" s="28"/>
      <c r="B86" s="2">
        <f>+'Ark1'!C453</f>
        <v>2023</v>
      </c>
      <c r="C86" s="2">
        <f>+'Ark1'!E453</f>
        <v>23</v>
      </c>
      <c r="D86" s="2">
        <f>+'Ark1'!Q453</f>
        <v>114</v>
      </c>
      <c r="E86" s="18">
        <f>+'Ark1'!R453</f>
        <v>542</v>
      </c>
      <c r="F86" s="18"/>
      <c r="G86" s="18">
        <f>+'Ark1'!S453</f>
        <v>540</v>
      </c>
      <c r="H86" s="51">
        <f>+'Ark1'!T453</f>
        <v>3.7148732008224807</v>
      </c>
      <c r="I86" s="51">
        <f>+'Ark1'!U453</f>
        <v>3.7293249903597023</v>
      </c>
      <c r="J86" s="51"/>
      <c r="K86" s="5">
        <f>+'Ark1'!W453</f>
        <v>58.892592592592599</v>
      </c>
      <c r="L86" s="18"/>
      <c r="M86" s="18">
        <f>+'Ark1'!Z453</f>
        <v>155.83148148148149</v>
      </c>
      <c r="N86" s="18"/>
      <c r="O86" s="18">
        <f>+'Ark1'!AA453</f>
        <v>30.274428912092748</v>
      </c>
      <c r="P86" s="5">
        <f>+'Ark1'!AB453</f>
        <v>4.9888338966970807</v>
      </c>
      <c r="Q86" s="18">
        <f>+'Ark1'!AC453</f>
        <v>-29.032411688811081</v>
      </c>
      <c r="R86" s="18">
        <f t="shared" si="30"/>
        <v>4.7543859649122808</v>
      </c>
      <c r="S86" s="5">
        <f>+'Ark1'!V453</f>
        <v>5.7619926199262004</v>
      </c>
      <c r="T86" s="5"/>
      <c r="U86" s="28"/>
      <c r="AH86"/>
      <c r="AI86"/>
      <c r="AJ86"/>
      <c r="AL86"/>
      <c r="AM86"/>
      <c r="AN86"/>
      <c r="AO86"/>
      <c r="AP86"/>
    </row>
    <row r="87" spans="1:42" ht="15.6">
      <c r="A87" s="28"/>
      <c r="B87" s="2">
        <f>+'Ark1'!C454</f>
        <v>2023</v>
      </c>
      <c r="C87" s="2">
        <f>+'Ark1'!E454</f>
        <v>24</v>
      </c>
      <c r="D87" s="2">
        <f>+'Ark1'!Q454</f>
        <v>98</v>
      </c>
      <c r="E87" s="18">
        <f>+'Ark1'!R454</f>
        <v>566</v>
      </c>
      <c r="F87" s="18"/>
      <c r="G87" s="18">
        <f>+'Ark1'!S454</f>
        <v>566</v>
      </c>
      <c r="H87" s="51">
        <f>+'Ark1'!T454</f>
        <v>3.8793694311172033</v>
      </c>
      <c r="I87" s="51">
        <f>+'Ark1'!U454</f>
        <v>3.8309154035006969</v>
      </c>
      <c r="J87" s="51"/>
      <c r="K87" s="5">
        <f>+'Ark1'!W454</f>
        <v>59.093639575971729</v>
      </c>
      <c r="L87" s="18"/>
      <c r="M87" s="18">
        <f>+'Ark1'!Z454</f>
        <v>152.72314487632505</v>
      </c>
      <c r="N87" s="18"/>
      <c r="O87" s="18">
        <f>+'Ark1'!AA454</f>
        <v>29.315821618656141</v>
      </c>
      <c r="P87" s="5">
        <f>+'Ark1'!AB454</f>
        <v>4.4308660988565531</v>
      </c>
      <c r="Q87" s="18">
        <f>+'Ark1'!AC454</f>
        <v>-39.029677698345402</v>
      </c>
      <c r="R87" s="18">
        <f t="shared" si="30"/>
        <v>5.7755102040816331</v>
      </c>
      <c r="S87" s="5">
        <f>+'Ark1'!V454</f>
        <v>6.0812720848056552</v>
      </c>
      <c r="T87" s="5"/>
      <c r="U87" s="28"/>
      <c r="AH87"/>
      <c r="AI87"/>
      <c r="AJ87"/>
      <c r="AL87"/>
      <c r="AM87"/>
      <c r="AN87"/>
      <c r="AO87"/>
      <c r="AP87"/>
    </row>
    <row r="88" spans="1:42" ht="15.6">
      <c r="A88" s="28"/>
      <c r="B88" s="2">
        <f>+'Ark1'!C455</f>
        <v>2023</v>
      </c>
      <c r="C88" s="2">
        <f>+'Ark1'!E455</f>
        <v>25</v>
      </c>
      <c r="D88" s="2">
        <f>+'Ark1'!Q455</f>
        <v>0</v>
      </c>
      <c r="E88" s="18">
        <f>+'Ark1'!R455</f>
        <v>0</v>
      </c>
      <c r="F88" s="18"/>
      <c r="G88" s="18">
        <f>+'Ark1'!S455</f>
        <v>0</v>
      </c>
      <c r="H88" s="51">
        <f>+'Ark1'!T455</f>
        <v>0</v>
      </c>
      <c r="I88" s="51">
        <f>+'Ark1'!U455</f>
        <v>0</v>
      </c>
      <c r="J88" s="51"/>
      <c r="K88" s="5">
        <f>+'Ark1'!W455</f>
        <v>0</v>
      </c>
      <c r="L88" s="18"/>
      <c r="M88" s="18">
        <f>+'Ark1'!Z455</f>
        <v>0</v>
      </c>
      <c r="N88" s="18"/>
      <c r="O88" s="18">
        <f>+'Ark1'!AA455</f>
        <v>0</v>
      </c>
      <c r="P88" s="5">
        <f>+'Ark1'!AB455</f>
        <v>0</v>
      </c>
      <c r="Q88" s="18">
        <f>+'Ark1'!AC455</f>
        <v>0</v>
      </c>
      <c r="R88" s="18" t="e">
        <f t="shared" si="30"/>
        <v>#DIV/0!</v>
      </c>
      <c r="S88" s="5">
        <f>+'Ark1'!V455</f>
        <v>0</v>
      </c>
      <c r="T88" s="5"/>
      <c r="U88" s="28"/>
      <c r="AH88"/>
      <c r="AI88"/>
      <c r="AJ88"/>
      <c r="AL88"/>
      <c r="AM88"/>
      <c r="AN88"/>
      <c r="AO88"/>
      <c r="AP88"/>
    </row>
    <row r="89" spans="1:42" ht="15.6">
      <c r="A89" s="28"/>
      <c r="B89" s="2">
        <f>+'Ark1'!C456</f>
        <v>2023</v>
      </c>
      <c r="C89" s="2">
        <f>+'Ark1'!E456</f>
        <v>26</v>
      </c>
      <c r="D89" s="2">
        <f>+'Ark1'!Q456</f>
        <v>0</v>
      </c>
      <c r="E89" s="18">
        <f>+'Ark1'!R456</f>
        <v>0</v>
      </c>
      <c r="F89" s="18"/>
      <c r="G89" s="18">
        <f>+'Ark1'!S456</f>
        <v>0</v>
      </c>
      <c r="H89" s="51">
        <f>+'Ark1'!T456</f>
        <v>0</v>
      </c>
      <c r="I89" s="51">
        <f>+'Ark1'!U456</f>
        <v>0</v>
      </c>
      <c r="J89" s="51"/>
      <c r="K89" s="5">
        <f>+'Ark1'!W456</f>
        <v>0</v>
      </c>
      <c r="L89" s="18"/>
      <c r="M89" s="18">
        <f>+'Ark1'!Z456</f>
        <v>0</v>
      </c>
      <c r="N89" s="18"/>
      <c r="O89" s="18">
        <f>+'Ark1'!AA456</f>
        <v>0</v>
      </c>
      <c r="P89" s="5">
        <f>+'Ark1'!AB456</f>
        <v>0</v>
      </c>
      <c r="Q89" s="18">
        <f>+'Ark1'!AC456</f>
        <v>0</v>
      </c>
      <c r="R89" s="18" t="e">
        <f t="shared" si="30"/>
        <v>#DIV/0!</v>
      </c>
      <c r="S89" s="5">
        <f>+'Ark1'!V456</f>
        <v>0</v>
      </c>
      <c r="T89" s="5"/>
      <c r="U89" s="28"/>
      <c r="AH89"/>
      <c r="AI89"/>
      <c r="AJ89"/>
      <c r="AL89"/>
      <c r="AM89"/>
      <c r="AN89"/>
      <c r="AO89"/>
      <c r="AP89"/>
    </row>
    <row r="90" spans="1:42" ht="15.6">
      <c r="A90" s="28"/>
      <c r="B90" s="2">
        <f>+'Ark1'!C457</f>
        <v>2023</v>
      </c>
      <c r="C90" s="2">
        <f>+'Ark1'!E457</f>
        <v>27</v>
      </c>
      <c r="D90" s="2">
        <f>+'Ark1'!Q457</f>
        <v>0</v>
      </c>
      <c r="E90" s="18">
        <f>+'Ark1'!R457</f>
        <v>0</v>
      </c>
      <c r="F90" s="18"/>
      <c r="G90" s="18">
        <f>+'Ark1'!S457</f>
        <v>0</v>
      </c>
      <c r="H90" s="51">
        <f>+'Ark1'!T457</f>
        <v>0</v>
      </c>
      <c r="I90" s="51">
        <f>+'Ark1'!U457</f>
        <v>0</v>
      </c>
      <c r="J90" s="51"/>
      <c r="K90" s="5">
        <f>+'Ark1'!W457</f>
        <v>0</v>
      </c>
      <c r="L90" s="18"/>
      <c r="M90" s="18">
        <f>+'Ark1'!Z457</f>
        <v>0</v>
      </c>
      <c r="N90" s="18"/>
      <c r="O90" s="18">
        <f>+'Ark1'!AA457</f>
        <v>0</v>
      </c>
      <c r="P90" s="5">
        <f>+'Ark1'!AB457</f>
        <v>0</v>
      </c>
      <c r="Q90" s="18">
        <f>+'Ark1'!AC457</f>
        <v>0</v>
      </c>
      <c r="R90" s="18" t="e">
        <f t="shared" si="30"/>
        <v>#DIV/0!</v>
      </c>
      <c r="S90" s="5">
        <f>+'Ark1'!V457</f>
        <v>0</v>
      </c>
      <c r="T90" s="5"/>
      <c r="U90" s="28"/>
      <c r="AH90"/>
      <c r="AI90"/>
      <c r="AJ90"/>
      <c r="AL90"/>
      <c r="AM90"/>
      <c r="AN90"/>
      <c r="AO90"/>
      <c r="AP90"/>
    </row>
    <row r="91" spans="1:42" ht="15.6">
      <c r="A91" s="28"/>
      <c r="B91" s="2">
        <f>+'Ark1'!C458</f>
        <v>2023</v>
      </c>
      <c r="C91" s="2">
        <f>+'Ark1'!E458</f>
        <v>28</v>
      </c>
      <c r="D91" s="2">
        <f>+'Ark1'!Q458</f>
        <v>0</v>
      </c>
      <c r="E91" s="18">
        <f>+'Ark1'!R458</f>
        <v>0</v>
      </c>
      <c r="F91" s="18"/>
      <c r="G91" s="18">
        <f>+'Ark1'!S458</f>
        <v>0</v>
      </c>
      <c r="H91" s="51">
        <f>+'Ark1'!T458</f>
        <v>0</v>
      </c>
      <c r="I91" s="51">
        <f>+'Ark1'!U458</f>
        <v>0</v>
      </c>
      <c r="J91" s="51"/>
      <c r="K91" s="5">
        <f>+'Ark1'!W458</f>
        <v>0</v>
      </c>
      <c r="L91" s="18"/>
      <c r="M91" s="18">
        <f>+'Ark1'!Z458</f>
        <v>0</v>
      </c>
      <c r="N91" s="18"/>
      <c r="O91" s="18">
        <f>+'Ark1'!AA458</f>
        <v>0</v>
      </c>
      <c r="P91" s="5">
        <f>+'Ark1'!AB458</f>
        <v>0</v>
      </c>
      <c r="Q91" s="18">
        <f>+'Ark1'!AC458</f>
        <v>0</v>
      </c>
      <c r="R91" s="18" t="e">
        <f t="shared" si="30"/>
        <v>#DIV/0!</v>
      </c>
      <c r="S91" s="5">
        <f>+'Ark1'!V458</f>
        <v>0</v>
      </c>
      <c r="T91" s="5"/>
      <c r="U91" s="28"/>
      <c r="AH91"/>
      <c r="AI91"/>
      <c r="AJ91"/>
      <c r="AL91"/>
      <c r="AM91"/>
      <c r="AN91"/>
      <c r="AO91"/>
      <c r="AP91"/>
    </row>
    <row r="92" spans="1:42" ht="15.6">
      <c r="A92" s="28"/>
      <c r="B92" s="2">
        <f>+'Ark1'!C459</f>
        <v>2023</v>
      </c>
      <c r="C92" s="2">
        <f>+'Ark1'!E459</f>
        <v>29</v>
      </c>
      <c r="D92" s="2">
        <f>+'Ark1'!Q459</f>
        <v>0</v>
      </c>
      <c r="E92" s="18">
        <f>+'Ark1'!R459</f>
        <v>0</v>
      </c>
      <c r="F92" s="18"/>
      <c r="G92" s="18">
        <f>+'Ark1'!S459</f>
        <v>0</v>
      </c>
      <c r="H92" s="51">
        <f>+'Ark1'!T459</f>
        <v>0</v>
      </c>
      <c r="I92" s="51">
        <f>+'Ark1'!U459</f>
        <v>0</v>
      </c>
      <c r="J92" s="51"/>
      <c r="K92" s="5">
        <f>+'Ark1'!W459</f>
        <v>0</v>
      </c>
      <c r="L92" s="18"/>
      <c r="M92" s="18">
        <f>+'Ark1'!Z459</f>
        <v>0</v>
      </c>
      <c r="N92" s="18"/>
      <c r="O92" s="18">
        <f>+'Ark1'!AA459</f>
        <v>0</v>
      </c>
      <c r="P92" s="5">
        <f>+'Ark1'!AB459</f>
        <v>0</v>
      </c>
      <c r="Q92" s="18">
        <f>+'Ark1'!AC459</f>
        <v>0</v>
      </c>
      <c r="R92" s="18" t="e">
        <f t="shared" si="30"/>
        <v>#DIV/0!</v>
      </c>
      <c r="S92" s="5">
        <f>+'Ark1'!V459</f>
        <v>0</v>
      </c>
      <c r="T92" s="5"/>
      <c r="U92" s="28"/>
      <c r="AH92"/>
      <c r="AI92"/>
      <c r="AJ92"/>
      <c r="AL92"/>
      <c r="AM92"/>
      <c r="AN92"/>
      <c r="AO92"/>
      <c r="AP92"/>
    </row>
    <row r="93" spans="1:42" ht="15.6">
      <c r="A93" s="28"/>
      <c r="B93" s="2">
        <f>+'Ark1'!C460</f>
        <v>2023</v>
      </c>
      <c r="C93" s="2">
        <f>+'Ark1'!E460</f>
        <v>30</v>
      </c>
      <c r="D93" s="2">
        <f>+'Ark1'!Q460</f>
        <v>0</v>
      </c>
      <c r="E93" s="18">
        <f>+'Ark1'!R460</f>
        <v>0</v>
      </c>
      <c r="F93" s="18"/>
      <c r="G93" s="18">
        <f>+'Ark1'!S460</f>
        <v>0</v>
      </c>
      <c r="H93" s="51">
        <f>+'Ark1'!T460</f>
        <v>0</v>
      </c>
      <c r="I93" s="51">
        <f>+'Ark1'!U460</f>
        <v>0</v>
      </c>
      <c r="J93" s="51"/>
      <c r="K93" s="5">
        <f>+'Ark1'!W460</f>
        <v>0</v>
      </c>
      <c r="L93" s="18"/>
      <c r="M93" s="18">
        <f>+'Ark1'!Z460</f>
        <v>0</v>
      </c>
      <c r="N93" s="18"/>
      <c r="O93" s="18">
        <f>+'Ark1'!AA460</f>
        <v>0</v>
      </c>
      <c r="P93" s="5">
        <f>+'Ark1'!AB460</f>
        <v>0</v>
      </c>
      <c r="Q93" s="18">
        <f>+'Ark1'!AC460</f>
        <v>0</v>
      </c>
      <c r="R93" s="18" t="e">
        <f t="shared" si="30"/>
        <v>#DIV/0!</v>
      </c>
      <c r="S93" s="5">
        <f>+'Ark1'!V460</f>
        <v>0</v>
      </c>
      <c r="T93" s="5"/>
      <c r="U93" s="28"/>
      <c r="AH93"/>
      <c r="AI93"/>
      <c r="AJ93"/>
      <c r="AL93"/>
      <c r="AM93"/>
      <c r="AN93"/>
      <c r="AO93"/>
      <c r="AP93"/>
    </row>
    <row r="94" spans="1:42" ht="15.6">
      <c r="A94" s="28"/>
      <c r="B94" s="2">
        <f>+'Ark1'!C461</f>
        <v>2023</v>
      </c>
      <c r="C94" s="2">
        <f>+'Ark1'!E461</f>
        <v>31</v>
      </c>
      <c r="D94" s="2">
        <f>+'Ark1'!Q461</f>
        <v>0</v>
      </c>
      <c r="E94" s="18">
        <f>+'Ark1'!R461</f>
        <v>0</v>
      </c>
      <c r="F94" s="18"/>
      <c r="G94" s="18">
        <f>+'Ark1'!S461</f>
        <v>0</v>
      </c>
      <c r="H94" s="51">
        <f>+'Ark1'!T461</f>
        <v>0</v>
      </c>
      <c r="I94" s="51">
        <f>+'Ark1'!U461</f>
        <v>0</v>
      </c>
      <c r="J94" s="51"/>
      <c r="K94" s="5">
        <f>+'Ark1'!W461</f>
        <v>0</v>
      </c>
      <c r="L94" s="18"/>
      <c r="M94" s="18">
        <f>+'Ark1'!Z461</f>
        <v>0</v>
      </c>
      <c r="N94" s="18"/>
      <c r="O94" s="18">
        <f>+'Ark1'!AA461</f>
        <v>0</v>
      </c>
      <c r="P94" s="5">
        <f>+'Ark1'!AB461</f>
        <v>0</v>
      </c>
      <c r="Q94" s="18">
        <f>+'Ark1'!AC461</f>
        <v>0</v>
      </c>
      <c r="R94" s="18" t="e">
        <f t="shared" si="30"/>
        <v>#DIV/0!</v>
      </c>
      <c r="S94" s="5">
        <f>+'Ark1'!V461</f>
        <v>0</v>
      </c>
      <c r="T94" s="5"/>
      <c r="U94" s="28"/>
      <c r="AH94"/>
      <c r="AI94"/>
      <c r="AJ94"/>
      <c r="AL94"/>
      <c r="AM94"/>
      <c r="AN94"/>
      <c r="AO94"/>
      <c r="AP94"/>
    </row>
    <row r="95" spans="1:42" ht="15.6">
      <c r="A95" s="28"/>
      <c r="B95" s="2">
        <f>+'Ark1'!C462</f>
        <v>2023</v>
      </c>
      <c r="C95" s="2">
        <f>+'Ark1'!E462</f>
        <v>32</v>
      </c>
      <c r="D95" s="2">
        <f>+'Ark1'!Q462</f>
        <v>0</v>
      </c>
      <c r="E95" s="18">
        <f>+'Ark1'!R462</f>
        <v>0</v>
      </c>
      <c r="F95" s="18"/>
      <c r="G95" s="18">
        <f>+'Ark1'!S462</f>
        <v>0</v>
      </c>
      <c r="H95" s="51">
        <f>+'Ark1'!T462</f>
        <v>0</v>
      </c>
      <c r="I95" s="51">
        <f>+'Ark1'!U462</f>
        <v>0</v>
      </c>
      <c r="J95" s="51"/>
      <c r="K95" s="5">
        <f>+'Ark1'!W462</f>
        <v>0</v>
      </c>
      <c r="L95" s="18"/>
      <c r="M95" s="18">
        <f>+'Ark1'!Z462</f>
        <v>0</v>
      </c>
      <c r="N95" s="18"/>
      <c r="O95" s="18">
        <f>+'Ark1'!AA462</f>
        <v>0</v>
      </c>
      <c r="P95" s="5">
        <f>+'Ark1'!AB462</f>
        <v>0</v>
      </c>
      <c r="Q95" s="18">
        <f>+'Ark1'!AC462</f>
        <v>0</v>
      </c>
      <c r="R95" s="18" t="e">
        <f t="shared" si="30"/>
        <v>#DIV/0!</v>
      </c>
      <c r="S95" s="5">
        <f>+'Ark1'!V462</f>
        <v>0</v>
      </c>
      <c r="T95" s="5"/>
      <c r="U95" s="28"/>
      <c r="AH95"/>
      <c r="AI95"/>
      <c r="AJ95"/>
      <c r="AL95"/>
      <c r="AM95"/>
      <c r="AN95"/>
      <c r="AO95"/>
      <c r="AP95"/>
    </row>
    <row r="96" spans="1:42" ht="15.6">
      <c r="A96" s="28"/>
      <c r="B96" s="2">
        <f>+'Ark1'!C463</f>
        <v>2023</v>
      </c>
      <c r="C96" s="2">
        <f>+'Ark1'!E463</f>
        <v>33</v>
      </c>
      <c r="D96" s="2">
        <f>+'Ark1'!Q463</f>
        <v>0</v>
      </c>
      <c r="E96" s="18">
        <f>+'Ark1'!R463</f>
        <v>0</v>
      </c>
      <c r="F96" s="18"/>
      <c r="G96" s="18">
        <f>+'Ark1'!S463</f>
        <v>0</v>
      </c>
      <c r="H96" s="51">
        <f>+'Ark1'!T463</f>
        <v>0</v>
      </c>
      <c r="I96" s="51">
        <f>+'Ark1'!U463</f>
        <v>0</v>
      </c>
      <c r="J96" s="51"/>
      <c r="K96" s="5">
        <f>+'Ark1'!W463</f>
        <v>0</v>
      </c>
      <c r="L96" s="18"/>
      <c r="M96" s="18">
        <f>+'Ark1'!Z463</f>
        <v>0</v>
      </c>
      <c r="N96" s="18"/>
      <c r="O96" s="18">
        <f>+'Ark1'!AA463</f>
        <v>0</v>
      </c>
      <c r="P96" s="5">
        <f>+'Ark1'!AB463</f>
        <v>0</v>
      </c>
      <c r="Q96" s="18">
        <f>+'Ark1'!AC463</f>
        <v>0</v>
      </c>
      <c r="R96" s="18" t="e">
        <f t="shared" si="30"/>
        <v>#DIV/0!</v>
      </c>
      <c r="S96" s="5">
        <f>+'Ark1'!V463</f>
        <v>0</v>
      </c>
      <c r="T96" s="5"/>
      <c r="U96" s="28"/>
      <c r="AH96"/>
      <c r="AI96"/>
      <c r="AJ96"/>
      <c r="AL96"/>
      <c r="AM96"/>
      <c r="AN96"/>
      <c r="AO96"/>
      <c r="AP96"/>
    </row>
    <row r="97" spans="1:42" ht="15.6">
      <c r="A97" s="28"/>
      <c r="B97" s="2">
        <f>+'Ark1'!C464</f>
        <v>2023</v>
      </c>
      <c r="C97" s="2">
        <f>+'Ark1'!E464</f>
        <v>34</v>
      </c>
      <c r="D97" s="2">
        <f>+'Ark1'!Q464</f>
        <v>0</v>
      </c>
      <c r="E97" s="18">
        <f>+'Ark1'!R464</f>
        <v>0</v>
      </c>
      <c r="F97" s="18"/>
      <c r="G97" s="18">
        <f>+'Ark1'!S464</f>
        <v>0</v>
      </c>
      <c r="H97" s="51">
        <f>+'Ark1'!T464</f>
        <v>0</v>
      </c>
      <c r="I97" s="51">
        <f>+'Ark1'!U464</f>
        <v>0</v>
      </c>
      <c r="J97" s="51"/>
      <c r="K97" s="5">
        <f>+'Ark1'!W464</f>
        <v>0</v>
      </c>
      <c r="L97" s="18"/>
      <c r="M97" s="18">
        <f>+'Ark1'!Z464</f>
        <v>0</v>
      </c>
      <c r="N97" s="18"/>
      <c r="O97" s="18">
        <f>+'Ark1'!AA464</f>
        <v>0</v>
      </c>
      <c r="P97" s="5">
        <f>+'Ark1'!AB464</f>
        <v>0</v>
      </c>
      <c r="Q97" s="18">
        <f>+'Ark1'!AC464</f>
        <v>0</v>
      </c>
      <c r="R97" s="18" t="e">
        <f t="shared" si="30"/>
        <v>#DIV/0!</v>
      </c>
      <c r="S97" s="5">
        <f>+'Ark1'!V464</f>
        <v>0</v>
      </c>
      <c r="T97" s="5"/>
      <c r="U97" s="28"/>
      <c r="AH97"/>
      <c r="AI97"/>
      <c r="AJ97"/>
      <c r="AL97"/>
      <c r="AM97"/>
      <c r="AN97"/>
      <c r="AO97"/>
      <c r="AP97"/>
    </row>
    <row r="98" spans="1:42" ht="15.6">
      <c r="A98" s="28"/>
      <c r="B98" s="2">
        <f>+'Ark1'!C465</f>
        <v>2023</v>
      </c>
      <c r="C98" s="2">
        <f>+'Ark1'!E465</f>
        <v>35</v>
      </c>
      <c r="D98" s="2">
        <f>+'Ark1'!Q465</f>
        <v>0</v>
      </c>
      <c r="E98" s="18">
        <f>+'Ark1'!R465</f>
        <v>0</v>
      </c>
      <c r="F98" s="18"/>
      <c r="G98" s="18">
        <f>+'Ark1'!S465</f>
        <v>0</v>
      </c>
      <c r="H98" s="51">
        <f>+'Ark1'!T465</f>
        <v>0</v>
      </c>
      <c r="I98" s="51">
        <f>+'Ark1'!U465</f>
        <v>0</v>
      </c>
      <c r="J98" s="51"/>
      <c r="K98" s="5">
        <f>+'Ark1'!W465</f>
        <v>0</v>
      </c>
      <c r="L98" s="18"/>
      <c r="M98" s="18">
        <f>+'Ark1'!Z465</f>
        <v>0</v>
      </c>
      <c r="N98" s="18"/>
      <c r="O98" s="18">
        <f>+'Ark1'!AA465</f>
        <v>0</v>
      </c>
      <c r="P98" s="5">
        <f>+'Ark1'!AB465</f>
        <v>0</v>
      </c>
      <c r="Q98" s="18">
        <f>+'Ark1'!AC465</f>
        <v>0</v>
      </c>
      <c r="R98" s="18" t="e">
        <f t="shared" si="30"/>
        <v>#DIV/0!</v>
      </c>
      <c r="S98" s="5">
        <f>+'Ark1'!V465</f>
        <v>0</v>
      </c>
      <c r="T98" s="5"/>
      <c r="U98" s="28"/>
      <c r="AH98"/>
      <c r="AI98"/>
      <c r="AJ98"/>
      <c r="AL98"/>
      <c r="AM98"/>
      <c r="AN98"/>
      <c r="AO98"/>
      <c r="AP98"/>
    </row>
    <row r="99" spans="1:42" ht="15.6">
      <c r="A99" s="28"/>
      <c r="B99" s="2">
        <f>+'Ark1'!C466</f>
        <v>2023</v>
      </c>
      <c r="C99" s="2">
        <f>+'Ark1'!E466</f>
        <v>36</v>
      </c>
      <c r="D99" s="2">
        <f>+'Ark1'!Q466</f>
        <v>0</v>
      </c>
      <c r="E99" s="18">
        <f>+'Ark1'!R466</f>
        <v>0</v>
      </c>
      <c r="F99" s="18"/>
      <c r="G99" s="18">
        <f>+'Ark1'!S466</f>
        <v>0</v>
      </c>
      <c r="H99" s="51">
        <f>+'Ark1'!T466</f>
        <v>0</v>
      </c>
      <c r="I99" s="51">
        <f>+'Ark1'!U466</f>
        <v>0</v>
      </c>
      <c r="J99" s="51"/>
      <c r="K99" s="5">
        <f>+'Ark1'!W466</f>
        <v>0</v>
      </c>
      <c r="L99" s="18"/>
      <c r="M99" s="18">
        <f>+'Ark1'!Z466</f>
        <v>0</v>
      </c>
      <c r="N99" s="18"/>
      <c r="O99" s="18">
        <f>+'Ark1'!AA466</f>
        <v>0</v>
      </c>
      <c r="P99" s="5">
        <f>+'Ark1'!AB466</f>
        <v>0</v>
      </c>
      <c r="Q99" s="18">
        <f>+'Ark1'!AC466</f>
        <v>0</v>
      </c>
      <c r="R99" s="18" t="e">
        <f t="shared" si="30"/>
        <v>#DIV/0!</v>
      </c>
      <c r="S99" s="5">
        <f>+'Ark1'!V466</f>
        <v>0</v>
      </c>
      <c r="T99" s="5"/>
      <c r="U99" s="28"/>
      <c r="AH99"/>
      <c r="AI99"/>
      <c r="AJ99"/>
      <c r="AL99"/>
      <c r="AM99"/>
      <c r="AN99"/>
      <c r="AO99"/>
      <c r="AP99"/>
    </row>
    <row r="100" spans="1:42" ht="15.6">
      <c r="A100" s="28"/>
      <c r="B100" s="2">
        <f>+'Ark1'!C467</f>
        <v>2023</v>
      </c>
      <c r="C100" s="2">
        <f>+'Ark1'!E467</f>
        <v>37</v>
      </c>
      <c r="D100" s="2">
        <f>+'Ark1'!Q467</f>
        <v>0</v>
      </c>
      <c r="E100" s="18">
        <f>+'Ark1'!R467</f>
        <v>0</v>
      </c>
      <c r="F100" s="18"/>
      <c r="G100" s="18">
        <f>+'Ark1'!S467</f>
        <v>0</v>
      </c>
      <c r="H100" s="51">
        <f>+'Ark1'!T467</f>
        <v>0</v>
      </c>
      <c r="I100" s="51">
        <f>+'Ark1'!U467</f>
        <v>0</v>
      </c>
      <c r="J100" s="51"/>
      <c r="K100" s="5">
        <f>+'Ark1'!W467</f>
        <v>0</v>
      </c>
      <c r="L100" s="18"/>
      <c r="M100" s="18">
        <f>+'Ark1'!Z467</f>
        <v>0</v>
      </c>
      <c r="N100" s="18"/>
      <c r="O100" s="18">
        <f>+'Ark1'!AA467</f>
        <v>0</v>
      </c>
      <c r="P100" s="5">
        <f>+'Ark1'!AB467</f>
        <v>0</v>
      </c>
      <c r="Q100" s="18">
        <f>+'Ark1'!AC467</f>
        <v>0</v>
      </c>
      <c r="R100" s="18" t="e">
        <f t="shared" si="30"/>
        <v>#DIV/0!</v>
      </c>
      <c r="S100" s="5">
        <f>+'Ark1'!V467</f>
        <v>0</v>
      </c>
      <c r="T100" s="5"/>
      <c r="U100" s="28"/>
      <c r="AH100"/>
      <c r="AI100"/>
      <c r="AJ100"/>
      <c r="AL100"/>
      <c r="AM100"/>
      <c r="AN100"/>
      <c r="AO100"/>
      <c r="AP100"/>
    </row>
    <row r="101" spans="1:42" ht="15.6">
      <c r="A101" s="28"/>
      <c r="B101" s="2">
        <f>+'Ark1'!C468</f>
        <v>2023</v>
      </c>
      <c r="C101" s="2">
        <f>+'Ark1'!E468</f>
        <v>38</v>
      </c>
      <c r="D101" s="2">
        <f>+'Ark1'!Q468</f>
        <v>0</v>
      </c>
      <c r="E101" s="18">
        <f>+'Ark1'!R468</f>
        <v>0</v>
      </c>
      <c r="F101" s="18"/>
      <c r="G101" s="18">
        <f>+'Ark1'!S468</f>
        <v>0</v>
      </c>
      <c r="H101" s="51">
        <f>+'Ark1'!T468</f>
        <v>0</v>
      </c>
      <c r="I101" s="51">
        <f>+'Ark1'!U468</f>
        <v>0</v>
      </c>
      <c r="J101" s="51"/>
      <c r="K101" s="5">
        <f>+'Ark1'!W468</f>
        <v>0</v>
      </c>
      <c r="L101" s="18"/>
      <c r="M101" s="18">
        <f>+'Ark1'!Z468</f>
        <v>0</v>
      </c>
      <c r="N101" s="18"/>
      <c r="O101" s="18">
        <f>+'Ark1'!AA468</f>
        <v>0</v>
      </c>
      <c r="P101" s="5">
        <f>+'Ark1'!AB468</f>
        <v>0</v>
      </c>
      <c r="Q101" s="18">
        <f>+'Ark1'!AC468</f>
        <v>0</v>
      </c>
      <c r="R101" s="18" t="e">
        <f t="shared" si="30"/>
        <v>#DIV/0!</v>
      </c>
      <c r="S101" s="5">
        <f>+'Ark1'!V468</f>
        <v>0</v>
      </c>
      <c r="T101" s="5"/>
      <c r="U101" s="28"/>
      <c r="AH101"/>
      <c r="AI101"/>
      <c r="AJ101"/>
      <c r="AL101"/>
      <c r="AM101"/>
      <c r="AN101"/>
      <c r="AO101"/>
      <c r="AP101"/>
    </row>
    <row r="102" spans="1:42" ht="15.6">
      <c r="A102" s="28"/>
      <c r="B102" s="2">
        <f>+'Ark1'!C469</f>
        <v>2023</v>
      </c>
      <c r="C102" s="2">
        <f>+'Ark1'!E469</f>
        <v>39</v>
      </c>
      <c r="D102" s="2">
        <f>+'Ark1'!Q469</f>
        <v>0</v>
      </c>
      <c r="E102" s="18">
        <f>+'Ark1'!R469</f>
        <v>0</v>
      </c>
      <c r="F102" s="18"/>
      <c r="G102" s="18">
        <f>+'Ark1'!S469</f>
        <v>0</v>
      </c>
      <c r="H102" s="51">
        <f>+'Ark1'!T469</f>
        <v>0</v>
      </c>
      <c r="I102" s="51">
        <f>+'Ark1'!U469</f>
        <v>0</v>
      </c>
      <c r="J102" s="51"/>
      <c r="K102" s="5">
        <f>+'Ark1'!W469</f>
        <v>0</v>
      </c>
      <c r="L102" s="18"/>
      <c r="M102" s="18">
        <f>+'Ark1'!Z469</f>
        <v>0</v>
      </c>
      <c r="N102" s="18"/>
      <c r="O102" s="18">
        <f>+'Ark1'!AA469</f>
        <v>0</v>
      </c>
      <c r="P102" s="5">
        <f>+'Ark1'!AB469</f>
        <v>0</v>
      </c>
      <c r="Q102" s="18">
        <f>+'Ark1'!AC469</f>
        <v>0</v>
      </c>
      <c r="R102" s="18" t="e">
        <f t="shared" si="30"/>
        <v>#DIV/0!</v>
      </c>
      <c r="S102" s="5">
        <f>+'Ark1'!V469</f>
        <v>0</v>
      </c>
      <c r="T102" s="5"/>
      <c r="U102" s="28"/>
      <c r="AH102"/>
      <c r="AI102"/>
      <c r="AJ102"/>
      <c r="AL102"/>
      <c r="AM102"/>
      <c r="AN102"/>
      <c r="AO102"/>
      <c r="AP102"/>
    </row>
    <row r="103" spans="1:42" ht="15.6">
      <c r="A103" s="28"/>
      <c r="B103" s="2">
        <f>+'Ark1'!C470</f>
        <v>2023</v>
      </c>
      <c r="C103" s="2">
        <f>+'Ark1'!E470</f>
        <v>40</v>
      </c>
      <c r="D103" s="2">
        <f>+'Ark1'!Q470</f>
        <v>0</v>
      </c>
      <c r="E103" s="18">
        <f>+'Ark1'!R470</f>
        <v>0</v>
      </c>
      <c r="F103" s="18"/>
      <c r="G103" s="18">
        <f>+'Ark1'!S470</f>
        <v>0</v>
      </c>
      <c r="H103" s="51">
        <f>+'Ark1'!T470</f>
        <v>0</v>
      </c>
      <c r="I103" s="51">
        <f>+'Ark1'!U470</f>
        <v>0</v>
      </c>
      <c r="J103" s="51"/>
      <c r="K103" s="5">
        <f>+'Ark1'!W470</f>
        <v>0</v>
      </c>
      <c r="L103" s="18"/>
      <c r="M103" s="18">
        <f>+'Ark1'!Z470</f>
        <v>0</v>
      </c>
      <c r="N103" s="18"/>
      <c r="O103" s="18">
        <f>+'Ark1'!AA470</f>
        <v>0</v>
      </c>
      <c r="P103" s="5">
        <f>+'Ark1'!AB470</f>
        <v>0</v>
      </c>
      <c r="Q103" s="18">
        <f>+'Ark1'!AC470</f>
        <v>0</v>
      </c>
      <c r="R103" s="18" t="e">
        <f t="shared" si="30"/>
        <v>#DIV/0!</v>
      </c>
      <c r="S103" s="5">
        <f>+'Ark1'!V470</f>
        <v>0</v>
      </c>
      <c r="T103" s="5"/>
      <c r="U103" s="28"/>
      <c r="AH103"/>
      <c r="AI103"/>
      <c r="AJ103"/>
      <c r="AL103"/>
      <c r="AM103"/>
      <c r="AN103"/>
      <c r="AO103"/>
      <c r="AP103"/>
    </row>
    <row r="104" spans="1:42" ht="15.6">
      <c r="A104" s="28"/>
      <c r="B104" s="2">
        <f>+'Ark1'!C471</f>
        <v>2023</v>
      </c>
      <c r="C104" s="2">
        <f>+'Ark1'!E471</f>
        <v>41</v>
      </c>
      <c r="D104" s="2">
        <f>+'Ark1'!Q471</f>
        <v>0</v>
      </c>
      <c r="E104" s="18">
        <f>+'Ark1'!R471</f>
        <v>0</v>
      </c>
      <c r="F104" s="18"/>
      <c r="G104" s="18">
        <f>+'Ark1'!S471</f>
        <v>0</v>
      </c>
      <c r="H104" s="51">
        <f>+'Ark1'!T471</f>
        <v>0</v>
      </c>
      <c r="I104" s="51">
        <f>+'Ark1'!U471</f>
        <v>0</v>
      </c>
      <c r="J104" s="51"/>
      <c r="K104" s="5">
        <f>+'Ark1'!W471</f>
        <v>0</v>
      </c>
      <c r="L104" s="18"/>
      <c r="M104" s="18">
        <f>+'Ark1'!Z471</f>
        <v>0</v>
      </c>
      <c r="N104" s="18"/>
      <c r="O104" s="18">
        <f>+'Ark1'!AA471</f>
        <v>0</v>
      </c>
      <c r="P104" s="5">
        <f>+'Ark1'!AB471</f>
        <v>0</v>
      </c>
      <c r="Q104" s="18">
        <f>+'Ark1'!AC471</f>
        <v>0</v>
      </c>
      <c r="R104" s="18" t="e">
        <f t="shared" si="30"/>
        <v>#DIV/0!</v>
      </c>
      <c r="S104" s="5">
        <f>+'Ark1'!V471</f>
        <v>0</v>
      </c>
      <c r="T104" s="5"/>
      <c r="U104" s="28"/>
      <c r="AH104"/>
      <c r="AI104"/>
      <c r="AJ104"/>
      <c r="AL104"/>
      <c r="AM104"/>
      <c r="AN104"/>
      <c r="AO104"/>
      <c r="AP104"/>
    </row>
    <row r="105" spans="1:42" ht="15.6">
      <c r="A105" s="28"/>
      <c r="B105" s="2">
        <f>+'Ark1'!C472</f>
        <v>2023</v>
      </c>
      <c r="C105" s="2">
        <f>+'Ark1'!E472</f>
        <v>42</v>
      </c>
      <c r="D105" s="2">
        <f>+'Ark1'!Q472</f>
        <v>0</v>
      </c>
      <c r="E105" s="18">
        <f>+'Ark1'!R472</f>
        <v>0</v>
      </c>
      <c r="F105" s="18"/>
      <c r="G105" s="18">
        <f>+'Ark1'!S472</f>
        <v>0</v>
      </c>
      <c r="H105" s="51">
        <f>+'Ark1'!T472</f>
        <v>0</v>
      </c>
      <c r="I105" s="51">
        <f>+'Ark1'!U472</f>
        <v>0</v>
      </c>
      <c r="J105" s="51"/>
      <c r="K105" s="5">
        <f>+'Ark1'!W472</f>
        <v>0</v>
      </c>
      <c r="L105" s="18"/>
      <c r="M105" s="18">
        <f>+'Ark1'!Z472</f>
        <v>0</v>
      </c>
      <c r="N105" s="18"/>
      <c r="O105" s="18">
        <f>+'Ark1'!AA472</f>
        <v>0</v>
      </c>
      <c r="P105" s="5">
        <f>+'Ark1'!AB472</f>
        <v>0</v>
      </c>
      <c r="Q105" s="18">
        <f>+'Ark1'!AC472</f>
        <v>0</v>
      </c>
      <c r="R105" s="18" t="e">
        <f t="shared" si="30"/>
        <v>#DIV/0!</v>
      </c>
      <c r="S105" s="5">
        <f>+'Ark1'!V472</f>
        <v>0</v>
      </c>
      <c r="T105" s="5"/>
      <c r="U105" s="28"/>
      <c r="AH105"/>
      <c r="AI105"/>
      <c r="AJ105"/>
      <c r="AL105"/>
      <c r="AM105"/>
      <c r="AN105"/>
      <c r="AO105"/>
      <c r="AP105"/>
    </row>
    <row r="106" spans="1:42" ht="15.6">
      <c r="A106" s="28"/>
      <c r="B106" s="2">
        <f>+'Ark1'!C473</f>
        <v>2023</v>
      </c>
      <c r="C106" s="2">
        <f>+'Ark1'!E473</f>
        <v>43</v>
      </c>
      <c r="D106" s="2">
        <f>+'Ark1'!Q473</f>
        <v>0</v>
      </c>
      <c r="E106" s="18">
        <f>+'Ark1'!R473</f>
        <v>0</v>
      </c>
      <c r="F106" s="18"/>
      <c r="G106" s="18">
        <f>+'Ark1'!S473</f>
        <v>0</v>
      </c>
      <c r="H106" s="51">
        <f>+'Ark1'!T473</f>
        <v>0</v>
      </c>
      <c r="I106" s="51">
        <f>+'Ark1'!U473</f>
        <v>0</v>
      </c>
      <c r="J106" s="51"/>
      <c r="K106" s="5">
        <f>+'Ark1'!W473</f>
        <v>0</v>
      </c>
      <c r="L106" s="18"/>
      <c r="M106" s="18">
        <f>+'Ark1'!Z473</f>
        <v>0</v>
      </c>
      <c r="N106" s="18"/>
      <c r="O106" s="18">
        <f>+'Ark1'!AA473</f>
        <v>0</v>
      </c>
      <c r="P106" s="5">
        <f>+'Ark1'!AB473</f>
        <v>0</v>
      </c>
      <c r="Q106" s="18">
        <f>+'Ark1'!AC473</f>
        <v>0</v>
      </c>
      <c r="R106" s="18" t="e">
        <f t="shared" si="30"/>
        <v>#DIV/0!</v>
      </c>
      <c r="S106" s="5">
        <f>+'Ark1'!V473</f>
        <v>0</v>
      </c>
      <c r="T106" s="5"/>
      <c r="U106" s="28"/>
      <c r="AH106"/>
      <c r="AI106"/>
      <c r="AJ106"/>
      <c r="AL106"/>
      <c r="AM106"/>
      <c r="AN106"/>
      <c r="AO106"/>
      <c r="AP106"/>
    </row>
    <row r="107" spans="1:42" ht="15.6">
      <c r="A107" s="28"/>
      <c r="B107" s="2">
        <f>+'Ark1'!C474</f>
        <v>2023</v>
      </c>
      <c r="C107" s="2">
        <f>+'Ark1'!E474</f>
        <v>44</v>
      </c>
      <c r="D107" s="2">
        <f>+'Ark1'!Q474</f>
        <v>0</v>
      </c>
      <c r="E107" s="18">
        <f>+'Ark1'!R474</f>
        <v>0</v>
      </c>
      <c r="F107" s="18"/>
      <c r="G107" s="18">
        <f>+'Ark1'!S474</f>
        <v>0</v>
      </c>
      <c r="H107" s="51">
        <f>+'Ark1'!T474</f>
        <v>0</v>
      </c>
      <c r="I107" s="51">
        <f>+'Ark1'!U474</f>
        <v>0</v>
      </c>
      <c r="J107" s="51"/>
      <c r="K107" s="5">
        <f>+'Ark1'!W474</f>
        <v>0</v>
      </c>
      <c r="L107" s="18"/>
      <c r="M107" s="18">
        <f>+'Ark1'!Z474</f>
        <v>0</v>
      </c>
      <c r="N107" s="18"/>
      <c r="O107" s="18">
        <f>+'Ark1'!AA474</f>
        <v>0</v>
      </c>
      <c r="P107" s="5">
        <f>+'Ark1'!AB474</f>
        <v>0</v>
      </c>
      <c r="Q107" s="18">
        <f>+'Ark1'!AC474</f>
        <v>0</v>
      </c>
      <c r="R107" s="18" t="e">
        <f t="shared" si="30"/>
        <v>#DIV/0!</v>
      </c>
      <c r="S107" s="5">
        <f>+'Ark1'!V474</f>
        <v>0</v>
      </c>
      <c r="T107" s="5"/>
      <c r="U107" s="28"/>
      <c r="AH107"/>
      <c r="AI107"/>
      <c r="AJ107"/>
      <c r="AL107"/>
      <c r="AM107"/>
      <c r="AN107"/>
      <c r="AO107"/>
      <c r="AP107"/>
    </row>
    <row r="108" spans="1:42" ht="15.6">
      <c r="A108" s="28"/>
      <c r="B108" s="2">
        <f>+'Ark1'!C475</f>
        <v>2023</v>
      </c>
      <c r="C108" s="2">
        <f>+'Ark1'!E475</f>
        <v>45</v>
      </c>
      <c r="D108" s="2">
        <f>+'Ark1'!Q475</f>
        <v>0</v>
      </c>
      <c r="E108" s="18">
        <f>+'Ark1'!R475</f>
        <v>0</v>
      </c>
      <c r="F108" s="18"/>
      <c r="G108" s="18">
        <f>+'Ark1'!S475</f>
        <v>0</v>
      </c>
      <c r="H108" s="51">
        <f>+'Ark1'!T475</f>
        <v>0</v>
      </c>
      <c r="I108" s="51">
        <f>+'Ark1'!U475</f>
        <v>0</v>
      </c>
      <c r="J108" s="51"/>
      <c r="K108" s="5">
        <f>+'Ark1'!W475</f>
        <v>0</v>
      </c>
      <c r="L108" s="18"/>
      <c r="M108" s="18">
        <f>+'Ark1'!Z475</f>
        <v>0</v>
      </c>
      <c r="N108" s="18"/>
      <c r="O108" s="18">
        <f>+'Ark1'!AA475</f>
        <v>0</v>
      </c>
      <c r="P108" s="5">
        <f>+'Ark1'!AB475</f>
        <v>0</v>
      </c>
      <c r="Q108" s="18">
        <f>+'Ark1'!AC475</f>
        <v>0</v>
      </c>
      <c r="R108" s="18" t="e">
        <f t="shared" si="30"/>
        <v>#DIV/0!</v>
      </c>
      <c r="S108" s="5">
        <f>+'Ark1'!V475</f>
        <v>0</v>
      </c>
      <c r="T108" s="5"/>
      <c r="U108" s="28"/>
      <c r="AH108"/>
      <c r="AI108"/>
      <c r="AJ108"/>
      <c r="AL108"/>
      <c r="AM108"/>
      <c r="AN108"/>
      <c r="AO108"/>
      <c r="AP108"/>
    </row>
    <row r="109" spans="1:42" ht="15.6">
      <c r="A109" s="28"/>
      <c r="B109" s="2">
        <f>+'Ark1'!C476</f>
        <v>2023</v>
      </c>
      <c r="C109" s="2">
        <f>+'Ark1'!E476</f>
        <v>46</v>
      </c>
      <c r="D109" s="2">
        <f>+'Ark1'!Q476</f>
        <v>0</v>
      </c>
      <c r="E109" s="18">
        <f>+'Ark1'!R476</f>
        <v>0</v>
      </c>
      <c r="F109" s="18"/>
      <c r="G109" s="18">
        <f>+'Ark1'!S476</f>
        <v>0</v>
      </c>
      <c r="H109" s="51">
        <f>+'Ark1'!T476</f>
        <v>0</v>
      </c>
      <c r="I109" s="51">
        <f>+'Ark1'!U476</f>
        <v>0</v>
      </c>
      <c r="J109" s="51"/>
      <c r="K109" s="5">
        <f>+'Ark1'!W476</f>
        <v>0</v>
      </c>
      <c r="L109" s="18"/>
      <c r="M109" s="18">
        <f>+'Ark1'!Z476</f>
        <v>0</v>
      </c>
      <c r="N109" s="18"/>
      <c r="O109" s="18">
        <f>+'Ark1'!AA476</f>
        <v>0</v>
      </c>
      <c r="P109" s="5">
        <f>+'Ark1'!AB476</f>
        <v>0</v>
      </c>
      <c r="Q109" s="18">
        <f>+'Ark1'!AC476</f>
        <v>0</v>
      </c>
      <c r="R109" s="18" t="e">
        <f t="shared" si="30"/>
        <v>#DIV/0!</v>
      </c>
      <c r="S109" s="5">
        <f>+'Ark1'!V476</f>
        <v>0</v>
      </c>
      <c r="T109" s="5"/>
      <c r="U109" s="28"/>
      <c r="AH109"/>
      <c r="AI109"/>
      <c r="AJ109"/>
      <c r="AL109"/>
      <c r="AM109"/>
      <c r="AN109"/>
      <c r="AO109"/>
      <c r="AP109"/>
    </row>
    <row r="110" spans="1:42" ht="15.6">
      <c r="A110" s="28"/>
      <c r="B110" s="2">
        <f>+'Ark1'!C477</f>
        <v>2023</v>
      </c>
      <c r="C110" s="2">
        <f>+'Ark1'!E477</f>
        <v>47</v>
      </c>
      <c r="D110" s="2">
        <f>+'Ark1'!Q477</f>
        <v>0</v>
      </c>
      <c r="E110" s="18">
        <f>+'Ark1'!R477</f>
        <v>0</v>
      </c>
      <c r="F110" s="18"/>
      <c r="G110" s="18">
        <f>+'Ark1'!S477</f>
        <v>0</v>
      </c>
      <c r="H110" s="51">
        <f>+'Ark1'!T477</f>
        <v>0</v>
      </c>
      <c r="I110" s="51">
        <f>+'Ark1'!U477</f>
        <v>0</v>
      </c>
      <c r="J110" s="51"/>
      <c r="K110" s="5">
        <f>+'Ark1'!W477</f>
        <v>0</v>
      </c>
      <c r="L110" s="18"/>
      <c r="M110" s="18">
        <f>+'Ark1'!Z477</f>
        <v>0</v>
      </c>
      <c r="N110" s="18"/>
      <c r="O110" s="18">
        <f>+'Ark1'!AA477</f>
        <v>0</v>
      </c>
      <c r="P110" s="5">
        <f>+'Ark1'!AB477</f>
        <v>0</v>
      </c>
      <c r="Q110" s="18">
        <f>+'Ark1'!AC477</f>
        <v>0</v>
      </c>
      <c r="R110" s="18" t="e">
        <f t="shared" si="30"/>
        <v>#DIV/0!</v>
      </c>
      <c r="S110" s="5">
        <f>+'Ark1'!V477</f>
        <v>0</v>
      </c>
      <c r="T110" s="5"/>
      <c r="U110" s="28"/>
      <c r="AH110"/>
      <c r="AI110"/>
      <c r="AJ110"/>
      <c r="AL110"/>
      <c r="AM110"/>
      <c r="AN110"/>
      <c r="AO110"/>
      <c r="AP110"/>
    </row>
    <row r="111" spans="1:42" ht="15.6">
      <c r="A111" s="28"/>
      <c r="B111" s="2">
        <f>+'Ark1'!C478</f>
        <v>2023</v>
      </c>
      <c r="C111" s="2">
        <f>+'Ark1'!E478</f>
        <v>48</v>
      </c>
      <c r="D111" s="2">
        <f>+'Ark1'!Q478</f>
        <v>0</v>
      </c>
      <c r="E111" s="18">
        <f>+'Ark1'!R478</f>
        <v>0</v>
      </c>
      <c r="F111" s="18"/>
      <c r="G111" s="18">
        <f>+'Ark1'!S478</f>
        <v>0</v>
      </c>
      <c r="H111" s="51">
        <f>+'Ark1'!T478</f>
        <v>0</v>
      </c>
      <c r="I111" s="51">
        <f>+'Ark1'!U478</f>
        <v>0</v>
      </c>
      <c r="J111" s="51"/>
      <c r="K111" s="5">
        <f>+'Ark1'!W478</f>
        <v>0</v>
      </c>
      <c r="L111" s="18"/>
      <c r="M111" s="18">
        <f>+'Ark1'!Z478</f>
        <v>0</v>
      </c>
      <c r="N111" s="18"/>
      <c r="O111" s="18">
        <f>+'Ark1'!AA478</f>
        <v>0</v>
      </c>
      <c r="P111" s="5">
        <f>+'Ark1'!AB478</f>
        <v>0</v>
      </c>
      <c r="Q111" s="18">
        <f>+'Ark1'!AC478</f>
        <v>0</v>
      </c>
      <c r="R111" s="18" t="e">
        <f t="shared" si="30"/>
        <v>#DIV/0!</v>
      </c>
      <c r="S111" s="5">
        <f>+'Ark1'!V478</f>
        <v>0</v>
      </c>
      <c r="T111" s="5"/>
      <c r="U111" s="28"/>
      <c r="AH111"/>
      <c r="AI111"/>
      <c r="AJ111"/>
      <c r="AL111"/>
      <c r="AM111"/>
      <c r="AN111"/>
      <c r="AO111"/>
      <c r="AP111"/>
    </row>
    <row r="112" spans="1:42" ht="15.6">
      <c r="A112" s="28"/>
      <c r="B112" s="2">
        <f>+'Ark1'!C479</f>
        <v>2023</v>
      </c>
      <c r="C112" s="2">
        <f>+'Ark1'!E479</f>
        <v>49</v>
      </c>
      <c r="D112" s="2">
        <f>+'Ark1'!Q479</f>
        <v>0</v>
      </c>
      <c r="E112" s="18">
        <f>+'Ark1'!R479</f>
        <v>0</v>
      </c>
      <c r="F112" s="18"/>
      <c r="G112" s="18">
        <f>+'Ark1'!S479</f>
        <v>0</v>
      </c>
      <c r="H112" s="51">
        <f>+'Ark1'!T479</f>
        <v>0</v>
      </c>
      <c r="I112" s="51">
        <f>+'Ark1'!U479</f>
        <v>0</v>
      </c>
      <c r="J112" s="51"/>
      <c r="K112" s="5">
        <f>+'Ark1'!W479</f>
        <v>0</v>
      </c>
      <c r="L112" s="18"/>
      <c r="M112" s="18">
        <f>+'Ark1'!Z479</f>
        <v>0</v>
      </c>
      <c r="N112" s="18"/>
      <c r="O112" s="18">
        <f>+'Ark1'!AA479</f>
        <v>0</v>
      </c>
      <c r="P112" s="5">
        <f>+'Ark1'!AB479</f>
        <v>0</v>
      </c>
      <c r="Q112" s="18">
        <f>+'Ark1'!AC479</f>
        <v>0</v>
      </c>
      <c r="R112" s="18" t="e">
        <f t="shared" si="30"/>
        <v>#DIV/0!</v>
      </c>
      <c r="S112" s="5">
        <f>+'Ark1'!V479</f>
        <v>0</v>
      </c>
      <c r="T112" s="5"/>
      <c r="U112" s="28"/>
      <c r="AH112"/>
      <c r="AI112"/>
      <c r="AJ112"/>
      <c r="AL112"/>
      <c r="AM112"/>
      <c r="AN112"/>
      <c r="AO112"/>
      <c r="AP112"/>
    </row>
    <row r="113" spans="1:42" ht="15.6">
      <c r="A113" s="28"/>
      <c r="B113" s="2">
        <f>+'Ark1'!C480</f>
        <v>2023</v>
      </c>
      <c r="C113" s="2">
        <f>+'Ark1'!E480</f>
        <v>50</v>
      </c>
      <c r="D113" s="2">
        <f>+'Ark1'!Q480</f>
        <v>0</v>
      </c>
      <c r="E113" s="18">
        <f>+'Ark1'!R480</f>
        <v>0</v>
      </c>
      <c r="F113" s="18"/>
      <c r="G113" s="18">
        <f>+'Ark1'!S480</f>
        <v>0</v>
      </c>
      <c r="H113" s="51">
        <f>+'Ark1'!T480</f>
        <v>0</v>
      </c>
      <c r="I113" s="51">
        <f>+'Ark1'!U480</f>
        <v>0</v>
      </c>
      <c r="J113" s="51"/>
      <c r="K113" s="5">
        <f>+'Ark1'!W480</f>
        <v>0</v>
      </c>
      <c r="L113" s="18"/>
      <c r="M113" s="18">
        <f>+'Ark1'!Z480</f>
        <v>0</v>
      </c>
      <c r="N113" s="18"/>
      <c r="O113" s="18">
        <f>+'Ark1'!AA480</f>
        <v>0</v>
      </c>
      <c r="P113" s="5">
        <f>+'Ark1'!AB480</f>
        <v>0</v>
      </c>
      <c r="Q113" s="18">
        <f>+'Ark1'!AC480</f>
        <v>0</v>
      </c>
      <c r="R113" s="18" t="e">
        <f t="shared" si="30"/>
        <v>#DIV/0!</v>
      </c>
      <c r="S113" s="5">
        <f>+'Ark1'!V480</f>
        <v>0</v>
      </c>
      <c r="T113" s="5"/>
      <c r="U113" s="28"/>
      <c r="AH113"/>
      <c r="AI113"/>
      <c r="AJ113"/>
      <c r="AL113"/>
      <c r="AM113"/>
      <c r="AN113"/>
      <c r="AO113"/>
      <c r="AP113"/>
    </row>
    <row r="114" spans="1:42" ht="15.6">
      <c r="A114" s="28"/>
      <c r="B114" s="2">
        <f>+'Ark1'!C481</f>
        <v>2023</v>
      </c>
      <c r="C114" s="2">
        <f>+'Ark1'!E481</f>
        <v>51</v>
      </c>
      <c r="D114" s="2">
        <f>+'Ark1'!Q481</f>
        <v>0</v>
      </c>
      <c r="E114" s="18">
        <f>+'Ark1'!R481</f>
        <v>0</v>
      </c>
      <c r="F114" s="18"/>
      <c r="G114" s="18">
        <f>+'Ark1'!S481</f>
        <v>0</v>
      </c>
      <c r="H114" s="51">
        <f>+'Ark1'!T481</f>
        <v>0</v>
      </c>
      <c r="I114" s="51">
        <f>+'Ark1'!U481</f>
        <v>0</v>
      </c>
      <c r="J114" s="51"/>
      <c r="K114" s="5">
        <f>+'Ark1'!W481</f>
        <v>0</v>
      </c>
      <c r="L114" s="18"/>
      <c r="M114" s="18">
        <f>+'Ark1'!Z481</f>
        <v>0</v>
      </c>
      <c r="N114" s="18"/>
      <c r="O114" s="18">
        <f>+'Ark1'!AA481</f>
        <v>0</v>
      </c>
      <c r="P114" s="5">
        <f>+'Ark1'!AB481</f>
        <v>0</v>
      </c>
      <c r="Q114" s="18">
        <f>+'Ark1'!AC481</f>
        <v>0</v>
      </c>
      <c r="R114" s="18" t="e">
        <f t="shared" si="30"/>
        <v>#DIV/0!</v>
      </c>
      <c r="S114" s="5">
        <f>+'Ark1'!V481</f>
        <v>0</v>
      </c>
      <c r="T114" s="5"/>
      <c r="U114" s="28"/>
      <c r="AH114"/>
      <c r="AI114"/>
      <c r="AJ114"/>
      <c r="AL114"/>
      <c r="AM114"/>
      <c r="AN114"/>
      <c r="AO114"/>
      <c r="AP114"/>
    </row>
    <row r="115" spans="1:42" ht="15.6">
      <c r="A115" s="28"/>
      <c r="B115" s="2">
        <f>+'Ark1'!C482</f>
        <v>2023</v>
      </c>
      <c r="C115" s="2">
        <f>+'Ark1'!E482</f>
        <v>52</v>
      </c>
      <c r="D115" s="2">
        <f>+'Ark1'!Q482</f>
        <v>0</v>
      </c>
      <c r="E115" s="18">
        <f>+'Ark1'!R482</f>
        <v>0</v>
      </c>
      <c r="F115" s="18"/>
      <c r="G115" s="18">
        <f>+'Ark1'!S482</f>
        <v>0</v>
      </c>
      <c r="H115" s="51">
        <f>+'Ark1'!T482</f>
        <v>0</v>
      </c>
      <c r="I115" s="51">
        <f>+'Ark1'!U482</f>
        <v>0</v>
      </c>
      <c r="J115" s="51"/>
      <c r="K115" s="5">
        <f>+'Ark1'!W482</f>
        <v>0</v>
      </c>
      <c r="L115" s="18"/>
      <c r="M115" s="18">
        <f>+'Ark1'!Z482</f>
        <v>0</v>
      </c>
      <c r="N115" s="18"/>
      <c r="O115" s="18">
        <f>+'Ark1'!AA482</f>
        <v>0</v>
      </c>
      <c r="P115" s="5">
        <f>+'Ark1'!AB482</f>
        <v>0</v>
      </c>
      <c r="Q115" s="18">
        <f>+'Ark1'!AC482</f>
        <v>0</v>
      </c>
      <c r="R115" s="18" t="e">
        <f t="shared" si="30"/>
        <v>#DIV/0!</v>
      </c>
      <c r="S115" s="5">
        <f>+'Ark1'!V482</f>
        <v>0</v>
      </c>
      <c r="T115" s="5"/>
      <c r="U115" s="28"/>
      <c r="AH115"/>
      <c r="AI115"/>
      <c r="AJ115"/>
      <c r="AL115"/>
      <c r="AM115"/>
      <c r="AN115"/>
      <c r="AO115"/>
      <c r="AP115"/>
    </row>
    <row r="116" spans="1:42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AH116"/>
      <c r="AI116"/>
      <c r="AJ116"/>
      <c r="AL116"/>
      <c r="AM116"/>
      <c r="AN116"/>
      <c r="AO116"/>
      <c r="AP116"/>
    </row>
    <row r="117" spans="1:42">
      <c r="A117" s="28"/>
      <c r="B117">
        <f>+'Ark1'!C483</f>
        <v>2022</v>
      </c>
      <c r="C117">
        <f>+'Ark1'!E483</f>
        <v>1</v>
      </c>
      <c r="D117">
        <f>+'Ark1'!Q483</f>
        <v>134</v>
      </c>
      <c r="E117" s="9">
        <f>+'Ark1'!R483</f>
        <v>976</v>
      </c>
      <c r="F117" s="9"/>
      <c r="G117" s="9">
        <f>+'Ark1'!S483</f>
        <v>973</v>
      </c>
      <c r="H117" s="96">
        <f>+'Ark1'!T483</f>
        <v>6.6079891672308735</v>
      </c>
      <c r="I117" s="96">
        <f>+'Ark1'!U483</f>
        <v>6.5322002761575213</v>
      </c>
      <c r="K117" s="1">
        <f>+'Ark1'!W483</f>
        <v>59.476875642343281</v>
      </c>
      <c r="L117" s="9"/>
      <c r="M117" s="9">
        <f>+'Ark1'!Z483</f>
        <v>152.59361767728677</v>
      </c>
      <c r="O117" s="9">
        <f>+'Ark1'!AA483</f>
        <v>29.71091563687084</v>
      </c>
      <c r="P117" s="1">
        <f>+'Ark1'!AB483</f>
        <v>4.2630284799803224</v>
      </c>
      <c r="Q117" s="9">
        <f>+'Ark1'!AC483</f>
        <v>-37.773100806429618</v>
      </c>
      <c r="R117" s="9">
        <f>+E117/D117</f>
        <v>7.2835820895522385</v>
      </c>
      <c r="S117" s="1">
        <f>+'Ark1'!V483</f>
        <v>5.4415983606557372</v>
      </c>
      <c r="T117" s="1"/>
      <c r="U117" s="28"/>
      <c r="AH117"/>
      <c r="AI117"/>
      <c r="AJ117"/>
      <c r="AL117"/>
      <c r="AM117"/>
      <c r="AN117"/>
      <c r="AO117"/>
      <c r="AP117"/>
    </row>
    <row r="118" spans="1:42">
      <c r="A118" s="28"/>
      <c r="B118">
        <f>+'Ark1'!C484</f>
        <v>2022</v>
      </c>
      <c r="C118">
        <f>+'Ark1'!E484</f>
        <v>2</v>
      </c>
      <c r="D118">
        <f>+'Ark1'!Q484</f>
        <v>138</v>
      </c>
      <c r="E118" s="9">
        <f>+'Ark1'!R484</f>
        <v>752</v>
      </c>
      <c r="F118" s="9"/>
      <c r="G118" s="9">
        <f>+'Ark1'!S484</f>
        <v>751</v>
      </c>
      <c r="H118" s="96">
        <f>+'Ark1'!T484</f>
        <v>5.0914014895057536</v>
      </c>
      <c r="I118" s="96">
        <f>+'Ark1'!U484</f>
        <v>5.0092845456277955</v>
      </c>
      <c r="K118" s="1">
        <f>+'Ark1'!W484</f>
        <v>59.21704394141144</v>
      </c>
      <c r="L118" s="9"/>
      <c r="M118" s="9">
        <f>+'Ark1'!Z484</f>
        <v>151.60917443408778</v>
      </c>
      <c r="O118" s="9">
        <f>+'Ark1'!AA484</f>
        <v>28.320707609066879</v>
      </c>
      <c r="P118" s="1">
        <f>+'Ark1'!AB484</f>
        <v>4.4196664106947487</v>
      </c>
      <c r="Q118" s="9">
        <f>+'Ark1'!AC484</f>
        <v>-36.891725885262566</v>
      </c>
      <c r="R118" s="9">
        <f t="shared" ref="R118:R181" si="31">+E118/D118</f>
        <v>5.4492753623188408</v>
      </c>
      <c r="S118" s="1">
        <f>+'Ark1'!V484</f>
        <v>5.5970744680851059</v>
      </c>
      <c r="T118" s="1"/>
      <c r="U118" s="28"/>
      <c r="AH118"/>
      <c r="AI118"/>
      <c r="AJ118"/>
      <c r="AL118"/>
      <c r="AM118"/>
      <c r="AN118"/>
      <c r="AO118"/>
      <c r="AP118"/>
    </row>
    <row r="119" spans="1:42">
      <c r="A119" s="28"/>
      <c r="B119">
        <f>+'Ark1'!C485</f>
        <v>2022</v>
      </c>
      <c r="C119">
        <f>+'Ark1'!E485</f>
        <v>3</v>
      </c>
      <c r="D119">
        <f>+'Ark1'!Q485</f>
        <v>117</v>
      </c>
      <c r="E119" s="9">
        <f>+'Ark1'!R485</f>
        <v>555</v>
      </c>
      <c r="F119" s="9"/>
      <c r="G119" s="9">
        <f>+'Ark1'!S485</f>
        <v>553</v>
      </c>
      <c r="H119" s="96">
        <f>+'Ark1'!T485</f>
        <v>3.7576167907921447</v>
      </c>
      <c r="I119" s="96">
        <f>+'Ark1'!U485</f>
        <v>3.8202350625408177</v>
      </c>
      <c r="K119" s="1">
        <f>+'Ark1'!W485</f>
        <v>58.282097649186255</v>
      </c>
      <c r="L119" s="9"/>
      <c r="M119" s="9">
        <f>+'Ark1'!Z485</f>
        <v>157.01989150090409</v>
      </c>
      <c r="O119" s="9">
        <f>+'Ark1'!AA485</f>
        <v>30.917110824920201</v>
      </c>
      <c r="P119" s="1">
        <f>+'Ark1'!AB485</f>
        <v>4.806564371876191</v>
      </c>
      <c r="Q119" s="9">
        <f>+'Ark1'!AC485</f>
        <v>-46.276887091188954</v>
      </c>
      <c r="R119" s="9">
        <f t="shared" si="31"/>
        <v>4.7435897435897436</v>
      </c>
      <c r="S119" s="1">
        <f>+'Ark1'!V485</f>
        <v>6.8810810810810796</v>
      </c>
      <c r="T119" s="1"/>
      <c r="U119" s="28"/>
      <c r="AH119"/>
      <c r="AI119"/>
      <c r="AJ119"/>
      <c r="AL119"/>
      <c r="AM119"/>
      <c r="AN119"/>
      <c r="AO119"/>
      <c r="AP119"/>
    </row>
    <row r="120" spans="1:42">
      <c r="A120" s="28"/>
      <c r="B120">
        <f>+'Ark1'!C486</f>
        <v>2022</v>
      </c>
      <c r="C120">
        <f>+'Ark1'!E486</f>
        <v>4</v>
      </c>
      <c r="D120">
        <f>+'Ark1'!Q486</f>
        <v>108</v>
      </c>
      <c r="E120" s="9">
        <f>+'Ark1'!R486</f>
        <v>549</v>
      </c>
      <c r="F120" s="9"/>
      <c r="G120" s="9">
        <f>+'Ark1'!S486</f>
        <v>548</v>
      </c>
      <c r="H120" s="96">
        <f>+'Ark1'!T486</f>
        <v>3.7169939065673678</v>
      </c>
      <c r="I120" s="96">
        <f>+'Ark1'!U486</f>
        <v>3.7648444698591006</v>
      </c>
      <c r="K120" s="1">
        <f>+'Ark1'!W486</f>
        <v>59.145985401459853</v>
      </c>
      <c r="L120" s="9"/>
      <c r="M120" s="9">
        <f>+'Ark1'!Z486</f>
        <v>156.15510948905103</v>
      </c>
      <c r="O120" s="9">
        <f>+'Ark1'!AA486</f>
        <v>28.233533916192481</v>
      </c>
      <c r="P120" s="1">
        <f>+'Ark1'!AB486</f>
        <v>4.2198525348458924</v>
      </c>
      <c r="Q120" s="9">
        <f>+'Ark1'!AC486</f>
        <v>-33.773305658944693</v>
      </c>
      <c r="R120" s="9">
        <f t="shared" si="31"/>
        <v>5.083333333333333</v>
      </c>
      <c r="S120" s="1">
        <f>+'Ark1'!V486</f>
        <v>6.3132969034608388</v>
      </c>
      <c r="T120" s="1"/>
      <c r="U120" s="28"/>
      <c r="AH120"/>
      <c r="AI120"/>
      <c r="AJ120"/>
      <c r="AL120"/>
      <c r="AM120"/>
      <c r="AN120"/>
      <c r="AO120"/>
      <c r="AP120"/>
    </row>
    <row r="121" spans="1:42">
      <c r="A121" s="28"/>
      <c r="B121">
        <f>+'Ark1'!C487</f>
        <v>2022</v>
      </c>
      <c r="C121">
        <f>+'Ark1'!E487</f>
        <v>5</v>
      </c>
      <c r="D121">
        <f>+'Ark1'!Q487</f>
        <v>96</v>
      </c>
      <c r="E121" s="9">
        <f>+'Ark1'!R487</f>
        <v>418</v>
      </c>
      <c r="F121" s="9"/>
      <c r="G121" s="9">
        <f>+'Ark1'!S487</f>
        <v>418</v>
      </c>
      <c r="H121" s="96">
        <f>+'Ark1'!T487</f>
        <v>2.8300609343263359</v>
      </c>
      <c r="I121" s="96">
        <f>+'Ark1'!U487</f>
        <v>2.8330506330643193</v>
      </c>
      <c r="K121" s="1">
        <f>+'Ark1'!W487</f>
        <v>59.397129186602882</v>
      </c>
      <c r="L121" s="9"/>
      <c r="M121" s="9">
        <f>+'Ark1'!Z487</f>
        <v>154.05215311004784</v>
      </c>
      <c r="O121" s="9">
        <f>+'Ark1'!AA487</f>
        <v>30.435104820124302</v>
      </c>
      <c r="P121" s="1">
        <f>+'Ark1'!AB487</f>
        <v>4.3769941607035356</v>
      </c>
      <c r="Q121" s="9">
        <f>+'Ark1'!AC487</f>
        <v>-51.922243430002119</v>
      </c>
      <c r="R121" s="9">
        <f t="shared" si="31"/>
        <v>4.354166666666667</v>
      </c>
      <c r="S121" s="1">
        <f>+'Ark1'!V487</f>
        <v>5.5263157894736841</v>
      </c>
      <c r="T121" s="1"/>
      <c r="U121" s="28"/>
      <c r="AH121"/>
      <c r="AI121"/>
      <c r="AJ121"/>
      <c r="AL121"/>
      <c r="AM121"/>
      <c r="AN121"/>
      <c r="AO121"/>
      <c r="AP121"/>
    </row>
    <row r="122" spans="1:42">
      <c r="A122" s="28"/>
      <c r="B122">
        <f>+'Ark1'!C488</f>
        <v>2022</v>
      </c>
      <c r="C122">
        <f>+'Ark1'!E488</f>
        <v>6</v>
      </c>
      <c r="D122">
        <f>+'Ark1'!Q488</f>
        <v>108</v>
      </c>
      <c r="E122" s="9">
        <f>+'Ark1'!R488</f>
        <v>766</v>
      </c>
      <c r="F122" s="9"/>
      <c r="G122" s="9">
        <f>+'Ark1'!S488</f>
        <v>765</v>
      </c>
      <c r="H122" s="96">
        <f>+'Ark1'!T488</f>
        <v>5.1861882193635749</v>
      </c>
      <c r="I122" s="96">
        <f>+'Ark1'!U488</f>
        <v>5.2058357979800549</v>
      </c>
      <c r="K122" s="1">
        <f>+'Ark1'!W488</f>
        <v>59.033986928104575</v>
      </c>
      <c r="L122" s="9"/>
      <c r="M122" s="9">
        <f>+'Ark1'!Z488</f>
        <v>154.67450980392132</v>
      </c>
      <c r="O122" s="9">
        <f>+'Ark1'!AA488</f>
        <v>30.648223203704969</v>
      </c>
      <c r="P122" s="1">
        <f>+'Ark1'!AB488</f>
        <v>4.4582473093946469</v>
      </c>
      <c r="Q122" s="9">
        <f>+'Ark1'!AC488</f>
        <v>-42.311165653378126</v>
      </c>
      <c r="R122" s="9">
        <f t="shared" si="31"/>
        <v>7.0925925925925926</v>
      </c>
      <c r="S122" s="1">
        <f>+'Ark1'!V488</f>
        <v>6.137075718015665</v>
      </c>
      <c r="T122" s="1"/>
      <c r="U122" s="28"/>
      <c r="AH122"/>
      <c r="AI122"/>
      <c r="AJ122"/>
      <c r="AL122"/>
      <c r="AM122"/>
      <c r="AN122"/>
      <c r="AO122"/>
      <c r="AP122"/>
    </row>
    <row r="123" spans="1:42">
      <c r="A123" s="28"/>
      <c r="B123">
        <f>+'Ark1'!C489</f>
        <v>2022</v>
      </c>
      <c r="C123">
        <f>+'Ark1'!E489</f>
        <v>7</v>
      </c>
      <c r="D123">
        <f>+'Ark1'!Q489</f>
        <v>117</v>
      </c>
      <c r="E123" s="9">
        <f>+'Ark1'!R489</f>
        <v>592</v>
      </c>
      <c r="F123" s="9"/>
      <c r="G123" s="9">
        <f>+'Ark1'!S489</f>
        <v>589</v>
      </c>
      <c r="H123" s="96">
        <f>+'Ark1'!T489</f>
        <v>4.0081245768449554</v>
      </c>
      <c r="I123" s="96">
        <f>+'Ark1'!U489</f>
        <v>4.0293730461562385</v>
      </c>
      <c r="K123" s="1">
        <f>+'Ark1'!W489</f>
        <v>58.962648556876047</v>
      </c>
      <c r="L123" s="9"/>
      <c r="M123" s="9">
        <f>+'Ark1'!Z489</f>
        <v>155.49337860780997</v>
      </c>
      <c r="O123" s="9">
        <f>+'Ark1'!AA489</f>
        <v>31.333505994747391</v>
      </c>
      <c r="P123" s="1">
        <f>+'Ark1'!AB489</f>
        <v>4.8584685780630794</v>
      </c>
      <c r="Q123" s="9">
        <f>+'Ark1'!AC489</f>
        <v>-44.502847695111278</v>
      </c>
      <c r="R123" s="9">
        <f t="shared" si="31"/>
        <v>5.0598290598290596</v>
      </c>
      <c r="S123" s="1">
        <f>+'Ark1'!V489</f>
        <v>5.6807432432432412</v>
      </c>
      <c r="T123" s="1"/>
      <c r="U123" s="28"/>
      <c r="AH123"/>
      <c r="AI123"/>
      <c r="AJ123"/>
      <c r="AL123"/>
      <c r="AM123"/>
      <c r="AN123"/>
      <c r="AO123"/>
      <c r="AP123"/>
    </row>
    <row r="124" spans="1:42">
      <c r="A124" s="28"/>
      <c r="B124">
        <f>+'Ark1'!C490</f>
        <v>2022</v>
      </c>
      <c r="C124">
        <f>+'Ark1'!E490</f>
        <v>8</v>
      </c>
      <c r="D124">
        <f>+'Ark1'!Q490</f>
        <v>95</v>
      </c>
      <c r="E124" s="9">
        <f>+'Ark1'!R490</f>
        <v>477</v>
      </c>
      <c r="F124" s="9"/>
      <c r="G124" s="9">
        <f>+'Ark1'!S490</f>
        <v>477</v>
      </c>
      <c r="H124" s="96">
        <f>+'Ark1'!T490</f>
        <v>3.2295192958700074</v>
      </c>
      <c r="I124" s="96">
        <f>+'Ark1'!U490</f>
        <v>3.2764741053554793</v>
      </c>
      <c r="K124" s="1">
        <f>+'Ark1'!W490</f>
        <v>58.844863731656176</v>
      </c>
      <c r="L124" s="9"/>
      <c r="M124" s="9">
        <f>+'Ark1'!Z490</f>
        <v>156.12702306079677</v>
      </c>
      <c r="O124" s="9">
        <f>+'Ark1'!AA490</f>
        <v>30.605551276125865</v>
      </c>
      <c r="P124" s="1">
        <f>+'Ark1'!AB490</f>
        <v>4.4028102127722244</v>
      </c>
      <c r="Q124" s="9">
        <f>+'Ark1'!AC490</f>
        <v>-43.336500368771262</v>
      </c>
      <c r="R124" s="9">
        <f t="shared" si="31"/>
        <v>5.0210526315789474</v>
      </c>
      <c r="S124" s="1">
        <f>+'Ark1'!V490</f>
        <v>6.4863731656184473</v>
      </c>
      <c r="T124" s="1"/>
      <c r="U124" s="28"/>
      <c r="AH124"/>
      <c r="AI124"/>
      <c r="AJ124"/>
      <c r="AL124"/>
      <c r="AM124"/>
      <c r="AN124"/>
      <c r="AO124"/>
      <c r="AP124"/>
    </row>
    <row r="125" spans="1:42">
      <c r="A125" s="28"/>
      <c r="B125">
        <f>+'Ark1'!C491</f>
        <v>2022</v>
      </c>
      <c r="C125">
        <f>+'Ark1'!E491</f>
        <v>9</v>
      </c>
      <c r="D125">
        <f>+'Ark1'!Q491</f>
        <v>122</v>
      </c>
      <c r="E125" s="9">
        <f>+'Ark1'!R491</f>
        <v>582</v>
      </c>
      <c r="F125" s="9"/>
      <c r="G125" s="9">
        <f>+'Ark1'!S491</f>
        <v>580</v>
      </c>
      <c r="H125" s="96">
        <f>+'Ark1'!T491</f>
        <v>3.9404197698036567</v>
      </c>
      <c r="I125" s="96">
        <f>+'Ark1'!U491</f>
        <v>3.9889717901914841</v>
      </c>
      <c r="K125" s="1">
        <f>+'Ark1'!W491</f>
        <v>59.077586206896562</v>
      </c>
      <c r="L125" s="9"/>
      <c r="M125" s="9">
        <f>+'Ark1'!Z491</f>
        <v>156.32293103448262</v>
      </c>
      <c r="O125" s="9">
        <f>+'Ark1'!AA491</f>
        <v>30.443389662908441</v>
      </c>
      <c r="P125" s="1">
        <f>+'Ark1'!AB491</f>
        <v>4.6822313831470277</v>
      </c>
      <c r="Q125" s="9">
        <f>+'Ark1'!AC491</f>
        <v>-43.975760130177399</v>
      </c>
      <c r="R125" s="9">
        <f t="shared" si="31"/>
        <v>4.7704918032786887</v>
      </c>
      <c r="S125" s="1">
        <f>+'Ark1'!V491</f>
        <v>5.7061855670103085</v>
      </c>
      <c r="T125" s="1"/>
      <c r="U125" s="28"/>
      <c r="AH125"/>
      <c r="AI125"/>
      <c r="AJ125"/>
      <c r="AL125"/>
      <c r="AM125"/>
      <c r="AN125"/>
      <c r="AO125"/>
      <c r="AP125"/>
    </row>
    <row r="126" spans="1:42">
      <c r="A126" s="28"/>
      <c r="B126">
        <f>+'Ark1'!C492</f>
        <v>2022</v>
      </c>
      <c r="C126">
        <f>+'Ark1'!E492</f>
        <v>10</v>
      </c>
      <c r="D126">
        <f>+'Ark1'!Q492</f>
        <v>114</v>
      </c>
      <c r="E126" s="9">
        <f>+'Ark1'!R492</f>
        <v>528</v>
      </c>
      <c r="F126" s="9"/>
      <c r="G126" s="9">
        <f>+'Ark1'!S492</f>
        <v>528</v>
      </c>
      <c r="H126" s="96">
        <f>+'Ark1'!T492</f>
        <v>3.5748138117806394</v>
      </c>
      <c r="I126" s="96">
        <f>+'Ark1'!U492</f>
        <v>3.7037652325119774</v>
      </c>
      <c r="K126" s="1">
        <f>+'Ark1'!W492</f>
        <v>59.162878787878803</v>
      </c>
      <c r="L126" s="9"/>
      <c r="M126" s="9">
        <f>+'Ark1'!Z492</f>
        <v>159.44071969696972</v>
      </c>
      <c r="O126" s="9">
        <f>+'Ark1'!AA492</f>
        <v>31.044150943701943</v>
      </c>
      <c r="P126" s="1">
        <f>+'Ark1'!AB492</f>
        <v>4.6097706723842409</v>
      </c>
      <c r="Q126" s="9">
        <f>+'Ark1'!AC492</f>
        <v>-41.958738794427823</v>
      </c>
      <c r="R126" s="9">
        <f t="shared" si="31"/>
        <v>4.6315789473684212</v>
      </c>
      <c r="S126" s="1">
        <f>+'Ark1'!V492</f>
        <v>5.712121212121211</v>
      </c>
      <c r="T126" s="1"/>
      <c r="U126" s="28"/>
      <c r="AH126"/>
      <c r="AI126"/>
      <c r="AJ126"/>
      <c r="AL126"/>
      <c r="AM126"/>
      <c r="AN126"/>
      <c r="AO126"/>
      <c r="AP126"/>
    </row>
    <row r="127" spans="1:42">
      <c r="A127" s="28"/>
      <c r="B127">
        <f>+'Ark1'!C493</f>
        <v>2022</v>
      </c>
      <c r="C127">
        <f>+'Ark1'!E493</f>
        <v>11</v>
      </c>
      <c r="D127">
        <f>+'Ark1'!Q493</f>
        <v>97</v>
      </c>
      <c r="E127" s="9">
        <f>+'Ark1'!R493</f>
        <v>494</v>
      </c>
      <c r="F127" s="9"/>
      <c r="G127" s="9">
        <f>+'Ark1'!S493</f>
        <v>492</v>
      </c>
      <c r="H127" s="96">
        <f>+'Ark1'!T493</f>
        <v>3.3446174678402167</v>
      </c>
      <c r="I127" s="96">
        <f>+'Ark1'!U493</f>
        <v>3.3378045581785409</v>
      </c>
      <c r="K127" s="1">
        <f>+'Ark1'!W493</f>
        <v>59.292682926829265</v>
      </c>
      <c r="L127" s="9"/>
      <c r="M127" s="9">
        <f>+'Ark1'!Z493</f>
        <v>154.200406504065</v>
      </c>
      <c r="O127" s="9">
        <f>+'Ark1'!AA493</f>
        <v>32.673399834503279</v>
      </c>
      <c r="P127" s="1">
        <f>+'Ark1'!AB493</f>
        <v>4.3765481949496259</v>
      </c>
      <c r="Q127" s="9">
        <f>+'Ark1'!AC493</f>
        <v>-49.50218893266684</v>
      </c>
      <c r="R127" s="9">
        <f t="shared" si="31"/>
        <v>5.0927835051546388</v>
      </c>
      <c r="S127" s="1">
        <f>+'Ark1'!V493</f>
        <v>5.973684210526315</v>
      </c>
      <c r="T127" s="1"/>
      <c r="U127" s="28"/>
      <c r="AH127"/>
      <c r="AI127"/>
      <c r="AJ127"/>
      <c r="AL127"/>
      <c r="AM127"/>
      <c r="AN127"/>
      <c r="AO127"/>
      <c r="AP127"/>
    </row>
    <row r="128" spans="1:42">
      <c r="A128" s="28"/>
      <c r="B128">
        <f>+'Ark1'!C494</f>
        <v>2022</v>
      </c>
      <c r="C128">
        <f>+'Ark1'!E494</f>
        <v>12</v>
      </c>
      <c r="D128">
        <f>+'Ark1'!Q494</f>
        <v>102</v>
      </c>
      <c r="E128" s="9">
        <f>+'Ark1'!R494</f>
        <v>482</v>
      </c>
      <c r="F128" s="9"/>
      <c r="G128" s="9">
        <f>+'Ark1'!S494</f>
        <v>479</v>
      </c>
      <c r="H128" s="96">
        <f>+'Ark1'!T494</f>
        <v>3.2633716993906567</v>
      </c>
      <c r="I128" s="96">
        <f>+'Ark1'!U494</f>
        <v>3.3336117674854759</v>
      </c>
      <c r="K128" s="1">
        <f>+'Ark1'!W494</f>
        <v>58.90396659707725</v>
      </c>
      <c r="L128" s="9"/>
      <c r="M128" s="9">
        <f>+'Ark1'!Z494</f>
        <v>158.18643006263045</v>
      </c>
      <c r="O128" s="9">
        <f>+'Ark1'!AA494</f>
        <v>32.514196090028747</v>
      </c>
      <c r="P128" s="1">
        <f>+'Ark1'!AB494</f>
        <v>5.3763540244260009</v>
      </c>
      <c r="Q128" s="9">
        <f>+'Ark1'!AC494</f>
        <v>-49.09384438567384</v>
      </c>
      <c r="R128" s="9">
        <f t="shared" si="31"/>
        <v>4.7254901960784315</v>
      </c>
      <c r="S128" s="1">
        <f>+'Ark1'!V494</f>
        <v>5.4543568464730283</v>
      </c>
      <c r="T128" s="1"/>
      <c r="U128" s="28"/>
      <c r="AH128"/>
      <c r="AI128"/>
      <c r="AJ128"/>
      <c r="AL128"/>
      <c r="AM128"/>
      <c r="AN128"/>
      <c r="AO128"/>
      <c r="AP128"/>
    </row>
    <row r="129" spans="1:42">
      <c r="A129" s="28"/>
      <c r="B129">
        <f>+'Ark1'!C495</f>
        <v>2022</v>
      </c>
      <c r="C129">
        <f>+'Ark1'!E495</f>
        <v>13</v>
      </c>
      <c r="D129">
        <f>+'Ark1'!Q495</f>
        <v>114</v>
      </c>
      <c r="E129" s="9">
        <f>+'Ark1'!R495</f>
        <v>642</v>
      </c>
      <c r="F129" s="9"/>
      <c r="G129" s="9">
        <f>+'Ark1'!S495</f>
        <v>640</v>
      </c>
      <c r="H129" s="96">
        <f>+'Ark1'!T495</f>
        <v>4.3466486120514558</v>
      </c>
      <c r="I129" s="96">
        <f>+'Ark1'!U495</f>
        <v>4.3420241246577094</v>
      </c>
      <c r="K129" s="1">
        <f>+'Ark1'!W495</f>
        <v>59.057812499999997</v>
      </c>
      <c r="L129" s="9"/>
      <c r="M129" s="9">
        <f>+'Ark1'!Z495</f>
        <v>154.2062499999999</v>
      </c>
      <c r="O129" s="9">
        <f>+'Ark1'!AA495</f>
        <v>31.483952633643796</v>
      </c>
      <c r="P129" s="1">
        <f>+'Ark1'!AB495</f>
        <v>4.577946615552035</v>
      </c>
      <c r="Q129" s="9">
        <f>+'Ark1'!AC495</f>
        <v>-44.875284749405395</v>
      </c>
      <c r="R129" s="9">
        <f t="shared" si="31"/>
        <v>5.6315789473684212</v>
      </c>
      <c r="S129" s="1">
        <f>+'Ark1'!V495</f>
        <v>5.7133956386292812</v>
      </c>
      <c r="T129" s="1"/>
      <c r="U129" s="28"/>
      <c r="AH129"/>
      <c r="AI129"/>
      <c r="AJ129"/>
      <c r="AL129"/>
      <c r="AM129"/>
      <c r="AN129"/>
      <c r="AO129"/>
      <c r="AP129"/>
    </row>
    <row r="130" spans="1:42">
      <c r="A130" s="28"/>
      <c r="B130">
        <f>+'Ark1'!C496</f>
        <v>2022</v>
      </c>
      <c r="C130">
        <f>+'Ark1'!E496</f>
        <v>14</v>
      </c>
      <c r="D130">
        <f>+'Ark1'!Q496</f>
        <v>135</v>
      </c>
      <c r="E130" s="9">
        <f>+'Ark1'!R496</f>
        <v>786</v>
      </c>
      <c r="F130" s="9"/>
      <c r="G130" s="9">
        <f>+'Ark1'!S496</f>
        <v>783</v>
      </c>
      <c r="H130" s="96">
        <f>+'Ark1'!T496</f>
        <v>5.3215978334461758</v>
      </c>
      <c r="I130" s="96">
        <f>+'Ark1'!U496</f>
        <v>5.3023975714652352</v>
      </c>
      <c r="K130" s="1">
        <f>+'Ark1'!W496</f>
        <v>59.450830140485294</v>
      </c>
      <c r="L130" s="9"/>
      <c r="M130" s="9">
        <f>+'Ark1'!Z496</f>
        <v>153.92183908045979</v>
      </c>
      <c r="O130" s="9">
        <f>+'Ark1'!AA496</f>
        <v>29.443673449424981</v>
      </c>
      <c r="P130" s="1">
        <f>+'Ark1'!AB496</f>
        <v>4.4532274748827154</v>
      </c>
      <c r="Q130" s="9">
        <f>+'Ark1'!AC496</f>
        <v>-49.423057661669553</v>
      </c>
      <c r="R130" s="9">
        <f t="shared" si="31"/>
        <v>5.822222222222222</v>
      </c>
      <c r="S130" s="1">
        <f>+'Ark1'!V496</f>
        <v>5.1653944020356244</v>
      </c>
      <c r="T130" s="1"/>
      <c r="U130" s="28"/>
      <c r="AH130"/>
      <c r="AI130"/>
      <c r="AJ130"/>
      <c r="AL130"/>
      <c r="AM130"/>
      <c r="AN130"/>
      <c r="AO130"/>
      <c r="AP130"/>
    </row>
    <row r="131" spans="1:42">
      <c r="A131" s="28"/>
      <c r="B131">
        <f>+'Ark1'!C497</f>
        <v>2022</v>
      </c>
      <c r="C131">
        <f>+'Ark1'!E497</f>
        <v>15</v>
      </c>
      <c r="D131">
        <f>+'Ark1'!Q497</f>
        <v>32</v>
      </c>
      <c r="E131" s="9">
        <f>+'Ark1'!R497</f>
        <v>176</v>
      </c>
      <c r="F131" s="9"/>
      <c r="G131" s="9">
        <f>+'Ark1'!S497</f>
        <v>175</v>
      </c>
      <c r="H131" s="96">
        <f>+'Ark1'!T497</f>
        <v>1.1916046039268791</v>
      </c>
      <c r="I131" s="96">
        <f>+'Ark1'!U497</f>
        <v>1.2112193588282396</v>
      </c>
      <c r="K131" s="1">
        <f>+'Ark1'!W497</f>
        <v>58.285714285714306</v>
      </c>
      <c r="L131" s="9"/>
      <c r="M131" s="9">
        <f>+'Ark1'!Z497</f>
        <v>157.31657142857131</v>
      </c>
      <c r="O131" s="9">
        <f>+'Ark1'!AA497</f>
        <v>35.848307546649885</v>
      </c>
      <c r="P131" s="1">
        <f>+'Ark1'!AB497</f>
        <v>5.5732597723232038</v>
      </c>
      <c r="Q131" s="9">
        <f>+'Ark1'!AC497</f>
        <v>-56.200549774681583</v>
      </c>
      <c r="R131" s="9">
        <f t="shared" si="31"/>
        <v>5.5</v>
      </c>
      <c r="S131" s="1">
        <f>+'Ark1'!V497</f>
        <v>5.9204545454545459</v>
      </c>
      <c r="T131" s="1"/>
      <c r="U131" s="28"/>
      <c r="AH131"/>
      <c r="AI131"/>
      <c r="AJ131"/>
      <c r="AL131"/>
      <c r="AM131"/>
      <c r="AN131"/>
      <c r="AO131"/>
      <c r="AP131"/>
    </row>
    <row r="132" spans="1:42">
      <c r="A132" s="28"/>
      <c r="B132">
        <f>+'Ark1'!C498</f>
        <v>2022</v>
      </c>
      <c r="C132">
        <f>+'Ark1'!E498</f>
        <v>16</v>
      </c>
      <c r="D132">
        <f>+'Ark1'!Q498</f>
        <v>113</v>
      </c>
      <c r="E132" s="9">
        <f>+'Ark1'!R498</f>
        <v>660</v>
      </c>
      <c r="F132" s="9"/>
      <c r="G132" s="9">
        <f>+'Ark1'!S498</f>
        <v>658</v>
      </c>
      <c r="H132" s="96">
        <f>+'Ark1'!T498</f>
        <v>4.4685172647257989</v>
      </c>
      <c r="I132" s="96">
        <f>+'Ark1'!U498</f>
        <v>4.4276309675807282</v>
      </c>
      <c r="K132" s="1">
        <f>+'Ark1'!W498</f>
        <v>59.287234042553202</v>
      </c>
      <c r="L132" s="9"/>
      <c r="M132" s="9">
        <f>+'Ark1'!Z498</f>
        <v>152.94498480243141</v>
      </c>
      <c r="O132" s="9">
        <f>+'Ark1'!AA498</f>
        <v>28.862529437783991</v>
      </c>
      <c r="P132" s="1">
        <f>+'Ark1'!AB498</f>
        <v>4.6492004682370913</v>
      </c>
      <c r="Q132" s="9">
        <f>+'Ark1'!AC498</f>
        <v>-42.399559897205535</v>
      </c>
      <c r="R132" s="9">
        <f t="shared" si="31"/>
        <v>5.8407079646017701</v>
      </c>
      <c r="S132" s="1">
        <f>+'Ark1'!V498</f>
        <v>5.5621212121212116</v>
      </c>
      <c r="T132" s="1"/>
      <c r="U132" s="28"/>
      <c r="AH132"/>
      <c r="AI132"/>
      <c r="AJ132"/>
      <c r="AL132"/>
      <c r="AM132"/>
      <c r="AN132"/>
      <c r="AO132"/>
      <c r="AP132"/>
    </row>
    <row r="133" spans="1:42">
      <c r="A133" s="28"/>
      <c r="B133">
        <f>+'Ark1'!C499</f>
        <v>2022</v>
      </c>
      <c r="C133">
        <f>+'Ark1'!E499</f>
        <v>17</v>
      </c>
      <c r="D133">
        <f>+'Ark1'!Q499</f>
        <v>123</v>
      </c>
      <c r="E133" s="9">
        <f>+'Ark1'!R499</f>
        <v>617</v>
      </c>
      <c r="F133" s="9"/>
      <c r="G133" s="9">
        <f>+'Ark1'!S499</f>
        <v>615</v>
      </c>
      <c r="H133" s="96">
        <f>+'Ark1'!T499</f>
        <v>4.1773865944482056</v>
      </c>
      <c r="I133" s="96">
        <f>+'Ark1'!U499</f>
        <v>4.0896515616711051</v>
      </c>
      <c r="K133" s="1">
        <f>+'Ark1'!W499</f>
        <v>59.318699186991886</v>
      </c>
      <c r="L133" s="9"/>
      <c r="M133" s="9">
        <f>+'Ark1'!Z499</f>
        <v>151.14747967479661</v>
      </c>
      <c r="O133" s="9">
        <f>+'Ark1'!AA499</f>
        <v>29.535369828119155</v>
      </c>
      <c r="P133" s="1">
        <f>+'Ark1'!AB499</f>
        <v>4.383549246779685</v>
      </c>
      <c r="Q133" s="9">
        <f>+'Ark1'!AC499</f>
        <v>-36.627956936950682</v>
      </c>
      <c r="R133" s="9">
        <f t="shared" si="31"/>
        <v>5.0162601626016263</v>
      </c>
      <c r="S133" s="1">
        <f>+'Ark1'!V499</f>
        <v>5.6126418152350084</v>
      </c>
      <c r="T133" s="1"/>
      <c r="U133" s="28"/>
      <c r="AH133"/>
      <c r="AI133"/>
      <c r="AJ133"/>
      <c r="AL133"/>
      <c r="AM133"/>
      <c r="AN133"/>
      <c r="AO133"/>
      <c r="AP133"/>
    </row>
    <row r="134" spans="1:42">
      <c r="A134" s="28"/>
      <c r="B134">
        <f>+'Ark1'!C500</f>
        <v>2022</v>
      </c>
      <c r="C134">
        <f>+'Ark1'!E500</f>
        <v>18</v>
      </c>
      <c r="D134">
        <f>+'Ark1'!Q500</f>
        <v>129</v>
      </c>
      <c r="E134" s="9">
        <f>+'Ark1'!R500</f>
        <v>721</v>
      </c>
      <c r="F134" s="9"/>
      <c r="G134" s="9">
        <f>+'Ark1'!S500</f>
        <v>721</v>
      </c>
      <c r="H134" s="96">
        <f>+'Ark1'!T500</f>
        <v>4.8815165876777264</v>
      </c>
      <c r="I134" s="96">
        <f>+'Ark1'!U500</f>
        <v>5.0115639631074194</v>
      </c>
      <c r="K134" s="1">
        <f>+'Ark1'!W500</f>
        <v>58.515950069348143</v>
      </c>
      <c r="L134" s="9"/>
      <c r="M134" s="9">
        <f>+'Ark1'!Z500</f>
        <v>157.98932038834957</v>
      </c>
      <c r="O134" s="9">
        <f>+'Ark1'!AA500</f>
        <v>30.14513270876596</v>
      </c>
      <c r="P134" s="1">
        <f>+'Ark1'!AB500</f>
        <v>4.7646506049492485</v>
      </c>
      <c r="Q134" s="9">
        <f>+'Ark1'!AC500</f>
        <v>-44.55420252449337</v>
      </c>
      <c r="R134" s="9">
        <f t="shared" si="31"/>
        <v>5.5891472868217056</v>
      </c>
      <c r="S134" s="1">
        <f>+'Ark1'!V500</f>
        <v>6.3536754507628306</v>
      </c>
      <c r="T134" s="1"/>
      <c r="U134" s="28"/>
      <c r="AH134"/>
      <c r="AI134"/>
      <c r="AJ134"/>
      <c r="AL134"/>
      <c r="AM134"/>
      <c r="AN134"/>
      <c r="AO134"/>
      <c r="AP134"/>
    </row>
    <row r="135" spans="1:42">
      <c r="A135" s="28"/>
      <c r="B135">
        <f>+'Ark1'!C501</f>
        <v>2022</v>
      </c>
      <c r="C135">
        <f>+'Ark1'!E501</f>
        <v>19</v>
      </c>
      <c r="D135">
        <f>+'Ark1'!Q501</f>
        <v>90</v>
      </c>
      <c r="E135" s="9">
        <f>+'Ark1'!R501</f>
        <v>547</v>
      </c>
      <c r="F135" s="9"/>
      <c r="G135" s="9">
        <f>+'Ark1'!S501</f>
        <v>545</v>
      </c>
      <c r="H135" s="96">
        <f>+'Ark1'!T501</f>
        <v>3.7034529451591056</v>
      </c>
      <c r="I135" s="96">
        <f>+'Ark1'!U501</f>
        <v>3.7241308443883656</v>
      </c>
      <c r="K135" s="1">
        <f>+'Ark1'!W501</f>
        <v>58.315596330275241</v>
      </c>
      <c r="L135" s="9"/>
      <c r="M135" s="9">
        <f>+'Ark1'!Z501</f>
        <v>155.31669724770651</v>
      </c>
      <c r="O135" s="9">
        <f>+'Ark1'!AA501</f>
        <v>30.207225518002925</v>
      </c>
      <c r="P135" s="1">
        <f>+'Ark1'!AB501</f>
        <v>4.8127730340644916</v>
      </c>
      <c r="Q135" s="9">
        <f>+'Ark1'!AC501</f>
        <v>-35.638927715965096</v>
      </c>
      <c r="R135" s="9">
        <f t="shared" si="31"/>
        <v>6.0777777777777775</v>
      </c>
      <c r="S135" s="1">
        <f>+'Ark1'!V501</f>
        <v>6.4259597806215707</v>
      </c>
      <c r="T135" s="1"/>
      <c r="U135" s="28"/>
      <c r="AH135"/>
      <c r="AI135"/>
      <c r="AJ135"/>
      <c r="AL135"/>
      <c r="AM135"/>
      <c r="AN135"/>
      <c r="AO135"/>
      <c r="AP135"/>
    </row>
    <row r="136" spans="1:42">
      <c r="A136" s="28"/>
      <c r="B136">
        <f>+'Ark1'!C502</f>
        <v>2022</v>
      </c>
      <c r="C136">
        <f>+'Ark1'!E502</f>
        <v>20</v>
      </c>
      <c r="D136">
        <f>+'Ark1'!Q502</f>
        <v>123</v>
      </c>
      <c r="E136" s="9">
        <f>+'Ark1'!R502</f>
        <v>917</v>
      </c>
      <c r="F136" s="9"/>
      <c r="G136" s="9">
        <f>+'Ark1'!S502</f>
        <v>916</v>
      </c>
      <c r="H136" s="96">
        <f>+'Ark1'!T502</f>
        <v>6.2085308056872019</v>
      </c>
      <c r="I136" s="96">
        <f>+'Ark1'!U502</f>
        <v>6.1974593940980203</v>
      </c>
      <c r="K136" s="1">
        <f>+'Ark1'!W502</f>
        <v>59.185589519650662</v>
      </c>
      <c r="L136" s="9"/>
      <c r="M136" s="9">
        <f>+'Ark1'!Z502</f>
        <v>153.78286026200891</v>
      </c>
      <c r="O136" s="9">
        <f>+'Ark1'!AA502</f>
        <v>31.10269756386031</v>
      </c>
      <c r="P136" s="1">
        <f>+'Ark1'!AB502</f>
        <v>4.4010778976519314</v>
      </c>
      <c r="Q136" s="9">
        <f>+'Ark1'!AC502</f>
        <v>-43.769431258405845</v>
      </c>
      <c r="R136" s="9">
        <f t="shared" si="31"/>
        <v>7.4552845528455283</v>
      </c>
      <c r="S136" s="1">
        <f>+'Ark1'!V502</f>
        <v>5.863685932388222</v>
      </c>
      <c r="T136" s="1"/>
      <c r="U136" s="28"/>
      <c r="AH136"/>
      <c r="AI136"/>
      <c r="AJ136"/>
      <c r="AL136"/>
      <c r="AM136"/>
      <c r="AN136"/>
      <c r="AO136"/>
      <c r="AP136"/>
    </row>
    <row r="137" spans="1:42">
      <c r="A137" s="28"/>
      <c r="B137">
        <f>+'Ark1'!C503</f>
        <v>2022</v>
      </c>
      <c r="C137">
        <f>+'Ark1'!E503</f>
        <v>21</v>
      </c>
      <c r="D137">
        <f>+'Ark1'!Q503</f>
        <v>93</v>
      </c>
      <c r="E137" s="9">
        <f>+'Ark1'!R503</f>
        <v>507</v>
      </c>
      <c r="F137" s="9"/>
      <c r="G137" s="9">
        <f>+'Ark1'!S503</f>
        <v>504</v>
      </c>
      <c r="H137" s="96">
        <f>+'Ark1'!T503</f>
        <v>3.4326337169939061</v>
      </c>
      <c r="I137" s="96">
        <f>+'Ark1'!U503</f>
        <v>3.451133094865463</v>
      </c>
      <c r="K137" s="1">
        <f>+'Ark1'!W503</f>
        <v>58.559523809523824</v>
      </c>
      <c r="L137" s="9"/>
      <c r="M137" s="9">
        <f>+'Ark1'!Z503</f>
        <v>155.63988095238085</v>
      </c>
      <c r="O137" s="9">
        <f>+'Ark1'!AA503</f>
        <v>29.935837748956711</v>
      </c>
      <c r="P137" s="1">
        <f>+'Ark1'!AB503</f>
        <v>4.5216003377689775</v>
      </c>
      <c r="Q137" s="9">
        <f>+'Ark1'!AC503</f>
        <v>-47.511531138756837</v>
      </c>
      <c r="R137" s="9">
        <f t="shared" si="31"/>
        <v>5.4516129032258061</v>
      </c>
      <c r="S137" s="1">
        <f>+'Ark1'!V503</f>
        <v>6.717948717948719</v>
      </c>
      <c r="T137" s="1"/>
      <c r="U137" s="28"/>
      <c r="AH137"/>
      <c r="AI137"/>
      <c r="AJ137"/>
      <c r="AL137"/>
      <c r="AM137"/>
      <c r="AN137"/>
      <c r="AO137"/>
      <c r="AP137"/>
    </row>
    <row r="138" spans="1:42">
      <c r="A138" s="28"/>
      <c r="B138">
        <f>+'Ark1'!C504</f>
        <v>2022</v>
      </c>
      <c r="C138">
        <f>+'Ark1'!E504</f>
        <v>22</v>
      </c>
      <c r="D138">
        <f>+'Ark1'!Q504</f>
        <v>121</v>
      </c>
      <c r="E138" s="9">
        <f>+'Ark1'!R504</f>
        <v>618</v>
      </c>
      <c r="F138" s="9"/>
      <c r="G138" s="9">
        <f>+'Ark1'!S504</f>
        <v>617</v>
      </c>
      <c r="H138" s="96">
        <f>+'Ark1'!T504</f>
        <v>4.1841570751523367</v>
      </c>
      <c r="I138" s="96">
        <f>+'Ark1'!U504</f>
        <v>4.1288341366054526</v>
      </c>
      <c r="K138" s="1">
        <f>+'Ark1'!W504</f>
        <v>58.811993517017832</v>
      </c>
      <c r="L138" s="9"/>
      <c r="M138" s="9">
        <f>+'Ark1'!Z504</f>
        <v>152.1009724473258</v>
      </c>
      <c r="O138" s="9">
        <f>+'Ark1'!AA504</f>
        <v>30.338515817424359</v>
      </c>
      <c r="P138" s="1">
        <f>+'Ark1'!AB504</f>
        <v>4.6456600838009292</v>
      </c>
      <c r="Q138" s="9">
        <f>+'Ark1'!AC504</f>
        <v>-40.081179614472489</v>
      </c>
      <c r="R138" s="9">
        <f t="shared" si="31"/>
        <v>5.1074380165289259</v>
      </c>
      <c r="S138" s="1">
        <f>+'Ark1'!V504</f>
        <v>6.1957928802589004</v>
      </c>
      <c r="T138" s="1"/>
      <c r="U138" s="28"/>
      <c r="AH138"/>
      <c r="AI138"/>
      <c r="AJ138"/>
      <c r="AL138"/>
      <c r="AM138"/>
      <c r="AN138"/>
      <c r="AO138"/>
      <c r="AP138"/>
    </row>
    <row r="139" spans="1:42">
      <c r="A139" s="28"/>
      <c r="B139">
        <f>+'Ark1'!C505</f>
        <v>2022</v>
      </c>
      <c r="C139">
        <f>+'Ark1'!E505</f>
        <v>23</v>
      </c>
      <c r="D139">
        <f>+'Ark1'!Q505</f>
        <v>122</v>
      </c>
      <c r="E139" s="9">
        <f>+'Ark1'!R505</f>
        <v>721</v>
      </c>
      <c r="F139" s="9"/>
      <c r="G139" s="9">
        <f>+'Ark1'!S505</f>
        <v>718</v>
      </c>
      <c r="H139" s="96">
        <f>+'Ark1'!T505</f>
        <v>4.8815165876777264</v>
      </c>
      <c r="I139" s="96">
        <f>+'Ark1'!U505</f>
        <v>4.653560791949797</v>
      </c>
      <c r="K139" s="1">
        <f>+'Ark1'!W505</f>
        <v>59.675487465181043</v>
      </c>
      <c r="L139" s="9"/>
      <c r="M139" s="9">
        <f>+'Ark1'!Z505</f>
        <v>147.31625348189425</v>
      </c>
      <c r="O139" s="9">
        <f>+'Ark1'!AA505</f>
        <v>29.545936879761651</v>
      </c>
      <c r="P139" s="1">
        <f>+'Ark1'!AB505</f>
        <v>4.4683019431787052</v>
      </c>
      <c r="Q139" s="9">
        <f>+'Ark1'!AC505</f>
        <v>-40.602508739798942</v>
      </c>
      <c r="R139" s="9">
        <f t="shared" si="31"/>
        <v>5.9098360655737707</v>
      </c>
      <c r="S139" s="1">
        <f>+'Ark1'!V505</f>
        <v>5.1345353675450758</v>
      </c>
      <c r="T139" s="1"/>
      <c r="U139" s="28"/>
      <c r="AH139"/>
      <c r="AI139"/>
      <c r="AJ139"/>
      <c r="AL139"/>
      <c r="AM139"/>
      <c r="AN139"/>
      <c r="AO139"/>
      <c r="AP139"/>
    </row>
    <row r="140" spans="1:42">
      <c r="A140" s="28"/>
      <c r="B140">
        <f>+'Ark1'!C506</f>
        <v>2022</v>
      </c>
      <c r="C140">
        <f>+'Ark1'!E506</f>
        <v>24</v>
      </c>
      <c r="D140">
        <f>+'Ark1'!Q506</f>
        <v>134</v>
      </c>
      <c r="E140" s="9">
        <f>+'Ark1'!R506</f>
        <v>687</v>
      </c>
      <c r="F140" s="9"/>
      <c r="G140" s="9">
        <f>+'Ark1'!S506</f>
        <v>685</v>
      </c>
      <c r="H140" s="96">
        <f>+'Ark1'!T506</f>
        <v>4.651320243737306</v>
      </c>
      <c r="I140" s="96">
        <f>+'Ark1'!U506</f>
        <v>4.6249429056736409</v>
      </c>
      <c r="K140" s="1">
        <f>+'Ark1'!W506</f>
        <v>59.091970802919697</v>
      </c>
      <c r="L140" s="9"/>
      <c r="M140" s="9">
        <f>+'Ark1'!Z506</f>
        <v>153.46364963503652</v>
      </c>
      <c r="O140" s="9">
        <f>+'Ark1'!AA506</f>
        <v>29.947291528481056</v>
      </c>
      <c r="P140" s="1">
        <f>+'Ark1'!AB506</f>
        <v>4.5100384123529684</v>
      </c>
      <c r="Q140" s="9">
        <f>+'Ark1'!AC506</f>
        <v>-39.384478142164369</v>
      </c>
      <c r="R140" s="9">
        <f t="shared" si="31"/>
        <v>5.1268656716417906</v>
      </c>
      <c r="S140" s="1">
        <f>+'Ark1'!V506</f>
        <v>5.960698689956331</v>
      </c>
      <c r="T140" s="1"/>
      <c r="U140" s="28"/>
      <c r="AH140"/>
      <c r="AI140"/>
      <c r="AJ140"/>
      <c r="AL140"/>
      <c r="AM140"/>
      <c r="AN140"/>
      <c r="AO140"/>
      <c r="AP140"/>
    </row>
    <row r="141" spans="1:42">
      <c r="A141" s="28"/>
      <c r="B141">
        <f>+'Ark1'!C507</f>
        <v>2022</v>
      </c>
      <c r="C141">
        <f>+'Ark1'!E507</f>
        <v>25</v>
      </c>
      <c r="D141">
        <f>+'Ark1'!Q507</f>
        <v>0</v>
      </c>
      <c r="E141" s="9">
        <f>+'Ark1'!R507</f>
        <v>0</v>
      </c>
      <c r="F141" s="9"/>
      <c r="G141" s="9">
        <f>+'Ark1'!S507</f>
        <v>0</v>
      </c>
      <c r="H141" s="96">
        <f>+'Ark1'!T507</f>
        <v>0</v>
      </c>
      <c r="I141" s="96">
        <f>+'Ark1'!U507</f>
        <v>0</v>
      </c>
      <c r="K141" s="1">
        <f>+'Ark1'!W507</f>
        <v>0</v>
      </c>
      <c r="L141" s="9"/>
      <c r="M141" s="9">
        <f>+'Ark1'!Z507</f>
        <v>0</v>
      </c>
      <c r="O141" s="9">
        <f>+'Ark1'!AA507</f>
        <v>0</v>
      </c>
      <c r="P141" s="1">
        <f>+'Ark1'!AB507</f>
        <v>0</v>
      </c>
      <c r="Q141" s="9">
        <f>+'Ark1'!AC507</f>
        <v>0</v>
      </c>
      <c r="R141" s="9" t="e">
        <f t="shared" si="31"/>
        <v>#DIV/0!</v>
      </c>
      <c r="S141" s="1">
        <f>+'Ark1'!V507</f>
        <v>0</v>
      </c>
      <c r="T141" s="1"/>
      <c r="U141" s="28"/>
      <c r="AH141"/>
      <c r="AI141"/>
      <c r="AJ141"/>
      <c r="AL141"/>
      <c r="AM141"/>
      <c r="AN141"/>
      <c r="AO141"/>
      <c r="AP141"/>
    </row>
    <row r="142" spans="1:42">
      <c r="A142" s="28"/>
      <c r="B142">
        <f>+'Ark1'!C508</f>
        <v>2022</v>
      </c>
      <c r="C142">
        <f>+'Ark1'!E508</f>
        <v>26</v>
      </c>
      <c r="D142">
        <f>+'Ark1'!Q508</f>
        <v>0</v>
      </c>
      <c r="E142" s="9">
        <f>+'Ark1'!R508</f>
        <v>0</v>
      </c>
      <c r="F142" s="9"/>
      <c r="G142" s="9">
        <f>+'Ark1'!S508</f>
        <v>0</v>
      </c>
      <c r="H142" s="96">
        <f>+'Ark1'!T508</f>
        <v>0</v>
      </c>
      <c r="I142" s="96">
        <f>+'Ark1'!U508</f>
        <v>0</v>
      </c>
      <c r="K142" s="1">
        <f>+'Ark1'!W508</f>
        <v>0</v>
      </c>
      <c r="L142" s="9"/>
      <c r="M142" s="9">
        <f>+'Ark1'!Z508</f>
        <v>0</v>
      </c>
      <c r="O142" s="9">
        <f>+'Ark1'!AA508</f>
        <v>0</v>
      </c>
      <c r="P142" s="1">
        <f>+'Ark1'!AB508</f>
        <v>0</v>
      </c>
      <c r="Q142" s="9">
        <f>+'Ark1'!AC508</f>
        <v>0</v>
      </c>
      <c r="R142" s="9" t="e">
        <f t="shared" si="31"/>
        <v>#DIV/0!</v>
      </c>
      <c r="S142" s="1">
        <f>+'Ark1'!V508</f>
        <v>0</v>
      </c>
      <c r="T142" s="1"/>
      <c r="U142" s="28"/>
      <c r="AH142"/>
      <c r="AI142"/>
      <c r="AJ142"/>
      <c r="AL142"/>
      <c r="AM142"/>
      <c r="AN142"/>
      <c r="AO142"/>
      <c r="AP142"/>
    </row>
    <row r="143" spans="1:42">
      <c r="A143" s="28"/>
      <c r="B143">
        <f>+'Ark1'!C509</f>
        <v>2022</v>
      </c>
      <c r="C143">
        <f>+'Ark1'!E509</f>
        <v>27</v>
      </c>
      <c r="D143">
        <f>+'Ark1'!Q509</f>
        <v>0</v>
      </c>
      <c r="E143" s="9">
        <f>+'Ark1'!R509</f>
        <v>0</v>
      </c>
      <c r="F143" s="9"/>
      <c r="G143" s="9">
        <f>+'Ark1'!S509</f>
        <v>0</v>
      </c>
      <c r="H143" s="96">
        <f>+'Ark1'!T509</f>
        <v>0</v>
      </c>
      <c r="I143" s="96">
        <f>+'Ark1'!U509</f>
        <v>0</v>
      </c>
      <c r="K143" s="1">
        <f>+'Ark1'!W509</f>
        <v>0</v>
      </c>
      <c r="L143" s="9"/>
      <c r="M143" s="9">
        <f>+'Ark1'!Z509</f>
        <v>0</v>
      </c>
      <c r="O143" s="9">
        <f>+'Ark1'!AA509</f>
        <v>0</v>
      </c>
      <c r="P143" s="1">
        <f>+'Ark1'!AB509</f>
        <v>0</v>
      </c>
      <c r="Q143" s="9">
        <f>+'Ark1'!AC509</f>
        <v>0</v>
      </c>
      <c r="R143" s="9" t="e">
        <f t="shared" si="31"/>
        <v>#DIV/0!</v>
      </c>
      <c r="S143" s="1">
        <f>+'Ark1'!V509</f>
        <v>0</v>
      </c>
      <c r="T143" s="1"/>
      <c r="U143" s="28"/>
      <c r="AH143"/>
      <c r="AI143"/>
      <c r="AJ143"/>
      <c r="AL143"/>
      <c r="AM143"/>
      <c r="AN143"/>
      <c r="AO143"/>
      <c r="AP143"/>
    </row>
    <row r="144" spans="1:42">
      <c r="A144" s="28"/>
      <c r="B144">
        <f>+'Ark1'!C510</f>
        <v>2022</v>
      </c>
      <c r="C144">
        <f>+'Ark1'!E510</f>
        <v>28</v>
      </c>
      <c r="D144">
        <f>+'Ark1'!Q510</f>
        <v>0</v>
      </c>
      <c r="E144" s="9">
        <f>+'Ark1'!R510</f>
        <v>0</v>
      </c>
      <c r="F144" s="9"/>
      <c r="G144" s="9">
        <f>+'Ark1'!S510</f>
        <v>0</v>
      </c>
      <c r="H144" s="96">
        <f>+'Ark1'!T510</f>
        <v>0</v>
      </c>
      <c r="I144" s="96">
        <f>+'Ark1'!U510</f>
        <v>0</v>
      </c>
      <c r="K144" s="1">
        <f>+'Ark1'!W510</f>
        <v>0</v>
      </c>
      <c r="L144" s="9"/>
      <c r="M144" s="9">
        <f>+'Ark1'!Z510</f>
        <v>0</v>
      </c>
      <c r="O144" s="9">
        <f>+'Ark1'!AA510</f>
        <v>0</v>
      </c>
      <c r="P144" s="1">
        <f>+'Ark1'!AB510</f>
        <v>0</v>
      </c>
      <c r="Q144" s="9">
        <f>+'Ark1'!AC510</f>
        <v>0</v>
      </c>
      <c r="R144" s="9" t="e">
        <f t="shared" si="31"/>
        <v>#DIV/0!</v>
      </c>
      <c r="S144" s="1">
        <f>+'Ark1'!V510</f>
        <v>0</v>
      </c>
      <c r="T144" s="1"/>
      <c r="U144" s="28"/>
      <c r="AH144"/>
      <c r="AI144"/>
      <c r="AJ144"/>
      <c r="AL144"/>
      <c r="AM144"/>
      <c r="AN144"/>
      <c r="AO144"/>
      <c r="AP144"/>
    </row>
    <row r="145" spans="1:42">
      <c r="A145" s="28"/>
      <c r="B145">
        <f>+'Ark1'!C511</f>
        <v>2022</v>
      </c>
      <c r="C145">
        <f>+'Ark1'!E511</f>
        <v>29</v>
      </c>
      <c r="D145">
        <f>+'Ark1'!Q511</f>
        <v>0</v>
      </c>
      <c r="E145" s="9">
        <f>+'Ark1'!R511</f>
        <v>0</v>
      </c>
      <c r="F145" s="9"/>
      <c r="G145" s="9">
        <f>+'Ark1'!S511</f>
        <v>0</v>
      </c>
      <c r="H145" s="96">
        <f>+'Ark1'!T511</f>
        <v>0</v>
      </c>
      <c r="I145" s="96">
        <f>+'Ark1'!U511</f>
        <v>0</v>
      </c>
      <c r="K145" s="1">
        <f>+'Ark1'!W511</f>
        <v>0</v>
      </c>
      <c r="L145" s="9"/>
      <c r="M145" s="9">
        <f>+'Ark1'!Z511</f>
        <v>0</v>
      </c>
      <c r="O145" s="9">
        <f>+'Ark1'!AA511</f>
        <v>0</v>
      </c>
      <c r="P145" s="1">
        <f>+'Ark1'!AB511</f>
        <v>0</v>
      </c>
      <c r="Q145" s="9">
        <f>+'Ark1'!AC511</f>
        <v>0</v>
      </c>
      <c r="R145" s="9" t="e">
        <f t="shared" si="31"/>
        <v>#DIV/0!</v>
      </c>
      <c r="S145" s="1">
        <f>+'Ark1'!V511</f>
        <v>0</v>
      </c>
      <c r="T145" s="1"/>
      <c r="U145" s="28"/>
      <c r="AH145"/>
      <c r="AI145"/>
      <c r="AJ145"/>
      <c r="AL145"/>
      <c r="AM145"/>
      <c r="AN145"/>
      <c r="AO145"/>
      <c r="AP145"/>
    </row>
    <row r="146" spans="1:42">
      <c r="A146" s="28"/>
      <c r="B146">
        <f>+'Ark1'!C512</f>
        <v>2022</v>
      </c>
      <c r="C146">
        <f>+'Ark1'!E512</f>
        <v>30</v>
      </c>
      <c r="D146">
        <f>+'Ark1'!Q512</f>
        <v>0</v>
      </c>
      <c r="E146" s="9">
        <f>+'Ark1'!R512</f>
        <v>0</v>
      </c>
      <c r="F146" s="9"/>
      <c r="G146" s="9">
        <f>+'Ark1'!S512</f>
        <v>0</v>
      </c>
      <c r="H146" s="96">
        <f>+'Ark1'!T512</f>
        <v>0</v>
      </c>
      <c r="I146" s="96">
        <f>+'Ark1'!U512</f>
        <v>0</v>
      </c>
      <c r="K146" s="1">
        <f>+'Ark1'!W512</f>
        <v>0</v>
      </c>
      <c r="L146" s="9"/>
      <c r="M146" s="9">
        <f>+'Ark1'!Z512</f>
        <v>0</v>
      </c>
      <c r="O146" s="9">
        <f>+'Ark1'!AA512</f>
        <v>0</v>
      </c>
      <c r="P146" s="1">
        <f>+'Ark1'!AB512</f>
        <v>0</v>
      </c>
      <c r="Q146" s="9">
        <f>+'Ark1'!AC512</f>
        <v>0</v>
      </c>
      <c r="R146" s="9" t="e">
        <f t="shared" si="31"/>
        <v>#DIV/0!</v>
      </c>
      <c r="S146" s="1">
        <f>+'Ark1'!V512</f>
        <v>0</v>
      </c>
      <c r="T146" s="1"/>
      <c r="U146" s="28"/>
      <c r="AH146"/>
      <c r="AI146"/>
      <c r="AJ146"/>
      <c r="AL146"/>
      <c r="AM146"/>
      <c r="AN146"/>
      <c r="AO146"/>
      <c r="AP146"/>
    </row>
    <row r="147" spans="1:42">
      <c r="A147" s="28"/>
      <c r="B147">
        <f>+'Ark1'!C513</f>
        <v>2022</v>
      </c>
      <c r="C147">
        <f>+'Ark1'!E513</f>
        <v>31</v>
      </c>
      <c r="D147">
        <f>+'Ark1'!Q513</f>
        <v>0</v>
      </c>
      <c r="E147" s="9">
        <f>+'Ark1'!R513</f>
        <v>0</v>
      </c>
      <c r="F147" s="9"/>
      <c r="G147" s="9">
        <f>+'Ark1'!S513</f>
        <v>0</v>
      </c>
      <c r="H147" s="96">
        <f>+'Ark1'!T513</f>
        <v>0</v>
      </c>
      <c r="I147" s="96">
        <f>+'Ark1'!U513</f>
        <v>0</v>
      </c>
      <c r="K147" s="1">
        <f>+'Ark1'!W513</f>
        <v>0</v>
      </c>
      <c r="L147" s="9"/>
      <c r="M147" s="9">
        <f>+'Ark1'!Z513</f>
        <v>0</v>
      </c>
      <c r="O147" s="9">
        <f>+'Ark1'!AA513</f>
        <v>0</v>
      </c>
      <c r="P147" s="1">
        <f>+'Ark1'!AB513</f>
        <v>0</v>
      </c>
      <c r="Q147" s="9">
        <f>+'Ark1'!AC513</f>
        <v>0</v>
      </c>
      <c r="R147" s="9" t="e">
        <f t="shared" si="31"/>
        <v>#DIV/0!</v>
      </c>
      <c r="S147" s="1">
        <f>+'Ark1'!V513</f>
        <v>0</v>
      </c>
      <c r="T147" s="1"/>
      <c r="U147" s="28"/>
      <c r="AH147"/>
      <c r="AI147"/>
      <c r="AJ147"/>
      <c r="AL147"/>
      <c r="AM147"/>
      <c r="AN147"/>
      <c r="AO147"/>
      <c r="AP147"/>
    </row>
    <row r="148" spans="1:42">
      <c r="A148" s="28"/>
      <c r="B148">
        <f>+'Ark1'!C514</f>
        <v>2022</v>
      </c>
      <c r="C148">
        <f>+'Ark1'!E514</f>
        <v>32</v>
      </c>
      <c r="D148">
        <f>+'Ark1'!Q514</f>
        <v>0</v>
      </c>
      <c r="E148" s="9">
        <f>+'Ark1'!R514</f>
        <v>0</v>
      </c>
      <c r="F148" s="9"/>
      <c r="G148" s="9">
        <f>+'Ark1'!S514</f>
        <v>0</v>
      </c>
      <c r="H148" s="96">
        <f>+'Ark1'!T514</f>
        <v>0</v>
      </c>
      <c r="I148" s="96">
        <f>+'Ark1'!U514</f>
        <v>0</v>
      </c>
      <c r="K148" s="1">
        <f>+'Ark1'!W514</f>
        <v>0</v>
      </c>
      <c r="L148" s="9"/>
      <c r="M148" s="9">
        <f>+'Ark1'!Z514</f>
        <v>0</v>
      </c>
      <c r="O148" s="9">
        <f>+'Ark1'!AA514</f>
        <v>0</v>
      </c>
      <c r="P148" s="1">
        <f>+'Ark1'!AB514</f>
        <v>0</v>
      </c>
      <c r="Q148" s="9">
        <f>+'Ark1'!AC514</f>
        <v>0</v>
      </c>
      <c r="R148" s="9" t="e">
        <f t="shared" si="31"/>
        <v>#DIV/0!</v>
      </c>
      <c r="S148" s="1">
        <f>+'Ark1'!V514</f>
        <v>0</v>
      </c>
      <c r="T148" s="1"/>
      <c r="U148" s="28"/>
      <c r="AH148"/>
      <c r="AI148"/>
      <c r="AJ148"/>
      <c r="AL148"/>
      <c r="AM148"/>
      <c r="AN148"/>
      <c r="AO148"/>
      <c r="AP148"/>
    </row>
    <row r="149" spans="1:42">
      <c r="A149" s="28"/>
      <c r="B149">
        <f>+'Ark1'!C515</f>
        <v>2022</v>
      </c>
      <c r="C149">
        <f>+'Ark1'!E515</f>
        <v>33</v>
      </c>
      <c r="D149">
        <f>+'Ark1'!Q515</f>
        <v>0</v>
      </c>
      <c r="E149" s="9">
        <f>+'Ark1'!R515</f>
        <v>0</v>
      </c>
      <c r="F149" s="9"/>
      <c r="G149" s="9">
        <f>+'Ark1'!S515</f>
        <v>0</v>
      </c>
      <c r="H149" s="96">
        <f>+'Ark1'!T515</f>
        <v>0</v>
      </c>
      <c r="I149" s="96">
        <f>+'Ark1'!U515</f>
        <v>0</v>
      </c>
      <c r="K149" s="1">
        <f>+'Ark1'!W515</f>
        <v>0</v>
      </c>
      <c r="L149" s="9"/>
      <c r="M149" s="9">
        <f>+'Ark1'!Z515</f>
        <v>0</v>
      </c>
      <c r="O149" s="9">
        <f>+'Ark1'!AA515</f>
        <v>0</v>
      </c>
      <c r="P149" s="1">
        <f>+'Ark1'!AB515</f>
        <v>0</v>
      </c>
      <c r="Q149" s="9">
        <f>+'Ark1'!AC515</f>
        <v>0</v>
      </c>
      <c r="R149" s="9" t="e">
        <f t="shared" si="31"/>
        <v>#DIV/0!</v>
      </c>
      <c r="S149" s="1">
        <f>+'Ark1'!V515</f>
        <v>0</v>
      </c>
      <c r="T149" s="1"/>
      <c r="U149" s="28"/>
      <c r="AH149"/>
      <c r="AI149"/>
      <c r="AJ149"/>
      <c r="AL149"/>
      <c r="AM149"/>
      <c r="AN149"/>
      <c r="AO149"/>
      <c r="AP149"/>
    </row>
    <row r="150" spans="1:42">
      <c r="A150" s="28"/>
      <c r="B150">
        <f>+'Ark1'!C516</f>
        <v>2022</v>
      </c>
      <c r="C150">
        <f>+'Ark1'!E516</f>
        <v>34</v>
      </c>
      <c r="D150">
        <f>+'Ark1'!Q516</f>
        <v>0</v>
      </c>
      <c r="E150" s="9">
        <f>+'Ark1'!R516</f>
        <v>0</v>
      </c>
      <c r="F150" s="9"/>
      <c r="G150" s="9">
        <f>+'Ark1'!S516</f>
        <v>0</v>
      </c>
      <c r="H150" s="96">
        <f>+'Ark1'!T516</f>
        <v>0</v>
      </c>
      <c r="I150" s="96">
        <f>+'Ark1'!U516</f>
        <v>0</v>
      </c>
      <c r="K150" s="1">
        <f>+'Ark1'!W516</f>
        <v>0</v>
      </c>
      <c r="L150" s="9"/>
      <c r="M150" s="9">
        <f>+'Ark1'!Z516</f>
        <v>0</v>
      </c>
      <c r="O150" s="9">
        <f>+'Ark1'!AA516</f>
        <v>0</v>
      </c>
      <c r="P150" s="1">
        <f>+'Ark1'!AB516</f>
        <v>0</v>
      </c>
      <c r="Q150" s="9">
        <f>+'Ark1'!AC516</f>
        <v>0</v>
      </c>
      <c r="R150" s="9" t="e">
        <f t="shared" si="31"/>
        <v>#DIV/0!</v>
      </c>
      <c r="S150" s="1">
        <f>+'Ark1'!V516</f>
        <v>0</v>
      </c>
      <c r="T150" s="1"/>
      <c r="U150" s="28"/>
      <c r="AH150"/>
      <c r="AI150"/>
      <c r="AJ150"/>
      <c r="AL150"/>
      <c r="AM150"/>
      <c r="AN150"/>
      <c r="AO150"/>
      <c r="AP150"/>
    </row>
    <row r="151" spans="1:42">
      <c r="A151" s="28"/>
      <c r="B151">
        <f>+'Ark1'!C517</f>
        <v>2022</v>
      </c>
      <c r="C151">
        <f>+'Ark1'!E517</f>
        <v>35</v>
      </c>
      <c r="D151">
        <f>+'Ark1'!Q517</f>
        <v>0</v>
      </c>
      <c r="E151" s="9">
        <f>+'Ark1'!R517</f>
        <v>0</v>
      </c>
      <c r="F151" s="9"/>
      <c r="G151" s="9">
        <f>+'Ark1'!S517</f>
        <v>0</v>
      </c>
      <c r="H151" s="96">
        <f>+'Ark1'!T517</f>
        <v>0</v>
      </c>
      <c r="I151" s="96">
        <f>+'Ark1'!U517</f>
        <v>0</v>
      </c>
      <c r="K151" s="1">
        <f>+'Ark1'!W517</f>
        <v>0</v>
      </c>
      <c r="L151" s="9"/>
      <c r="M151" s="9">
        <f>+'Ark1'!Z517</f>
        <v>0</v>
      </c>
      <c r="O151" s="9">
        <f>+'Ark1'!AA517</f>
        <v>0</v>
      </c>
      <c r="P151" s="1">
        <f>+'Ark1'!AB517</f>
        <v>0</v>
      </c>
      <c r="Q151" s="9">
        <f>+'Ark1'!AC517</f>
        <v>0</v>
      </c>
      <c r="R151" s="9" t="e">
        <f t="shared" si="31"/>
        <v>#DIV/0!</v>
      </c>
      <c r="S151" s="1">
        <f>+'Ark1'!V517</f>
        <v>0</v>
      </c>
      <c r="T151" s="1"/>
      <c r="U151" s="28"/>
      <c r="AH151"/>
      <c r="AI151"/>
      <c r="AJ151"/>
      <c r="AL151"/>
      <c r="AM151"/>
      <c r="AN151"/>
      <c r="AO151"/>
      <c r="AP151"/>
    </row>
    <row r="152" spans="1:42">
      <c r="A152" s="28"/>
      <c r="B152">
        <f>+'Ark1'!C518</f>
        <v>2022</v>
      </c>
      <c r="C152">
        <f>+'Ark1'!E518</f>
        <v>36</v>
      </c>
      <c r="D152">
        <f>+'Ark1'!Q518</f>
        <v>0</v>
      </c>
      <c r="E152" s="9">
        <f>+'Ark1'!R518</f>
        <v>0</v>
      </c>
      <c r="F152" s="9"/>
      <c r="G152" s="9">
        <f>+'Ark1'!S518</f>
        <v>0</v>
      </c>
      <c r="H152" s="96">
        <f>+'Ark1'!T518</f>
        <v>0</v>
      </c>
      <c r="I152" s="96">
        <f>+'Ark1'!U518</f>
        <v>0</v>
      </c>
      <c r="K152" s="1">
        <f>+'Ark1'!W518</f>
        <v>0</v>
      </c>
      <c r="L152" s="9"/>
      <c r="M152" s="9">
        <f>+'Ark1'!Z518</f>
        <v>0</v>
      </c>
      <c r="O152" s="9">
        <f>+'Ark1'!AA518</f>
        <v>0</v>
      </c>
      <c r="P152" s="1">
        <f>+'Ark1'!AB518</f>
        <v>0</v>
      </c>
      <c r="Q152" s="9">
        <f>+'Ark1'!AC518</f>
        <v>0</v>
      </c>
      <c r="R152" s="9" t="e">
        <f t="shared" si="31"/>
        <v>#DIV/0!</v>
      </c>
      <c r="S152" s="1">
        <f>+'Ark1'!V518</f>
        <v>0</v>
      </c>
      <c r="T152" s="1"/>
      <c r="U152" s="28"/>
      <c r="AH152"/>
      <c r="AI152"/>
      <c r="AJ152"/>
      <c r="AL152"/>
      <c r="AM152"/>
      <c r="AN152"/>
      <c r="AO152"/>
      <c r="AP152"/>
    </row>
    <row r="153" spans="1:42">
      <c r="A153" s="28"/>
      <c r="B153">
        <f>+'Ark1'!C519</f>
        <v>2022</v>
      </c>
      <c r="C153">
        <f>+'Ark1'!E519</f>
        <v>37</v>
      </c>
      <c r="D153">
        <f>+'Ark1'!Q519</f>
        <v>0</v>
      </c>
      <c r="E153" s="9">
        <f>+'Ark1'!R519</f>
        <v>0</v>
      </c>
      <c r="F153" s="9"/>
      <c r="G153" s="9">
        <f>+'Ark1'!S519</f>
        <v>0</v>
      </c>
      <c r="H153" s="96">
        <f>+'Ark1'!T519</f>
        <v>0</v>
      </c>
      <c r="I153" s="96">
        <f>+'Ark1'!U519</f>
        <v>0</v>
      </c>
      <c r="K153" s="1">
        <f>+'Ark1'!W519</f>
        <v>0</v>
      </c>
      <c r="L153" s="9"/>
      <c r="M153" s="9">
        <f>+'Ark1'!Z519</f>
        <v>0</v>
      </c>
      <c r="O153" s="9">
        <f>+'Ark1'!AA519</f>
        <v>0</v>
      </c>
      <c r="P153" s="1">
        <f>+'Ark1'!AB519</f>
        <v>0</v>
      </c>
      <c r="Q153" s="9">
        <f>+'Ark1'!AC519</f>
        <v>0</v>
      </c>
      <c r="R153" s="9" t="e">
        <f t="shared" si="31"/>
        <v>#DIV/0!</v>
      </c>
      <c r="S153" s="1">
        <f>+'Ark1'!V519</f>
        <v>0</v>
      </c>
      <c r="T153" s="1"/>
      <c r="U153" s="28"/>
      <c r="AH153"/>
      <c r="AI153"/>
      <c r="AJ153"/>
      <c r="AL153"/>
      <c r="AM153"/>
      <c r="AN153"/>
      <c r="AO153"/>
      <c r="AP153"/>
    </row>
    <row r="154" spans="1:42">
      <c r="A154" s="28"/>
      <c r="B154">
        <f>+'Ark1'!C520</f>
        <v>2022</v>
      </c>
      <c r="C154">
        <f>+'Ark1'!E520</f>
        <v>38</v>
      </c>
      <c r="D154">
        <f>+'Ark1'!Q520</f>
        <v>0</v>
      </c>
      <c r="E154" s="9">
        <f>+'Ark1'!R520</f>
        <v>0</v>
      </c>
      <c r="F154" s="9"/>
      <c r="G154" s="9">
        <f>+'Ark1'!S520</f>
        <v>0</v>
      </c>
      <c r="H154" s="96">
        <f>+'Ark1'!T520</f>
        <v>0</v>
      </c>
      <c r="I154" s="96">
        <f>+'Ark1'!U520</f>
        <v>0</v>
      </c>
      <c r="K154" s="1">
        <f>+'Ark1'!W520</f>
        <v>0</v>
      </c>
      <c r="L154" s="9"/>
      <c r="M154" s="9">
        <f>+'Ark1'!Z520</f>
        <v>0</v>
      </c>
      <c r="O154" s="9">
        <f>+'Ark1'!AA520</f>
        <v>0</v>
      </c>
      <c r="P154" s="1">
        <f>+'Ark1'!AB520</f>
        <v>0</v>
      </c>
      <c r="Q154" s="9">
        <f>+'Ark1'!AC520</f>
        <v>0</v>
      </c>
      <c r="R154" s="9" t="e">
        <f t="shared" si="31"/>
        <v>#DIV/0!</v>
      </c>
      <c r="S154" s="1">
        <f>+'Ark1'!V520</f>
        <v>0</v>
      </c>
      <c r="T154" s="1"/>
      <c r="U154" s="28"/>
      <c r="AH154"/>
      <c r="AI154"/>
      <c r="AJ154"/>
      <c r="AL154"/>
      <c r="AM154"/>
      <c r="AN154"/>
      <c r="AO154"/>
      <c r="AP154"/>
    </row>
    <row r="155" spans="1:42">
      <c r="A155" s="28"/>
      <c r="B155">
        <f>+'Ark1'!C521</f>
        <v>2022</v>
      </c>
      <c r="C155">
        <f>+'Ark1'!E521</f>
        <v>39</v>
      </c>
      <c r="D155">
        <f>+'Ark1'!Q521</f>
        <v>0</v>
      </c>
      <c r="E155" s="9">
        <f>+'Ark1'!R521</f>
        <v>0</v>
      </c>
      <c r="F155" s="9"/>
      <c r="G155" s="9">
        <f>+'Ark1'!S521</f>
        <v>0</v>
      </c>
      <c r="H155" s="96">
        <f>+'Ark1'!T521</f>
        <v>0</v>
      </c>
      <c r="I155" s="96">
        <f>+'Ark1'!U521</f>
        <v>0</v>
      </c>
      <c r="K155" s="1">
        <f>+'Ark1'!W521</f>
        <v>0</v>
      </c>
      <c r="L155" s="9"/>
      <c r="M155" s="9">
        <f>+'Ark1'!Z521</f>
        <v>0</v>
      </c>
      <c r="O155" s="9">
        <f>+'Ark1'!AA521</f>
        <v>0</v>
      </c>
      <c r="P155" s="1">
        <f>+'Ark1'!AB521</f>
        <v>0</v>
      </c>
      <c r="Q155" s="9">
        <f>+'Ark1'!AC521</f>
        <v>0</v>
      </c>
      <c r="R155" s="9" t="e">
        <f t="shared" si="31"/>
        <v>#DIV/0!</v>
      </c>
      <c r="S155" s="1">
        <f>+'Ark1'!V521</f>
        <v>0</v>
      </c>
      <c r="T155" s="1"/>
      <c r="U155" s="28"/>
      <c r="AH155"/>
      <c r="AI155"/>
      <c r="AJ155"/>
      <c r="AL155"/>
      <c r="AM155"/>
      <c r="AN155"/>
      <c r="AO155"/>
      <c r="AP155"/>
    </row>
    <row r="156" spans="1:42">
      <c r="A156" s="28"/>
      <c r="B156">
        <f>+'Ark1'!C522</f>
        <v>2022</v>
      </c>
      <c r="C156">
        <f>+'Ark1'!E522</f>
        <v>40</v>
      </c>
      <c r="D156">
        <f>+'Ark1'!Q522</f>
        <v>0</v>
      </c>
      <c r="E156" s="9">
        <f>+'Ark1'!R522</f>
        <v>0</v>
      </c>
      <c r="F156" s="9"/>
      <c r="G156" s="9">
        <f>+'Ark1'!S522</f>
        <v>0</v>
      </c>
      <c r="H156" s="96">
        <f>+'Ark1'!T522</f>
        <v>0</v>
      </c>
      <c r="I156" s="96">
        <f>+'Ark1'!U522</f>
        <v>0</v>
      </c>
      <c r="K156" s="1">
        <f>+'Ark1'!W522</f>
        <v>0</v>
      </c>
      <c r="L156" s="9"/>
      <c r="M156" s="9">
        <f>+'Ark1'!Z522</f>
        <v>0</v>
      </c>
      <c r="O156" s="9">
        <f>+'Ark1'!AA522</f>
        <v>0</v>
      </c>
      <c r="P156" s="1">
        <f>+'Ark1'!AB522</f>
        <v>0</v>
      </c>
      <c r="Q156" s="9">
        <f>+'Ark1'!AC522</f>
        <v>0</v>
      </c>
      <c r="R156" s="9" t="e">
        <f t="shared" si="31"/>
        <v>#DIV/0!</v>
      </c>
      <c r="S156" s="1">
        <f>+'Ark1'!V522</f>
        <v>0</v>
      </c>
      <c r="T156" s="1"/>
      <c r="U156" s="28"/>
      <c r="AH156"/>
      <c r="AI156"/>
      <c r="AJ156"/>
      <c r="AL156"/>
      <c r="AM156"/>
      <c r="AN156"/>
      <c r="AO156"/>
      <c r="AP156"/>
    </row>
    <row r="157" spans="1:42">
      <c r="A157" s="28"/>
      <c r="B157">
        <f>+'Ark1'!C523</f>
        <v>2022</v>
      </c>
      <c r="C157">
        <f>+'Ark1'!E523</f>
        <v>41</v>
      </c>
      <c r="D157">
        <f>+'Ark1'!Q523</f>
        <v>0</v>
      </c>
      <c r="E157" s="9">
        <f>+'Ark1'!R523</f>
        <v>0</v>
      </c>
      <c r="F157" s="9"/>
      <c r="G157" s="9">
        <f>+'Ark1'!S523</f>
        <v>0</v>
      </c>
      <c r="H157" s="96">
        <f>+'Ark1'!T523</f>
        <v>0</v>
      </c>
      <c r="I157" s="96">
        <f>+'Ark1'!U523</f>
        <v>0</v>
      </c>
      <c r="K157" s="1">
        <f>+'Ark1'!W523</f>
        <v>0</v>
      </c>
      <c r="L157" s="9"/>
      <c r="M157" s="9">
        <f>+'Ark1'!Z523</f>
        <v>0</v>
      </c>
      <c r="O157" s="9">
        <f>+'Ark1'!AA523</f>
        <v>0</v>
      </c>
      <c r="P157" s="1">
        <f>+'Ark1'!AB523</f>
        <v>0</v>
      </c>
      <c r="Q157" s="9">
        <f>+'Ark1'!AC523</f>
        <v>0</v>
      </c>
      <c r="R157" s="9" t="e">
        <f t="shared" si="31"/>
        <v>#DIV/0!</v>
      </c>
      <c r="S157" s="1">
        <f>+'Ark1'!V523</f>
        <v>0</v>
      </c>
      <c r="T157" s="1"/>
      <c r="U157" s="28"/>
      <c r="AH157"/>
      <c r="AI157"/>
      <c r="AJ157"/>
      <c r="AL157"/>
      <c r="AM157"/>
      <c r="AN157"/>
      <c r="AO157"/>
      <c r="AP157"/>
    </row>
    <row r="158" spans="1:42">
      <c r="A158" s="28"/>
      <c r="B158">
        <f>+'Ark1'!C524</f>
        <v>2022</v>
      </c>
      <c r="C158">
        <f>+'Ark1'!E524</f>
        <v>42</v>
      </c>
      <c r="D158">
        <f>+'Ark1'!Q524</f>
        <v>0</v>
      </c>
      <c r="E158" s="9">
        <f>+'Ark1'!R524</f>
        <v>0</v>
      </c>
      <c r="F158" s="9"/>
      <c r="G158" s="9">
        <f>+'Ark1'!S524</f>
        <v>0</v>
      </c>
      <c r="H158" s="96">
        <f>+'Ark1'!T524</f>
        <v>0</v>
      </c>
      <c r="I158" s="96">
        <f>+'Ark1'!U524</f>
        <v>0</v>
      </c>
      <c r="K158" s="1">
        <f>+'Ark1'!W524</f>
        <v>0</v>
      </c>
      <c r="L158" s="9"/>
      <c r="M158" s="9">
        <f>+'Ark1'!Z524</f>
        <v>0</v>
      </c>
      <c r="O158" s="9">
        <f>+'Ark1'!AA524</f>
        <v>0</v>
      </c>
      <c r="P158" s="1">
        <f>+'Ark1'!AB524</f>
        <v>0</v>
      </c>
      <c r="Q158" s="9">
        <f>+'Ark1'!AC524</f>
        <v>0</v>
      </c>
      <c r="R158" s="9" t="e">
        <f t="shared" si="31"/>
        <v>#DIV/0!</v>
      </c>
      <c r="S158" s="1">
        <f>+'Ark1'!V524</f>
        <v>0</v>
      </c>
      <c r="T158" s="1"/>
      <c r="U158" s="28"/>
      <c r="AH158"/>
      <c r="AI158"/>
      <c r="AJ158"/>
      <c r="AL158"/>
      <c r="AM158"/>
      <c r="AN158"/>
      <c r="AO158"/>
      <c r="AP158"/>
    </row>
    <row r="159" spans="1:42">
      <c r="A159" s="28"/>
      <c r="B159">
        <f>+'Ark1'!C525</f>
        <v>2022</v>
      </c>
      <c r="C159">
        <f>+'Ark1'!E525</f>
        <v>43</v>
      </c>
      <c r="D159">
        <f>+'Ark1'!Q525</f>
        <v>0</v>
      </c>
      <c r="E159" s="9">
        <f>+'Ark1'!R525</f>
        <v>0</v>
      </c>
      <c r="F159" s="9"/>
      <c r="G159" s="9">
        <f>+'Ark1'!S525</f>
        <v>0</v>
      </c>
      <c r="H159" s="96">
        <f>+'Ark1'!T525</f>
        <v>0</v>
      </c>
      <c r="I159" s="96">
        <f>+'Ark1'!U525</f>
        <v>0</v>
      </c>
      <c r="K159" s="1">
        <f>+'Ark1'!W525</f>
        <v>0</v>
      </c>
      <c r="L159" s="9"/>
      <c r="M159" s="9">
        <f>+'Ark1'!Z525</f>
        <v>0</v>
      </c>
      <c r="O159" s="9">
        <f>+'Ark1'!AA525</f>
        <v>0</v>
      </c>
      <c r="P159" s="1">
        <f>+'Ark1'!AB525</f>
        <v>0</v>
      </c>
      <c r="Q159" s="9">
        <f>+'Ark1'!AC525</f>
        <v>0</v>
      </c>
      <c r="R159" s="9" t="e">
        <f t="shared" si="31"/>
        <v>#DIV/0!</v>
      </c>
      <c r="S159" s="1">
        <f>+'Ark1'!V525</f>
        <v>0</v>
      </c>
      <c r="T159" s="1"/>
      <c r="U159" s="28"/>
      <c r="AH159"/>
      <c r="AI159"/>
      <c r="AJ159"/>
      <c r="AL159"/>
      <c r="AM159"/>
      <c r="AN159"/>
      <c r="AO159"/>
      <c r="AP159"/>
    </row>
    <row r="160" spans="1:42">
      <c r="A160" s="28"/>
      <c r="B160">
        <f>+'Ark1'!C526</f>
        <v>2022</v>
      </c>
      <c r="C160">
        <f>+'Ark1'!E526</f>
        <v>44</v>
      </c>
      <c r="D160">
        <f>+'Ark1'!Q526</f>
        <v>0</v>
      </c>
      <c r="E160" s="9">
        <f>+'Ark1'!R526</f>
        <v>0</v>
      </c>
      <c r="F160" s="9"/>
      <c r="G160" s="9">
        <f>+'Ark1'!S526</f>
        <v>0</v>
      </c>
      <c r="H160" s="96">
        <f>+'Ark1'!T526</f>
        <v>0</v>
      </c>
      <c r="I160" s="96">
        <f>+'Ark1'!U526</f>
        <v>0</v>
      </c>
      <c r="K160" s="1">
        <f>+'Ark1'!W526</f>
        <v>0</v>
      </c>
      <c r="L160" s="9"/>
      <c r="M160" s="9">
        <f>+'Ark1'!Z526</f>
        <v>0</v>
      </c>
      <c r="O160" s="9">
        <f>+'Ark1'!AA526</f>
        <v>0</v>
      </c>
      <c r="P160" s="1">
        <f>+'Ark1'!AB526</f>
        <v>0</v>
      </c>
      <c r="Q160" s="9">
        <f>+'Ark1'!AC526</f>
        <v>0</v>
      </c>
      <c r="R160" s="9" t="e">
        <f t="shared" si="31"/>
        <v>#DIV/0!</v>
      </c>
      <c r="S160" s="1">
        <f>+'Ark1'!V526</f>
        <v>0</v>
      </c>
      <c r="T160" s="1"/>
      <c r="U160" s="28"/>
      <c r="AH160"/>
      <c r="AI160"/>
      <c r="AJ160"/>
      <c r="AL160"/>
      <c r="AM160"/>
      <c r="AN160"/>
      <c r="AO160"/>
      <c r="AP160"/>
    </row>
    <row r="161" spans="1:42">
      <c r="A161" s="28"/>
      <c r="B161">
        <f>+'Ark1'!C527</f>
        <v>2022</v>
      </c>
      <c r="C161">
        <f>+'Ark1'!E527</f>
        <v>45</v>
      </c>
      <c r="D161">
        <f>+'Ark1'!Q527</f>
        <v>0</v>
      </c>
      <c r="E161" s="9">
        <f>+'Ark1'!R527</f>
        <v>0</v>
      </c>
      <c r="F161" s="9"/>
      <c r="G161" s="9">
        <f>+'Ark1'!S527</f>
        <v>0</v>
      </c>
      <c r="H161" s="96">
        <f>+'Ark1'!T527</f>
        <v>0</v>
      </c>
      <c r="I161" s="96">
        <f>+'Ark1'!U527</f>
        <v>0</v>
      </c>
      <c r="K161" s="1">
        <f>+'Ark1'!W527</f>
        <v>0</v>
      </c>
      <c r="L161" s="9"/>
      <c r="M161" s="9">
        <f>+'Ark1'!Z527</f>
        <v>0</v>
      </c>
      <c r="O161" s="9">
        <f>+'Ark1'!AA527</f>
        <v>0</v>
      </c>
      <c r="P161" s="1">
        <f>+'Ark1'!AB527</f>
        <v>0</v>
      </c>
      <c r="Q161" s="9">
        <f>+'Ark1'!AC527</f>
        <v>0</v>
      </c>
      <c r="R161" s="9" t="e">
        <f t="shared" si="31"/>
        <v>#DIV/0!</v>
      </c>
      <c r="S161" s="1">
        <f>+'Ark1'!V527</f>
        <v>0</v>
      </c>
      <c r="T161" s="1"/>
      <c r="U161" s="28"/>
      <c r="AH161"/>
      <c r="AI161"/>
      <c r="AJ161"/>
      <c r="AL161"/>
      <c r="AM161"/>
      <c r="AN161"/>
      <c r="AO161"/>
      <c r="AP161"/>
    </row>
    <row r="162" spans="1:42">
      <c r="A162" s="28"/>
      <c r="B162">
        <f>+'Ark1'!C528</f>
        <v>2022</v>
      </c>
      <c r="C162">
        <f>+'Ark1'!E528</f>
        <v>46</v>
      </c>
      <c r="D162">
        <f>+'Ark1'!Q528</f>
        <v>0</v>
      </c>
      <c r="E162" s="9">
        <f>+'Ark1'!R528</f>
        <v>0</v>
      </c>
      <c r="F162" s="9"/>
      <c r="G162" s="9">
        <f>+'Ark1'!S528</f>
        <v>0</v>
      </c>
      <c r="H162" s="96">
        <f>+'Ark1'!T528</f>
        <v>0</v>
      </c>
      <c r="I162" s="96">
        <f>+'Ark1'!U528</f>
        <v>0</v>
      </c>
      <c r="K162" s="1">
        <f>+'Ark1'!W528</f>
        <v>0</v>
      </c>
      <c r="L162" s="9"/>
      <c r="M162" s="9">
        <f>+'Ark1'!Z528</f>
        <v>0</v>
      </c>
      <c r="O162" s="9">
        <f>+'Ark1'!AA528</f>
        <v>0</v>
      </c>
      <c r="P162" s="1">
        <f>+'Ark1'!AB528</f>
        <v>0</v>
      </c>
      <c r="Q162" s="9">
        <f>+'Ark1'!AC528</f>
        <v>0</v>
      </c>
      <c r="R162" s="9" t="e">
        <f t="shared" si="31"/>
        <v>#DIV/0!</v>
      </c>
      <c r="S162" s="1">
        <f>+'Ark1'!V528</f>
        <v>0</v>
      </c>
      <c r="T162" s="1"/>
      <c r="U162" s="28"/>
      <c r="AH162"/>
      <c r="AI162"/>
      <c r="AJ162"/>
      <c r="AL162"/>
      <c r="AM162"/>
      <c r="AN162"/>
      <c r="AO162"/>
      <c r="AP162"/>
    </row>
    <row r="163" spans="1:42">
      <c r="A163" s="28"/>
      <c r="B163">
        <f>+'Ark1'!C529</f>
        <v>2022</v>
      </c>
      <c r="C163">
        <f>+'Ark1'!E529</f>
        <v>47</v>
      </c>
      <c r="D163">
        <f>+'Ark1'!Q529</f>
        <v>0</v>
      </c>
      <c r="E163" s="9">
        <f>+'Ark1'!R529</f>
        <v>0</v>
      </c>
      <c r="F163" s="9"/>
      <c r="G163" s="9">
        <f>+'Ark1'!S529</f>
        <v>0</v>
      </c>
      <c r="H163" s="96">
        <f>+'Ark1'!T529</f>
        <v>0</v>
      </c>
      <c r="I163" s="96">
        <f>+'Ark1'!U529</f>
        <v>0</v>
      </c>
      <c r="K163" s="1">
        <f>+'Ark1'!W529</f>
        <v>0</v>
      </c>
      <c r="L163" s="9"/>
      <c r="M163" s="9">
        <f>+'Ark1'!Z529</f>
        <v>0</v>
      </c>
      <c r="O163" s="9">
        <f>+'Ark1'!AA529</f>
        <v>0</v>
      </c>
      <c r="P163" s="1">
        <f>+'Ark1'!AB529</f>
        <v>0</v>
      </c>
      <c r="Q163" s="9">
        <f>+'Ark1'!AC529</f>
        <v>0</v>
      </c>
      <c r="R163" s="9" t="e">
        <f t="shared" si="31"/>
        <v>#DIV/0!</v>
      </c>
      <c r="S163" s="1">
        <f>+'Ark1'!V529</f>
        <v>0</v>
      </c>
      <c r="T163" s="1"/>
      <c r="U163" s="28"/>
      <c r="AH163"/>
      <c r="AI163"/>
      <c r="AJ163"/>
      <c r="AL163"/>
      <c r="AM163"/>
      <c r="AN163"/>
      <c r="AO163"/>
      <c r="AP163"/>
    </row>
    <row r="164" spans="1:42">
      <c r="A164" s="28"/>
      <c r="B164">
        <f>+'Ark1'!C530</f>
        <v>2022</v>
      </c>
      <c r="C164">
        <f>+'Ark1'!E530</f>
        <v>48</v>
      </c>
      <c r="D164">
        <f>+'Ark1'!Q530</f>
        <v>0</v>
      </c>
      <c r="E164" s="9">
        <f>+'Ark1'!R530</f>
        <v>0</v>
      </c>
      <c r="F164" s="9"/>
      <c r="G164" s="9">
        <f>+'Ark1'!S530</f>
        <v>0</v>
      </c>
      <c r="H164" s="96">
        <f>+'Ark1'!T530</f>
        <v>0</v>
      </c>
      <c r="I164" s="96">
        <f>+'Ark1'!U530</f>
        <v>0</v>
      </c>
      <c r="K164" s="1">
        <f>+'Ark1'!W530</f>
        <v>0</v>
      </c>
      <c r="L164" s="9"/>
      <c r="M164" s="9">
        <f>+'Ark1'!Z530</f>
        <v>0</v>
      </c>
      <c r="O164" s="9">
        <f>+'Ark1'!AA530</f>
        <v>0</v>
      </c>
      <c r="P164" s="1">
        <f>+'Ark1'!AB530</f>
        <v>0</v>
      </c>
      <c r="Q164" s="9">
        <f>+'Ark1'!AC530</f>
        <v>0</v>
      </c>
      <c r="R164" s="9" t="e">
        <f t="shared" si="31"/>
        <v>#DIV/0!</v>
      </c>
      <c r="S164" s="1">
        <f>+'Ark1'!V530</f>
        <v>0</v>
      </c>
      <c r="T164" s="1"/>
      <c r="U164" s="28"/>
      <c r="AH164"/>
      <c r="AI164"/>
      <c r="AJ164"/>
      <c r="AL164"/>
      <c r="AM164"/>
      <c r="AN164"/>
      <c r="AO164"/>
      <c r="AP164"/>
    </row>
    <row r="165" spans="1:42">
      <c r="A165" s="28"/>
      <c r="B165">
        <f>+'Ark1'!C531</f>
        <v>2022</v>
      </c>
      <c r="C165">
        <f>+'Ark1'!E531</f>
        <v>49</v>
      </c>
      <c r="D165">
        <f>+'Ark1'!Q531</f>
        <v>0</v>
      </c>
      <c r="E165" s="9">
        <f>+'Ark1'!R531</f>
        <v>0</v>
      </c>
      <c r="F165" s="9"/>
      <c r="G165" s="9">
        <f>+'Ark1'!S531</f>
        <v>0</v>
      </c>
      <c r="H165" s="96">
        <f>+'Ark1'!T531</f>
        <v>0</v>
      </c>
      <c r="I165" s="96">
        <f>+'Ark1'!U531</f>
        <v>0</v>
      </c>
      <c r="K165" s="1">
        <f>+'Ark1'!W531</f>
        <v>0</v>
      </c>
      <c r="L165" s="9"/>
      <c r="M165" s="9">
        <f>+'Ark1'!Z531</f>
        <v>0</v>
      </c>
      <c r="O165" s="9">
        <f>+'Ark1'!AA531</f>
        <v>0</v>
      </c>
      <c r="P165" s="1">
        <f>+'Ark1'!AB531</f>
        <v>0</v>
      </c>
      <c r="Q165" s="9">
        <f>+'Ark1'!AC531</f>
        <v>0</v>
      </c>
      <c r="R165" s="9" t="e">
        <f t="shared" si="31"/>
        <v>#DIV/0!</v>
      </c>
      <c r="S165" s="1">
        <f>+'Ark1'!V531</f>
        <v>0</v>
      </c>
      <c r="T165" s="1"/>
      <c r="U165" s="28"/>
      <c r="AH165"/>
      <c r="AI165"/>
      <c r="AJ165"/>
      <c r="AL165"/>
      <c r="AM165"/>
      <c r="AN165"/>
      <c r="AO165"/>
      <c r="AP165"/>
    </row>
    <row r="166" spans="1:42">
      <c r="A166" s="28"/>
      <c r="B166">
        <f>+'Ark1'!C532</f>
        <v>2022</v>
      </c>
      <c r="C166">
        <f>+'Ark1'!E532</f>
        <v>50</v>
      </c>
      <c r="D166">
        <f>+'Ark1'!Q532</f>
        <v>0</v>
      </c>
      <c r="E166" s="9">
        <f>+'Ark1'!R532</f>
        <v>0</v>
      </c>
      <c r="F166" s="9"/>
      <c r="G166" s="9">
        <f>+'Ark1'!S532</f>
        <v>0</v>
      </c>
      <c r="H166" s="96">
        <f>+'Ark1'!T532</f>
        <v>0</v>
      </c>
      <c r="I166" s="96">
        <f>+'Ark1'!U532</f>
        <v>0</v>
      </c>
      <c r="K166" s="1">
        <f>+'Ark1'!W532</f>
        <v>0</v>
      </c>
      <c r="L166" s="9"/>
      <c r="M166" s="9">
        <f>+'Ark1'!Z532</f>
        <v>0</v>
      </c>
      <c r="O166" s="9">
        <f>+'Ark1'!AA532</f>
        <v>0</v>
      </c>
      <c r="P166" s="1">
        <f>+'Ark1'!AB532</f>
        <v>0</v>
      </c>
      <c r="Q166" s="9">
        <f>+'Ark1'!AC532</f>
        <v>0</v>
      </c>
      <c r="R166" s="9" t="e">
        <f t="shared" si="31"/>
        <v>#DIV/0!</v>
      </c>
      <c r="S166" s="1">
        <f>+'Ark1'!V532</f>
        <v>0</v>
      </c>
      <c r="T166" s="1"/>
      <c r="U166" s="28"/>
      <c r="AH166"/>
      <c r="AI166"/>
      <c r="AJ166"/>
      <c r="AL166"/>
      <c r="AM166"/>
      <c r="AN166"/>
      <c r="AO166"/>
      <c r="AP166"/>
    </row>
    <row r="167" spans="1:42">
      <c r="A167" s="28"/>
      <c r="B167">
        <f>+'Ark1'!C533</f>
        <v>2022</v>
      </c>
      <c r="C167">
        <f>+'Ark1'!E533</f>
        <v>51</v>
      </c>
      <c r="D167">
        <f>+'Ark1'!Q533</f>
        <v>0</v>
      </c>
      <c r="E167" s="9">
        <f>+'Ark1'!R533</f>
        <v>0</v>
      </c>
      <c r="F167" s="9"/>
      <c r="G167" s="9">
        <f>+'Ark1'!S533</f>
        <v>0</v>
      </c>
      <c r="H167" s="96">
        <f>+'Ark1'!T533</f>
        <v>0</v>
      </c>
      <c r="I167" s="96">
        <f>+'Ark1'!U533</f>
        <v>0</v>
      </c>
      <c r="K167" s="1">
        <f>+'Ark1'!W533</f>
        <v>0</v>
      </c>
      <c r="L167" s="9"/>
      <c r="M167" s="9">
        <f>+'Ark1'!Z533</f>
        <v>0</v>
      </c>
      <c r="O167" s="9">
        <f>+'Ark1'!AA533</f>
        <v>0</v>
      </c>
      <c r="P167" s="1">
        <f>+'Ark1'!AB533</f>
        <v>0</v>
      </c>
      <c r="Q167" s="9">
        <f>+'Ark1'!AC533</f>
        <v>0</v>
      </c>
      <c r="R167" s="9" t="e">
        <f t="shared" si="31"/>
        <v>#DIV/0!</v>
      </c>
      <c r="S167" s="1">
        <f>+'Ark1'!V533</f>
        <v>0</v>
      </c>
      <c r="T167" s="1"/>
      <c r="U167" s="28"/>
      <c r="AH167"/>
      <c r="AI167"/>
      <c r="AJ167"/>
      <c r="AL167"/>
      <c r="AM167"/>
      <c r="AN167"/>
      <c r="AO167"/>
      <c r="AP167"/>
    </row>
    <row r="168" spans="1:42">
      <c r="A168" s="28"/>
      <c r="B168">
        <f>+'Ark1'!C534</f>
        <v>2022</v>
      </c>
      <c r="C168">
        <f>+'Ark1'!E534</f>
        <v>52</v>
      </c>
      <c r="D168">
        <f>+'Ark1'!Q534</f>
        <v>0</v>
      </c>
      <c r="E168" s="9">
        <f>+'Ark1'!R534</f>
        <v>0</v>
      </c>
      <c r="F168" s="9"/>
      <c r="G168" s="9">
        <f>+'Ark1'!S534</f>
        <v>0</v>
      </c>
      <c r="H168" s="96">
        <f>+'Ark1'!T534</f>
        <v>0</v>
      </c>
      <c r="I168" s="96">
        <f>+'Ark1'!U534</f>
        <v>0</v>
      </c>
      <c r="K168" s="1">
        <f>+'Ark1'!W534</f>
        <v>0</v>
      </c>
      <c r="L168" s="9"/>
      <c r="M168" s="9">
        <f>+'Ark1'!Z534</f>
        <v>0</v>
      </c>
      <c r="O168" s="9">
        <f>+'Ark1'!AA534</f>
        <v>0</v>
      </c>
      <c r="P168" s="1">
        <f>+'Ark1'!AB534</f>
        <v>0</v>
      </c>
      <c r="Q168" s="9">
        <f>+'Ark1'!AC534</f>
        <v>0</v>
      </c>
      <c r="R168" s="9" t="e">
        <f t="shared" si="31"/>
        <v>#DIV/0!</v>
      </c>
      <c r="S168" s="1">
        <f>+'Ark1'!V534</f>
        <v>0</v>
      </c>
      <c r="T168" s="1"/>
      <c r="U168" s="28"/>
      <c r="AH168"/>
      <c r="AI168"/>
      <c r="AJ168"/>
      <c r="AL168"/>
      <c r="AM168"/>
      <c r="AN168"/>
      <c r="AO168"/>
      <c r="AP168"/>
    </row>
    <row r="169" spans="1:42">
      <c r="A169" s="28"/>
      <c r="B169">
        <f>+'Ark1'!C535</f>
        <v>2021</v>
      </c>
      <c r="C169">
        <f>+'Ark1'!E535</f>
        <v>1</v>
      </c>
      <c r="D169">
        <f>+'Ark1'!Q535</f>
        <v>126</v>
      </c>
      <c r="E169" s="9">
        <f>+'Ark1'!R535</f>
        <v>749</v>
      </c>
      <c r="F169" s="9"/>
      <c r="G169" s="9">
        <f>+'Ark1'!S535</f>
        <v>749</v>
      </c>
      <c r="H169" s="96">
        <f>+'Ark1'!T535</f>
        <v>5.096624931954274</v>
      </c>
      <c r="I169" s="96">
        <f>+'Ark1'!U535</f>
        <v>5.0909823235627316</v>
      </c>
      <c r="K169" s="1">
        <f>+'Ark1'!W535</f>
        <v>59.714285714285694</v>
      </c>
      <c r="L169" s="9"/>
      <c r="M169" s="9">
        <f>+'Ark1'!Z535</f>
        <v>152.99850467289721</v>
      </c>
      <c r="O169" s="9">
        <f>+'Ark1'!AA535</f>
        <v>30.063953330971444</v>
      </c>
      <c r="P169" s="1">
        <f>+'Ark1'!AB535</f>
        <v>4.2197414392624424</v>
      </c>
      <c r="Q169" s="9">
        <f>+'Ark1'!AC535</f>
        <v>-36.379090509011775</v>
      </c>
      <c r="R169" s="9">
        <f t="shared" si="31"/>
        <v>5.9444444444444446</v>
      </c>
      <c r="S169" s="1">
        <f>+'Ark1'!V535</f>
        <v>15.301735647530036</v>
      </c>
      <c r="T169" s="1"/>
      <c r="U169" s="28"/>
      <c r="AH169"/>
      <c r="AI169"/>
      <c r="AJ169"/>
      <c r="AL169"/>
      <c r="AM169"/>
      <c r="AN169"/>
      <c r="AO169"/>
      <c r="AP169"/>
    </row>
    <row r="170" spans="1:42">
      <c r="A170" s="28"/>
      <c r="B170">
        <f>+'Ark1'!C536</f>
        <v>2021</v>
      </c>
      <c r="C170">
        <f>+'Ark1'!E536</f>
        <v>2</v>
      </c>
      <c r="D170">
        <f>+'Ark1'!Q536</f>
        <v>127</v>
      </c>
      <c r="E170" s="9">
        <f>+'Ark1'!R536</f>
        <v>670</v>
      </c>
      <c r="F170" s="9"/>
      <c r="G170" s="9">
        <f>+'Ark1'!S536</f>
        <v>670</v>
      </c>
      <c r="H170" s="96">
        <f>+'Ark1'!T536</f>
        <v>4.5590636908002189</v>
      </c>
      <c r="I170" s="96">
        <f>+'Ark1'!U536</f>
        <v>4.6071901151141805</v>
      </c>
      <c r="K170" s="1">
        <f>+'Ark1'!W536</f>
        <v>59.356716417910448</v>
      </c>
      <c r="L170" s="9"/>
      <c r="M170" s="9">
        <f>+'Ark1'!Z536</f>
        <v>154.78495522388064</v>
      </c>
      <c r="O170" s="9">
        <f>+'Ark1'!AA536</f>
        <v>29.753996243541128</v>
      </c>
      <c r="P170" s="1">
        <f>+'Ark1'!AB536</f>
        <v>4.4520236512425555</v>
      </c>
      <c r="Q170" s="9">
        <f>+'Ark1'!AC536</f>
        <v>-43.275605638838194</v>
      </c>
      <c r="R170" s="9">
        <f t="shared" si="31"/>
        <v>5.2755905511811028</v>
      </c>
      <c r="S170" s="1">
        <f>+'Ark1'!V536</f>
        <v>15.146268656716421</v>
      </c>
      <c r="T170" s="1"/>
      <c r="U170" s="28"/>
      <c r="AH170"/>
      <c r="AI170"/>
      <c r="AJ170"/>
      <c r="AL170"/>
      <c r="AM170"/>
      <c r="AN170"/>
      <c r="AO170"/>
      <c r="AP170"/>
    </row>
    <row r="171" spans="1:42">
      <c r="A171" s="28"/>
      <c r="B171">
        <f>+'Ark1'!C537</f>
        <v>2021</v>
      </c>
      <c r="C171">
        <f>+'Ark1'!E537</f>
        <v>3</v>
      </c>
      <c r="D171">
        <f>+'Ark1'!Q537</f>
        <v>122</v>
      </c>
      <c r="E171" s="9">
        <f>+'Ark1'!R537</f>
        <v>625</v>
      </c>
      <c r="F171" s="9"/>
      <c r="G171" s="9">
        <f>+'Ark1'!S537</f>
        <v>625</v>
      </c>
      <c r="H171" s="96">
        <f>+'Ark1'!T537</f>
        <v>4.2528579205225929</v>
      </c>
      <c r="I171" s="96">
        <f>+'Ark1'!U537</f>
        <v>4.2366199154340558</v>
      </c>
      <c r="K171" s="1">
        <f>+'Ark1'!W537</f>
        <v>59.121600000000001</v>
      </c>
      <c r="L171" s="9"/>
      <c r="M171" s="9">
        <f>+'Ark1'!Z537</f>
        <v>152.5832640000001</v>
      </c>
      <c r="O171" s="9">
        <f>+'Ark1'!AA537</f>
        <v>29.168242745600502</v>
      </c>
      <c r="P171" s="1">
        <f>+'Ark1'!AB537</f>
        <v>4.6418545259411426</v>
      </c>
      <c r="Q171" s="9">
        <f>+'Ark1'!AC537</f>
        <v>-42.530134532175822</v>
      </c>
      <c r="R171" s="9">
        <f t="shared" si="31"/>
        <v>5.1229508196721314</v>
      </c>
      <c r="S171" s="1">
        <f>+'Ark1'!V537</f>
        <v>15.031999999999996</v>
      </c>
      <c r="T171" s="1"/>
      <c r="U171" s="28"/>
      <c r="AH171"/>
      <c r="AI171"/>
      <c r="AJ171"/>
      <c r="AL171"/>
      <c r="AM171"/>
      <c r="AN171"/>
      <c r="AO171"/>
      <c r="AP171"/>
    </row>
    <row r="172" spans="1:42">
      <c r="A172" s="28"/>
      <c r="B172">
        <f>+'Ark1'!C538</f>
        <v>2021</v>
      </c>
      <c r="C172">
        <f>+'Ark1'!E538</f>
        <v>4</v>
      </c>
      <c r="D172">
        <f>+'Ark1'!Q538</f>
        <v>111</v>
      </c>
      <c r="E172" s="9">
        <f>+'Ark1'!R538</f>
        <v>554</v>
      </c>
      <c r="F172" s="9"/>
      <c r="G172" s="9">
        <f>+'Ark1'!S538</f>
        <v>554</v>
      </c>
      <c r="H172" s="96">
        <f>+'Ark1'!T538</f>
        <v>3.7697332607512242</v>
      </c>
      <c r="I172" s="96">
        <f>+'Ark1'!U538</f>
        <v>3.8719494256961129</v>
      </c>
      <c r="K172" s="1">
        <f>+'Ark1'!W538</f>
        <v>59.545126353790614</v>
      </c>
      <c r="L172" s="9"/>
      <c r="M172" s="9">
        <f>+'Ark1'!Z538</f>
        <v>157.32122743682311</v>
      </c>
      <c r="O172" s="9">
        <f>+'Ark1'!AA538</f>
        <v>29.853742841899681</v>
      </c>
      <c r="P172" s="1">
        <f>+'Ark1'!AB538</f>
        <v>4.45056517750242</v>
      </c>
      <c r="Q172" s="9">
        <f>+'Ark1'!AC538</f>
        <v>-42.024186599244096</v>
      </c>
      <c r="R172" s="9">
        <f t="shared" si="31"/>
        <v>4.9909909909909906</v>
      </c>
      <c r="S172" s="1">
        <f>+'Ark1'!V538</f>
        <v>15.229241877256319</v>
      </c>
      <c r="T172" s="1"/>
      <c r="U172" s="28"/>
      <c r="AH172"/>
      <c r="AI172"/>
      <c r="AJ172"/>
      <c r="AL172"/>
      <c r="AM172"/>
      <c r="AN172"/>
      <c r="AO172"/>
      <c r="AP172"/>
    </row>
    <row r="173" spans="1:42">
      <c r="A173" s="28"/>
      <c r="B173">
        <f>+'Ark1'!C539</f>
        <v>2021</v>
      </c>
      <c r="C173">
        <f>+'Ark1'!E539</f>
        <v>5</v>
      </c>
      <c r="D173">
        <f>+'Ark1'!Q539</f>
        <v>112</v>
      </c>
      <c r="E173" s="9">
        <f>+'Ark1'!R539</f>
        <v>531</v>
      </c>
      <c r="F173" s="9"/>
      <c r="G173" s="9">
        <f>+'Ark1'!S539</f>
        <v>531</v>
      </c>
      <c r="H173" s="96">
        <f>+'Ark1'!T539</f>
        <v>3.6132280892759936</v>
      </c>
      <c r="I173" s="96">
        <f>+'Ark1'!U539</f>
        <v>3.6081093325716793</v>
      </c>
      <c r="K173" s="1">
        <f>+'Ark1'!W539</f>
        <v>58.77024482109227</v>
      </c>
      <c r="L173" s="9"/>
      <c r="M173" s="9">
        <f>+'Ark1'!Z539</f>
        <v>152.95109227871941</v>
      </c>
      <c r="O173" s="9">
        <f>+'Ark1'!AA539</f>
        <v>28.585421849427739</v>
      </c>
      <c r="P173" s="1">
        <f>+'Ark1'!AB539</f>
        <v>4.0755506064934561</v>
      </c>
      <c r="Q173" s="9">
        <f>+'Ark1'!AC539</f>
        <v>-38.83241079507571</v>
      </c>
      <c r="R173" s="9">
        <f t="shared" si="31"/>
        <v>4.7410714285714288</v>
      </c>
      <c r="S173" s="1">
        <f>+'Ark1'!V539</f>
        <v>14.949152542372881</v>
      </c>
      <c r="T173" s="1"/>
      <c r="U173" s="28"/>
      <c r="AH173"/>
      <c r="AI173"/>
      <c r="AJ173"/>
      <c r="AL173"/>
      <c r="AM173"/>
      <c r="AN173"/>
      <c r="AO173"/>
      <c r="AP173"/>
    </row>
    <row r="174" spans="1:42">
      <c r="A174" s="28"/>
      <c r="B174">
        <f>+'Ark1'!C540</f>
        <v>2021</v>
      </c>
      <c r="C174">
        <f>+'Ark1'!E540</f>
        <v>6</v>
      </c>
      <c r="D174">
        <f>+'Ark1'!Q540</f>
        <v>113</v>
      </c>
      <c r="E174" s="9">
        <f>+'Ark1'!R540</f>
        <v>609</v>
      </c>
      <c r="F174" s="9"/>
      <c r="G174" s="9">
        <f>+'Ark1'!S540</f>
        <v>609</v>
      </c>
      <c r="H174" s="96">
        <f>+'Ark1'!T540</f>
        <v>4.1439847577572131</v>
      </c>
      <c r="I174" s="96">
        <f>+'Ark1'!U540</f>
        <v>4.1809556190232424</v>
      </c>
      <c r="K174" s="1">
        <f>+'Ark1'!W540</f>
        <v>58.894909688013136</v>
      </c>
      <c r="L174" s="9"/>
      <c r="M174" s="9">
        <f>+'Ark1'!Z540</f>
        <v>154.53458128078813</v>
      </c>
      <c r="O174" s="9">
        <f>+'Ark1'!AA540</f>
        <v>31.164353418668902</v>
      </c>
      <c r="P174" s="1">
        <f>+'Ark1'!AB540</f>
        <v>4.4782404436695797</v>
      </c>
      <c r="Q174" s="9">
        <f>+'Ark1'!AC540</f>
        <v>-45.58010295983631</v>
      </c>
      <c r="R174" s="9">
        <f t="shared" si="31"/>
        <v>5.389380530973451</v>
      </c>
      <c r="S174" s="1">
        <f>+'Ark1'!V540</f>
        <v>15</v>
      </c>
      <c r="T174" s="1"/>
      <c r="U174" s="28"/>
      <c r="AH174"/>
      <c r="AI174"/>
      <c r="AJ174"/>
      <c r="AL174"/>
      <c r="AM174"/>
      <c r="AN174"/>
      <c r="AO174"/>
      <c r="AP174"/>
    </row>
    <row r="175" spans="1:42">
      <c r="A175" s="28"/>
      <c r="B175">
        <f>+'Ark1'!C541</f>
        <v>2021</v>
      </c>
      <c r="C175">
        <f>+'Ark1'!E541</f>
        <v>7</v>
      </c>
      <c r="D175">
        <f>+'Ark1'!Q541</f>
        <v>106</v>
      </c>
      <c r="E175" s="9">
        <f>+'Ark1'!R541</f>
        <v>538</v>
      </c>
      <c r="F175" s="9"/>
      <c r="G175" s="9">
        <f>+'Ark1'!S541</f>
        <v>538</v>
      </c>
      <c r="H175" s="96">
        <f>+'Ark1'!T541</f>
        <v>3.6608600979858448</v>
      </c>
      <c r="I175" s="96">
        <f>+'Ark1'!U541</f>
        <v>3.6174702352969552</v>
      </c>
      <c r="K175" s="1">
        <f>+'Ark1'!W541</f>
        <v>59.76022304832712</v>
      </c>
      <c r="L175" s="9"/>
      <c r="M175" s="9">
        <f>+'Ark1'!Z541</f>
        <v>151.35267657992549</v>
      </c>
      <c r="O175" s="9">
        <f>+'Ark1'!AA541</f>
        <v>27.678463839128376</v>
      </c>
      <c r="P175" s="1">
        <f>+'Ark1'!AB541</f>
        <v>3.7062362729384626</v>
      </c>
      <c r="Q175" s="9">
        <f>+'Ark1'!AC541</f>
        <v>-33.356628549835243</v>
      </c>
      <c r="R175" s="9">
        <f t="shared" si="31"/>
        <v>5.0754716981132075</v>
      </c>
      <c r="S175" s="1">
        <f>+'Ark1'!V541</f>
        <v>15.433085501858736</v>
      </c>
      <c r="T175" s="1"/>
      <c r="U175" s="28"/>
      <c r="AH175"/>
      <c r="AI175"/>
      <c r="AJ175"/>
      <c r="AL175"/>
      <c r="AM175"/>
      <c r="AN175"/>
      <c r="AO175"/>
      <c r="AP175"/>
    </row>
    <row r="176" spans="1:42">
      <c r="A176" s="28"/>
      <c r="B176">
        <f>+'Ark1'!C542</f>
        <v>2021</v>
      </c>
      <c r="C176">
        <f>+'Ark1'!E542</f>
        <v>8</v>
      </c>
      <c r="D176">
        <f>+'Ark1'!Q542</f>
        <v>111</v>
      </c>
      <c r="E176" s="9">
        <f>+'Ark1'!R542</f>
        <v>620</v>
      </c>
      <c r="F176" s="9"/>
      <c r="G176" s="9">
        <f>+'Ark1'!S542</f>
        <v>620</v>
      </c>
      <c r="H176" s="96">
        <f>+'Ark1'!T542</f>
        <v>4.2188350571584126</v>
      </c>
      <c r="I176" s="96">
        <f>+'Ark1'!U542</f>
        <v>4.2651828635532327</v>
      </c>
      <c r="K176" s="1">
        <f>+'Ark1'!W542</f>
        <v>58.909677419354857</v>
      </c>
      <c r="L176" s="9"/>
      <c r="M176" s="9">
        <f>+'Ark1'!Z542</f>
        <v>154.85077419354843</v>
      </c>
      <c r="O176" s="9">
        <f>+'Ark1'!AA542</f>
        <v>30.811192835019625</v>
      </c>
      <c r="P176" s="1">
        <f>+'Ark1'!AB542</f>
        <v>4.8104291833681261</v>
      </c>
      <c r="Q176" s="9">
        <f>+'Ark1'!AC542</f>
        <v>-49.843152587180434</v>
      </c>
      <c r="R176" s="9">
        <f t="shared" si="31"/>
        <v>5.5855855855855854</v>
      </c>
      <c r="S176" s="1">
        <f>+'Ark1'!V542</f>
        <v>14.885483870967745</v>
      </c>
      <c r="T176" s="1"/>
      <c r="U176" s="28"/>
      <c r="AH176"/>
      <c r="AI176"/>
      <c r="AJ176"/>
      <c r="AL176"/>
      <c r="AM176"/>
      <c r="AN176"/>
      <c r="AO176"/>
      <c r="AP176"/>
    </row>
    <row r="177" spans="1:42">
      <c r="A177" s="28"/>
      <c r="B177">
        <f>+'Ark1'!C543</f>
        <v>2021</v>
      </c>
      <c r="C177">
        <f>+'Ark1'!E543</f>
        <v>9</v>
      </c>
      <c r="D177">
        <f>+'Ark1'!Q543</f>
        <v>111</v>
      </c>
      <c r="E177" s="9">
        <f>+'Ark1'!R543</f>
        <v>573</v>
      </c>
      <c r="F177" s="9"/>
      <c r="G177" s="9">
        <f>+'Ark1'!S543</f>
        <v>573</v>
      </c>
      <c r="H177" s="96">
        <f>+'Ark1'!T543</f>
        <v>3.8990201415351127</v>
      </c>
      <c r="I177" s="96">
        <f>+'Ark1'!U543</f>
        <v>3.8137884146862784</v>
      </c>
      <c r="K177" s="1">
        <f>+'Ark1'!W543</f>
        <v>58.95636998254799</v>
      </c>
      <c r="L177" s="9"/>
      <c r="M177" s="9">
        <f>+'Ark1'!Z543</f>
        <v>149.81986038394413</v>
      </c>
      <c r="O177" s="9">
        <f>+'Ark1'!AA543</f>
        <v>31.3426344737824</v>
      </c>
      <c r="P177" s="1">
        <f>+'Ark1'!AB543</f>
        <v>4.5854137907877881</v>
      </c>
      <c r="Q177" s="9">
        <f>+'Ark1'!AC543</f>
        <v>-41.737539638048474</v>
      </c>
      <c r="R177" s="9">
        <f t="shared" si="31"/>
        <v>5.1621621621621623</v>
      </c>
      <c r="S177" s="1">
        <f>+'Ark1'!V543</f>
        <v>15</v>
      </c>
      <c r="T177" s="1"/>
      <c r="U177" s="28"/>
      <c r="AH177"/>
      <c r="AI177"/>
      <c r="AJ177"/>
      <c r="AL177"/>
      <c r="AM177"/>
      <c r="AN177"/>
      <c r="AO177"/>
      <c r="AP177"/>
    </row>
    <row r="178" spans="1:42">
      <c r="A178" s="28"/>
      <c r="B178">
        <f>+'Ark1'!C544</f>
        <v>2021</v>
      </c>
      <c r="C178">
        <f>+'Ark1'!E544</f>
        <v>10</v>
      </c>
      <c r="D178">
        <f>+'Ark1'!Q544</f>
        <v>142</v>
      </c>
      <c r="E178" s="9">
        <f>+'Ark1'!R544</f>
        <v>727</v>
      </c>
      <c r="F178" s="9"/>
      <c r="G178" s="9">
        <f>+'Ark1'!S544</f>
        <v>727</v>
      </c>
      <c r="H178" s="96">
        <f>+'Ark1'!T544</f>
        <v>4.946924333151876</v>
      </c>
      <c r="I178" s="96">
        <f>+'Ark1'!U544</f>
        <v>4.9884988531017189</v>
      </c>
      <c r="K178" s="1">
        <f>+'Ark1'!W544</f>
        <v>59.264099037138919</v>
      </c>
      <c r="L178" s="9"/>
      <c r="M178" s="9">
        <f>+'Ark1'!Z544</f>
        <v>154.45532324621735</v>
      </c>
      <c r="O178" s="9">
        <f>+'Ark1'!AA544</f>
        <v>29.950945444360404</v>
      </c>
      <c r="P178" s="1">
        <f>+'Ark1'!AB544</f>
        <v>4.3775237146013604</v>
      </c>
      <c r="Q178" s="9">
        <f>+'Ark1'!AC544</f>
        <v>-44.434655692599826</v>
      </c>
      <c r="R178" s="9">
        <f t="shared" si="31"/>
        <v>5.119718309859155</v>
      </c>
      <c r="S178" s="1">
        <f>+'Ark1'!V544</f>
        <v>15.093535075653373</v>
      </c>
      <c r="T178" s="1"/>
      <c r="U178" s="28"/>
      <c r="AH178"/>
      <c r="AI178"/>
      <c r="AJ178"/>
      <c r="AL178"/>
      <c r="AM178"/>
      <c r="AN178"/>
      <c r="AO178"/>
      <c r="AP178"/>
    </row>
    <row r="179" spans="1:42">
      <c r="A179" s="28"/>
      <c r="B179">
        <f>+'Ark1'!C545</f>
        <v>2021</v>
      </c>
      <c r="C179">
        <f>+'Ark1'!E545</f>
        <v>11</v>
      </c>
      <c r="D179">
        <f>+'Ark1'!Q545</f>
        <v>108</v>
      </c>
      <c r="E179" s="9">
        <f>+'Ark1'!R545</f>
        <v>463</v>
      </c>
      <c r="F179" s="9"/>
      <c r="G179" s="9">
        <f>+'Ark1'!S545</f>
        <v>463</v>
      </c>
      <c r="H179" s="96">
        <f>+'Ark1'!T545</f>
        <v>3.1505171475231362</v>
      </c>
      <c r="I179" s="96">
        <f>+'Ark1'!U545</f>
        <v>3.2277148719230722</v>
      </c>
      <c r="K179" s="1">
        <f>+'Ark1'!W545</f>
        <v>58.658747300216</v>
      </c>
      <c r="L179" s="9"/>
      <c r="M179" s="9">
        <f>+'Ark1'!Z545</f>
        <v>156.92118790496755</v>
      </c>
      <c r="O179" s="9">
        <f>+'Ark1'!AA545</f>
        <v>30.413648907054402</v>
      </c>
      <c r="P179" s="1">
        <f>+'Ark1'!AB545</f>
        <v>4.194020755052362</v>
      </c>
      <c r="Q179" s="9">
        <f>+'Ark1'!AC545</f>
        <v>-29.305560891350503</v>
      </c>
      <c r="R179" s="9">
        <f t="shared" si="31"/>
        <v>4.2870370370370372</v>
      </c>
      <c r="S179" s="1">
        <f>+'Ark1'!V545</f>
        <v>14.8488120950324</v>
      </c>
      <c r="T179" s="1"/>
      <c r="U179" s="28"/>
      <c r="AH179"/>
      <c r="AI179"/>
      <c r="AJ179"/>
      <c r="AL179"/>
      <c r="AM179"/>
      <c r="AN179"/>
      <c r="AO179"/>
      <c r="AP179"/>
    </row>
    <row r="180" spans="1:42">
      <c r="A180" s="28"/>
      <c r="B180">
        <f>+'Ark1'!C546</f>
        <v>2021</v>
      </c>
      <c r="C180">
        <f>+'Ark1'!E546</f>
        <v>12</v>
      </c>
      <c r="D180">
        <f>+'Ark1'!Q546</f>
        <v>122</v>
      </c>
      <c r="E180" s="9">
        <f>+'Ark1'!R546</f>
        <v>714</v>
      </c>
      <c r="F180" s="9"/>
      <c r="G180" s="9">
        <f>+'Ark1'!S546</f>
        <v>714</v>
      </c>
      <c r="H180" s="96">
        <f>+'Ark1'!T546</f>
        <v>4.8584648884050079</v>
      </c>
      <c r="I180" s="96">
        <f>+'Ark1'!U546</f>
        <v>4.9454154215894484</v>
      </c>
      <c r="K180" s="1">
        <f>+'Ark1'!W546</f>
        <v>58.464985994397743</v>
      </c>
      <c r="L180" s="9"/>
      <c r="M180" s="9">
        <f>+'Ark1'!Z546</f>
        <v>155.90928571428563</v>
      </c>
      <c r="O180" s="9">
        <f>+'Ark1'!AA546</f>
        <v>28.242005317181679</v>
      </c>
      <c r="P180" s="1">
        <f>+'Ark1'!AB546</f>
        <v>4.3978643674176254</v>
      </c>
      <c r="Q180" s="9">
        <f>+'Ark1'!AC546</f>
        <v>-39.12245472524036</v>
      </c>
      <c r="R180" s="9">
        <f t="shared" si="31"/>
        <v>5.8524590163934427</v>
      </c>
      <c r="S180" s="1">
        <f>+'Ark1'!V546</f>
        <v>14.731092436974787</v>
      </c>
      <c r="T180" s="1"/>
      <c r="U180" s="28"/>
      <c r="AH180"/>
      <c r="AI180"/>
      <c r="AJ180"/>
      <c r="AL180"/>
      <c r="AM180"/>
      <c r="AN180"/>
      <c r="AO180"/>
      <c r="AP180"/>
    </row>
    <row r="181" spans="1:42">
      <c r="A181" s="28"/>
      <c r="B181">
        <f>+'Ark1'!C547</f>
        <v>2021</v>
      </c>
      <c r="C181">
        <f>+'Ark1'!E547</f>
        <v>13</v>
      </c>
      <c r="D181">
        <f>+'Ark1'!Q547</f>
        <v>60</v>
      </c>
      <c r="E181" s="9">
        <f>+'Ark1'!R547</f>
        <v>321</v>
      </c>
      <c r="F181" s="9"/>
      <c r="G181" s="9">
        <f>+'Ark1'!S547</f>
        <v>321</v>
      </c>
      <c r="H181" s="96">
        <f>+'Ark1'!T547</f>
        <v>2.1842678279804022</v>
      </c>
      <c r="I181" s="96">
        <f>+'Ark1'!U547</f>
        <v>2.2534688473013458</v>
      </c>
      <c r="K181" s="1">
        <f>+'Ark1'!W547</f>
        <v>58.429906542056045</v>
      </c>
      <c r="L181" s="9"/>
      <c r="M181" s="9">
        <f>+'Ark1'!Z547</f>
        <v>158.02068535825563</v>
      </c>
      <c r="O181" s="9">
        <f>+'Ark1'!AA547</f>
        <v>36.029544005923682</v>
      </c>
      <c r="P181" s="1">
        <f>+'Ark1'!AB547</f>
        <v>5.5012524479375484</v>
      </c>
      <c r="Q181" s="9">
        <f>+'Ark1'!AC547</f>
        <v>-58.871423982834919</v>
      </c>
      <c r="R181" s="9">
        <f t="shared" si="31"/>
        <v>5.35</v>
      </c>
      <c r="S181" s="1">
        <f>+'Ark1'!V547</f>
        <v>14.654205607476635</v>
      </c>
      <c r="T181" s="1"/>
      <c r="U181" s="28"/>
      <c r="AH181"/>
      <c r="AI181"/>
      <c r="AJ181"/>
      <c r="AL181"/>
      <c r="AM181"/>
      <c r="AN181"/>
      <c r="AO181"/>
      <c r="AP181"/>
    </row>
    <row r="182" spans="1:42">
      <c r="A182" s="28"/>
      <c r="B182">
        <f>+'Ark1'!C548</f>
        <v>2021</v>
      </c>
      <c r="C182">
        <f>+'Ark1'!E548</f>
        <v>14</v>
      </c>
      <c r="D182">
        <f>+'Ark1'!Q548</f>
        <v>112</v>
      </c>
      <c r="E182" s="9">
        <f>+'Ark1'!R548</f>
        <v>766</v>
      </c>
      <c r="F182" s="9"/>
      <c r="G182" s="9">
        <f>+'Ark1'!S548</f>
        <v>766</v>
      </c>
      <c r="H182" s="96">
        <f>+'Ark1'!T548</f>
        <v>5.2123026673924882</v>
      </c>
      <c r="I182" s="96">
        <f>+'Ark1'!U548</f>
        <v>5.1747066711307808</v>
      </c>
      <c r="K182" s="1">
        <f>+'Ark1'!W548</f>
        <v>59.596605744125327</v>
      </c>
      <c r="L182" s="9"/>
      <c r="M182" s="9">
        <f>+'Ark1'!Z548</f>
        <v>152.06328981723243</v>
      </c>
      <c r="O182" s="9">
        <f>+'Ark1'!AA548</f>
        <v>30.097033343338488</v>
      </c>
      <c r="P182" s="1">
        <f>+'Ark1'!AB548</f>
        <v>4.32105041971045</v>
      </c>
      <c r="Q182" s="9">
        <f>+'Ark1'!AC548</f>
        <v>-46.271237721012646</v>
      </c>
      <c r="R182" s="9">
        <f t="shared" ref="R182:R219" si="32">+E182/D182</f>
        <v>6.8392857142857144</v>
      </c>
      <c r="S182" s="1">
        <f>+'Ark1'!V548</f>
        <v>15.31984334203656</v>
      </c>
      <c r="T182" s="1"/>
      <c r="U182" s="28"/>
      <c r="AH182"/>
      <c r="AI182"/>
      <c r="AJ182"/>
      <c r="AL182"/>
      <c r="AM182"/>
      <c r="AN182"/>
      <c r="AO182"/>
      <c r="AP182"/>
    </row>
    <row r="183" spans="1:42">
      <c r="A183" s="28"/>
      <c r="B183">
        <f>+'Ark1'!C549</f>
        <v>2021</v>
      </c>
      <c r="C183">
        <f>+'Ark1'!E549</f>
        <v>15</v>
      </c>
      <c r="D183">
        <f>+'Ark1'!Q549</f>
        <v>123</v>
      </c>
      <c r="E183" s="9">
        <f>+'Ark1'!R549</f>
        <v>759</v>
      </c>
      <c r="F183" s="9"/>
      <c r="G183" s="9">
        <f>+'Ark1'!S549</f>
        <v>759</v>
      </c>
      <c r="H183" s="96">
        <f>+'Ark1'!T549</f>
        <v>5.1646706586826356</v>
      </c>
      <c r="I183" s="96">
        <f>+'Ark1'!U549</f>
        <v>5.056868850141031</v>
      </c>
      <c r="K183" s="1">
        <f>+'Ark1'!W549</f>
        <v>59.308300395256914</v>
      </c>
      <c r="L183" s="9"/>
      <c r="M183" s="9">
        <f>+'Ark1'!Z549</f>
        <v>149.97101449275388</v>
      </c>
      <c r="O183" s="9">
        <f>+'Ark1'!AA549</f>
        <v>28.461337173910401</v>
      </c>
      <c r="P183" s="1">
        <f>+'Ark1'!AB549</f>
        <v>4.226751137053764</v>
      </c>
      <c r="Q183" s="9">
        <f>+'Ark1'!AC549</f>
        <v>-43.707740634516256</v>
      </c>
      <c r="R183" s="9">
        <f t="shared" si="32"/>
        <v>6.1707317073170733</v>
      </c>
      <c r="S183" s="1">
        <f>+'Ark1'!V549</f>
        <v>15.24901185770751</v>
      </c>
      <c r="T183" s="1"/>
      <c r="U183" s="28"/>
      <c r="AH183"/>
      <c r="AI183"/>
      <c r="AJ183"/>
      <c r="AL183"/>
      <c r="AM183"/>
      <c r="AN183"/>
      <c r="AO183"/>
      <c r="AP183"/>
    </row>
    <row r="184" spans="1:42">
      <c r="A184" s="28"/>
      <c r="B184">
        <f>+'Ark1'!C550</f>
        <v>2021</v>
      </c>
      <c r="C184">
        <f>+'Ark1'!E550</f>
        <v>16</v>
      </c>
      <c r="D184">
        <f>+'Ark1'!Q550</f>
        <v>120</v>
      </c>
      <c r="E184" s="9">
        <f>+'Ark1'!R550</f>
        <v>652</v>
      </c>
      <c r="F184" s="9"/>
      <c r="G184" s="9">
        <f>+'Ark1'!S550</f>
        <v>652</v>
      </c>
      <c r="H184" s="96">
        <f>+'Ark1'!T550</f>
        <v>4.4365813826891669</v>
      </c>
      <c r="I184" s="96">
        <f>+'Ark1'!U550</f>
        <v>4.4407125619911589</v>
      </c>
      <c r="K184" s="1">
        <f>+'Ark1'!W550</f>
        <v>58.898773006134959</v>
      </c>
      <c r="L184" s="9"/>
      <c r="M184" s="9">
        <f>+'Ark1'!Z550</f>
        <v>153.31070552147253</v>
      </c>
      <c r="O184" s="9">
        <f>+'Ark1'!AA550</f>
        <v>30.568530097541256</v>
      </c>
      <c r="P184" s="1">
        <f>+'Ark1'!AB550</f>
        <v>4.6978194619355138</v>
      </c>
      <c r="Q184" s="9">
        <f>+'Ark1'!AC550</f>
        <v>-47.726068934767909</v>
      </c>
      <c r="R184" s="9">
        <f t="shared" si="32"/>
        <v>5.4333333333333336</v>
      </c>
      <c r="S184" s="1">
        <f>+'Ark1'!V550</f>
        <v>14.924846625766875</v>
      </c>
      <c r="T184" s="1"/>
      <c r="U184" s="28"/>
      <c r="AH184"/>
      <c r="AI184"/>
      <c r="AJ184"/>
      <c r="AL184"/>
      <c r="AM184"/>
      <c r="AN184"/>
      <c r="AO184"/>
      <c r="AP184"/>
    </row>
    <row r="185" spans="1:42">
      <c r="A185" s="28"/>
      <c r="B185">
        <f>+'Ark1'!C551</f>
        <v>2021</v>
      </c>
      <c r="C185">
        <f>+'Ark1'!E551</f>
        <v>17</v>
      </c>
      <c r="D185">
        <f>+'Ark1'!Q551</f>
        <v>119</v>
      </c>
      <c r="E185" s="9">
        <f>+'Ark1'!R551</f>
        <v>601</v>
      </c>
      <c r="F185" s="9"/>
      <c r="G185" s="9">
        <f>+'Ark1'!S551</f>
        <v>601</v>
      </c>
      <c r="H185" s="96">
        <f>+'Ark1'!T551</f>
        <v>4.0895481763745245</v>
      </c>
      <c r="I185" s="96">
        <f>+'Ark1'!U551</f>
        <v>4.0530212085864994</v>
      </c>
      <c r="K185" s="1">
        <f>+'Ark1'!W551</f>
        <v>59.392678868552402</v>
      </c>
      <c r="L185" s="9"/>
      <c r="M185" s="9">
        <f>+'Ark1'!Z551</f>
        <v>151.80001663893503</v>
      </c>
      <c r="O185" s="9">
        <f>+'Ark1'!AA551</f>
        <v>28.690833442529843</v>
      </c>
      <c r="P185" s="1">
        <f>+'Ark1'!AB551</f>
        <v>3.9597239746112209</v>
      </c>
      <c r="Q185" s="9">
        <f>+'Ark1'!AC551</f>
        <v>-34.212117173928618</v>
      </c>
      <c r="R185" s="9">
        <f t="shared" si="32"/>
        <v>5.0504201680672267</v>
      </c>
      <c r="S185" s="1">
        <f>+'Ark1'!V551</f>
        <v>15.207986688851916</v>
      </c>
      <c r="T185" s="1"/>
      <c r="U185" s="28"/>
      <c r="AH185"/>
      <c r="AI185"/>
      <c r="AJ185"/>
      <c r="AL185"/>
      <c r="AM185"/>
      <c r="AN185"/>
      <c r="AO185"/>
      <c r="AP185"/>
    </row>
    <row r="186" spans="1:42">
      <c r="A186" s="28"/>
      <c r="B186">
        <f>+'Ark1'!C552</f>
        <v>2021</v>
      </c>
      <c r="C186">
        <f>+'Ark1'!E552</f>
        <v>18</v>
      </c>
      <c r="D186">
        <f>+'Ark1'!Q552</f>
        <v>119</v>
      </c>
      <c r="E186" s="9">
        <f>+'Ark1'!R552</f>
        <v>579</v>
      </c>
      <c r="F186" s="9"/>
      <c r="G186" s="9">
        <f>+'Ark1'!S552</f>
        <v>579</v>
      </c>
      <c r="H186" s="96">
        <f>+'Ark1'!T552</f>
        <v>3.9398475775721296</v>
      </c>
      <c r="I186" s="96">
        <f>+'Ark1'!U552</f>
        <v>3.9735799260450007</v>
      </c>
      <c r="K186" s="1">
        <f>+'Ark1'!W552</f>
        <v>59.005181347150248</v>
      </c>
      <c r="L186" s="9"/>
      <c r="M186" s="9">
        <f>+'Ark1'!Z552</f>
        <v>154.47948186528495</v>
      </c>
      <c r="O186" s="9">
        <f>+'Ark1'!AA552</f>
        <v>28.289399384236077</v>
      </c>
      <c r="P186" s="1">
        <f>+'Ark1'!AB552</f>
        <v>4.3624604567312621</v>
      </c>
      <c r="Q186" s="9">
        <f>+'Ark1'!AC552</f>
        <v>-42.177296505701776</v>
      </c>
      <c r="R186" s="9">
        <f t="shared" si="32"/>
        <v>4.8655462184873945</v>
      </c>
      <c r="S186" s="1">
        <f>+'Ark1'!V552</f>
        <v>15.041450777202074</v>
      </c>
      <c r="T186" s="1"/>
      <c r="U186" s="28"/>
      <c r="AH186"/>
      <c r="AI186"/>
      <c r="AJ186"/>
      <c r="AL186"/>
      <c r="AM186"/>
      <c r="AN186"/>
      <c r="AO186"/>
      <c r="AP186"/>
    </row>
    <row r="187" spans="1:42">
      <c r="A187" s="28"/>
      <c r="B187">
        <f>+'Ark1'!C553</f>
        <v>2021</v>
      </c>
      <c r="C187">
        <f>+'Ark1'!E553</f>
        <v>19</v>
      </c>
      <c r="D187">
        <f>+'Ark1'!Q553</f>
        <v>95</v>
      </c>
      <c r="E187" s="9">
        <f>+'Ark1'!R553</f>
        <v>418</v>
      </c>
      <c r="F187" s="9"/>
      <c r="G187" s="9">
        <f>+'Ark1'!S553</f>
        <v>418</v>
      </c>
      <c r="H187" s="96">
        <f>+'Ark1'!T553</f>
        <v>2.844311377245508</v>
      </c>
      <c r="I187" s="96">
        <f>+'Ark1'!U553</f>
        <v>2.9023276541457816</v>
      </c>
      <c r="K187" s="1">
        <f>+'Ark1'!W553</f>
        <v>59.105263157894761</v>
      </c>
      <c r="L187" s="9"/>
      <c r="M187" s="9">
        <f>+'Ark1'!Z553</f>
        <v>156.29229665071765</v>
      </c>
      <c r="O187" s="9">
        <f>+'Ark1'!AA553</f>
        <v>29.737464191547808</v>
      </c>
      <c r="P187" s="1">
        <f>+'Ark1'!AB553</f>
        <v>4.2559748097780732</v>
      </c>
      <c r="Q187" s="9">
        <f>+'Ark1'!AC553</f>
        <v>-34.298119981606924</v>
      </c>
      <c r="R187" s="9">
        <f t="shared" si="32"/>
        <v>4.4000000000000004</v>
      </c>
      <c r="S187" s="1">
        <f>+'Ark1'!V553</f>
        <v>15.112440191387558</v>
      </c>
      <c r="T187" s="1"/>
      <c r="U187" s="28"/>
      <c r="AH187"/>
      <c r="AI187"/>
      <c r="AJ187"/>
      <c r="AL187"/>
      <c r="AM187"/>
      <c r="AN187"/>
      <c r="AO187"/>
      <c r="AP187"/>
    </row>
    <row r="188" spans="1:42">
      <c r="A188" s="28"/>
      <c r="B188">
        <f>+'Ark1'!C554</f>
        <v>2021</v>
      </c>
      <c r="C188">
        <f>+'Ark1'!E554</f>
        <v>20</v>
      </c>
      <c r="D188">
        <f>+'Ark1'!Q554</f>
        <v>111</v>
      </c>
      <c r="E188" s="9">
        <f>+'Ark1'!R554</f>
        <v>550</v>
      </c>
      <c r="F188" s="9"/>
      <c r="G188" s="9">
        <f>+'Ark1'!S554</f>
        <v>550</v>
      </c>
      <c r="H188" s="96">
        <f>+'Ark1'!T554</f>
        <v>3.7425149700598808</v>
      </c>
      <c r="I188" s="96">
        <f>+'Ark1'!U554</f>
        <v>3.6722198101135697</v>
      </c>
      <c r="K188" s="1">
        <f>+'Ark1'!W554</f>
        <v>59.61272727272727</v>
      </c>
      <c r="L188" s="9"/>
      <c r="M188" s="9">
        <f>+'Ark1'!Z554</f>
        <v>150.29114545454539</v>
      </c>
      <c r="O188" s="9">
        <f>+'Ark1'!AA554</f>
        <v>29.65525929680425</v>
      </c>
      <c r="P188" s="1">
        <f>+'Ark1'!AB554</f>
        <v>4.3090836210141843</v>
      </c>
      <c r="Q188" s="9">
        <f>+'Ark1'!AC554</f>
        <v>-44.242155714220374</v>
      </c>
      <c r="R188" s="9">
        <f t="shared" si="32"/>
        <v>4.954954954954955</v>
      </c>
      <c r="S188" s="1">
        <f>+'Ark1'!V554</f>
        <v>15.38</v>
      </c>
      <c r="T188" s="1"/>
      <c r="U188" s="28"/>
      <c r="AH188"/>
      <c r="AI188"/>
      <c r="AJ188"/>
      <c r="AL188"/>
      <c r="AM188"/>
      <c r="AN188"/>
      <c r="AO188"/>
      <c r="AP188"/>
    </row>
    <row r="189" spans="1:42">
      <c r="A189" s="28"/>
      <c r="B189">
        <f>+'Ark1'!C555</f>
        <v>2021</v>
      </c>
      <c r="C189">
        <f>+'Ark1'!E555</f>
        <v>21</v>
      </c>
      <c r="D189">
        <f>+'Ark1'!Q555</f>
        <v>96</v>
      </c>
      <c r="E189" s="9">
        <f>+'Ark1'!R555</f>
        <v>622</v>
      </c>
      <c r="F189" s="9"/>
      <c r="G189" s="9">
        <f>+'Ark1'!S555</f>
        <v>622</v>
      </c>
      <c r="H189" s="96">
        <f>+'Ark1'!T555</f>
        <v>4.232444202504082</v>
      </c>
      <c r="I189" s="96">
        <f>+'Ark1'!U555</f>
        <v>4.091810024435282</v>
      </c>
      <c r="K189" s="1">
        <f>+'Ark1'!W555</f>
        <v>59.723472668810302</v>
      </c>
      <c r="L189" s="9"/>
      <c r="M189" s="9">
        <f>+'Ark1'!Z555</f>
        <v>148.07866559485529</v>
      </c>
      <c r="O189" s="9">
        <f>+'Ark1'!AA555</f>
        <v>28.482697020644498</v>
      </c>
      <c r="P189" s="1">
        <f>+'Ark1'!AB555</f>
        <v>3.9682091376976607</v>
      </c>
      <c r="Q189" s="9">
        <f>+'Ark1'!AC555</f>
        <v>-48.129422654556521</v>
      </c>
      <c r="R189" s="9">
        <f t="shared" si="32"/>
        <v>6.479166666666667</v>
      </c>
      <c r="S189" s="1">
        <f>+'Ark1'!V555</f>
        <v>15.34565916398714</v>
      </c>
      <c r="T189" s="1"/>
      <c r="U189" s="28"/>
      <c r="AH189"/>
      <c r="AI189"/>
      <c r="AJ189"/>
      <c r="AL189"/>
      <c r="AM189"/>
      <c r="AN189"/>
      <c r="AO189"/>
      <c r="AP189"/>
    </row>
    <row r="190" spans="1:42">
      <c r="A190" s="28"/>
      <c r="B190">
        <f>+'Ark1'!C556</f>
        <v>2021</v>
      </c>
      <c r="C190">
        <f>+'Ark1'!E556</f>
        <v>22</v>
      </c>
      <c r="D190">
        <f>+'Ark1'!Q556</f>
        <v>130</v>
      </c>
      <c r="E190" s="9">
        <f>+'Ark1'!R556</f>
        <v>693</v>
      </c>
      <c r="F190" s="9"/>
      <c r="G190" s="9">
        <f>+'Ark1'!S556</f>
        <v>693</v>
      </c>
      <c r="H190" s="96">
        <f>+'Ark1'!T556</f>
        <v>4.7155688622754495</v>
      </c>
      <c r="I190" s="96">
        <f>+'Ark1'!U556</f>
        <v>4.683741961400858</v>
      </c>
      <c r="K190" s="1">
        <f>+'Ark1'!W556</f>
        <v>59.458874458874469</v>
      </c>
      <c r="L190" s="9"/>
      <c r="M190" s="9">
        <f>+'Ark1'!Z556</f>
        <v>152.1343001443</v>
      </c>
      <c r="O190" s="9">
        <f>+'Ark1'!AA556</f>
        <v>30.567532237778636</v>
      </c>
      <c r="P190" s="1">
        <f>+'Ark1'!AB556</f>
        <v>4.5871515653527108</v>
      </c>
      <c r="Q190" s="9">
        <f>+'Ark1'!AC556</f>
        <v>-48.208512889376763</v>
      </c>
      <c r="R190" s="9">
        <f t="shared" si="32"/>
        <v>5.3307692307692305</v>
      </c>
      <c r="S190" s="1">
        <f>+'Ark1'!V556</f>
        <v>15.203463203463205</v>
      </c>
      <c r="T190" s="1"/>
      <c r="U190" s="28"/>
      <c r="AH190"/>
      <c r="AI190"/>
      <c r="AJ190"/>
      <c r="AL190"/>
      <c r="AM190"/>
      <c r="AN190"/>
      <c r="AO190"/>
      <c r="AP190"/>
    </row>
    <row r="191" spans="1:42">
      <c r="A191" s="28"/>
      <c r="B191">
        <f>+'Ark1'!C557</f>
        <v>2021</v>
      </c>
      <c r="C191">
        <f>+'Ark1'!E557</f>
        <v>23</v>
      </c>
      <c r="D191">
        <f>+'Ark1'!Q557</f>
        <v>121</v>
      </c>
      <c r="E191" s="9">
        <f>+'Ark1'!R557</f>
        <v>725</v>
      </c>
      <c r="F191" s="9"/>
      <c r="G191" s="9">
        <f>+'Ark1'!S557</f>
        <v>725</v>
      </c>
      <c r="H191" s="96">
        <f>+'Ark1'!T557</f>
        <v>4.9333151878062065</v>
      </c>
      <c r="I191" s="96">
        <f>+'Ark1'!U557</f>
        <v>4.8726233076251111</v>
      </c>
      <c r="K191" s="1">
        <f>+'Ark1'!W557</f>
        <v>58.961379310344846</v>
      </c>
      <c r="L191" s="9"/>
      <c r="M191" s="9">
        <f>+'Ark1'!Z557</f>
        <v>151.28373793103455</v>
      </c>
      <c r="O191" s="9">
        <f>+'Ark1'!AA557</f>
        <v>30.260772106980991</v>
      </c>
      <c r="P191" s="1">
        <f>+'Ark1'!AB557</f>
        <v>4.7819947678319448</v>
      </c>
      <c r="Q191" s="9">
        <f>+'Ark1'!AC557</f>
        <v>-37.02806318756425</v>
      </c>
      <c r="R191" s="9">
        <f t="shared" si="32"/>
        <v>5.9917355371900829</v>
      </c>
      <c r="S191" s="1">
        <f>+'Ark1'!V557</f>
        <v>14.943448275862075</v>
      </c>
      <c r="T191" s="1"/>
      <c r="U191" s="28"/>
      <c r="AH191"/>
      <c r="AI191"/>
      <c r="AJ191"/>
      <c r="AL191"/>
      <c r="AM191"/>
      <c r="AN191"/>
      <c r="AO191"/>
      <c r="AP191"/>
    </row>
    <row r="192" spans="1:42">
      <c r="A192" s="28"/>
      <c r="B192">
        <f>+'Ark1'!C558</f>
        <v>2021</v>
      </c>
      <c r="C192">
        <f>+'Ark1'!E558</f>
        <v>24</v>
      </c>
      <c r="D192">
        <f>+'Ark1'!Q558</f>
        <v>121</v>
      </c>
      <c r="E192" s="9">
        <f>+'Ark1'!R558</f>
        <v>637</v>
      </c>
      <c r="F192" s="9"/>
      <c r="G192" s="9">
        <f>+'Ark1'!S558</f>
        <v>637</v>
      </c>
      <c r="H192" s="96">
        <f>+'Ark1'!T558</f>
        <v>4.3345127925966258</v>
      </c>
      <c r="I192" s="96">
        <f>+'Ark1'!U558</f>
        <v>4.3710417855308643</v>
      </c>
      <c r="K192" s="1">
        <f>+'Ark1'!W558</f>
        <v>59.416012558869696</v>
      </c>
      <c r="L192" s="9"/>
      <c r="M192" s="9">
        <f>+'Ark1'!Z558</f>
        <v>154.45890109890107</v>
      </c>
      <c r="O192" s="9">
        <f>+'Ark1'!AA558</f>
        <v>30.407095884202626</v>
      </c>
      <c r="P192" s="1">
        <f>+'Ark1'!AB558</f>
        <v>4.0721045654156427</v>
      </c>
      <c r="Q192" s="9">
        <f>+'Ark1'!AC558</f>
        <v>-37.957689471903471</v>
      </c>
      <c r="R192" s="9">
        <f t="shared" si="32"/>
        <v>5.2644628099173554</v>
      </c>
      <c r="S192" s="1">
        <f>+'Ark1'!V558</f>
        <v>15.229199372056518</v>
      </c>
      <c r="T192" s="1"/>
      <c r="U192" s="28"/>
      <c r="AH192"/>
      <c r="AI192"/>
      <c r="AJ192"/>
      <c r="AL192"/>
      <c r="AM192"/>
      <c r="AN192"/>
      <c r="AO192"/>
      <c r="AP192"/>
    </row>
    <row r="193" spans="1:42">
      <c r="A193" s="28"/>
      <c r="B193">
        <f>+'Ark1'!C559</f>
        <v>2021</v>
      </c>
      <c r="C193">
        <f>+'Ark1'!E559</f>
        <v>25</v>
      </c>
      <c r="D193">
        <f>+'Ark1'!Q559</f>
        <v>0</v>
      </c>
      <c r="E193" s="9">
        <f>+'Ark1'!R559</f>
        <v>0</v>
      </c>
      <c r="F193" s="9"/>
      <c r="G193" s="9">
        <f>+'Ark1'!S559</f>
        <v>0</v>
      </c>
      <c r="H193" s="96">
        <f>+'Ark1'!T559</f>
        <v>0</v>
      </c>
      <c r="I193" s="96">
        <f>+'Ark1'!U559</f>
        <v>0</v>
      </c>
      <c r="K193" s="1">
        <f>+'Ark1'!W559</f>
        <v>0</v>
      </c>
      <c r="L193" s="9"/>
      <c r="M193" s="9">
        <f>+'Ark1'!Z559</f>
        <v>0</v>
      </c>
      <c r="O193" s="9">
        <f>+'Ark1'!AA559</f>
        <v>0</v>
      </c>
      <c r="P193" s="1">
        <f>+'Ark1'!AB559</f>
        <v>0</v>
      </c>
      <c r="Q193" s="9">
        <f>+'Ark1'!AC559</f>
        <v>0</v>
      </c>
      <c r="R193" s="9" t="e">
        <f t="shared" si="32"/>
        <v>#DIV/0!</v>
      </c>
      <c r="S193" s="1">
        <f>+'Ark1'!V559</f>
        <v>0</v>
      </c>
      <c r="T193" s="1"/>
      <c r="U193" s="28"/>
      <c r="AH193"/>
      <c r="AI193"/>
      <c r="AJ193"/>
      <c r="AL193"/>
      <c r="AM193"/>
      <c r="AN193"/>
      <c r="AO193"/>
      <c r="AP193"/>
    </row>
    <row r="194" spans="1:42">
      <c r="A194" s="28"/>
      <c r="B194">
        <f>+'Ark1'!C560</f>
        <v>2021</v>
      </c>
      <c r="C194">
        <f>+'Ark1'!E560</f>
        <v>26</v>
      </c>
      <c r="D194">
        <f>+'Ark1'!Q560</f>
        <v>0</v>
      </c>
      <c r="E194" s="9">
        <f>+'Ark1'!R560</f>
        <v>0</v>
      </c>
      <c r="F194" s="9"/>
      <c r="G194" s="9">
        <f>+'Ark1'!S560</f>
        <v>0</v>
      </c>
      <c r="H194" s="96">
        <f>+'Ark1'!T560</f>
        <v>0</v>
      </c>
      <c r="I194" s="96">
        <f>+'Ark1'!U560</f>
        <v>0</v>
      </c>
      <c r="K194" s="1">
        <f>+'Ark1'!W560</f>
        <v>0</v>
      </c>
      <c r="L194" s="9"/>
      <c r="M194" s="9">
        <f>+'Ark1'!Z560</f>
        <v>0</v>
      </c>
      <c r="O194" s="9">
        <f>+'Ark1'!AA560</f>
        <v>0</v>
      </c>
      <c r="P194" s="1">
        <f>+'Ark1'!AB560</f>
        <v>0</v>
      </c>
      <c r="Q194" s="9">
        <f>+'Ark1'!AC560</f>
        <v>0</v>
      </c>
      <c r="R194" s="9" t="e">
        <f t="shared" si="32"/>
        <v>#DIV/0!</v>
      </c>
      <c r="S194" s="1">
        <f>+'Ark1'!V560</f>
        <v>0</v>
      </c>
      <c r="T194" s="1"/>
      <c r="U194" s="28"/>
      <c r="AH194"/>
      <c r="AI194"/>
      <c r="AJ194"/>
      <c r="AL194"/>
      <c r="AM194"/>
      <c r="AN194"/>
      <c r="AO194"/>
      <c r="AP194"/>
    </row>
    <row r="195" spans="1:42">
      <c r="A195" s="28"/>
      <c r="B195">
        <f>+'Ark1'!C561</f>
        <v>2021</v>
      </c>
      <c r="C195">
        <f>+'Ark1'!E561</f>
        <v>27</v>
      </c>
      <c r="D195">
        <f>+'Ark1'!Q561</f>
        <v>0</v>
      </c>
      <c r="E195" s="9">
        <f>+'Ark1'!R561</f>
        <v>0</v>
      </c>
      <c r="F195" s="9"/>
      <c r="G195" s="9">
        <f>+'Ark1'!S561</f>
        <v>0</v>
      </c>
      <c r="H195" s="96">
        <f>+'Ark1'!T561</f>
        <v>0</v>
      </c>
      <c r="I195" s="96">
        <f>+'Ark1'!U561</f>
        <v>0</v>
      </c>
      <c r="K195" s="1">
        <f>+'Ark1'!W561</f>
        <v>0</v>
      </c>
      <c r="L195" s="9"/>
      <c r="M195" s="9">
        <f>+'Ark1'!Z561</f>
        <v>0</v>
      </c>
      <c r="O195" s="9">
        <f>+'Ark1'!AA561</f>
        <v>0</v>
      </c>
      <c r="P195" s="1">
        <f>+'Ark1'!AB561</f>
        <v>0</v>
      </c>
      <c r="Q195" s="9">
        <f>+'Ark1'!AC561</f>
        <v>0</v>
      </c>
      <c r="R195" s="9" t="e">
        <f t="shared" si="32"/>
        <v>#DIV/0!</v>
      </c>
      <c r="S195" s="1">
        <f>+'Ark1'!V561</f>
        <v>0</v>
      </c>
      <c r="T195" s="1"/>
      <c r="U195" s="28"/>
      <c r="AH195"/>
      <c r="AI195"/>
      <c r="AJ195"/>
      <c r="AL195"/>
      <c r="AM195"/>
      <c r="AN195"/>
      <c r="AO195"/>
      <c r="AP195"/>
    </row>
    <row r="196" spans="1:42">
      <c r="A196" s="28"/>
      <c r="B196">
        <f>+'Ark1'!C562</f>
        <v>2021</v>
      </c>
      <c r="C196">
        <f>+'Ark1'!E562</f>
        <v>28</v>
      </c>
      <c r="D196">
        <f>+'Ark1'!Q562</f>
        <v>0</v>
      </c>
      <c r="E196" s="9">
        <f>+'Ark1'!R562</f>
        <v>0</v>
      </c>
      <c r="F196" s="9"/>
      <c r="G196" s="9">
        <f>+'Ark1'!S562</f>
        <v>0</v>
      </c>
      <c r="H196" s="96">
        <f>+'Ark1'!T562</f>
        <v>0</v>
      </c>
      <c r="I196" s="96">
        <f>+'Ark1'!U562</f>
        <v>0</v>
      </c>
      <c r="K196" s="1">
        <f>+'Ark1'!W562</f>
        <v>0</v>
      </c>
      <c r="L196" s="9"/>
      <c r="M196" s="9">
        <f>+'Ark1'!Z562</f>
        <v>0</v>
      </c>
      <c r="O196" s="9">
        <f>+'Ark1'!AA562</f>
        <v>0</v>
      </c>
      <c r="P196" s="1">
        <f>+'Ark1'!AB562</f>
        <v>0</v>
      </c>
      <c r="Q196" s="9">
        <f>+'Ark1'!AC562</f>
        <v>0</v>
      </c>
      <c r="R196" s="9" t="e">
        <f t="shared" si="32"/>
        <v>#DIV/0!</v>
      </c>
      <c r="S196" s="1">
        <f>+'Ark1'!V562</f>
        <v>0</v>
      </c>
      <c r="T196" s="1"/>
      <c r="U196" s="28"/>
      <c r="AH196"/>
      <c r="AI196"/>
      <c r="AJ196"/>
      <c r="AL196"/>
      <c r="AM196"/>
      <c r="AN196"/>
      <c r="AO196"/>
      <c r="AP196"/>
    </row>
    <row r="197" spans="1:42">
      <c r="A197" s="28"/>
      <c r="B197">
        <f>+'Ark1'!C563</f>
        <v>2021</v>
      </c>
      <c r="C197">
        <f>+'Ark1'!E563</f>
        <v>29</v>
      </c>
      <c r="D197">
        <f>+'Ark1'!Q563</f>
        <v>0</v>
      </c>
      <c r="E197" s="9">
        <f>+'Ark1'!R563</f>
        <v>0</v>
      </c>
      <c r="F197" s="9"/>
      <c r="G197" s="9">
        <f>+'Ark1'!S563</f>
        <v>0</v>
      </c>
      <c r="H197" s="96">
        <f>+'Ark1'!T563</f>
        <v>0</v>
      </c>
      <c r="I197" s="96">
        <f>+'Ark1'!U563</f>
        <v>0</v>
      </c>
      <c r="K197" s="1">
        <f>+'Ark1'!W563</f>
        <v>0</v>
      </c>
      <c r="L197" s="9"/>
      <c r="M197" s="9">
        <f>+'Ark1'!Z563</f>
        <v>0</v>
      </c>
      <c r="O197" s="9">
        <f>+'Ark1'!AA563</f>
        <v>0</v>
      </c>
      <c r="P197" s="1">
        <f>+'Ark1'!AB563</f>
        <v>0</v>
      </c>
      <c r="Q197" s="9">
        <f>+'Ark1'!AC563</f>
        <v>0</v>
      </c>
      <c r="R197" s="9" t="e">
        <f t="shared" si="32"/>
        <v>#DIV/0!</v>
      </c>
      <c r="S197" s="1">
        <f>+'Ark1'!V563</f>
        <v>0</v>
      </c>
      <c r="T197" s="1"/>
      <c r="U197" s="28"/>
      <c r="AH197"/>
      <c r="AI197"/>
      <c r="AJ197"/>
      <c r="AL197"/>
      <c r="AM197"/>
      <c r="AN197"/>
      <c r="AO197"/>
      <c r="AP197"/>
    </row>
    <row r="198" spans="1:42">
      <c r="A198" s="28"/>
      <c r="B198">
        <f>+'Ark1'!C564</f>
        <v>2021</v>
      </c>
      <c r="C198">
        <f>+'Ark1'!E564</f>
        <v>30</v>
      </c>
      <c r="D198">
        <f>+'Ark1'!Q564</f>
        <v>0</v>
      </c>
      <c r="E198" s="9">
        <f>+'Ark1'!R564</f>
        <v>0</v>
      </c>
      <c r="F198" s="9"/>
      <c r="G198" s="9">
        <f>+'Ark1'!S564</f>
        <v>0</v>
      </c>
      <c r="H198" s="96">
        <f>+'Ark1'!T564</f>
        <v>0</v>
      </c>
      <c r="I198" s="96">
        <f>+'Ark1'!U564</f>
        <v>0</v>
      </c>
      <c r="K198" s="1">
        <f>+'Ark1'!W564</f>
        <v>0</v>
      </c>
      <c r="L198" s="9"/>
      <c r="M198" s="9">
        <f>+'Ark1'!Z564</f>
        <v>0</v>
      </c>
      <c r="O198" s="9">
        <f>+'Ark1'!AA564</f>
        <v>0</v>
      </c>
      <c r="P198" s="1">
        <f>+'Ark1'!AB564</f>
        <v>0</v>
      </c>
      <c r="Q198" s="9">
        <f>+'Ark1'!AC564</f>
        <v>0</v>
      </c>
      <c r="R198" s="9" t="e">
        <f t="shared" si="32"/>
        <v>#DIV/0!</v>
      </c>
      <c r="S198" s="1">
        <f>+'Ark1'!V564</f>
        <v>0</v>
      </c>
      <c r="T198" s="1"/>
      <c r="U198" s="28"/>
      <c r="AH198"/>
      <c r="AI198"/>
      <c r="AJ198"/>
      <c r="AL198"/>
      <c r="AM198"/>
      <c r="AN198"/>
      <c r="AO198"/>
      <c r="AP198"/>
    </row>
    <row r="199" spans="1:42">
      <c r="A199" s="28"/>
      <c r="B199">
        <f>+'Ark1'!C565</f>
        <v>2021</v>
      </c>
      <c r="C199">
        <f>+'Ark1'!E565</f>
        <v>31</v>
      </c>
      <c r="D199">
        <f>+'Ark1'!Q565</f>
        <v>0</v>
      </c>
      <c r="E199" s="9">
        <f>+'Ark1'!R565</f>
        <v>0</v>
      </c>
      <c r="F199" s="9"/>
      <c r="G199" s="9">
        <f>+'Ark1'!S565</f>
        <v>0</v>
      </c>
      <c r="H199" s="96">
        <f>+'Ark1'!T565</f>
        <v>0</v>
      </c>
      <c r="I199" s="96">
        <f>+'Ark1'!U565</f>
        <v>0</v>
      </c>
      <c r="K199" s="1">
        <f>+'Ark1'!W565</f>
        <v>0</v>
      </c>
      <c r="L199" s="9"/>
      <c r="M199" s="9">
        <f>+'Ark1'!Z565</f>
        <v>0</v>
      </c>
      <c r="O199" s="9">
        <f>+'Ark1'!AA565</f>
        <v>0</v>
      </c>
      <c r="P199" s="1">
        <f>+'Ark1'!AB565</f>
        <v>0</v>
      </c>
      <c r="Q199" s="9">
        <f>+'Ark1'!AC565</f>
        <v>0</v>
      </c>
      <c r="R199" s="9" t="e">
        <f t="shared" si="32"/>
        <v>#DIV/0!</v>
      </c>
      <c r="S199" s="1">
        <f>+'Ark1'!V565</f>
        <v>0</v>
      </c>
      <c r="T199" s="1"/>
      <c r="U199" s="28"/>
      <c r="AH199"/>
      <c r="AI199"/>
      <c r="AJ199"/>
      <c r="AL199"/>
      <c r="AM199"/>
      <c r="AN199"/>
      <c r="AO199"/>
      <c r="AP199"/>
    </row>
    <row r="200" spans="1:42">
      <c r="A200" s="28"/>
      <c r="B200">
        <f>+'Ark1'!C566</f>
        <v>2021</v>
      </c>
      <c r="C200">
        <f>+'Ark1'!E566</f>
        <v>32</v>
      </c>
      <c r="D200">
        <f>+'Ark1'!Q566</f>
        <v>0</v>
      </c>
      <c r="E200" s="9">
        <f>+'Ark1'!R566</f>
        <v>0</v>
      </c>
      <c r="F200" s="9"/>
      <c r="G200" s="9">
        <f>+'Ark1'!S566</f>
        <v>0</v>
      </c>
      <c r="H200" s="96">
        <f>+'Ark1'!T566</f>
        <v>0</v>
      </c>
      <c r="I200" s="96">
        <f>+'Ark1'!U566</f>
        <v>0</v>
      </c>
      <c r="K200" s="1">
        <f>+'Ark1'!W566</f>
        <v>0</v>
      </c>
      <c r="L200" s="9"/>
      <c r="M200" s="9">
        <f>+'Ark1'!Z566</f>
        <v>0</v>
      </c>
      <c r="O200" s="9">
        <f>+'Ark1'!AA566</f>
        <v>0</v>
      </c>
      <c r="P200" s="1">
        <f>+'Ark1'!AB566</f>
        <v>0</v>
      </c>
      <c r="Q200" s="9">
        <f>+'Ark1'!AC566</f>
        <v>0</v>
      </c>
      <c r="R200" s="9" t="e">
        <f t="shared" si="32"/>
        <v>#DIV/0!</v>
      </c>
      <c r="S200" s="1">
        <f>+'Ark1'!V566</f>
        <v>0</v>
      </c>
      <c r="T200" s="1"/>
      <c r="U200" s="28"/>
      <c r="AH200"/>
      <c r="AI200"/>
      <c r="AJ200"/>
      <c r="AL200"/>
      <c r="AM200"/>
      <c r="AN200"/>
      <c r="AO200"/>
      <c r="AP200"/>
    </row>
    <row r="201" spans="1:42">
      <c r="A201" s="28"/>
      <c r="B201">
        <f>+'Ark1'!C567</f>
        <v>2021</v>
      </c>
      <c r="C201">
        <f>+'Ark1'!E567</f>
        <v>33</v>
      </c>
      <c r="D201">
        <f>+'Ark1'!Q567</f>
        <v>0</v>
      </c>
      <c r="E201" s="9">
        <f>+'Ark1'!R567</f>
        <v>0</v>
      </c>
      <c r="F201" s="9"/>
      <c r="G201" s="9">
        <f>+'Ark1'!S567</f>
        <v>0</v>
      </c>
      <c r="H201" s="96">
        <f>+'Ark1'!T567</f>
        <v>0</v>
      </c>
      <c r="I201" s="96">
        <f>+'Ark1'!U567</f>
        <v>0</v>
      </c>
      <c r="K201" s="1">
        <f>+'Ark1'!W567</f>
        <v>0</v>
      </c>
      <c r="L201" s="9"/>
      <c r="M201" s="9">
        <f>+'Ark1'!Z567</f>
        <v>0</v>
      </c>
      <c r="O201" s="9">
        <f>+'Ark1'!AA567</f>
        <v>0</v>
      </c>
      <c r="P201" s="1">
        <f>+'Ark1'!AB567</f>
        <v>0</v>
      </c>
      <c r="Q201" s="9">
        <f>+'Ark1'!AC567</f>
        <v>0</v>
      </c>
      <c r="R201" s="9" t="e">
        <f t="shared" si="32"/>
        <v>#DIV/0!</v>
      </c>
      <c r="S201" s="1">
        <f>+'Ark1'!V567</f>
        <v>0</v>
      </c>
      <c r="T201" s="1"/>
      <c r="U201" s="28"/>
      <c r="AH201"/>
      <c r="AI201"/>
      <c r="AJ201"/>
      <c r="AL201"/>
      <c r="AM201"/>
      <c r="AN201"/>
      <c r="AO201"/>
      <c r="AP201"/>
    </row>
    <row r="202" spans="1:42">
      <c r="A202" s="28"/>
      <c r="B202">
        <f>+'Ark1'!C568</f>
        <v>2021</v>
      </c>
      <c r="C202">
        <f>+'Ark1'!E568</f>
        <v>34</v>
      </c>
      <c r="D202">
        <f>+'Ark1'!Q568</f>
        <v>0</v>
      </c>
      <c r="E202" s="9">
        <f>+'Ark1'!R568</f>
        <v>0</v>
      </c>
      <c r="F202" s="9"/>
      <c r="G202" s="9">
        <f>+'Ark1'!S568</f>
        <v>0</v>
      </c>
      <c r="H202" s="96">
        <f>+'Ark1'!T568</f>
        <v>0</v>
      </c>
      <c r="I202" s="96">
        <f>+'Ark1'!U568</f>
        <v>0</v>
      </c>
      <c r="K202" s="1">
        <f>+'Ark1'!W568</f>
        <v>0</v>
      </c>
      <c r="L202" s="9"/>
      <c r="M202" s="9">
        <f>+'Ark1'!Z568</f>
        <v>0</v>
      </c>
      <c r="O202" s="9">
        <f>+'Ark1'!AA568</f>
        <v>0</v>
      </c>
      <c r="P202" s="1">
        <f>+'Ark1'!AB568</f>
        <v>0</v>
      </c>
      <c r="Q202" s="9">
        <f>+'Ark1'!AC568</f>
        <v>0</v>
      </c>
      <c r="R202" s="9" t="e">
        <f t="shared" si="32"/>
        <v>#DIV/0!</v>
      </c>
      <c r="S202" s="1">
        <f>+'Ark1'!V568</f>
        <v>0</v>
      </c>
      <c r="T202" s="1"/>
      <c r="U202" s="28"/>
      <c r="AH202"/>
      <c r="AI202"/>
      <c r="AJ202"/>
      <c r="AL202"/>
      <c r="AM202"/>
      <c r="AN202"/>
      <c r="AO202"/>
      <c r="AP202"/>
    </row>
    <row r="203" spans="1:42">
      <c r="A203" s="28"/>
      <c r="B203">
        <f>+'Ark1'!C569</f>
        <v>2021</v>
      </c>
      <c r="C203">
        <f>+'Ark1'!E569</f>
        <v>35</v>
      </c>
      <c r="D203">
        <f>+'Ark1'!Q569</f>
        <v>0</v>
      </c>
      <c r="E203" s="9">
        <f>+'Ark1'!R569</f>
        <v>0</v>
      </c>
      <c r="F203" s="9"/>
      <c r="G203" s="9">
        <f>+'Ark1'!S569</f>
        <v>0</v>
      </c>
      <c r="H203" s="96">
        <f>+'Ark1'!T569</f>
        <v>0</v>
      </c>
      <c r="I203" s="96">
        <f>+'Ark1'!U569</f>
        <v>0</v>
      </c>
      <c r="K203" s="1">
        <f>+'Ark1'!W569</f>
        <v>0</v>
      </c>
      <c r="L203" s="9"/>
      <c r="M203" s="9">
        <f>+'Ark1'!Z569</f>
        <v>0</v>
      </c>
      <c r="O203" s="9">
        <f>+'Ark1'!AA569</f>
        <v>0</v>
      </c>
      <c r="P203" s="1">
        <f>+'Ark1'!AB569</f>
        <v>0</v>
      </c>
      <c r="Q203" s="9">
        <f>+'Ark1'!AC569</f>
        <v>0</v>
      </c>
      <c r="R203" s="9" t="e">
        <f t="shared" si="32"/>
        <v>#DIV/0!</v>
      </c>
      <c r="S203" s="1">
        <f>+'Ark1'!V569</f>
        <v>0</v>
      </c>
      <c r="T203" s="1"/>
      <c r="U203" s="28"/>
      <c r="AH203"/>
      <c r="AI203"/>
      <c r="AJ203"/>
      <c r="AL203"/>
      <c r="AM203"/>
      <c r="AN203"/>
      <c r="AO203"/>
      <c r="AP203"/>
    </row>
    <row r="204" spans="1:42">
      <c r="A204" s="28"/>
      <c r="B204">
        <f>+'Ark1'!C570</f>
        <v>2021</v>
      </c>
      <c r="C204">
        <f>+'Ark1'!E570</f>
        <v>36</v>
      </c>
      <c r="D204">
        <f>+'Ark1'!Q570</f>
        <v>0</v>
      </c>
      <c r="E204" s="9">
        <f>+'Ark1'!R570</f>
        <v>0</v>
      </c>
      <c r="F204" s="9"/>
      <c r="G204" s="9">
        <f>+'Ark1'!S570</f>
        <v>0</v>
      </c>
      <c r="H204" s="96">
        <f>+'Ark1'!T570</f>
        <v>0</v>
      </c>
      <c r="I204" s="96">
        <f>+'Ark1'!U570</f>
        <v>0</v>
      </c>
      <c r="K204" s="1">
        <f>+'Ark1'!W570</f>
        <v>0</v>
      </c>
      <c r="L204" s="9"/>
      <c r="M204" s="9">
        <f>+'Ark1'!Z570</f>
        <v>0</v>
      </c>
      <c r="O204" s="9">
        <f>+'Ark1'!AA570</f>
        <v>0</v>
      </c>
      <c r="P204" s="1">
        <f>+'Ark1'!AB570</f>
        <v>0</v>
      </c>
      <c r="Q204" s="9">
        <f>+'Ark1'!AC570</f>
        <v>0</v>
      </c>
      <c r="R204" s="9" t="e">
        <f t="shared" si="32"/>
        <v>#DIV/0!</v>
      </c>
      <c r="S204" s="1">
        <f>+'Ark1'!V570</f>
        <v>0</v>
      </c>
      <c r="T204" s="1"/>
      <c r="U204" s="28"/>
      <c r="AH204"/>
      <c r="AI204"/>
      <c r="AJ204"/>
      <c r="AL204"/>
      <c r="AM204"/>
      <c r="AN204"/>
      <c r="AO204"/>
      <c r="AP204"/>
    </row>
    <row r="205" spans="1:42">
      <c r="A205" s="28"/>
      <c r="B205">
        <f>+'Ark1'!C571</f>
        <v>2021</v>
      </c>
      <c r="C205">
        <f>+'Ark1'!E571</f>
        <v>37</v>
      </c>
      <c r="D205">
        <f>+'Ark1'!Q571</f>
        <v>0</v>
      </c>
      <c r="E205" s="9">
        <f>+'Ark1'!R571</f>
        <v>0</v>
      </c>
      <c r="F205" s="9"/>
      <c r="G205" s="9">
        <f>+'Ark1'!S571</f>
        <v>0</v>
      </c>
      <c r="H205" s="96">
        <f>+'Ark1'!T571</f>
        <v>0</v>
      </c>
      <c r="I205" s="96">
        <f>+'Ark1'!U571</f>
        <v>0</v>
      </c>
      <c r="K205" s="1">
        <f>+'Ark1'!W571</f>
        <v>0</v>
      </c>
      <c r="L205" s="9"/>
      <c r="M205" s="9">
        <f>+'Ark1'!Z571</f>
        <v>0</v>
      </c>
      <c r="O205" s="9">
        <f>+'Ark1'!AA571</f>
        <v>0</v>
      </c>
      <c r="P205" s="1">
        <f>+'Ark1'!AB571</f>
        <v>0</v>
      </c>
      <c r="Q205" s="9">
        <f>+'Ark1'!AC571</f>
        <v>0</v>
      </c>
      <c r="R205" s="9" t="e">
        <f t="shared" si="32"/>
        <v>#DIV/0!</v>
      </c>
      <c r="S205" s="1">
        <f>+'Ark1'!V571</f>
        <v>0</v>
      </c>
      <c r="T205" s="1"/>
      <c r="U205" s="28"/>
      <c r="AH205"/>
      <c r="AI205"/>
      <c r="AJ205"/>
      <c r="AL205"/>
      <c r="AM205"/>
      <c r="AN205"/>
      <c r="AO205"/>
      <c r="AP205"/>
    </row>
    <row r="206" spans="1:42">
      <c r="A206" s="28"/>
      <c r="B206">
        <f>+'Ark1'!C572</f>
        <v>2021</v>
      </c>
      <c r="C206">
        <f>+'Ark1'!E572</f>
        <v>38</v>
      </c>
      <c r="D206">
        <f>+'Ark1'!Q572</f>
        <v>0</v>
      </c>
      <c r="E206" s="9">
        <f>+'Ark1'!R572</f>
        <v>0</v>
      </c>
      <c r="F206" s="9"/>
      <c r="G206" s="9">
        <f>+'Ark1'!S572</f>
        <v>0</v>
      </c>
      <c r="H206" s="96">
        <f>+'Ark1'!T572</f>
        <v>0</v>
      </c>
      <c r="I206" s="96">
        <f>+'Ark1'!U572</f>
        <v>0</v>
      </c>
      <c r="K206" s="1">
        <f>+'Ark1'!W572</f>
        <v>0</v>
      </c>
      <c r="L206" s="9"/>
      <c r="M206" s="9">
        <f>+'Ark1'!Z572</f>
        <v>0</v>
      </c>
      <c r="O206" s="9">
        <f>+'Ark1'!AA572</f>
        <v>0</v>
      </c>
      <c r="P206" s="1">
        <f>+'Ark1'!AB572</f>
        <v>0</v>
      </c>
      <c r="Q206" s="9">
        <f>+'Ark1'!AC572</f>
        <v>0</v>
      </c>
      <c r="R206" s="9" t="e">
        <f t="shared" si="32"/>
        <v>#DIV/0!</v>
      </c>
      <c r="S206" s="1">
        <f>+'Ark1'!V572</f>
        <v>0</v>
      </c>
      <c r="T206" s="1"/>
      <c r="U206" s="28"/>
      <c r="AH206"/>
      <c r="AI206"/>
      <c r="AJ206"/>
      <c r="AL206"/>
      <c r="AM206"/>
      <c r="AN206"/>
      <c r="AO206"/>
      <c r="AP206"/>
    </row>
    <row r="207" spans="1:42">
      <c r="A207" s="28"/>
      <c r="B207">
        <f>+'Ark1'!C573</f>
        <v>2021</v>
      </c>
      <c r="C207">
        <f>+'Ark1'!E573</f>
        <v>39</v>
      </c>
      <c r="D207">
        <f>+'Ark1'!Q573</f>
        <v>0</v>
      </c>
      <c r="E207" s="9">
        <f>+'Ark1'!R573</f>
        <v>0</v>
      </c>
      <c r="F207" s="9"/>
      <c r="G207" s="9">
        <f>+'Ark1'!S573</f>
        <v>0</v>
      </c>
      <c r="H207" s="96">
        <f>+'Ark1'!T573</f>
        <v>0</v>
      </c>
      <c r="I207" s="96">
        <f>+'Ark1'!U573</f>
        <v>0</v>
      </c>
      <c r="K207" s="1">
        <f>+'Ark1'!W573</f>
        <v>0</v>
      </c>
      <c r="L207" s="9"/>
      <c r="M207" s="9">
        <f>+'Ark1'!Z573</f>
        <v>0</v>
      </c>
      <c r="O207" s="9">
        <f>+'Ark1'!AA573</f>
        <v>0</v>
      </c>
      <c r="P207" s="1">
        <f>+'Ark1'!AB573</f>
        <v>0</v>
      </c>
      <c r="Q207" s="9">
        <f>+'Ark1'!AC573</f>
        <v>0</v>
      </c>
      <c r="R207" s="9" t="e">
        <f t="shared" si="32"/>
        <v>#DIV/0!</v>
      </c>
      <c r="S207" s="1">
        <f>+'Ark1'!V573</f>
        <v>0</v>
      </c>
      <c r="T207" s="1"/>
      <c r="U207" s="28"/>
      <c r="AH207"/>
      <c r="AI207"/>
      <c r="AJ207"/>
      <c r="AL207"/>
      <c r="AM207"/>
      <c r="AN207"/>
      <c r="AO207"/>
      <c r="AP207"/>
    </row>
    <row r="208" spans="1:42">
      <c r="A208" s="28"/>
      <c r="B208">
        <f>+'Ark1'!C574</f>
        <v>2021</v>
      </c>
      <c r="C208">
        <f>+'Ark1'!E574</f>
        <v>40</v>
      </c>
      <c r="D208">
        <f>+'Ark1'!Q574</f>
        <v>0</v>
      </c>
      <c r="E208" s="9">
        <f>+'Ark1'!R574</f>
        <v>0</v>
      </c>
      <c r="F208" s="9"/>
      <c r="G208" s="9">
        <f>+'Ark1'!S574</f>
        <v>0</v>
      </c>
      <c r="H208" s="96">
        <f>+'Ark1'!T574</f>
        <v>0</v>
      </c>
      <c r="I208" s="96">
        <f>+'Ark1'!U574</f>
        <v>0</v>
      </c>
      <c r="K208" s="1">
        <f>+'Ark1'!W574</f>
        <v>0</v>
      </c>
      <c r="L208" s="9"/>
      <c r="M208" s="9">
        <f>+'Ark1'!Z574</f>
        <v>0</v>
      </c>
      <c r="O208" s="9">
        <f>+'Ark1'!AA574</f>
        <v>0</v>
      </c>
      <c r="P208" s="1">
        <f>+'Ark1'!AB574</f>
        <v>0</v>
      </c>
      <c r="Q208" s="9">
        <f>+'Ark1'!AC574</f>
        <v>0</v>
      </c>
      <c r="R208" s="9" t="e">
        <f t="shared" si="32"/>
        <v>#DIV/0!</v>
      </c>
      <c r="S208" s="1">
        <f>+'Ark1'!V574</f>
        <v>0</v>
      </c>
      <c r="T208" s="1"/>
      <c r="U208" s="28"/>
      <c r="AH208"/>
      <c r="AI208"/>
      <c r="AJ208"/>
      <c r="AL208"/>
      <c r="AM208"/>
      <c r="AN208"/>
      <c r="AO208"/>
      <c r="AP208"/>
    </row>
    <row r="209" spans="1:42">
      <c r="A209" s="28"/>
      <c r="B209">
        <f>+'Ark1'!C575</f>
        <v>2021</v>
      </c>
      <c r="C209">
        <f>+'Ark1'!E575</f>
        <v>41</v>
      </c>
      <c r="D209">
        <f>+'Ark1'!Q575</f>
        <v>0</v>
      </c>
      <c r="E209" s="9">
        <f>+'Ark1'!R575</f>
        <v>0</v>
      </c>
      <c r="F209" s="9"/>
      <c r="G209" s="9">
        <f>+'Ark1'!S575</f>
        <v>0</v>
      </c>
      <c r="H209" s="96">
        <f>+'Ark1'!T575</f>
        <v>0</v>
      </c>
      <c r="I209" s="96">
        <f>+'Ark1'!U575</f>
        <v>0</v>
      </c>
      <c r="K209" s="1">
        <f>+'Ark1'!W575</f>
        <v>0</v>
      </c>
      <c r="L209" s="9"/>
      <c r="M209" s="9">
        <f>+'Ark1'!Z575</f>
        <v>0</v>
      </c>
      <c r="O209" s="9">
        <f>+'Ark1'!AA575</f>
        <v>0</v>
      </c>
      <c r="P209" s="1">
        <f>+'Ark1'!AB575</f>
        <v>0</v>
      </c>
      <c r="Q209" s="9">
        <f>+'Ark1'!AC575</f>
        <v>0</v>
      </c>
      <c r="R209" s="9" t="e">
        <f t="shared" si="32"/>
        <v>#DIV/0!</v>
      </c>
      <c r="S209" s="1">
        <f>+'Ark1'!V575</f>
        <v>0</v>
      </c>
      <c r="T209" s="1"/>
      <c r="U209" s="28"/>
      <c r="AH209"/>
      <c r="AI209"/>
      <c r="AJ209"/>
      <c r="AL209"/>
      <c r="AM209"/>
      <c r="AN209"/>
      <c r="AO209"/>
      <c r="AP209"/>
    </row>
    <row r="210" spans="1:42">
      <c r="A210" s="28"/>
      <c r="B210">
        <f>+'Ark1'!C576</f>
        <v>2021</v>
      </c>
      <c r="C210">
        <f>+'Ark1'!E576</f>
        <v>42</v>
      </c>
      <c r="D210">
        <f>+'Ark1'!Q576</f>
        <v>0</v>
      </c>
      <c r="E210" s="9">
        <f>+'Ark1'!R576</f>
        <v>0</v>
      </c>
      <c r="F210" s="9"/>
      <c r="G210" s="9">
        <f>+'Ark1'!S576</f>
        <v>0</v>
      </c>
      <c r="H210" s="96">
        <f>+'Ark1'!T576</f>
        <v>0</v>
      </c>
      <c r="I210" s="96">
        <f>+'Ark1'!U576</f>
        <v>0</v>
      </c>
      <c r="K210" s="1">
        <f>+'Ark1'!W576</f>
        <v>0</v>
      </c>
      <c r="L210" s="9"/>
      <c r="M210" s="9">
        <f>+'Ark1'!Z576</f>
        <v>0</v>
      </c>
      <c r="O210" s="9">
        <f>+'Ark1'!AA576</f>
        <v>0</v>
      </c>
      <c r="P210" s="1">
        <f>+'Ark1'!AB576</f>
        <v>0</v>
      </c>
      <c r="Q210" s="9">
        <f>+'Ark1'!AC576</f>
        <v>0</v>
      </c>
      <c r="R210" s="9" t="e">
        <f t="shared" si="32"/>
        <v>#DIV/0!</v>
      </c>
      <c r="S210" s="1">
        <f>+'Ark1'!V576</f>
        <v>0</v>
      </c>
      <c r="T210" s="1"/>
      <c r="U210" s="28"/>
      <c r="AH210"/>
      <c r="AI210"/>
      <c r="AJ210"/>
      <c r="AL210"/>
      <c r="AM210"/>
      <c r="AN210"/>
      <c r="AO210"/>
      <c r="AP210"/>
    </row>
    <row r="211" spans="1:42">
      <c r="A211" s="28"/>
      <c r="B211">
        <f>+'Ark1'!C577</f>
        <v>2021</v>
      </c>
      <c r="C211">
        <f>+'Ark1'!E577</f>
        <v>43</v>
      </c>
      <c r="D211">
        <f>+'Ark1'!Q577</f>
        <v>0</v>
      </c>
      <c r="E211" s="9">
        <f>+'Ark1'!R577</f>
        <v>0</v>
      </c>
      <c r="F211" s="9"/>
      <c r="G211" s="9">
        <f>+'Ark1'!S577</f>
        <v>0</v>
      </c>
      <c r="H211" s="96">
        <f>+'Ark1'!T577</f>
        <v>0</v>
      </c>
      <c r="I211" s="96">
        <f>+'Ark1'!U577</f>
        <v>0</v>
      </c>
      <c r="K211" s="1">
        <f>+'Ark1'!W577</f>
        <v>0</v>
      </c>
      <c r="L211" s="9"/>
      <c r="M211" s="9">
        <f>+'Ark1'!Z577</f>
        <v>0</v>
      </c>
      <c r="O211" s="9">
        <f>+'Ark1'!AA577</f>
        <v>0</v>
      </c>
      <c r="P211" s="1">
        <f>+'Ark1'!AB577</f>
        <v>0</v>
      </c>
      <c r="Q211" s="9">
        <f>+'Ark1'!AC577</f>
        <v>0</v>
      </c>
      <c r="R211" s="9" t="e">
        <f t="shared" si="32"/>
        <v>#DIV/0!</v>
      </c>
      <c r="S211" s="1">
        <f>+'Ark1'!V577</f>
        <v>0</v>
      </c>
      <c r="T211" s="1"/>
      <c r="U211" s="28"/>
      <c r="AH211"/>
      <c r="AI211"/>
      <c r="AJ211"/>
      <c r="AL211"/>
      <c r="AM211"/>
      <c r="AN211"/>
      <c r="AO211"/>
      <c r="AP211"/>
    </row>
    <row r="212" spans="1:42">
      <c r="A212" s="28"/>
      <c r="B212">
        <f>+'Ark1'!C578</f>
        <v>2021</v>
      </c>
      <c r="C212">
        <f>+'Ark1'!E578</f>
        <v>44</v>
      </c>
      <c r="D212">
        <f>+'Ark1'!Q578</f>
        <v>0</v>
      </c>
      <c r="E212" s="9">
        <f>+'Ark1'!R578</f>
        <v>0</v>
      </c>
      <c r="F212" s="9"/>
      <c r="G212" s="9">
        <f>+'Ark1'!S578</f>
        <v>0</v>
      </c>
      <c r="H212" s="96">
        <f>+'Ark1'!T578</f>
        <v>0</v>
      </c>
      <c r="I212" s="96">
        <f>+'Ark1'!U578</f>
        <v>0</v>
      </c>
      <c r="K212" s="1">
        <f>+'Ark1'!W578</f>
        <v>0</v>
      </c>
      <c r="L212" s="9"/>
      <c r="M212" s="9">
        <f>+'Ark1'!Z578</f>
        <v>0</v>
      </c>
      <c r="O212" s="9">
        <f>+'Ark1'!AA578</f>
        <v>0</v>
      </c>
      <c r="P212" s="1">
        <f>+'Ark1'!AB578</f>
        <v>0</v>
      </c>
      <c r="Q212" s="9">
        <f>+'Ark1'!AC578</f>
        <v>0</v>
      </c>
      <c r="R212" s="9" t="e">
        <f t="shared" si="32"/>
        <v>#DIV/0!</v>
      </c>
      <c r="S212" s="1">
        <f>+'Ark1'!V578</f>
        <v>0</v>
      </c>
      <c r="T212" s="1"/>
      <c r="U212" s="28"/>
      <c r="AH212"/>
      <c r="AI212"/>
      <c r="AJ212"/>
      <c r="AL212"/>
      <c r="AM212"/>
      <c r="AN212"/>
      <c r="AO212"/>
      <c r="AP212"/>
    </row>
    <row r="213" spans="1:42">
      <c r="A213" s="28"/>
      <c r="B213">
        <f>+'Ark1'!C579</f>
        <v>2021</v>
      </c>
      <c r="C213">
        <f>+'Ark1'!E579</f>
        <v>45</v>
      </c>
      <c r="D213">
        <f>+'Ark1'!Q579</f>
        <v>0</v>
      </c>
      <c r="E213" s="9">
        <f>+'Ark1'!R579</f>
        <v>0</v>
      </c>
      <c r="F213" s="9"/>
      <c r="G213" s="9">
        <f>+'Ark1'!S579</f>
        <v>0</v>
      </c>
      <c r="H213" s="96">
        <f>+'Ark1'!T579</f>
        <v>0</v>
      </c>
      <c r="I213" s="96">
        <f>+'Ark1'!U579</f>
        <v>0</v>
      </c>
      <c r="K213" s="1">
        <f>+'Ark1'!W579</f>
        <v>0</v>
      </c>
      <c r="L213" s="9"/>
      <c r="M213" s="9">
        <f>+'Ark1'!Z579</f>
        <v>0</v>
      </c>
      <c r="O213" s="9">
        <f>+'Ark1'!AA579</f>
        <v>0</v>
      </c>
      <c r="P213" s="1">
        <f>+'Ark1'!AB579</f>
        <v>0</v>
      </c>
      <c r="Q213" s="9">
        <f>+'Ark1'!AC579</f>
        <v>0</v>
      </c>
      <c r="R213" s="9" t="e">
        <f t="shared" si="32"/>
        <v>#DIV/0!</v>
      </c>
      <c r="S213" s="1">
        <f>+'Ark1'!V579</f>
        <v>0</v>
      </c>
      <c r="T213" s="1"/>
      <c r="U213" s="28"/>
      <c r="AH213"/>
      <c r="AI213"/>
      <c r="AJ213"/>
      <c r="AL213"/>
      <c r="AM213"/>
      <c r="AN213"/>
      <c r="AO213"/>
      <c r="AP213"/>
    </row>
    <row r="214" spans="1:42">
      <c r="A214" s="28"/>
      <c r="B214">
        <f>+'Ark1'!C580</f>
        <v>2021</v>
      </c>
      <c r="C214">
        <f>+'Ark1'!E580</f>
        <v>46</v>
      </c>
      <c r="D214">
        <f>+'Ark1'!Q580</f>
        <v>0</v>
      </c>
      <c r="E214" s="9">
        <f>+'Ark1'!R580</f>
        <v>0</v>
      </c>
      <c r="F214" s="9"/>
      <c r="G214" s="9">
        <f>+'Ark1'!S580</f>
        <v>0</v>
      </c>
      <c r="H214" s="96">
        <f>+'Ark1'!T580</f>
        <v>0</v>
      </c>
      <c r="I214" s="96">
        <f>+'Ark1'!U580</f>
        <v>0</v>
      </c>
      <c r="K214" s="1">
        <f>+'Ark1'!W580</f>
        <v>0</v>
      </c>
      <c r="L214" s="9"/>
      <c r="M214" s="9">
        <f>+'Ark1'!Z580</f>
        <v>0</v>
      </c>
      <c r="O214" s="9">
        <f>+'Ark1'!AA580</f>
        <v>0</v>
      </c>
      <c r="P214" s="1">
        <f>+'Ark1'!AB580</f>
        <v>0</v>
      </c>
      <c r="Q214" s="9">
        <f>+'Ark1'!AC580</f>
        <v>0</v>
      </c>
      <c r="R214" s="9" t="e">
        <f t="shared" si="32"/>
        <v>#DIV/0!</v>
      </c>
      <c r="S214" s="1">
        <f>+'Ark1'!V580</f>
        <v>0</v>
      </c>
      <c r="T214" s="1"/>
      <c r="U214" s="28"/>
      <c r="AH214"/>
      <c r="AI214"/>
      <c r="AJ214"/>
      <c r="AL214"/>
      <c r="AM214"/>
      <c r="AN214"/>
      <c r="AO214"/>
      <c r="AP214"/>
    </row>
    <row r="215" spans="1:42">
      <c r="A215" s="28"/>
      <c r="B215">
        <f>+'Ark1'!C581</f>
        <v>2021</v>
      </c>
      <c r="C215">
        <f>+'Ark1'!E581</f>
        <v>47</v>
      </c>
      <c r="D215">
        <f>+'Ark1'!Q581</f>
        <v>0</v>
      </c>
      <c r="E215" s="9">
        <f>+'Ark1'!R581</f>
        <v>0</v>
      </c>
      <c r="F215" s="9"/>
      <c r="G215" s="9">
        <f>+'Ark1'!S581</f>
        <v>0</v>
      </c>
      <c r="H215" s="96">
        <f>+'Ark1'!T581</f>
        <v>0</v>
      </c>
      <c r="I215" s="96">
        <f>+'Ark1'!U581</f>
        <v>0</v>
      </c>
      <c r="K215" s="1">
        <f>+'Ark1'!W581</f>
        <v>0</v>
      </c>
      <c r="L215" s="9"/>
      <c r="M215" s="9">
        <f>+'Ark1'!Z581</f>
        <v>0</v>
      </c>
      <c r="O215" s="9">
        <f>+'Ark1'!AA581</f>
        <v>0</v>
      </c>
      <c r="P215" s="1">
        <f>+'Ark1'!AB581</f>
        <v>0</v>
      </c>
      <c r="Q215" s="9">
        <f>+'Ark1'!AC581</f>
        <v>0</v>
      </c>
      <c r="R215" s="9" t="e">
        <f t="shared" si="32"/>
        <v>#DIV/0!</v>
      </c>
      <c r="S215" s="1">
        <f>+'Ark1'!V581</f>
        <v>0</v>
      </c>
      <c r="T215" s="1"/>
      <c r="U215" s="28"/>
      <c r="AH215"/>
      <c r="AI215"/>
      <c r="AJ215"/>
      <c r="AL215"/>
      <c r="AM215"/>
      <c r="AN215"/>
      <c r="AO215"/>
      <c r="AP215"/>
    </row>
    <row r="216" spans="1:42">
      <c r="A216" s="28"/>
      <c r="B216">
        <f>+'Ark1'!C582</f>
        <v>2021</v>
      </c>
      <c r="C216">
        <f>+'Ark1'!E582</f>
        <v>48</v>
      </c>
      <c r="D216">
        <f>+'Ark1'!Q582</f>
        <v>0</v>
      </c>
      <c r="E216" s="9">
        <f>+'Ark1'!R582</f>
        <v>0</v>
      </c>
      <c r="F216" s="9"/>
      <c r="G216" s="9">
        <f>+'Ark1'!S582</f>
        <v>0</v>
      </c>
      <c r="H216" s="96">
        <f>+'Ark1'!T582</f>
        <v>0</v>
      </c>
      <c r="I216" s="96">
        <f>+'Ark1'!U582</f>
        <v>0</v>
      </c>
      <c r="K216" s="1">
        <f>+'Ark1'!W582</f>
        <v>0</v>
      </c>
      <c r="L216" s="9"/>
      <c r="M216" s="9">
        <f>+'Ark1'!Z582</f>
        <v>0</v>
      </c>
      <c r="O216" s="9">
        <f>+'Ark1'!AA582</f>
        <v>0</v>
      </c>
      <c r="P216" s="1">
        <f>+'Ark1'!AB582</f>
        <v>0</v>
      </c>
      <c r="Q216" s="9">
        <f>+'Ark1'!AC582</f>
        <v>0</v>
      </c>
      <c r="R216" s="9" t="e">
        <f t="shared" si="32"/>
        <v>#DIV/0!</v>
      </c>
      <c r="S216" s="1">
        <f>+'Ark1'!V582</f>
        <v>0</v>
      </c>
      <c r="T216" s="1"/>
      <c r="U216" s="28"/>
      <c r="AH216"/>
      <c r="AI216"/>
      <c r="AJ216"/>
      <c r="AL216"/>
      <c r="AM216"/>
      <c r="AN216"/>
      <c r="AO216"/>
      <c r="AP216"/>
    </row>
    <row r="217" spans="1:42">
      <c r="A217" s="28"/>
      <c r="B217">
        <f>+'Ark1'!C583</f>
        <v>2021</v>
      </c>
      <c r="C217">
        <f>+'Ark1'!E583</f>
        <v>49</v>
      </c>
      <c r="D217">
        <f>+'Ark1'!Q583</f>
        <v>0</v>
      </c>
      <c r="E217" s="9">
        <f>+'Ark1'!R583</f>
        <v>0</v>
      </c>
      <c r="F217" s="9"/>
      <c r="G217" s="9">
        <f>+'Ark1'!S583</f>
        <v>0</v>
      </c>
      <c r="H217" s="96">
        <f>+'Ark1'!T583</f>
        <v>0</v>
      </c>
      <c r="I217" s="96">
        <f>+'Ark1'!U583</f>
        <v>0</v>
      </c>
      <c r="K217" s="1">
        <f>+'Ark1'!W583</f>
        <v>0</v>
      </c>
      <c r="L217" s="9"/>
      <c r="M217" s="9">
        <f>+'Ark1'!Z583</f>
        <v>0</v>
      </c>
      <c r="O217" s="9">
        <f>+'Ark1'!AA583</f>
        <v>0</v>
      </c>
      <c r="P217" s="1">
        <f>+'Ark1'!AB583</f>
        <v>0</v>
      </c>
      <c r="Q217" s="9">
        <f>+'Ark1'!AC583</f>
        <v>0</v>
      </c>
      <c r="R217" s="9" t="e">
        <f t="shared" si="32"/>
        <v>#DIV/0!</v>
      </c>
      <c r="S217" s="1">
        <f>+'Ark1'!V583</f>
        <v>0</v>
      </c>
      <c r="T217" s="1"/>
      <c r="U217" s="28"/>
      <c r="AH217"/>
      <c r="AI217"/>
      <c r="AJ217"/>
      <c r="AL217"/>
      <c r="AM217"/>
      <c r="AN217"/>
      <c r="AO217"/>
      <c r="AP217"/>
    </row>
    <row r="218" spans="1:42">
      <c r="A218" s="28"/>
      <c r="B218">
        <f>+'Ark1'!C584</f>
        <v>2021</v>
      </c>
      <c r="C218">
        <f>+'Ark1'!E584</f>
        <v>50</v>
      </c>
      <c r="D218">
        <f>+'Ark1'!Q584</f>
        <v>0</v>
      </c>
      <c r="E218" s="9">
        <f>+'Ark1'!R584</f>
        <v>0</v>
      </c>
      <c r="F218" s="9"/>
      <c r="G218" s="9">
        <f>+'Ark1'!S584</f>
        <v>0</v>
      </c>
      <c r="H218" s="96">
        <f>+'Ark1'!T584</f>
        <v>0</v>
      </c>
      <c r="I218" s="96">
        <f>+'Ark1'!U584</f>
        <v>0</v>
      </c>
      <c r="K218" s="1">
        <f>+'Ark1'!W584</f>
        <v>0</v>
      </c>
      <c r="L218" s="9"/>
      <c r="M218" s="9">
        <f>+'Ark1'!Z584</f>
        <v>0</v>
      </c>
      <c r="O218" s="9">
        <f>+'Ark1'!AA584</f>
        <v>0</v>
      </c>
      <c r="P218" s="1">
        <f>+'Ark1'!AB584</f>
        <v>0</v>
      </c>
      <c r="Q218" s="9">
        <f>+'Ark1'!AC584</f>
        <v>0</v>
      </c>
      <c r="R218" s="9" t="e">
        <f t="shared" si="32"/>
        <v>#DIV/0!</v>
      </c>
      <c r="S218" s="1">
        <f>+'Ark1'!V584</f>
        <v>0</v>
      </c>
      <c r="T218" s="1"/>
      <c r="U218" s="28"/>
      <c r="AH218"/>
      <c r="AI218"/>
      <c r="AJ218"/>
      <c r="AL218"/>
      <c r="AM218"/>
      <c r="AN218"/>
      <c r="AO218"/>
      <c r="AP218"/>
    </row>
    <row r="219" spans="1:42">
      <c r="A219" s="28"/>
      <c r="B219">
        <f>+'Ark1'!C585</f>
        <v>2021</v>
      </c>
      <c r="C219">
        <f>+'Ark1'!E585</f>
        <v>51</v>
      </c>
      <c r="D219">
        <f>+'Ark1'!Q585</f>
        <v>0</v>
      </c>
      <c r="E219" s="9">
        <f>+'Ark1'!R585</f>
        <v>0</v>
      </c>
      <c r="F219" s="9"/>
      <c r="G219" s="9">
        <f>+'Ark1'!S585</f>
        <v>0</v>
      </c>
      <c r="H219" s="96">
        <f>+'Ark1'!T585</f>
        <v>0</v>
      </c>
      <c r="I219" s="96">
        <f>+'Ark1'!U585</f>
        <v>0</v>
      </c>
      <c r="K219" s="1">
        <f>+'Ark1'!W585</f>
        <v>0</v>
      </c>
      <c r="L219" s="9"/>
      <c r="M219" s="9">
        <f>+'Ark1'!Z585</f>
        <v>0</v>
      </c>
      <c r="O219" s="9">
        <f>+'Ark1'!AA585</f>
        <v>0</v>
      </c>
      <c r="P219" s="1">
        <f>+'Ark1'!AB585</f>
        <v>0</v>
      </c>
      <c r="Q219" s="9">
        <f>+'Ark1'!AC585</f>
        <v>0</v>
      </c>
      <c r="R219" s="9" t="e">
        <f t="shared" si="32"/>
        <v>#DIV/0!</v>
      </c>
      <c r="S219" s="1">
        <f>+'Ark1'!V585</f>
        <v>0</v>
      </c>
      <c r="T219" s="1"/>
      <c r="U219" s="28"/>
      <c r="AH219"/>
      <c r="AI219"/>
      <c r="AJ219"/>
      <c r="AL219"/>
      <c r="AM219"/>
      <c r="AN219"/>
      <c r="AO219"/>
      <c r="AP219"/>
    </row>
    <row r="220" spans="1:42">
      <c r="A220" s="28"/>
      <c r="B220">
        <f>+'Ark1'!C586</f>
        <v>2021</v>
      </c>
      <c r="C220">
        <f>+'Ark1'!E586</f>
        <v>52</v>
      </c>
      <c r="D220">
        <f>+'Ark1'!Q586</f>
        <v>0</v>
      </c>
      <c r="E220" s="9">
        <f>+'Ark1'!R586</f>
        <v>0</v>
      </c>
      <c r="F220" s="9"/>
      <c r="G220" s="9">
        <f>+'Ark1'!S586</f>
        <v>0</v>
      </c>
      <c r="H220" s="96">
        <f>+'Ark1'!T586</f>
        <v>0</v>
      </c>
      <c r="I220" s="96">
        <f>+'Ark1'!U586</f>
        <v>0</v>
      </c>
      <c r="K220" s="1">
        <f>+'Ark1'!W586</f>
        <v>0</v>
      </c>
      <c r="L220" s="9"/>
      <c r="M220" s="9">
        <f>+'Ark1'!Z586</f>
        <v>0</v>
      </c>
      <c r="O220" s="9">
        <f>+'Ark1'!AA586</f>
        <v>0</v>
      </c>
      <c r="P220" s="1">
        <f>+'Ark1'!AB586</f>
        <v>0</v>
      </c>
      <c r="Q220" s="9">
        <f>+'Ark1'!AC586</f>
        <v>0</v>
      </c>
      <c r="R220" s="9" t="e">
        <f>+E220/D220</f>
        <v>#DIV/0!</v>
      </c>
      <c r="S220" s="1">
        <f>+'Ark1'!V586</f>
        <v>0</v>
      </c>
      <c r="T220" s="1"/>
      <c r="U220" s="28"/>
      <c r="AH220"/>
      <c r="AI220"/>
      <c r="AJ220"/>
      <c r="AL220"/>
      <c r="AM220"/>
      <c r="AN220"/>
      <c r="AO220"/>
      <c r="AP220"/>
    </row>
    <row r="221" spans="1:42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AH221"/>
      <c r="AI221"/>
      <c r="AJ221"/>
      <c r="AL221"/>
      <c r="AM221"/>
      <c r="AN221"/>
      <c r="AO221"/>
      <c r="AP221"/>
    </row>
    <row r="222" spans="1:42">
      <c r="A222" s="28"/>
      <c r="B222">
        <f>+'Ark1'!C587</f>
        <v>2020</v>
      </c>
      <c r="C222">
        <f>+'Ark1'!E587</f>
        <v>1</v>
      </c>
      <c r="D222">
        <f>+'Ark1'!Q587</f>
        <v>57</v>
      </c>
      <c r="E222" s="9">
        <f>+'Ark1'!R587</f>
        <v>490</v>
      </c>
      <c r="F222" s="9"/>
      <c r="G222" s="9">
        <f>+'Ark1'!S587</f>
        <v>490</v>
      </c>
      <c r="H222" s="96">
        <f>+'Ark1'!T587</f>
        <v>3.4860557768924298</v>
      </c>
      <c r="I222" s="96">
        <f>+'Ark1'!U587</f>
        <v>3.5634081007037426</v>
      </c>
      <c r="K222" s="1">
        <f>+'Ark1'!W587</f>
        <v>59.361224489795923</v>
      </c>
      <c r="L222" s="9"/>
      <c r="M222" s="9">
        <f>+'Ark1'!Z587</f>
        <v>155.22724489795925</v>
      </c>
      <c r="O222" s="9">
        <f>+'Ark1'!AA587</f>
        <v>27.284541993538639</v>
      </c>
      <c r="P222" s="1">
        <f>+'Ark1'!AB587</f>
        <v>4.1445964982466492</v>
      </c>
      <c r="Q222" s="9">
        <f>+'Ark1'!AC587</f>
        <v>-42.799996555183071</v>
      </c>
      <c r="R222" s="9">
        <f t="shared" ref="R222:R271" si="33">+E222/D222</f>
        <v>8.5964912280701746</v>
      </c>
      <c r="S222" s="1">
        <f>+'Ark1'!V587</f>
        <v>15.224489795918371</v>
      </c>
      <c r="T222" s="1"/>
      <c r="U222" s="28"/>
      <c r="AH222"/>
      <c r="AI222"/>
      <c r="AJ222"/>
      <c r="AL222"/>
      <c r="AM222"/>
      <c r="AN222"/>
      <c r="AO222"/>
      <c r="AP222"/>
    </row>
    <row r="223" spans="1:42">
      <c r="A223" s="28"/>
      <c r="B223">
        <f>+'Ark1'!C588</f>
        <v>2020</v>
      </c>
      <c r="C223">
        <f>+'Ark1'!E588</f>
        <v>2</v>
      </c>
      <c r="D223">
        <f>+'Ark1'!Q588</f>
        <v>140</v>
      </c>
      <c r="E223" s="9">
        <f>+'Ark1'!R588</f>
        <v>722</v>
      </c>
      <c r="F223" s="9"/>
      <c r="G223" s="9">
        <f>+'Ark1'!S588</f>
        <v>722</v>
      </c>
      <c r="H223" s="96">
        <f>+'Ark1'!T588</f>
        <v>5.1365964712578238</v>
      </c>
      <c r="I223" s="96">
        <f>+'Ark1'!U588</f>
        <v>5.045766119003142</v>
      </c>
      <c r="K223" s="1">
        <f>+'Ark1'!W588</f>
        <v>59.644044321329638</v>
      </c>
      <c r="L223" s="9"/>
      <c r="M223" s="9">
        <f>+'Ark1'!Z588</f>
        <v>149.17236842105254</v>
      </c>
      <c r="O223" s="9">
        <f>+'Ark1'!AA588</f>
        <v>30.07521278676176</v>
      </c>
      <c r="P223" s="1">
        <f>+'Ark1'!AB588</f>
        <v>4.5927679194001376</v>
      </c>
      <c r="Q223" s="9">
        <f>+'Ark1'!AC588</f>
        <v>-48.087755933104717</v>
      </c>
      <c r="R223" s="9">
        <f t="shared" si="33"/>
        <v>5.1571428571428575</v>
      </c>
      <c r="S223" s="1">
        <f>+'Ark1'!V588</f>
        <v>15.296398891966758</v>
      </c>
      <c r="T223" s="1"/>
      <c r="U223" s="28"/>
      <c r="AH223"/>
      <c r="AI223"/>
      <c r="AJ223"/>
      <c r="AL223"/>
      <c r="AM223"/>
      <c r="AN223"/>
      <c r="AO223"/>
      <c r="AP223"/>
    </row>
    <row r="224" spans="1:42">
      <c r="A224" s="28"/>
      <c r="B224">
        <f>+'Ark1'!C589</f>
        <v>2020</v>
      </c>
      <c r="C224">
        <f>+'Ark1'!E589</f>
        <v>3</v>
      </c>
      <c r="D224">
        <f>+'Ark1'!Q589</f>
        <v>145</v>
      </c>
      <c r="E224" s="9">
        <f>+'Ark1'!R589</f>
        <v>803</v>
      </c>
      <c r="F224" s="9"/>
      <c r="G224" s="9">
        <f>+'Ark1'!S589</f>
        <v>803</v>
      </c>
      <c r="H224" s="96">
        <f>+'Ark1'!T589</f>
        <v>5.7128628343767778</v>
      </c>
      <c r="I224" s="96">
        <f>+'Ark1'!U589</f>
        <v>5.666180719377202</v>
      </c>
      <c r="K224" s="1">
        <f>+'Ark1'!W589</f>
        <v>59.266500622665006</v>
      </c>
      <c r="L224" s="9"/>
      <c r="M224" s="9">
        <f>+'Ark1'!Z589</f>
        <v>150.61677459526771</v>
      </c>
      <c r="O224" s="9">
        <f>+'Ark1'!AA589</f>
        <v>30.299422653467992</v>
      </c>
      <c r="P224" s="1">
        <f>+'Ark1'!AB589</f>
        <v>4.2862938423015873</v>
      </c>
      <c r="Q224" s="9">
        <f>+'Ark1'!AC589</f>
        <v>-42.039488851984252</v>
      </c>
      <c r="R224" s="9">
        <f t="shared" si="33"/>
        <v>5.5379310344827584</v>
      </c>
      <c r="S224" s="1">
        <f>+'Ark1'!V589</f>
        <v>15.154420921544212</v>
      </c>
      <c r="T224" s="1"/>
      <c r="U224" s="28"/>
      <c r="AH224"/>
      <c r="AI224"/>
      <c r="AJ224"/>
      <c r="AL224"/>
      <c r="AM224"/>
      <c r="AN224"/>
      <c r="AO224"/>
      <c r="AP224"/>
    </row>
    <row r="225" spans="1:42">
      <c r="A225" s="28"/>
      <c r="B225">
        <f>+'Ark1'!C590</f>
        <v>2020</v>
      </c>
      <c r="C225">
        <f>+'Ark1'!E590</f>
        <v>4</v>
      </c>
      <c r="D225">
        <f>+'Ark1'!Q590</f>
        <v>116</v>
      </c>
      <c r="E225" s="9">
        <f>+'Ark1'!R590</f>
        <v>719</v>
      </c>
      <c r="F225" s="9"/>
      <c r="G225" s="9">
        <f>+'Ark1'!S590</f>
        <v>719</v>
      </c>
      <c r="H225" s="96">
        <f>+'Ark1'!T590</f>
        <v>5.1152532726237911</v>
      </c>
      <c r="I225" s="96">
        <f>+'Ark1'!U590</f>
        <v>5.1173768887074651</v>
      </c>
      <c r="K225" s="1">
        <f>+'Ark1'!W590</f>
        <v>59.731571627260095</v>
      </c>
      <c r="L225" s="9"/>
      <c r="M225" s="9">
        <f>+'Ark1'!Z590</f>
        <v>151.92070931849796</v>
      </c>
      <c r="O225" s="9">
        <f>+'Ark1'!AA590</f>
        <v>29.582378488235445</v>
      </c>
      <c r="P225" s="1">
        <f>+'Ark1'!AB590</f>
        <v>4.2379163609188977</v>
      </c>
      <c r="Q225" s="9">
        <f>+'Ark1'!AC590</f>
        <v>-41.465562329949911</v>
      </c>
      <c r="R225" s="9">
        <f t="shared" si="33"/>
        <v>6.1982758620689653</v>
      </c>
      <c r="S225" s="1">
        <f>+'Ark1'!V590</f>
        <v>15.381084840055628</v>
      </c>
      <c r="T225" s="1"/>
      <c r="U225" s="28"/>
      <c r="AH225"/>
      <c r="AI225"/>
      <c r="AJ225"/>
      <c r="AL225"/>
      <c r="AM225"/>
      <c r="AN225"/>
      <c r="AO225"/>
      <c r="AP225"/>
    </row>
    <row r="226" spans="1:42">
      <c r="A226" s="28"/>
      <c r="B226">
        <f>+'Ark1'!C591</f>
        <v>2020</v>
      </c>
      <c r="C226">
        <f>+'Ark1'!E591</f>
        <v>5</v>
      </c>
      <c r="D226">
        <f>+'Ark1'!Q591</f>
        <v>109</v>
      </c>
      <c r="E226" s="9">
        <f>+'Ark1'!R591</f>
        <v>571</v>
      </c>
      <c r="F226" s="9"/>
      <c r="G226" s="9">
        <f>+'Ark1'!S591</f>
        <v>571</v>
      </c>
      <c r="H226" s="96">
        <f>+'Ark1'!T591</f>
        <v>4.062322140011382</v>
      </c>
      <c r="I226" s="96">
        <f>+'Ark1'!U591</f>
        <v>4.0492317084621341</v>
      </c>
      <c r="K226" s="1">
        <f>+'Ark1'!W591</f>
        <v>59.460595446584946</v>
      </c>
      <c r="L226" s="9"/>
      <c r="M226" s="9">
        <f>+'Ark1'!Z591</f>
        <v>151.3683187390543</v>
      </c>
      <c r="O226" s="9">
        <f>+'Ark1'!AA591</f>
        <v>28.919826551196568</v>
      </c>
      <c r="P226" s="1">
        <f>+'Ark1'!AB591</f>
        <v>3.8636714292748038</v>
      </c>
      <c r="Q226" s="9">
        <f>+'Ark1'!AC591</f>
        <v>-36.003260443542565</v>
      </c>
      <c r="R226" s="9">
        <f t="shared" si="33"/>
        <v>5.238532110091743</v>
      </c>
      <c r="S226" s="1">
        <f>+'Ark1'!V591</f>
        <v>15.355516637478106</v>
      </c>
      <c r="T226" s="1"/>
      <c r="U226" s="28"/>
      <c r="AH226"/>
      <c r="AI226"/>
      <c r="AJ226"/>
      <c r="AL226"/>
      <c r="AM226"/>
      <c r="AN226"/>
      <c r="AO226"/>
      <c r="AP226"/>
    </row>
    <row r="227" spans="1:42">
      <c r="A227" s="28"/>
      <c r="B227">
        <f>+'Ark1'!C592</f>
        <v>2020</v>
      </c>
      <c r="C227">
        <f>+'Ark1'!E592</f>
        <v>6</v>
      </c>
      <c r="D227">
        <f>+'Ark1'!Q592</f>
        <v>102</v>
      </c>
      <c r="E227" s="9">
        <f>+'Ark1'!R592</f>
        <v>520</v>
      </c>
      <c r="F227" s="9"/>
      <c r="G227" s="9">
        <f>+'Ark1'!S592</f>
        <v>520</v>
      </c>
      <c r="H227" s="96">
        <f>+'Ark1'!T592</f>
        <v>3.6994877632327823</v>
      </c>
      <c r="I227" s="96">
        <f>+'Ark1'!U592</f>
        <v>3.600598814340338</v>
      </c>
      <c r="K227" s="1">
        <f>+'Ark1'!W592</f>
        <v>60.017307692307696</v>
      </c>
      <c r="L227" s="9"/>
      <c r="M227" s="9">
        <f>+'Ark1'!Z592</f>
        <v>147.79844230769251</v>
      </c>
      <c r="O227" s="9">
        <f>+'Ark1'!AA592</f>
        <v>31.726272637329291</v>
      </c>
      <c r="P227" s="1">
        <f>+'Ark1'!AB592</f>
        <v>4.2278482049131538</v>
      </c>
      <c r="Q227" s="9">
        <f>+'Ark1'!AC592</f>
        <v>-41.449874920924145</v>
      </c>
      <c r="R227" s="9">
        <f t="shared" si="33"/>
        <v>5.0980392156862742</v>
      </c>
      <c r="S227" s="1">
        <f>+'Ark1'!V592</f>
        <v>15.476923076923075</v>
      </c>
      <c r="T227" s="1"/>
      <c r="U227" s="28"/>
      <c r="AH227"/>
      <c r="AI227"/>
      <c r="AJ227"/>
      <c r="AL227"/>
      <c r="AM227"/>
      <c r="AN227"/>
      <c r="AO227"/>
      <c r="AP227"/>
    </row>
    <row r="228" spans="1:42">
      <c r="A228" s="28"/>
      <c r="B228">
        <f>+'Ark1'!C593</f>
        <v>2020</v>
      </c>
      <c r="C228">
        <f>+'Ark1'!E593</f>
        <v>7</v>
      </c>
      <c r="D228">
        <f>+'Ark1'!Q593</f>
        <v>107</v>
      </c>
      <c r="E228" s="9">
        <f>+'Ark1'!R593</f>
        <v>481</v>
      </c>
      <c r="F228" s="9"/>
      <c r="G228" s="9">
        <f>+'Ark1'!S593</f>
        <v>481</v>
      </c>
      <c r="H228" s="96">
        <f>+'Ark1'!T593</f>
        <v>3.4220261809903243</v>
      </c>
      <c r="I228" s="96">
        <f>+'Ark1'!U593</f>
        <v>3.4971582769853069</v>
      </c>
      <c r="K228" s="1">
        <f>+'Ark1'!W593</f>
        <v>59.309771309771314</v>
      </c>
      <c r="L228" s="9"/>
      <c r="M228" s="9">
        <f>+'Ark1'!Z593</f>
        <v>155.19176715176715</v>
      </c>
      <c r="O228" s="9">
        <f>+'Ark1'!AA593</f>
        <v>31.558559810184807</v>
      </c>
      <c r="P228" s="1">
        <f>+'Ark1'!AB593</f>
        <v>4.4927393666123674</v>
      </c>
      <c r="Q228" s="9">
        <f>+'Ark1'!AC593</f>
        <v>-45.182634180996089</v>
      </c>
      <c r="R228" s="9">
        <f t="shared" si="33"/>
        <v>4.4953271028037385</v>
      </c>
      <c r="S228" s="1">
        <f>+'Ark1'!V593</f>
        <v>15.191268191268188</v>
      </c>
      <c r="T228" s="1"/>
      <c r="U228" s="28"/>
      <c r="AH228"/>
      <c r="AI228"/>
      <c r="AJ228"/>
      <c r="AL228"/>
      <c r="AM228"/>
      <c r="AN228"/>
      <c r="AO228"/>
      <c r="AP228"/>
    </row>
    <row r="229" spans="1:42">
      <c r="A229" s="28"/>
      <c r="B229">
        <f>+'Ark1'!C594</f>
        <v>2020</v>
      </c>
      <c r="C229">
        <f>+'Ark1'!E594</f>
        <v>8</v>
      </c>
      <c r="D229">
        <f>+'Ark1'!Q594</f>
        <v>118</v>
      </c>
      <c r="E229" s="9">
        <f>+'Ark1'!R594</f>
        <v>732</v>
      </c>
      <c r="F229" s="9"/>
      <c r="G229" s="9">
        <f>+'Ark1'!S594</f>
        <v>732</v>
      </c>
      <c r="H229" s="96">
        <f>+'Ark1'!T594</f>
        <v>5.2077404667046086</v>
      </c>
      <c r="I229" s="96">
        <f>+'Ark1'!U594</f>
        <v>5.2077343379211092</v>
      </c>
      <c r="K229" s="1">
        <f>+'Ark1'!W594</f>
        <v>59.382513661202175</v>
      </c>
      <c r="L229" s="9"/>
      <c r="M229" s="9">
        <f>+'Ark1'!Z594</f>
        <v>151.8574863387978</v>
      </c>
      <c r="O229" s="9">
        <f>+'Ark1'!AA594</f>
        <v>29.642983084374379</v>
      </c>
      <c r="P229" s="1">
        <f>+'Ark1'!AB594</f>
        <v>4.1172859937986868</v>
      </c>
      <c r="Q229" s="9">
        <f>+'Ark1'!AC594</f>
        <v>-31.273483412997194</v>
      </c>
      <c r="R229" s="9">
        <f t="shared" si="33"/>
        <v>6.2033898305084749</v>
      </c>
      <c r="S229" s="1">
        <f>+'Ark1'!V594</f>
        <v>15.274590163934427</v>
      </c>
      <c r="T229" s="1"/>
      <c r="U229" s="28"/>
      <c r="AH229"/>
      <c r="AI229"/>
      <c r="AJ229"/>
      <c r="AL229"/>
      <c r="AM229"/>
      <c r="AN229"/>
      <c r="AO229"/>
      <c r="AP229"/>
    </row>
    <row r="230" spans="1:42">
      <c r="A230" s="28"/>
      <c r="B230">
        <f>+'Ark1'!C595</f>
        <v>2020</v>
      </c>
      <c r="C230">
        <f>+'Ark1'!E595</f>
        <v>9</v>
      </c>
      <c r="D230">
        <f>+'Ark1'!Q595</f>
        <v>101</v>
      </c>
      <c r="E230" s="9">
        <f>+'Ark1'!R595</f>
        <v>510</v>
      </c>
      <c r="F230" s="9"/>
      <c r="G230" s="9">
        <f>+'Ark1'!S595</f>
        <v>510</v>
      </c>
      <c r="H230" s="96">
        <f>+'Ark1'!T595</f>
        <v>3.6283437677859967</v>
      </c>
      <c r="I230" s="96">
        <f>+'Ark1'!U595</f>
        <v>3.6083139291262873</v>
      </c>
      <c r="K230" s="1">
        <f>+'Ark1'!W595</f>
        <v>59.476470588235287</v>
      </c>
      <c r="L230" s="9"/>
      <c r="M230" s="9">
        <f>+'Ark1'!Z595</f>
        <v>151.01935294117675</v>
      </c>
      <c r="O230" s="9">
        <f>+'Ark1'!AA595</f>
        <v>29.031152560533975</v>
      </c>
      <c r="P230" s="1">
        <f>+'Ark1'!AB595</f>
        <v>4.3900997458539424</v>
      </c>
      <c r="Q230" s="9">
        <f>+'Ark1'!AC595</f>
        <v>-35.866177099587574</v>
      </c>
      <c r="R230" s="9">
        <f t="shared" si="33"/>
        <v>5.0495049504950495</v>
      </c>
      <c r="S230" s="1">
        <f>+'Ark1'!V595</f>
        <v>15.258823529411764</v>
      </c>
      <c r="T230" s="1"/>
      <c r="U230" s="28"/>
      <c r="AH230"/>
      <c r="AI230"/>
      <c r="AJ230"/>
      <c r="AL230"/>
      <c r="AM230"/>
      <c r="AN230"/>
      <c r="AO230"/>
      <c r="AP230"/>
    </row>
    <row r="231" spans="1:42">
      <c r="A231" s="28"/>
      <c r="B231">
        <f>+'Ark1'!C596</f>
        <v>2020</v>
      </c>
      <c r="C231">
        <f>+'Ark1'!E596</f>
        <v>10</v>
      </c>
      <c r="D231">
        <f>+'Ark1'!Q596</f>
        <v>124</v>
      </c>
      <c r="E231" s="9">
        <f>+'Ark1'!R596</f>
        <v>677</v>
      </c>
      <c r="F231" s="9"/>
      <c r="G231" s="9">
        <f>+'Ark1'!S596</f>
        <v>677</v>
      </c>
      <c r="H231" s="96">
        <f>+'Ark1'!T596</f>
        <v>4.8164484917472956</v>
      </c>
      <c r="I231" s="96">
        <f>+'Ark1'!U596</f>
        <v>4.7094713490723361</v>
      </c>
      <c r="K231" s="1">
        <f>+'Ark1'!W596</f>
        <v>59.19350073855243</v>
      </c>
      <c r="L231" s="9"/>
      <c r="M231" s="9">
        <f>+'Ark1'!Z596</f>
        <v>148.48478581979322</v>
      </c>
      <c r="O231" s="9">
        <f>+'Ark1'!AA596</f>
        <v>29.417923753260695</v>
      </c>
      <c r="P231" s="1">
        <f>+'Ark1'!AB596</f>
        <v>4.8641290037290652</v>
      </c>
      <c r="Q231" s="9">
        <f>+'Ark1'!AC596</f>
        <v>-49.987251348612737</v>
      </c>
      <c r="R231" s="9">
        <f t="shared" si="33"/>
        <v>5.459677419354839</v>
      </c>
      <c r="S231" s="1">
        <f>+'Ark1'!V596</f>
        <v>15.041358936484496</v>
      </c>
      <c r="T231" s="1"/>
      <c r="U231" s="28"/>
      <c r="AH231"/>
      <c r="AI231"/>
      <c r="AJ231"/>
      <c r="AL231"/>
      <c r="AM231"/>
      <c r="AN231"/>
      <c r="AO231"/>
      <c r="AP231"/>
    </row>
    <row r="232" spans="1:42">
      <c r="A232" s="28"/>
      <c r="B232">
        <f>+'Ark1'!C597</f>
        <v>2020</v>
      </c>
      <c r="C232">
        <f>+'Ark1'!E597</f>
        <v>11</v>
      </c>
      <c r="D232">
        <f>+'Ark1'!Q597</f>
        <v>119</v>
      </c>
      <c r="E232" s="9">
        <f>+'Ark1'!R597</f>
        <v>600</v>
      </c>
      <c r="F232" s="9"/>
      <c r="G232" s="9">
        <f>+'Ark1'!S597</f>
        <v>600</v>
      </c>
      <c r="H232" s="96">
        <f>+'Ark1'!T597</f>
        <v>4.2686397268070575</v>
      </c>
      <c r="I232" s="96">
        <f>+'Ark1'!U597</f>
        <v>4.3714750187272351</v>
      </c>
      <c r="K232" s="1">
        <f>+'Ark1'!W597</f>
        <v>59.395000000000003</v>
      </c>
      <c r="L232" s="9"/>
      <c r="M232" s="9">
        <f>+'Ark1'!Z597</f>
        <v>155.51604999999995</v>
      </c>
      <c r="O232" s="9">
        <f>+'Ark1'!AA597</f>
        <v>31.328761347429474</v>
      </c>
      <c r="P232" s="1">
        <f>+'Ark1'!AB597</f>
        <v>4.5536404850038714</v>
      </c>
      <c r="Q232" s="9">
        <f>+'Ark1'!AC597</f>
        <v>-45.22105780279535</v>
      </c>
      <c r="R232" s="9">
        <f t="shared" si="33"/>
        <v>5.0420168067226889</v>
      </c>
      <c r="S232" s="1">
        <f>+'Ark1'!V597</f>
        <v>15.164999999999996</v>
      </c>
      <c r="T232" s="1"/>
      <c r="U232" s="28"/>
      <c r="AH232"/>
      <c r="AI232"/>
      <c r="AJ232"/>
      <c r="AL232"/>
      <c r="AM232"/>
      <c r="AN232"/>
      <c r="AO232"/>
      <c r="AP232"/>
    </row>
    <row r="233" spans="1:42">
      <c r="A233" s="28"/>
      <c r="B233">
        <f>+'Ark1'!C598</f>
        <v>2020</v>
      </c>
      <c r="C233">
        <f>+'Ark1'!E598</f>
        <v>12</v>
      </c>
      <c r="D233">
        <f>+'Ark1'!Q598</f>
        <v>120</v>
      </c>
      <c r="E233" s="9">
        <f>+'Ark1'!R598</f>
        <v>658</v>
      </c>
      <c r="F233" s="9"/>
      <c r="G233" s="9">
        <f>+'Ark1'!S598</f>
        <v>658</v>
      </c>
      <c r="H233" s="96">
        <f>+'Ark1'!T598</f>
        <v>4.6812749003984067</v>
      </c>
      <c r="I233" s="96">
        <f>+'Ark1'!U598</f>
        <v>4.7162733743077663</v>
      </c>
      <c r="K233" s="1">
        <f>+'Ark1'!W598</f>
        <v>58.735562310030403</v>
      </c>
      <c r="L233" s="9"/>
      <c r="M233" s="9">
        <f>+'Ark1'!Z598</f>
        <v>152.99299392097254</v>
      </c>
      <c r="O233" s="9">
        <f>+'Ark1'!AA598</f>
        <v>31.696256546008595</v>
      </c>
      <c r="P233" s="1">
        <f>+'Ark1'!AB598</f>
        <v>4.8803289542862052</v>
      </c>
      <c r="Q233" s="9">
        <f>+'Ark1'!AC598</f>
        <v>-29.851339855871487</v>
      </c>
      <c r="R233" s="9">
        <f t="shared" si="33"/>
        <v>5.4833333333333334</v>
      </c>
      <c r="S233" s="1">
        <f>+'Ark1'!V598</f>
        <v>14.907294832826748</v>
      </c>
      <c r="T233" s="1"/>
      <c r="U233" s="28"/>
      <c r="AH233"/>
      <c r="AI233"/>
      <c r="AJ233"/>
      <c r="AL233"/>
      <c r="AM233"/>
      <c r="AN233"/>
      <c r="AO233"/>
      <c r="AP233"/>
    </row>
    <row r="234" spans="1:42">
      <c r="A234" s="28"/>
      <c r="B234">
        <f>+'Ark1'!C599</f>
        <v>2020</v>
      </c>
      <c r="C234">
        <f>+'Ark1'!E599</f>
        <v>13</v>
      </c>
      <c r="D234">
        <f>+'Ark1'!Q599</f>
        <v>109</v>
      </c>
      <c r="E234" s="9">
        <f>+'Ark1'!R599</f>
        <v>535</v>
      </c>
      <c r="F234" s="9"/>
      <c r="G234" s="9">
        <f>+'Ark1'!S599</f>
        <v>535</v>
      </c>
      <c r="H234" s="96">
        <f>+'Ark1'!T599</f>
        <v>3.8062037564029598</v>
      </c>
      <c r="I234" s="96">
        <f>+'Ark1'!U599</f>
        <v>3.8664395195951502</v>
      </c>
      <c r="K234" s="1">
        <f>+'Ark1'!W599</f>
        <v>58.986915887850479</v>
      </c>
      <c r="L234" s="9"/>
      <c r="M234" s="9">
        <f>+'Ark1'!Z599</f>
        <v>154.2609158878505</v>
      </c>
      <c r="O234" s="9">
        <f>+'Ark1'!AA599</f>
        <v>34.583935086641205</v>
      </c>
      <c r="P234" s="1">
        <f>+'Ark1'!AB599</f>
        <v>5.4797688080052254</v>
      </c>
      <c r="Q234" s="9">
        <f>+'Ark1'!AC599</f>
        <v>-55.177037900121341</v>
      </c>
      <c r="R234" s="9">
        <f t="shared" si="33"/>
        <v>4.9082568807339451</v>
      </c>
      <c r="S234" s="1">
        <f>+'Ark1'!V599</f>
        <v>14.897196261682247</v>
      </c>
      <c r="T234" s="1"/>
      <c r="U234" s="28"/>
      <c r="AH234"/>
      <c r="AI234"/>
      <c r="AJ234"/>
      <c r="AL234"/>
      <c r="AM234"/>
      <c r="AN234"/>
      <c r="AO234"/>
      <c r="AP234"/>
    </row>
    <row r="235" spans="1:42">
      <c r="A235" s="28"/>
      <c r="B235">
        <f>+'Ark1'!C600</f>
        <v>2020</v>
      </c>
      <c r="C235">
        <f>+'Ark1'!E600</f>
        <v>14</v>
      </c>
      <c r="D235">
        <f>+'Ark1'!Q600</f>
        <v>109</v>
      </c>
      <c r="E235" s="9">
        <f>+'Ark1'!R600</f>
        <v>478</v>
      </c>
      <c r="F235" s="9"/>
      <c r="G235" s="9">
        <f>+'Ark1'!S600</f>
        <v>478</v>
      </c>
      <c r="H235" s="96">
        <f>+'Ark1'!T600</f>
        <v>3.400682982356289</v>
      </c>
      <c r="I235" s="96">
        <f>+'Ark1'!U600</f>
        <v>3.4384595960965942</v>
      </c>
      <c r="K235" s="1">
        <f>+'Ark1'!W600</f>
        <v>59.232217573221774</v>
      </c>
      <c r="L235" s="9"/>
      <c r="M235" s="9">
        <f>+'Ark1'!Z600</f>
        <v>153.5445815899582</v>
      </c>
      <c r="O235" s="9">
        <f>+'Ark1'!AA600</f>
        <v>30.230725276882318</v>
      </c>
      <c r="P235" s="1">
        <f>+'Ark1'!AB600</f>
        <v>4.5714284248881087</v>
      </c>
      <c r="Q235" s="9">
        <f>+'Ark1'!AC600</f>
        <v>-47.261717385143506</v>
      </c>
      <c r="R235" s="9">
        <f t="shared" si="33"/>
        <v>4.3853211009174311</v>
      </c>
      <c r="S235" s="1">
        <f>+'Ark1'!V600</f>
        <v>15.066945606694556</v>
      </c>
      <c r="T235" s="1"/>
      <c r="U235" s="28"/>
      <c r="AH235"/>
      <c r="AI235"/>
      <c r="AJ235"/>
      <c r="AL235"/>
      <c r="AM235"/>
      <c r="AN235"/>
      <c r="AO235"/>
      <c r="AP235"/>
    </row>
    <row r="236" spans="1:42">
      <c r="A236" s="28"/>
      <c r="B236">
        <f>+'Ark1'!C601</f>
        <v>2020</v>
      </c>
      <c r="C236">
        <f>+'Ark1'!E601</f>
        <v>15</v>
      </c>
      <c r="D236">
        <f>+'Ark1'!Q601</f>
        <v>57</v>
      </c>
      <c r="E236" s="9">
        <f>+'Ark1'!R601</f>
        <v>346</v>
      </c>
      <c r="F236" s="9"/>
      <c r="G236" s="9">
        <f>+'Ark1'!S601</f>
        <v>346</v>
      </c>
      <c r="H236" s="96">
        <f>+'Ark1'!T601</f>
        <v>2.4615822424587361</v>
      </c>
      <c r="I236" s="96">
        <f>+'Ark1'!U601</f>
        <v>2.5387037765749243</v>
      </c>
      <c r="K236" s="1">
        <f>+'Ark1'!W601</f>
        <v>58.606936416184986</v>
      </c>
      <c r="L236" s="9"/>
      <c r="M236" s="9">
        <f>+'Ark1'!Z601</f>
        <v>156.61537572254343</v>
      </c>
      <c r="O236" s="9">
        <f>+'Ark1'!AA601</f>
        <v>34.318747071846047</v>
      </c>
      <c r="P236" s="1">
        <f>+'Ark1'!AB601</f>
        <v>5.4509222194230356</v>
      </c>
      <c r="Q236" s="9">
        <f>+'Ark1'!AC601</f>
        <v>-54.597057621902891</v>
      </c>
      <c r="R236" s="9">
        <f t="shared" si="33"/>
        <v>6.0701754385964914</v>
      </c>
      <c r="S236" s="1">
        <f>+'Ark1'!V601</f>
        <v>14.76300578034682</v>
      </c>
      <c r="T236" s="1"/>
      <c r="U236" s="28"/>
      <c r="AH236"/>
      <c r="AI236"/>
      <c r="AJ236"/>
      <c r="AL236"/>
      <c r="AM236"/>
      <c r="AN236"/>
      <c r="AO236"/>
      <c r="AP236"/>
    </row>
    <row r="237" spans="1:42">
      <c r="A237" s="28"/>
      <c r="B237">
        <f>+'Ark1'!C602</f>
        <v>2020</v>
      </c>
      <c r="C237">
        <f>+'Ark1'!E602</f>
        <v>16</v>
      </c>
      <c r="D237">
        <f>+'Ark1'!Q602</f>
        <v>119</v>
      </c>
      <c r="E237" s="9">
        <f>+'Ark1'!R602</f>
        <v>728</v>
      </c>
      <c r="F237" s="9"/>
      <c r="G237" s="9">
        <f>+'Ark1'!S602</f>
        <v>728</v>
      </c>
      <c r="H237" s="96">
        <f>+'Ark1'!T602</f>
        <v>5.179282868525898</v>
      </c>
      <c r="I237" s="96">
        <f>+'Ark1'!U602</f>
        <v>5.1065228821881057</v>
      </c>
      <c r="K237" s="1">
        <f>+'Ark1'!W602</f>
        <v>59.438186813186803</v>
      </c>
      <c r="L237" s="9"/>
      <c r="M237" s="9">
        <f>+'Ark1'!Z602</f>
        <v>149.72432692307689</v>
      </c>
      <c r="O237" s="9">
        <f>+'Ark1'!AA602</f>
        <v>28.100034386348984</v>
      </c>
      <c r="P237" s="1">
        <f>+'Ark1'!AB602</f>
        <v>4.1226422510250247</v>
      </c>
      <c r="Q237" s="9">
        <f>+'Ark1'!AC602</f>
        <v>-41.372378886020513</v>
      </c>
      <c r="R237" s="9">
        <f t="shared" si="33"/>
        <v>6.117647058823529</v>
      </c>
      <c r="S237" s="1">
        <f>+'Ark1'!V602</f>
        <v>15.265109890109894</v>
      </c>
      <c r="T237" s="1"/>
      <c r="U237" s="28"/>
      <c r="AH237"/>
      <c r="AI237"/>
      <c r="AJ237"/>
      <c r="AL237"/>
      <c r="AM237"/>
      <c r="AN237"/>
      <c r="AO237"/>
      <c r="AP237"/>
    </row>
    <row r="238" spans="1:42">
      <c r="A238" s="28"/>
      <c r="B238">
        <f>+'Ark1'!C603</f>
        <v>2020</v>
      </c>
      <c r="C238">
        <f>+'Ark1'!E603</f>
        <v>17</v>
      </c>
      <c r="D238">
        <f>+'Ark1'!Q603</f>
        <v>109</v>
      </c>
      <c r="E238" s="9">
        <f>+'Ark1'!R603</f>
        <v>610</v>
      </c>
      <c r="F238" s="9"/>
      <c r="G238" s="9">
        <f>+'Ark1'!S603</f>
        <v>610</v>
      </c>
      <c r="H238" s="96">
        <f>+'Ark1'!T603</f>
        <v>4.3397837222538422</v>
      </c>
      <c r="I238" s="96">
        <f>+'Ark1'!U603</f>
        <v>4.3746303076562718</v>
      </c>
      <c r="K238" s="1">
        <f>+'Ark1'!W603</f>
        <v>58.840983606557394</v>
      </c>
      <c r="L238" s="9"/>
      <c r="M238" s="9">
        <f>+'Ark1'!Z603</f>
        <v>153.07701639344262</v>
      </c>
      <c r="O238" s="9">
        <f>+'Ark1'!AA603</f>
        <v>30.751884003855949</v>
      </c>
      <c r="P238" s="1">
        <f>+'Ark1'!AB603</f>
        <v>4.9392332666140044</v>
      </c>
      <c r="Q238" s="9">
        <f>+'Ark1'!AC603</f>
        <v>-46.627630876643089</v>
      </c>
      <c r="R238" s="9">
        <f t="shared" si="33"/>
        <v>5.5963302752293576</v>
      </c>
      <c r="S238" s="1">
        <f>+'Ark1'!V603</f>
        <v>14.904918032786885</v>
      </c>
      <c r="T238" s="1"/>
      <c r="U238" s="28"/>
      <c r="AH238"/>
      <c r="AI238"/>
      <c r="AJ238"/>
      <c r="AL238"/>
      <c r="AM238"/>
      <c r="AN238"/>
      <c r="AO238"/>
      <c r="AP238"/>
    </row>
    <row r="239" spans="1:42">
      <c r="A239" s="28"/>
      <c r="B239">
        <f>+'Ark1'!C604</f>
        <v>2020</v>
      </c>
      <c r="C239">
        <f>+'Ark1'!E604</f>
        <v>18</v>
      </c>
      <c r="D239">
        <f>+'Ark1'!Q604</f>
        <v>117</v>
      </c>
      <c r="E239" s="9">
        <f>+'Ark1'!R604</f>
        <v>610</v>
      </c>
      <c r="F239" s="9"/>
      <c r="G239" s="9">
        <f>+'Ark1'!S604</f>
        <v>610</v>
      </c>
      <c r="H239" s="96">
        <f>+'Ark1'!T604</f>
        <v>4.3397837222538422</v>
      </c>
      <c r="I239" s="96">
        <f>+'Ark1'!U604</f>
        <v>4.2768018276258006</v>
      </c>
      <c r="K239" s="1">
        <f>+'Ark1'!W604</f>
        <v>59.086885245901648</v>
      </c>
      <c r="L239" s="9"/>
      <c r="M239" s="9">
        <f>+'Ark1'!Z604</f>
        <v>149.65380327868851</v>
      </c>
      <c r="O239" s="9">
        <f>+'Ark1'!AA604</f>
        <v>31.489857112170135</v>
      </c>
      <c r="P239" s="1">
        <f>+'Ark1'!AB604</f>
        <v>4.7065345369482943</v>
      </c>
      <c r="Q239" s="9">
        <f>+'Ark1'!AC604</f>
        <v>-49.880640862419163</v>
      </c>
      <c r="R239" s="9">
        <f t="shared" si="33"/>
        <v>5.2136752136752138</v>
      </c>
      <c r="S239" s="1">
        <f>+'Ark1'!V604</f>
        <v>14.97868852459016</v>
      </c>
      <c r="T239" s="1"/>
      <c r="U239" s="28"/>
      <c r="AH239"/>
      <c r="AI239"/>
      <c r="AJ239"/>
      <c r="AL239"/>
      <c r="AM239"/>
      <c r="AN239"/>
      <c r="AO239"/>
      <c r="AP239"/>
    </row>
    <row r="240" spans="1:42">
      <c r="A240" s="28"/>
      <c r="B240">
        <f>+'Ark1'!C605</f>
        <v>2020</v>
      </c>
      <c r="C240">
        <f>+'Ark1'!E605</f>
        <v>19</v>
      </c>
      <c r="D240">
        <f>+'Ark1'!Q605</f>
        <v>131</v>
      </c>
      <c r="E240" s="9">
        <f>+'Ark1'!R605</f>
        <v>646</v>
      </c>
      <c r="F240" s="9"/>
      <c r="G240" s="9">
        <f>+'Ark1'!S605</f>
        <v>646</v>
      </c>
      <c r="H240" s="96">
        <f>+'Ark1'!T605</f>
        <v>4.5959021058622653</v>
      </c>
      <c r="I240" s="96">
        <f>+'Ark1'!U605</f>
        <v>4.4915910355388426</v>
      </c>
      <c r="K240" s="1">
        <f>+'Ark1'!W605</f>
        <v>59.493808049535602</v>
      </c>
      <c r="L240" s="9"/>
      <c r="M240" s="9">
        <f>+'Ark1'!Z605</f>
        <v>148.4110216718266</v>
      </c>
      <c r="O240" s="9">
        <f>+'Ark1'!AA605</f>
        <v>30.769069083559923</v>
      </c>
      <c r="P240" s="1">
        <f>+'Ark1'!AB605</f>
        <v>4.5301663854855532</v>
      </c>
      <c r="Q240" s="9">
        <f>+'Ark1'!AC605</f>
        <v>-51.856818951789514</v>
      </c>
      <c r="R240" s="9">
        <f t="shared" si="33"/>
        <v>4.9312977099236646</v>
      </c>
      <c r="S240" s="1">
        <f>+'Ark1'!V605</f>
        <v>15.272445820433436</v>
      </c>
      <c r="T240" s="1"/>
      <c r="U240" s="28"/>
      <c r="AH240"/>
      <c r="AI240"/>
      <c r="AJ240"/>
      <c r="AL240"/>
      <c r="AM240"/>
      <c r="AN240"/>
      <c r="AO240"/>
      <c r="AP240"/>
    </row>
    <row r="241" spans="1:42">
      <c r="A241" s="28"/>
      <c r="B241">
        <f>+'Ark1'!C606</f>
        <v>2020</v>
      </c>
      <c r="C241">
        <f>+'Ark1'!E606</f>
        <v>20</v>
      </c>
      <c r="D241">
        <f>+'Ark1'!Q606</f>
        <v>115</v>
      </c>
      <c r="E241" s="9">
        <f>+'Ark1'!R606</f>
        <v>559</v>
      </c>
      <c r="F241" s="9"/>
      <c r="G241" s="9">
        <f>+'Ark1'!S606</f>
        <v>559</v>
      </c>
      <c r="H241" s="96">
        <f>+'Ark1'!T606</f>
        <v>3.9769493454752407</v>
      </c>
      <c r="I241" s="96">
        <f>+'Ark1'!U606</f>
        <v>4.0715909244127042</v>
      </c>
      <c r="K241" s="1">
        <f>+'Ark1'!W606</f>
        <v>58.960644007155608</v>
      </c>
      <c r="L241" s="9"/>
      <c r="M241" s="9">
        <f>+'Ark1'!Z606</f>
        <v>155.47150268336321</v>
      </c>
      <c r="O241" s="9">
        <f>+'Ark1'!AA606</f>
        <v>30.964901416693063</v>
      </c>
      <c r="P241" s="1">
        <f>+'Ark1'!AB606</f>
        <v>4.9619543887740782</v>
      </c>
      <c r="Q241" s="9">
        <f>+'Ark1'!AC606</f>
        <v>-43.800626509212407</v>
      </c>
      <c r="R241" s="9">
        <f t="shared" si="33"/>
        <v>4.8608695652173912</v>
      </c>
      <c r="S241" s="1">
        <f>+'Ark1'!V606</f>
        <v>14.890876565295171</v>
      </c>
      <c r="T241" s="1"/>
      <c r="U241" s="28"/>
      <c r="AH241"/>
      <c r="AI241"/>
      <c r="AJ241"/>
      <c r="AL241"/>
      <c r="AM241"/>
      <c r="AN241"/>
      <c r="AO241"/>
      <c r="AP241"/>
    </row>
    <row r="242" spans="1:42">
      <c r="A242" s="28"/>
      <c r="B242">
        <f>+'Ark1'!C607</f>
        <v>2020</v>
      </c>
      <c r="C242">
        <f>+'Ark1'!E607</f>
        <v>21</v>
      </c>
      <c r="D242">
        <f>+'Ark1'!Q607</f>
        <v>104</v>
      </c>
      <c r="E242" s="9">
        <f>+'Ark1'!R607</f>
        <v>381</v>
      </c>
      <c r="F242" s="9"/>
      <c r="G242" s="9">
        <f>+'Ark1'!S607</f>
        <v>381</v>
      </c>
      <c r="H242" s="96">
        <f>+'Ark1'!T607</f>
        <v>2.7105862265224809</v>
      </c>
      <c r="I242" s="96">
        <f>+'Ark1'!U607</f>
        <v>2.7791588120585939</v>
      </c>
      <c r="K242" s="1">
        <f>+'Ark1'!W607</f>
        <v>58.939632545931751</v>
      </c>
      <c r="L242" s="9"/>
      <c r="M242" s="9">
        <f>+'Ark1'!Z607</f>
        <v>155.69937007874012</v>
      </c>
      <c r="O242" s="9">
        <f>+'Ark1'!AA607</f>
        <v>29.556769028493576</v>
      </c>
      <c r="P242" s="1">
        <f>+'Ark1'!AB607</f>
        <v>4.994908575339621</v>
      </c>
      <c r="Q242" s="9">
        <f>+'Ark1'!AC607</f>
        <v>-49.189254898416607</v>
      </c>
      <c r="R242" s="9">
        <f t="shared" si="33"/>
        <v>3.6634615384615383</v>
      </c>
      <c r="S242" s="1">
        <f>+'Ark1'!V607</f>
        <v>14.881889763779526</v>
      </c>
      <c r="T242" s="1"/>
      <c r="U242" s="28"/>
      <c r="AH242"/>
      <c r="AI242"/>
      <c r="AJ242"/>
      <c r="AL242"/>
      <c r="AM242"/>
      <c r="AN242"/>
      <c r="AO242"/>
      <c r="AP242"/>
    </row>
    <row r="243" spans="1:42">
      <c r="A243" s="28"/>
      <c r="B243">
        <f>+'Ark1'!C608</f>
        <v>2020</v>
      </c>
      <c r="C243">
        <f>+'Ark1'!E608</f>
        <v>22</v>
      </c>
      <c r="D243">
        <f>+'Ark1'!Q608</f>
        <v>116</v>
      </c>
      <c r="E243" s="9">
        <f>+'Ark1'!R608</f>
        <v>543</v>
      </c>
      <c r="F243" s="9"/>
      <c r="G243" s="9">
        <f>+'Ark1'!S608</f>
        <v>543</v>
      </c>
      <c r="H243" s="96">
        <f>+'Ark1'!T608</f>
        <v>3.8631189527603871</v>
      </c>
      <c r="I243" s="96">
        <f>+'Ark1'!U608</f>
        <v>3.8694322420418694</v>
      </c>
      <c r="K243" s="1">
        <f>+'Ark1'!W608</f>
        <v>59.213627992633512</v>
      </c>
      <c r="L243" s="9"/>
      <c r="M243" s="9">
        <f>+'Ark1'!Z608</f>
        <v>152.10583793738479</v>
      </c>
      <c r="O243" s="9">
        <f>+'Ark1'!AA608</f>
        <v>30.245807471478361</v>
      </c>
      <c r="P243" s="1">
        <f>+'Ark1'!AB608</f>
        <v>4.4438836135338287</v>
      </c>
      <c r="Q243" s="9">
        <f>+'Ark1'!AC608</f>
        <v>-41.464931087057714</v>
      </c>
      <c r="R243" s="9">
        <f t="shared" si="33"/>
        <v>4.681034482758621</v>
      </c>
      <c r="S243" s="1">
        <f>+'Ark1'!V608</f>
        <v>15.154696132596683</v>
      </c>
      <c r="T243" s="1"/>
      <c r="U243" s="28"/>
      <c r="AH243"/>
      <c r="AI243"/>
      <c r="AJ243"/>
      <c r="AL243"/>
      <c r="AM243"/>
      <c r="AN243"/>
      <c r="AO243"/>
      <c r="AP243"/>
    </row>
    <row r="244" spans="1:42">
      <c r="A244" s="28"/>
      <c r="B244">
        <f>+'Ark1'!C609</f>
        <v>2020</v>
      </c>
      <c r="C244">
        <f>+'Ark1'!E609</f>
        <v>23</v>
      </c>
      <c r="D244">
        <f>+'Ark1'!Q609</f>
        <v>119</v>
      </c>
      <c r="E244" s="9">
        <f>+'Ark1'!R609</f>
        <v>637</v>
      </c>
      <c r="F244" s="9"/>
      <c r="G244" s="9">
        <f>+'Ark1'!S609</f>
        <v>637</v>
      </c>
      <c r="H244" s="96">
        <f>+'Ark1'!T609</f>
        <v>4.5318725099601593</v>
      </c>
      <c r="I244" s="96">
        <f>+'Ark1'!U609</f>
        <v>4.5650940416179759</v>
      </c>
      <c r="K244" s="1">
        <f>+'Ark1'!W609</f>
        <v>59.521193092621651</v>
      </c>
      <c r="L244" s="9"/>
      <c r="M244" s="9">
        <f>+'Ark1'!Z609</f>
        <v>152.9708791208792</v>
      </c>
      <c r="O244" s="9">
        <f>+'Ark1'!AA609</f>
        <v>29.642486726341364</v>
      </c>
      <c r="P244" s="1">
        <f>+'Ark1'!AB609</f>
        <v>4.300152217606187</v>
      </c>
      <c r="Q244" s="9">
        <f>+'Ark1'!AC609</f>
        <v>-39.516344369755686</v>
      </c>
      <c r="R244" s="9">
        <f t="shared" si="33"/>
        <v>5.3529411764705879</v>
      </c>
      <c r="S244" s="1">
        <f>+'Ark1'!V609</f>
        <v>15.262166405023548</v>
      </c>
      <c r="T244" s="1"/>
      <c r="U244" s="28"/>
      <c r="AH244"/>
      <c r="AI244"/>
      <c r="AJ244"/>
      <c r="AL244"/>
      <c r="AM244"/>
      <c r="AN244"/>
      <c r="AO244"/>
      <c r="AP244"/>
    </row>
    <row r="245" spans="1:42">
      <c r="A245" s="28"/>
      <c r="B245">
        <f>+'Ark1'!C610</f>
        <v>2020</v>
      </c>
      <c r="C245">
        <f>+'Ark1'!E610</f>
        <v>24</v>
      </c>
      <c r="D245">
        <f>+'Ark1'!Q610</f>
        <v>89</v>
      </c>
      <c r="E245" s="9">
        <f>+'Ark1'!R610</f>
        <v>500</v>
      </c>
      <c r="F245" s="9"/>
      <c r="G245" s="9">
        <f>+'Ark1'!S610</f>
        <v>500</v>
      </c>
      <c r="H245" s="96">
        <f>+'Ark1'!T610</f>
        <v>3.5571997723392141</v>
      </c>
      <c r="I245" s="96">
        <f>+'Ark1'!U610</f>
        <v>3.4685863978590996</v>
      </c>
      <c r="K245" s="1">
        <f>+'Ark1'!W610</f>
        <v>59.597999999999999</v>
      </c>
      <c r="L245" s="9"/>
      <c r="M245" s="9">
        <f>+'Ark1'!Z610</f>
        <v>148.07474000000005</v>
      </c>
      <c r="O245" s="9">
        <f>+'Ark1'!AA610</f>
        <v>30.306903050829753</v>
      </c>
      <c r="P245" s="1">
        <f>+'Ark1'!AB610</f>
        <v>4.5603065686420887</v>
      </c>
      <c r="Q245" s="9">
        <f>+'Ark1'!AC610</f>
        <v>-48.714300097554627</v>
      </c>
      <c r="R245" s="9">
        <f t="shared" si="33"/>
        <v>5.617977528089888</v>
      </c>
      <c r="S245" s="1">
        <f>+'Ark1'!V610</f>
        <v>15.278</v>
      </c>
      <c r="T245" s="1"/>
      <c r="U245" s="28"/>
      <c r="AH245"/>
      <c r="AI245"/>
      <c r="AJ245"/>
      <c r="AL245"/>
      <c r="AM245"/>
      <c r="AN245"/>
      <c r="AO245"/>
      <c r="AP245"/>
    </row>
    <row r="246" spans="1:42">
      <c r="A246" s="28"/>
      <c r="B246">
        <f>+'Ark1'!C611</f>
        <v>2020</v>
      </c>
      <c r="C246">
        <f>+'Ark1'!E611</f>
        <v>25</v>
      </c>
      <c r="D246">
        <f>+'Ark1'!Q611</f>
        <v>0</v>
      </c>
      <c r="E246" s="9">
        <f>+'Ark1'!R611</f>
        <v>0</v>
      </c>
      <c r="F246" s="9"/>
      <c r="G246" s="9">
        <f>+'Ark1'!S611</f>
        <v>0</v>
      </c>
      <c r="H246" s="96">
        <f>+'Ark1'!T611</f>
        <v>0</v>
      </c>
      <c r="I246" s="96">
        <f>+'Ark1'!U611</f>
        <v>0</v>
      </c>
      <c r="K246" s="1">
        <f>+'Ark1'!W611</f>
        <v>0</v>
      </c>
      <c r="L246" s="9"/>
      <c r="M246" s="9">
        <f>+'Ark1'!Z611</f>
        <v>0</v>
      </c>
      <c r="O246" s="9">
        <f>+'Ark1'!AA611</f>
        <v>0</v>
      </c>
      <c r="P246" s="1">
        <f>+'Ark1'!AB611</f>
        <v>0</v>
      </c>
      <c r="Q246" s="9">
        <f>+'Ark1'!AC611</f>
        <v>0</v>
      </c>
      <c r="R246" s="9" t="e">
        <f t="shared" si="33"/>
        <v>#DIV/0!</v>
      </c>
      <c r="S246" s="1">
        <f>+'Ark1'!V611</f>
        <v>0</v>
      </c>
      <c r="T246" s="1"/>
      <c r="U246" s="28"/>
      <c r="AH246"/>
      <c r="AI246"/>
      <c r="AJ246"/>
      <c r="AL246"/>
      <c r="AM246"/>
      <c r="AN246"/>
      <c r="AO246"/>
      <c r="AP246"/>
    </row>
    <row r="247" spans="1:42">
      <c r="A247" s="28"/>
      <c r="B247">
        <f>+'Ark1'!C612</f>
        <v>2020</v>
      </c>
      <c r="C247">
        <f>+'Ark1'!E612</f>
        <v>26</v>
      </c>
      <c r="D247">
        <f>+'Ark1'!Q612</f>
        <v>0</v>
      </c>
      <c r="E247" s="9">
        <f>+'Ark1'!R612</f>
        <v>0</v>
      </c>
      <c r="F247" s="9"/>
      <c r="G247" s="9">
        <f>+'Ark1'!S612</f>
        <v>0</v>
      </c>
      <c r="H247" s="96">
        <f>+'Ark1'!T612</f>
        <v>0</v>
      </c>
      <c r="I247" s="96">
        <f>+'Ark1'!U612</f>
        <v>0</v>
      </c>
      <c r="K247" s="1">
        <f>+'Ark1'!W612</f>
        <v>0</v>
      </c>
      <c r="L247" s="9"/>
      <c r="M247" s="9">
        <f>+'Ark1'!Z612</f>
        <v>0</v>
      </c>
      <c r="O247" s="9">
        <f>+'Ark1'!AA612</f>
        <v>0</v>
      </c>
      <c r="P247" s="1">
        <f>+'Ark1'!AB612</f>
        <v>0</v>
      </c>
      <c r="Q247" s="9">
        <f>+'Ark1'!AC612</f>
        <v>0</v>
      </c>
      <c r="R247" s="9" t="e">
        <f t="shared" si="33"/>
        <v>#DIV/0!</v>
      </c>
      <c r="S247" s="1">
        <f>+'Ark1'!V612</f>
        <v>0</v>
      </c>
      <c r="T247" s="1"/>
      <c r="U247" s="28"/>
      <c r="AH247"/>
      <c r="AI247"/>
      <c r="AJ247"/>
      <c r="AL247"/>
      <c r="AM247"/>
      <c r="AN247"/>
      <c r="AO247"/>
      <c r="AP247"/>
    </row>
    <row r="248" spans="1:42">
      <c r="A248" s="28"/>
      <c r="B248">
        <f>+'Ark1'!C613</f>
        <v>2020</v>
      </c>
      <c r="C248">
        <f>+'Ark1'!E613</f>
        <v>27</v>
      </c>
      <c r="D248">
        <f>+'Ark1'!Q613</f>
        <v>0</v>
      </c>
      <c r="E248" s="9">
        <f>+'Ark1'!R613</f>
        <v>0</v>
      </c>
      <c r="F248" s="9"/>
      <c r="G248" s="9">
        <f>+'Ark1'!S613</f>
        <v>0</v>
      </c>
      <c r="H248" s="96">
        <f>+'Ark1'!T613</f>
        <v>0</v>
      </c>
      <c r="I248" s="96">
        <f>+'Ark1'!U613</f>
        <v>0</v>
      </c>
      <c r="K248" s="1">
        <f>+'Ark1'!W613</f>
        <v>0</v>
      </c>
      <c r="L248" s="9"/>
      <c r="M248" s="9">
        <f>+'Ark1'!Z613</f>
        <v>0</v>
      </c>
      <c r="O248" s="9">
        <f>+'Ark1'!AA613</f>
        <v>0</v>
      </c>
      <c r="P248" s="1">
        <f>+'Ark1'!AB613</f>
        <v>0</v>
      </c>
      <c r="Q248" s="9">
        <f>+'Ark1'!AC613</f>
        <v>0</v>
      </c>
      <c r="R248" s="9" t="e">
        <f t="shared" si="33"/>
        <v>#DIV/0!</v>
      </c>
      <c r="S248" s="1">
        <f>+'Ark1'!V613</f>
        <v>0</v>
      </c>
      <c r="T248" s="1"/>
      <c r="U248" s="28"/>
      <c r="AH248"/>
      <c r="AI248"/>
      <c r="AJ248"/>
      <c r="AL248"/>
      <c r="AM248"/>
      <c r="AN248"/>
      <c r="AO248"/>
      <c r="AP248"/>
    </row>
    <row r="249" spans="1:42">
      <c r="A249" s="28"/>
      <c r="B249">
        <f>+'Ark1'!C614</f>
        <v>2020</v>
      </c>
      <c r="C249">
        <f>+'Ark1'!E614</f>
        <v>28</v>
      </c>
      <c r="D249">
        <f>+'Ark1'!Q614</f>
        <v>0</v>
      </c>
      <c r="E249" s="9">
        <f>+'Ark1'!R614</f>
        <v>0</v>
      </c>
      <c r="F249" s="9"/>
      <c r="G249" s="9">
        <f>+'Ark1'!S614</f>
        <v>0</v>
      </c>
      <c r="H249" s="96">
        <f>+'Ark1'!T614</f>
        <v>0</v>
      </c>
      <c r="I249" s="96">
        <f>+'Ark1'!U614</f>
        <v>0</v>
      </c>
      <c r="K249" s="1">
        <f>+'Ark1'!W614</f>
        <v>0</v>
      </c>
      <c r="L249" s="9"/>
      <c r="M249" s="9">
        <f>+'Ark1'!Z614</f>
        <v>0</v>
      </c>
      <c r="O249" s="9">
        <f>+'Ark1'!AA614</f>
        <v>0</v>
      </c>
      <c r="P249" s="1">
        <f>+'Ark1'!AB614</f>
        <v>0</v>
      </c>
      <c r="Q249" s="9">
        <f>+'Ark1'!AC614</f>
        <v>0</v>
      </c>
      <c r="R249" s="9" t="e">
        <f t="shared" si="33"/>
        <v>#DIV/0!</v>
      </c>
      <c r="S249" s="1">
        <f>+'Ark1'!V614</f>
        <v>0</v>
      </c>
      <c r="T249" s="1"/>
      <c r="U249" s="28"/>
      <c r="AH249"/>
      <c r="AI249"/>
      <c r="AJ249"/>
      <c r="AL249"/>
      <c r="AM249"/>
      <c r="AN249"/>
      <c r="AO249"/>
      <c r="AP249"/>
    </row>
    <row r="250" spans="1:42">
      <c r="A250" s="28"/>
      <c r="B250">
        <f>+'Ark1'!C615</f>
        <v>2020</v>
      </c>
      <c r="C250">
        <f>+'Ark1'!E615</f>
        <v>29</v>
      </c>
      <c r="D250">
        <f>+'Ark1'!Q615</f>
        <v>0</v>
      </c>
      <c r="E250" s="9">
        <f>+'Ark1'!R615</f>
        <v>0</v>
      </c>
      <c r="F250" s="9"/>
      <c r="G250" s="9">
        <f>+'Ark1'!S615</f>
        <v>0</v>
      </c>
      <c r="H250" s="96">
        <f>+'Ark1'!T615</f>
        <v>0</v>
      </c>
      <c r="I250" s="96">
        <f>+'Ark1'!U615</f>
        <v>0</v>
      </c>
      <c r="K250" s="1">
        <f>+'Ark1'!W615</f>
        <v>0</v>
      </c>
      <c r="L250" s="9"/>
      <c r="M250" s="9">
        <f>+'Ark1'!Z615</f>
        <v>0</v>
      </c>
      <c r="O250" s="9">
        <f>+'Ark1'!AA615</f>
        <v>0</v>
      </c>
      <c r="P250" s="1">
        <f>+'Ark1'!AB615</f>
        <v>0</v>
      </c>
      <c r="Q250" s="9">
        <f>+'Ark1'!AC615</f>
        <v>0</v>
      </c>
      <c r="R250" s="9" t="e">
        <f t="shared" si="33"/>
        <v>#DIV/0!</v>
      </c>
      <c r="S250" s="1">
        <f>+'Ark1'!V615</f>
        <v>0</v>
      </c>
      <c r="T250" s="1"/>
      <c r="U250" s="28"/>
      <c r="AH250"/>
      <c r="AI250"/>
      <c r="AJ250"/>
      <c r="AL250"/>
      <c r="AM250"/>
      <c r="AN250"/>
      <c r="AO250"/>
      <c r="AP250"/>
    </row>
    <row r="251" spans="1:42">
      <c r="A251" s="28"/>
      <c r="B251">
        <f>+'Ark1'!C616</f>
        <v>2020</v>
      </c>
      <c r="C251">
        <f>+'Ark1'!E616</f>
        <v>30</v>
      </c>
      <c r="D251">
        <f>+'Ark1'!Q616</f>
        <v>0</v>
      </c>
      <c r="E251" s="9">
        <f>+'Ark1'!R616</f>
        <v>0</v>
      </c>
      <c r="F251" s="9"/>
      <c r="G251" s="9">
        <f>+'Ark1'!S616</f>
        <v>0</v>
      </c>
      <c r="H251" s="96">
        <f>+'Ark1'!T616</f>
        <v>0</v>
      </c>
      <c r="I251" s="96">
        <f>+'Ark1'!U616</f>
        <v>0</v>
      </c>
      <c r="K251" s="1">
        <f>+'Ark1'!W616</f>
        <v>0</v>
      </c>
      <c r="L251" s="9"/>
      <c r="M251" s="9">
        <f>+'Ark1'!Z616</f>
        <v>0</v>
      </c>
      <c r="O251" s="9">
        <f>+'Ark1'!AA616</f>
        <v>0</v>
      </c>
      <c r="P251" s="1">
        <f>+'Ark1'!AB616</f>
        <v>0</v>
      </c>
      <c r="Q251" s="9">
        <f>+'Ark1'!AC616</f>
        <v>0</v>
      </c>
      <c r="R251" s="9" t="e">
        <f t="shared" si="33"/>
        <v>#DIV/0!</v>
      </c>
      <c r="S251" s="1">
        <f>+'Ark1'!V616</f>
        <v>0</v>
      </c>
      <c r="T251" s="1"/>
      <c r="U251" s="28"/>
      <c r="AH251"/>
      <c r="AI251"/>
      <c r="AJ251"/>
      <c r="AL251"/>
      <c r="AM251"/>
      <c r="AN251"/>
      <c r="AO251"/>
      <c r="AP251"/>
    </row>
    <row r="252" spans="1:42">
      <c r="A252" s="28"/>
      <c r="B252">
        <f>+'Ark1'!C617</f>
        <v>2020</v>
      </c>
      <c r="C252">
        <f>+'Ark1'!E617</f>
        <v>31</v>
      </c>
      <c r="D252">
        <f>+'Ark1'!Q617</f>
        <v>0</v>
      </c>
      <c r="E252" s="9">
        <f>+'Ark1'!R617</f>
        <v>0</v>
      </c>
      <c r="F252" s="9"/>
      <c r="G252" s="9">
        <f>+'Ark1'!S617</f>
        <v>0</v>
      </c>
      <c r="H252" s="96">
        <f>+'Ark1'!T617</f>
        <v>0</v>
      </c>
      <c r="I252" s="96">
        <f>+'Ark1'!U617</f>
        <v>0</v>
      </c>
      <c r="K252" s="1">
        <f>+'Ark1'!W617</f>
        <v>0</v>
      </c>
      <c r="L252" s="9"/>
      <c r="M252" s="9">
        <f>+'Ark1'!Z617</f>
        <v>0</v>
      </c>
      <c r="O252" s="9">
        <f>+'Ark1'!AA617</f>
        <v>0</v>
      </c>
      <c r="P252" s="1">
        <f>+'Ark1'!AB617</f>
        <v>0</v>
      </c>
      <c r="Q252" s="9">
        <f>+'Ark1'!AC617</f>
        <v>0</v>
      </c>
      <c r="R252" s="9" t="e">
        <f t="shared" si="33"/>
        <v>#DIV/0!</v>
      </c>
      <c r="S252" s="1">
        <f>+'Ark1'!V617</f>
        <v>0</v>
      </c>
      <c r="T252" s="1"/>
      <c r="U252" s="28"/>
      <c r="AH252"/>
      <c r="AI252"/>
      <c r="AJ252"/>
      <c r="AL252"/>
      <c r="AM252"/>
      <c r="AN252"/>
      <c r="AO252"/>
      <c r="AP252"/>
    </row>
    <row r="253" spans="1:42">
      <c r="A253" s="28"/>
      <c r="B253">
        <f>+'Ark1'!C618</f>
        <v>2020</v>
      </c>
      <c r="C253">
        <f>+'Ark1'!E618</f>
        <v>32</v>
      </c>
      <c r="D253">
        <f>+'Ark1'!Q618</f>
        <v>0</v>
      </c>
      <c r="E253" s="9">
        <f>+'Ark1'!R618</f>
        <v>0</v>
      </c>
      <c r="F253" s="9"/>
      <c r="G253" s="9">
        <f>+'Ark1'!S618</f>
        <v>0</v>
      </c>
      <c r="H253" s="96">
        <f>+'Ark1'!T618</f>
        <v>0</v>
      </c>
      <c r="I253" s="96">
        <f>+'Ark1'!U618</f>
        <v>0</v>
      </c>
      <c r="K253" s="1">
        <f>+'Ark1'!W618</f>
        <v>0</v>
      </c>
      <c r="L253" s="9"/>
      <c r="M253" s="9">
        <f>+'Ark1'!Z618</f>
        <v>0</v>
      </c>
      <c r="O253" s="9">
        <f>+'Ark1'!AA618</f>
        <v>0</v>
      </c>
      <c r="P253" s="1">
        <f>+'Ark1'!AB618</f>
        <v>0</v>
      </c>
      <c r="Q253" s="9">
        <f>+'Ark1'!AC618</f>
        <v>0</v>
      </c>
      <c r="R253" s="9" t="e">
        <f t="shared" si="33"/>
        <v>#DIV/0!</v>
      </c>
      <c r="S253" s="1">
        <f>+'Ark1'!V618</f>
        <v>0</v>
      </c>
      <c r="T253" s="1"/>
      <c r="U253" s="28"/>
      <c r="AH253"/>
      <c r="AI253"/>
      <c r="AJ253"/>
      <c r="AL253"/>
      <c r="AM253"/>
      <c r="AN253"/>
      <c r="AO253"/>
      <c r="AP253"/>
    </row>
    <row r="254" spans="1:42">
      <c r="A254" s="28"/>
      <c r="B254">
        <f>+'Ark1'!C619</f>
        <v>2020</v>
      </c>
      <c r="C254">
        <f>+'Ark1'!E619</f>
        <v>33</v>
      </c>
      <c r="D254">
        <f>+'Ark1'!Q619</f>
        <v>0</v>
      </c>
      <c r="E254" s="9">
        <f>+'Ark1'!R619</f>
        <v>0</v>
      </c>
      <c r="F254" s="9"/>
      <c r="G254" s="9">
        <f>+'Ark1'!S619</f>
        <v>0</v>
      </c>
      <c r="H254" s="96">
        <f>+'Ark1'!T619</f>
        <v>0</v>
      </c>
      <c r="I254" s="96">
        <f>+'Ark1'!U619</f>
        <v>0</v>
      </c>
      <c r="K254" s="1">
        <f>+'Ark1'!W619</f>
        <v>0</v>
      </c>
      <c r="L254" s="9"/>
      <c r="M254" s="9">
        <f>+'Ark1'!Z619</f>
        <v>0</v>
      </c>
      <c r="O254" s="9">
        <f>+'Ark1'!AA619</f>
        <v>0</v>
      </c>
      <c r="P254" s="1">
        <f>+'Ark1'!AB619</f>
        <v>0</v>
      </c>
      <c r="Q254" s="9">
        <f>+'Ark1'!AC619</f>
        <v>0</v>
      </c>
      <c r="R254" s="9" t="e">
        <f t="shared" si="33"/>
        <v>#DIV/0!</v>
      </c>
      <c r="S254" s="1">
        <f>+'Ark1'!V619</f>
        <v>0</v>
      </c>
      <c r="T254" s="1"/>
      <c r="U254" s="28"/>
      <c r="AH254"/>
      <c r="AI254"/>
      <c r="AJ254"/>
      <c r="AL254"/>
      <c r="AM254"/>
      <c r="AN254"/>
      <c r="AO254"/>
      <c r="AP254"/>
    </row>
    <row r="255" spans="1:42">
      <c r="A255" s="28"/>
      <c r="B255">
        <f>+'Ark1'!C620</f>
        <v>2020</v>
      </c>
      <c r="C255">
        <f>+'Ark1'!E620</f>
        <v>34</v>
      </c>
      <c r="D255">
        <f>+'Ark1'!Q620</f>
        <v>0</v>
      </c>
      <c r="E255" s="9">
        <f>+'Ark1'!R620</f>
        <v>0</v>
      </c>
      <c r="F255" s="9"/>
      <c r="G255" s="9">
        <f>+'Ark1'!S620</f>
        <v>0</v>
      </c>
      <c r="H255" s="96">
        <f>+'Ark1'!T620</f>
        <v>0</v>
      </c>
      <c r="I255" s="96">
        <f>+'Ark1'!U620</f>
        <v>0</v>
      </c>
      <c r="K255" s="1">
        <f>+'Ark1'!W620</f>
        <v>0</v>
      </c>
      <c r="L255" s="9"/>
      <c r="M255" s="9">
        <f>+'Ark1'!Z620</f>
        <v>0</v>
      </c>
      <c r="O255" s="9">
        <f>+'Ark1'!AA620</f>
        <v>0</v>
      </c>
      <c r="P255" s="1">
        <f>+'Ark1'!AB620</f>
        <v>0</v>
      </c>
      <c r="Q255" s="9">
        <f>+'Ark1'!AC620</f>
        <v>0</v>
      </c>
      <c r="R255" s="9" t="e">
        <f t="shared" si="33"/>
        <v>#DIV/0!</v>
      </c>
      <c r="S255" s="1">
        <f>+'Ark1'!V620</f>
        <v>0</v>
      </c>
      <c r="T255" s="1"/>
      <c r="U255" s="28"/>
      <c r="AH255"/>
      <c r="AI255"/>
      <c r="AJ255"/>
      <c r="AL255"/>
      <c r="AM255"/>
      <c r="AN255"/>
      <c r="AO255"/>
      <c r="AP255"/>
    </row>
    <row r="256" spans="1:42">
      <c r="A256" s="28"/>
      <c r="B256">
        <f>+'Ark1'!C621</f>
        <v>2020</v>
      </c>
      <c r="C256">
        <f>+'Ark1'!E621</f>
        <v>35</v>
      </c>
      <c r="D256">
        <f>+'Ark1'!Q621</f>
        <v>0</v>
      </c>
      <c r="E256" s="9">
        <f>+'Ark1'!R621</f>
        <v>0</v>
      </c>
      <c r="F256" s="9"/>
      <c r="G256" s="9">
        <f>+'Ark1'!S621</f>
        <v>0</v>
      </c>
      <c r="H256" s="96">
        <f>+'Ark1'!T621</f>
        <v>0</v>
      </c>
      <c r="I256" s="96">
        <f>+'Ark1'!U621</f>
        <v>0</v>
      </c>
      <c r="K256" s="1">
        <f>+'Ark1'!W621</f>
        <v>0</v>
      </c>
      <c r="L256" s="9"/>
      <c r="M256" s="9">
        <f>+'Ark1'!Z621</f>
        <v>0</v>
      </c>
      <c r="O256" s="9">
        <f>+'Ark1'!AA621</f>
        <v>0</v>
      </c>
      <c r="P256" s="1">
        <f>+'Ark1'!AB621</f>
        <v>0</v>
      </c>
      <c r="Q256" s="9">
        <f>+'Ark1'!AC621</f>
        <v>0</v>
      </c>
      <c r="R256" s="9" t="e">
        <f t="shared" si="33"/>
        <v>#DIV/0!</v>
      </c>
      <c r="S256" s="1">
        <f>+'Ark1'!V621</f>
        <v>0</v>
      </c>
      <c r="T256" s="1"/>
      <c r="U256" s="28"/>
      <c r="AH256"/>
      <c r="AI256"/>
      <c r="AJ256"/>
      <c r="AL256"/>
      <c r="AM256"/>
      <c r="AN256"/>
      <c r="AO256"/>
      <c r="AP256"/>
    </row>
    <row r="257" spans="1:42">
      <c r="A257" s="28"/>
      <c r="B257">
        <f>+'Ark1'!C622</f>
        <v>2020</v>
      </c>
      <c r="C257">
        <f>+'Ark1'!E622</f>
        <v>36</v>
      </c>
      <c r="D257">
        <f>+'Ark1'!Q622</f>
        <v>0</v>
      </c>
      <c r="E257" s="9">
        <f>+'Ark1'!R622</f>
        <v>0</v>
      </c>
      <c r="F257" s="9"/>
      <c r="G257" s="9">
        <f>+'Ark1'!S622</f>
        <v>0</v>
      </c>
      <c r="H257" s="96">
        <f>+'Ark1'!T622</f>
        <v>0</v>
      </c>
      <c r="I257" s="96">
        <f>+'Ark1'!U622</f>
        <v>0</v>
      </c>
      <c r="K257" s="1">
        <f>+'Ark1'!W622</f>
        <v>0</v>
      </c>
      <c r="L257" s="9"/>
      <c r="M257" s="9">
        <f>+'Ark1'!Z622</f>
        <v>0</v>
      </c>
      <c r="O257" s="9">
        <f>+'Ark1'!AA622</f>
        <v>0</v>
      </c>
      <c r="P257" s="1">
        <f>+'Ark1'!AB622</f>
        <v>0</v>
      </c>
      <c r="Q257" s="9">
        <f>+'Ark1'!AC622</f>
        <v>0</v>
      </c>
      <c r="R257" s="9" t="e">
        <f t="shared" si="33"/>
        <v>#DIV/0!</v>
      </c>
      <c r="S257" s="1">
        <f>+'Ark1'!V622</f>
        <v>0</v>
      </c>
      <c r="T257" s="1"/>
      <c r="U257" s="28"/>
      <c r="AH257"/>
      <c r="AI257"/>
      <c r="AJ257"/>
      <c r="AL257"/>
      <c r="AM257"/>
      <c r="AN257"/>
      <c r="AO257"/>
      <c r="AP257"/>
    </row>
    <row r="258" spans="1:42">
      <c r="A258" s="28"/>
      <c r="B258">
        <f>+'Ark1'!C623</f>
        <v>2020</v>
      </c>
      <c r="C258">
        <f>+'Ark1'!E623</f>
        <v>37</v>
      </c>
      <c r="D258">
        <f>+'Ark1'!Q623</f>
        <v>0</v>
      </c>
      <c r="E258" s="9">
        <f>+'Ark1'!R623</f>
        <v>0</v>
      </c>
      <c r="F258" s="9"/>
      <c r="G258" s="9">
        <f>+'Ark1'!S623</f>
        <v>0</v>
      </c>
      <c r="H258" s="96">
        <f>+'Ark1'!T623</f>
        <v>0</v>
      </c>
      <c r="I258" s="96">
        <f>+'Ark1'!U623</f>
        <v>0</v>
      </c>
      <c r="K258" s="1">
        <f>+'Ark1'!W623</f>
        <v>0</v>
      </c>
      <c r="L258" s="9"/>
      <c r="M258" s="9">
        <f>+'Ark1'!Z623</f>
        <v>0</v>
      </c>
      <c r="O258" s="9">
        <f>+'Ark1'!AA623</f>
        <v>0</v>
      </c>
      <c r="P258" s="1">
        <f>+'Ark1'!AB623</f>
        <v>0</v>
      </c>
      <c r="Q258" s="9">
        <f>+'Ark1'!AC623</f>
        <v>0</v>
      </c>
      <c r="R258" s="9" t="e">
        <f t="shared" si="33"/>
        <v>#DIV/0!</v>
      </c>
      <c r="S258" s="1">
        <f>+'Ark1'!V623</f>
        <v>0</v>
      </c>
      <c r="T258" s="1"/>
      <c r="U258" s="28"/>
      <c r="AH258"/>
      <c r="AI258"/>
      <c r="AJ258"/>
      <c r="AL258"/>
      <c r="AM258"/>
      <c r="AN258"/>
      <c r="AO258"/>
      <c r="AP258"/>
    </row>
    <row r="259" spans="1:42">
      <c r="A259" s="28"/>
      <c r="B259">
        <f>+'Ark1'!C624</f>
        <v>2020</v>
      </c>
      <c r="C259">
        <f>+'Ark1'!E624</f>
        <v>38</v>
      </c>
      <c r="D259">
        <f>+'Ark1'!Q624</f>
        <v>0</v>
      </c>
      <c r="E259" s="9">
        <f>+'Ark1'!R624</f>
        <v>0</v>
      </c>
      <c r="F259" s="9"/>
      <c r="G259" s="9">
        <f>+'Ark1'!S624</f>
        <v>0</v>
      </c>
      <c r="H259" s="96">
        <f>+'Ark1'!T624</f>
        <v>0</v>
      </c>
      <c r="I259" s="96">
        <f>+'Ark1'!U624</f>
        <v>0</v>
      </c>
      <c r="K259" s="1">
        <f>+'Ark1'!W624</f>
        <v>0</v>
      </c>
      <c r="L259" s="9"/>
      <c r="M259" s="9">
        <f>+'Ark1'!Z624</f>
        <v>0</v>
      </c>
      <c r="O259" s="9">
        <f>+'Ark1'!AA624</f>
        <v>0</v>
      </c>
      <c r="P259" s="1">
        <f>+'Ark1'!AB624</f>
        <v>0</v>
      </c>
      <c r="Q259" s="9">
        <f>+'Ark1'!AC624</f>
        <v>0</v>
      </c>
      <c r="R259" s="9" t="e">
        <f t="shared" si="33"/>
        <v>#DIV/0!</v>
      </c>
      <c r="S259" s="1">
        <f>+'Ark1'!V624</f>
        <v>0</v>
      </c>
      <c r="T259" s="1"/>
      <c r="U259" s="28"/>
      <c r="AH259"/>
      <c r="AI259"/>
      <c r="AJ259"/>
      <c r="AL259"/>
      <c r="AM259"/>
      <c r="AN259"/>
      <c r="AO259"/>
      <c r="AP259"/>
    </row>
    <row r="260" spans="1:42">
      <c r="A260" s="28"/>
      <c r="B260">
        <f>+'Ark1'!C625</f>
        <v>2020</v>
      </c>
      <c r="C260">
        <f>+'Ark1'!E625</f>
        <v>39</v>
      </c>
      <c r="D260">
        <f>+'Ark1'!Q625</f>
        <v>0</v>
      </c>
      <c r="E260" s="9">
        <f>+'Ark1'!R625</f>
        <v>0</v>
      </c>
      <c r="F260" s="9"/>
      <c r="G260" s="9">
        <f>+'Ark1'!S625</f>
        <v>0</v>
      </c>
      <c r="H260" s="96">
        <f>+'Ark1'!T625</f>
        <v>0</v>
      </c>
      <c r="I260" s="96">
        <f>+'Ark1'!U625</f>
        <v>0</v>
      </c>
      <c r="K260" s="1">
        <f>+'Ark1'!W625</f>
        <v>0</v>
      </c>
      <c r="L260" s="9"/>
      <c r="M260" s="9">
        <f>+'Ark1'!Z625</f>
        <v>0</v>
      </c>
      <c r="O260" s="9">
        <f>+'Ark1'!AA625</f>
        <v>0</v>
      </c>
      <c r="P260" s="1">
        <f>+'Ark1'!AB625</f>
        <v>0</v>
      </c>
      <c r="Q260" s="9">
        <f>+'Ark1'!AC625</f>
        <v>0</v>
      </c>
      <c r="R260" s="9" t="e">
        <f t="shared" si="33"/>
        <v>#DIV/0!</v>
      </c>
      <c r="S260" s="1">
        <f>+'Ark1'!V625</f>
        <v>0</v>
      </c>
      <c r="T260" s="1"/>
      <c r="U260" s="28"/>
      <c r="AH260"/>
      <c r="AI260"/>
      <c r="AJ260"/>
      <c r="AL260"/>
      <c r="AM260"/>
      <c r="AN260"/>
      <c r="AO260"/>
      <c r="AP260"/>
    </row>
    <row r="261" spans="1:42">
      <c r="A261" s="28"/>
      <c r="B261">
        <f>+'Ark1'!C626</f>
        <v>2020</v>
      </c>
      <c r="C261">
        <f>+'Ark1'!E626</f>
        <v>40</v>
      </c>
      <c r="D261">
        <f>+'Ark1'!Q626</f>
        <v>0</v>
      </c>
      <c r="E261" s="9">
        <f>+'Ark1'!R626</f>
        <v>0</v>
      </c>
      <c r="F261" s="9"/>
      <c r="G261" s="9">
        <f>+'Ark1'!S626</f>
        <v>0</v>
      </c>
      <c r="H261" s="96">
        <f>+'Ark1'!T626</f>
        <v>0</v>
      </c>
      <c r="I261" s="96">
        <f>+'Ark1'!U626</f>
        <v>0</v>
      </c>
      <c r="K261" s="1">
        <f>+'Ark1'!W626</f>
        <v>0</v>
      </c>
      <c r="L261" s="9"/>
      <c r="M261" s="9">
        <f>+'Ark1'!Z626</f>
        <v>0</v>
      </c>
      <c r="O261" s="9">
        <f>+'Ark1'!AA626</f>
        <v>0</v>
      </c>
      <c r="P261" s="1">
        <f>+'Ark1'!AB626</f>
        <v>0</v>
      </c>
      <c r="Q261" s="9">
        <f>+'Ark1'!AC626</f>
        <v>0</v>
      </c>
      <c r="R261" s="9" t="e">
        <f t="shared" si="33"/>
        <v>#DIV/0!</v>
      </c>
      <c r="S261" s="1">
        <f>+'Ark1'!V626</f>
        <v>0</v>
      </c>
      <c r="T261" s="1"/>
      <c r="U261" s="28"/>
      <c r="AH261"/>
      <c r="AI261"/>
      <c r="AJ261"/>
      <c r="AL261"/>
      <c r="AM261"/>
      <c r="AN261"/>
      <c r="AO261"/>
      <c r="AP261"/>
    </row>
    <row r="262" spans="1:42">
      <c r="A262" s="28"/>
      <c r="B262">
        <f>+'Ark1'!C627</f>
        <v>2020</v>
      </c>
      <c r="C262">
        <f>+'Ark1'!E627</f>
        <v>41</v>
      </c>
      <c r="D262">
        <f>+'Ark1'!Q627</f>
        <v>0</v>
      </c>
      <c r="E262" s="9">
        <f>+'Ark1'!R627</f>
        <v>0</v>
      </c>
      <c r="F262" s="9"/>
      <c r="G262" s="9">
        <f>+'Ark1'!S627</f>
        <v>0</v>
      </c>
      <c r="H262" s="96">
        <f>+'Ark1'!T627</f>
        <v>0</v>
      </c>
      <c r="I262" s="96">
        <f>+'Ark1'!U627</f>
        <v>0</v>
      </c>
      <c r="K262" s="1">
        <f>+'Ark1'!W627</f>
        <v>0</v>
      </c>
      <c r="L262" s="9"/>
      <c r="M262" s="9">
        <f>+'Ark1'!Z627</f>
        <v>0</v>
      </c>
      <c r="O262" s="9">
        <f>+'Ark1'!AA627</f>
        <v>0</v>
      </c>
      <c r="P262" s="1">
        <f>+'Ark1'!AB627</f>
        <v>0</v>
      </c>
      <c r="Q262" s="9">
        <f>+'Ark1'!AC627</f>
        <v>0</v>
      </c>
      <c r="R262" s="9" t="e">
        <f t="shared" si="33"/>
        <v>#DIV/0!</v>
      </c>
      <c r="S262" s="1">
        <f>+'Ark1'!V627</f>
        <v>0</v>
      </c>
      <c r="T262" s="1"/>
      <c r="U262" s="28"/>
      <c r="AH262"/>
      <c r="AI262"/>
      <c r="AJ262"/>
      <c r="AL262"/>
      <c r="AM262"/>
      <c r="AN262"/>
      <c r="AO262"/>
      <c r="AP262"/>
    </row>
    <row r="263" spans="1:42">
      <c r="A263" s="28"/>
      <c r="B263">
        <f>+'Ark1'!C628</f>
        <v>2020</v>
      </c>
      <c r="C263">
        <f>+'Ark1'!E628</f>
        <v>42</v>
      </c>
      <c r="D263">
        <f>+'Ark1'!Q628</f>
        <v>0</v>
      </c>
      <c r="E263" s="9">
        <f>+'Ark1'!R628</f>
        <v>0</v>
      </c>
      <c r="F263" s="9"/>
      <c r="G263" s="9">
        <f>+'Ark1'!S628</f>
        <v>0</v>
      </c>
      <c r="H263" s="96">
        <f>+'Ark1'!T628</f>
        <v>0</v>
      </c>
      <c r="I263" s="96">
        <f>+'Ark1'!U628</f>
        <v>0</v>
      </c>
      <c r="K263" s="1">
        <f>+'Ark1'!W628</f>
        <v>0</v>
      </c>
      <c r="L263" s="9"/>
      <c r="M263" s="9">
        <f>+'Ark1'!Z628</f>
        <v>0</v>
      </c>
      <c r="O263" s="9">
        <f>+'Ark1'!AA628</f>
        <v>0</v>
      </c>
      <c r="P263" s="1">
        <f>+'Ark1'!AB628</f>
        <v>0</v>
      </c>
      <c r="Q263" s="9">
        <f>+'Ark1'!AC628</f>
        <v>0</v>
      </c>
      <c r="R263" s="9" t="e">
        <f t="shared" si="33"/>
        <v>#DIV/0!</v>
      </c>
      <c r="S263" s="1">
        <f>+'Ark1'!V628</f>
        <v>0</v>
      </c>
      <c r="T263" s="1"/>
      <c r="U263" s="28"/>
      <c r="AH263"/>
      <c r="AI263"/>
      <c r="AJ263"/>
      <c r="AL263"/>
      <c r="AM263"/>
      <c r="AN263"/>
      <c r="AO263"/>
      <c r="AP263"/>
    </row>
    <row r="264" spans="1:42">
      <c r="A264" s="28"/>
      <c r="B264">
        <f>+'Ark1'!C629</f>
        <v>2020</v>
      </c>
      <c r="C264">
        <f>+'Ark1'!E629</f>
        <v>43</v>
      </c>
      <c r="D264">
        <f>+'Ark1'!Q629</f>
        <v>0</v>
      </c>
      <c r="E264" s="9">
        <f>+'Ark1'!R629</f>
        <v>0</v>
      </c>
      <c r="F264" s="9"/>
      <c r="G264" s="9">
        <f>+'Ark1'!S629</f>
        <v>0</v>
      </c>
      <c r="H264" s="96">
        <f>+'Ark1'!T629</f>
        <v>0</v>
      </c>
      <c r="I264" s="96">
        <f>+'Ark1'!U629</f>
        <v>0</v>
      </c>
      <c r="K264" s="1">
        <f>+'Ark1'!W629</f>
        <v>0</v>
      </c>
      <c r="L264" s="9"/>
      <c r="M264" s="9">
        <f>+'Ark1'!Z629</f>
        <v>0</v>
      </c>
      <c r="O264" s="9">
        <f>+'Ark1'!AA629</f>
        <v>0</v>
      </c>
      <c r="P264" s="1">
        <f>+'Ark1'!AB629</f>
        <v>0</v>
      </c>
      <c r="Q264" s="9">
        <f>+'Ark1'!AC629</f>
        <v>0</v>
      </c>
      <c r="R264" s="9" t="e">
        <f t="shared" si="33"/>
        <v>#DIV/0!</v>
      </c>
      <c r="S264" s="1">
        <f>+'Ark1'!V629</f>
        <v>0</v>
      </c>
      <c r="T264" s="1"/>
      <c r="U264" s="28"/>
      <c r="AH264"/>
      <c r="AI264"/>
      <c r="AJ264"/>
      <c r="AL264"/>
      <c r="AM264"/>
      <c r="AN264"/>
      <c r="AO264"/>
      <c r="AP264"/>
    </row>
    <row r="265" spans="1:42">
      <c r="A265" s="28"/>
      <c r="B265">
        <f>+'Ark1'!C630</f>
        <v>2020</v>
      </c>
      <c r="C265">
        <f>+'Ark1'!E630</f>
        <v>44</v>
      </c>
      <c r="D265">
        <f>+'Ark1'!Q630</f>
        <v>0</v>
      </c>
      <c r="E265" s="9">
        <f>+'Ark1'!R630</f>
        <v>0</v>
      </c>
      <c r="F265" s="9"/>
      <c r="G265" s="9">
        <f>+'Ark1'!S630</f>
        <v>0</v>
      </c>
      <c r="H265" s="96">
        <f>+'Ark1'!T630</f>
        <v>0</v>
      </c>
      <c r="I265" s="96">
        <f>+'Ark1'!U630</f>
        <v>0</v>
      </c>
      <c r="K265" s="1">
        <f>+'Ark1'!W630</f>
        <v>0</v>
      </c>
      <c r="L265" s="9"/>
      <c r="M265" s="9">
        <f>+'Ark1'!Z630</f>
        <v>0</v>
      </c>
      <c r="O265" s="9">
        <f>+'Ark1'!AA630</f>
        <v>0</v>
      </c>
      <c r="P265" s="1">
        <f>+'Ark1'!AB630</f>
        <v>0</v>
      </c>
      <c r="Q265" s="9">
        <f>+'Ark1'!AC630</f>
        <v>0</v>
      </c>
      <c r="R265" s="9" t="e">
        <f t="shared" si="33"/>
        <v>#DIV/0!</v>
      </c>
      <c r="S265" s="1">
        <f>+'Ark1'!V630</f>
        <v>0</v>
      </c>
      <c r="T265" s="1"/>
      <c r="U265" s="28"/>
      <c r="AH265"/>
      <c r="AI265"/>
      <c r="AJ265"/>
      <c r="AL265"/>
      <c r="AM265"/>
      <c r="AN265"/>
      <c r="AO265"/>
      <c r="AP265"/>
    </row>
    <row r="266" spans="1:42">
      <c r="A266" s="28"/>
      <c r="B266">
        <f>+'Ark1'!C631</f>
        <v>2020</v>
      </c>
      <c r="C266">
        <f>+'Ark1'!E631</f>
        <v>45</v>
      </c>
      <c r="D266">
        <f>+'Ark1'!Q631</f>
        <v>0</v>
      </c>
      <c r="E266" s="9">
        <f>+'Ark1'!R631</f>
        <v>0</v>
      </c>
      <c r="F266" s="9"/>
      <c r="G266" s="9">
        <f>+'Ark1'!S631</f>
        <v>0</v>
      </c>
      <c r="H266" s="96">
        <f>+'Ark1'!T631</f>
        <v>0</v>
      </c>
      <c r="I266" s="96">
        <f>+'Ark1'!U631</f>
        <v>0</v>
      </c>
      <c r="K266" s="1">
        <f>+'Ark1'!W631</f>
        <v>0</v>
      </c>
      <c r="L266" s="9"/>
      <c r="M266" s="9">
        <f>+'Ark1'!Z631</f>
        <v>0</v>
      </c>
      <c r="O266" s="9">
        <f>+'Ark1'!AA631</f>
        <v>0</v>
      </c>
      <c r="P266" s="1">
        <f>+'Ark1'!AB631</f>
        <v>0</v>
      </c>
      <c r="Q266" s="9">
        <f>+'Ark1'!AC631</f>
        <v>0</v>
      </c>
      <c r="R266" s="9" t="e">
        <f t="shared" si="33"/>
        <v>#DIV/0!</v>
      </c>
      <c r="S266" s="1">
        <f>+'Ark1'!V631</f>
        <v>0</v>
      </c>
      <c r="T266" s="1"/>
      <c r="U266" s="28"/>
      <c r="AH266"/>
      <c r="AI266"/>
      <c r="AJ266"/>
      <c r="AL266"/>
      <c r="AM266"/>
      <c r="AN266"/>
      <c r="AO266"/>
      <c r="AP266"/>
    </row>
    <row r="267" spans="1:42">
      <c r="A267" s="28"/>
      <c r="B267">
        <f>+'Ark1'!C632</f>
        <v>2020</v>
      </c>
      <c r="C267">
        <f>+'Ark1'!E632</f>
        <v>46</v>
      </c>
      <c r="D267">
        <f>+'Ark1'!Q632</f>
        <v>0</v>
      </c>
      <c r="E267" s="9">
        <f>+'Ark1'!R632</f>
        <v>0</v>
      </c>
      <c r="F267" s="9"/>
      <c r="G267" s="9">
        <f>+'Ark1'!S632</f>
        <v>0</v>
      </c>
      <c r="H267" s="96">
        <f>+'Ark1'!T632</f>
        <v>0</v>
      </c>
      <c r="I267" s="96">
        <f>+'Ark1'!U632</f>
        <v>0</v>
      </c>
      <c r="K267" s="1">
        <f>+'Ark1'!W632</f>
        <v>0</v>
      </c>
      <c r="L267" s="9"/>
      <c r="M267" s="9">
        <f>+'Ark1'!Z632</f>
        <v>0</v>
      </c>
      <c r="O267" s="9">
        <f>+'Ark1'!AA632</f>
        <v>0</v>
      </c>
      <c r="P267" s="1">
        <f>+'Ark1'!AB632</f>
        <v>0</v>
      </c>
      <c r="Q267" s="9">
        <f>+'Ark1'!AC632</f>
        <v>0</v>
      </c>
      <c r="R267" s="9" t="e">
        <f t="shared" si="33"/>
        <v>#DIV/0!</v>
      </c>
      <c r="S267" s="1">
        <f>+'Ark1'!V632</f>
        <v>0</v>
      </c>
      <c r="T267" s="1"/>
      <c r="U267" s="28"/>
      <c r="AH267"/>
      <c r="AI267"/>
      <c r="AJ267"/>
      <c r="AL267"/>
      <c r="AM267"/>
      <c r="AN267"/>
      <c r="AO267"/>
      <c r="AP267"/>
    </row>
    <row r="268" spans="1:42">
      <c r="A268" s="28"/>
      <c r="B268">
        <f>+'Ark1'!C633</f>
        <v>2020</v>
      </c>
      <c r="C268">
        <f>+'Ark1'!E633</f>
        <v>47</v>
      </c>
      <c r="D268">
        <f>+'Ark1'!Q633</f>
        <v>0</v>
      </c>
      <c r="E268" s="9">
        <f>+'Ark1'!R633</f>
        <v>0</v>
      </c>
      <c r="F268" s="9"/>
      <c r="G268" s="9">
        <f>+'Ark1'!S633</f>
        <v>0</v>
      </c>
      <c r="H268" s="96">
        <f>+'Ark1'!T633</f>
        <v>0</v>
      </c>
      <c r="I268" s="96">
        <f>+'Ark1'!U633</f>
        <v>0</v>
      </c>
      <c r="K268" s="1">
        <f>+'Ark1'!W633</f>
        <v>0</v>
      </c>
      <c r="L268" s="9"/>
      <c r="M268" s="9">
        <f>+'Ark1'!Z633</f>
        <v>0</v>
      </c>
      <c r="O268" s="9">
        <f>+'Ark1'!AA633</f>
        <v>0</v>
      </c>
      <c r="P268" s="1">
        <f>+'Ark1'!AB633</f>
        <v>0</v>
      </c>
      <c r="Q268" s="9">
        <f>+'Ark1'!AC633</f>
        <v>0</v>
      </c>
      <c r="R268" s="9" t="e">
        <f t="shared" si="33"/>
        <v>#DIV/0!</v>
      </c>
      <c r="S268" s="1">
        <f>+'Ark1'!V633</f>
        <v>0</v>
      </c>
      <c r="T268" s="1"/>
      <c r="U268" s="28"/>
      <c r="AH268"/>
      <c r="AI268"/>
      <c r="AJ268"/>
      <c r="AL268"/>
      <c r="AM268"/>
      <c r="AN268"/>
      <c r="AO268"/>
      <c r="AP268"/>
    </row>
    <row r="269" spans="1:42">
      <c r="A269" s="28"/>
      <c r="B269">
        <f>+'Ark1'!C634</f>
        <v>2020</v>
      </c>
      <c r="C269">
        <f>+'Ark1'!E634</f>
        <v>48</v>
      </c>
      <c r="D269">
        <f>+'Ark1'!Q634</f>
        <v>0</v>
      </c>
      <c r="E269" s="9">
        <f>+'Ark1'!R634</f>
        <v>0</v>
      </c>
      <c r="F269" s="9"/>
      <c r="G269" s="9">
        <f>+'Ark1'!S634</f>
        <v>0</v>
      </c>
      <c r="H269" s="96">
        <f>+'Ark1'!T634</f>
        <v>0</v>
      </c>
      <c r="I269" s="96">
        <f>+'Ark1'!U634</f>
        <v>0</v>
      </c>
      <c r="K269" s="1">
        <f>+'Ark1'!W634</f>
        <v>0</v>
      </c>
      <c r="L269" s="9"/>
      <c r="M269" s="9">
        <f>+'Ark1'!Z634</f>
        <v>0</v>
      </c>
      <c r="O269" s="9">
        <f>+'Ark1'!AA634</f>
        <v>0</v>
      </c>
      <c r="P269" s="1">
        <f>+'Ark1'!AB634</f>
        <v>0</v>
      </c>
      <c r="Q269" s="9">
        <f>+'Ark1'!AC634</f>
        <v>0</v>
      </c>
      <c r="R269" s="9" t="e">
        <f t="shared" si="33"/>
        <v>#DIV/0!</v>
      </c>
      <c r="S269" s="1">
        <f>+'Ark1'!V634</f>
        <v>0</v>
      </c>
      <c r="T269" s="1"/>
      <c r="U269" s="28"/>
      <c r="AH269"/>
      <c r="AI269"/>
      <c r="AJ269"/>
      <c r="AL269"/>
      <c r="AM269"/>
      <c r="AN269"/>
      <c r="AO269"/>
      <c r="AP269"/>
    </row>
    <row r="270" spans="1:42">
      <c r="A270" s="28"/>
      <c r="B270">
        <f>+'Ark1'!C635</f>
        <v>2020</v>
      </c>
      <c r="C270">
        <f>+'Ark1'!E635</f>
        <v>49</v>
      </c>
      <c r="D270">
        <f>+'Ark1'!Q635</f>
        <v>0</v>
      </c>
      <c r="E270" s="9">
        <f>+'Ark1'!R635</f>
        <v>0</v>
      </c>
      <c r="F270" s="9"/>
      <c r="G270" s="9">
        <f>+'Ark1'!S635</f>
        <v>0</v>
      </c>
      <c r="H270" s="96">
        <f>+'Ark1'!T635</f>
        <v>0</v>
      </c>
      <c r="I270" s="96">
        <f>+'Ark1'!U635</f>
        <v>0</v>
      </c>
      <c r="K270" s="1">
        <f>+'Ark1'!W635</f>
        <v>0</v>
      </c>
      <c r="L270" s="9"/>
      <c r="M270" s="9">
        <f>+'Ark1'!Z635</f>
        <v>0</v>
      </c>
      <c r="O270" s="9">
        <f>+'Ark1'!AA635</f>
        <v>0</v>
      </c>
      <c r="P270" s="1">
        <f>+'Ark1'!AB635</f>
        <v>0</v>
      </c>
      <c r="Q270" s="9">
        <f>+'Ark1'!AC635</f>
        <v>0</v>
      </c>
      <c r="R270" s="9" t="e">
        <f t="shared" si="33"/>
        <v>#DIV/0!</v>
      </c>
      <c r="S270" s="1">
        <f>+'Ark1'!V635</f>
        <v>0</v>
      </c>
      <c r="T270" s="1"/>
      <c r="U270" s="28"/>
      <c r="AH270"/>
      <c r="AI270"/>
      <c r="AJ270"/>
      <c r="AL270"/>
      <c r="AM270"/>
      <c r="AN270"/>
      <c r="AO270"/>
      <c r="AP270"/>
    </row>
    <row r="271" spans="1:42">
      <c r="A271" s="28"/>
      <c r="B271">
        <f>+'Ark1'!C636</f>
        <v>2020</v>
      </c>
      <c r="C271">
        <f>+'Ark1'!E636</f>
        <v>50</v>
      </c>
      <c r="D271">
        <f>+'Ark1'!Q636</f>
        <v>0</v>
      </c>
      <c r="E271" s="9">
        <f>+'Ark1'!R636</f>
        <v>0</v>
      </c>
      <c r="F271" s="9"/>
      <c r="G271" s="9">
        <f>+'Ark1'!S636</f>
        <v>0</v>
      </c>
      <c r="H271" s="96">
        <f>+'Ark1'!T636</f>
        <v>0</v>
      </c>
      <c r="I271" s="96">
        <f>+'Ark1'!U636</f>
        <v>0</v>
      </c>
      <c r="K271" s="1">
        <f>+'Ark1'!W636</f>
        <v>0</v>
      </c>
      <c r="L271" s="9"/>
      <c r="M271" s="9">
        <f>+'Ark1'!Z636</f>
        <v>0</v>
      </c>
      <c r="O271" s="9">
        <f>+'Ark1'!AA636</f>
        <v>0</v>
      </c>
      <c r="P271" s="1">
        <f>+'Ark1'!AB636</f>
        <v>0</v>
      </c>
      <c r="Q271" s="9">
        <f>+'Ark1'!AC636</f>
        <v>0</v>
      </c>
      <c r="R271" s="9" t="e">
        <f t="shared" si="33"/>
        <v>#DIV/0!</v>
      </c>
      <c r="S271" s="1">
        <f>+'Ark1'!V636</f>
        <v>0</v>
      </c>
      <c r="T271" s="1"/>
      <c r="U271" s="28"/>
      <c r="AH271"/>
      <c r="AI271"/>
      <c r="AJ271"/>
      <c r="AL271"/>
      <c r="AM271"/>
      <c r="AN271"/>
      <c r="AO271"/>
      <c r="AP271"/>
    </row>
    <row r="272" spans="1:42">
      <c r="A272" s="28"/>
      <c r="B272">
        <f>+'Ark1'!C637</f>
        <v>2020</v>
      </c>
      <c r="C272">
        <f>+'Ark1'!E637</f>
        <v>51</v>
      </c>
      <c r="D272">
        <f>+'Ark1'!Q637</f>
        <v>0</v>
      </c>
      <c r="E272" s="9">
        <f>+'Ark1'!R637</f>
        <v>0</v>
      </c>
      <c r="F272" s="9"/>
      <c r="G272" s="9">
        <f>+'Ark1'!S637</f>
        <v>0</v>
      </c>
      <c r="H272" s="96">
        <f>+'Ark1'!T637</f>
        <v>0</v>
      </c>
      <c r="I272" s="96">
        <f>+'Ark1'!U637</f>
        <v>0</v>
      </c>
      <c r="K272" s="1">
        <f>+'Ark1'!W637</f>
        <v>0</v>
      </c>
      <c r="L272" s="9"/>
      <c r="M272" s="9">
        <f>+'Ark1'!Z637</f>
        <v>0</v>
      </c>
      <c r="O272" s="9">
        <f>+'Ark1'!AA637</f>
        <v>0</v>
      </c>
      <c r="P272" s="1">
        <f>+'Ark1'!AB637</f>
        <v>0</v>
      </c>
      <c r="Q272" s="9">
        <f>+'Ark1'!AC637</f>
        <v>0</v>
      </c>
      <c r="R272" s="9" t="e">
        <f>+E272/D272</f>
        <v>#DIV/0!</v>
      </c>
      <c r="S272" s="1">
        <f>+'Ark1'!V637</f>
        <v>0</v>
      </c>
      <c r="T272" s="1"/>
      <c r="U272" s="28"/>
      <c r="AH272"/>
      <c r="AI272"/>
      <c r="AJ272"/>
      <c r="AL272"/>
      <c r="AM272"/>
      <c r="AN272"/>
      <c r="AO272"/>
      <c r="AP272"/>
    </row>
    <row r="273" spans="1:42">
      <c r="A273" s="28"/>
      <c r="B273">
        <f>+'Ark1'!C638</f>
        <v>2020</v>
      </c>
      <c r="C273">
        <f>+'Ark1'!E638</f>
        <v>52</v>
      </c>
      <c r="D273">
        <f>+'Ark1'!Q638</f>
        <v>0</v>
      </c>
      <c r="E273" s="9">
        <f>+'Ark1'!R638</f>
        <v>0</v>
      </c>
      <c r="F273" s="9"/>
      <c r="G273" s="9">
        <f>+'Ark1'!S638</f>
        <v>0</v>
      </c>
      <c r="H273" s="96">
        <f>+'Ark1'!T638</f>
        <v>0</v>
      </c>
      <c r="I273" s="96">
        <f>+'Ark1'!U638</f>
        <v>0</v>
      </c>
      <c r="K273" s="1">
        <f>+'Ark1'!W638</f>
        <v>0</v>
      </c>
      <c r="L273" s="9"/>
      <c r="M273" s="9">
        <f>+'Ark1'!Z638</f>
        <v>0</v>
      </c>
      <c r="O273" s="9">
        <f>+'Ark1'!AA638</f>
        <v>0</v>
      </c>
      <c r="P273" s="1">
        <f>+'Ark1'!AB638</f>
        <v>0</v>
      </c>
      <c r="Q273" s="9">
        <f>+'Ark1'!AC638</f>
        <v>0</v>
      </c>
      <c r="R273" s="9" t="e">
        <f>+E273/D273</f>
        <v>#DIV/0!</v>
      </c>
      <c r="S273" s="1">
        <f>+'Ark1'!V638</f>
        <v>0</v>
      </c>
      <c r="T273" s="1"/>
      <c r="U273" s="28"/>
      <c r="AH273"/>
      <c r="AI273"/>
      <c r="AJ273"/>
      <c r="AL273"/>
      <c r="AM273"/>
      <c r="AN273"/>
      <c r="AO273"/>
      <c r="AP273"/>
    </row>
    <row r="274" spans="1:42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AH274"/>
      <c r="AI274"/>
      <c r="AJ274"/>
      <c r="AL274"/>
      <c r="AM274"/>
      <c r="AN274"/>
      <c r="AO274"/>
      <c r="AP274"/>
    </row>
    <row r="275" spans="1:42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AH275"/>
      <c r="AI275"/>
      <c r="AJ275"/>
      <c r="AL275"/>
      <c r="AM275"/>
      <c r="AN275"/>
      <c r="AO275"/>
      <c r="AP275"/>
    </row>
    <row r="276" spans="1:42">
      <c r="H276"/>
      <c r="I276"/>
      <c r="J276"/>
      <c r="M276"/>
      <c r="N276"/>
      <c r="O276"/>
      <c r="Q276"/>
      <c r="R276"/>
      <c r="AH276"/>
      <c r="AI276"/>
      <c r="AJ276"/>
      <c r="AL276"/>
      <c r="AM276"/>
      <c r="AN276"/>
      <c r="AO276"/>
      <c r="AP276"/>
    </row>
    <row r="277" spans="1:42">
      <c r="H277"/>
      <c r="I277"/>
      <c r="J277"/>
      <c r="M277"/>
      <c r="N277"/>
      <c r="O277"/>
      <c r="Q277"/>
      <c r="R277"/>
      <c r="AH277"/>
      <c r="AI277"/>
      <c r="AJ277"/>
      <c r="AL277"/>
      <c r="AM277"/>
      <c r="AN277"/>
      <c r="AO277"/>
      <c r="AP277"/>
    </row>
    <row r="278" spans="1:42">
      <c r="H278"/>
      <c r="I278"/>
      <c r="J278"/>
      <c r="M278"/>
      <c r="N278"/>
      <c r="O278"/>
      <c r="Q278"/>
      <c r="R278"/>
      <c r="AH278"/>
      <c r="AI278"/>
      <c r="AJ278"/>
      <c r="AL278"/>
      <c r="AM278"/>
      <c r="AN278"/>
      <c r="AO278"/>
      <c r="AP278"/>
    </row>
    <row r="279" spans="1:42">
      <c r="H279"/>
      <c r="I279"/>
      <c r="J279"/>
      <c r="M279"/>
      <c r="N279"/>
      <c r="O279"/>
      <c r="Q279"/>
      <c r="R279"/>
      <c r="AH279"/>
      <c r="AI279"/>
      <c r="AJ279"/>
      <c r="AL279"/>
      <c r="AM279"/>
      <c r="AN279"/>
      <c r="AO279"/>
      <c r="AP279"/>
    </row>
    <row r="280" spans="1:42">
      <c r="H280"/>
      <c r="I280"/>
      <c r="J280"/>
      <c r="M280"/>
      <c r="N280"/>
      <c r="O280"/>
      <c r="Q280"/>
      <c r="R280"/>
      <c r="AH280"/>
      <c r="AI280"/>
      <c r="AJ280"/>
      <c r="AL280"/>
      <c r="AM280"/>
      <c r="AN280"/>
      <c r="AO280"/>
      <c r="AP280"/>
    </row>
    <row r="281" spans="1:42">
      <c r="H281"/>
      <c r="I281"/>
      <c r="J281"/>
      <c r="M281"/>
      <c r="N281"/>
      <c r="O281"/>
      <c r="Q281"/>
      <c r="R281"/>
      <c r="AH281"/>
      <c r="AI281"/>
      <c r="AJ281"/>
      <c r="AL281"/>
      <c r="AM281"/>
      <c r="AN281"/>
      <c r="AO281"/>
      <c r="AP281"/>
    </row>
    <row r="282" spans="1:42">
      <c r="H282"/>
      <c r="I282"/>
      <c r="J282"/>
      <c r="M282"/>
      <c r="N282"/>
      <c r="O282"/>
      <c r="Q282"/>
      <c r="R282"/>
      <c r="AH282"/>
      <c r="AI282"/>
      <c r="AJ282"/>
      <c r="AL282"/>
      <c r="AM282"/>
      <c r="AN282"/>
      <c r="AO282"/>
      <c r="AP282"/>
    </row>
    <row r="283" spans="1:42">
      <c r="H283"/>
      <c r="I283"/>
      <c r="J283"/>
      <c r="M283"/>
      <c r="N283"/>
      <c r="O283"/>
      <c r="Q283"/>
      <c r="R283"/>
      <c r="AH283"/>
      <c r="AI283"/>
      <c r="AJ283"/>
      <c r="AL283"/>
      <c r="AM283"/>
      <c r="AN283"/>
      <c r="AO283"/>
      <c r="AP283"/>
    </row>
    <row r="284" spans="1:42">
      <c r="H284"/>
      <c r="I284"/>
      <c r="J284"/>
      <c r="M284"/>
      <c r="N284"/>
      <c r="O284"/>
      <c r="Q284"/>
      <c r="R284"/>
      <c r="AH284"/>
      <c r="AI284"/>
      <c r="AJ284"/>
      <c r="AL284"/>
      <c r="AM284"/>
      <c r="AN284"/>
      <c r="AO284"/>
      <c r="AP284"/>
    </row>
    <row r="285" spans="1:42">
      <c r="H285"/>
      <c r="I285"/>
      <c r="J285"/>
      <c r="M285"/>
      <c r="N285"/>
      <c r="O285"/>
      <c r="Q285"/>
      <c r="R285"/>
      <c r="AH285"/>
      <c r="AI285"/>
      <c r="AJ285"/>
      <c r="AL285"/>
      <c r="AM285"/>
      <c r="AN285"/>
      <c r="AO285"/>
      <c r="AP285"/>
    </row>
    <row r="286" spans="1:42">
      <c r="H286"/>
      <c r="I286"/>
      <c r="J286"/>
      <c r="M286"/>
      <c r="N286"/>
      <c r="O286"/>
      <c r="Q286"/>
      <c r="R286"/>
      <c r="AH286"/>
      <c r="AI286"/>
      <c r="AJ286"/>
      <c r="AL286"/>
      <c r="AM286"/>
      <c r="AN286"/>
      <c r="AO286"/>
      <c r="AP286"/>
    </row>
    <row r="287" spans="1:42">
      <c r="H287"/>
      <c r="I287"/>
      <c r="J287"/>
      <c r="M287"/>
      <c r="N287"/>
      <c r="O287"/>
      <c r="Q287"/>
      <c r="R287"/>
      <c r="AH287"/>
      <c r="AI287"/>
      <c r="AJ287"/>
      <c r="AL287"/>
      <c r="AM287"/>
      <c r="AN287"/>
      <c r="AO287"/>
      <c r="AP287"/>
    </row>
    <row r="288" spans="1:42">
      <c r="H288"/>
      <c r="I288"/>
      <c r="J288"/>
      <c r="M288"/>
      <c r="N288"/>
      <c r="O288"/>
      <c r="Q288"/>
      <c r="R288"/>
      <c r="AH288"/>
      <c r="AI288"/>
      <c r="AJ288"/>
      <c r="AL288"/>
      <c r="AM288"/>
      <c r="AN288"/>
      <c r="AO288"/>
      <c r="AP288"/>
    </row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spans="1:42" s="17" customFormat="1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</row>
    <row r="370" spans="1:42">
      <c r="H370"/>
      <c r="I370"/>
      <c r="J370"/>
      <c r="M370"/>
      <c r="N370"/>
      <c r="O370"/>
      <c r="Q370"/>
      <c r="R370"/>
      <c r="AH370"/>
      <c r="AI370"/>
      <c r="AJ370"/>
      <c r="AL370"/>
      <c r="AM370"/>
      <c r="AN370"/>
      <c r="AO370"/>
      <c r="AP370"/>
    </row>
    <row r="371" spans="1:42">
      <c r="H371"/>
      <c r="I371"/>
      <c r="J371"/>
      <c r="M371"/>
      <c r="N371"/>
      <c r="O371"/>
      <c r="Q371"/>
      <c r="R371"/>
      <c r="AH371"/>
      <c r="AI371"/>
      <c r="AJ371"/>
      <c r="AL371"/>
      <c r="AM371"/>
      <c r="AN371"/>
      <c r="AO371"/>
      <c r="AP371"/>
    </row>
    <row r="372" spans="1:42">
      <c r="H372"/>
      <c r="I372"/>
      <c r="J372"/>
      <c r="M372"/>
      <c r="N372"/>
      <c r="O372"/>
      <c r="Q372"/>
      <c r="R372"/>
      <c r="AH372"/>
      <c r="AI372"/>
      <c r="AJ372"/>
      <c r="AL372"/>
      <c r="AM372"/>
      <c r="AN372"/>
      <c r="AO372"/>
      <c r="AP372"/>
    </row>
    <row r="373" spans="1:42">
      <c r="H373"/>
      <c r="I373"/>
      <c r="J373"/>
      <c r="M373"/>
      <c r="N373"/>
      <c r="O373"/>
      <c r="Q373"/>
      <c r="R373"/>
      <c r="AH373"/>
      <c r="AI373"/>
      <c r="AJ373"/>
      <c r="AL373"/>
      <c r="AM373"/>
      <c r="AN373"/>
      <c r="AO373"/>
      <c r="AP373"/>
    </row>
    <row r="374" spans="1:42">
      <c r="H374"/>
      <c r="I374"/>
      <c r="J374"/>
      <c r="M374"/>
      <c r="N374"/>
      <c r="O374"/>
      <c r="Q374"/>
      <c r="R374"/>
      <c r="AH374"/>
      <c r="AI374"/>
      <c r="AJ374"/>
      <c r="AL374"/>
      <c r="AM374"/>
      <c r="AN374"/>
      <c r="AO374"/>
      <c r="AP374"/>
    </row>
    <row r="375" spans="1:42">
      <c r="H375"/>
      <c r="I375"/>
      <c r="J375"/>
      <c r="M375"/>
      <c r="N375"/>
      <c r="O375"/>
      <c r="Q375"/>
      <c r="R375"/>
      <c r="AH375"/>
      <c r="AI375"/>
      <c r="AJ375"/>
      <c r="AL375"/>
      <c r="AM375"/>
      <c r="AN375"/>
      <c r="AO375"/>
      <c r="AP375"/>
    </row>
    <row r="376" spans="1:42">
      <c r="H376"/>
      <c r="I376"/>
      <c r="J376"/>
      <c r="M376"/>
      <c r="N376"/>
      <c r="O376"/>
      <c r="Q376"/>
      <c r="R376"/>
      <c r="AH376"/>
      <c r="AI376"/>
      <c r="AJ376"/>
      <c r="AL376"/>
      <c r="AM376"/>
      <c r="AN376"/>
      <c r="AO376"/>
      <c r="AP376"/>
    </row>
    <row r="377" spans="1:42">
      <c r="H377"/>
      <c r="I377"/>
      <c r="J377"/>
      <c r="M377"/>
      <c r="N377"/>
      <c r="O377"/>
      <c r="Q377"/>
      <c r="R377"/>
      <c r="AH377"/>
      <c r="AI377"/>
      <c r="AJ377"/>
      <c r="AL377"/>
      <c r="AM377"/>
      <c r="AN377"/>
      <c r="AO377"/>
      <c r="AP377"/>
    </row>
    <row r="378" spans="1:42">
      <c r="H378"/>
      <c r="I378"/>
      <c r="J378"/>
      <c r="M378"/>
      <c r="N378"/>
      <c r="O378"/>
      <c r="Q378"/>
      <c r="R378"/>
      <c r="AH378"/>
      <c r="AI378"/>
      <c r="AJ378"/>
      <c r="AL378"/>
      <c r="AM378"/>
      <c r="AN378"/>
      <c r="AO378"/>
      <c r="AP378"/>
    </row>
    <row r="379" spans="1:42">
      <c r="H379"/>
      <c r="I379"/>
      <c r="J379"/>
      <c r="M379"/>
      <c r="N379"/>
      <c r="O379"/>
      <c r="Q379"/>
      <c r="R379"/>
      <c r="AH379"/>
      <c r="AI379"/>
      <c r="AJ379"/>
      <c r="AL379"/>
      <c r="AM379"/>
      <c r="AN379"/>
      <c r="AO379"/>
      <c r="AP379"/>
    </row>
    <row r="380" spans="1:42">
      <c r="H380"/>
      <c r="I380"/>
      <c r="J380"/>
      <c r="M380"/>
      <c r="N380"/>
      <c r="O380"/>
      <c r="Q380"/>
      <c r="R380"/>
      <c r="AH380"/>
      <c r="AI380"/>
      <c r="AJ380"/>
      <c r="AL380"/>
      <c r="AM380"/>
      <c r="AN380"/>
      <c r="AO380"/>
      <c r="AP380"/>
    </row>
    <row r="381" spans="1:42">
      <c r="H381"/>
      <c r="I381"/>
      <c r="J381"/>
      <c r="M381"/>
      <c r="N381"/>
      <c r="O381"/>
      <c r="Q381"/>
      <c r="R381"/>
      <c r="AH381"/>
      <c r="AI381"/>
      <c r="AJ381"/>
      <c r="AL381"/>
      <c r="AM381"/>
      <c r="AN381"/>
      <c r="AO381"/>
      <c r="AP381"/>
    </row>
    <row r="382" spans="1:42">
      <c r="H382"/>
      <c r="I382"/>
      <c r="J382"/>
      <c r="M382"/>
      <c r="N382"/>
      <c r="O382"/>
      <c r="Q382"/>
      <c r="R382"/>
      <c r="AH382"/>
      <c r="AI382"/>
      <c r="AJ382"/>
      <c r="AL382"/>
      <c r="AM382"/>
      <c r="AN382"/>
      <c r="AO382"/>
      <c r="AP382"/>
    </row>
    <row r="383" spans="1:42">
      <c r="H383"/>
      <c r="I383"/>
      <c r="J383"/>
      <c r="M383"/>
      <c r="N383"/>
      <c r="O383"/>
      <c r="Q383"/>
      <c r="R383"/>
      <c r="AH383"/>
      <c r="AI383"/>
      <c r="AJ383"/>
      <c r="AL383"/>
      <c r="AM383"/>
      <c r="AN383"/>
      <c r="AO383"/>
      <c r="AP383"/>
    </row>
    <row r="384" spans="1:42">
      <c r="H384"/>
      <c r="I384"/>
      <c r="J384"/>
      <c r="M384"/>
      <c r="N384"/>
      <c r="O384"/>
      <c r="Q384"/>
      <c r="R384"/>
      <c r="AH384"/>
      <c r="AI384"/>
      <c r="AJ384"/>
      <c r="AL384"/>
      <c r="AM384"/>
      <c r="AN384"/>
      <c r="AO384"/>
      <c r="AP384"/>
    </row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spans="8:49">
      <c r="H1057"/>
      <c r="I1057"/>
      <c r="J1057"/>
      <c r="M1057"/>
      <c r="N1057"/>
      <c r="O1057"/>
      <c r="Q1057"/>
      <c r="R1057"/>
      <c r="AK1057" s="1"/>
      <c r="AQ1057" s="1"/>
      <c r="AR1057" s="1"/>
      <c r="AS1057" s="1"/>
      <c r="AT1057" s="1"/>
      <c r="AU1057" s="1"/>
      <c r="AV1057" s="1"/>
      <c r="AW1057" s="1"/>
    </row>
    <row r="1058" spans="8:49">
      <c r="H1058"/>
      <c r="I1058"/>
      <c r="J1058"/>
      <c r="M1058"/>
      <c r="N1058"/>
      <c r="O1058"/>
      <c r="Q1058"/>
      <c r="R1058"/>
      <c r="AK1058" s="1"/>
      <c r="AQ1058" s="1"/>
      <c r="AR1058" s="1"/>
      <c r="AS1058" s="1"/>
      <c r="AT1058" s="1"/>
      <c r="AU1058" s="1"/>
      <c r="AV1058" s="1"/>
      <c r="AW1058" s="1"/>
    </row>
    <row r="1059" spans="8:49">
      <c r="H1059"/>
      <c r="I1059"/>
      <c r="J1059"/>
      <c r="M1059"/>
      <c r="N1059"/>
      <c r="O1059"/>
      <c r="Q1059"/>
      <c r="R1059"/>
      <c r="AK1059" s="1"/>
      <c r="AQ1059" s="1"/>
      <c r="AR1059" s="1"/>
      <c r="AS1059" s="1"/>
      <c r="AT1059" s="1"/>
      <c r="AU1059" s="1"/>
      <c r="AV1059" s="1"/>
      <c r="AW1059" s="1"/>
    </row>
    <row r="1060" spans="8:49">
      <c r="H1060"/>
      <c r="I1060"/>
      <c r="J1060"/>
      <c r="M1060"/>
      <c r="N1060"/>
      <c r="O1060"/>
      <c r="Q1060"/>
      <c r="R1060"/>
      <c r="AK1060" s="1"/>
      <c r="AQ1060" s="1"/>
      <c r="AR1060" s="1"/>
      <c r="AS1060" s="1"/>
      <c r="AT1060" s="1"/>
      <c r="AU1060" s="1"/>
      <c r="AV1060" s="1"/>
      <c r="AW1060" s="1"/>
    </row>
    <row r="1061" spans="8:49">
      <c r="H1061"/>
      <c r="I1061"/>
      <c r="J1061"/>
      <c r="M1061"/>
      <c r="N1061"/>
      <c r="O1061"/>
      <c r="Q1061"/>
      <c r="R1061"/>
      <c r="AK1061" s="1"/>
      <c r="AQ1061" s="1"/>
      <c r="AR1061" s="1"/>
      <c r="AS1061" s="1"/>
      <c r="AT1061" s="1"/>
      <c r="AU1061" s="1"/>
      <c r="AV1061" s="1"/>
      <c r="AW1061" s="1"/>
    </row>
    <row r="1062" spans="8:49">
      <c r="H1062"/>
      <c r="I1062"/>
      <c r="J1062"/>
      <c r="M1062"/>
      <c r="N1062"/>
      <c r="O1062"/>
      <c r="Q1062"/>
      <c r="R1062"/>
      <c r="AK1062" s="1"/>
      <c r="AQ1062" s="1"/>
      <c r="AR1062" s="1"/>
      <c r="AS1062" s="1"/>
      <c r="AT1062" s="1"/>
      <c r="AU1062" s="1"/>
      <c r="AV1062" s="1"/>
      <c r="AW1062" s="1"/>
    </row>
    <row r="1063" spans="8:49">
      <c r="H1063"/>
      <c r="I1063"/>
      <c r="J1063"/>
      <c r="M1063"/>
      <c r="N1063"/>
      <c r="O1063"/>
      <c r="Q1063"/>
      <c r="R1063"/>
      <c r="AK1063" s="1"/>
      <c r="AQ1063" s="1"/>
      <c r="AR1063" s="1"/>
      <c r="AS1063" s="1"/>
      <c r="AT1063" s="1"/>
      <c r="AU1063" s="1"/>
      <c r="AV1063" s="1"/>
      <c r="AW1063" s="1"/>
    </row>
    <row r="1064" spans="8:49">
      <c r="H1064"/>
      <c r="I1064"/>
      <c r="J1064"/>
      <c r="M1064"/>
      <c r="N1064"/>
      <c r="O1064"/>
      <c r="Q1064"/>
      <c r="R1064"/>
      <c r="AK1064" s="1"/>
      <c r="AQ1064" s="1"/>
      <c r="AR1064" s="1"/>
      <c r="AS1064" s="1"/>
      <c r="AT1064" s="1"/>
      <c r="AU1064" s="1"/>
      <c r="AV1064" s="1"/>
      <c r="AW1064" s="1"/>
    </row>
    <row r="1065" spans="8:49">
      <c r="H1065"/>
      <c r="I1065"/>
      <c r="J1065"/>
      <c r="M1065"/>
      <c r="N1065"/>
      <c r="O1065"/>
      <c r="Q1065"/>
      <c r="R1065"/>
      <c r="AK1065" s="1"/>
      <c r="AQ1065" s="1"/>
      <c r="AR1065" s="1"/>
      <c r="AS1065" s="1"/>
      <c r="AT1065" s="1"/>
      <c r="AU1065" s="1"/>
      <c r="AV1065" s="1"/>
      <c r="AW1065" s="1"/>
    </row>
    <row r="1066" spans="8:49">
      <c r="H1066"/>
      <c r="I1066"/>
      <c r="J1066"/>
      <c r="M1066"/>
      <c r="N1066"/>
      <c r="O1066"/>
      <c r="Q1066"/>
      <c r="R1066"/>
      <c r="AK1066" s="1"/>
      <c r="AQ1066" s="1"/>
      <c r="AR1066" s="1"/>
      <c r="AS1066" s="1"/>
      <c r="AT1066" s="1"/>
      <c r="AU1066" s="1"/>
      <c r="AV1066" s="1"/>
      <c r="AW1066" s="1"/>
    </row>
    <row r="1067" spans="8:49">
      <c r="H1067"/>
      <c r="I1067"/>
      <c r="J1067"/>
      <c r="M1067"/>
      <c r="N1067"/>
      <c r="O1067"/>
      <c r="Q1067"/>
      <c r="R1067"/>
      <c r="AK1067" s="1"/>
      <c r="AQ1067" s="1"/>
      <c r="AR1067" s="1"/>
      <c r="AS1067" s="1"/>
      <c r="AT1067" s="1"/>
      <c r="AU1067" s="1"/>
      <c r="AV1067" s="1"/>
      <c r="AW1067" s="1"/>
    </row>
    <row r="1068" spans="8:49">
      <c r="H1068"/>
      <c r="I1068"/>
      <c r="J1068"/>
      <c r="M1068"/>
      <c r="N1068"/>
      <c r="O1068"/>
      <c r="Q1068"/>
      <c r="R1068"/>
      <c r="AK1068" s="1"/>
      <c r="AQ1068" s="1"/>
      <c r="AR1068" s="1"/>
      <c r="AS1068" s="1"/>
      <c r="AT1068" s="1"/>
      <c r="AU1068" s="1"/>
      <c r="AV1068" s="1"/>
      <c r="AW1068" s="1"/>
    </row>
    <row r="1069" spans="8:49">
      <c r="H1069"/>
      <c r="I1069"/>
      <c r="J1069"/>
      <c r="M1069"/>
      <c r="N1069"/>
      <c r="O1069"/>
      <c r="Q1069"/>
      <c r="R1069"/>
      <c r="AK1069" s="1"/>
      <c r="AQ1069" s="1"/>
      <c r="AR1069" s="1"/>
      <c r="AS1069" s="1"/>
      <c r="AT1069" s="1"/>
      <c r="AU1069" s="1"/>
      <c r="AV1069" s="1"/>
      <c r="AW1069" s="1"/>
    </row>
    <row r="1070" spans="8:49">
      <c r="H1070"/>
      <c r="I1070"/>
      <c r="J1070"/>
      <c r="M1070"/>
      <c r="N1070"/>
      <c r="O1070"/>
      <c r="Q1070"/>
      <c r="R1070"/>
      <c r="AK1070" s="1"/>
      <c r="AQ1070" s="1"/>
      <c r="AR1070" s="1"/>
      <c r="AS1070" s="1"/>
      <c r="AT1070" s="1"/>
      <c r="AU1070" s="1"/>
      <c r="AV1070" s="1"/>
      <c r="AW1070" s="1"/>
    </row>
    <row r="1071" spans="8:49">
      <c r="H1071"/>
      <c r="I1071"/>
      <c r="J1071"/>
      <c r="M1071"/>
      <c r="N1071"/>
      <c r="O1071"/>
      <c r="Q1071"/>
      <c r="R1071"/>
      <c r="AK1071" s="1"/>
      <c r="AQ1071" s="1"/>
      <c r="AR1071" s="1"/>
      <c r="AS1071" s="1"/>
      <c r="AT1071" s="1"/>
      <c r="AU1071" s="1"/>
      <c r="AV1071" s="1"/>
      <c r="AW1071" s="1"/>
    </row>
    <row r="1072" spans="8:49">
      <c r="H1072"/>
      <c r="I1072"/>
      <c r="J1072"/>
      <c r="M1072"/>
      <c r="N1072"/>
      <c r="O1072"/>
      <c r="Q1072"/>
      <c r="R1072"/>
      <c r="AK1072" s="1"/>
      <c r="AQ1072" s="1"/>
      <c r="AR1072" s="1"/>
      <c r="AS1072" s="1"/>
      <c r="AT1072" s="1"/>
      <c r="AU1072" s="1"/>
      <c r="AV1072" s="1"/>
      <c r="AW1072" s="1"/>
    </row>
    <row r="1073" spans="8:49">
      <c r="H1073"/>
      <c r="I1073"/>
      <c r="J1073"/>
      <c r="M1073"/>
      <c r="N1073"/>
      <c r="O1073"/>
      <c r="Q1073"/>
      <c r="R1073"/>
      <c r="AK1073" s="1"/>
      <c r="AQ1073" s="1"/>
      <c r="AR1073" s="1"/>
      <c r="AS1073" s="1"/>
      <c r="AT1073" s="1"/>
      <c r="AU1073" s="1"/>
      <c r="AV1073" s="1"/>
      <c r="AW1073" s="1"/>
    </row>
    <row r="1074" spans="8:49">
      <c r="H1074"/>
      <c r="I1074"/>
      <c r="J1074"/>
      <c r="M1074"/>
      <c r="N1074"/>
      <c r="O1074"/>
      <c r="Q1074"/>
      <c r="R1074"/>
      <c r="AK1074" s="1"/>
      <c r="AQ1074" s="1"/>
      <c r="AR1074" s="1"/>
      <c r="AS1074" s="1"/>
      <c r="AT1074" s="1"/>
      <c r="AU1074" s="1"/>
      <c r="AV1074" s="1"/>
      <c r="AW1074" s="1"/>
    </row>
    <row r="1075" spans="8:49">
      <c r="H1075"/>
      <c r="I1075"/>
      <c r="J1075"/>
      <c r="M1075"/>
      <c r="N1075"/>
      <c r="O1075"/>
      <c r="Q1075"/>
      <c r="R1075"/>
      <c r="AK1075" s="1"/>
      <c r="AQ1075" s="1"/>
      <c r="AR1075" s="1"/>
      <c r="AS1075" s="1"/>
      <c r="AT1075" s="1"/>
      <c r="AU1075" s="1"/>
      <c r="AV1075" s="1"/>
      <c r="AW1075" s="1"/>
    </row>
    <row r="1076" spans="8:49">
      <c r="H1076"/>
      <c r="I1076"/>
      <c r="J1076"/>
      <c r="M1076"/>
      <c r="N1076"/>
      <c r="O1076"/>
      <c r="Q1076"/>
      <c r="R1076"/>
      <c r="AK1076" s="1"/>
      <c r="AQ1076" s="1"/>
      <c r="AR1076" s="1"/>
      <c r="AS1076" s="1"/>
      <c r="AT1076" s="1"/>
      <c r="AU1076" s="1"/>
      <c r="AV1076" s="1"/>
      <c r="AW1076" s="1"/>
    </row>
    <row r="1077" spans="8:49">
      <c r="H1077"/>
      <c r="I1077"/>
      <c r="J1077"/>
      <c r="M1077"/>
      <c r="N1077"/>
      <c r="O1077"/>
      <c r="Q1077"/>
      <c r="R1077"/>
      <c r="AK1077" s="1"/>
      <c r="AQ1077" s="1"/>
      <c r="AR1077" s="1"/>
      <c r="AS1077" s="1"/>
      <c r="AT1077" s="1"/>
      <c r="AU1077" s="1"/>
      <c r="AV1077" s="1"/>
      <c r="AW1077" s="1"/>
    </row>
    <row r="1078" spans="8:49">
      <c r="H1078"/>
      <c r="I1078"/>
      <c r="J1078"/>
      <c r="M1078"/>
      <c r="N1078"/>
      <c r="O1078"/>
      <c r="Q1078"/>
      <c r="R1078"/>
      <c r="AK1078" s="1"/>
      <c r="AQ1078" s="1"/>
      <c r="AR1078" s="1"/>
      <c r="AS1078" s="1"/>
      <c r="AT1078" s="1"/>
      <c r="AU1078" s="1"/>
      <c r="AV1078" s="1"/>
      <c r="AW1078" s="1"/>
    </row>
    <row r="1079" spans="8:49">
      <c r="H1079"/>
      <c r="I1079"/>
      <c r="J1079"/>
      <c r="M1079"/>
      <c r="N1079"/>
      <c r="O1079"/>
      <c r="Q1079"/>
      <c r="R1079"/>
      <c r="AK1079" s="1"/>
      <c r="AQ1079" s="1"/>
      <c r="AR1079" s="1"/>
      <c r="AS1079" s="1"/>
      <c r="AT1079" s="1"/>
      <c r="AU1079" s="1"/>
      <c r="AV1079" s="1"/>
      <c r="AW1079" s="1"/>
    </row>
    <row r="1080" spans="8:49">
      <c r="H1080"/>
      <c r="I1080"/>
      <c r="J1080"/>
      <c r="M1080"/>
      <c r="N1080"/>
      <c r="O1080"/>
      <c r="Q1080"/>
      <c r="R1080"/>
      <c r="AK1080" s="1"/>
      <c r="AQ1080" s="1"/>
      <c r="AR1080" s="1"/>
      <c r="AS1080" s="1"/>
      <c r="AT1080" s="1"/>
      <c r="AU1080" s="1"/>
      <c r="AV1080" s="1"/>
      <c r="AW1080" s="1"/>
    </row>
    <row r="1081" spans="8:49">
      <c r="H1081"/>
      <c r="I1081"/>
      <c r="J1081"/>
      <c r="M1081"/>
      <c r="N1081"/>
      <c r="O1081"/>
      <c r="Q1081"/>
      <c r="R1081"/>
      <c r="AK1081" s="1"/>
      <c r="AQ1081" s="1"/>
      <c r="AR1081" s="1"/>
      <c r="AS1081" s="1"/>
      <c r="AT1081" s="1"/>
      <c r="AU1081" s="1"/>
      <c r="AV1081" s="1"/>
      <c r="AW1081" s="1"/>
    </row>
    <row r="1082" spans="8:49">
      <c r="H1082"/>
      <c r="I1082"/>
      <c r="J1082"/>
      <c r="M1082"/>
      <c r="N1082"/>
      <c r="O1082"/>
      <c r="Q1082"/>
      <c r="R1082"/>
      <c r="AK1082" s="1"/>
      <c r="AQ1082" s="1"/>
      <c r="AR1082" s="1"/>
      <c r="AS1082" s="1"/>
      <c r="AT1082" s="1"/>
      <c r="AU1082" s="1"/>
      <c r="AV1082" s="1"/>
      <c r="AW1082" s="1"/>
    </row>
    <row r="1083" spans="8:49">
      <c r="H1083"/>
      <c r="I1083"/>
      <c r="J1083"/>
      <c r="M1083"/>
      <c r="N1083"/>
      <c r="O1083"/>
      <c r="Q1083"/>
      <c r="R1083"/>
      <c r="AK1083" s="1"/>
      <c r="AQ1083" s="1"/>
      <c r="AR1083" s="1"/>
      <c r="AS1083" s="1"/>
      <c r="AT1083" s="1"/>
      <c r="AU1083" s="1"/>
      <c r="AV1083" s="1"/>
      <c r="AW1083" s="1"/>
    </row>
    <row r="1084" spans="8:49">
      <c r="H1084"/>
      <c r="I1084"/>
      <c r="J1084"/>
      <c r="M1084"/>
      <c r="N1084"/>
      <c r="O1084"/>
      <c r="Q1084"/>
      <c r="R1084"/>
      <c r="AK1084" s="1"/>
      <c r="AQ1084" s="1"/>
      <c r="AR1084" s="1"/>
      <c r="AS1084" s="1"/>
      <c r="AT1084" s="1"/>
      <c r="AU1084" s="1"/>
      <c r="AV1084" s="1"/>
      <c r="AW1084" s="1"/>
    </row>
    <row r="1085" spans="8:49">
      <c r="H1085"/>
      <c r="I1085"/>
      <c r="J1085"/>
      <c r="M1085"/>
      <c r="N1085"/>
      <c r="O1085"/>
      <c r="Q1085"/>
      <c r="R1085"/>
      <c r="AK1085" s="1"/>
      <c r="AQ1085" s="1"/>
      <c r="AR1085" s="1"/>
      <c r="AS1085" s="1"/>
      <c r="AT1085" s="1"/>
      <c r="AU1085" s="1"/>
      <c r="AV1085" s="1"/>
      <c r="AW1085" s="1"/>
    </row>
    <row r="1086" spans="8:49">
      <c r="H1086"/>
      <c r="I1086"/>
      <c r="J1086"/>
      <c r="M1086"/>
      <c r="N1086"/>
      <c r="O1086"/>
      <c r="Q1086"/>
      <c r="R1086"/>
      <c r="AK1086" s="1"/>
      <c r="AQ1086" s="1"/>
      <c r="AR1086" s="1"/>
      <c r="AS1086" s="1"/>
      <c r="AT1086" s="1"/>
      <c r="AU1086" s="1"/>
      <c r="AV1086" s="1"/>
      <c r="AW1086" s="1"/>
    </row>
    <row r="1087" spans="8:49">
      <c r="H1087"/>
      <c r="I1087"/>
      <c r="J1087"/>
      <c r="M1087"/>
      <c r="N1087"/>
      <c r="O1087"/>
      <c r="Q1087"/>
      <c r="R1087"/>
      <c r="AK1087" s="1"/>
      <c r="AQ1087" s="1"/>
      <c r="AR1087" s="1"/>
      <c r="AS1087" s="1"/>
      <c r="AT1087" s="1"/>
      <c r="AU1087" s="1"/>
      <c r="AV1087" s="1"/>
      <c r="AW1087" s="1"/>
    </row>
    <row r="1088" spans="8:49">
      <c r="H1088"/>
      <c r="I1088"/>
      <c r="J1088"/>
      <c r="M1088"/>
      <c r="N1088"/>
      <c r="O1088"/>
      <c r="Q1088"/>
      <c r="R1088"/>
      <c r="AK1088" s="1"/>
      <c r="AQ1088" s="1"/>
      <c r="AR1088" s="1"/>
      <c r="AS1088" s="1"/>
      <c r="AT1088" s="1"/>
      <c r="AU1088" s="1"/>
      <c r="AV1088" s="1"/>
      <c r="AW1088" s="1"/>
    </row>
    <row r="1089" spans="8:49">
      <c r="H1089"/>
      <c r="I1089"/>
      <c r="J1089"/>
      <c r="M1089"/>
      <c r="N1089"/>
      <c r="O1089"/>
      <c r="Q1089"/>
      <c r="R1089"/>
      <c r="AK1089" s="1"/>
      <c r="AQ1089" s="1"/>
      <c r="AR1089" s="1"/>
      <c r="AS1089" s="1"/>
      <c r="AT1089" s="1"/>
      <c r="AU1089" s="1"/>
      <c r="AV1089" s="1"/>
      <c r="AW1089" s="1"/>
    </row>
    <row r="1090" spans="8:49">
      <c r="H1090"/>
      <c r="I1090"/>
      <c r="J1090"/>
      <c r="M1090"/>
      <c r="N1090"/>
      <c r="O1090"/>
      <c r="Q1090"/>
      <c r="R1090"/>
      <c r="AK1090" s="1"/>
      <c r="AQ1090" s="1"/>
      <c r="AR1090" s="1"/>
      <c r="AS1090" s="1"/>
      <c r="AT1090" s="1"/>
      <c r="AU1090" s="1"/>
      <c r="AV1090" s="1"/>
      <c r="AW1090" s="1"/>
    </row>
    <row r="1091" spans="8:49">
      <c r="H1091"/>
      <c r="I1091"/>
      <c r="J1091"/>
      <c r="M1091"/>
      <c r="N1091"/>
      <c r="O1091"/>
      <c r="Q1091"/>
      <c r="R1091"/>
      <c r="AK1091" s="1"/>
      <c r="AQ1091" s="1"/>
      <c r="AR1091" s="1"/>
      <c r="AS1091" s="1"/>
      <c r="AT1091" s="1"/>
      <c r="AU1091" s="1"/>
      <c r="AV1091" s="1"/>
      <c r="AW1091" s="1"/>
    </row>
    <row r="1092" spans="8:49">
      <c r="H1092"/>
      <c r="I1092"/>
      <c r="J1092"/>
      <c r="M1092"/>
      <c r="N1092"/>
      <c r="O1092"/>
      <c r="Q1092"/>
      <c r="R1092"/>
      <c r="AK1092" s="1"/>
      <c r="AQ1092" s="1"/>
      <c r="AR1092" s="1"/>
      <c r="AS1092" s="1"/>
      <c r="AT1092" s="1"/>
      <c r="AU1092" s="1"/>
      <c r="AV1092" s="1"/>
      <c r="AW1092" s="1"/>
    </row>
    <row r="1093" spans="8:49">
      <c r="H1093"/>
      <c r="I1093"/>
      <c r="J1093"/>
      <c r="M1093"/>
      <c r="N1093"/>
      <c r="O1093"/>
      <c r="Q1093"/>
      <c r="R1093"/>
      <c r="AK1093" s="1"/>
      <c r="AQ1093" s="1"/>
      <c r="AR1093" s="1"/>
      <c r="AS1093" s="1"/>
      <c r="AT1093" s="1"/>
      <c r="AU1093" s="1"/>
      <c r="AV1093" s="1"/>
      <c r="AW1093" s="1"/>
    </row>
    <row r="1094" spans="8:49">
      <c r="H1094"/>
      <c r="I1094"/>
      <c r="J1094"/>
      <c r="M1094"/>
      <c r="N1094"/>
      <c r="O1094"/>
      <c r="Q1094"/>
      <c r="R1094"/>
      <c r="AK1094" s="1"/>
      <c r="AQ1094" s="1"/>
      <c r="AR1094" s="1"/>
      <c r="AS1094" s="1"/>
      <c r="AT1094" s="1"/>
      <c r="AU1094" s="1"/>
      <c r="AV1094" s="1"/>
      <c r="AW1094" s="1"/>
    </row>
    <row r="1095" spans="8:49">
      <c r="H1095"/>
      <c r="I1095"/>
      <c r="J1095"/>
      <c r="M1095"/>
      <c r="N1095"/>
      <c r="O1095"/>
      <c r="Q1095"/>
      <c r="R1095"/>
      <c r="AK1095" s="1"/>
      <c r="AQ1095" s="1"/>
      <c r="AR1095" s="1"/>
      <c r="AS1095" s="1"/>
      <c r="AT1095" s="1"/>
      <c r="AU1095" s="1"/>
      <c r="AV1095" s="1"/>
      <c r="AW1095" s="1"/>
    </row>
    <row r="1096" spans="8:49">
      <c r="H1096"/>
      <c r="I1096"/>
      <c r="J1096"/>
      <c r="M1096"/>
      <c r="N1096"/>
      <c r="O1096"/>
      <c r="Q1096"/>
      <c r="R1096"/>
      <c r="AK1096" s="1"/>
      <c r="AQ1096" s="1"/>
      <c r="AR1096" s="1"/>
      <c r="AS1096" s="1"/>
      <c r="AT1096" s="1"/>
      <c r="AU1096" s="1"/>
      <c r="AV1096" s="1"/>
      <c r="AW1096" s="1"/>
    </row>
    <row r="1097" spans="8:49">
      <c r="H1097"/>
      <c r="I1097"/>
      <c r="J1097"/>
      <c r="M1097"/>
      <c r="N1097"/>
      <c r="O1097"/>
      <c r="Q1097"/>
      <c r="R1097"/>
      <c r="AK1097" s="1"/>
      <c r="AQ1097" s="1"/>
      <c r="AR1097" s="1"/>
      <c r="AS1097" s="1"/>
      <c r="AT1097" s="1"/>
      <c r="AU1097" s="1"/>
      <c r="AV1097" s="1"/>
      <c r="AW1097" s="1"/>
    </row>
    <row r="1098" spans="8:49">
      <c r="H1098"/>
      <c r="I1098"/>
      <c r="J1098"/>
      <c r="M1098"/>
      <c r="N1098"/>
      <c r="O1098"/>
      <c r="Q1098"/>
      <c r="R1098"/>
      <c r="AK1098" s="1"/>
      <c r="AQ1098" s="1"/>
      <c r="AR1098" s="1"/>
      <c r="AS1098" s="1"/>
      <c r="AT1098" s="1"/>
      <c r="AU1098" s="1"/>
      <c r="AV1098" s="1"/>
      <c r="AW1098" s="1"/>
    </row>
    <row r="1099" spans="8:49">
      <c r="H1099"/>
      <c r="I1099"/>
      <c r="J1099"/>
      <c r="M1099"/>
      <c r="N1099"/>
      <c r="O1099"/>
      <c r="Q1099"/>
      <c r="R1099"/>
      <c r="AK1099" s="1"/>
      <c r="AQ1099" s="1"/>
      <c r="AR1099" s="1"/>
      <c r="AS1099" s="1"/>
      <c r="AT1099" s="1"/>
      <c r="AU1099" s="1"/>
      <c r="AV1099" s="1"/>
      <c r="AW1099" s="1"/>
    </row>
    <row r="1100" spans="8:49">
      <c r="H1100"/>
      <c r="I1100"/>
      <c r="J1100"/>
      <c r="M1100"/>
      <c r="N1100"/>
      <c r="O1100"/>
      <c r="Q1100"/>
      <c r="R1100"/>
      <c r="AK1100" s="1"/>
      <c r="AQ1100" s="1"/>
      <c r="AR1100" s="1"/>
      <c r="AS1100" s="1"/>
      <c r="AT1100" s="1"/>
      <c r="AU1100" s="1"/>
      <c r="AV1100" s="1"/>
      <c r="AW1100" s="1"/>
    </row>
    <row r="1101" spans="8:49">
      <c r="H1101"/>
      <c r="I1101"/>
      <c r="J1101"/>
      <c r="M1101"/>
      <c r="N1101"/>
      <c r="O1101"/>
      <c r="Q1101"/>
      <c r="R1101"/>
      <c r="AK1101" s="1"/>
      <c r="AQ1101" s="1"/>
      <c r="AR1101" s="1"/>
      <c r="AS1101" s="1"/>
      <c r="AT1101" s="1"/>
      <c r="AU1101" s="1"/>
      <c r="AV1101" s="1"/>
      <c r="AW1101" s="1"/>
    </row>
    <row r="1102" spans="8:49">
      <c r="H1102"/>
      <c r="I1102"/>
      <c r="J1102"/>
      <c r="M1102"/>
      <c r="N1102"/>
      <c r="O1102"/>
      <c r="Q1102"/>
      <c r="R1102"/>
      <c r="AK1102" s="1"/>
      <c r="AQ1102" s="1"/>
      <c r="AR1102" s="1"/>
      <c r="AS1102" s="1"/>
      <c r="AT1102" s="1"/>
      <c r="AU1102" s="1"/>
      <c r="AV1102" s="1"/>
      <c r="AW1102" s="1"/>
    </row>
    <row r="1103" spans="8:49">
      <c r="H1103"/>
      <c r="I1103"/>
      <c r="J1103"/>
      <c r="M1103"/>
      <c r="N1103"/>
      <c r="O1103"/>
      <c r="Q1103"/>
      <c r="R1103"/>
      <c r="AK1103" s="1"/>
      <c r="AQ1103" s="1"/>
      <c r="AR1103" s="1"/>
      <c r="AS1103" s="1"/>
      <c r="AT1103" s="1"/>
      <c r="AU1103" s="1"/>
      <c r="AV1103" s="1"/>
      <c r="AW1103" s="1"/>
    </row>
    <row r="1104" spans="8:49">
      <c r="H1104"/>
      <c r="I1104"/>
      <c r="J1104"/>
      <c r="M1104"/>
      <c r="N1104"/>
      <c r="O1104"/>
      <c r="Q1104"/>
      <c r="R1104"/>
      <c r="AK1104" s="1"/>
      <c r="AQ1104" s="1"/>
      <c r="AR1104" s="1"/>
      <c r="AS1104" s="1"/>
      <c r="AT1104" s="1"/>
      <c r="AU1104" s="1"/>
      <c r="AV1104" s="1"/>
      <c r="AW1104" s="1"/>
    </row>
    <row r="1105" spans="8:49">
      <c r="H1105"/>
      <c r="I1105"/>
      <c r="J1105"/>
      <c r="M1105"/>
      <c r="N1105"/>
      <c r="O1105"/>
      <c r="Q1105"/>
      <c r="R1105"/>
      <c r="AK1105" s="1"/>
      <c r="AQ1105" s="1"/>
      <c r="AR1105" s="1"/>
      <c r="AS1105" s="1"/>
      <c r="AT1105" s="1"/>
      <c r="AU1105" s="1"/>
      <c r="AV1105" s="1"/>
      <c r="AW1105" s="1"/>
    </row>
    <row r="1106" spans="8:49">
      <c r="H1106"/>
      <c r="I1106"/>
      <c r="J1106"/>
      <c r="M1106"/>
      <c r="N1106"/>
      <c r="O1106"/>
      <c r="Q1106"/>
      <c r="R1106"/>
      <c r="AK1106" s="1"/>
      <c r="AQ1106" s="1"/>
      <c r="AR1106" s="1"/>
      <c r="AS1106" s="1"/>
      <c r="AT1106" s="1"/>
      <c r="AU1106" s="1"/>
      <c r="AV1106" s="1"/>
      <c r="AW1106" s="1"/>
    </row>
    <row r="1107" spans="8:49">
      <c r="H1107"/>
      <c r="I1107"/>
      <c r="J1107"/>
      <c r="M1107"/>
      <c r="N1107"/>
      <c r="O1107"/>
      <c r="Q1107"/>
      <c r="R1107"/>
      <c r="AK1107" s="1"/>
      <c r="AQ1107" s="1"/>
      <c r="AR1107" s="1"/>
      <c r="AS1107" s="1"/>
      <c r="AT1107" s="1"/>
      <c r="AU1107" s="1"/>
      <c r="AV1107" s="1"/>
      <c r="AW1107" s="1"/>
    </row>
    <row r="1108" spans="8:49">
      <c r="H1108"/>
      <c r="I1108"/>
      <c r="J1108"/>
      <c r="M1108"/>
      <c r="N1108"/>
      <c r="O1108"/>
      <c r="Q1108"/>
      <c r="R1108"/>
      <c r="AK1108" s="1"/>
      <c r="AQ1108" s="1"/>
      <c r="AR1108" s="1"/>
      <c r="AS1108" s="1"/>
      <c r="AT1108" s="1"/>
      <c r="AU1108" s="1"/>
      <c r="AV1108" s="1"/>
      <c r="AW1108" s="1"/>
    </row>
    <row r="1109" spans="8:49">
      <c r="H1109"/>
      <c r="I1109"/>
      <c r="J1109"/>
      <c r="M1109"/>
      <c r="N1109"/>
      <c r="O1109"/>
      <c r="Q1109"/>
      <c r="R1109"/>
      <c r="AK1109" s="1"/>
      <c r="AQ1109" s="1"/>
      <c r="AR1109" s="1"/>
      <c r="AS1109" s="1"/>
      <c r="AT1109" s="1"/>
      <c r="AU1109" s="1"/>
      <c r="AV1109" s="1"/>
      <c r="AW1109" s="1"/>
    </row>
    <row r="1110" spans="8:49">
      <c r="H1110"/>
      <c r="I1110"/>
      <c r="J1110"/>
      <c r="M1110"/>
      <c r="N1110"/>
      <c r="O1110"/>
      <c r="Q1110"/>
      <c r="R1110"/>
      <c r="AK1110" s="1"/>
      <c r="AQ1110" s="1"/>
      <c r="AR1110" s="1"/>
      <c r="AS1110" s="1"/>
      <c r="AT1110" s="1"/>
      <c r="AU1110" s="1"/>
      <c r="AV1110" s="1"/>
      <c r="AW1110" s="1"/>
    </row>
    <row r="1111" spans="8:49">
      <c r="H1111"/>
      <c r="I1111"/>
      <c r="J1111"/>
      <c r="M1111"/>
      <c r="N1111"/>
      <c r="O1111"/>
      <c r="Q1111"/>
      <c r="R1111"/>
      <c r="AK1111" s="1"/>
      <c r="AQ1111" s="1"/>
      <c r="AR1111" s="1"/>
      <c r="AS1111" s="1"/>
      <c r="AT1111" s="1"/>
      <c r="AU1111" s="1"/>
      <c r="AV1111" s="1"/>
      <c r="AW1111" s="1"/>
    </row>
    <row r="1112" spans="8:49">
      <c r="H1112"/>
      <c r="I1112"/>
      <c r="J1112"/>
      <c r="M1112"/>
      <c r="N1112"/>
      <c r="O1112"/>
      <c r="Q1112"/>
      <c r="R1112"/>
      <c r="AK1112" s="1"/>
      <c r="AQ1112" s="1"/>
      <c r="AR1112" s="1"/>
      <c r="AS1112" s="1"/>
      <c r="AT1112" s="1"/>
      <c r="AU1112" s="1"/>
      <c r="AV1112" s="1"/>
      <c r="AW1112" s="1"/>
    </row>
    <row r="1113" spans="8:49">
      <c r="H1113"/>
      <c r="I1113"/>
      <c r="J1113"/>
      <c r="M1113"/>
      <c r="N1113"/>
      <c r="O1113"/>
      <c r="Q1113"/>
      <c r="R1113"/>
      <c r="AK1113" s="1"/>
      <c r="AQ1113" s="1"/>
      <c r="AR1113" s="1"/>
      <c r="AS1113" s="1"/>
      <c r="AT1113" s="1"/>
      <c r="AU1113" s="1"/>
      <c r="AV1113" s="1"/>
      <c r="AW1113" s="1"/>
    </row>
    <row r="1114" spans="8:49">
      <c r="H1114"/>
      <c r="I1114"/>
      <c r="J1114"/>
      <c r="M1114"/>
      <c r="N1114"/>
      <c r="O1114"/>
      <c r="Q1114"/>
      <c r="R1114"/>
      <c r="AK1114" s="1"/>
      <c r="AQ1114" s="1"/>
      <c r="AR1114" s="1"/>
      <c r="AS1114" s="1"/>
      <c r="AT1114" s="1"/>
      <c r="AU1114" s="1"/>
      <c r="AV1114" s="1"/>
      <c r="AW1114" s="1"/>
    </row>
    <row r="1115" spans="8:49">
      <c r="H1115"/>
      <c r="I1115"/>
      <c r="J1115"/>
      <c r="M1115"/>
      <c r="N1115"/>
      <c r="O1115"/>
      <c r="Q1115"/>
      <c r="R1115"/>
      <c r="AK1115" s="1"/>
      <c r="AQ1115" s="1"/>
      <c r="AR1115" s="1"/>
      <c r="AS1115" s="1"/>
      <c r="AT1115" s="1"/>
      <c r="AU1115" s="1"/>
      <c r="AV1115" s="1"/>
      <c r="AW1115" s="1"/>
    </row>
    <row r="1116" spans="8:49">
      <c r="H1116"/>
      <c r="I1116"/>
      <c r="J1116"/>
      <c r="M1116"/>
      <c r="N1116"/>
      <c r="O1116"/>
      <c r="Q1116"/>
      <c r="R1116"/>
      <c r="AK1116" s="1"/>
      <c r="AQ1116" s="1"/>
      <c r="AR1116" s="1"/>
      <c r="AS1116" s="1"/>
      <c r="AT1116" s="1"/>
      <c r="AU1116" s="1"/>
      <c r="AV1116" s="1"/>
      <c r="AW1116" s="1"/>
    </row>
    <row r="1117" spans="8:49">
      <c r="H1117"/>
      <c r="I1117"/>
      <c r="J1117"/>
      <c r="M1117"/>
      <c r="N1117"/>
      <c r="O1117"/>
      <c r="Q1117"/>
      <c r="R1117"/>
      <c r="AK1117" s="1"/>
      <c r="AQ1117" s="1"/>
      <c r="AR1117" s="1"/>
      <c r="AS1117" s="1"/>
      <c r="AT1117" s="1"/>
      <c r="AU1117" s="1"/>
      <c r="AV1117" s="1"/>
      <c r="AW1117" s="1"/>
    </row>
    <row r="1118" spans="8:49">
      <c r="H1118"/>
      <c r="I1118"/>
      <c r="J1118"/>
      <c r="M1118"/>
      <c r="N1118"/>
      <c r="O1118"/>
      <c r="Q1118"/>
      <c r="R1118"/>
      <c r="AK1118" s="1"/>
      <c r="AQ1118" s="1"/>
      <c r="AR1118" s="1"/>
      <c r="AS1118" s="1"/>
      <c r="AT1118" s="1"/>
      <c r="AU1118" s="1"/>
      <c r="AV1118" s="1"/>
      <c r="AW1118" s="1"/>
    </row>
    <row r="1119" spans="8:49">
      <c r="H1119"/>
      <c r="I1119"/>
      <c r="J1119"/>
      <c r="M1119"/>
      <c r="N1119"/>
      <c r="O1119"/>
      <c r="Q1119"/>
      <c r="R1119"/>
      <c r="AK1119" s="1"/>
      <c r="AQ1119" s="1"/>
      <c r="AR1119" s="1"/>
      <c r="AS1119" s="1"/>
      <c r="AT1119" s="1"/>
      <c r="AU1119" s="1"/>
      <c r="AV1119" s="1"/>
      <c r="AW1119" s="1"/>
    </row>
    <row r="1120" spans="8:49">
      <c r="H1120"/>
      <c r="I1120"/>
      <c r="J1120"/>
      <c r="M1120"/>
      <c r="N1120"/>
      <c r="O1120"/>
      <c r="Q1120"/>
      <c r="R1120"/>
      <c r="AK1120" s="1"/>
      <c r="AQ1120" s="1"/>
      <c r="AR1120" s="1"/>
      <c r="AS1120" s="1"/>
      <c r="AT1120" s="1"/>
      <c r="AU1120" s="1"/>
      <c r="AV1120" s="1"/>
      <c r="AW1120" s="1"/>
    </row>
    <row r="1121" spans="8:49">
      <c r="H1121"/>
      <c r="I1121"/>
      <c r="J1121"/>
      <c r="M1121"/>
      <c r="N1121"/>
      <c r="O1121"/>
      <c r="Q1121"/>
      <c r="R1121"/>
      <c r="AK1121" s="1"/>
      <c r="AQ1121" s="1"/>
      <c r="AR1121" s="1"/>
      <c r="AS1121" s="1"/>
      <c r="AT1121" s="1"/>
      <c r="AU1121" s="1"/>
      <c r="AV1121" s="1"/>
      <c r="AW1121" s="1"/>
    </row>
    <row r="1122" spans="8:49">
      <c r="H1122"/>
      <c r="I1122"/>
      <c r="J1122"/>
      <c r="M1122"/>
      <c r="N1122"/>
      <c r="O1122"/>
      <c r="Q1122"/>
      <c r="R1122"/>
      <c r="AK1122" s="1"/>
      <c r="AQ1122" s="1"/>
      <c r="AR1122" s="1"/>
      <c r="AS1122" s="1"/>
      <c r="AT1122" s="1"/>
      <c r="AU1122" s="1"/>
      <c r="AV1122" s="1"/>
      <c r="AW1122" s="1"/>
    </row>
    <row r="1123" spans="8:49">
      <c r="H1123"/>
      <c r="I1123"/>
      <c r="J1123"/>
      <c r="M1123"/>
      <c r="N1123"/>
      <c r="O1123"/>
      <c r="Q1123"/>
      <c r="R1123"/>
      <c r="AK1123" s="1"/>
      <c r="AQ1123" s="1"/>
      <c r="AR1123" s="1"/>
      <c r="AS1123" s="1"/>
      <c r="AT1123" s="1"/>
      <c r="AU1123" s="1"/>
      <c r="AV1123" s="1"/>
      <c r="AW1123" s="1"/>
    </row>
    <row r="1124" spans="8:49">
      <c r="H1124"/>
      <c r="I1124"/>
      <c r="J1124"/>
      <c r="M1124"/>
      <c r="N1124"/>
      <c r="O1124"/>
      <c r="Q1124"/>
      <c r="R1124"/>
      <c r="AK1124" s="1"/>
      <c r="AQ1124" s="1"/>
      <c r="AR1124" s="1"/>
      <c r="AS1124" s="1"/>
      <c r="AT1124" s="1"/>
      <c r="AU1124" s="1"/>
      <c r="AV1124" s="1"/>
      <c r="AW1124" s="1"/>
    </row>
    <row r="1125" spans="8:49">
      <c r="H1125"/>
      <c r="I1125"/>
      <c r="J1125"/>
      <c r="M1125"/>
      <c r="N1125"/>
      <c r="O1125"/>
      <c r="Q1125"/>
      <c r="R1125"/>
      <c r="AK1125" s="1"/>
      <c r="AQ1125" s="1"/>
      <c r="AR1125" s="1"/>
      <c r="AS1125" s="1"/>
      <c r="AT1125" s="1"/>
      <c r="AU1125" s="1"/>
      <c r="AV1125" s="1"/>
      <c r="AW1125" s="1"/>
    </row>
    <row r="1126" spans="8:49">
      <c r="H1126"/>
      <c r="I1126"/>
      <c r="J1126"/>
      <c r="M1126"/>
      <c r="N1126"/>
      <c r="O1126"/>
      <c r="Q1126"/>
      <c r="R1126"/>
      <c r="AK1126" s="1"/>
      <c r="AQ1126" s="1"/>
      <c r="AR1126" s="1"/>
      <c r="AS1126" s="1"/>
      <c r="AT1126" s="1"/>
      <c r="AU1126" s="1"/>
      <c r="AV1126" s="1"/>
      <c r="AW1126" s="1"/>
    </row>
    <row r="1127" spans="8:49">
      <c r="H1127"/>
      <c r="I1127"/>
      <c r="J1127"/>
      <c r="M1127"/>
      <c r="N1127"/>
      <c r="O1127"/>
      <c r="Q1127"/>
      <c r="R1127"/>
      <c r="AK1127" s="1"/>
      <c r="AQ1127" s="1"/>
      <c r="AR1127" s="1"/>
      <c r="AS1127" s="1"/>
      <c r="AT1127" s="1"/>
      <c r="AU1127" s="1"/>
      <c r="AV1127" s="1"/>
      <c r="AW1127" s="1"/>
    </row>
    <row r="1128" spans="8:49">
      <c r="H1128"/>
      <c r="I1128"/>
      <c r="J1128"/>
      <c r="M1128"/>
      <c r="N1128"/>
      <c r="O1128"/>
      <c r="Q1128"/>
      <c r="R1128"/>
      <c r="AK1128" s="1"/>
      <c r="AQ1128" s="1"/>
      <c r="AR1128" s="1"/>
      <c r="AS1128" s="1"/>
      <c r="AT1128" s="1"/>
      <c r="AU1128" s="1"/>
      <c r="AV1128" s="1"/>
      <c r="AW1128" s="1"/>
    </row>
    <row r="1129" spans="8:49">
      <c r="H1129"/>
      <c r="I1129"/>
      <c r="J1129"/>
      <c r="M1129"/>
      <c r="N1129"/>
      <c r="O1129"/>
      <c r="Q1129"/>
      <c r="R1129"/>
      <c r="AK1129" s="1"/>
      <c r="AQ1129" s="1"/>
      <c r="AR1129" s="1"/>
      <c r="AS1129" s="1"/>
      <c r="AT1129" s="1"/>
      <c r="AU1129" s="1"/>
      <c r="AV1129" s="1"/>
      <c r="AW1129" s="1"/>
    </row>
    <row r="1130" spans="8:49">
      <c r="H1130"/>
      <c r="I1130"/>
      <c r="J1130"/>
      <c r="M1130"/>
      <c r="N1130"/>
      <c r="O1130"/>
      <c r="Q1130"/>
      <c r="R1130"/>
      <c r="AK1130" s="1"/>
      <c r="AQ1130" s="1"/>
      <c r="AR1130" s="1"/>
      <c r="AS1130" s="1"/>
      <c r="AT1130" s="1"/>
      <c r="AU1130" s="1"/>
      <c r="AV1130" s="1"/>
      <c r="AW1130" s="1"/>
    </row>
    <row r="1131" spans="8:49">
      <c r="H1131"/>
      <c r="I1131"/>
      <c r="J1131"/>
      <c r="M1131"/>
      <c r="N1131"/>
      <c r="O1131"/>
      <c r="Q1131"/>
      <c r="R1131"/>
      <c r="AK1131" s="1"/>
      <c r="AQ1131" s="1"/>
      <c r="AR1131" s="1"/>
      <c r="AS1131" s="1"/>
      <c r="AT1131" s="1"/>
      <c r="AU1131" s="1"/>
      <c r="AV1131" s="1"/>
      <c r="AW1131" s="1"/>
    </row>
    <row r="1132" spans="8:49">
      <c r="H1132"/>
      <c r="I1132"/>
      <c r="J1132"/>
      <c r="M1132"/>
      <c r="N1132"/>
      <c r="O1132"/>
      <c r="Q1132"/>
      <c r="R1132"/>
      <c r="AK1132" s="1"/>
      <c r="AQ1132" s="1"/>
      <c r="AR1132" s="1"/>
      <c r="AS1132" s="1"/>
      <c r="AT1132" s="1"/>
      <c r="AU1132" s="1"/>
      <c r="AV1132" s="1"/>
      <c r="AW1132" s="1"/>
    </row>
    <row r="1133" spans="8:49">
      <c r="H1133"/>
      <c r="I1133"/>
      <c r="J1133"/>
      <c r="M1133"/>
      <c r="N1133"/>
      <c r="O1133"/>
      <c r="Q1133"/>
      <c r="R1133"/>
      <c r="AK1133" s="1"/>
      <c r="AQ1133" s="1"/>
      <c r="AR1133" s="1"/>
      <c r="AS1133" s="1"/>
      <c r="AT1133" s="1"/>
      <c r="AU1133" s="1"/>
      <c r="AV1133" s="1"/>
      <c r="AW1133" s="1"/>
    </row>
    <row r="1134" spans="8:49">
      <c r="H1134"/>
      <c r="I1134"/>
      <c r="J1134"/>
      <c r="M1134"/>
      <c r="N1134"/>
      <c r="O1134"/>
      <c r="Q1134"/>
      <c r="R1134"/>
      <c r="AK1134" s="1"/>
      <c r="AQ1134" s="1"/>
      <c r="AR1134" s="1"/>
      <c r="AS1134" s="1"/>
      <c r="AT1134" s="1"/>
      <c r="AU1134" s="1"/>
      <c r="AV1134" s="1"/>
      <c r="AW1134" s="1"/>
    </row>
    <row r="1135" spans="8:49">
      <c r="H1135"/>
      <c r="I1135"/>
      <c r="J1135"/>
      <c r="M1135"/>
      <c r="N1135"/>
      <c r="O1135"/>
      <c r="Q1135"/>
      <c r="R1135"/>
      <c r="AK1135" s="1"/>
      <c r="AQ1135" s="1"/>
      <c r="AR1135" s="1"/>
      <c r="AS1135" s="1"/>
      <c r="AT1135" s="1"/>
      <c r="AU1135" s="1"/>
      <c r="AV1135" s="1"/>
      <c r="AW1135" s="1"/>
    </row>
    <row r="1136" spans="8:49">
      <c r="H1136"/>
      <c r="I1136"/>
      <c r="J1136"/>
      <c r="M1136"/>
      <c r="N1136"/>
      <c r="O1136"/>
      <c r="Q1136"/>
      <c r="R1136"/>
      <c r="AK1136" s="1"/>
      <c r="AQ1136" s="1"/>
      <c r="AR1136" s="1"/>
      <c r="AS1136" s="1"/>
      <c r="AT1136" s="1"/>
      <c r="AU1136" s="1"/>
      <c r="AV1136" s="1"/>
      <c r="AW1136" s="1"/>
    </row>
    <row r="1137" spans="8:49">
      <c r="H1137"/>
      <c r="I1137"/>
      <c r="J1137"/>
      <c r="M1137"/>
      <c r="N1137"/>
      <c r="O1137"/>
      <c r="Q1137"/>
      <c r="R1137"/>
      <c r="AK1137" s="1"/>
      <c r="AQ1137" s="1"/>
      <c r="AR1137" s="1"/>
      <c r="AS1137" s="1"/>
      <c r="AT1137" s="1"/>
      <c r="AU1137" s="1"/>
      <c r="AV1137" s="1"/>
      <c r="AW1137" s="1"/>
    </row>
    <row r="1138" spans="8:49">
      <c r="H1138"/>
      <c r="I1138"/>
      <c r="J1138"/>
      <c r="M1138"/>
      <c r="N1138"/>
      <c r="O1138"/>
      <c r="Q1138"/>
      <c r="R1138"/>
      <c r="AK1138" s="1"/>
      <c r="AQ1138" s="1"/>
      <c r="AR1138" s="1"/>
      <c r="AS1138" s="1"/>
      <c r="AT1138" s="1"/>
      <c r="AU1138" s="1"/>
      <c r="AV1138" s="1"/>
      <c r="AW1138" s="1"/>
    </row>
    <row r="1139" spans="8:49">
      <c r="H1139"/>
      <c r="I1139"/>
      <c r="J1139"/>
      <c r="M1139"/>
      <c r="N1139"/>
      <c r="O1139"/>
      <c r="Q1139"/>
      <c r="R1139"/>
      <c r="AK1139" s="1"/>
      <c r="AQ1139" s="1"/>
      <c r="AR1139" s="1"/>
      <c r="AS1139" s="1"/>
      <c r="AT1139" s="1"/>
      <c r="AU1139" s="1"/>
      <c r="AV1139" s="1"/>
      <c r="AW1139" s="1"/>
    </row>
    <row r="1140" spans="8:49">
      <c r="H1140"/>
      <c r="I1140"/>
      <c r="J1140"/>
      <c r="M1140"/>
      <c r="N1140"/>
      <c r="O1140"/>
      <c r="Q1140"/>
      <c r="R1140"/>
      <c r="AK1140" s="1"/>
      <c r="AQ1140" s="1"/>
      <c r="AR1140" s="1"/>
      <c r="AS1140" s="1"/>
      <c r="AT1140" s="1"/>
      <c r="AU1140" s="1"/>
      <c r="AV1140" s="1"/>
      <c r="AW1140" s="1"/>
    </row>
    <row r="1141" spans="8:49">
      <c r="H1141"/>
      <c r="I1141"/>
      <c r="J1141"/>
      <c r="M1141"/>
      <c r="N1141"/>
      <c r="O1141"/>
      <c r="Q1141"/>
      <c r="R1141"/>
      <c r="AK1141" s="1"/>
      <c r="AQ1141" s="1"/>
      <c r="AR1141" s="1"/>
      <c r="AS1141" s="1"/>
      <c r="AT1141" s="1"/>
      <c r="AU1141" s="1"/>
      <c r="AV1141" s="1"/>
      <c r="AW1141" s="1"/>
    </row>
    <row r="1142" spans="8:49">
      <c r="H1142"/>
      <c r="I1142"/>
      <c r="J1142"/>
      <c r="M1142"/>
      <c r="N1142"/>
      <c r="O1142"/>
      <c r="Q1142"/>
      <c r="R1142"/>
      <c r="AK1142" s="1"/>
      <c r="AQ1142" s="1"/>
      <c r="AR1142" s="1"/>
      <c r="AS1142" s="1"/>
      <c r="AT1142" s="1"/>
      <c r="AU1142" s="1"/>
      <c r="AV1142" s="1"/>
      <c r="AW1142" s="1"/>
    </row>
    <row r="1143" spans="8:49">
      <c r="H1143"/>
      <c r="I1143"/>
      <c r="J1143"/>
      <c r="M1143"/>
      <c r="N1143"/>
      <c r="O1143"/>
      <c r="Q1143"/>
      <c r="R1143"/>
      <c r="AK1143" s="1"/>
      <c r="AQ1143" s="1"/>
      <c r="AR1143" s="1"/>
      <c r="AS1143" s="1"/>
      <c r="AT1143" s="1"/>
      <c r="AU1143" s="1"/>
      <c r="AV1143" s="1"/>
      <c r="AW1143" s="1"/>
    </row>
    <row r="1144" spans="8:49">
      <c r="H1144"/>
      <c r="I1144"/>
      <c r="J1144"/>
      <c r="M1144"/>
      <c r="N1144"/>
      <c r="O1144"/>
      <c r="Q1144"/>
      <c r="R1144"/>
      <c r="AK1144" s="1"/>
      <c r="AQ1144" s="1"/>
      <c r="AR1144" s="1"/>
      <c r="AS1144" s="1"/>
      <c r="AT1144" s="1"/>
      <c r="AU1144" s="1"/>
      <c r="AV1144" s="1"/>
      <c r="AW1144" s="1"/>
    </row>
    <row r="1145" spans="8:49">
      <c r="H1145"/>
      <c r="I1145"/>
      <c r="J1145"/>
      <c r="M1145"/>
      <c r="N1145"/>
      <c r="O1145"/>
      <c r="Q1145"/>
      <c r="R1145"/>
      <c r="AK1145" s="1"/>
      <c r="AQ1145" s="1"/>
      <c r="AR1145" s="1"/>
      <c r="AS1145" s="1"/>
      <c r="AT1145" s="1"/>
      <c r="AU1145" s="1"/>
      <c r="AV1145" s="1"/>
      <c r="AW1145" s="1"/>
    </row>
    <row r="1146" spans="8:49">
      <c r="H1146"/>
      <c r="I1146"/>
      <c r="J1146"/>
      <c r="M1146"/>
      <c r="N1146"/>
      <c r="O1146"/>
      <c r="Q1146"/>
      <c r="R1146"/>
      <c r="AK1146" s="1"/>
      <c r="AQ1146" s="1"/>
      <c r="AR1146" s="1"/>
      <c r="AS1146" s="1"/>
      <c r="AT1146" s="1"/>
      <c r="AU1146" s="1"/>
      <c r="AV1146" s="1"/>
      <c r="AW1146" s="1"/>
    </row>
    <row r="1147" spans="8:49">
      <c r="H1147"/>
      <c r="I1147"/>
      <c r="J1147"/>
      <c r="M1147"/>
      <c r="N1147"/>
      <c r="O1147"/>
      <c r="Q1147"/>
      <c r="R1147"/>
      <c r="AK1147" s="1"/>
      <c r="AQ1147" s="1"/>
      <c r="AR1147" s="1"/>
      <c r="AS1147" s="1"/>
      <c r="AT1147" s="1"/>
      <c r="AU1147" s="1"/>
      <c r="AV1147" s="1"/>
      <c r="AW1147" s="1"/>
    </row>
    <row r="1148" spans="8:49">
      <c r="H1148"/>
      <c r="I1148"/>
      <c r="J1148"/>
      <c r="M1148"/>
      <c r="N1148"/>
      <c r="O1148"/>
      <c r="Q1148"/>
      <c r="R1148"/>
      <c r="AK1148" s="1"/>
      <c r="AQ1148" s="1"/>
      <c r="AR1148" s="1"/>
      <c r="AS1148" s="1"/>
      <c r="AT1148" s="1"/>
      <c r="AU1148" s="1"/>
      <c r="AV1148" s="1"/>
      <c r="AW1148" s="1"/>
    </row>
    <row r="1149" spans="8:49">
      <c r="H1149"/>
      <c r="I1149"/>
      <c r="J1149"/>
      <c r="M1149"/>
      <c r="N1149"/>
      <c r="O1149"/>
      <c r="Q1149"/>
      <c r="R1149"/>
      <c r="AK1149" s="1"/>
      <c r="AQ1149" s="1"/>
      <c r="AR1149" s="1"/>
      <c r="AS1149" s="1"/>
      <c r="AT1149" s="1"/>
      <c r="AU1149" s="1"/>
      <c r="AV1149" s="1"/>
      <c r="AW1149" s="1"/>
    </row>
    <row r="1150" spans="8:49">
      <c r="H1150"/>
      <c r="I1150"/>
      <c r="J1150"/>
      <c r="M1150"/>
      <c r="N1150"/>
      <c r="O1150"/>
      <c r="Q1150"/>
      <c r="R1150"/>
      <c r="AK1150" s="1"/>
      <c r="AQ1150" s="1"/>
      <c r="AR1150" s="1"/>
      <c r="AS1150" s="1"/>
      <c r="AT1150" s="1"/>
      <c r="AU1150" s="1"/>
      <c r="AV1150" s="1"/>
      <c r="AW1150" s="1"/>
    </row>
    <row r="1151" spans="8:49">
      <c r="H1151"/>
      <c r="I1151"/>
      <c r="J1151"/>
      <c r="M1151"/>
      <c r="N1151"/>
      <c r="O1151"/>
      <c r="Q1151"/>
      <c r="R1151"/>
      <c r="AK1151" s="1"/>
      <c r="AQ1151" s="1"/>
      <c r="AR1151" s="1"/>
      <c r="AS1151" s="1"/>
      <c r="AT1151" s="1"/>
      <c r="AU1151" s="1"/>
      <c r="AV1151" s="1"/>
      <c r="AW1151" s="1"/>
    </row>
    <row r="1152" spans="8:49">
      <c r="H1152"/>
      <c r="I1152"/>
      <c r="J1152"/>
      <c r="M1152"/>
      <c r="N1152"/>
      <c r="O1152"/>
      <c r="Q1152"/>
      <c r="R1152"/>
      <c r="AK1152" s="1"/>
      <c r="AQ1152" s="1"/>
      <c r="AR1152" s="1"/>
      <c r="AS1152" s="1"/>
      <c r="AT1152" s="1"/>
      <c r="AU1152" s="1"/>
      <c r="AV1152" s="1"/>
      <c r="AW1152" s="1"/>
    </row>
    <row r="1153" spans="8:49">
      <c r="H1153"/>
      <c r="I1153"/>
      <c r="J1153"/>
      <c r="M1153"/>
      <c r="N1153"/>
      <c r="O1153"/>
      <c r="Q1153"/>
      <c r="R1153"/>
      <c r="AK1153" s="1"/>
      <c r="AQ1153" s="1"/>
      <c r="AR1153" s="1"/>
      <c r="AS1153" s="1"/>
      <c r="AT1153" s="1"/>
      <c r="AU1153" s="1"/>
      <c r="AV1153" s="1"/>
      <c r="AW1153" s="1"/>
    </row>
    <row r="1154" spans="8:49">
      <c r="H1154"/>
      <c r="I1154"/>
      <c r="J1154"/>
      <c r="M1154"/>
      <c r="N1154"/>
      <c r="O1154"/>
      <c r="Q1154"/>
      <c r="R1154"/>
      <c r="AK1154" s="1"/>
      <c r="AQ1154" s="1"/>
      <c r="AR1154" s="1"/>
      <c r="AS1154" s="1"/>
      <c r="AT1154" s="1"/>
      <c r="AU1154" s="1"/>
      <c r="AV1154" s="1"/>
      <c r="AW1154" s="1"/>
    </row>
    <row r="1155" spans="8:49">
      <c r="H1155"/>
      <c r="I1155"/>
      <c r="J1155"/>
      <c r="M1155"/>
      <c r="N1155"/>
      <c r="O1155"/>
      <c r="Q1155"/>
      <c r="R1155"/>
      <c r="AK1155" s="1"/>
      <c r="AQ1155" s="1"/>
      <c r="AR1155" s="1"/>
      <c r="AS1155" s="1"/>
      <c r="AT1155" s="1"/>
      <c r="AU1155" s="1"/>
      <c r="AV1155" s="1"/>
      <c r="AW1155" s="1"/>
    </row>
    <row r="1156" spans="8:49">
      <c r="H1156"/>
      <c r="I1156"/>
      <c r="J1156"/>
      <c r="M1156"/>
      <c r="N1156"/>
      <c r="O1156"/>
      <c r="Q1156"/>
      <c r="R1156"/>
      <c r="AK1156" s="1"/>
      <c r="AQ1156" s="1"/>
      <c r="AR1156" s="1"/>
      <c r="AS1156" s="1"/>
      <c r="AT1156" s="1"/>
      <c r="AU1156" s="1"/>
      <c r="AV1156" s="1"/>
      <c r="AW1156" s="1"/>
    </row>
    <row r="1157" spans="8:49">
      <c r="H1157"/>
      <c r="I1157"/>
      <c r="J1157"/>
      <c r="M1157"/>
      <c r="N1157"/>
      <c r="O1157"/>
      <c r="Q1157"/>
      <c r="R1157"/>
      <c r="AK1157" s="1"/>
      <c r="AQ1157" s="1"/>
      <c r="AR1157" s="1"/>
      <c r="AS1157" s="1"/>
      <c r="AT1157" s="1"/>
      <c r="AU1157" s="1"/>
      <c r="AV1157" s="1"/>
      <c r="AW1157" s="1"/>
    </row>
    <row r="1158" spans="8:49">
      <c r="H1158"/>
      <c r="I1158"/>
      <c r="J1158"/>
      <c r="M1158"/>
      <c r="N1158"/>
      <c r="O1158"/>
      <c r="Q1158"/>
      <c r="R1158"/>
      <c r="AK1158" s="1"/>
      <c r="AQ1158" s="1"/>
      <c r="AR1158" s="1"/>
      <c r="AS1158" s="1"/>
      <c r="AT1158" s="1"/>
      <c r="AU1158" s="1"/>
      <c r="AV1158" s="1"/>
      <c r="AW1158" s="1"/>
    </row>
    <row r="1159" spans="8:49">
      <c r="H1159"/>
      <c r="I1159"/>
      <c r="J1159"/>
      <c r="M1159"/>
      <c r="N1159"/>
      <c r="O1159"/>
      <c r="Q1159"/>
      <c r="R1159"/>
      <c r="AK1159" s="1"/>
      <c r="AQ1159" s="1"/>
      <c r="AR1159" s="1"/>
      <c r="AS1159" s="1"/>
      <c r="AT1159" s="1"/>
      <c r="AU1159" s="1"/>
      <c r="AV1159" s="1"/>
      <c r="AW1159" s="1"/>
    </row>
    <row r="1160" spans="8:49">
      <c r="H1160"/>
      <c r="I1160"/>
      <c r="J1160"/>
      <c r="M1160"/>
      <c r="N1160"/>
      <c r="O1160"/>
      <c r="Q1160"/>
      <c r="R1160"/>
      <c r="AK1160" s="1"/>
      <c r="AQ1160" s="1"/>
      <c r="AR1160" s="1"/>
      <c r="AS1160" s="1"/>
      <c r="AT1160" s="1"/>
      <c r="AU1160" s="1"/>
      <c r="AV1160" s="1"/>
      <c r="AW1160" s="1"/>
    </row>
    <row r="1161" spans="8:49">
      <c r="H1161"/>
      <c r="I1161"/>
      <c r="J1161"/>
      <c r="M1161"/>
      <c r="N1161"/>
      <c r="O1161"/>
      <c r="Q1161"/>
      <c r="R1161"/>
      <c r="AK1161" s="1"/>
      <c r="AQ1161" s="1"/>
      <c r="AR1161" s="1"/>
      <c r="AS1161" s="1"/>
      <c r="AT1161" s="1"/>
      <c r="AU1161" s="1"/>
      <c r="AV1161" s="1"/>
      <c r="AW1161" s="1"/>
    </row>
    <row r="1162" spans="8:49">
      <c r="H1162"/>
      <c r="I1162"/>
      <c r="J1162"/>
      <c r="M1162"/>
      <c r="N1162"/>
      <c r="O1162"/>
      <c r="Q1162"/>
      <c r="R1162"/>
      <c r="AK1162" s="1"/>
      <c r="AQ1162" s="1"/>
      <c r="AR1162" s="1"/>
      <c r="AS1162" s="1"/>
      <c r="AT1162" s="1"/>
      <c r="AU1162" s="1"/>
      <c r="AV1162" s="1"/>
      <c r="AW1162" s="1"/>
    </row>
    <row r="1163" spans="8:49">
      <c r="H1163"/>
      <c r="I1163"/>
      <c r="J1163"/>
      <c r="M1163"/>
      <c r="N1163"/>
      <c r="O1163"/>
      <c r="Q1163"/>
      <c r="R1163"/>
      <c r="AK1163" s="1"/>
      <c r="AQ1163" s="1"/>
      <c r="AR1163" s="1"/>
      <c r="AS1163" s="1"/>
      <c r="AT1163" s="1"/>
      <c r="AU1163" s="1"/>
      <c r="AV1163" s="1"/>
      <c r="AW1163" s="1"/>
    </row>
    <row r="1164" spans="8:49">
      <c r="H1164"/>
      <c r="I1164"/>
      <c r="J1164"/>
      <c r="M1164"/>
      <c r="N1164"/>
      <c r="O1164"/>
      <c r="Q1164"/>
      <c r="R1164"/>
      <c r="AK1164" s="1"/>
      <c r="AQ1164" s="1"/>
      <c r="AR1164" s="1"/>
      <c r="AS1164" s="1"/>
      <c r="AT1164" s="1"/>
      <c r="AU1164" s="1"/>
      <c r="AV1164" s="1"/>
      <c r="AW1164" s="1"/>
    </row>
    <row r="1165" spans="8:49">
      <c r="H1165"/>
      <c r="I1165"/>
      <c r="J1165"/>
      <c r="M1165"/>
      <c r="N1165"/>
      <c r="O1165"/>
      <c r="Q1165"/>
      <c r="R1165"/>
      <c r="AK1165" s="1"/>
      <c r="AQ1165" s="1"/>
      <c r="AR1165" s="1"/>
      <c r="AS1165" s="1"/>
      <c r="AT1165" s="1"/>
      <c r="AU1165" s="1"/>
      <c r="AV1165" s="1"/>
      <c r="AW1165" s="1"/>
    </row>
    <row r="1166" spans="8:49">
      <c r="H1166"/>
      <c r="I1166"/>
      <c r="J1166"/>
      <c r="M1166"/>
      <c r="N1166"/>
      <c r="O1166"/>
      <c r="Q1166"/>
      <c r="R1166"/>
      <c r="AK1166" s="1"/>
      <c r="AQ1166" s="1"/>
      <c r="AR1166" s="1"/>
      <c r="AS1166" s="1"/>
      <c r="AT1166" s="1"/>
      <c r="AU1166" s="1"/>
      <c r="AV1166" s="1"/>
      <c r="AW1166" s="1"/>
    </row>
    <row r="1167" spans="8:49">
      <c r="H1167"/>
      <c r="I1167"/>
      <c r="J1167"/>
      <c r="M1167"/>
      <c r="N1167"/>
      <c r="O1167"/>
      <c r="Q1167"/>
      <c r="R1167"/>
      <c r="AK1167" s="1"/>
      <c r="AQ1167" s="1"/>
      <c r="AR1167" s="1"/>
      <c r="AS1167" s="1"/>
      <c r="AT1167" s="1"/>
      <c r="AU1167" s="1"/>
      <c r="AV1167" s="1"/>
      <c r="AW1167" s="1"/>
    </row>
    <row r="1168" spans="8:49">
      <c r="H1168"/>
      <c r="I1168"/>
      <c r="J1168"/>
      <c r="M1168"/>
      <c r="N1168"/>
      <c r="O1168"/>
      <c r="Q1168"/>
      <c r="R1168"/>
      <c r="AK1168" s="1"/>
      <c r="AQ1168" s="1"/>
      <c r="AR1168" s="1"/>
      <c r="AS1168" s="1"/>
      <c r="AT1168" s="1"/>
      <c r="AU1168" s="1"/>
      <c r="AV1168" s="1"/>
      <c r="AW1168" s="1"/>
    </row>
    <row r="1169" spans="8:49">
      <c r="H1169"/>
      <c r="I1169"/>
      <c r="J1169"/>
      <c r="M1169"/>
      <c r="N1169"/>
      <c r="O1169"/>
      <c r="Q1169"/>
      <c r="R1169"/>
      <c r="AK1169" s="1"/>
      <c r="AQ1169" s="1"/>
      <c r="AR1169" s="1"/>
      <c r="AS1169" s="1"/>
      <c r="AT1169" s="1"/>
      <c r="AU1169" s="1"/>
      <c r="AV1169" s="1"/>
      <c r="AW1169" s="1"/>
    </row>
    <row r="1170" spans="8:49">
      <c r="H1170"/>
      <c r="I1170"/>
      <c r="J1170"/>
      <c r="M1170"/>
      <c r="N1170"/>
      <c r="O1170"/>
      <c r="Q1170"/>
      <c r="R1170"/>
      <c r="AK1170" s="1"/>
      <c r="AQ1170" s="1"/>
      <c r="AR1170" s="1"/>
      <c r="AS1170" s="1"/>
      <c r="AT1170" s="1"/>
      <c r="AU1170" s="1"/>
      <c r="AV1170" s="1"/>
      <c r="AW1170" s="1"/>
    </row>
    <row r="1171" spans="8:49">
      <c r="H1171"/>
      <c r="I1171"/>
      <c r="J1171"/>
      <c r="M1171"/>
      <c r="N1171"/>
      <c r="O1171"/>
      <c r="Q1171"/>
      <c r="R1171"/>
      <c r="AK1171" s="1"/>
      <c r="AQ1171" s="1"/>
      <c r="AR1171" s="1"/>
      <c r="AS1171" s="1"/>
      <c r="AT1171" s="1"/>
      <c r="AU1171" s="1"/>
      <c r="AV1171" s="1"/>
      <c r="AW1171" s="1"/>
    </row>
    <row r="1172" spans="8:49">
      <c r="H1172"/>
      <c r="I1172"/>
      <c r="J1172"/>
      <c r="M1172"/>
      <c r="N1172"/>
      <c r="O1172"/>
      <c r="Q1172"/>
      <c r="R1172"/>
      <c r="AK1172" s="1"/>
      <c r="AQ1172" s="1"/>
      <c r="AR1172" s="1"/>
      <c r="AS1172" s="1"/>
      <c r="AT1172" s="1"/>
      <c r="AU1172" s="1"/>
      <c r="AV1172" s="1"/>
      <c r="AW1172" s="1"/>
    </row>
    <row r="1173" spans="8:49">
      <c r="H1173"/>
      <c r="I1173"/>
      <c r="J1173"/>
      <c r="M1173"/>
      <c r="N1173"/>
      <c r="O1173"/>
      <c r="Q1173"/>
      <c r="R1173"/>
      <c r="AK1173" s="1"/>
      <c r="AQ1173" s="1"/>
      <c r="AR1173" s="1"/>
      <c r="AS1173" s="1"/>
      <c r="AT1173" s="1"/>
      <c r="AU1173" s="1"/>
      <c r="AV1173" s="1"/>
      <c r="AW1173" s="1"/>
    </row>
    <row r="1174" spans="8:49">
      <c r="H1174"/>
      <c r="I1174"/>
      <c r="J1174"/>
      <c r="M1174"/>
      <c r="N1174"/>
      <c r="O1174"/>
      <c r="Q1174"/>
      <c r="R1174"/>
      <c r="AK1174" s="1"/>
      <c r="AQ1174" s="1"/>
      <c r="AR1174" s="1"/>
      <c r="AS1174" s="1"/>
      <c r="AT1174" s="1"/>
      <c r="AU1174" s="1"/>
      <c r="AV1174" s="1"/>
      <c r="AW1174" s="1"/>
    </row>
    <row r="1175" spans="8:49">
      <c r="H1175"/>
      <c r="I1175"/>
      <c r="J1175"/>
      <c r="M1175"/>
      <c r="N1175"/>
      <c r="O1175"/>
      <c r="Q1175"/>
      <c r="R1175"/>
      <c r="AK1175" s="1"/>
      <c r="AQ1175" s="1"/>
      <c r="AR1175" s="1"/>
      <c r="AS1175" s="1"/>
      <c r="AT1175" s="1"/>
      <c r="AU1175" s="1"/>
      <c r="AV1175" s="1"/>
      <c r="AW1175" s="1"/>
    </row>
    <row r="1176" spans="8:49">
      <c r="H1176"/>
      <c r="I1176"/>
      <c r="J1176"/>
      <c r="M1176"/>
      <c r="N1176"/>
      <c r="O1176"/>
      <c r="Q1176"/>
      <c r="R1176"/>
      <c r="AK1176" s="1"/>
      <c r="AQ1176" s="1"/>
      <c r="AR1176" s="1"/>
      <c r="AS1176" s="1"/>
      <c r="AT1176" s="1"/>
      <c r="AU1176" s="1"/>
      <c r="AV1176" s="1"/>
      <c r="AW1176" s="1"/>
    </row>
    <row r="1177" spans="8:49">
      <c r="H1177"/>
      <c r="I1177"/>
      <c r="J1177"/>
      <c r="M1177"/>
      <c r="N1177"/>
      <c r="O1177"/>
      <c r="Q1177"/>
      <c r="R1177"/>
      <c r="AK1177" s="1"/>
      <c r="AQ1177" s="1"/>
      <c r="AR1177" s="1"/>
      <c r="AS1177" s="1"/>
      <c r="AT1177" s="1"/>
      <c r="AU1177" s="1"/>
      <c r="AV1177" s="1"/>
      <c r="AW1177" s="1"/>
    </row>
    <row r="1178" spans="8:49">
      <c r="H1178"/>
      <c r="I1178"/>
      <c r="J1178"/>
      <c r="M1178"/>
      <c r="N1178"/>
      <c r="O1178"/>
      <c r="Q1178"/>
      <c r="R1178"/>
      <c r="AK1178" s="1"/>
      <c r="AQ1178" s="1"/>
      <c r="AR1178" s="1"/>
      <c r="AS1178" s="1"/>
      <c r="AT1178" s="1"/>
      <c r="AU1178" s="1"/>
      <c r="AV1178" s="1"/>
      <c r="AW1178" s="1"/>
    </row>
    <row r="1179" spans="8:49">
      <c r="H1179"/>
      <c r="I1179"/>
      <c r="J1179"/>
      <c r="M1179"/>
      <c r="N1179"/>
      <c r="O1179"/>
      <c r="Q1179"/>
      <c r="R1179"/>
      <c r="AK1179" s="1"/>
      <c r="AQ1179" s="1"/>
      <c r="AR1179" s="1"/>
      <c r="AS1179" s="1"/>
      <c r="AT1179" s="1"/>
      <c r="AU1179" s="1"/>
      <c r="AV1179" s="1"/>
      <c r="AW1179" s="1"/>
    </row>
    <row r="1180" spans="8:49">
      <c r="H1180"/>
      <c r="I1180"/>
      <c r="J1180"/>
      <c r="M1180"/>
      <c r="N1180"/>
      <c r="O1180"/>
      <c r="Q1180"/>
      <c r="R1180"/>
      <c r="AK1180" s="1"/>
      <c r="AQ1180" s="1"/>
      <c r="AR1180" s="1"/>
      <c r="AS1180" s="1"/>
      <c r="AT1180" s="1"/>
      <c r="AU1180" s="1"/>
      <c r="AV1180" s="1"/>
      <c r="AW1180" s="1"/>
    </row>
    <row r="1181" spans="8:49">
      <c r="H1181"/>
      <c r="I1181"/>
      <c r="J1181"/>
      <c r="M1181"/>
      <c r="N1181"/>
      <c r="O1181"/>
      <c r="Q1181"/>
      <c r="R1181"/>
      <c r="AK1181" s="1"/>
      <c r="AQ1181" s="1"/>
      <c r="AR1181" s="1"/>
      <c r="AS1181" s="1"/>
      <c r="AT1181" s="1"/>
      <c r="AU1181" s="1"/>
      <c r="AV1181" s="1"/>
      <c r="AW1181" s="1"/>
    </row>
    <row r="1182" spans="8:49">
      <c r="H1182"/>
      <c r="I1182"/>
      <c r="J1182"/>
      <c r="M1182"/>
      <c r="N1182"/>
      <c r="O1182"/>
      <c r="Q1182"/>
      <c r="R1182"/>
      <c r="AK1182" s="1"/>
      <c r="AQ1182" s="1"/>
      <c r="AR1182" s="1"/>
      <c r="AS1182" s="1"/>
      <c r="AT1182" s="1"/>
      <c r="AU1182" s="1"/>
      <c r="AV1182" s="1"/>
      <c r="AW1182" s="1"/>
    </row>
    <row r="1183" spans="8:49">
      <c r="H1183"/>
      <c r="I1183"/>
      <c r="J1183"/>
      <c r="M1183"/>
      <c r="N1183"/>
      <c r="O1183"/>
      <c r="Q1183"/>
      <c r="R1183"/>
      <c r="AK1183" s="1"/>
      <c r="AQ1183" s="1"/>
      <c r="AR1183" s="1"/>
      <c r="AS1183" s="1"/>
      <c r="AT1183" s="1"/>
      <c r="AU1183" s="1"/>
      <c r="AV1183" s="1"/>
      <c r="AW1183" s="1"/>
    </row>
    <row r="1184" spans="8:49">
      <c r="H1184"/>
      <c r="I1184"/>
      <c r="J1184"/>
      <c r="M1184"/>
      <c r="N1184"/>
      <c r="O1184"/>
      <c r="Q1184"/>
      <c r="R1184"/>
      <c r="AK1184" s="1"/>
      <c r="AQ1184" s="1"/>
      <c r="AR1184" s="1"/>
      <c r="AS1184" s="1"/>
      <c r="AT1184" s="1"/>
      <c r="AU1184" s="1"/>
      <c r="AV1184" s="1"/>
      <c r="AW1184" s="1"/>
    </row>
    <row r="1185" spans="8:49">
      <c r="H1185"/>
      <c r="I1185"/>
      <c r="J1185"/>
      <c r="M1185"/>
      <c r="N1185"/>
      <c r="O1185"/>
      <c r="Q1185"/>
      <c r="R1185"/>
      <c r="AK1185" s="1"/>
      <c r="AQ1185" s="1"/>
      <c r="AR1185" s="1"/>
      <c r="AS1185" s="1"/>
      <c r="AT1185" s="1"/>
      <c r="AU1185" s="1"/>
      <c r="AV1185" s="1"/>
      <c r="AW1185" s="1"/>
    </row>
    <row r="1186" spans="8:49">
      <c r="H1186"/>
      <c r="I1186"/>
      <c r="J1186"/>
      <c r="M1186"/>
      <c r="N1186"/>
      <c r="O1186"/>
      <c r="Q1186"/>
      <c r="R1186"/>
      <c r="AK1186" s="1"/>
      <c r="AQ1186" s="1"/>
      <c r="AR1186" s="1"/>
      <c r="AS1186" s="1"/>
      <c r="AT1186" s="1"/>
      <c r="AU1186" s="1"/>
      <c r="AV1186" s="1"/>
      <c r="AW1186" s="1"/>
    </row>
    <row r="1187" spans="8:49">
      <c r="H1187"/>
      <c r="I1187"/>
      <c r="J1187"/>
      <c r="M1187"/>
      <c r="N1187"/>
      <c r="O1187"/>
      <c r="Q1187"/>
      <c r="R1187"/>
      <c r="AK1187" s="1"/>
      <c r="AQ1187" s="1"/>
      <c r="AR1187" s="1"/>
      <c r="AS1187" s="1"/>
      <c r="AT1187" s="1"/>
      <c r="AU1187" s="1"/>
      <c r="AV1187" s="1"/>
      <c r="AW1187" s="1"/>
    </row>
    <row r="1188" spans="8:49">
      <c r="H1188"/>
      <c r="I1188"/>
      <c r="J1188"/>
      <c r="M1188"/>
      <c r="N1188"/>
      <c r="O1188"/>
      <c r="Q1188"/>
      <c r="R1188"/>
      <c r="AK1188" s="1"/>
      <c r="AQ1188" s="1"/>
      <c r="AR1188" s="1"/>
      <c r="AS1188" s="1"/>
      <c r="AT1188" s="1"/>
      <c r="AU1188" s="1"/>
      <c r="AV1188" s="1"/>
      <c r="AW1188" s="1"/>
    </row>
    <row r="1189" spans="8:49">
      <c r="H1189"/>
      <c r="I1189"/>
      <c r="J1189"/>
      <c r="M1189"/>
      <c r="N1189"/>
      <c r="O1189"/>
      <c r="Q1189"/>
      <c r="R1189"/>
      <c r="AK1189" s="1"/>
      <c r="AQ1189" s="1"/>
      <c r="AR1189" s="1"/>
      <c r="AS1189" s="1"/>
      <c r="AT1189" s="1"/>
      <c r="AU1189" s="1"/>
      <c r="AV1189" s="1"/>
      <c r="AW1189" s="1"/>
    </row>
    <row r="1190" spans="8:49">
      <c r="H1190"/>
      <c r="I1190"/>
      <c r="J1190"/>
      <c r="M1190"/>
      <c r="N1190"/>
      <c r="O1190"/>
      <c r="Q1190"/>
      <c r="R1190"/>
      <c r="AK1190" s="1"/>
      <c r="AQ1190" s="1"/>
      <c r="AR1190" s="1"/>
      <c r="AS1190" s="1"/>
      <c r="AT1190" s="1"/>
      <c r="AU1190" s="1"/>
      <c r="AV1190" s="1"/>
      <c r="AW1190" s="1"/>
    </row>
    <row r="1191" spans="8:49">
      <c r="H1191"/>
      <c r="I1191"/>
      <c r="J1191"/>
      <c r="M1191"/>
      <c r="N1191"/>
      <c r="O1191"/>
      <c r="Q1191"/>
      <c r="R1191"/>
      <c r="AK1191" s="1"/>
      <c r="AQ1191" s="1"/>
      <c r="AR1191" s="1"/>
      <c r="AS1191" s="1"/>
      <c r="AT1191" s="1"/>
      <c r="AU1191" s="1"/>
      <c r="AV1191" s="1"/>
      <c r="AW1191" s="1"/>
    </row>
    <row r="1192" spans="8:49">
      <c r="H1192"/>
      <c r="I1192"/>
      <c r="J1192"/>
      <c r="M1192"/>
      <c r="N1192"/>
      <c r="O1192"/>
      <c r="Q1192"/>
      <c r="R1192"/>
      <c r="AK1192" s="1"/>
      <c r="AQ1192" s="1"/>
      <c r="AR1192" s="1"/>
      <c r="AS1192" s="1"/>
      <c r="AT1192" s="1"/>
      <c r="AU1192" s="1"/>
      <c r="AV1192" s="1"/>
      <c r="AW1192" s="1"/>
    </row>
    <row r="1193" spans="8:49">
      <c r="H1193"/>
      <c r="I1193"/>
      <c r="J1193"/>
      <c r="M1193"/>
      <c r="N1193"/>
      <c r="O1193"/>
      <c r="Q1193"/>
      <c r="R1193"/>
      <c r="AK1193" s="1"/>
      <c r="AQ1193" s="1"/>
      <c r="AR1193" s="1"/>
      <c r="AS1193" s="1"/>
      <c r="AT1193" s="1"/>
      <c r="AU1193" s="1"/>
      <c r="AV1193" s="1"/>
      <c r="AW1193" s="1"/>
    </row>
    <row r="1194" spans="8:49">
      <c r="H1194"/>
      <c r="I1194"/>
      <c r="J1194"/>
      <c r="M1194"/>
      <c r="N1194"/>
      <c r="O1194"/>
      <c r="Q1194"/>
      <c r="R1194"/>
      <c r="AK1194" s="1"/>
      <c r="AQ1194" s="1"/>
      <c r="AR1194" s="1"/>
      <c r="AS1194" s="1"/>
      <c r="AT1194" s="1"/>
      <c r="AU1194" s="1"/>
      <c r="AV1194" s="1"/>
      <c r="AW1194" s="1"/>
    </row>
    <row r="1195" spans="8:49">
      <c r="H1195"/>
      <c r="I1195"/>
      <c r="J1195"/>
      <c r="M1195"/>
      <c r="N1195"/>
      <c r="O1195"/>
      <c r="Q1195"/>
      <c r="R1195"/>
      <c r="AK1195" s="1"/>
      <c r="AQ1195" s="1"/>
      <c r="AR1195" s="1"/>
      <c r="AS1195" s="1"/>
      <c r="AT1195" s="1"/>
      <c r="AU1195" s="1"/>
      <c r="AV1195" s="1"/>
      <c r="AW1195" s="1"/>
    </row>
    <row r="1196" spans="8:49">
      <c r="H1196"/>
      <c r="I1196"/>
      <c r="J1196"/>
      <c r="M1196"/>
      <c r="N1196"/>
      <c r="O1196"/>
      <c r="Q1196"/>
      <c r="R1196"/>
      <c r="AK1196" s="1"/>
      <c r="AQ1196" s="1"/>
      <c r="AR1196" s="1"/>
      <c r="AS1196" s="1"/>
      <c r="AT1196" s="1"/>
      <c r="AU1196" s="1"/>
      <c r="AV1196" s="1"/>
      <c r="AW1196" s="1"/>
    </row>
    <row r="1197" spans="8:49">
      <c r="H1197"/>
      <c r="I1197"/>
      <c r="J1197"/>
      <c r="M1197"/>
      <c r="N1197"/>
      <c r="O1197"/>
      <c r="Q1197"/>
      <c r="R1197"/>
      <c r="AK1197" s="1"/>
      <c r="AQ1197" s="1"/>
      <c r="AR1197" s="1"/>
      <c r="AS1197" s="1"/>
      <c r="AT1197" s="1"/>
      <c r="AU1197" s="1"/>
      <c r="AV1197" s="1"/>
      <c r="AW1197" s="1"/>
    </row>
    <row r="1198" spans="8:49">
      <c r="H1198"/>
      <c r="I1198"/>
      <c r="J1198"/>
      <c r="M1198"/>
      <c r="N1198"/>
      <c r="O1198"/>
      <c r="Q1198"/>
      <c r="R1198"/>
      <c r="AK1198" s="1"/>
      <c r="AQ1198" s="1"/>
      <c r="AR1198" s="1"/>
      <c r="AS1198" s="1"/>
      <c r="AT1198" s="1"/>
      <c r="AU1198" s="1"/>
      <c r="AV1198" s="1"/>
      <c r="AW1198" s="1"/>
    </row>
    <row r="1199" spans="8:49">
      <c r="H1199"/>
      <c r="I1199"/>
      <c r="J1199"/>
      <c r="M1199"/>
      <c r="N1199"/>
      <c r="O1199"/>
      <c r="Q1199"/>
      <c r="R1199"/>
      <c r="AK1199" s="1"/>
      <c r="AQ1199" s="1"/>
      <c r="AR1199" s="1"/>
      <c r="AS1199" s="1"/>
      <c r="AT1199" s="1"/>
      <c r="AU1199" s="1"/>
      <c r="AV1199" s="1"/>
      <c r="AW1199" s="1"/>
    </row>
    <row r="1200" spans="8:49">
      <c r="H1200"/>
      <c r="I1200"/>
      <c r="J1200"/>
      <c r="M1200"/>
      <c r="N1200"/>
      <c r="O1200"/>
      <c r="Q1200"/>
      <c r="R1200"/>
      <c r="AK1200" s="1"/>
      <c r="AQ1200" s="1"/>
      <c r="AR1200" s="1"/>
      <c r="AS1200" s="1"/>
      <c r="AT1200" s="1"/>
      <c r="AU1200" s="1"/>
      <c r="AV1200" s="1"/>
      <c r="AW1200" s="1"/>
    </row>
    <row r="1201" spans="8:49">
      <c r="H1201"/>
      <c r="I1201"/>
      <c r="J1201"/>
      <c r="M1201"/>
      <c r="N1201"/>
      <c r="O1201"/>
      <c r="Q1201"/>
      <c r="R1201"/>
      <c r="AK1201" s="1"/>
      <c r="AQ1201" s="1"/>
      <c r="AR1201" s="1"/>
      <c r="AS1201" s="1"/>
      <c r="AT1201" s="1"/>
      <c r="AU1201" s="1"/>
      <c r="AV1201" s="1"/>
      <c r="AW1201" s="1"/>
    </row>
    <row r="1202" spans="8:49">
      <c r="H1202"/>
      <c r="I1202"/>
      <c r="J1202"/>
      <c r="M1202"/>
      <c r="N1202"/>
      <c r="O1202"/>
      <c r="Q1202"/>
      <c r="R1202"/>
      <c r="AK1202" s="1"/>
      <c r="AQ1202" s="1"/>
      <c r="AR1202" s="1"/>
      <c r="AS1202" s="1"/>
      <c r="AT1202" s="1"/>
      <c r="AU1202" s="1"/>
      <c r="AV1202" s="1"/>
      <c r="AW1202" s="1"/>
    </row>
    <row r="1203" spans="8:49">
      <c r="H1203"/>
      <c r="I1203"/>
      <c r="J1203"/>
      <c r="M1203"/>
      <c r="N1203"/>
      <c r="O1203"/>
      <c r="Q1203"/>
      <c r="R1203"/>
      <c r="AK1203" s="1"/>
      <c r="AQ1203" s="1"/>
      <c r="AR1203" s="1"/>
      <c r="AS1203" s="1"/>
      <c r="AT1203" s="1"/>
      <c r="AU1203" s="1"/>
      <c r="AV1203" s="1"/>
      <c r="AW1203" s="1"/>
    </row>
    <row r="1204" spans="8:49">
      <c r="H1204"/>
      <c r="I1204"/>
      <c r="J1204"/>
      <c r="M1204"/>
      <c r="N1204"/>
      <c r="O1204"/>
      <c r="Q1204"/>
      <c r="R1204"/>
      <c r="AK1204" s="1"/>
      <c r="AQ1204" s="1"/>
      <c r="AR1204" s="1"/>
      <c r="AS1204" s="1"/>
      <c r="AT1204" s="1"/>
      <c r="AU1204" s="1"/>
      <c r="AV1204" s="1"/>
      <c r="AW1204" s="1"/>
    </row>
    <row r="1205" spans="8:49">
      <c r="H1205"/>
      <c r="I1205"/>
      <c r="J1205"/>
      <c r="M1205"/>
      <c r="N1205"/>
      <c r="O1205"/>
      <c r="Q1205"/>
      <c r="R1205"/>
      <c r="AK1205" s="1"/>
      <c r="AQ1205" s="1"/>
      <c r="AR1205" s="1"/>
      <c r="AS1205" s="1"/>
      <c r="AT1205" s="1"/>
      <c r="AU1205" s="1"/>
      <c r="AV1205" s="1"/>
      <c r="AW1205" s="1"/>
    </row>
    <row r="1206" spans="8:49">
      <c r="H1206"/>
      <c r="I1206"/>
      <c r="J1206"/>
      <c r="M1206"/>
      <c r="N1206"/>
      <c r="O1206"/>
      <c r="Q1206"/>
      <c r="R1206"/>
      <c r="AK1206" s="1"/>
      <c r="AQ1206" s="1"/>
      <c r="AR1206" s="1"/>
      <c r="AS1206" s="1"/>
      <c r="AT1206" s="1"/>
      <c r="AU1206" s="1"/>
      <c r="AV1206" s="1"/>
      <c r="AW1206" s="1"/>
    </row>
    <row r="1207" spans="8:49">
      <c r="H1207"/>
      <c r="I1207"/>
      <c r="J1207"/>
      <c r="M1207"/>
      <c r="N1207"/>
      <c r="O1207"/>
      <c r="Q1207"/>
      <c r="R1207"/>
      <c r="AK1207" s="1"/>
      <c r="AQ1207" s="1"/>
      <c r="AR1207" s="1"/>
      <c r="AS1207" s="1"/>
      <c r="AT1207" s="1"/>
      <c r="AU1207" s="1"/>
      <c r="AV1207" s="1"/>
      <c r="AW1207" s="1"/>
    </row>
    <row r="1208" spans="8:49">
      <c r="H1208"/>
      <c r="I1208"/>
      <c r="J1208"/>
      <c r="M1208"/>
      <c r="N1208"/>
      <c r="O1208"/>
      <c r="Q1208"/>
      <c r="R1208"/>
      <c r="AK1208" s="1"/>
      <c r="AQ1208" s="1"/>
      <c r="AR1208" s="1"/>
      <c r="AS1208" s="1"/>
      <c r="AT1208" s="1"/>
      <c r="AU1208" s="1"/>
      <c r="AV1208" s="1"/>
      <c r="AW1208" s="1"/>
    </row>
    <row r="1209" spans="8:49">
      <c r="H1209"/>
      <c r="I1209"/>
      <c r="J1209"/>
      <c r="M1209"/>
      <c r="N1209"/>
      <c r="O1209"/>
      <c r="Q1209"/>
      <c r="R1209"/>
      <c r="AK1209" s="1"/>
      <c r="AQ1209" s="1"/>
      <c r="AR1209" s="1"/>
      <c r="AS1209" s="1"/>
      <c r="AT1209" s="1"/>
      <c r="AU1209" s="1"/>
      <c r="AV1209" s="1"/>
      <c r="AW1209" s="1"/>
    </row>
    <row r="1210" spans="8:49">
      <c r="H1210"/>
      <c r="I1210"/>
      <c r="J1210"/>
      <c r="M1210"/>
      <c r="N1210"/>
      <c r="O1210"/>
      <c r="Q1210"/>
      <c r="R1210"/>
      <c r="AK1210" s="1"/>
      <c r="AQ1210" s="1"/>
      <c r="AR1210" s="1"/>
      <c r="AS1210" s="1"/>
      <c r="AT1210" s="1"/>
      <c r="AU1210" s="1"/>
      <c r="AV1210" s="1"/>
      <c r="AW1210" s="1"/>
    </row>
    <row r="1211" spans="8:49">
      <c r="H1211"/>
      <c r="I1211"/>
      <c r="J1211"/>
      <c r="M1211"/>
      <c r="N1211"/>
      <c r="O1211"/>
      <c r="Q1211"/>
      <c r="R1211"/>
      <c r="AK1211" s="1"/>
      <c r="AQ1211" s="1"/>
      <c r="AR1211" s="1"/>
      <c r="AS1211" s="1"/>
      <c r="AT1211" s="1"/>
      <c r="AU1211" s="1"/>
      <c r="AV1211" s="1"/>
      <c r="AW1211" s="1"/>
    </row>
    <row r="1212" spans="8:49">
      <c r="H1212"/>
      <c r="I1212"/>
      <c r="J1212"/>
      <c r="M1212"/>
      <c r="N1212"/>
      <c r="O1212"/>
      <c r="Q1212"/>
      <c r="R1212"/>
      <c r="AK1212" s="1"/>
      <c r="AQ1212" s="1"/>
      <c r="AR1212" s="1"/>
      <c r="AS1212" s="1"/>
      <c r="AT1212" s="1"/>
      <c r="AU1212" s="1"/>
      <c r="AV1212" s="1"/>
      <c r="AW1212" s="1"/>
    </row>
    <row r="1213" spans="8:49">
      <c r="H1213"/>
      <c r="I1213"/>
      <c r="J1213"/>
      <c r="M1213"/>
      <c r="N1213"/>
      <c r="O1213"/>
      <c r="Q1213"/>
      <c r="R1213"/>
      <c r="AK1213" s="1"/>
      <c r="AQ1213" s="1"/>
      <c r="AR1213" s="1"/>
      <c r="AS1213" s="1"/>
      <c r="AT1213" s="1"/>
      <c r="AU1213" s="1"/>
      <c r="AV1213" s="1"/>
      <c r="AW1213" s="1"/>
    </row>
    <row r="1214" spans="8:49">
      <c r="H1214"/>
      <c r="I1214"/>
      <c r="J1214"/>
      <c r="M1214"/>
      <c r="N1214"/>
      <c r="O1214"/>
      <c r="Q1214"/>
      <c r="R1214"/>
      <c r="AK1214" s="1"/>
      <c r="AQ1214" s="1"/>
      <c r="AR1214" s="1"/>
      <c r="AS1214" s="1"/>
      <c r="AT1214" s="1"/>
      <c r="AU1214" s="1"/>
      <c r="AV1214" s="1"/>
      <c r="AW1214" s="1"/>
    </row>
    <row r="1215" spans="8:49">
      <c r="H1215"/>
      <c r="I1215"/>
      <c r="J1215"/>
      <c r="M1215"/>
      <c r="N1215"/>
      <c r="O1215"/>
      <c r="Q1215"/>
      <c r="R1215"/>
      <c r="AK1215" s="1"/>
      <c r="AQ1215" s="1"/>
      <c r="AR1215" s="1"/>
      <c r="AS1215" s="1"/>
      <c r="AT1215" s="1"/>
      <c r="AU1215" s="1"/>
      <c r="AV1215" s="1"/>
      <c r="AW1215" s="1"/>
    </row>
    <row r="1216" spans="8:49">
      <c r="H1216"/>
      <c r="I1216"/>
      <c r="J1216"/>
      <c r="M1216"/>
      <c r="N1216"/>
      <c r="O1216"/>
      <c r="Q1216"/>
      <c r="R1216"/>
      <c r="AK1216" s="1"/>
      <c r="AQ1216" s="1"/>
      <c r="AR1216" s="1"/>
      <c r="AS1216" s="1"/>
      <c r="AT1216" s="1"/>
      <c r="AU1216" s="1"/>
      <c r="AV1216" s="1"/>
      <c r="AW1216" s="1"/>
    </row>
    <row r="1217" spans="8:49">
      <c r="H1217"/>
      <c r="I1217"/>
      <c r="J1217"/>
      <c r="M1217"/>
      <c r="N1217"/>
      <c r="O1217"/>
      <c r="Q1217"/>
      <c r="R1217"/>
      <c r="AK1217" s="1"/>
      <c r="AQ1217" s="1"/>
      <c r="AR1217" s="1"/>
      <c r="AS1217" s="1"/>
      <c r="AT1217" s="1"/>
      <c r="AU1217" s="1"/>
      <c r="AV1217" s="1"/>
      <c r="AW1217" s="1"/>
    </row>
    <row r="1218" spans="8:49">
      <c r="H1218"/>
      <c r="I1218"/>
      <c r="J1218"/>
      <c r="M1218"/>
      <c r="N1218"/>
      <c r="O1218"/>
      <c r="Q1218"/>
      <c r="R1218"/>
      <c r="AK1218" s="1"/>
      <c r="AQ1218" s="1"/>
      <c r="AR1218" s="1"/>
      <c r="AS1218" s="1"/>
      <c r="AT1218" s="1"/>
      <c r="AU1218" s="1"/>
      <c r="AV1218" s="1"/>
      <c r="AW1218" s="1"/>
    </row>
    <row r="1219" spans="8:49">
      <c r="H1219"/>
      <c r="I1219"/>
      <c r="J1219"/>
      <c r="M1219"/>
      <c r="N1219"/>
      <c r="O1219"/>
      <c r="Q1219"/>
      <c r="R1219"/>
      <c r="AK1219" s="1"/>
      <c r="AQ1219" s="1"/>
      <c r="AR1219" s="1"/>
      <c r="AS1219" s="1"/>
      <c r="AT1219" s="1"/>
      <c r="AU1219" s="1"/>
      <c r="AV1219" s="1"/>
      <c r="AW1219" s="1"/>
    </row>
    <row r="1220" spans="8:49">
      <c r="H1220"/>
      <c r="I1220"/>
      <c r="J1220"/>
      <c r="M1220"/>
      <c r="N1220"/>
      <c r="O1220"/>
      <c r="Q1220"/>
      <c r="R1220"/>
      <c r="AK1220" s="1"/>
      <c r="AQ1220" s="1"/>
      <c r="AR1220" s="1"/>
      <c r="AS1220" s="1"/>
      <c r="AT1220" s="1"/>
      <c r="AU1220" s="1"/>
      <c r="AV1220" s="1"/>
      <c r="AW1220" s="1"/>
    </row>
    <row r="1221" spans="8:49">
      <c r="H1221"/>
      <c r="I1221"/>
      <c r="J1221"/>
      <c r="M1221"/>
      <c r="N1221"/>
      <c r="O1221"/>
      <c r="Q1221"/>
      <c r="R1221"/>
      <c r="AK1221" s="1"/>
      <c r="AQ1221" s="1"/>
      <c r="AR1221" s="1"/>
      <c r="AS1221" s="1"/>
      <c r="AT1221" s="1"/>
      <c r="AU1221" s="1"/>
      <c r="AV1221" s="1"/>
      <c r="AW1221" s="1"/>
    </row>
    <row r="1222" spans="8:49">
      <c r="H1222"/>
      <c r="I1222"/>
      <c r="J1222"/>
      <c r="M1222"/>
      <c r="N1222"/>
      <c r="O1222"/>
      <c r="Q1222"/>
      <c r="R1222"/>
      <c r="AK1222" s="1"/>
      <c r="AQ1222" s="1"/>
      <c r="AR1222" s="1"/>
      <c r="AS1222" s="1"/>
      <c r="AT1222" s="1"/>
      <c r="AU1222" s="1"/>
      <c r="AV1222" s="1"/>
      <c r="AW1222" s="1"/>
    </row>
    <row r="1223" spans="8:49">
      <c r="H1223"/>
      <c r="I1223"/>
      <c r="J1223"/>
      <c r="M1223"/>
      <c r="N1223"/>
      <c r="O1223"/>
      <c r="Q1223"/>
      <c r="R1223"/>
      <c r="AK1223" s="1"/>
      <c r="AQ1223" s="1"/>
      <c r="AR1223" s="1"/>
      <c r="AS1223" s="1"/>
      <c r="AT1223" s="1"/>
      <c r="AU1223" s="1"/>
      <c r="AV1223" s="1"/>
      <c r="AW1223" s="1"/>
    </row>
    <row r="1224" spans="8:49">
      <c r="H1224"/>
      <c r="I1224"/>
      <c r="J1224"/>
      <c r="M1224"/>
      <c r="N1224"/>
      <c r="O1224"/>
      <c r="Q1224"/>
      <c r="R1224"/>
      <c r="AK1224" s="1"/>
      <c r="AQ1224" s="1"/>
      <c r="AR1224" s="1"/>
      <c r="AS1224" s="1"/>
      <c r="AT1224" s="1"/>
      <c r="AU1224" s="1"/>
      <c r="AV1224" s="1"/>
      <c r="AW1224" s="1"/>
    </row>
    <row r="1225" spans="8:49">
      <c r="H1225"/>
      <c r="I1225"/>
      <c r="J1225"/>
      <c r="M1225"/>
      <c r="N1225"/>
      <c r="O1225"/>
      <c r="Q1225"/>
      <c r="R1225"/>
      <c r="AK1225" s="1"/>
      <c r="AQ1225" s="1"/>
      <c r="AR1225" s="1"/>
      <c r="AS1225" s="1"/>
      <c r="AT1225" s="1"/>
      <c r="AU1225" s="1"/>
      <c r="AV1225" s="1"/>
      <c r="AW1225" s="1"/>
    </row>
    <row r="1226" spans="8:49">
      <c r="AK1226" s="1"/>
      <c r="AQ1226" s="1"/>
      <c r="AR1226" s="1"/>
      <c r="AS1226" s="1"/>
      <c r="AT1226" s="1"/>
      <c r="AU1226" s="1"/>
      <c r="AV1226" s="1"/>
      <c r="AW1226" s="1"/>
    </row>
    <row r="1227" spans="8:49">
      <c r="AK1227" s="1"/>
      <c r="AQ1227" s="1"/>
      <c r="AR1227" s="1"/>
      <c r="AS1227" s="1"/>
      <c r="AT1227" s="1"/>
      <c r="AU1227" s="1"/>
      <c r="AV1227" s="1"/>
      <c r="AW1227" s="1"/>
    </row>
    <row r="1228" spans="8:49">
      <c r="AK1228" s="1"/>
      <c r="AQ1228" s="1"/>
      <c r="AR1228" s="1"/>
      <c r="AS1228" s="1"/>
      <c r="AT1228" s="1"/>
      <c r="AU1228" s="1"/>
      <c r="AV1228" s="1"/>
      <c r="AW1228" s="1"/>
    </row>
    <row r="1229" spans="8:49">
      <c r="AK1229" s="1"/>
      <c r="AQ1229" s="1"/>
      <c r="AR1229" s="1"/>
      <c r="AS1229" s="1"/>
      <c r="AT1229" s="1"/>
      <c r="AU1229" s="1"/>
      <c r="AV1229" s="1"/>
      <c r="AW1229" s="1"/>
    </row>
    <row r="1230" spans="8:49">
      <c r="AK1230" s="1"/>
      <c r="AQ1230" s="1"/>
      <c r="AR1230" s="1"/>
      <c r="AS1230" s="1"/>
      <c r="AT1230" s="1"/>
      <c r="AU1230" s="1"/>
      <c r="AV1230" s="1"/>
      <c r="AW1230" s="1"/>
    </row>
    <row r="1231" spans="8:49">
      <c r="AK1231" s="1"/>
      <c r="AQ1231" s="1"/>
      <c r="AR1231" s="1"/>
      <c r="AS1231" s="1"/>
      <c r="AT1231" s="1"/>
      <c r="AU1231" s="1"/>
      <c r="AV1231" s="1"/>
      <c r="AW1231" s="1"/>
    </row>
    <row r="1232" spans="8:49">
      <c r="AK1232" s="1"/>
      <c r="AQ1232" s="1"/>
      <c r="AR1232" s="1"/>
      <c r="AS1232" s="1"/>
      <c r="AT1232" s="1"/>
      <c r="AU1232" s="1"/>
      <c r="AV1232" s="1"/>
      <c r="AW1232" s="1"/>
    </row>
    <row r="1233" spans="37:49">
      <c r="AK1233" s="1"/>
      <c r="AQ1233" s="1"/>
      <c r="AR1233" s="1"/>
      <c r="AS1233" s="1"/>
      <c r="AT1233" s="1"/>
      <c r="AU1233" s="1"/>
      <c r="AV1233" s="1"/>
      <c r="AW1233" s="1"/>
    </row>
    <row r="1234" spans="37:49">
      <c r="AK1234" s="1"/>
      <c r="AQ1234" s="1"/>
      <c r="AR1234" s="1"/>
      <c r="AS1234" s="1"/>
      <c r="AT1234" s="1"/>
      <c r="AU1234" s="1"/>
      <c r="AV1234" s="1"/>
      <c r="AW1234" s="1"/>
    </row>
    <row r="1235" spans="37:49">
      <c r="AK1235" s="1"/>
      <c r="AQ1235" s="1"/>
      <c r="AR1235" s="1"/>
      <c r="AS1235" s="1"/>
      <c r="AT1235" s="1"/>
      <c r="AU1235" s="1"/>
      <c r="AV1235" s="1"/>
      <c r="AW1235" s="1"/>
    </row>
    <row r="1236" spans="37:49">
      <c r="AK1236" s="1"/>
      <c r="AQ1236" s="1"/>
      <c r="AR1236" s="1"/>
      <c r="AS1236" s="1"/>
      <c r="AT1236" s="1"/>
      <c r="AU1236" s="1"/>
      <c r="AV1236" s="1"/>
      <c r="AW1236" s="1"/>
    </row>
    <row r="1237" spans="37:49">
      <c r="AK1237" s="1"/>
      <c r="AQ1237" s="1"/>
      <c r="AR1237" s="1"/>
      <c r="AS1237" s="1"/>
      <c r="AT1237" s="1"/>
      <c r="AU1237" s="1"/>
      <c r="AV1237" s="1"/>
      <c r="AW1237" s="1"/>
    </row>
    <row r="1238" spans="37:49">
      <c r="AK1238" s="1"/>
      <c r="AQ1238" s="1"/>
      <c r="AR1238" s="1"/>
      <c r="AS1238" s="1"/>
      <c r="AT1238" s="1"/>
      <c r="AU1238" s="1"/>
      <c r="AV1238" s="1"/>
      <c r="AW1238" s="1"/>
    </row>
    <row r="1239" spans="37:49">
      <c r="AK1239" s="1"/>
      <c r="AQ1239" s="1"/>
      <c r="AR1239" s="1"/>
      <c r="AS1239" s="1"/>
      <c r="AT1239" s="1"/>
      <c r="AU1239" s="1"/>
      <c r="AV1239" s="1"/>
      <c r="AW1239" s="1"/>
    </row>
    <row r="1240" spans="37:49">
      <c r="AK1240" s="1"/>
      <c r="AQ1240" s="1"/>
      <c r="AR1240" s="1"/>
      <c r="AS1240" s="1"/>
      <c r="AT1240" s="1"/>
      <c r="AU1240" s="1"/>
      <c r="AV1240" s="1"/>
      <c r="AW1240" s="1"/>
    </row>
    <row r="1241" spans="37:49">
      <c r="AK1241" s="1"/>
      <c r="AQ1241" s="1"/>
      <c r="AR1241" s="1"/>
      <c r="AS1241" s="1"/>
      <c r="AT1241" s="1"/>
      <c r="AU1241" s="1"/>
      <c r="AV1241" s="1"/>
      <c r="AW1241" s="1"/>
    </row>
    <row r="1242" spans="37:49">
      <c r="AK1242" s="1"/>
      <c r="AQ1242" s="1"/>
      <c r="AR1242" s="1"/>
      <c r="AS1242" s="1"/>
      <c r="AT1242" s="1"/>
      <c r="AU1242" s="1"/>
      <c r="AV1242" s="1"/>
      <c r="AW1242" s="1"/>
    </row>
    <row r="1243" spans="37:49">
      <c r="AK1243" s="1"/>
      <c r="AQ1243" s="1"/>
      <c r="AR1243" s="1"/>
      <c r="AS1243" s="1"/>
      <c r="AT1243" s="1"/>
      <c r="AU1243" s="1"/>
      <c r="AV1243" s="1"/>
      <c r="AW1243" s="1"/>
    </row>
    <row r="1244" spans="37:49">
      <c r="AK1244" s="1"/>
      <c r="AQ1244" s="1"/>
      <c r="AR1244" s="1"/>
      <c r="AS1244" s="1"/>
      <c r="AT1244" s="1"/>
      <c r="AU1244" s="1"/>
      <c r="AV1244" s="1"/>
      <c r="AW1244" s="1"/>
    </row>
    <row r="1245" spans="37:49">
      <c r="AK1245" s="1"/>
      <c r="AQ1245" s="1"/>
      <c r="AR1245" s="1"/>
      <c r="AS1245" s="1"/>
      <c r="AT1245" s="1"/>
      <c r="AU1245" s="1"/>
      <c r="AV1245" s="1"/>
      <c r="AW1245" s="1"/>
    </row>
    <row r="1246" spans="37:49">
      <c r="AK1246" s="1"/>
      <c r="AQ1246" s="1"/>
      <c r="AR1246" s="1"/>
      <c r="AS1246" s="1"/>
      <c r="AT1246" s="1"/>
      <c r="AU1246" s="1"/>
      <c r="AV1246" s="1"/>
      <c r="AW1246" s="1"/>
    </row>
    <row r="1247" spans="37:49">
      <c r="AK1247" s="1"/>
      <c r="AQ1247" s="1"/>
      <c r="AR1247" s="1"/>
      <c r="AS1247" s="1"/>
      <c r="AT1247" s="1"/>
      <c r="AU1247" s="1"/>
      <c r="AV1247" s="1"/>
      <c r="AW1247" s="1"/>
    </row>
    <row r="1248" spans="37:49">
      <c r="AK1248" s="1"/>
      <c r="AQ1248" s="1"/>
      <c r="AR1248" s="1"/>
      <c r="AS1248" s="1"/>
      <c r="AT1248" s="1"/>
      <c r="AU1248" s="1"/>
      <c r="AV1248" s="1"/>
      <c r="AW1248" s="1"/>
    </row>
    <row r="1249" spans="37:49">
      <c r="AK1249" s="1"/>
      <c r="AQ1249" s="1"/>
      <c r="AR1249" s="1"/>
      <c r="AS1249" s="1"/>
      <c r="AT1249" s="1"/>
      <c r="AU1249" s="1"/>
      <c r="AV1249" s="1"/>
      <c r="AW1249" s="1"/>
    </row>
    <row r="1250" spans="37:49">
      <c r="AK1250" s="1"/>
      <c r="AQ1250" s="1"/>
      <c r="AR1250" s="1"/>
      <c r="AS1250" s="1"/>
      <c r="AT1250" s="1"/>
      <c r="AU1250" s="1"/>
      <c r="AV1250" s="1"/>
      <c r="AW1250" s="1"/>
    </row>
    <row r="1251" spans="37:49">
      <c r="AK1251" s="1"/>
      <c r="AQ1251" s="1"/>
      <c r="AR1251" s="1"/>
      <c r="AS1251" s="1"/>
      <c r="AT1251" s="1"/>
      <c r="AU1251" s="1"/>
      <c r="AV1251" s="1"/>
      <c r="AW1251" s="1"/>
    </row>
    <row r="1252" spans="37:49">
      <c r="AK1252" s="1"/>
      <c r="AQ1252" s="1"/>
      <c r="AR1252" s="1"/>
      <c r="AS1252" s="1"/>
      <c r="AT1252" s="1"/>
      <c r="AU1252" s="1"/>
      <c r="AV1252" s="1"/>
      <c r="AW1252" s="1"/>
    </row>
    <row r="1253" spans="37:49">
      <c r="AK1253" s="1"/>
      <c r="AQ1253" s="1"/>
      <c r="AR1253" s="1"/>
      <c r="AS1253" s="1"/>
      <c r="AT1253" s="1"/>
      <c r="AU1253" s="1"/>
      <c r="AV1253" s="1"/>
      <c r="AW1253" s="1"/>
    </row>
    <row r="1254" spans="37:49">
      <c r="AK1254" s="1"/>
      <c r="AQ1254" s="1"/>
      <c r="AR1254" s="1"/>
      <c r="AS1254" s="1"/>
      <c r="AT1254" s="1"/>
      <c r="AU1254" s="1"/>
      <c r="AV1254" s="1"/>
      <c r="AW1254" s="1"/>
    </row>
    <row r="1255" spans="37:49">
      <c r="AK1255" s="1"/>
      <c r="AQ1255" s="1"/>
      <c r="AR1255" s="1"/>
      <c r="AS1255" s="1"/>
      <c r="AT1255" s="1"/>
      <c r="AU1255" s="1"/>
      <c r="AV1255" s="1"/>
      <c r="AW1255" s="1"/>
    </row>
    <row r="1256" spans="37:49">
      <c r="AK1256" s="1"/>
      <c r="AQ1256" s="1"/>
      <c r="AR1256" s="1"/>
      <c r="AS1256" s="1"/>
      <c r="AT1256" s="1"/>
      <c r="AU1256" s="1"/>
      <c r="AV1256" s="1"/>
      <c r="AW1256" s="1"/>
    </row>
    <row r="1257" spans="37:49">
      <c r="AK1257" s="1"/>
      <c r="AQ1257" s="1"/>
      <c r="AR1257" s="1"/>
      <c r="AS1257" s="1"/>
      <c r="AT1257" s="1"/>
      <c r="AU1257" s="1"/>
      <c r="AV1257" s="1"/>
      <c r="AW1257" s="1"/>
    </row>
    <row r="1258" spans="37:49">
      <c r="AK1258" s="1"/>
      <c r="AQ1258" s="1"/>
      <c r="AR1258" s="1"/>
      <c r="AS1258" s="1"/>
      <c r="AT1258" s="1"/>
      <c r="AU1258" s="1"/>
      <c r="AV1258" s="1"/>
      <c r="AW1258" s="1"/>
    </row>
    <row r="1259" spans="37:49">
      <c r="AK1259" s="1"/>
      <c r="AQ1259" s="1"/>
      <c r="AR1259" s="1"/>
      <c r="AS1259" s="1"/>
      <c r="AT1259" s="1"/>
      <c r="AU1259" s="1"/>
      <c r="AV1259" s="1"/>
      <c r="AW1259" s="1"/>
    </row>
    <row r="1260" spans="37:49">
      <c r="AK1260" s="1"/>
      <c r="AQ1260" s="1"/>
      <c r="AR1260" s="1"/>
      <c r="AS1260" s="1"/>
      <c r="AT1260" s="1"/>
      <c r="AU1260" s="1"/>
      <c r="AV1260" s="1"/>
      <c r="AW1260" s="1"/>
    </row>
    <row r="1261" spans="37:49">
      <c r="AK1261" s="1"/>
      <c r="AQ1261" s="1"/>
      <c r="AR1261" s="1"/>
      <c r="AS1261" s="1"/>
      <c r="AT1261" s="1"/>
      <c r="AU1261" s="1"/>
      <c r="AV1261" s="1"/>
      <c r="AW1261" s="1"/>
    </row>
    <row r="1262" spans="37:49">
      <c r="AK1262" s="1"/>
      <c r="AQ1262" s="1"/>
      <c r="AR1262" s="1"/>
      <c r="AS1262" s="1"/>
      <c r="AT1262" s="1"/>
      <c r="AU1262" s="1"/>
      <c r="AV1262" s="1"/>
      <c r="AW1262" s="1"/>
    </row>
    <row r="1263" spans="37:49">
      <c r="AK1263" s="1"/>
      <c r="AQ1263" s="1"/>
      <c r="AR1263" s="1"/>
      <c r="AS1263" s="1"/>
      <c r="AT1263" s="1"/>
      <c r="AU1263" s="1"/>
      <c r="AV1263" s="1"/>
      <c r="AW1263" s="1"/>
    </row>
    <row r="1264" spans="37:49">
      <c r="AK1264" s="1"/>
      <c r="AQ1264" s="1"/>
      <c r="AR1264" s="1"/>
      <c r="AS1264" s="1"/>
      <c r="AT1264" s="1"/>
      <c r="AU1264" s="1"/>
      <c r="AV1264" s="1"/>
      <c r="AW1264" s="1"/>
    </row>
    <row r="1265" spans="37:49">
      <c r="AK1265" s="1"/>
      <c r="AQ1265" s="1"/>
      <c r="AR1265" s="1"/>
      <c r="AS1265" s="1"/>
      <c r="AT1265" s="1"/>
      <c r="AU1265" s="1"/>
      <c r="AV1265" s="1"/>
      <c r="AW1265" s="1"/>
    </row>
    <row r="1266" spans="37:49">
      <c r="AK1266" s="1"/>
      <c r="AQ1266" s="1"/>
      <c r="AR1266" s="1"/>
      <c r="AS1266" s="1"/>
      <c r="AT1266" s="1"/>
      <c r="AU1266" s="1"/>
      <c r="AV1266" s="1"/>
      <c r="AW1266" s="1"/>
    </row>
    <row r="1267" spans="37:49">
      <c r="AK1267" s="1"/>
      <c r="AQ1267" s="1"/>
      <c r="AR1267" s="1"/>
      <c r="AS1267" s="1"/>
      <c r="AT1267" s="1"/>
      <c r="AU1267" s="1"/>
      <c r="AV1267" s="1"/>
      <c r="AW1267" s="1"/>
    </row>
    <row r="1268" spans="37:49">
      <c r="AK1268" s="1"/>
      <c r="AQ1268" s="1"/>
      <c r="AR1268" s="1"/>
      <c r="AS1268" s="1"/>
      <c r="AT1268" s="1"/>
      <c r="AU1268" s="1"/>
      <c r="AV1268" s="1"/>
      <c r="AW1268" s="1"/>
    </row>
    <row r="1269" spans="37:49">
      <c r="AK1269" s="1"/>
      <c r="AQ1269" s="1"/>
      <c r="AR1269" s="1"/>
      <c r="AS1269" s="1"/>
      <c r="AT1269" s="1"/>
      <c r="AU1269" s="1"/>
      <c r="AV1269" s="1"/>
      <c r="AW1269" s="1"/>
    </row>
    <row r="1270" spans="37:49">
      <c r="AK1270" s="1"/>
      <c r="AQ1270" s="1"/>
      <c r="AR1270" s="1"/>
      <c r="AS1270" s="1"/>
      <c r="AT1270" s="1"/>
      <c r="AU1270" s="1"/>
      <c r="AV1270" s="1"/>
      <c r="AW1270" s="1"/>
    </row>
    <row r="1271" spans="37:49">
      <c r="AK1271" s="1"/>
      <c r="AQ1271" s="1"/>
      <c r="AR1271" s="1"/>
      <c r="AS1271" s="1"/>
      <c r="AT1271" s="1"/>
      <c r="AU1271" s="1"/>
      <c r="AV1271" s="1"/>
      <c r="AW1271" s="1"/>
    </row>
    <row r="1272" spans="37:49">
      <c r="AK1272" s="1"/>
      <c r="AQ1272" s="1"/>
      <c r="AR1272" s="1"/>
      <c r="AS1272" s="1"/>
      <c r="AT1272" s="1"/>
      <c r="AU1272" s="1"/>
      <c r="AV1272" s="1"/>
      <c r="AW1272" s="1"/>
    </row>
    <row r="1273" spans="37:49">
      <c r="AK1273" s="1"/>
      <c r="AQ1273" s="1"/>
      <c r="AR1273" s="1"/>
      <c r="AS1273" s="1"/>
      <c r="AT1273" s="1"/>
      <c r="AU1273" s="1"/>
      <c r="AV1273" s="1"/>
      <c r="AW1273" s="1"/>
    </row>
    <row r="1274" spans="37:49">
      <c r="AK1274" s="1"/>
      <c r="AQ1274" s="1"/>
      <c r="AR1274" s="1"/>
      <c r="AS1274" s="1"/>
      <c r="AT1274" s="1"/>
      <c r="AU1274" s="1"/>
      <c r="AV1274" s="1"/>
      <c r="AW1274" s="1"/>
    </row>
    <row r="1275" spans="37:49">
      <c r="AK1275" s="1"/>
      <c r="AQ1275" s="1"/>
      <c r="AR1275" s="1"/>
      <c r="AS1275" s="1"/>
      <c r="AT1275" s="1"/>
      <c r="AU1275" s="1"/>
      <c r="AV1275" s="1"/>
      <c r="AW1275" s="1"/>
    </row>
    <row r="1276" spans="37:49">
      <c r="AK1276" s="1"/>
      <c r="AQ1276" s="1"/>
      <c r="AR1276" s="1"/>
      <c r="AS1276" s="1"/>
      <c r="AT1276" s="1"/>
      <c r="AU1276" s="1"/>
      <c r="AV1276" s="1"/>
      <c r="AW1276" s="1"/>
    </row>
    <row r="1277" spans="37:49">
      <c r="AK1277" s="1"/>
      <c r="AQ1277" s="1"/>
      <c r="AR1277" s="1"/>
      <c r="AS1277" s="1"/>
      <c r="AT1277" s="1"/>
      <c r="AU1277" s="1"/>
      <c r="AV1277" s="1"/>
      <c r="AW1277" s="1"/>
    </row>
    <row r="1278" spans="37:49">
      <c r="AK1278" s="1"/>
      <c r="AQ1278" s="1"/>
      <c r="AR1278" s="1"/>
      <c r="AS1278" s="1"/>
      <c r="AT1278" s="1"/>
      <c r="AU1278" s="1"/>
      <c r="AV1278" s="1"/>
      <c r="AW1278" s="1"/>
    </row>
    <row r="1279" spans="37:49">
      <c r="AK1279" s="1"/>
      <c r="AQ1279" s="1"/>
      <c r="AR1279" s="1"/>
      <c r="AS1279" s="1"/>
      <c r="AT1279" s="1"/>
      <c r="AU1279" s="1"/>
      <c r="AV1279" s="1"/>
      <c r="AW1279" s="1"/>
    </row>
    <row r="1280" spans="37:49">
      <c r="AK1280" s="1"/>
      <c r="AQ1280" s="1"/>
      <c r="AR1280" s="1"/>
      <c r="AS1280" s="1"/>
      <c r="AT1280" s="1"/>
      <c r="AU1280" s="1"/>
      <c r="AV1280" s="1"/>
      <c r="AW1280" s="1"/>
    </row>
    <row r="1281" spans="37:49">
      <c r="AK1281" s="1"/>
      <c r="AQ1281" s="1"/>
      <c r="AR1281" s="1"/>
      <c r="AS1281" s="1"/>
      <c r="AT1281" s="1"/>
      <c r="AU1281" s="1"/>
      <c r="AV1281" s="1"/>
      <c r="AW1281" s="1"/>
    </row>
    <row r="1282" spans="37:49">
      <c r="AK1282" s="1"/>
      <c r="AQ1282" s="1"/>
      <c r="AR1282" s="1"/>
      <c r="AS1282" s="1"/>
      <c r="AT1282" s="1"/>
      <c r="AU1282" s="1"/>
      <c r="AV1282" s="1"/>
      <c r="AW1282" s="1"/>
    </row>
    <row r="1283" spans="37:49">
      <c r="AK1283" s="1"/>
      <c r="AQ1283" s="1"/>
      <c r="AR1283" s="1"/>
      <c r="AS1283" s="1"/>
      <c r="AT1283" s="1"/>
      <c r="AU1283" s="1"/>
      <c r="AV1283" s="1"/>
      <c r="AW1283" s="1"/>
    </row>
    <row r="1284" spans="37:49">
      <c r="AK1284" s="1"/>
      <c r="AQ1284" s="1"/>
      <c r="AR1284" s="1"/>
      <c r="AS1284" s="1"/>
      <c r="AT1284" s="1"/>
      <c r="AU1284" s="1"/>
      <c r="AV1284" s="1"/>
      <c r="AW1284" s="1"/>
    </row>
    <row r="1285" spans="37:49">
      <c r="AK1285" s="1"/>
      <c r="AQ1285" s="1"/>
      <c r="AR1285" s="1"/>
      <c r="AS1285" s="1"/>
      <c r="AT1285" s="1"/>
      <c r="AU1285" s="1"/>
      <c r="AV1285" s="1"/>
      <c r="AW1285" s="1"/>
    </row>
    <row r="1286" spans="37:49">
      <c r="AK1286" s="1"/>
      <c r="AQ1286" s="1"/>
      <c r="AR1286" s="1"/>
      <c r="AS1286" s="1"/>
      <c r="AT1286" s="1"/>
      <c r="AU1286" s="1"/>
      <c r="AV1286" s="1"/>
      <c r="AW1286" s="1"/>
    </row>
    <row r="1287" spans="37:49">
      <c r="AK1287" s="1"/>
      <c r="AQ1287" s="1"/>
      <c r="AR1287" s="1"/>
      <c r="AS1287" s="1"/>
      <c r="AT1287" s="1"/>
      <c r="AU1287" s="1"/>
      <c r="AV1287" s="1"/>
      <c r="AW1287" s="1"/>
    </row>
    <row r="1288" spans="37:49">
      <c r="AK1288" s="1"/>
      <c r="AQ1288" s="1"/>
      <c r="AR1288" s="1"/>
      <c r="AS1288" s="1"/>
      <c r="AT1288" s="1"/>
      <c r="AU1288" s="1"/>
      <c r="AV1288" s="1"/>
      <c r="AW1288" s="1"/>
    </row>
    <row r="1289" spans="37:49">
      <c r="AK1289" s="1"/>
      <c r="AQ1289" s="1"/>
      <c r="AR1289" s="1"/>
      <c r="AS1289" s="1"/>
      <c r="AT1289" s="1"/>
      <c r="AU1289" s="1"/>
      <c r="AV1289" s="1"/>
      <c r="AW1289" s="1"/>
    </row>
    <row r="1290" spans="37:49">
      <c r="AK1290" s="1"/>
      <c r="AQ1290" s="1"/>
      <c r="AR1290" s="1"/>
      <c r="AS1290" s="1"/>
      <c r="AT1290" s="1"/>
      <c r="AU1290" s="1"/>
      <c r="AV1290" s="1"/>
      <c r="AW1290" s="1"/>
    </row>
    <row r="1291" spans="37:49">
      <c r="AK1291" s="1"/>
      <c r="AQ1291" s="1"/>
      <c r="AR1291" s="1"/>
      <c r="AS1291" s="1"/>
      <c r="AT1291" s="1"/>
      <c r="AU1291" s="1"/>
      <c r="AV1291" s="1"/>
      <c r="AW1291" s="1"/>
    </row>
    <row r="1292" spans="37:49">
      <c r="AK1292" s="1"/>
      <c r="AQ1292" s="1"/>
      <c r="AR1292" s="1"/>
      <c r="AS1292" s="1"/>
      <c r="AT1292" s="1"/>
      <c r="AU1292" s="1"/>
      <c r="AV1292" s="1"/>
      <c r="AW1292" s="1"/>
    </row>
    <row r="1293" spans="37:49">
      <c r="AK1293" s="1"/>
      <c r="AQ1293" s="1"/>
      <c r="AR1293" s="1"/>
      <c r="AS1293" s="1"/>
      <c r="AT1293" s="1"/>
      <c r="AU1293" s="1"/>
      <c r="AV1293" s="1"/>
      <c r="AW1293" s="1"/>
    </row>
    <row r="1294" spans="37:49">
      <c r="AK1294" s="1"/>
      <c r="AQ1294" s="1"/>
      <c r="AR1294" s="1"/>
      <c r="AS1294" s="1"/>
      <c r="AT1294" s="1"/>
      <c r="AU1294" s="1"/>
      <c r="AV1294" s="1"/>
      <c r="AW1294" s="1"/>
    </row>
    <row r="1295" spans="37:49">
      <c r="AK1295" s="1"/>
      <c r="AQ1295" s="1"/>
      <c r="AR1295" s="1"/>
      <c r="AS1295" s="1"/>
      <c r="AT1295" s="1"/>
      <c r="AU1295" s="1"/>
      <c r="AV1295" s="1"/>
      <c r="AW1295" s="1"/>
    </row>
    <row r="1296" spans="37:49">
      <c r="AK1296" s="1"/>
      <c r="AQ1296" s="1"/>
      <c r="AR1296" s="1"/>
      <c r="AS1296" s="1"/>
      <c r="AT1296" s="1"/>
      <c r="AU1296" s="1"/>
      <c r="AV1296" s="1"/>
      <c r="AW1296" s="1"/>
    </row>
    <row r="1297" spans="37:49">
      <c r="AK1297" s="1"/>
      <c r="AQ1297" s="1"/>
      <c r="AR1297" s="1"/>
      <c r="AS1297" s="1"/>
      <c r="AT1297" s="1"/>
      <c r="AU1297" s="1"/>
      <c r="AV1297" s="1"/>
      <c r="AW1297" s="1"/>
    </row>
    <row r="1298" spans="37:49">
      <c r="AK1298" s="1"/>
      <c r="AQ1298" s="1"/>
      <c r="AR1298" s="1"/>
      <c r="AS1298" s="1"/>
      <c r="AT1298" s="1"/>
      <c r="AU1298" s="1"/>
      <c r="AV1298" s="1"/>
      <c r="AW1298" s="1"/>
    </row>
    <row r="1299" spans="37:49">
      <c r="AK1299" s="1"/>
      <c r="AQ1299" s="1"/>
      <c r="AR1299" s="1"/>
      <c r="AS1299" s="1"/>
      <c r="AT1299" s="1"/>
      <c r="AU1299" s="1"/>
      <c r="AV1299" s="1"/>
      <c r="AW1299" s="1"/>
    </row>
    <row r="1300" spans="37:49">
      <c r="AK1300" s="1"/>
      <c r="AQ1300" s="1"/>
      <c r="AR1300" s="1"/>
      <c r="AS1300" s="1"/>
      <c r="AT1300" s="1"/>
      <c r="AU1300" s="1"/>
      <c r="AV1300" s="1"/>
      <c r="AW1300" s="1"/>
    </row>
    <row r="1301" spans="37:49">
      <c r="AK1301" s="1"/>
      <c r="AQ1301" s="1"/>
      <c r="AR1301" s="1"/>
      <c r="AS1301" s="1"/>
      <c r="AT1301" s="1"/>
      <c r="AU1301" s="1"/>
      <c r="AV1301" s="1"/>
      <c r="AW1301" s="1"/>
    </row>
    <row r="1302" spans="37:49">
      <c r="AK1302" s="1"/>
      <c r="AQ1302" s="1"/>
      <c r="AR1302" s="1"/>
      <c r="AS1302" s="1"/>
      <c r="AT1302" s="1"/>
      <c r="AU1302" s="1"/>
      <c r="AV1302" s="1"/>
      <c r="AW1302" s="1"/>
    </row>
    <row r="1303" spans="37:49">
      <c r="AK1303" s="1"/>
      <c r="AQ1303" s="1"/>
      <c r="AR1303" s="1"/>
      <c r="AS1303" s="1"/>
      <c r="AT1303" s="1"/>
      <c r="AU1303" s="1"/>
      <c r="AV1303" s="1"/>
      <c r="AW1303" s="1"/>
    </row>
    <row r="1304" spans="37:49">
      <c r="AK1304" s="1"/>
      <c r="AQ1304" s="1"/>
      <c r="AR1304" s="1"/>
      <c r="AS1304" s="1"/>
      <c r="AT1304" s="1"/>
      <c r="AU1304" s="1"/>
      <c r="AV1304" s="1"/>
      <c r="AW1304" s="1"/>
    </row>
    <row r="1305" spans="37:49">
      <c r="AK1305" s="1"/>
      <c r="AQ1305" s="1"/>
      <c r="AR1305" s="1"/>
      <c r="AS1305" s="1"/>
      <c r="AT1305" s="1"/>
      <c r="AU1305" s="1"/>
      <c r="AV1305" s="1"/>
      <c r="AW1305" s="1"/>
    </row>
    <row r="1306" spans="37:49">
      <c r="AK1306" s="1"/>
      <c r="AQ1306" s="1"/>
      <c r="AR1306" s="1"/>
      <c r="AS1306" s="1"/>
      <c r="AT1306" s="1"/>
      <c r="AU1306" s="1"/>
      <c r="AV1306" s="1"/>
      <c r="AW1306" s="1"/>
    </row>
    <row r="1307" spans="37:49">
      <c r="AK1307" s="1"/>
      <c r="AQ1307" s="1"/>
      <c r="AR1307" s="1"/>
      <c r="AS1307" s="1"/>
      <c r="AT1307" s="1"/>
      <c r="AU1307" s="1"/>
      <c r="AV1307" s="1"/>
      <c r="AW1307" s="1"/>
    </row>
    <row r="1308" spans="37:49">
      <c r="AK1308" s="1"/>
      <c r="AQ1308" s="1"/>
      <c r="AR1308" s="1"/>
      <c r="AS1308" s="1"/>
      <c r="AT1308" s="1"/>
      <c r="AU1308" s="1"/>
      <c r="AV1308" s="1"/>
      <c r="AW1308" s="1"/>
    </row>
    <row r="1309" spans="37:49">
      <c r="AK1309" s="1"/>
      <c r="AQ1309" s="1"/>
      <c r="AR1309" s="1"/>
      <c r="AS1309" s="1"/>
      <c r="AT1309" s="1"/>
      <c r="AU1309" s="1"/>
      <c r="AV1309" s="1"/>
      <c r="AW1309" s="1"/>
    </row>
    <row r="1310" spans="37:49">
      <c r="AK1310" s="1"/>
      <c r="AQ1310" s="1"/>
      <c r="AR1310" s="1"/>
      <c r="AS1310" s="1"/>
      <c r="AT1310" s="1"/>
      <c r="AU1310" s="1"/>
      <c r="AV1310" s="1"/>
      <c r="AW1310" s="1"/>
    </row>
    <row r="1311" spans="37:49">
      <c r="AK1311" s="1"/>
      <c r="AQ1311" s="1"/>
      <c r="AR1311" s="1"/>
      <c r="AS1311" s="1"/>
      <c r="AT1311" s="1"/>
      <c r="AU1311" s="1"/>
      <c r="AV1311" s="1"/>
      <c r="AW1311" s="1"/>
    </row>
    <row r="1312" spans="37:49">
      <c r="AK1312" s="1"/>
      <c r="AQ1312" s="1"/>
      <c r="AR1312" s="1"/>
      <c r="AS1312" s="1"/>
      <c r="AT1312" s="1"/>
      <c r="AU1312" s="1"/>
      <c r="AV1312" s="1"/>
      <c r="AW1312" s="1"/>
    </row>
    <row r="1313" spans="37:49">
      <c r="AK1313" s="1"/>
      <c r="AQ1313" s="1"/>
      <c r="AR1313" s="1"/>
      <c r="AS1313" s="1"/>
      <c r="AT1313" s="1"/>
      <c r="AU1313" s="1"/>
      <c r="AV1313" s="1"/>
      <c r="AW1313" s="1"/>
    </row>
    <row r="1314" spans="37:49">
      <c r="AK1314" s="1"/>
      <c r="AQ1314" s="1"/>
      <c r="AR1314" s="1"/>
      <c r="AS1314" s="1"/>
      <c r="AT1314" s="1"/>
      <c r="AU1314" s="1"/>
      <c r="AV1314" s="1"/>
      <c r="AW1314" s="1"/>
    </row>
    <row r="1315" spans="37:49">
      <c r="AK1315" s="1"/>
      <c r="AQ1315" s="1"/>
      <c r="AR1315" s="1"/>
      <c r="AS1315" s="1"/>
      <c r="AT1315" s="1"/>
      <c r="AU1315" s="1"/>
      <c r="AV1315" s="1"/>
      <c r="AW1315" s="1"/>
    </row>
    <row r="1316" spans="37:49">
      <c r="AK1316" s="1"/>
      <c r="AQ1316" s="1"/>
      <c r="AR1316" s="1"/>
      <c r="AS1316" s="1"/>
      <c r="AT1316" s="1"/>
      <c r="AU1316" s="1"/>
      <c r="AV1316" s="1"/>
      <c r="AW1316" s="1"/>
    </row>
    <row r="1317" spans="37:49">
      <c r="AK1317" s="1"/>
      <c r="AQ1317" s="1"/>
      <c r="AR1317" s="1"/>
      <c r="AS1317" s="1"/>
      <c r="AT1317" s="1"/>
      <c r="AU1317" s="1"/>
      <c r="AV1317" s="1"/>
      <c r="AW1317" s="1"/>
    </row>
    <row r="1318" spans="37:49">
      <c r="AK1318" s="1"/>
      <c r="AQ1318" s="1"/>
      <c r="AR1318" s="1"/>
      <c r="AS1318" s="1"/>
      <c r="AT1318" s="1"/>
      <c r="AU1318" s="1"/>
      <c r="AV1318" s="1"/>
      <c r="AW1318" s="1"/>
    </row>
    <row r="1319" spans="37:49">
      <c r="AK1319" s="1"/>
      <c r="AQ1319" s="1"/>
      <c r="AR1319" s="1"/>
      <c r="AS1319" s="1"/>
      <c r="AT1319" s="1"/>
      <c r="AU1319" s="1"/>
      <c r="AV1319" s="1"/>
      <c r="AW1319" s="1"/>
    </row>
    <row r="1320" spans="37:49">
      <c r="AK1320" s="1"/>
      <c r="AQ1320" s="1"/>
      <c r="AR1320" s="1"/>
      <c r="AS1320" s="1"/>
      <c r="AT1320" s="1"/>
      <c r="AU1320" s="1"/>
      <c r="AV1320" s="1"/>
      <c r="AW1320" s="1"/>
    </row>
    <row r="1321" spans="37:49">
      <c r="AK1321" s="1"/>
      <c r="AQ1321" s="1"/>
      <c r="AR1321" s="1"/>
      <c r="AS1321" s="1"/>
      <c r="AT1321" s="1"/>
      <c r="AU1321" s="1"/>
      <c r="AV1321" s="1"/>
      <c r="AW1321" s="1"/>
    </row>
    <row r="1322" spans="37:49">
      <c r="AK1322" s="1"/>
      <c r="AQ1322" s="1"/>
      <c r="AR1322" s="1"/>
      <c r="AS1322" s="1"/>
      <c r="AT1322" s="1"/>
      <c r="AU1322" s="1"/>
      <c r="AV1322" s="1"/>
      <c r="AW1322" s="1"/>
    </row>
    <row r="1323" spans="37:49">
      <c r="AK1323" s="1"/>
      <c r="AQ1323" s="1"/>
      <c r="AR1323" s="1"/>
      <c r="AS1323" s="1"/>
      <c r="AT1323" s="1"/>
      <c r="AU1323" s="1"/>
      <c r="AV1323" s="1"/>
      <c r="AW1323" s="1"/>
    </row>
    <row r="1324" spans="37:49">
      <c r="AK1324" s="1"/>
      <c r="AQ1324" s="1"/>
      <c r="AR1324" s="1"/>
      <c r="AS1324" s="1"/>
      <c r="AT1324" s="1"/>
      <c r="AU1324" s="1"/>
      <c r="AV1324" s="1"/>
      <c r="AW1324" s="1"/>
    </row>
    <row r="1325" spans="37:49">
      <c r="AK1325" s="1"/>
      <c r="AQ1325" s="1"/>
      <c r="AR1325" s="1"/>
      <c r="AS1325" s="1"/>
      <c r="AT1325" s="1"/>
      <c r="AU1325" s="1"/>
      <c r="AV1325" s="1"/>
      <c r="AW1325" s="1"/>
    </row>
    <row r="1326" spans="37:49">
      <c r="AK1326" s="1"/>
      <c r="AQ1326" s="1"/>
      <c r="AR1326" s="1"/>
      <c r="AS1326" s="1"/>
      <c r="AT1326" s="1"/>
      <c r="AU1326" s="1"/>
      <c r="AV1326" s="1"/>
      <c r="AW1326" s="1"/>
    </row>
    <row r="1327" spans="37:49">
      <c r="AK1327" s="1"/>
      <c r="AQ1327" s="1"/>
      <c r="AR1327" s="1"/>
      <c r="AS1327" s="1"/>
      <c r="AT1327" s="1"/>
      <c r="AU1327" s="1"/>
      <c r="AV1327" s="1"/>
      <c r="AW1327" s="1"/>
    </row>
    <row r="1328" spans="37:49">
      <c r="AK1328" s="1"/>
      <c r="AQ1328" s="1"/>
      <c r="AR1328" s="1"/>
      <c r="AS1328" s="1"/>
      <c r="AT1328" s="1"/>
      <c r="AU1328" s="1"/>
      <c r="AV1328" s="1"/>
      <c r="AW1328" s="1"/>
    </row>
    <row r="1329" spans="37:49">
      <c r="AK1329" s="1"/>
      <c r="AQ1329" s="1"/>
      <c r="AR1329" s="1"/>
      <c r="AS1329" s="1"/>
      <c r="AT1329" s="1"/>
      <c r="AU1329" s="1"/>
      <c r="AV1329" s="1"/>
      <c r="AW1329" s="1"/>
    </row>
    <row r="1330" spans="37:49">
      <c r="AK1330" s="1"/>
      <c r="AQ1330" s="1"/>
      <c r="AR1330" s="1"/>
      <c r="AS1330" s="1"/>
      <c r="AT1330" s="1"/>
      <c r="AU1330" s="1"/>
      <c r="AV1330" s="1"/>
      <c r="AW1330" s="1"/>
    </row>
    <row r="1331" spans="37:49">
      <c r="AK1331" s="1"/>
      <c r="AQ1331" s="1"/>
      <c r="AR1331" s="1"/>
      <c r="AS1331" s="1"/>
      <c r="AT1331" s="1"/>
      <c r="AU1331" s="1"/>
      <c r="AV1331" s="1"/>
      <c r="AW1331" s="1"/>
    </row>
    <row r="1332" spans="37:49">
      <c r="AK1332" s="1"/>
      <c r="AQ1332" s="1"/>
      <c r="AR1332" s="1"/>
      <c r="AS1332" s="1"/>
      <c r="AT1332" s="1"/>
      <c r="AU1332" s="1"/>
      <c r="AV1332" s="1"/>
      <c r="AW1332" s="1"/>
    </row>
    <row r="1333" spans="37:49">
      <c r="AK1333" s="1"/>
      <c r="AQ1333" s="1"/>
      <c r="AR1333" s="1"/>
      <c r="AS1333" s="1"/>
      <c r="AT1333" s="1"/>
      <c r="AU1333" s="1"/>
      <c r="AV1333" s="1"/>
      <c r="AW1333" s="1"/>
    </row>
    <row r="1334" spans="37:49">
      <c r="AK1334" s="1"/>
      <c r="AQ1334" s="1"/>
      <c r="AR1334" s="1"/>
      <c r="AS1334" s="1"/>
      <c r="AT1334" s="1"/>
      <c r="AU1334" s="1"/>
      <c r="AV1334" s="1"/>
      <c r="AW1334" s="1"/>
    </row>
    <row r="1335" spans="37:49">
      <c r="AK1335" s="1"/>
      <c r="AQ1335" s="1"/>
      <c r="AR1335" s="1"/>
      <c r="AS1335" s="1"/>
      <c r="AT1335" s="1"/>
      <c r="AU1335" s="1"/>
      <c r="AV1335" s="1"/>
      <c r="AW1335" s="1"/>
    </row>
    <row r="1336" spans="37:49">
      <c r="AK1336" s="1"/>
      <c r="AQ1336" s="1"/>
      <c r="AR1336" s="1"/>
      <c r="AS1336" s="1"/>
      <c r="AT1336" s="1"/>
      <c r="AU1336" s="1"/>
      <c r="AV1336" s="1"/>
      <c r="AW1336" s="1"/>
    </row>
    <row r="1337" spans="37:49">
      <c r="AK1337" s="1"/>
      <c r="AQ1337" s="1"/>
      <c r="AR1337" s="1"/>
      <c r="AS1337" s="1"/>
      <c r="AT1337" s="1"/>
      <c r="AU1337" s="1"/>
      <c r="AV1337" s="1"/>
      <c r="AW1337" s="1"/>
    </row>
    <row r="1338" spans="37:49">
      <c r="AK1338" s="1"/>
      <c r="AQ1338" s="1"/>
      <c r="AR1338" s="1"/>
      <c r="AS1338" s="1"/>
      <c r="AT1338" s="1"/>
      <c r="AU1338" s="1"/>
      <c r="AV1338" s="1"/>
      <c r="AW1338" s="1"/>
    </row>
    <row r="1339" spans="37:49">
      <c r="AK1339" s="1"/>
      <c r="AQ1339" s="1"/>
      <c r="AR1339" s="1"/>
      <c r="AS1339" s="1"/>
      <c r="AT1339" s="1"/>
      <c r="AU1339" s="1"/>
      <c r="AV1339" s="1"/>
      <c r="AW1339" s="1"/>
    </row>
    <row r="1340" spans="37:49">
      <c r="AK1340" s="1"/>
      <c r="AQ1340" s="1"/>
      <c r="AR1340" s="1"/>
      <c r="AS1340" s="1"/>
      <c r="AT1340" s="1"/>
      <c r="AU1340" s="1"/>
      <c r="AV1340" s="1"/>
      <c r="AW1340" s="1"/>
    </row>
    <row r="1341" spans="37:49">
      <c r="AK1341" s="1"/>
      <c r="AQ1341" s="1"/>
      <c r="AR1341" s="1"/>
      <c r="AS1341" s="1"/>
      <c r="AT1341" s="1"/>
      <c r="AU1341" s="1"/>
      <c r="AV1341" s="1"/>
      <c r="AW1341" s="1"/>
    </row>
    <row r="1342" spans="37:49">
      <c r="AK1342" s="1"/>
      <c r="AQ1342" s="1"/>
      <c r="AR1342" s="1"/>
      <c r="AS1342" s="1"/>
      <c r="AT1342" s="1"/>
      <c r="AU1342" s="1"/>
      <c r="AV1342" s="1"/>
      <c r="AW1342" s="1"/>
    </row>
    <row r="1343" spans="37:49">
      <c r="AK1343" s="1"/>
      <c r="AQ1343" s="1"/>
      <c r="AR1343" s="1"/>
      <c r="AS1343" s="1"/>
      <c r="AT1343" s="1"/>
      <c r="AU1343" s="1"/>
      <c r="AV1343" s="1"/>
      <c r="AW1343" s="1"/>
    </row>
    <row r="1344" spans="37:49">
      <c r="AK1344" s="1"/>
      <c r="AQ1344" s="1"/>
      <c r="AR1344" s="1"/>
      <c r="AS1344" s="1"/>
      <c r="AT1344" s="1"/>
      <c r="AU1344" s="1"/>
      <c r="AV1344" s="1"/>
      <c r="AW1344" s="1"/>
    </row>
    <row r="1345" spans="37:49">
      <c r="AK1345" s="1"/>
      <c r="AQ1345" s="1"/>
      <c r="AR1345" s="1"/>
      <c r="AS1345" s="1"/>
      <c r="AT1345" s="1"/>
      <c r="AU1345" s="1"/>
      <c r="AV1345" s="1"/>
      <c r="AW1345" s="1"/>
    </row>
    <row r="1346" spans="37:49">
      <c r="AK1346" s="1"/>
      <c r="AQ1346" s="1"/>
      <c r="AR1346" s="1"/>
      <c r="AS1346" s="1"/>
      <c r="AT1346" s="1"/>
      <c r="AU1346" s="1"/>
      <c r="AV1346" s="1"/>
      <c r="AW1346" s="1"/>
    </row>
    <row r="1347" spans="37:49">
      <c r="AK1347" s="1"/>
      <c r="AQ1347" s="1"/>
      <c r="AR1347" s="1"/>
      <c r="AS1347" s="1"/>
      <c r="AT1347" s="1"/>
      <c r="AU1347" s="1"/>
      <c r="AV1347" s="1"/>
      <c r="AW1347" s="1"/>
    </row>
    <row r="1348" spans="37:49">
      <c r="AK1348" s="1"/>
      <c r="AQ1348" s="1"/>
      <c r="AR1348" s="1"/>
      <c r="AS1348" s="1"/>
      <c r="AT1348" s="1"/>
      <c r="AU1348" s="1"/>
      <c r="AV1348" s="1"/>
      <c r="AW1348" s="1"/>
    </row>
    <row r="1349" spans="37:49">
      <c r="AK1349" s="1"/>
      <c r="AQ1349" s="1"/>
      <c r="AR1349" s="1"/>
      <c r="AS1349" s="1"/>
      <c r="AT1349" s="1"/>
      <c r="AU1349" s="1"/>
      <c r="AV1349" s="1"/>
      <c r="AW1349" s="1"/>
    </row>
    <row r="1350" spans="37:49">
      <c r="AK1350" s="1"/>
      <c r="AQ1350" s="1"/>
      <c r="AR1350" s="1"/>
      <c r="AS1350" s="1"/>
      <c r="AT1350" s="1"/>
      <c r="AU1350" s="1"/>
      <c r="AV1350" s="1"/>
      <c r="AW1350" s="1"/>
    </row>
    <row r="1351" spans="37:49">
      <c r="AK1351" s="1"/>
      <c r="AQ1351" s="1"/>
      <c r="AR1351" s="1"/>
      <c r="AS1351" s="1"/>
      <c r="AT1351" s="1"/>
      <c r="AU1351" s="1"/>
      <c r="AV1351" s="1"/>
      <c r="AW1351" s="1"/>
    </row>
    <row r="1352" spans="37:49">
      <c r="AK1352" s="1"/>
      <c r="AQ1352" s="1"/>
      <c r="AR1352" s="1"/>
      <c r="AS1352" s="1"/>
      <c r="AT1352" s="1"/>
      <c r="AU1352" s="1"/>
      <c r="AV1352" s="1"/>
      <c r="AW1352" s="1"/>
    </row>
    <row r="1353" spans="37:49">
      <c r="AK1353" s="1"/>
      <c r="AQ1353" s="1"/>
      <c r="AR1353" s="1"/>
      <c r="AS1353" s="1"/>
      <c r="AT1353" s="1"/>
      <c r="AU1353" s="1"/>
      <c r="AV1353" s="1"/>
      <c r="AW1353" s="1"/>
    </row>
    <row r="1354" spans="37:49">
      <c r="AK1354" s="1"/>
      <c r="AQ1354" s="1"/>
      <c r="AR1354" s="1"/>
      <c r="AS1354" s="1"/>
      <c r="AT1354" s="1"/>
      <c r="AU1354" s="1"/>
      <c r="AV1354" s="1"/>
      <c r="AW1354" s="1"/>
    </row>
    <row r="1355" spans="37:49">
      <c r="AK1355" s="1"/>
      <c r="AQ1355" s="1"/>
      <c r="AR1355" s="1"/>
      <c r="AS1355" s="1"/>
      <c r="AT1355" s="1"/>
      <c r="AU1355" s="1"/>
      <c r="AV1355" s="1"/>
      <c r="AW1355" s="1"/>
    </row>
    <row r="1356" spans="37:49">
      <c r="AK1356" s="1"/>
      <c r="AQ1356" s="1"/>
      <c r="AR1356" s="1"/>
      <c r="AS1356" s="1"/>
      <c r="AT1356" s="1"/>
      <c r="AU1356" s="1"/>
      <c r="AV1356" s="1"/>
      <c r="AW1356" s="1"/>
    </row>
    <row r="1357" spans="37:49">
      <c r="AK1357" s="1"/>
      <c r="AQ1357" s="1"/>
      <c r="AR1357" s="1"/>
      <c r="AS1357" s="1"/>
      <c r="AT1357" s="1"/>
      <c r="AU1357" s="1"/>
      <c r="AV1357" s="1"/>
      <c r="AW1357" s="1"/>
    </row>
    <row r="1358" spans="37:49">
      <c r="AK1358" s="1"/>
      <c r="AQ1358" s="1"/>
      <c r="AR1358" s="1"/>
      <c r="AS1358" s="1"/>
      <c r="AT1358" s="1"/>
      <c r="AU1358" s="1"/>
      <c r="AV1358" s="1"/>
      <c r="AW1358" s="1"/>
    </row>
    <row r="1359" spans="37:49">
      <c r="AK1359" s="1"/>
      <c r="AQ1359" s="1"/>
      <c r="AR1359" s="1"/>
      <c r="AS1359" s="1"/>
      <c r="AT1359" s="1"/>
      <c r="AU1359" s="1"/>
      <c r="AV1359" s="1"/>
      <c r="AW1359" s="1"/>
    </row>
    <row r="1360" spans="37:49">
      <c r="AK1360" s="1"/>
      <c r="AQ1360" s="1"/>
      <c r="AR1360" s="1"/>
      <c r="AS1360" s="1"/>
      <c r="AT1360" s="1"/>
      <c r="AU1360" s="1"/>
      <c r="AV1360" s="1"/>
      <c r="AW1360" s="1"/>
    </row>
    <row r="1361" spans="37:49">
      <c r="AK1361" s="1"/>
      <c r="AQ1361" s="1"/>
      <c r="AR1361" s="1"/>
      <c r="AS1361" s="1"/>
      <c r="AT1361" s="1"/>
      <c r="AU1361" s="1"/>
      <c r="AV1361" s="1"/>
      <c r="AW1361" s="1"/>
    </row>
    <row r="1362" spans="37:49">
      <c r="AK1362" s="1"/>
      <c r="AQ1362" s="1"/>
      <c r="AR1362" s="1"/>
      <c r="AS1362" s="1"/>
      <c r="AT1362" s="1"/>
      <c r="AU1362" s="1"/>
      <c r="AV1362" s="1"/>
      <c r="AW1362" s="1"/>
    </row>
    <row r="1363" spans="37:49">
      <c r="AK1363" s="1"/>
      <c r="AQ1363" s="1"/>
      <c r="AR1363" s="1"/>
      <c r="AS1363" s="1"/>
      <c r="AT1363" s="1"/>
      <c r="AU1363" s="1"/>
      <c r="AV1363" s="1"/>
      <c r="AW1363" s="1"/>
    </row>
    <row r="1364" spans="37:49">
      <c r="AK1364" s="1"/>
      <c r="AQ1364" s="1"/>
      <c r="AR1364" s="1"/>
      <c r="AS1364" s="1"/>
      <c r="AT1364" s="1"/>
      <c r="AU1364" s="1"/>
      <c r="AV1364" s="1"/>
      <c r="AW1364" s="1"/>
    </row>
    <row r="1365" spans="37:49">
      <c r="AK1365" s="1"/>
      <c r="AQ1365" s="1"/>
      <c r="AR1365" s="1"/>
      <c r="AS1365" s="1"/>
      <c r="AT1365" s="1"/>
      <c r="AU1365" s="1"/>
      <c r="AV1365" s="1"/>
      <c r="AW1365" s="1"/>
    </row>
    <row r="1366" spans="37:49">
      <c r="AK1366" s="1"/>
      <c r="AQ1366" s="1"/>
      <c r="AR1366" s="1"/>
      <c r="AS1366" s="1"/>
      <c r="AT1366" s="1"/>
      <c r="AU1366" s="1"/>
      <c r="AV1366" s="1"/>
      <c r="AW1366" s="1"/>
    </row>
    <row r="1367" spans="37:49">
      <c r="AK1367" s="1"/>
      <c r="AQ1367" s="1"/>
      <c r="AR1367" s="1"/>
      <c r="AS1367" s="1"/>
      <c r="AT1367" s="1"/>
      <c r="AU1367" s="1"/>
      <c r="AV1367" s="1"/>
      <c r="AW1367" s="1"/>
    </row>
    <row r="1368" spans="37:49">
      <c r="AK1368" s="1"/>
      <c r="AQ1368" s="1"/>
      <c r="AR1368" s="1"/>
      <c r="AS1368" s="1"/>
      <c r="AT1368" s="1"/>
      <c r="AU1368" s="1"/>
      <c r="AV1368" s="1"/>
      <c r="AW1368" s="1"/>
    </row>
    <row r="1369" spans="37:49">
      <c r="AK1369" s="1"/>
      <c r="AQ1369" s="1"/>
      <c r="AR1369" s="1"/>
      <c r="AS1369" s="1"/>
      <c r="AT1369" s="1"/>
      <c r="AU1369" s="1"/>
      <c r="AV1369" s="1"/>
      <c r="AW1369" s="1"/>
    </row>
    <row r="1370" spans="37:49">
      <c r="AK1370" s="1"/>
      <c r="AQ1370" s="1"/>
      <c r="AR1370" s="1"/>
      <c r="AS1370" s="1"/>
      <c r="AT1370" s="1"/>
      <c r="AU1370" s="1"/>
      <c r="AV1370" s="1"/>
      <c r="AW1370" s="1"/>
    </row>
    <row r="1371" spans="37:49">
      <c r="AK1371" s="1"/>
      <c r="AQ1371" s="1"/>
      <c r="AR1371" s="1"/>
      <c r="AS1371" s="1"/>
      <c r="AT1371" s="1"/>
      <c r="AU1371" s="1"/>
      <c r="AV1371" s="1"/>
      <c r="AW1371" s="1"/>
    </row>
    <row r="1372" spans="37:49">
      <c r="AK1372" s="1"/>
      <c r="AQ1372" s="1"/>
      <c r="AR1372" s="1"/>
      <c r="AS1372" s="1"/>
      <c r="AT1372" s="1"/>
      <c r="AU1372" s="1"/>
      <c r="AV1372" s="1"/>
      <c r="AW1372" s="1"/>
    </row>
    <row r="1373" spans="37:49">
      <c r="AK1373" s="1"/>
      <c r="AQ1373" s="1"/>
      <c r="AR1373" s="1"/>
      <c r="AS1373" s="1"/>
      <c r="AT1373" s="1"/>
      <c r="AU1373" s="1"/>
      <c r="AV1373" s="1"/>
      <c r="AW1373" s="1"/>
    </row>
    <row r="1374" spans="37:49">
      <c r="AK1374" s="1"/>
      <c r="AQ1374" s="1"/>
      <c r="AR1374" s="1"/>
      <c r="AS1374" s="1"/>
      <c r="AT1374" s="1"/>
      <c r="AU1374" s="1"/>
      <c r="AV1374" s="1"/>
      <c r="AW1374" s="1"/>
    </row>
    <row r="1375" spans="37:49">
      <c r="AK1375" s="1"/>
      <c r="AQ1375" s="1"/>
      <c r="AR1375" s="1"/>
      <c r="AS1375" s="1"/>
      <c r="AT1375" s="1"/>
      <c r="AU1375" s="1"/>
      <c r="AV1375" s="1"/>
      <c r="AW1375" s="1"/>
    </row>
    <row r="1376" spans="37:49">
      <c r="AK1376" s="1"/>
      <c r="AQ1376" s="1"/>
      <c r="AR1376" s="1"/>
      <c r="AS1376" s="1"/>
      <c r="AT1376" s="1"/>
      <c r="AU1376" s="1"/>
      <c r="AV1376" s="1"/>
      <c r="AW1376" s="1"/>
    </row>
    <row r="1377" spans="37:49">
      <c r="AK1377" s="1"/>
      <c r="AQ1377" s="1"/>
      <c r="AR1377" s="1"/>
      <c r="AS1377" s="1"/>
      <c r="AT1377" s="1"/>
      <c r="AU1377" s="1"/>
      <c r="AV1377" s="1"/>
      <c r="AW1377" s="1"/>
    </row>
    <row r="1378" spans="37:49">
      <c r="AK1378" s="1"/>
      <c r="AQ1378" s="1"/>
      <c r="AR1378" s="1"/>
      <c r="AS1378" s="1"/>
      <c r="AT1378" s="1"/>
      <c r="AU1378" s="1"/>
      <c r="AV1378" s="1"/>
      <c r="AW1378" s="1"/>
    </row>
    <row r="1379" spans="37:49">
      <c r="AK1379" s="1"/>
      <c r="AQ1379" s="1"/>
      <c r="AR1379" s="1"/>
      <c r="AS1379" s="1"/>
      <c r="AT1379" s="1"/>
      <c r="AU1379" s="1"/>
      <c r="AV1379" s="1"/>
      <c r="AW1379" s="1"/>
    </row>
    <row r="1380" spans="37:49">
      <c r="AK1380" s="1"/>
      <c r="AQ1380" s="1"/>
      <c r="AR1380" s="1"/>
      <c r="AS1380" s="1"/>
      <c r="AT1380" s="1"/>
      <c r="AU1380" s="1"/>
      <c r="AV1380" s="1"/>
      <c r="AW1380" s="1"/>
    </row>
    <row r="1381" spans="37:49">
      <c r="AK1381" s="1"/>
      <c r="AQ1381" s="1"/>
      <c r="AR1381" s="1"/>
      <c r="AS1381" s="1"/>
      <c r="AT1381" s="1"/>
      <c r="AU1381" s="1"/>
      <c r="AV1381" s="1"/>
      <c r="AW1381" s="1"/>
    </row>
    <row r="1382" spans="37:49">
      <c r="AK1382" s="1"/>
      <c r="AQ1382" s="1"/>
      <c r="AR1382" s="1"/>
      <c r="AS1382" s="1"/>
      <c r="AT1382" s="1"/>
      <c r="AU1382" s="1"/>
      <c r="AV1382" s="1"/>
      <c r="AW1382" s="1"/>
    </row>
    <row r="1383" spans="37:49">
      <c r="AK1383" s="1"/>
      <c r="AQ1383" s="1"/>
      <c r="AR1383" s="1"/>
      <c r="AS1383" s="1"/>
      <c r="AT1383" s="1"/>
      <c r="AU1383" s="1"/>
      <c r="AV1383" s="1"/>
      <c r="AW1383" s="1"/>
    </row>
    <row r="1384" spans="37:49">
      <c r="AK1384" s="1"/>
      <c r="AQ1384" s="1"/>
      <c r="AR1384" s="1"/>
      <c r="AS1384" s="1"/>
      <c r="AT1384" s="1"/>
      <c r="AU1384" s="1"/>
      <c r="AV1384" s="1"/>
      <c r="AW1384" s="1"/>
    </row>
    <row r="1385" spans="37:49">
      <c r="AK1385" s="1"/>
      <c r="AQ1385" s="1"/>
      <c r="AR1385" s="1"/>
      <c r="AS1385" s="1"/>
      <c r="AT1385" s="1"/>
      <c r="AU1385" s="1"/>
      <c r="AV1385" s="1"/>
      <c r="AW1385" s="1"/>
    </row>
    <row r="1386" spans="37:49">
      <c r="AK1386" s="1"/>
      <c r="AQ1386" s="1"/>
      <c r="AR1386" s="1"/>
      <c r="AS1386" s="1"/>
      <c r="AT1386" s="1"/>
      <c r="AU1386" s="1"/>
      <c r="AV1386" s="1"/>
      <c r="AW1386" s="1"/>
    </row>
    <row r="1387" spans="37:49">
      <c r="AK1387" s="1"/>
      <c r="AQ1387" s="1"/>
      <c r="AR1387" s="1"/>
      <c r="AS1387" s="1"/>
      <c r="AT1387" s="1"/>
      <c r="AU1387" s="1"/>
      <c r="AV1387" s="1"/>
      <c r="AW1387" s="1"/>
    </row>
    <row r="1388" spans="37:49">
      <c r="AK1388" s="1"/>
      <c r="AQ1388" s="1"/>
      <c r="AR1388" s="1"/>
      <c r="AS1388" s="1"/>
      <c r="AT1388" s="1"/>
      <c r="AU1388" s="1"/>
      <c r="AV1388" s="1"/>
      <c r="AW1388" s="1"/>
    </row>
    <row r="1389" spans="37:49">
      <c r="AK1389" s="1"/>
      <c r="AQ1389" s="1"/>
      <c r="AR1389" s="1"/>
      <c r="AS1389" s="1"/>
      <c r="AT1389" s="1"/>
      <c r="AU1389" s="1"/>
      <c r="AV1389" s="1"/>
      <c r="AW1389" s="1"/>
    </row>
    <row r="1390" spans="37:49">
      <c r="AK1390" s="1"/>
      <c r="AQ1390" s="1"/>
      <c r="AR1390" s="1"/>
      <c r="AS1390" s="1"/>
      <c r="AT1390" s="1"/>
      <c r="AU1390" s="1"/>
      <c r="AV1390" s="1"/>
      <c r="AW1390" s="1"/>
    </row>
    <row r="1391" spans="37:49">
      <c r="AK1391" s="1"/>
      <c r="AQ1391" s="1"/>
      <c r="AR1391" s="1"/>
      <c r="AS1391" s="1"/>
      <c r="AT1391" s="1"/>
      <c r="AU1391" s="1"/>
      <c r="AV1391" s="1"/>
      <c r="AW1391" s="1"/>
    </row>
    <row r="1392" spans="37:49">
      <c r="AK1392" s="1"/>
      <c r="AQ1392" s="1"/>
      <c r="AR1392" s="1"/>
      <c r="AS1392" s="1"/>
      <c r="AT1392" s="1"/>
      <c r="AU1392" s="1"/>
      <c r="AV1392" s="1"/>
      <c r="AW1392" s="1"/>
    </row>
    <row r="1393" spans="37:49">
      <c r="AK1393" s="1"/>
      <c r="AQ1393" s="1"/>
      <c r="AR1393" s="1"/>
      <c r="AS1393" s="1"/>
      <c r="AT1393" s="1"/>
      <c r="AU1393" s="1"/>
      <c r="AV1393" s="1"/>
      <c r="AW1393" s="1"/>
    </row>
    <row r="1394" spans="37:49">
      <c r="AK1394" s="1"/>
      <c r="AQ1394" s="1"/>
      <c r="AR1394" s="1"/>
      <c r="AS1394" s="1"/>
      <c r="AT1394" s="1"/>
      <c r="AU1394" s="1"/>
      <c r="AV1394" s="1"/>
      <c r="AW1394" s="1"/>
    </row>
    <row r="1395" spans="37:49">
      <c r="AK1395" s="1"/>
      <c r="AQ1395" s="1"/>
      <c r="AR1395" s="1"/>
      <c r="AS1395" s="1"/>
      <c r="AT1395" s="1"/>
      <c r="AU1395" s="1"/>
      <c r="AV1395" s="1"/>
      <c r="AW1395" s="1"/>
    </row>
    <row r="1396" spans="37:49">
      <c r="AK1396" s="1"/>
      <c r="AQ1396" s="1"/>
      <c r="AR1396" s="1"/>
      <c r="AS1396" s="1"/>
      <c r="AT1396" s="1"/>
      <c r="AU1396" s="1"/>
      <c r="AV1396" s="1"/>
      <c r="AW1396" s="1"/>
    </row>
    <row r="1397" spans="37:49">
      <c r="AK1397" s="1"/>
      <c r="AQ1397" s="1"/>
      <c r="AR1397" s="1"/>
      <c r="AS1397" s="1"/>
      <c r="AT1397" s="1"/>
      <c r="AU1397" s="1"/>
      <c r="AV1397" s="1"/>
      <c r="AW1397" s="1"/>
    </row>
    <row r="1398" spans="37:49">
      <c r="AK1398" s="1"/>
      <c r="AQ1398" s="1"/>
      <c r="AR1398" s="1"/>
      <c r="AS1398" s="1"/>
      <c r="AT1398" s="1"/>
      <c r="AU1398" s="1"/>
      <c r="AV1398" s="1"/>
      <c r="AW1398" s="1"/>
    </row>
    <row r="1399" spans="37:49">
      <c r="AK1399" s="1"/>
      <c r="AQ1399" s="1"/>
      <c r="AR1399" s="1"/>
      <c r="AS1399" s="1"/>
      <c r="AT1399" s="1"/>
      <c r="AU1399" s="1"/>
      <c r="AV1399" s="1"/>
      <c r="AW1399" s="1"/>
    </row>
    <row r="1400" spans="37:49">
      <c r="AK1400" s="1"/>
      <c r="AQ1400" s="1"/>
      <c r="AR1400" s="1"/>
      <c r="AS1400" s="1"/>
      <c r="AT1400" s="1"/>
      <c r="AU1400" s="1"/>
      <c r="AV1400" s="1"/>
      <c r="AW1400" s="1"/>
    </row>
    <row r="1401" spans="37:49">
      <c r="AK1401" s="1"/>
      <c r="AQ1401" s="1"/>
      <c r="AR1401" s="1"/>
      <c r="AS1401" s="1"/>
      <c r="AT1401" s="1"/>
      <c r="AU1401" s="1"/>
      <c r="AV1401" s="1"/>
      <c r="AW1401" s="1"/>
    </row>
    <row r="1402" spans="37:49">
      <c r="AK1402" s="1"/>
      <c r="AQ1402" s="1"/>
      <c r="AR1402" s="1"/>
      <c r="AS1402" s="1"/>
      <c r="AT1402" s="1"/>
      <c r="AU1402" s="1"/>
      <c r="AV1402" s="1"/>
      <c r="AW1402" s="1"/>
    </row>
    <row r="1403" spans="37:49">
      <c r="AK1403" s="1"/>
      <c r="AQ1403" s="1"/>
      <c r="AR1403" s="1"/>
      <c r="AS1403" s="1"/>
      <c r="AT1403" s="1"/>
      <c r="AU1403" s="1"/>
      <c r="AV1403" s="1"/>
      <c r="AW1403" s="1"/>
    </row>
    <row r="1404" spans="37:49">
      <c r="AK1404" s="1"/>
      <c r="AQ1404" s="1"/>
      <c r="AR1404" s="1"/>
      <c r="AS1404" s="1"/>
      <c r="AT1404" s="1"/>
      <c r="AU1404" s="1"/>
      <c r="AV1404" s="1"/>
      <c r="AW1404" s="1"/>
    </row>
    <row r="1405" spans="37:49">
      <c r="AK1405" s="1"/>
      <c r="AQ1405" s="1"/>
      <c r="AR1405" s="1"/>
      <c r="AS1405" s="1"/>
      <c r="AT1405" s="1"/>
      <c r="AU1405" s="1"/>
      <c r="AV1405" s="1"/>
      <c r="AW1405" s="1"/>
    </row>
    <row r="1406" spans="37:49">
      <c r="AK1406" s="1"/>
      <c r="AQ1406" s="1"/>
      <c r="AR1406" s="1"/>
      <c r="AS1406" s="1"/>
      <c r="AT1406" s="1"/>
      <c r="AU1406" s="1"/>
      <c r="AV1406" s="1"/>
      <c r="AW1406" s="1"/>
    </row>
    <row r="1407" spans="37:49">
      <c r="AK1407" s="1"/>
      <c r="AQ1407" s="1"/>
      <c r="AR1407" s="1"/>
      <c r="AS1407" s="1"/>
      <c r="AT1407" s="1"/>
      <c r="AU1407" s="1"/>
      <c r="AV1407" s="1"/>
      <c r="AW1407" s="1"/>
    </row>
    <row r="1408" spans="37:49">
      <c r="AK1408" s="1"/>
      <c r="AQ1408" s="1"/>
      <c r="AR1408" s="1"/>
      <c r="AS1408" s="1"/>
      <c r="AT1408" s="1"/>
      <c r="AU1408" s="1"/>
      <c r="AV1408" s="1"/>
      <c r="AW1408" s="1"/>
    </row>
    <row r="1409" spans="37:49">
      <c r="AK1409" s="1"/>
      <c r="AQ1409" s="1"/>
      <c r="AR1409" s="1"/>
      <c r="AS1409" s="1"/>
      <c r="AT1409" s="1"/>
      <c r="AU1409" s="1"/>
      <c r="AV1409" s="1"/>
      <c r="AW1409" s="1"/>
    </row>
    <row r="1410" spans="37:49">
      <c r="AK1410" s="1"/>
      <c r="AQ1410" s="1"/>
      <c r="AR1410" s="1"/>
      <c r="AS1410" s="1"/>
      <c r="AT1410" s="1"/>
      <c r="AU1410" s="1"/>
      <c r="AV1410" s="1"/>
      <c r="AW1410" s="1"/>
    </row>
    <row r="1411" spans="37:49">
      <c r="AK1411" s="1"/>
      <c r="AQ1411" s="1"/>
      <c r="AR1411" s="1"/>
      <c r="AS1411" s="1"/>
      <c r="AT1411" s="1"/>
      <c r="AU1411" s="1"/>
      <c r="AV1411" s="1"/>
      <c r="AW1411" s="1"/>
    </row>
    <row r="1412" spans="37:49">
      <c r="AK1412" s="1"/>
      <c r="AQ1412" s="1"/>
      <c r="AR1412" s="1"/>
      <c r="AS1412" s="1"/>
      <c r="AT1412" s="1"/>
      <c r="AU1412" s="1"/>
      <c r="AV1412" s="1"/>
      <c r="AW1412" s="1"/>
    </row>
    <row r="1413" spans="37:49">
      <c r="AK1413" s="1"/>
      <c r="AQ1413" s="1"/>
      <c r="AR1413" s="1"/>
      <c r="AS1413" s="1"/>
      <c r="AT1413" s="1"/>
      <c r="AU1413" s="1"/>
      <c r="AV1413" s="1"/>
      <c r="AW1413" s="1"/>
    </row>
    <row r="1414" spans="37:49">
      <c r="AK1414" s="1"/>
      <c r="AQ1414" s="1"/>
      <c r="AR1414" s="1"/>
      <c r="AS1414" s="1"/>
      <c r="AT1414" s="1"/>
      <c r="AU1414" s="1"/>
      <c r="AV1414" s="1"/>
      <c r="AW1414" s="1"/>
    </row>
    <row r="1415" spans="37:49">
      <c r="AK1415" s="1"/>
      <c r="AQ1415" s="1"/>
      <c r="AR1415" s="1"/>
      <c r="AS1415" s="1"/>
      <c r="AT1415" s="1"/>
      <c r="AU1415" s="1"/>
      <c r="AV1415" s="1"/>
      <c r="AW1415" s="1"/>
    </row>
    <row r="1416" spans="37:49">
      <c r="AK1416" s="1"/>
      <c r="AQ1416" s="1"/>
      <c r="AR1416" s="1"/>
      <c r="AS1416" s="1"/>
      <c r="AT1416" s="1"/>
      <c r="AU1416" s="1"/>
      <c r="AV1416" s="1"/>
      <c r="AW1416" s="1"/>
    </row>
    <row r="1417" spans="37:49">
      <c r="AK1417" s="1"/>
      <c r="AQ1417" s="1"/>
      <c r="AR1417" s="1"/>
      <c r="AS1417" s="1"/>
      <c r="AT1417" s="1"/>
      <c r="AU1417" s="1"/>
      <c r="AV1417" s="1"/>
      <c r="AW1417" s="1"/>
    </row>
    <row r="1418" spans="37:49">
      <c r="AK1418" s="1"/>
      <c r="AQ1418" s="1"/>
      <c r="AR1418" s="1"/>
      <c r="AS1418" s="1"/>
      <c r="AT1418" s="1"/>
      <c r="AU1418" s="1"/>
      <c r="AV1418" s="1"/>
      <c r="AW1418" s="1"/>
    </row>
    <row r="1419" spans="37:49">
      <c r="AK1419" s="1"/>
      <c r="AQ1419" s="1"/>
      <c r="AR1419" s="1"/>
      <c r="AS1419" s="1"/>
      <c r="AT1419" s="1"/>
      <c r="AU1419" s="1"/>
      <c r="AV1419" s="1"/>
      <c r="AW1419" s="1"/>
    </row>
    <row r="1420" spans="37:49">
      <c r="AK1420" s="1"/>
      <c r="AQ1420" s="1"/>
      <c r="AR1420" s="1"/>
      <c r="AS1420" s="1"/>
      <c r="AT1420" s="1"/>
      <c r="AU1420" s="1"/>
      <c r="AV1420" s="1"/>
      <c r="AW1420" s="1"/>
    </row>
    <row r="1421" spans="37:49">
      <c r="AK1421" s="1"/>
      <c r="AQ1421" s="1"/>
      <c r="AR1421" s="1"/>
      <c r="AS1421" s="1"/>
      <c r="AT1421" s="1"/>
      <c r="AU1421" s="1"/>
      <c r="AV1421" s="1"/>
      <c r="AW1421" s="1"/>
    </row>
    <row r="1422" spans="37:49">
      <c r="AK1422" s="1"/>
      <c r="AQ1422" s="1"/>
      <c r="AR1422" s="1"/>
      <c r="AS1422" s="1"/>
      <c r="AT1422" s="1"/>
      <c r="AU1422" s="1"/>
      <c r="AV1422" s="1"/>
      <c r="AW1422" s="1"/>
    </row>
    <row r="1423" spans="37:49">
      <c r="AK1423" s="1"/>
      <c r="AQ1423" s="1"/>
      <c r="AR1423" s="1"/>
      <c r="AS1423" s="1"/>
      <c r="AT1423" s="1"/>
      <c r="AU1423" s="1"/>
      <c r="AV1423" s="1"/>
      <c r="AW1423" s="1"/>
    </row>
    <row r="1424" spans="37:49">
      <c r="AK1424" s="1"/>
      <c r="AQ1424" s="1"/>
      <c r="AR1424" s="1"/>
      <c r="AS1424" s="1"/>
      <c r="AT1424" s="1"/>
      <c r="AU1424" s="1"/>
      <c r="AV1424" s="1"/>
      <c r="AW1424" s="1"/>
    </row>
    <row r="1425" spans="37:49">
      <c r="AK1425" s="1"/>
      <c r="AQ1425" s="1"/>
      <c r="AR1425" s="1"/>
      <c r="AS1425" s="1"/>
      <c r="AT1425" s="1"/>
      <c r="AU1425" s="1"/>
      <c r="AV1425" s="1"/>
      <c r="AW1425" s="1"/>
    </row>
    <row r="1426" spans="37:49">
      <c r="AK1426" s="1"/>
      <c r="AQ1426" s="1"/>
      <c r="AR1426" s="1"/>
      <c r="AS1426" s="1"/>
      <c r="AT1426" s="1"/>
      <c r="AU1426" s="1"/>
      <c r="AV1426" s="1"/>
      <c r="AW1426" s="1"/>
    </row>
    <row r="1427" spans="37:49">
      <c r="AK1427" s="1"/>
      <c r="AQ1427" s="1"/>
      <c r="AR1427" s="1"/>
      <c r="AS1427" s="1"/>
      <c r="AT1427" s="1"/>
      <c r="AU1427" s="1"/>
      <c r="AV1427" s="1"/>
      <c r="AW1427" s="1"/>
    </row>
    <row r="1428" spans="37:49">
      <c r="AK1428" s="1"/>
      <c r="AQ1428" s="1"/>
      <c r="AR1428" s="1"/>
      <c r="AS1428" s="1"/>
      <c r="AT1428" s="1"/>
      <c r="AU1428" s="1"/>
      <c r="AV1428" s="1"/>
      <c r="AW1428" s="1"/>
    </row>
    <row r="1429" spans="37:49">
      <c r="AK1429" s="1"/>
      <c r="AQ1429" s="1"/>
      <c r="AR1429" s="1"/>
      <c r="AS1429" s="1"/>
      <c r="AT1429" s="1"/>
      <c r="AU1429" s="1"/>
      <c r="AV1429" s="1"/>
      <c r="AW1429" s="1"/>
    </row>
    <row r="1430" spans="37:49">
      <c r="AK1430" s="1"/>
      <c r="AQ1430" s="1"/>
      <c r="AR1430" s="1"/>
      <c r="AS1430" s="1"/>
      <c r="AT1430" s="1"/>
      <c r="AU1430" s="1"/>
      <c r="AV1430" s="1"/>
      <c r="AW1430" s="1"/>
    </row>
    <row r="1431" spans="37:49">
      <c r="AK1431" s="1"/>
      <c r="AQ1431" s="1"/>
      <c r="AR1431" s="1"/>
      <c r="AS1431" s="1"/>
      <c r="AT1431" s="1"/>
      <c r="AU1431" s="1"/>
      <c r="AV1431" s="1"/>
      <c r="AW1431" s="1"/>
    </row>
    <row r="1432" spans="37:49">
      <c r="AK1432" s="1"/>
      <c r="AQ1432" s="1"/>
      <c r="AR1432" s="1"/>
      <c r="AS1432" s="1"/>
      <c r="AT1432" s="1"/>
      <c r="AU1432" s="1"/>
      <c r="AV1432" s="1"/>
      <c r="AW1432" s="1"/>
    </row>
    <row r="1433" spans="37:49">
      <c r="AK1433" s="1"/>
      <c r="AQ1433" s="1"/>
      <c r="AR1433" s="1"/>
      <c r="AS1433" s="1"/>
      <c r="AT1433" s="1"/>
      <c r="AU1433" s="1"/>
      <c r="AV1433" s="1"/>
      <c r="AW1433" s="1"/>
    </row>
    <row r="1434" spans="37:49">
      <c r="AK1434" s="1"/>
      <c r="AQ1434" s="1"/>
      <c r="AR1434" s="1"/>
      <c r="AS1434" s="1"/>
      <c r="AT1434" s="1"/>
      <c r="AU1434" s="1"/>
      <c r="AV1434" s="1"/>
      <c r="AW1434" s="1"/>
    </row>
    <row r="1435" spans="37:49">
      <c r="AK1435" s="1"/>
      <c r="AQ1435" s="1"/>
      <c r="AR1435" s="1"/>
      <c r="AS1435" s="1"/>
      <c r="AT1435" s="1"/>
      <c r="AU1435" s="1"/>
      <c r="AV1435" s="1"/>
      <c r="AW1435" s="1"/>
    </row>
    <row r="1436" spans="37:49">
      <c r="AK1436" s="1"/>
      <c r="AQ1436" s="1"/>
      <c r="AR1436" s="1"/>
      <c r="AS1436" s="1"/>
      <c r="AT1436" s="1"/>
      <c r="AU1436" s="1"/>
      <c r="AV1436" s="1"/>
      <c r="AW1436" s="1"/>
    </row>
    <row r="1437" spans="37:49">
      <c r="AK1437" s="1"/>
      <c r="AQ1437" s="1"/>
      <c r="AR1437" s="1"/>
      <c r="AS1437" s="1"/>
      <c r="AT1437" s="1"/>
      <c r="AU1437" s="1"/>
      <c r="AV1437" s="1"/>
      <c r="AW1437" s="1"/>
    </row>
    <row r="1438" spans="37:49">
      <c r="AK1438" s="1"/>
      <c r="AQ1438" s="1"/>
      <c r="AR1438" s="1"/>
      <c r="AS1438" s="1"/>
      <c r="AT1438" s="1"/>
      <c r="AU1438" s="1"/>
      <c r="AV1438" s="1"/>
      <c r="AW1438" s="1"/>
    </row>
    <row r="1439" spans="37:49">
      <c r="AK1439" s="1"/>
      <c r="AQ1439" s="1"/>
      <c r="AR1439" s="1"/>
      <c r="AS1439" s="1"/>
      <c r="AT1439" s="1"/>
      <c r="AU1439" s="1"/>
      <c r="AV1439" s="1"/>
      <c r="AW1439" s="1"/>
    </row>
    <row r="1440" spans="37:49">
      <c r="AK1440" s="1"/>
      <c r="AQ1440" s="1"/>
      <c r="AR1440" s="1"/>
      <c r="AS1440" s="1"/>
      <c r="AT1440" s="1"/>
      <c r="AU1440" s="1"/>
      <c r="AV1440" s="1"/>
      <c r="AW1440" s="1"/>
    </row>
    <row r="1441" spans="37:49">
      <c r="AK1441" s="1"/>
      <c r="AQ1441" s="1"/>
      <c r="AR1441" s="1"/>
      <c r="AS1441" s="1"/>
      <c r="AT1441" s="1"/>
      <c r="AU1441" s="1"/>
      <c r="AV1441" s="1"/>
      <c r="AW1441" s="1"/>
    </row>
    <row r="1442" spans="37:49">
      <c r="AK1442" s="1"/>
      <c r="AQ1442" s="1"/>
      <c r="AR1442" s="1"/>
      <c r="AS1442" s="1"/>
      <c r="AT1442" s="1"/>
      <c r="AU1442" s="1"/>
      <c r="AV1442" s="1"/>
      <c r="AW1442" s="1"/>
    </row>
    <row r="1443" spans="37:49">
      <c r="AK1443" s="1"/>
      <c r="AQ1443" s="1"/>
      <c r="AR1443" s="1"/>
      <c r="AS1443" s="1"/>
      <c r="AT1443" s="1"/>
      <c r="AU1443" s="1"/>
      <c r="AV1443" s="1"/>
      <c r="AW1443" s="1"/>
    </row>
    <row r="1444" spans="37:49">
      <c r="AK1444" s="1"/>
      <c r="AQ1444" s="1"/>
      <c r="AR1444" s="1"/>
      <c r="AS1444" s="1"/>
      <c r="AT1444" s="1"/>
      <c r="AU1444" s="1"/>
      <c r="AV1444" s="1"/>
      <c r="AW1444" s="1"/>
    </row>
    <row r="1445" spans="37:49">
      <c r="AK1445" s="1"/>
      <c r="AQ1445" s="1"/>
      <c r="AR1445" s="1"/>
      <c r="AS1445" s="1"/>
      <c r="AT1445" s="1"/>
      <c r="AU1445" s="1"/>
      <c r="AV1445" s="1"/>
      <c r="AW1445" s="1"/>
    </row>
    <row r="1446" spans="37:49">
      <c r="AK1446" s="1"/>
      <c r="AQ1446" s="1"/>
      <c r="AR1446" s="1"/>
      <c r="AS1446" s="1"/>
      <c r="AT1446" s="1"/>
      <c r="AU1446" s="1"/>
      <c r="AV1446" s="1"/>
      <c r="AW1446" s="1"/>
    </row>
    <row r="1447" spans="37:49">
      <c r="AK1447" s="1"/>
      <c r="AQ1447" s="1"/>
      <c r="AR1447" s="1"/>
      <c r="AS1447" s="1"/>
      <c r="AT1447" s="1"/>
      <c r="AU1447" s="1"/>
      <c r="AV1447" s="1"/>
      <c r="AW1447" s="1"/>
    </row>
    <row r="1448" spans="37:49">
      <c r="AK1448" s="1"/>
      <c r="AQ1448" s="1"/>
      <c r="AR1448" s="1"/>
      <c r="AS1448" s="1"/>
      <c r="AT1448" s="1"/>
      <c r="AU1448" s="1"/>
      <c r="AV1448" s="1"/>
      <c r="AW1448" s="1"/>
    </row>
    <row r="1449" spans="37:49">
      <c r="AK1449" s="1"/>
      <c r="AQ1449" s="1"/>
      <c r="AR1449" s="1"/>
      <c r="AS1449" s="1"/>
      <c r="AT1449" s="1"/>
      <c r="AU1449" s="1"/>
      <c r="AV1449" s="1"/>
      <c r="AW1449" s="1"/>
    </row>
    <row r="1450" spans="37:49">
      <c r="AK1450" s="1"/>
      <c r="AQ1450" s="1"/>
      <c r="AR1450" s="1"/>
      <c r="AS1450" s="1"/>
      <c r="AT1450" s="1"/>
      <c r="AU1450" s="1"/>
      <c r="AV1450" s="1"/>
      <c r="AW1450" s="1"/>
    </row>
    <row r="1451" spans="37:49">
      <c r="AK1451" s="1"/>
      <c r="AQ1451" s="1"/>
      <c r="AR1451" s="1"/>
      <c r="AS1451" s="1"/>
      <c r="AT1451" s="1"/>
      <c r="AU1451" s="1"/>
      <c r="AV1451" s="1"/>
      <c r="AW1451" s="1"/>
    </row>
    <row r="1452" spans="37:49">
      <c r="AK1452" s="1"/>
      <c r="AQ1452" s="1"/>
      <c r="AR1452" s="1"/>
      <c r="AS1452" s="1"/>
      <c r="AT1452" s="1"/>
      <c r="AU1452" s="1"/>
      <c r="AV1452" s="1"/>
      <c r="AW1452" s="1"/>
    </row>
    <row r="1453" spans="37:49">
      <c r="AK1453" s="1"/>
      <c r="AQ1453" s="1"/>
      <c r="AR1453" s="1"/>
      <c r="AS1453" s="1"/>
      <c r="AT1453" s="1"/>
      <c r="AU1453" s="1"/>
      <c r="AV1453" s="1"/>
      <c r="AW1453" s="1"/>
    </row>
    <row r="1454" spans="37:49">
      <c r="AK1454" s="1"/>
      <c r="AQ1454" s="1"/>
      <c r="AR1454" s="1"/>
      <c r="AS1454" s="1"/>
      <c r="AT1454" s="1"/>
      <c r="AU1454" s="1"/>
      <c r="AV1454" s="1"/>
      <c r="AW1454" s="1"/>
    </row>
    <row r="1455" spans="37:49">
      <c r="AK1455" s="1"/>
      <c r="AQ1455" s="1"/>
      <c r="AR1455" s="1"/>
      <c r="AS1455" s="1"/>
      <c r="AT1455" s="1"/>
      <c r="AU1455" s="1"/>
      <c r="AV1455" s="1"/>
      <c r="AW1455" s="1"/>
    </row>
    <row r="1456" spans="37:49">
      <c r="AK1456" s="1"/>
      <c r="AQ1456" s="1"/>
      <c r="AR1456" s="1"/>
      <c r="AS1456" s="1"/>
      <c r="AT1456" s="1"/>
      <c r="AU1456" s="1"/>
      <c r="AV1456" s="1"/>
      <c r="AW1456" s="1"/>
    </row>
    <row r="1457" spans="37:49">
      <c r="AK1457" s="1"/>
      <c r="AQ1457" s="1"/>
      <c r="AR1457" s="1"/>
      <c r="AS1457" s="1"/>
      <c r="AT1457" s="1"/>
      <c r="AU1457" s="1"/>
      <c r="AV1457" s="1"/>
      <c r="AW1457" s="1"/>
    </row>
    <row r="1458" spans="37:49">
      <c r="AK1458" s="1"/>
      <c r="AQ1458" s="1"/>
      <c r="AR1458" s="1"/>
      <c r="AS1458" s="1"/>
      <c r="AT1458" s="1"/>
      <c r="AU1458" s="1"/>
      <c r="AV1458" s="1"/>
      <c r="AW1458" s="1"/>
    </row>
    <row r="1459" spans="37:49">
      <c r="AK1459" s="1"/>
      <c r="AQ1459" s="1"/>
      <c r="AR1459" s="1"/>
      <c r="AS1459" s="1"/>
      <c r="AT1459" s="1"/>
      <c r="AU1459" s="1"/>
      <c r="AV1459" s="1"/>
      <c r="AW1459" s="1"/>
    </row>
    <row r="1460" spans="37:49">
      <c r="AK1460" s="1"/>
      <c r="AQ1460" s="1"/>
      <c r="AR1460" s="1"/>
      <c r="AS1460" s="1"/>
      <c r="AT1460" s="1"/>
      <c r="AU1460" s="1"/>
      <c r="AV1460" s="1"/>
      <c r="AW1460" s="1"/>
    </row>
    <row r="1461" spans="37:49">
      <c r="AK1461" s="1"/>
      <c r="AQ1461" s="1"/>
      <c r="AR1461" s="1"/>
      <c r="AS1461" s="1"/>
      <c r="AT1461" s="1"/>
      <c r="AU1461" s="1"/>
      <c r="AV1461" s="1"/>
      <c r="AW1461" s="1"/>
    </row>
    <row r="1462" spans="37:49">
      <c r="AK1462" s="1"/>
      <c r="AQ1462" s="1"/>
      <c r="AR1462" s="1"/>
      <c r="AS1462" s="1"/>
      <c r="AT1462" s="1"/>
      <c r="AU1462" s="1"/>
      <c r="AV1462" s="1"/>
      <c r="AW1462" s="1"/>
    </row>
    <row r="1463" spans="37:49">
      <c r="AK1463" s="1"/>
      <c r="AQ1463" s="1"/>
      <c r="AR1463" s="1"/>
      <c r="AS1463" s="1"/>
      <c r="AT1463" s="1"/>
      <c r="AU1463" s="1"/>
      <c r="AV1463" s="1"/>
      <c r="AW1463" s="1"/>
    </row>
    <row r="1464" spans="37:49">
      <c r="AK1464" s="1"/>
      <c r="AQ1464" s="1"/>
      <c r="AR1464" s="1"/>
      <c r="AS1464" s="1"/>
      <c r="AT1464" s="1"/>
      <c r="AU1464" s="1"/>
      <c r="AV1464" s="1"/>
      <c r="AW1464" s="1"/>
    </row>
    <row r="1465" spans="37:49">
      <c r="AK1465" s="1"/>
      <c r="AQ1465" s="1"/>
      <c r="AR1465" s="1"/>
      <c r="AS1465" s="1"/>
      <c r="AT1465" s="1"/>
      <c r="AU1465" s="1"/>
      <c r="AV1465" s="1"/>
      <c r="AW1465" s="1"/>
    </row>
    <row r="1466" spans="37:49">
      <c r="AK1466" s="1"/>
      <c r="AQ1466" s="1"/>
      <c r="AR1466" s="1"/>
      <c r="AS1466" s="1"/>
      <c r="AT1466" s="1"/>
      <c r="AU1466" s="1"/>
      <c r="AV1466" s="1"/>
      <c r="AW1466" s="1"/>
    </row>
    <row r="1467" spans="37:49">
      <c r="AK1467" s="1"/>
      <c r="AQ1467" s="1"/>
      <c r="AR1467" s="1"/>
      <c r="AS1467" s="1"/>
      <c r="AT1467" s="1"/>
      <c r="AU1467" s="1"/>
      <c r="AV1467" s="1"/>
      <c r="AW1467" s="1"/>
    </row>
    <row r="1468" spans="37:49">
      <c r="AK1468" s="1"/>
      <c r="AQ1468" s="1"/>
      <c r="AR1468" s="1"/>
      <c r="AS1468" s="1"/>
      <c r="AT1468" s="1"/>
      <c r="AU1468" s="1"/>
      <c r="AV1468" s="1"/>
      <c r="AW1468" s="1"/>
    </row>
    <row r="1469" spans="37:49">
      <c r="AK1469" s="1"/>
      <c r="AQ1469" s="1"/>
      <c r="AR1469" s="1"/>
      <c r="AS1469" s="1"/>
      <c r="AT1469" s="1"/>
      <c r="AU1469" s="1"/>
      <c r="AV1469" s="1"/>
      <c r="AW1469" s="1"/>
    </row>
    <row r="1470" spans="37:49">
      <c r="AK1470" s="1"/>
      <c r="AQ1470" s="1"/>
      <c r="AR1470" s="1"/>
      <c r="AS1470" s="1"/>
      <c r="AT1470" s="1"/>
      <c r="AU1470" s="1"/>
      <c r="AV1470" s="1"/>
      <c r="AW1470" s="1"/>
    </row>
    <row r="1471" spans="37:49">
      <c r="AK1471" s="1"/>
      <c r="AQ1471" s="1"/>
      <c r="AR1471" s="1"/>
      <c r="AS1471" s="1"/>
      <c r="AT1471" s="1"/>
      <c r="AU1471" s="1"/>
      <c r="AV1471" s="1"/>
      <c r="AW1471" s="1"/>
    </row>
    <row r="1472" spans="37:49">
      <c r="AK1472" s="1"/>
      <c r="AQ1472" s="1"/>
      <c r="AR1472" s="1"/>
      <c r="AS1472" s="1"/>
      <c r="AT1472" s="1"/>
      <c r="AU1472" s="1"/>
      <c r="AV1472" s="1"/>
      <c r="AW1472" s="1"/>
    </row>
    <row r="1473" spans="37:49">
      <c r="AK1473" s="1"/>
      <c r="AQ1473" s="1"/>
      <c r="AR1473" s="1"/>
      <c r="AS1473" s="1"/>
      <c r="AT1473" s="1"/>
      <c r="AU1473" s="1"/>
      <c r="AV1473" s="1"/>
      <c r="AW1473" s="1"/>
    </row>
    <row r="1474" spans="37:49">
      <c r="AK1474" s="1"/>
      <c r="AQ1474" s="1"/>
      <c r="AR1474" s="1"/>
      <c r="AS1474" s="1"/>
      <c r="AT1474" s="1"/>
      <c r="AU1474" s="1"/>
      <c r="AV1474" s="1"/>
      <c r="AW1474" s="1"/>
    </row>
    <row r="1475" spans="37:49">
      <c r="AK1475" s="1"/>
      <c r="AQ1475" s="1"/>
      <c r="AR1475" s="1"/>
      <c r="AS1475" s="1"/>
      <c r="AT1475" s="1"/>
      <c r="AU1475" s="1"/>
      <c r="AV1475" s="1"/>
      <c r="AW1475" s="1"/>
    </row>
    <row r="1476" spans="37:49">
      <c r="AK1476" s="1"/>
      <c r="AQ1476" s="1"/>
      <c r="AR1476" s="1"/>
      <c r="AS1476" s="1"/>
      <c r="AT1476" s="1"/>
      <c r="AU1476" s="1"/>
      <c r="AV1476" s="1"/>
      <c r="AW1476" s="1"/>
    </row>
    <row r="1477" spans="37:49">
      <c r="AK1477" s="1"/>
      <c r="AQ1477" s="1"/>
      <c r="AR1477" s="1"/>
      <c r="AS1477" s="1"/>
      <c r="AT1477" s="1"/>
      <c r="AU1477" s="1"/>
      <c r="AV1477" s="1"/>
      <c r="AW1477" s="1"/>
    </row>
    <row r="1478" spans="37:49">
      <c r="AK1478" s="1"/>
      <c r="AQ1478" s="1"/>
      <c r="AR1478" s="1"/>
      <c r="AS1478" s="1"/>
      <c r="AT1478" s="1"/>
      <c r="AU1478" s="1"/>
      <c r="AV1478" s="1"/>
      <c r="AW1478" s="1"/>
    </row>
    <row r="1479" spans="37:49">
      <c r="AK1479" s="1"/>
      <c r="AQ1479" s="1"/>
      <c r="AR1479" s="1"/>
      <c r="AS1479" s="1"/>
      <c r="AT1479" s="1"/>
      <c r="AU1479" s="1"/>
      <c r="AV1479" s="1"/>
      <c r="AW1479" s="1"/>
    </row>
    <row r="1480" spans="37:49">
      <c r="AK1480" s="1"/>
      <c r="AQ1480" s="1"/>
      <c r="AR1480" s="1"/>
      <c r="AS1480" s="1"/>
      <c r="AT1480" s="1"/>
      <c r="AU1480" s="1"/>
      <c r="AV1480" s="1"/>
      <c r="AW1480" s="1"/>
    </row>
    <row r="1481" spans="37:49">
      <c r="AK1481" s="1"/>
      <c r="AQ1481" s="1"/>
      <c r="AR1481" s="1"/>
      <c r="AS1481" s="1"/>
      <c r="AT1481" s="1"/>
      <c r="AU1481" s="1"/>
      <c r="AV1481" s="1"/>
      <c r="AW1481" s="1"/>
    </row>
    <row r="1482" spans="37:49">
      <c r="AK1482" s="1"/>
      <c r="AQ1482" s="1"/>
      <c r="AR1482" s="1"/>
      <c r="AS1482" s="1"/>
      <c r="AT1482" s="1"/>
      <c r="AU1482" s="1"/>
      <c r="AV1482" s="1"/>
      <c r="AW1482" s="1"/>
    </row>
    <row r="1483" spans="37:49">
      <c r="AK1483" s="1"/>
      <c r="AQ1483" s="1"/>
      <c r="AR1483" s="1"/>
      <c r="AS1483" s="1"/>
      <c r="AT1483" s="1"/>
      <c r="AU1483" s="1"/>
      <c r="AV1483" s="1"/>
      <c r="AW1483" s="1"/>
    </row>
    <row r="1484" spans="37:49">
      <c r="AK1484" s="1"/>
      <c r="AQ1484" s="1"/>
      <c r="AR1484" s="1"/>
      <c r="AS1484" s="1"/>
      <c r="AT1484" s="1"/>
      <c r="AU1484" s="1"/>
      <c r="AV1484" s="1"/>
      <c r="AW1484" s="1"/>
    </row>
    <row r="1485" spans="37:49">
      <c r="AK1485" s="1"/>
      <c r="AQ1485" s="1"/>
      <c r="AR1485" s="1"/>
      <c r="AS1485" s="1"/>
      <c r="AT1485" s="1"/>
      <c r="AU1485" s="1"/>
      <c r="AV1485" s="1"/>
      <c r="AW1485" s="1"/>
    </row>
    <row r="1486" spans="37:49">
      <c r="AK1486" s="1"/>
      <c r="AQ1486" s="1"/>
      <c r="AR1486" s="1"/>
      <c r="AS1486" s="1"/>
      <c r="AT1486" s="1"/>
      <c r="AU1486" s="1"/>
      <c r="AV1486" s="1"/>
      <c r="AW1486" s="1"/>
    </row>
    <row r="1487" spans="37:49">
      <c r="AK1487" s="1"/>
      <c r="AQ1487" s="1"/>
      <c r="AR1487" s="1"/>
      <c r="AS1487" s="1"/>
      <c r="AT1487" s="1"/>
      <c r="AU1487" s="1"/>
      <c r="AV1487" s="1"/>
      <c r="AW1487" s="1"/>
    </row>
    <row r="1488" spans="37:49">
      <c r="AK1488" s="1"/>
      <c r="AQ1488" s="1"/>
      <c r="AR1488" s="1"/>
      <c r="AS1488" s="1"/>
      <c r="AT1488" s="1"/>
      <c r="AU1488" s="1"/>
      <c r="AV1488" s="1"/>
      <c r="AW1488" s="1"/>
    </row>
    <row r="1489" spans="37:49">
      <c r="AK1489" s="1"/>
      <c r="AQ1489" s="1"/>
      <c r="AR1489" s="1"/>
      <c r="AS1489" s="1"/>
      <c r="AT1489" s="1"/>
      <c r="AU1489" s="1"/>
      <c r="AV1489" s="1"/>
      <c r="AW1489" s="1"/>
    </row>
    <row r="1490" spans="37:49">
      <c r="AK1490" s="1"/>
      <c r="AQ1490" s="1"/>
      <c r="AR1490" s="1"/>
      <c r="AS1490" s="1"/>
      <c r="AT1490" s="1"/>
      <c r="AU1490" s="1"/>
      <c r="AV1490" s="1"/>
      <c r="AW1490" s="1"/>
    </row>
    <row r="1491" spans="37:49">
      <c r="AK1491" s="1"/>
      <c r="AQ1491" s="1"/>
      <c r="AR1491" s="1"/>
      <c r="AS1491" s="1"/>
      <c r="AT1491" s="1"/>
      <c r="AU1491" s="1"/>
      <c r="AV1491" s="1"/>
      <c r="AW1491" s="1"/>
    </row>
    <row r="1492" spans="37:49">
      <c r="AK1492" s="1"/>
      <c r="AQ1492" s="1"/>
      <c r="AR1492" s="1"/>
      <c r="AS1492" s="1"/>
      <c r="AT1492" s="1"/>
      <c r="AU1492" s="1"/>
      <c r="AV1492" s="1"/>
      <c r="AW1492" s="1"/>
    </row>
    <row r="1493" spans="37:49">
      <c r="AK1493" s="1"/>
      <c r="AQ1493" s="1"/>
      <c r="AR1493" s="1"/>
      <c r="AS1493" s="1"/>
      <c r="AT1493" s="1"/>
      <c r="AU1493" s="1"/>
      <c r="AV1493" s="1"/>
      <c r="AW1493" s="1"/>
    </row>
    <row r="1494" spans="37:49">
      <c r="AK1494" s="1"/>
      <c r="AQ1494" s="1"/>
      <c r="AR1494" s="1"/>
      <c r="AS1494" s="1"/>
      <c r="AT1494" s="1"/>
      <c r="AU1494" s="1"/>
      <c r="AV1494" s="1"/>
      <c r="AW1494" s="1"/>
    </row>
    <row r="1495" spans="37:49">
      <c r="AK1495" s="1"/>
      <c r="AQ1495" s="1"/>
      <c r="AR1495" s="1"/>
      <c r="AS1495" s="1"/>
      <c r="AT1495" s="1"/>
      <c r="AU1495" s="1"/>
      <c r="AV1495" s="1"/>
      <c r="AW1495" s="1"/>
    </row>
    <row r="1496" spans="37:49">
      <c r="AK1496" s="1"/>
      <c r="AQ1496" s="1"/>
      <c r="AR1496" s="1"/>
      <c r="AS1496" s="1"/>
      <c r="AT1496" s="1"/>
      <c r="AU1496" s="1"/>
      <c r="AV1496" s="1"/>
      <c r="AW1496" s="1"/>
    </row>
    <row r="1497" spans="37:49">
      <c r="AK1497" s="1"/>
      <c r="AQ1497" s="1"/>
      <c r="AR1497" s="1"/>
      <c r="AS1497" s="1"/>
      <c r="AT1497" s="1"/>
      <c r="AU1497" s="1"/>
      <c r="AV1497" s="1"/>
      <c r="AW1497" s="1"/>
    </row>
    <row r="1498" spans="37:49">
      <c r="AK1498" s="1"/>
      <c r="AQ1498" s="1"/>
      <c r="AR1498" s="1"/>
      <c r="AS1498" s="1"/>
      <c r="AT1498" s="1"/>
      <c r="AU1498" s="1"/>
      <c r="AV1498" s="1"/>
      <c r="AW1498" s="1"/>
    </row>
    <row r="1499" spans="37:49">
      <c r="AK1499" s="1"/>
      <c r="AQ1499" s="1"/>
      <c r="AR1499" s="1"/>
      <c r="AS1499" s="1"/>
      <c r="AT1499" s="1"/>
      <c r="AU1499" s="1"/>
      <c r="AV1499" s="1"/>
      <c r="AW1499" s="1"/>
    </row>
    <row r="1500" spans="37:49">
      <c r="AK1500" s="1"/>
      <c r="AQ1500" s="1"/>
      <c r="AR1500" s="1"/>
      <c r="AS1500" s="1"/>
      <c r="AT1500" s="1"/>
      <c r="AU1500" s="1"/>
      <c r="AV1500" s="1"/>
      <c r="AW1500" s="1"/>
    </row>
    <row r="1501" spans="37:49">
      <c r="AK1501" s="1"/>
      <c r="AQ1501" s="1"/>
      <c r="AR1501" s="1"/>
      <c r="AS1501" s="1"/>
      <c r="AT1501" s="1"/>
      <c r="AU1501" s="1"/>
      <c r="AV1501" s="1"/>
      <c r="AW1501" s="1"/>
    </row>
    <row r="1502" spans="37:49">
      <c r="AK1502" s="1"/>
      <c r="AQ1502" s="1"/>
      <c r="AR1502" s="1"/>
      <c r="AS1502" s="1"/>
      <c r="AT1502" s="1"/>
      <c r="AU1502" s="1"/>
      <c r="AV1502" s="1"/>
      <c r="AW1502" s="1"/>
    </row>
    <row r="1503" spans="37:49">
      <c r="AK1503" s="1"/>
      <c r="AQ1503" s="1"/>
      <c r="AR1503" s="1"/>
      <c r="AS1503" s="1"/>
      <c r="AT1503" s="1"/>
      <c r="AU1503" s="1"/>
      <c r="AV1503" s="1"/>
      <c r="AW1503" s="1"/>
    </row>
    <row r="1504" spans="37:49">
      <c r="AK1504" s="1"/>
      <c r="AQ1504" s="1"/>
      <c r="AR1504" s="1"/>
      <c r="AS1504" s="1"/>
      <c r="AT1504" s="1"/>
      <c r="AU1504" s="1"/>
      <c r="AV1504" s="1"/>
      <c r="AW1504" s="1"/>
    </row>
    <row r="1505" spans="37:49">
      <c r="AK1505" s="1"/>
      <c r="AQ1505" s="1"/>
      <c r="AR1505" s="1"/>
      <c r="AS1505" s="1"/>
      <c r="AT1505" s="1"/>
      <c r="AU1505" s="1"/>
      <c r="AV1505" s="1"/>
      <c r="AW1505" s="1"/>
    </row>
    <row r="1506" spans="37:49">
      <c r="AK1506" s="1"/>
      <c r="AQ1506" s="1"/>
      <c r="AR1506" s="1"/>
      <c r="AS1506" s="1"/>
      <c r="AT1506" s="1"/>
      <c r="AU1506" s="1"/>
      <c r="AV1506" s="1"/>
      <c r="AW1506" s="1"/>
    </row>
    <row r="1507" spans="37:49">
      <c r="AK1507" s="1"/>
      <c r="AQ1507" s="1"/>
      <c r="AR1507" s="1"/>
      <c r="AS1507" s="1"/>
      <c r="AT1507" s="1"/>
      <c r="AU1507" s="1"/>
      <c r="AV1507" s="1"/>
      <c r="AW1507" s="1"/>
    </row>
    <row r="1508" spans="37:49">
      <c r="AK1508" s="1"/>
      <c r="AQ1508" s="1"/>
      <c r="AR1508" s="1"/>
      <c r="AS1508" s="1"/>
      <c r="AT1508" s="1"/>
      <c r="AU1508" s="1"/>
      <c r="AV1508" s="1"/>
      <c r="AW1508" s="1"/>
    </row>
    <row r="1509" spans="37:49">
      <c r="AK1509" s="1"/>
      <c r="AQ1509" s="1"/>
      <c r="AR1509" s="1"/>
      <c r="AS1509" s="1"/>
      <c r="AT1509" s="1"/>
      <c r="AU1509" s="1"/>
      <c r="AV1509" s="1"/>
      <c r="AW1509" s="1"/>
    </row>
    <row r="1510" spans="37:49">
      <c r="AK1510" s="1"/>
      <c r="AQ1510" s="1"/>
      <c r="AR1510" s="1"/>
      <c r="AS1510" s="1"/>
      <c r="AT1510" s="1"/>
      <c r="AU1510" s="1"/>
      <c r="AV1510" s="1"/>
      <c r="AW1510" s="1"/>
    </row>
    <row r="1511" spans="37:49">
      <c r="AK1511" s="1"/>
      <c r="AQ1511" s="1"/>
      <c r="AR1511" s="1"/>
      <c r="AS1511" s="1"/>
      <c r="AT1511" s="1"/>
      <c r="AU1511" s="1"/>
      <c r="AV1511" s="1"/>
      <c r="AW1511" s="1"/>
    </row>
    <row r="1512" spans="37:49">
      <c r="AK1512" s="1"/>
      <c r="AQ1512" s="1"/>
      <c r="AR1512" s="1"/>
      <c r="AS1512" s="1"/>
      <c r="AT1512" s="1"/>
      <c r="AU1512" s="1"/>
      <c r="AV1512" s="1"/>
      <c r="AW1512" s="1"/>
    </row>
    <row r="1513" spans="37:49">
      <c r="AK1513" s="1"/>
      <c r="AQ1513" s="1"/>
      <c r="AR1513" s="1"/>
      <c r="AS1513" s="1"/>
      <c r="AT1513" s="1"/>
      <c r="AU1513" s="1"/>
      <c r="AV1513" s="1"/>
      <c r="AW1513" s="1"/>
    </row>
    <row r="1514" spans="37:49">
      <c r="AK1514" s="1"/>
      <c r="AQ1514" s="1"/>
      <c r="AR1514" s="1"/>
      <c r="AS1514" s="1"/>
      <c r="AT1514" s="1"/>
      <c r="AU1514" s="1"/>
      <c r="AV1514" s="1"/>
      <c r="AW1514" s="1"/>
    </row>
    <row r="1515" spans="37:49">
      <c r="AK1515" s="1"/>
      <c r="AQ1515" s="1"/>
      <c r="AR1515" s="1"/>
      <c r="AS1515" s="1"/>
      <c r="AT1515" s="1"/>
      <c r="AU1515" s="1"/>
      <c r="AV1515" s="1"/>
      <c r="AW1515" s="1"/>
    </row>
    <row r="1516" spans="37:49">
      <c r="AK1516" s="1"/>
      <c r="AQ1516" s="1"/>
      <c r="AR1516" s="1"/>
      <c r="AS1516" s="1"/>
      <c r="AT1516" s="1"/>
      <c r="AU1516" s="1"/>
      <c r="AV1516" s="1"/>
      <c r="AW1516" s="1"/>
    </row>
    <row r="1517" spans="37:49">
      <c r="AK1517" s="1"/>
      <c r="AQ1517" s="1"/>
      <c r="AR1517" s="1"/>
      <c r="AS1517" s="1"/>
      <c r="AT1517" s="1"/>
      <c r="AU1517" s="1"/>
      <c r="AV1517" s="1"/>
      <c r="AW1517" s="1"/>
    </row>
    <row r="1518" spans="37:49">
      <c r="AK1518" s="1"/>
      <c r="AQ1518" s="1"/>
      <c r="AR1518" s="1"/>
      <c r="AS1518" s="1"/>
      <c r="AT1518" s="1"/>
      <c r="AU1518" s="1"/>
      <c r="AV1518" s="1"/>
      <c r="AW1518" s="1"/>
    </row>
    <row r="1519" spans="37:49">
      <c r="AK1519" s="1"/>
      <c r="AQ1519" s="1"/>
      <c r="AR1519" s="1"/>
      <c r="AS1519" s="1"/>
      <c r="AT1519" s="1"/>
      <c r="AU1519" s="1"/>
      <c r="AV1519" s="1"/>
      <c r="AW1519" s="1"/>
    </row>
    <row r="1520" spans="37:49">
      <c r="AK1520" s="1"/>
      <c r="AQ1520" s="1"/>
      <c r="AR1520" s="1"/>
      <c r="AS1520" s="1"/>
      <c r="AT1520" s="1"/>
      <c r="AU1520" s="1"/>
      <c r="AV1520" s="1"/>
      <c r="AW1520" s="1"/>
    </row>
    <row r="1521" spans="37:49">
      <c r="AK1521" s="1"/>
      <c r="AQ1521" s="1"/>
      <c r="AR1521" s="1"/>
      <c r="AS1521" s="1"/>
      <c r="AT1521" s="1"/>
      <c r="AU1521" s="1"/>
      <c r="AV1521" s="1"/>
      <c r="AW1521" s="1"/>
    </row>
    <row r="1522" spans="37:49">
      <c r="AK1522" s="1"/>
      <c r="AQ1522" s="1"/>
      <c r="AR1522" s="1"/>
      <c r="AS1522" s="1"/>
      <c r="AT1522" s="1"/>
      <c r="AU1522" s="1"/>
      <c r="AV1522" s="1"/>
      <c r="AW1522" s="1"/>
    </row>
    <row r="1523" spans="37:49">
      <c r="AK1523" s="1"/>
      <c r="AQ1523" s="1"/>
      <c r="AR1523" s="1"/>
      <c r="AS1523" s="1"/>
      <c r="AT1523" s="1"/>
      <c r="AU1523" s="1"/>
      <c r="AV1523" s="1"/>
      <c r="AW1523" s="1"/>
    </row>
    <row r="1524" spans="37:49">
      <c r="AK1524" s="1"/>
      <c r="AQ1524" s="1"/>
      <c r="AR1524" s="1"/>
      <c r="AS1524" s="1"/>
      <c r="AT1524" s="1"/>
      <c r="AU1524" s="1"/>
      <c r="AV1524" s="1"/>
      <c r="AW1524" s="1"/>
    </row>
    <row r="1525" spans="37:49">
      <c r="AK1525" s="1"/>
      <c r="AQ1525" s="1"/>
      <c r="AR1525" s="1"/>
      <c r="AS1525" s="1"/>
      <c r="AT1525" s="1"/>
      <c r="AU1525" s="1"/>
      <c r="AV1525" s="1"/>
      <c r="AW1525" s="1"/>
    </row>
    <row r="1526" spans="37:49">
      <c r="AK1526" s="1"/>
      <c r="AQ1526" s="1"/>
      <c r="AR1526" s="1"/>
      <c r="AS1526" s="1"/>
      <c r="AT1526" s="1"/>
      <c r="AU1526" s="1"/>
      <c r="AV1526" s="1"/>
      <c r="AW1526" s="1"/>
    </row>
    <row r="1527" spans="37:49">
      <c r="AK1527" s="1"/>
      <c r="AQ1527" s="1"/>
      <c r="AR1527" s="1"/>
      <c r="AS1527" s="1"/>
      <c r="AT1527" s="1"/>
      <c r="AU1527" s="1"/>
      <c r="AV1527" s="1"/>
      <c r="AW1527" s="1"/>
    </row>
    <row r="1528" spans="37:49">
      <c r="AK1528" s="1"/>
      <c r="AQ1528" s="1"/>
      <c r="AR1528" s="1"/>
      <c r="AS1528" s="1"/>
      <c r="AT1528" s="1"/>
      <c r="AU1528" s="1"/>
      <c r="AV1528" s="1"/>
      <c r="AW1528" s="1"/>
    </row>
    <row r="1529" spans="37:49">
      <c r="AK1529" s="1"/>
      <c r="AQ1529" s="1"/>
      <c r="AR1529" s="1"/>
      <c r="AS1529" s="1"/>
      <c r="AT1529" s="1"/>
      <c r="AU1529" s="1"/>
      <c r="AV1529" s="1"/>
      <c r="AW1529" s="1"/>
    </row>
    <row r="1530" spans="37:49">
      <c r="AK1530" s="1"/>
      <c r="AQ1530" s="1"/>
      <c r="AR1530" s="1"/>
      <c r="AS1530" s="1"/>
      <c r="AT1530" s="1"/>
      <c r="AU1530" s="1"/>
      <c r="AV1530" s="1"/>
      <c r="AW1530" s="1"/>
    </row>
    <row r="1531" spans="37:49">
      <c r="AK1531" s="1"/>
      <c r="AQ1531" s="1"/>
      <c r="AR1531" s="1"/>
      <c r="AS1531" s="1"/>
      <c r="AT1531" s="1"/>
      <c r="AU1531" s="1"/>
      <c r="AV1531" s="1"/>
      <c r="AW1531" s="1"/>
    </row>
    <row r="1532" spans="37:49">
      <c r="AK1532" s="1"/>
      <c r="AQ1532" s="1"/>
      <c r="AR1532" s="1"/>
      <c r="AS1532" s="1"/>
      <c r="AT1532" s="1"/>
      <c r="AU1532" s="1"/>
      <c r="AV1532" s="1"/>
      <c r="AW1532" s="1"/>
    </row>
    <row r="1533" spans="37:49">
      <c r="AK1533" s="1"/>
      <c r="AQ1533" s="1"/>
      <c r="AR1533" s="1"/>
      <c r="AS1533" s="1"/>
      <c r="AT1533" s="1"/>
      <c r="AU1533" s="1"/>
      <c r="AV1533" s="1"/>
      <c r="AW1533" s="1"/>
    </row>
    <row r="1534" spans="37:49">
      <c r="AK1534" s="1"/>
      <c r="AQ1534" s="1"/>
      <c r="AR1534" s="1"/>
      <c r="AS1534" s="1"/>
      <c r="AT1534" s="1"/>
      <c r="AU1534" s="1"/>
      <c r="AV1534" s="1"/>
      <c r="AW1534" s="1"/>
    </row>
    <row r="1535" spans="37:49">
      <c r="AK1535" s="1"/>
      <c r="AQ1535" s="1"/>
      <c r="AR1535" s="1"/>
      <c r="AS1535" s="1"/>
      <c r="AT1535" s="1"/>
      <c r="AU1535" s="1"/>
      <c r="AV1535" s="1"/>
      <c r="AW1535" s="1"/>
    </row>
    <row r="1536" spans="37:49">
      <c r="AK1536" s="1"/>
      <c r="AQ1536" s="1"/>
      <c r="AR1536" s="1"/>
      <c r="AS1536" s="1"/>
      <c r="AT1536" s="1"/>
      <c r="AU1536" s="1"/>
      <c r="AV1536" s="1"/>
      <c r="AW1536" s="1"/>
    </row>
    <row r="1537" spans="37:49">
      <c r="AK1537" s="1"/>
      <c r="AQ1537" s="1"/>
      <c r="AR1537" s="1"/>
      <c r="AS1537" s="1"/>
      <c r="AT1537" s="1"/>
      <c r="AU1537" s="1"/>
      <c r="AV1537" s="1"/>
      <c r="AW1537" s="1"/>
    </row>
    <row r="1538" spans="37:49">
      <c r="AK1538" s="1"/>
      <c r="AQ1538" s="1"/>
      <c r="AR1538" s="1"/>
      <c r="AS1538" s="1"/>
      <c r="AT1538" s="1"/>
      <c r="AU1538" s="1"/>
      <c r="AV1538" s="1"/>
      <c r="AW1538" s="1"/>
    </row>
    <row r="1539" spans="37:49">
      <c r="AK1539" s="1"/>
      <c r="AQ1539" s="1"/>
      <c r="AR1539" s="1"/>
      <c r="AS1539" s="1"/>
      <c r="AT1539" s="1"/>
      <c r="AU1539" s="1"/>
      <c r="AV1539" s="1"/>
      <c r="AW1539" s="1"/>
    </row>
    <row r="1540" spans="37:49">
      <c r="AK1540" s="1"/>
      <c r="AQ1540" s="1"/>
      <c r="AR1540" s="1"/>
      <c r="AS1540" s="1"/>
      <c r="AT1540" s="1"/>
      <c r="AU1540" s="1"/>
      <c r="AV1540" s="1"/>
      <c r="AW1540" s="1"/>
    </row>
    <row r="1541" spans="37:49">
      <c r="AK1541" s="1"/>
      <c r="AQ1541" s="1"/>
      <c r="AR1541" s="1"/>
      <c r="AS1541" s="1"/>
      <c r="AT1541" s="1"/>
      <c r="AU1541" s="1"/>
      <c r="AV1541" s="1"/>
      <c r="AW1541" s="1"/>
    </row>
    <row r="1542" spans="37:49">
      <c r="AK1542" s="1"/>
      <c r="AQ1542" s="1"/>
      <c r="AR1542" s="1"/>
      <c r="AS1542" s="1"/>
      <c r="AT1542" s="1"/>
      <c r="AU1542" s="1"/>
      <c r="AV1542" s="1"/>
      <c r="AW1542" s="1"/>
    </row>
    <row r="1543" spans="37:49">
      <c r="AK1543" s="1"/>
      <c r="AQ1543" s="1"/>
      <c r="AR1543" s="1"/>
      <c r="AS1543" s="1"/>
      <c r="AT1543" s="1"/>
      <c r="AU1543" s="1"/>
      <c r="AV1543" s="1"/>
      <c r="AW1543" s="1"/>
    </row>
    <row r="1544" spans="37:49">
      <c r="AK1544" s="1"/>
      <c r="AQ1544" s="1"/>
      <c r="AR1544" s="1"/>
      <c r="AS1544" s="1"/>
      <c r="AT1544" s="1"/>
      <c r="AU1544" s="1"/>
      <c r="AV1544" s="1"/>
      <c r="AW1544" s="1"/>
    </row>
    <row r="1545" spans="37:49">
      <c r="AK1545" s="1"/>
      <c r="AQ1545" s="1"/>
      <c r="AR1545" s="1"/>
      <c r="AS1545" s="1"/>
      <c r="AT1545" s="1"/>
      <c r="AU1545" s="1"/>
      <c r="AV1545" s="1"/>
      <c r="AW1545" s="1"/>
    </row>
    <row r="1546" spans="37:49">
      <c r="AK1546" s="1"/>
      <c r="AQ1546" s="1"/>
      <c r="AR1546" s="1"/>
      <c r="AS1546" s="1"/>
      <c r="AT1546" s="1"/>
      <c r="AU1546" s="1"/>
      <c r="AV1546" s="1"/>
      <c r="AW1546" s="1"/>
    </row>
    <row r="1547" spans="37:49">
      <c r="AK1547" s="1"/>
      <c r="AQ1547" s="1"/>
      <c r="AR1547" s="1"/>
      <c r="AS1547" s="1"/>
      <c r="AT1547" s="1"/>
      <c r="AU1547" s="1"/>
      <c r="AV1547" s="1"/>
      <c r="AW1547" s="1"/>
    </row>
    <row r="1548" spans="37:49">
      <c r="AK1548" s="1"/>
      <c r="AQ1548" s="1"/>
      <c r="AR1548" s="1"/>
      <c r="AS1548" s="1"/>
      <c r="AT1548" s="1"/>
      <c r="AU1548" s="1"/>
      <c r="AV1548" s="1"/>
      <c r="AW1548" s="1"/>
    </row>
    <row r="1549" spans="37:49">
      <c r="AK1549" s="1"/>
      <c r="AQ1549" s="1"/>
      <c r="AR1549" s="1"/>
      <c r="AS1549" s="1"/>
      <c r="AT1549" s="1"/>
      <c r="AU1549" s="1"/>
      <c r="AV1549" s="1"/>
      <c r="AW1549" s="1"/>
    </row>
    <row r="1550" spans="37:49">
      <c r="AK1550" s="1"/>
      <c r="AQ1550" s="1"/>
      <c r="AR1550" s="1"/>
      <c r="AS1550" s="1"/>
      <c r="AT1550" s="1"/>
      <c r="AU1550" s="1"/>
      <c r="AV1550" s="1"/>
      <c r="AW1550" s="1"/>
    </row>
    <row r="1551" spans="37:49">
      <c r="AK1551" s="1"/>
      <c r="AQ1551" s="1"/>
      <c r="AR1551" s="1"/>
      <c r="AS1551" s="1"/>
      <c r="AT1551" s="1"/>
      <c r="AU1551" s="1"/>
      <c r="AV1551" s="1"/>
      <c r="AW1551" s="1"/>
    </row>
    <row r="1552" spans="37:49">
      <c r="AK1552" s="1"/>
      <c r="AQ1552" s="1"/>
      <c r="AR1552" s="1"/>
      <c r="AS1552" s="1"/>
      <c r="AT1552" s="1"/>
      <c r="AU1552" s="1"/>
      <c r="AV1552" s="1"/>
      <c r="AW1552" s="1"/>
    </row>
    <row r="1553" spans="37:49">
      <c r="AK1553" s="1"/>
      <c r="AQ1553" s="1"/>
      <c r="AR1553" s="1"/>
      <c r="AS1553" s="1"/>
      <c r="AT1553" s="1"/>
      <c r="AU1553" s="1"/>
      <c r="AV1553" s="1"/>
      <c r="AW1553" s="1"/>
    </row>
    <row r="1554" spans="37:49">
      <c r="AK1554" s="1"/>
      <c r="AQ1554" s="1"/>
      <c r="AR1554" s="1"/>
      <c r="AS1554" s="1"/>
      <c r="AT1554" s="1"/>
      <c r="AU1554" s="1"/>
      <c r="AV1554" s="1"/>
      <c r="AW1554" s="1"/>
    </row>
    <row r="1555" spans="37:49">
      <c r="AK1555" s="1"/>
      <c r="AQ1555" s="1"/>
      <c r="AR1555" s="1"/>
      <c r="AS1555" s="1"/>
      <c r="AT1555" s="1"/>
      <c r="AU1555" s="1"/>
      <c r="AV1555" s="1"/>
      <c r="AW1555" s="1"/>
    </row>
    <row r="1556" spans="37:49">
      <c r="AK1556" s="1"/>
      <c r="AQ1556" s="1"/>
      <c r="AR1556" s="1"/>
      <c r="AS1556" s="1"/>
      <c r="AT1556" s="1"/>
      <c r="AU1556" s="1"/>
      <c r="AV1556" s="1"/>
      <c r="AW1556" s="1"/>
    </row>
    <row r="1557" spans="37:49">
      <c r="AK1557" s="1"/>
      <c r="AQ1557" s="1"/>
      <c r="AR1557" s="1"/>
      <c r="AS1557" s="1"/>
      <c r="AT1557" s="1"/>
      <c r="AU1557" s="1"/>
      <c r="AV1557" s="1"/>
      <c r="AW1557" s="1"/>
    </row>
    <row r="1558" spans="37:49">
      <c r="AK1558" s="1"/>
      <c r="AQ1558" s="1"/>
      <c r="AR1558" s="1"/>
      <c r="AS1558" s="1"/>
      <c r="AT1558" s="1"/>
      <c r="AU1558" s="1"/>
      <c r="AV1558" s="1"/>
      <c r="AW1558" s="1"/>
    </row>
    <row r="1559" spans="37:49">
      <c r="AK1559" s="1"/>
      <c r="AQ1559" s="1"/>
      <c r="AR1559" s="1"/>
      <c r="AS1559" s="1"/>
      <c r="AT1559" s="1"/>
      <c r="AU1559" s="1"/>
      <c r="AV1559" s="1"/>
      <c r="AW1559" s="1"/>
    </row>
    <row r="1560" spans="37:49">
      <c r="AK1560" s="1"/>
      <c r="AQ1560" s="1"/>
      <c r="AR1560" s="1"/>
      <c r="AS1560" s="1"/>
      <c r="AT1560" s="1"/>
      <c r="AU1560" s="1"/>
      <c r="AV1560" s="1"/>
      <c r="AW1560" s="1"/>
    </row>
    <row r="1561" spans="37:49">
      <c r="AK1561" s="1"/>
      <c r="AQ1561" s="1"/>
      <c r="AR1561" s="1"/>
      <c r="AS1561" s="1"/>
      <c r="AT1561" s="1"/>
      <c r="AU1561" s="1"/>
      <c r="AV1561" s="1"/>
      <c r="AW1561" s="1"/>
    </row>
    <row r="1562" spans="37:49">
      <c r="AK1562" s="1"/>
      <c r="AQ1562" s="1"/>
      <c r="AR1562" s="1"/>
      <c r="AS1562" s="1"/>
      <c r="AT1562" s="1"/>
      <c r="AU1562" s="1"/>
      <c r="AV1562" s="1"/>
      <c r="AW1562" s="1"/>
    </row>
    <row r="1563" spans="37:49">
      <c r="AK1563" s="1"/>
      <c r="AQ1563" s="1"/>
      <c r="AR1563" s="1"/>
      <c r="AS1563" s="1"/>
      <c r="AT1563" s="1"/>
      <c r="AU1563" s="1"/>
      <c r="AV1563" s="1"/>
      <c r="AW1563" s="1"/>
    </row>
    <row r="1564" spans="37:49">
      <c r="AK1564" s="1"/>
      <c r="AQ1564" s="1"/>
      <c r="AR1564" s="1"/>
      <c r="AS1564" s="1"/>
      <c r="AT1564" s="1"/>
      <c r="AU1564" s="1"/>
      <c r="AV1564" s="1"/>
      <c r="AW1564" s="1"/>
    </row>
    <row r="1565" spans="37:49">
      <c r="AK1565" s="1"/>
      <c r="AQ1565" s="1"/>
      <c r="AR1565" s="1"/>
      <c r="AS1565" s="1"/>
      <c r="AT1565" s="1"/>
      <c r="AU1565" s="1"/>
      <c r="AV1565" s="1"/>
      <c r="AW1565" s="1"/>
    </row>
    <row r="1566" spans="37:49">
      <c r="AK1566" s="1"/>
      <c r="AQ1566" s="1"/>
      <c r="AR1566" s="1"/>
      <c r="AS1566" s="1"/>
      <c r="AT1566" s="1"/>
      <c r="AU1566" s="1"/>
      <c r="AV1566" s="1"/>
      <c r="AW1566" s="1"/>
    </row>
    <row r="1567" spans="37:49">
      <c r="AK1567" s="1"/>
      <c r="AQ1567" s="1"/>
      <c r="AR1567" s="1"/>
      <c r="AS1567" s="1"/>
      <c r="AT1567" s="1"/>
      <c r="AU1567" s="1"/>
      <c r="AV1567" s="1"/>
      <c r="AW1567" s="1"/>
    </row>
    <row r="1568" spans="37:49">
      <c r="AK1568" s="1"/>
      <c r="AQ1568" s="1"/>
      <c r="AR1568" s="1"/>
      <c r="AS1568" s="1"/>
      <c r="AT1568" s="1"/>
      <c r="AU1568" s="1"/>
      <c r="AV1568" s="1"/>
      <c r="AW1568" s="1"/>
    </row>
    <row r="1569" spans="37:49">
      <c r="AK1569" s="1"/>
      <c r="AQ1569" s="1"/>
      <c r="AR1569" s="1"/>
      <c r="AS1569" s="1"/>
      <c r="AT1569" s="1"/>
      <c r="AU1569" s="1"/>
      <c r="AV1569" s="1"/>
      <c r="AW1569" s="1"/>
    </row>
    <row r="1570" spans="37:49">
      <c r="AK1570" s="1"/>
      <c r="AQ1570" s="1"/>
      <c r="AR1570" s="1"/>
      <c r="AS1570" s="1"/>
      <c r="AT1570" s="1"/>
      <c r="AU1570" s="1"/>
      <c r="AV1570" s="1"/>
      <c r="AW1570" s="1"/>
    </row>
    <row r="1571" spans="37:49">
      <c r="AK1571" s="1"/>
      <c r="AQ1571" s="1"/>
      <c r="AR1571" s="1"/>
      <c r="AS1571" s="1"/>
      <c r="AT1571" s="1"/>
      <c r="AU1571" s="1"/>
      <c r="AV1571" s="1"/>
      <c r="AW1571" s="1"/>
    </row>
    <row r="1572" spans="37:49">
      <c r="AK1572" s="1"/>
      <c r="AQ1572" s="1"/>
      <c r="AR1572" s="1"/>
      <c r="AS1572" s="1"/>
      <c r="AT1572" s="1"/>
      <c r="AU1572" s="1"/>
      <c r="AV1572" s="1"/>
      <c r="AW1572" s="1"/>
    </row>
    <row r="1573" spans="37:49">
      <c r="AK1573" s="1"/>
      <c r="AQ1573" s="1"/>
      <c r="AR1573" s="1"/>
      <c r="AS1573" s="1"/>
      <c r="AT1573" s="1"/>
      <c r="AU1573" s="1"/>
      <c r="AV1573" s="1"/>
      <c r="AW1573" s="1"/>
    </row>
    <row r="1574" spans="37:49">
      <c r="AK1574" s="1"/>
      <c r="AQ1574" s="1"/>
      <c r="AR1574" s="1"/>
      <c r="AS1574" s="1"/>
      <c r="AT1574" s="1"/>
      <c r="AU1574" s="1"/>
      <c r="AV1574" s="1"/>
      <c r="AW1574" s="1"/>
    </row>
    <row r="1575" spans="37:49">
      <c r="AK1575" s="1"/>
      <c r="AQ1575" s="1"/>
      <c r="AR1575" s="1"/>
      <c r="AS1575" s="1"/>
      <c r="AT1575" s="1"/>
      <c r="AU1575" s="1"/>
      <c r="AV1575" s="1"/>
      <c r="AW1575" s="1"/>
    </row>
    <row r="1576" spans="37:49">
      <c r="AK1576" s="1"/>
      <c r="AQ1576" s="1"/>
      <c r="AR1576" s="1"/>
      <c r="AS1576" s="1"/>
      <c r="AT1576" s="1"/>
      <c r="AU1576" s="1"/>
      <c r="AV1576" s="1"/>
      <c r="AW1576" s="1"/>
    </row>
    <row r="1577" spans="37:49">
      <c r="AK1577" s="1"/>
      <c r="AQ1577" s="1"/>
      <c r="AR1577" s="1"/>
      <c r="AS1577" s="1"/>
      <c r="AT1577" s="1"/>
      <c r="AU1577" s="1"/>
      <c r="AV1577" s="1"/>
      <c r="AW1577" s="1"/>
    </row>
    <row r="1578" spans="37:49">
      <c r="AK1578" s="1"/>
      <c r="AQ1578" s="1"/>
      <c r="AR1578" s="1"/>
      <c r="AS1578" s="1"/>
      <c r="AT1578" s="1"/>
      <c r="AU1578" s="1"/>
      <c r="AV1578" s="1"/>
      <c r="AW1578" s="1"/>
    </row>
    <row r="1579" spans="37:49">
      <c r="AK1579" s="1"/>
      <c r="AQ1579" s="1"/>
      <c r="AR1579" s="1"/>
      <c r="AS1579" s="1"/>
      <c r="AT1579" s="1"/>
      <c r="AU1579" s="1"/>
      <c r="AV1579" s="1"/>
      <c r="AW1579" s="1"/>
    </row>
    <row r="1580" spans="37:49">
      <c r="AK1580" s="1"/>
      <c r="AQ1580" s="1"/>
      <c r="AR1580" s="1"/>
      <c r="AS1580" s="1"/>
      <c r="AT1580" s="1"/>
      <c r="AU1580" s="1"/>
      <c r="AV1580" s="1"/>
      <c r="AW1580" s="1"/>
    </row>
    <row r="1581" spans="37:49">
      <c r="AK1581" s="1"/>
      <c r="AQ1581" s="1"/>
      <c r="AR1581" s="1"/>
      <c r="AS1581" s="1"/>
      <c r="AT1581" s="1"/>
      <c r="AU1581" s="1"/>
      <c r="AV1581" s="1"/>
      <c r="AW1581" s="1"/>
    </row>
    <row r="1582" spans="37:49">
      <c r="AK1582" s="1"/>
      <c r="AQ1582" s="1"/>
      <c r="AR1582" s="1"/>
      <c r="AS1582" s="1"/>
      <c r="AT1582" s="1"/>
      <c r="AU1582" s="1"/>
      <c r="AV1582" s="1"/>
      <c r="AW1582" s="1"/>
    </row>
    <row r="1583" spans="37:49">
      <c r="AK1583" s="1"/>
      <c r="AQ1583" s="1"/>
      <c r="AR1583" s="1"/>
      <c r="AS1583" s="1"/>
      <c r="AT1583" s="1"/>
      <c r="AU1583" s="1"/>
      <c r="AV1583" s="1"/>
      <c r="AW1583" s="1"/>
    </row>
    <row r="1584" spans="37:49">
      <c r="AK1584" s="1"/>
      <c r="AQ1584" s="1"/>
      <c r="AR1584" s="1"/>
      <c r="AS1584" s="1"/>
      <c r="AT1584" s="1"/>
      <c r="AU1584" s="1"/>
      <c r="AV1584" s="1"/>
      <c r="AW1584" s="1"/>
    </row>
    <row r="1585" spans="37:49">
      <c r="AK1585" s="1"/>
      <c r="AQ1585" s="1"/>
      <c r="AR1585" s="1"/>
      <c r="AS1585" s="1"/>
      <c r="AT1585" s="1"/>
      <c r="AU1585" s="1"/>
      <c r="AV1585" s="1"/>
      <c r="AW1585" s="1"/>
    </row>
    <row r="1586" spans="37:49">
      <c r="AK1586" s="1"/>
      <c r="AQ1586" s="1"/>
      <c r="AR1586" s="1"/>
      <c r="AS1586" s="1"/>
      <c r="AT1586" s="1"/>
      <c r="AU1586" s="1"/>
      <c r="AV1586" s="1"/>
      <c r="AW1586" s="1"/>
    </row>
    <row r="1587" spans="37:49">
      <c r="AK1587" s="1"/>
      <c r="AQ1587" s="1"/>
      <c r="AR1587" s="1"/>
      <c r="AS1587" s="1"/>
      <c r="AT1587" s="1"/>
      <c r="AU1587" s="1"/>
      <c r="AV1587" s="1"/>
      <c r="AW1587" s="1"/>
    </row>
    <row r="1588" spans="37:49">
      <c r="AK1588" s="1"/>
      <c r="AQ1588" s="1"/>
      <c r="AR1588" s="1"/>
      <c r="AS1588" s="1"/>
      <c r="AT1588" s="1"/>
      <c r="AU1588" s="1"/>
      <c r="AV1588" s="1"/>
      <c r="AW1588" s="1"/>
    </row>
    <row r="1589" spans="37:49">
      <c r="AK1589" s="1"/>
      <c r="AQ1589" s="1"/>
      <c r="AR1589" s="1"/>
      <c r="AS1589" s="1"/>
      <c r="AT1589" s="1"/>
      <c r="AU1589" s="1"/>
      <c r="AV1589" s="1"/>
      <c r="AW1589" s="1"/>
    </row>
    <row r="1590" spans="37:49">
      <c r="AK1590" s="1"/>
      <c r="AQ1590" s="1"/>
      <c r="AR1590" s="1"/>
      <c r="AS1590" s="1"/>
      <c r="AT1590" s="1"/>
      <c r="AU1590" s="1"/>
      <c r="AV1590" s="1"/>
      <c r="AW1590" s="1"/>
    </row>
    <row r="1591" spans="37:49">
      <c r="AK1591" s="1"/>
      <c r="AQ1591" s="1"/>
      <c r="AR1591" s="1"/>
      <c r="AS1591" s="1"/>
      <c r="AT1591" s="1"/>
      <c r="AU1591" s="1"/>
      <c r="AV1591" s="1"/>
      <c r="AW1591" s="1"/>
    </row>
    <row r="1592" spans="37:49">
      <c r="AK1592" s="1"/>
      <c r="AQ1592" s="1"/>
      <c r="AR1592" s="1"/>
      <c r="AS1592" s="1"/>
      <c r="AT1592" s="1"/>
      <c r="AU1592" s="1"/>
      <c r="AV1592" s="1"/>
      <c r="AW1592" s="1"/>
    </row>
    <row r="1593" spans="37:49">
      <c r="AK1593" s="1"/>
      <c r="AQ1593" s="1"/>
      <c r="AR1593" s="1"/>
      <c r="AS1593" s="1"/>
      <c r="AT1593" s="1"/>
      <c r="AU1593" s="1"/>
      <c r="AV1593" s="1"/>
      <c r="AW1593" s="1"/>
    </row>
    <row r="1594" spans="37:49">
      <c r="AK1594" s="1"/>
      <c r="AQ1594" s="1"/>
      <c r="AR1594" s="1"/>
      <c r="AS1594" s="1"/>
      <c r="AT1594" s="1"/>
      <c r="AU1594" s="1"/>
      <c r="AV1594" s="1"/>
      <c r="AW1594" s="1"/>
    </row>
    <row r="1595" spans="37:49">
      <c r="AK1595" s="1"/>
      <c r="AQ1595" s="1"/>
      <c r="AR1595" s="1"/>
      <c r="AS1595" s="1"/>
      <c r="AT1595" s="1"/>
      <c r="AU1595" s="1"/>
      <c r="AV1595" s="1"/>
      <c r="AW1595" s="1"/>
    </row>
    <row r="1596" spans="37:49">
      <c r="AK1596" s="1"/>
      <c r="AQ1596" s="1"/>
      <c r="AR1596" s="1"/>
      <c r="AS1596" s="1"/>
      <c r="AT1596" s="1"/>
      <c r="AU1596" s="1"/>
      <c r="AV1596" s="1"/>
      <c r="AW1596" s="1"/>
    </row>
    <row r="1597" spans="37:49">
      <c r="AK1597" s="1"/>
      <c r="AQ1597" s="1"/>
      <c r="AR1597" s="1"/>
      <c r="AS1597" s="1"/>
      <c r="AT1597" s="1"/>
      <c r="AU1597" s="1"/>
      <c r="AV1597" s="1"/>
      <c r="AW1597" s="1"/>
    </row>
    <row r="1598" spans="37:49">
      <c r="AK1598" s="1"/>
      <c r="AQ1598" s="1"/>
      <c r="AR1598" s="1"/>
      <c r="AS1598" s="1"/>
      <c r="AT1598" s="1"/>
      <c r="AU1598" s="1"/>
      <c r="AV1598" s="1"/>
      <c r="AW1598" s="1"/>
    </row>
    <row r="1599" spans="37:49">
      <c r="AK1599" s="1"/>
      <c r="AQ1599" s="1"/>
      <c r="AR1599" s="1"/>
      <c r="AS1599" s="1"/>
      <c r="AT1599" s="1"/>
      <c r="AU1599" s="1"/>
      <c r="AV1599" s="1"/>
      <c r="AW1599" s="1"/>
    </row>
    <row r="1600" spans="37:49">
      <c r="AK1600" s="1"/>
      <c r="AQ1600" s="1"/>
      <c r="AR1600" s="1"/>
      <c r="AS1600" s="1"/>
      <c r="AT1600" s="1"/>
      <c r="AU1600" s="1"/>
      <c r="AV1600" s="1"/>
      <c r="AW1600" s="1"/>
    </row>
    <row r="1601" spans="37:49">
      <c r="AK1601" s="1"/>
      <c r="AQ1601" s="1"/>
      <c r="AR1601" s="1"/>
      <c r="AS1601" s="1"/>
      <c r="AT1601" s="1"/>
      <c r="AU1601" s="1"/>
      <c r="AV1601" s="1"/>
      <c r="AW1601" s="1"/>
    </row>
    <row r="1602" spans="37:49">
      <c r="AK1602" s="1"/>
      <c r="AQ1602" s="1"/>
      <c r="AR1602" s="1"/>
      <c r="AS1602" s="1"/>
      <c r="AT1602" s="1"/>
      <c r="AU1602" s="1"/>
      <c r="AV1602" s="1"/>
      <c r="AW1602" s="1"/>
    </row>
    <row r="1603" spans="37:49">
      <c r="AK1603" s="1"/>
      <c r="AQ1603" s="1"/>
      <c r="AR1603" s="1"/>
      <c r="AS1603" s="1"/>
      <c r="AT1603" s="1"/>
      <c r="AU1603" s="1"/>
      <c r="AV1603" s="1"/>
      <c r="AW1603" s="1"/>
    </row>
    <row r="1604" spans="37:49">
      <c r="AK1604" s="1"/>
      <c r="AQ1604" s="1"/>
      <c r="AR1604" s="1"/>
      <c r="AS1604" s="1"/>
      <c r="AT1604" s="1"/>
      <c r="AU1604" s="1"/>
      <c r="AV1604" s="1"/>
      <c r="AW1604" s="1"/>
    </row>
    <row r="1605" spans="37:49">
      <c r="AK1605" s="1"/>
      <c r="AQ1605" s="1"/>
      <c r="AR1605" s="1"/>
      <c r="AS1605" s="1"/>
      <c r="AT1605" s="1"/>
      <c r="AU1605" s="1"/>
      <c r="AV1605" s="1"/>
      <c r="AW1605" s="1"/>
    </row>
    <row r="1606" spans="37:49">
      <c r="AK1606" s="1"/>
      <c r="AQ1606" s="1"/>
      <c r="AR1606" s="1"/>
      <c r="AS1606" s="1"/>
      <c r="AT1606" s="1"/>
      <c r="AU1606" s="1"/>
      <c r="AV1606" s="1"/>
      <c r="AW1606" s="1"/>
    </row>
    <row r="1607" spans="37:49">
      <c r="AK1607" s="1"/>
      <c r="AQ1607" s="1"/>
      <c r="AR1607" s="1"/>
      <c r="AS1607" s="1"/>
      <c r="AT1607" s="1"/>
      <c r="AU1607" s="1"/>
      <c r="AV1607" s="1"/>
      <c r="AW1607" s="1"/>
    </row>
    <row r="1608" spans="37:49">
      <c r="AK1608" s="1"/>
      <c r="AQ1608" s="1"/>
      <c r="AR1608" s="1"/>
      <c r="AS1608" s="1"/>
      <c r="AT1608" s="1"/>
      <c r="AU1608" s="1"/>
      <c r="AV1608" s="1"/>
      <c r="AW1608" s="1"/>
    </row>
    <row r="1609" spans="37:49">
      <c r="AK1609" s="1"/>
      <c r="AQ1609" s="1"/>
      <c r="AR1609" s="1"/>
      <c r="AS1609" s="1"/>
      <c r="AT1609" s="1"/>
      <c r="AU1609" s="1"/>
      <c r="AV1609" s="1"/>
      <c r="AW1609" s="1"/>
    </row>
    <row r="1610" spans="37:49">
      <c r="AK1610" s="1"/>
      <c r="AQ1610" s="1"/>
      <c r="AR1610" s="1"/>
      <c r="AS1610" s="1"/>
      <c r="AT1610" s="1"/>
      <c r="AU1610" s="1"/>
      <c r="AV1610" s="1"/>
      <c r="AW1610" s="1"/>
    </row>
    <row r="1611" spans="37:49">
      <c r="AK1611" s="1"/>
      <c r="AQ1611" s="1"/>
      <c r="AR1611" s="1"/>
      <c r="AS1611" s="1"/>
      <c r="AT1611" s="1"/>
      <c r="AU1611" s="1"/>
      <c r="AV1611" s="1"/>
      <c r="AW1611" s="1"/>
    </row>
    <row r="1612" spans="37:49">
      <c r="AK1612" s="1"/>
      <c r="AQ1612" s="1"/>
      <c r="AR1612" s="1"/>
      <c r="AS1612" s="1"/>
      <c r="AT1612" s="1"/>
      <c r="AU1612" s="1"/>
      <c r="AV1612" s="1"/>
      <c r="AW1612" s="1"/>
    </row>
    <row r="1613" spans="37:49">
      <c r="AK1613" s="1"/>
      <c r="AQ1613" s="1"/>
      <c r="AR1613" s="1"/>
      <c r="AS1613" s="1"/>
      <c r="AT1613" s="1"/>
      <c r="AU1613" s="1"/>
      <c r="AV1613" s="1"/>
      <c r="AW1613" s="1"/>
    </row>
    <row r="1614" spans="37:49">
      <c r="AK1614" s="1"/>
      <c r="AQ1614" s="1"/>
      <c r="AR1614" s="1"/>
      <c r="AS1614" s="1"/>
      <c r="AT1614" s="1"/>
      <c r="AU1614" s="1"/>
      <c r="AV1614" s="1"/>
      <c r="AW1614" s="1"/>
    </row>
    <row r="1615" spans="37:49">
      <c r="AK1615" s="1"/>
      <c r="AQ1615" s="1"/>
      <c r="AR1615" s="1"/>
      <c r="AS1615" s="1"/>
      <c r="AT1615" s="1"/>
      <c r="AU1615" s="1"/>
      <c r="AV1615" s="1"/>
      <c r="AW1615" s="1"/>
    </row>
    <row r="1616" spans="37:49">
      <c r="AK1616" s="1"/>
      <c r="AQ1616" s="1"/>
      <c r="AR1616" s="1"/>
      <c r="AS1616" s="1"/>
      <c r="AT1616" s="1"/>
      <c r="AU1616" s="1"/>
      <c r="AV1616" s="1"/>
      <c r="AW1616" s="1"/>
    </row>
    <row r="1617" spans="37:49">
      <c r="AK1617" s="1"/>
      <c r="AQ1617" s="1"/>
      <c r="AR1617" s="1"/>
      <c r="AS1617" s="1"/>
      <c r="AT1617" s="1"/>
      <c r="AU1617" s="1"/>
      <c r="AV1617" s="1"/>
      <c r="AW1617" s="1"/>
    </row>
    <row r="1618" spans="37:49">
      <c r="AK1618" s="1"/>
      <c r="AQ1618" s="1"/>
      <c r="AR1618" s="1"/>
      <c r="AS1618" s="1"/>
      <c r="AT1618" s="1"/>
      <c r="AU1618" s="1"/>
      <c r="AV1618" s="1"/>
      <c r="AW1618" s="1"/>
    </row>
    <row r="1619" spans="37:49">
      <c r="AK1619" s="1"/>
      <c r="AQ1619" s="1"/>
      <c r="AR1619" s="1"/>
      <c r="AS1619" s="1"/>
      <c r="AT1619" s="1"/>
      <c r="AU1619" s="1"/>
      <c r="AV1619" s="1"/>
      <c r="AW1619" s="1"/>
    </row>
    <row r="1620" spans="37:49">
      <c r="AK1620" s="1"/>
      <c r="AQ1620" s="1"/>
      <c r="AR1620" s="1"/>
      <c r="AS1620" s="1"/>
      <c r="AT1620" s="1"/>
      <c r="AU1620" s="1"/>
      <c r="AV1620" s="1"/>
      <c r="AW1620" s="1"/>
    </row>
    <row r="1621" spans="37:49">
      <c r="AK1621" s="1"/>
      <c r="AQ1621" s="1"/>
      <c r="AR1621" s="1"/>
      <c r="AS1621" s="1"/>
      <c r="AT1621" s="1"/>
      <c r="AU1621" s="1"/>
      <c r="AV1621" s="1"/>
      <c r="AW1621" s="1"/>
    </row>
    <row r="1622" spans="37:49">
      <c r="AK1622" s="1"/>
      <c r="AQ1622" s="1"/>
      <c r="AR1622" s="1"/>
      <c r="AS1622" s="1"/>
      <c r="AT1622" s="1"/>
      <c r="AU1622" s="1"/>
      <c r="AV1622" s="1"/>
      <c r="AW1622" s="1"/>
    </row>
    <row r="1623" spans="37:49">
      <c r="AK1623" s="1"/>
      <c r="AQ1623" s="1"/>
      <c r="AR1623" s="1"/>
      <c r="AS1623" s="1"/>
      <c r="AT1623" s="1"/>
      <c r="AU1623" s="1"/>
      <c r="AV1623" s="1"/>
      <c r="AW1623" s="1"/>
    </row>
    <row r="1624" spans="37:49">
      <c r="AK1624" s="1"/>
      <c r="AQ1624" s="1"/>
      <c r="AR1624" s="1"/>
      <c r="AS1624" s="1"/>
      <c r="AT1624" s="1"/>
      <c r="AU1624" s="1"/>
      <c r="AV1624" s="1"/>
      <c r="AW1624" s="1"/>
    </row>
    <row r="1625" spans="37:49">
      <c r="AK1625" s="1"/>
      <c r="AQ1625" s="1"/>
      <c r="AR1625" s="1"/>
      <c r="AS1625" s="1"/>
      <c r="AT1625" s="1"/>
      <c r="AU1625" s="1"/>
      <c r="AV1625" s="1"/>
      <c r="AW1625" s="1"/>
    </row>
    <row r="1626" spans="37:49">
      <c r="AK1626" s="1"/>
      <c r="AQ1626" s="1"/>
      <c r="AR1626" s="1"/>
      <c r="AS1626" s="1"/>
      <c r="AT1626" s="1"/>
      <c r="AU1626" s="1"/>
      <c r="AV1626" s="1"/>
      <c r="AW1626" s="1"/>
    </row>
    <row r="1627" spans="37:49">
      <c r="AK1627" s="1"/>
      <c r="AQ1627" s="1"/>
      <c r="AR1627" s="1"/>
      <c r="AS1627" s="1"/>
      <c r="AT1627" s="1"/>
      <c r="AU1627" s="1"/>
      <c r="AV1627" s="1"/>
      <c r="AW1627" s="1"/>
    </row>
    <row r="1628" spans="37:49">
      <c r="AK1628" s="1"/>
      <c r="AQ1628" s="1"/>
      <c r="AR1628" s="1"/>
      <c r="AS1628" s="1"/>
      <c r="AT1628" s="1"/>
      <c r="AU1628" s="1"/>
      <c r="AV1628" s="1"/>
      <c r="AW1628" s="1"/>
    </row>
    <row r="1629" spans="37:49">
      <c r="AK1629" s="1"/>
      <c r="AQ1629" s="1"/>
      <c r="AR1629" s="1"/>
      <c r="AS1629" s="1"/>
      <c r="AT1629" s="1"/>
      <c r="AU1629" s="1"/>
      <c r="AV1629" s="1"/>
      <c r="AW1629" s="1"/>
    </row>
    <row r="1630" spans="37:49">
      <c r="AK1630" s="1"/>
      <c r="AQ1630" s="1"/>
      <c r="AR1630" s="1"/>
      <c r="AS1630" s="1"/>
      <c r="AT1630" s="1"/>
      <c r="AU1630" s="1"/>
      <c r="AV1630" s="1"/>
      <c r="AW1630" s="1"/>
    </row>
    <row r="1631" spans="37:49">
      <c r="AK1631" s="1"/>
      <c r="AQ1631" s="1"/>
      <c r="AR1631" s="1"/>
      <c r="AS1631" s="1"/>
      <c r="AT1631" s="1"/>
      <c r="AU1631" s="1"/>
      <c r="AV1631" s="1"/>
      <c r="AW1631" s="1"/>
    </row>
    <row r="1632" spans="37:49">
      <c r="AK1632" s="1"/>
      <c r="AQ1632" s="1"/>
      <c r="AR1632" s="1"/>
      <c r="AS1632" s="1"/>
      <c r="AT1632" s="1"/>
      <c r="AU1632" s="1"/>
      <c r="AV1632" s="1"/>
      <c r="AW1632" s="1"/>
    </row>
    <row r="1633" spans="37:49">
      <c r="AK1633" s="1"/>
      <c r="AQ1633" s="1"/>
      <c r="AR1633" s="1"/>
      <c r="AS1633" s="1"/>
      <c r="AT1633" s="1"/>
      <c r="AU1633" s="1"/>
      <c r="AV1633" s="1"/>
      <c r="AW1633" s="1"/>
    </row>
    <row r="1634" spans="37:49">
      <c r="AK1634" s="1"/>
      <c r="AQ1634" s="1"/>
      <c r="AR1634" s="1"/>
      <c r="AS1634" s="1"/>
      <c r="AT1634" s="1"/>
      <c r="AU1634" s="1"/>
      <c r="AV1634" s="1"/>
      <c r="AW1634" s="1"/>
    </row>
    <row r="1635" spans="37:49">
      <c r="AK1635" s="1"/>
      <c r="AQ1635" s="1"/>
      <c r="AR1635" s="1"/>
      <c r="AS1635" s="1"/>
      <c r="AT1635" s="1"/>
      <c r="AU1635" s="1"/>
      <c r="AV1635" s="1"/>
      <c r="AW1635" s="1"/>
    </row>
    <row r="1636" spans="37:49">
      <c r="AK1636" s="1"/>
      <c r="AQ1636" s="1"/>
      <c r="AR1636" s="1"/>
      <c r="AS1636" s="1"/>
      <c r="AT1636" s="1"/>
      <c r="AU1636" s="1"/>
      <c r="AV1636" s="1"/>
      <c r="AW1636" s="1"/>
    </row>
    <row r="1637" spans="37:49">
      <c r="AK1637" s="1"/>
      <c r="AQ1637" s="1"/>
      <c r="AR1637" s="1"/>
      <c r="AS1637" s="1"/>
      <c r="AT1637" s="1"/>
      <c r="AU1637" s="1"/>
      <c r="AV1637" s="1"/>
      <c r="AW1637" s="1"/>
    </row>
    <row r="1638" spans="37:49">
      <c r="AK1638" s="1"/>
      <c r="AQ1638" s="1"/>
      <c r="AR1638" s="1"/>
      <c r="AS1638" s="1"/>
      <c r="AT1638" s="1"/>
      <c r="AU1638" s="1"/>
      <c r="AV1638" s="1"/>
      <c r="AW1638" s="1"/>
    </row>
    <row r="1639" spans="37:49">
      <c r="AK1639" s="1"/>
      <c r="AQ1639" s="1"/>
      <c r="AR1639" s="1"/>
      <c r="AS1639" s="1"/>
      <c r="AT1639" s="1"/>
      <c r="AU1639" s="1"/>
      <c r="AV1639" s="1"/>
      <c r="AW1639" s="1"/>
    </row>
    <row r="1640" spans="37:49">
      <c r="AK1640" s="1"/>
      <c r="AQ1640" s="1"/>
      <c r="AR1640" s="1"/>
      <c r="AS1640" s="1"/>
      <c r="AT1640" s="1"/>
      <c r="AU1640" s="1"/>
      <c r="AV1640" s="1"/>
      <c r="AW1640" s="1"/>
    </row>
    <row r="1641" spans="37:49">
      <c r="AK1641" s="1"/>
      <c r="AQ1641" s="1"/>
      <c r="AR1641" s="1"/>
      <c r="AS1641" s="1"/>
      <c r="AT1641" s="1"/>
      <c r="AU1641" s="1"/>
      <c r="AV1641" s="1"/>
      <c r="AW1641" s="1"/>
    </row>
    <row r="1642" spans="37:49">
      <c r="AK1642" s="1"/>
      <c r="AQ1642" s="1"/>
      <c r="AR1642" s="1"/>
      <c r="AS1642" s="1"/>
      <c r="AT1642" s="1"/>
      <c r="AU1642" s="1"/>
      <c r="AV1642" s="1"/>
      <c r="AW1642" s="1"/>
    </row>
    <row r="1643" spans="37:49">
      <c r="AK1643" s="1"/>
      <c r="AQ1643" s="1"/>
      <c r="AR1643" s="1"/>
      <c r="AS1643" s="1"/>
      <c r="AT1643" s="1"/>
      <c r="AU1643" s="1"/>
      <c r="AV1643" s="1"/>
      <c r="AW1643" s="1"/>
    </row>
    <row r="1644" spans="37:49">
      <c r="AK1644" s="1"/>
      <c r="AQ1644" s="1"/>
      <c r="AR1644" s="1"/>
      <c r="AS1644" s="1"/>
      <c r="AT1644" s="1"/>
      <c r="AU1644" s="1"/>
      <c r="AV1644" s="1"/>
      <c r="AW1644" s="1"/>
    </row>
    <row r="1645" spans="37:49">
      <c r="AK1645" s="1"/>
      <c r="AQ1645" s="1"/>
      <c r="AR1645" s="1"/>
      <c r="AS1645" s="1"/>
      <c r="AT1645" s="1"/>
      <c r="AU1645" s="1"/>
      <c r="AV1645" s="1"/>
      <c r="AW1645" s="1"/>
    </row>
    <row r="1646" spans="37:49">
      <c r="AK1646" s="1"/>
      <c r="AQ1646" s="1"/>
      <c r="AR1646" s="1"/>
      <c r="AS1646" s="1"/>
      <c r="AT1646" s="1"/>
      <c r="AU1646" s="1"/>
      <c r="AV1646" s="1"/>
      <c r="AW1646" s="1"/>
    </row>
    <row r="1647" spans="37:49">
      <c r="AK1647" s="1"/>
      <c r="AQ1647" s="1"/>
      <c r="AR1647" s="1"/>
      <c r="AS1647" s="1"/>
      <c r="AT1647" s="1"/>
      <c r="AU1647" s="1"/>
      <c r="AV1647" s="1"/>
      <c r="AW1647" s="1"/>
    </row>
    <row r="1648" spans="37:49">
      <c r="AK1648" s="1"/>
      <c r="AQ1648" s="1"/>
      <c r="AR1648" s="1"/>
      <c r="AS1648" s="1"/>
      <c r="AT1648" s="1"/>
      <c r="AU1648" s="1"/>
      <c r="AV1648" s="1"/>
      <c r="AW1648" s="1"/>
    </row>
    <row r="1649" spans="37:49">
      <c r="AK1649" s="1"/>
      <c r="AQ1649" s="1"/>
      <c r="AR1649" s="1"/>
      <c r="AS1649" s="1"/>
      <c r="AT1649" s="1"/>
      <c r="AU1649" s="1"/>
      <c r="AV1649" s="1"/>
      <c r="AW1649" s="1"/>
    </row>
    <row r="1650" spans="37:49">
      <c r="AK1650" s="1"/>
      <c r="AQ1650" s="1"/>
      <c r="AR1650" s="1"/>
      <c r="AS1650" s="1"/>
      <c r="AT1650" s="1"/>
      <c r="AU1650" s="1"/>
      <c r="AV1650" s="1"/>
      <c r="AW1650" s="1"/>
    </row>
    <row r="1651" spans="37:49">
      <c r="AK1651" s="1"/>
      <c r="AQ1651" s="1"/>
      <c r="AR1651" s="1"/>
      <c r="AS1651" s="1"/>
      <c r="AT1651" s="1"/>
      <c r="AU1651" s="1"/>
      <c r="AV1651" s="1"/>
      <c r="AW1651" s="1"/>
    </row>
    <row r="1652" spans="37:49">
      <c r="AK1652" s="1"/>
      <c r="AQ1652" s="1"/>
      <c r="AR1652" s="1"/>
      <c r="AS1652" s="1"/>
      <c r="AT1652" s="1"/>
      <c r="AU1652" s="1"/>
      <c r="AV1652" s="1"/>
      <c r="AW1652" s="1"/>
    </row>
    <row r="1653" spans="37:49">
      <c r="AK1653" s="1"/>
      <c r="AQ1653" s="1"/>
      <c r="AR1653" s="1"/>
      <c r="AS1653" s="1"/>
      <c r="AT1653" s="1"/>
      <c r="AU1653" s="1"/>
      <c r="AV1653" s="1"/>
      <c r="AW1653" s="1"/>
    </row>
    <row r="1654" spans="37:49">
      <c r="AK1654" s="1"/>
      <c r="AQ1654" s="1"/>
      <c r="AR1654" s="1"/>
      <c r="AS1654" s="1"/>
      <c r="AT1654" s="1"/>
      <c r="AU1654" s="1"/>
      <c r="AV1654" s="1"/>
      <c r="AW1654" s="1"/>
    </row>
    <row r="1655" spans="37:49">
      <c r="AK1655" s="1"/>
      <c r="AQ1655" s="1"/>
      <c r="AR1655" s="1"/>
      <c r="AS1655" s="1"/>
      <c r="AT1655" s="1"/>
      <c r="AU1655" s="1"/>
      <c r="AV1655" s="1"/>
      <c r="AW1655" s="1"/>
    </row>
    <row r="1656" spans="37:49">
      <c r="AK1656" s="1"/>
      <c r="AQ1656" s="1"/>
      <c r="AR1656" s="1"/>
      <c r="AS1656" s="1"/>
      <c r="AT1656" s="1"/>
      <c r="AU1656" s="1"/>
      <c r="AV1656" s="1"/>
      <c r="AW1656" s="1"/>
    </row>
    <row r="1657" spans="37:49">
      <c r="AK1657" s="1"/>
      <c r="AQ1657" s="1"/>
      <c r="AR1657" s="1"/>
      <c r="AS1657" s="1"/>
      <c r="AT1657" s="1"/>
      <c r="AU1657" s="1"/>
      <c r="AV1657" s="1"/>
      <c r="AW1657" s="1"/>
    </row>
    <row r="1658" spans="37:49">
      <c r="AK1658" s="1"/>
      <c r="AQ1658" s="1"/>
      <c r="AR1658" s="1"/>
      <c r="AS1658" s="1"/>
      <c r="AT1658" s="1"/>
      <c r="AU1658" s="1"/>
      <c r="AV1658" s="1"/>
      <c r="AW1658" s="1"/>
    </row>
    <row r="1659" spans="37:49">
      <c r="AK1659" s="1"/>
      <c r="AQ1659" s="1"/>
      <c r="AR1659" s="1"/>
      <c r="AS1659" s="1"/>
      <c r="AT1659" s="1"/>
      <c r="AU1659" s="1"/>
      <c r="AV1659" s="1"/>
      <c r="AW1659" s="1"/>
    </row>
    <row r="1660" spans="37:49">
      <c r="AK1660" s="1"/>
      <c r="AQ1660" s="1"/>
      <c r="AR1660" s="1"/>
      <c r="AS1660" s="1"/>
      <c r="AT1660" s="1"/>
      <c r="AU1660" s="1"/>
      <c r="AV1660" s="1"/>
      <c r="AW1660" s="1"/>
    </row>
    <row r="1661" spans="37:49">
      <c r="AK1661" s="1"/>
      <c r="AQ1661" s="1"/>
      <c r="AR1661" s="1"/>
      <c r="AS1661" s="1"/>
      <c r="AT1661" s="1"/>
      <c r="AU1661" s="1"/>
      <c r="AV1661" s="1"/>
      <c r="AW1661" s="1"/>
    </row>
    <row r="1662" spans="37:49">
      <c r="AK1662" s="1"/>
      <c r="AQ1662" s="1"/>
      <c r="AR1662" s="1"/>
      <c r="AS1662" s="1"/>
      <c r="AT1662" s="1"/>
      <c r="AU1662" s="1"/>
      <c r="AV1662" s="1"/>
      <c r="AW1662" s="1"/>
    </row>
    <row r="1663" spans="37:49">
      <c r="AK1663" s="1"/>
      <c r="AQ1663" s="1"/>
      <c r="AR1663" s="1"/>
      <c r="AS1663" s="1"/>
      <c r="AT1663" s="1"/>
      <c r="AU1663" s="1"/>
      <c r="AV1663" s="1"/>
      <c r="AW1663" s="1"/>
    </row>
    <row r="1664" spans="37:49">
      <c r="AK1664" s="1"/>
      <c r="AQ1664" s="1"/>
      <c r="AR1664" s="1"/>
      <c r="AS1664" s="1"/>
      <c r="AT1664" s="1"/>
      <c r="AU1664" s="1"/>
      <c r="AV1664" s="1"/>
      <c r="AW1664" s="1"/>
    </row>
    <row r="1665" spans="37:49">
      <c r="AK1665" s="1"/>
      <c r="AQ1665" s="1"/>
      <c r="AR1665" s="1"/>
      <c r="AS1665" s="1"/>
      <c r="AT1665" s="1"/>
      <c r="AU1665" s="1"/>
      <c r="AV1665" s="1"/>
      <c r="AW1665" s="1"/>
    </row>
    <row r="1666" spans="37:49">
      <c r="AK1666" s="1"/>
      <c r="AQ1666" s="1"/>
      <c r="AR1666" s="1"/>
      <c r="AS1666" s="1"/>
      <c r="AT1666" s="1"/>
      <c r="AU1666" s="1"/>
      <c r="AV1666" s="1"/>
      <c r="AW1666" s="1"/>
    </row>
    <row r="1667" spans="37:49">
      <c r="AK1667" s="1"/>
      <c r="AQ1667" s="1"/>
      <c r="AR1667" s="1"/>
      <c r="AS1667" s="1"/>
      <c r="AT1667" s="1"/>
      <c r="AU1667" s="1"/>
      <c r="AV1667" s="1"/>
      <c r="AW1667" s="1"/>
    </row>
    <row r="1668" spans="37:49">
      <c r="AK1668" s="1"/>
      <c r="AQ1668" s="1"/>
      <c r="AR1668" s="1"/>
      <c r="AS1668" s="1"/>
      <c r="AT1668" s="1"/>
      <c r="AU1668" s="1"/>
      <c r="AV1668" s="1"/>
      <c r="AW1668" s="1"/>
    </row>
    <row r="1669" spans="37:49">
      <c r="AK1669" s="1"/>
      <c r="AQ1669" s="1"/>
      <c r="AR1669" s="1"/>
      <c r="AS1669" s="1"/>
      <c r="AT1669" s="1"/>
      <c r="AU1669" s="1"/>
      <c r="AV1669" s="1"/>
      <c r="AW1669" s="1"/>
    </row>
    <row r="1670" spans="37:49">
      <c r="AK1670" s="1"/>
      <c r="AQ1670" s="1"/>
      <c r="AR1670" s="1"/>
      <c r="AS1670" s="1"/>
      <c r="AT1670" s="1"/>
      <c r="AU1670" s="1"/>
      <c r="AV1670" s="1"/>
      <c r="AW1670" s="1"/>
    </row>
    <row r="1671" spans="37:49">
      <c r="AK1671" s="1"/>
      <c r="AQ1671" s="1"/>
      <c r="AR1671" s="1"/>
      <c r="AS1671" s="1"/>
      <c r="AT1671" s="1"/>
      <c r="AU1671" s="1"/>
      <c r="AV1671" s="1"/>
      <c r="AW1671" s="1"/>
    </row>
    <row r="1672" spans="37:49">
      <c r="AK1672" s="1"/>
      <c r="AQ1672" s="1"/>
      <c r="AR1672" s="1"/>
      <c r="AS1672" s="1"/>
      <c r="AT1672" s="1"/>
      <c r="AU1672" s="1"/>
      <c r="AV1672" s="1"/>
      <c r="AW1672" s="1"/>
    </row>
    <row r="1673" spans="37:49">
      <c r="AK1673" s="1"/>
      <c r="AQ1673" s="1"/>
      <c r="AR1673" s="1"/>
      <c r="AS1673" s="1"/>
      <c r="AT1673" s="1"/>
      <c r="AU1673" s="1"/>
      <c r="AV1673" s="1"/>
      <c r="AW1673" s="1"/>
    </row>
    <row r="1674" spans="37:49">
      <c r="AK1674" s="1"/>
      <c r="AQ1674" s="1"/>
      <c r="AR1674" s="1"/>
      <c r="AS1674" s="1"/>
      <c r="AT1674" s="1"/>
      <c r="AU1674" s="1"/>
      <c r="AV1674" s="1"/>
      <c r="AW1674" s="1"/>
    </row>
    <row r="1675" spans="37:49">
      <c r="AK1675" s="1"/>
      <c r="AQ1675" s="1"/>
      <c r="AR1675" s="1"/>
      <c r="AS1675" s="1"/>
      <c r="AT1675" s="1"/>
      <c r="AU1675" s="1"/>
      <c r="AV1675" s="1"/>
      <c r="AW1675" s="1"/>
    </row>
    <row r="1676" spans="37:49">
      <c r="AK1676" s="1"/>
      <c r="AQ1676" s="1"/>
      <c r="AR1676" s="1"/>
      <c r="AS1676" s="1"/>
      <c r="AT1676" s="1"/>
      <c r="AU1676" s="1"/>
      <c r="AV1676" s="1"/>
      <c r="AW1676" s="1"/>
    </row>
    <row r="1677" spans="37:49">
      <c r="AK1677" s="1"/>
      <c r="AQ1677" s="1"/>
      <c r="AR1677" s="1"/>
      <c r="AS1677" s="1"/>
      <c r="AT1677" s="1"/>
      <c r="AU1677" s="1"/>
      <c r="AV1677" s="1"/>
      <c r="AW1677" s="1"/>
    </row>
    <row r="1678" spans="37:49">
      <c r="AK1678" s="1"/>
      <c r="AQ1678" s="1"/>
      <c r="AR1678" s="1"/>
      <c r="AS1678" s="1"/>
      <c r="AT1678" s="1"/>
      <c r="AU1678" s="1"/>
      <c r="AV1678" s="1"/>
      <c r="AW1678" s="1"/>
    </row>
    <row r="1679" spans="37:49">
      <c r="AK1679" s="1"/>
      <c r="AQ1679" s="1"/>
      <c r="AR1679" s="1"/>
      <c r="AS1679" s="1"/>
      <c r="AT1679" s="1"/>
      <c r="AU1679" s="1"/>
      <c r="AV1679" s="1"/>
      <c r="AW1679" s="1"/>
    </row>
    <row r="1680" spans="37:49">
      <c r="AK1680" s="1"/>
      <c r="AQ1680" s="1"/>
      <c r="AR1680" s="1"/>
      <c r="AS1680" s="1"/>
      <c r="AT1680" s="1"/>
      <c r="AU1680" s="1"/>
      <c r="AV1680" s="1"/>
      <c r="AW1680" s="1"/>
    </row>
    <row r="1681" spans="37:49">
      <c r="AK1681" s="1"/>
      <c r="AQ1681" s="1"/>
      <c r="AR1681" s="1"/>
      <c r="AS1681" s="1"/>
      <c r="AT1681" s="1"/>
      <c r="AU1681" s="1"/>
      <c r="AV1681" s="1"/>
      <c r="AW1681" s="1"/>
    </row>
    <row r="1682" spans="37:49">
      <c r="AK1682" s="1"/>
      <c r="AQ1682" s="1"/>
      <c r="AR1682" s="1"/>
      <c r="AS1682" s="1"/>
      <c r="AT1682" s="1"/>
      <c r="AU1682" s="1"/>
      <c r="AV1682" s="1"/>
      <c r="AW1682" s="1"/>
    </row>
    <row r="1683" spans="37:49">
      <c r="AK1683" s="1"/>
      <c r="AQ1683" s="1"/>
      <c r="AR1683" s="1"/>
      <c r="AS1683" s="1"/>
      <c r="AT1683" s="1"/>
      <c r="AU1683" s="1"/>
      <c r="AV1683" s="1"/>
      <c r="AW1683" s="1"/>
    </row>
    <row r="1684" spans="37:49">
      <c r="AK1684" s="1"/>
      <c r="AQ1684" s="1"/>
      <c r="AR1684" s="1"/>
      <c r="AS1684" s="1"/>
      <c r="AT1684" s="1"/>
      <c r="AU1684" s="1"/>
      <c r="AV1684" s="1"/>
      <c r="AW1684" s="1"/>
    </row>
    <row r="1685" spans="37:49">
      <c r="AK1685" s="1"/>
      <c r="AQ1685" s="1"/>
      <c r="AR1685" s="1"/>
      <c r="AS1685" s="1"/>
      <c r="AT1685" s="1"/>
      <c r="AU1685" s="1"/>
      <c r="AV1685" s="1"/>
      <c r="AW1685" s="1"/>
    </row>
    <row r="1686" spans="37:49">
      <c r="AK1686" s="1"/>
      <c r="AQ1686" s="1"/>
      <c r="AR1686" s="1"/>
      <c r="AS1686" s="1"/>
      <c r="AT1686" s="1"/>
      <c r="AU1686" s="1"/>
      <c r="AV1686" s="1"/>
      <c r="AW1686" s="1"/>
    </row>
    <row r="1687" spans="37:49">
      <c r="AK1687" s="1"/>
      <c r="AQ1687" s="1"/>
      <c r="AR1687" s="1"/>
      <c r="AS1687" s="1"/>
      <c r="AT1687" s="1"/>
      <c r="AU1687" s="1"/>
      <c r="AV1687" s="1"/>
      <c r="AW1687" s="1"/>
    </row>
    <row r="1688" spans="37:49">
      <c r="AK1688" s="1"/>
      <c r="AQ1688" s="1"/>
      <c r="AR1688" s="1"/>
      <c r="AS1688" s="1"/>
      <c r="AT1688" s="1"/>
      <c r="AU1688" s="1"/>
      <c r="AV1688" s="1"/>
      <c r="AW1688" s="1"/>
    </row>
    <row r="1689" spans="37:49">
      <c r="AK1689" s="1"/>
      <c r="AQ1689" s="1"/>
      <c r="AR1689" s="1"/>
      <c r="AS1689" s="1"/>
      <c r="AT1689" s="1"/>
      <c r="AU1689" s="1"/>
      <c r="AV1689" s="1"/>
      <c r="AW1689" s="1"/>
    </row>
    <row r="1690" spans="37:49">
      <c r="AK1690" s="1"/>
      <c r="AQ1690" s="1"/>
      <c r="AR1690" s="1"/>
      <c r="AS1690" s="1"/>
      <c r="AT1690" s="1"/>
      <c r="AU1690" s="1"/>
      <c r="AV1690" s="1"/>
      <c r="AW1690" s="1"/>
    </row>
    <row r="1691" spans="37:49">
      <c r="AK1691" s="1"/>
      <c r="AQ1691" s="1"/>
      <c r="AR1691" s="1"/>
      <c r="AS1691" s="1"/>
      <c r="AT1691" s="1"/>
      <c r="AU1691" s="1"/>
      <c r="AV1691" s="1"/>
      <c r="AW1691" s="1"/>
    </row>
    <row r="1692" spans="37:49">
      <c r="AK1692" s="1"/>
      <c r="AQ1692" s="1"/>
      <c r="AR1692" s="1"/>
      <c r="AS1692" s="1"/>
      <c r="AT1692" s="1"/>
      <c r="AU1692" s="1"/>
      <c r="AV1692" s="1"/>
      <c r="AW1692" s="1"/>
    </row>
    <row r="1693" spans="37:49">
      <c r="AK1693" s="1"/>
      <c r="AQ1693" s="1"/>
      <c r="AR1693" s="1"/>
      <c r="AS1693" s="1"/>
      <c r="AT1693" s="1"/>
      <c r="AU1693" s="1"/>
      <c r="AV1693" s="1"/>
      <c r="AW1693" s="1"/>
    </row>
    <row r="1694" spans="37:49">
      <c r="AK1694" s="1"/>
      <c r="AQ1694" s="1"/>
      <c r="AR1694" s="1"/>
      <c r="AS1694" s="1"/>
      <c r="AT1694" s="1"/>
      <c r="AU1694" s="1"/>
      <c r="AV1694" s="1"/>
      <c r="AW1694" s="1"/>
    </row>
    <row r="1695" spans="37:49">
      <c r="AK1695" s="1"/>
      <c r="AQ1695" s="1"/>
      <c r="AR1695" s="1"/>
      <c r="AS1695" s="1"/>
      <c r="AT1695" s="1"/>
      <c r="AU1695" s="1"/>
      <c r="AV1695" s="1"/>
      <c r="AW1695" s="1"/>
    </row>
    <row r="1696" spans="37:49">
      <c r="AK1696" s="1"/>
      <c r="AQ1696" s="1"/>
      <c r="AR1696" s="1"/>
      <c r="AS1696" s="1"/>
      <c r="AT1696" s="1"/>
      <c r="AU1696" s="1"/>
      <c r="AV1696" s="1"/>
      <c r="AW1696" s="1"/>
    </row>
    <row r="1697" spans="37:49">
      <c r="AK1697" s="1"/>
      <c r="AQ1697" s="1"/>
      <c r="AR1697" s="1"/>
      <c r="AS1697" s="1"/>
      <c r="AT1697" s="1"/>
      <c r="AU1697" s="1"/>
      <c r="AV1697" s="1"/>
      <c r="AW1697" s="1"/>
    </row>
    <row r="1698" spans="37:49">
      <c r="AK1698" s="1"/>
      <c r="AQ1698" s="1"/>
      <c r="AR1698" s="1"/>
      <c r="AS1698" s="1"/>
      <c r="AT1698" s="1"/>
      <c r="AU1698" s="1"/>
      <c r="AV1698" s="1"/>
      <c r="AW1698" s="1"/>
    </row>
    <row r="1699" spans="37:49">
      <c r="AK1699" s="1"/>
      <c r="AQ1699" s="1"/>
      <c r="AR1699" s="1"/>
      <c r="AS1699" s="1"/>
      <c r="AT1699" s="1"/>
      <c r="AU1699" s="1"/>
      <c r="AV1699" s="1"/>
      <c r="AW1699" s="1"/>
    </row>
    <row r="1700" spans="37:49">
      <c r="AK1700" s="1"/>
      <c r="AQ1700" s="1"/>
      <c r="AR1700" s="1"/>
      <c r="AS1700" s="1"/>
      <c r="AT1700" s="1"/>
      <c r="AU1700" s="1"/>
      <c r="AV1700" s="1"/>
      <c r="AW1700" s="1"/>
    </row>
    <row r="1701" spans="37:49">
      <c r="AK1701" s="1"/>
      <c r="AQ1701" s="1"/>
      <c r="AR1701" s="1"/>
      <c r="AS1701" s="1"/>
      <c r="AT1701" s="1"/>
      <c r="AU1701" s="1"/>
      <c r="AV1701" s="1"/>
      <c r="AW1701" s="1"/>
    </row>
    <row r="1702" spans="37:49">
      <c r="AK1702" s="1"/>
      <c r="AQ1702" s="1"/>
      <c r="AR1702" s="1"/>
      <c r="AS1702" s="1"/>
      <c r="AT1702" s="1"/>
      <c r="AU1702" s="1"/>
      <c r="AV1702" s="1"/>
      <c r="AW1702" s="1"/>
    </row>
    <row r="1703" spans="37:49">
      <c r="AK1703" s="1"/>
      <c r="AQ1703" s="1"/>
      <c r="AR1703" s="1"/>
      <c r="AS1703" s="1"/>
      <c r="AT1703" s="1"/>
      <c r="AU1703" s="1"/>
      <c r="AV1703" s="1"/>
      <c r="AW1703" s="1"/>
    </row>
    <row r="1704" spans="37:49">
      <c r="AK1704" s="1"/>
      <c r="AQ1704" s="1"/>
      <c r="AR1704" s="1"/>
      <c r="AS1704" s="1"/>
      <c r="AT1704" s="1"/>
      <c r="AU1704" s="1"/>
      <c r="AV1704" s="1"/>
      <c r="AW1704" s="1"/>
    </row>
    <row r="1705" spans="37:49">
      <c r="AK1705" s="1"/>
      <c r="AQ1705" s="1"/>
      <c r="AR1705" s="1"/>
      <c r="AS1705" s="1"/>
      <c r="AT1705" s="1"/>
      <c r="AU1705" s="1"/>
      <c r="AV1705" s="1"/>
      <c r="AW1705" s="1"/>
    </row>
    <row r="1706" spans="37:49">
      <c r="AK1706" s="1"/>
      <c r="AQ1706" s="1"/>
      <c r="AR1706" s="1"/>
      <c r="AS1706" s="1"/>
      <c r="AT1706" s="1"/>
      <c r="AU1706" s="1"/>
      <c r="AV1706" s="1"/>
      <c r="AW1706" s="1"/>
    </row>
    <row r="1707" spans="37:49">
      <c r="AK1707" s="1"/>
      <c r="AQ1707" s="1"/>
      <c r="AR1707" s="1"/>
      <c r="AS1707" s="1"/>
      <c r="AT1707" s="1"/>
      <c r="AU1707" s="1"/>
      <c r="AV1707" s="1"/>
      <c r="AW1707" s="1"/>
    </row>
    <row r="1708" spans="37:49">
      <c r="AK1708" s="1"/>
      <c r="AQ1708" s="1"/>
      <c r="AR1708" s="1"/>
      <c r="AS1708" s="1"/>
      <c r="AT1708" s="1"/>
      <c r="AU1708" s="1"/>
      <c r="AV1708" s="1"/>
      <c r="AW1708" s="1"/>
    </row>
    <row r="1709" spans="37:49">
      <c r="AK1709" s="1"/>
      <c r="AQ1709" s="1"/>
      <c r="AR1709" s="1"/>
      <c r="AS1709" s="1"/>
      <c r="AT1709" s="1"/>
      <c r="AU1709" s="1"/>
      <c r="AV1709" s="1"/>
      <c r="AW1709" s="1"/>
    </row>
    <row r="1710" spans="37:49">
      <c r="AK1710" s="1"/>
      <c r="AQ1710" s="1"/>
      <c r="AR1710" s="1"/>
      <c r="AS1710" s="1"/>
      <c r="AT1710" s="1"/>
      <c r="AU1710" s="1"/>
      <c r="AV1710" s="1"/>
      <c r="AW1710" s="1"/>
    </row>
    <row r="1711" spans="37:49">
      <c r="AK1711" s="1"/>
      <c r="AQ1711" s="1"/>
      <c r="AR1711" s="1"/>
      <c r="AS1711" s="1"/>
      <c r="AT1711" s="1"/>
      <c r="AU1711" s="1"/>
      <c r="AV1711" s="1"/>
      <c r="AW1711" s="1"/>
    </row>
    <row r="1712" spans="37:49">
      <c r="AK1712" s="1"/>
      <c r="AQ1712" s="1"/>
      <c r="AR1712" s="1"/>
      <c r="AS1712" s="1"/>
      <c r="AT1712" s="1"/>
      <c r="AU1712" s="1"/>
      <c r="AV1712" s="1"/>
      <c r="AW1712" s="1"/>
    </row>
    <row r="1713" spans="37:49">
      <c r="AK1713" s="1"/>
      <c r="AQ1713" s="1"/>
      <c r="AR1713" s="1"/>
      <c r="AS1713" s="1"/>
      <c r="AT1713" s="1"/>
      <c r="AU1713" s="1"/>
      <c r="AV1713" s="1"/>
      <c r="AW1713" s="1"/>
    </row>
    <row r="1714" spans="37:49">
      <c r="AK1714" s="1"/>
      <c r="AQ1714" s="1"/>
      <c r="AR1714" s="1"/>
      <c r="AS1714" s="1"/>
      <c r="AT1714" s="1"/>
      <c r="AU1714" s="1"/>
      <c r="AV1714" s="1"/>
      <c r="AW1714" s="1"/>
    </row>
    <row r="1715" spans="37:49">
      <c r="AK1715" s="1"/>
      <c r="AQ1715" s="1"/>
      <c r="AR1715" s="1"/>
      <c r="AS1715" s="1"/>
      <c r="AT1715" s="1"/>
      <c r="AU1715" s="1"/>
      <c r="AV1715" s="1"/>
      <c r="AW1715" s="1"/>
    </row>
    <row r="1716" spans="37:49">
      <c r="AK1716" s="1"/>
      <c r="AQ1716" s="1"/>
      <c r="AR1716" s="1"/>
      <c r="AS1716" s="1"/>
      <c r="AT1716" s="1"/>
      <c r="AU1716" s="1"/>
      <c r="AV1716" s="1"/>
      <c r="AW1716" s="1"/>
    </row>
    <row r="1717" spans="37:49">
      <c r="AK1717" s="1"/>
      <c r="AQ1717" s="1"/>
      <c r="AR1717" s="1"/>
      <c r="AS1717" s="1"/>
      <c r="AT1717" s="1"/>
      <c r="AU1717" s="1"/>
      <c r="AV1717" s="1"/>
      <c r="AW1717" s="1"/>
    </row>
    <row r="1718" spans="37:49">
      <c r="AK1718" s="1"/>
      <c r="AQ1718" s="1"/>
      <c r="AR1718" s="1"/>
      <c r="AS1718" s="1"/>
      <c r="AT1718" s="1"/>
      <c r="AU1718" s="1"/>
      <c r="AV1718" s="1"/>
      <c r="AW1718" s="1"/>
    </row>
    <row r="1719" spans="37:49">
      <c r="AK1719" s="1"/>
      <c r="AQ1719" s="1"/>
      <c r="AR1719" s="1"/>
      <c r="AS1719" s="1"/>
      <c r="AT1719" s="1"/>
      <c r="AU1719" s="1"/>
      <c r="AV1719" s="1"/>
      <c r="AW1719" s="1"/>
    </row>
    <row r="1720" spans="37:49">
      <c r="AK1720" s="1"/>
      <c r="AQ1720" s="1"/>
      <c r="AR1720" s="1"/>
      <c r="AS1720" s="1"/>
      <c r="AT1720" s="1"/>
      <c r="AU1720" s="1"/>
      <c r="AV1720" s="1"/>
      <c r="AW1720" s="1"/>
    </row>
    <row r="1721" spans="37:49">
      <c r="AK1721" s="1"/>
      <c r="AQ1721" s="1"/>
      <c r="AR1721" s="1"/>
      <c r="AS1721" s="1"/>
      <c r="AT1721" s="1"/>
      <c r="AU1721" s="1"/>
      <c r="AV1721" s="1"/>
      <c r="AW1721" s="1"/>
    </row>
    <row r="1722" spans="37:49">
      <c r="AK1722" s="1"/>
      <c r="AQ1722" s="1"/>
      <c r="AR1722" s="1"/>
      <c r="AS1722" s="1"/>
      <c r="AT1722" s="1"/>
      <c r="AU1722" s="1"/>
      <c r="AV1722" s="1"/>
      <c r="AW1722" s="1"/>
    </row>
    <row r="1723" spans="37:49">
      <c r="AK1723" s="1"/>
      <c r="AQ1723" s="1"/>
      <c r="AR1723" s="1"/>
      <c r="AS1723" s="1"/>
      <c r="AT1723" s="1"/>
      <c r="AU1723" s="1"/>
      <c r="AV1723" s="1"/>
      <c r="AW1723" s="1"/>
    </row>
    <row r="1724" spans="37:49">
      <c r="AK1724" s="1"/>
      <c r="AQ1724" s="1"/>
      <c r="AR1724" s="1"/>
      <c r="AS1724" s="1"/>
      <c r="AT1724" s="1"/>
      <c r="AU1724" s="1"/>
      <c r="AV1724" s="1"/>
      <c r="AW1724" s="1"/>
    </row>
    <row r="1725" spans="37:49">
      <c r="AK1725" s="1"/>
      <c r="AQ1725" s="1"/>
      <c r="AR1725" s="1"/>
      <c r="AS1725" s="1"/>
      <c r="AT1725" s="1"/>
      <c r="AU1725" s="1"/>
      <c r="AV1725" s="1"/>
      <c r="AW1725" s="1"/>
    </row>
    <row r="1726" spans="37:49">
      <c r="AK1726" s="1"/>
      <c r="AQ1726" s="1"/>
      <c r="AR1726" s="1"/>
      <c r="AS1726" s="1"/>
      <c r="AT1726" s="1"/>
      <c r="AU1726" s="1"/>
      <c r="AV1726" s="1"/>
      <c r="AW1726" s="1"/>
    </row>
    <row r="1727" spans="37:49">
      <c r="AK1727" s="1"/>
      <c r="AQ1727" s="1"/>
      <c r="AR1727" s="1"/>
      <c r="AS1727" s="1"/>
      <c r="AT1727" s="1"/>
      <c r="AU1727" s="1"/>
      <c r="AV1727" s="1"/>
      <c r="AW1727" s="1"/>
    </row>
    <row r="1728" spans="37:49">
      <c r="AK1728" s="1"/>
      <c r="AQ1728" s="1"/>
      <c r="AR1728" s="1"/>
      <c r="AS1728" s="1"/>
      <c r="AT1728" s="1"/>
      <c r="AU1728" s="1"/>
      <c r="AV1728" s="1"/>
      <c r="AW1728" s="1"/>
    </row>
    <row r="1729" spans="37:49">
      <c r="AK1729" s="1"/>
      <c r="AQ1729" s="1"/>
      <c r="AR1729" s="1"/>
      <c r="AS1729" s="1"/>
      <c r="AT1729" s="1"/>
      <c r="AU1729" s="1"/>
      <c r="AV1729" s="1"/>
      <c r="AW1729" s="1"/>
    </row>
    <row r="1730" spans="37:49">
      <c r="AK1730" s="1"/>
      <c r="AQ1730" s="1"/>
      <c r="AR1730" s="1"/>
      <c r="AS1730" s="1"/>
      <c r="AT1730" s="1"/>
      <c r="AU1730" s="1"/>
      <c r="AV1730" s="1"/>
      <c r="AW1730" s="1"/>
    </row>
    <row r="1731" spans="37:49">
      <c r="AK1731" s="1"/>
      <c r="AQ1731" s="1"/>
      <c r="AR1731" s="1"/>
      <c r="AS1731" s="1"/>
      <c r="AT1731" s="1"/>
      <c r="AU1731" s="1"/>
      <c r="AV1731" s="1"/>
      <c r="AW1731" s="1"/>
    </row>
    <row r="1732" spans="37:49">
      <c r="AK1732" s="1"/>
      <c r="AQ1732" s="1"/>
      <c r="AR1732" s="1"/>
      <c r="AS1732" s="1"/>
      <c r="AT1732" s="1"/>
      <c r="AU1732" s="1"/>
      <c r="AV1732" s="1"/>
      <c r="AW1732" s="1"/>
    </row>
    <row r="1733" spans="37:49">
      <c r="AK1733" s="1"/>
      <c r="AQ1733" s="1"/>
      <c r="AR1733" s="1"/>
      <c r="AS1733" s="1"/>
      <c r="AT1733" s="1"/>
      <c r="AU1733" s="1"/>
      <c r="AV1733" s="1"/>
      <c r="AW1733" s="1"/>
    </row>
    <row r="1734" spans="37:49">
      <c r="AK1734" s="1"/>
      <c r="AQ1734" s="1"/>
      <c r="AR1734" s="1"/>
      <c r="AS1734" s="1"/>
      <c r="AT1734" s="1"/>
      <c r="AU1734" s="1"/>
      <c r="AV1734" s="1"/>
      <c r="AW1734" s="1"/>
    </row>
    <row r="1735" spans="37:49">
      <c r="AK1735" s="1"/>
      <c r="AQ1735" s="1"/>
      <c r="AR1735" s="1"/>
      <c r="AS1735" s="1"/>
      <c r="AT1735" s="1"/>
      <c r="AU1735" s="1"/>
      <c r="AV1735" s="1"/>
      <c r="AW1735" s="1"/>
    </row>
    <row r="1736" spans="37:49">
      <c r="AK1736" s="1"/>
      <c r="AQ1736" s="1"/>
      <c r="AR1736" s="1"/>
      <c r="AS1736" s="1"/>
      <c r="AT1736" s="1"/>
      <c r="AU1736" s="1"/>
      <c r="AV1736" s="1"/>
      <c r="AW1736" s="1"/>
    </row>
    <row r="1737" spans="37:49">
      <c r="AK1737" s="1"/>
      <c r="AQ1737" s="1"/>
      <c r="AR1737" s="1"/>
      <c r="AS1737" s="1"/>
      <c r="AT1737" s="1"/>
      <c r="AU1737" s="1"/>
      <c r="AV1737" s="1"/>
      <c r="AW1737" s="1"/>
    </row>
    <row r="1738" spans="37:49">
      <c r="AK1738" s="1"/>
      <c r="AQ1738" s="1"/>
      <c r="AR1738" s="1"/>
      <c r="AS1738" s="1"/>
      <c r="AT1738" s="1"/>
      <c r="AU1738" s="1"/>
      <c r="AV1738" s="1"/>
      <c r="AW1738" s="1"/>
    </row>
    <row r="1739" spans="37:49">
      <c r="AK1739" s="1"/>
      <c r="AQ1739" s="1"/>
      <c r="AR1739" s="1"/>
      <c r="AS1739" s="1"/>
      <c r="AT1739" s="1"/>
      <c r="AU1739" s="1"/>
      <c r="AV1739" s="1"/>
      <c r="AW1739" s="1"/>
    </row>
    <row r="1740" spans="37:49">
      <c r="AK1740" s="1"/>
      <c r="AQ1740" s="1"/>
      <c r="AR1740" s="1"/>
      <c r="AS1740" s="1"/>
      <c r="AT1740" s="1"/>
      <c r="AU1740" s="1"/>
      <c r="AV1740" s="1"/>
      <c r="AW1740" s="1"/>
    </row>
    <row r="1741" spans="37:49">
      <c r="AK1741" s="1"/>
      <c r="AQ1741" s="1"/>
      <c r="AR1741" s="1"/>
      <c r="AS1741" s="1"/>
      <c r="AT1741" s="1"/>
      <c r="AU1741" s="1"/>
      <c r="AV1741" s="1"/>
      <c r="AW1741" s="1"/>
    </row>
    <row r="1742" spans="37:49">
      <c r="AK1742" s="1"/>
      <c r="AQ1742" s="1"/>
      <c r="AR1742" s="1"/>
      <c r="AS1742" s="1"/>
      <c r="AT1742" s="1"/>
      <c r="AU1742" s="1"/>
      <c r="AV1742" s="1"/>
      <c r="AW1742" s="1"/>
    </row>
    <row r="1743" spans="37:49">
      <c r="AK1743" s="1"/>
      <c r="AQ1743" s="1"/>
      <c r="AR1743" s="1"/>
      <c r="AS1743" s="1"/>
      <c r="AT1743" s="1"/>
      <c r="AU1743" s="1"/>
      <c r="AV1743" s="1"/>
      <c r="AW1743" s="1"/>
    </row>
    <row r="1744" spans="37:49">
      <c r="AK1744" s="1"/>
      <c r="AQ1744" s="1"/>
      <c r="AR1744" s="1"/>
      <c r="AS1744" s="1"/>
      <c r="AT1744" s="1"/>
      <c r="AU1744" s="1"/>
      <c r="AV1744" s="1"/>
      <c r="AW1744" s="1"/>
    </row>
    <row r="1745" spans="37:49">
      <c r="AK1745" s="1"/>
      <c r="AQ1745" s="1"/>
      <c r="AR1745" s="1"/>
      <c r="AS1745" s="1"/>
      <c r="AT1745" s="1"/>
      <c r="AU1745" s="1"/>
      <c r="AV1745" s="1"/>
      <c r="AW1745" s="1"/>
    </row>
    <row r="1746" spans="37:49">
      <c r="AK1746" s="1"/>
      <c r="AQ1746" s="1"/>
      <c r="AR1746" s="1"/>
      <c r="AS1746" s="1"/>
      <c r="AT1746" s="1"/>
      <c r="AU1746" s="1"/>
      <c r="AV1746" s="1"/>
      <c r="AW1746" s="1"/>
    </row>
    <row r="1747" spans="37:49">
      <c r="AK1747" s="1"/>
      <c r="AQ1747" s="1"/>
      <c r="AR1747" s="1"/>
      <c r="AS1747" s="1"/>
      <c r="AT1747" s="1"/>
      <c r="AU1747" s="1"/>
      <c r="AV1747" s="1"/>
      <c r="AW1747" s="1"/>
    </row>
    <row r="1748" spans="37:49">
      <c r="AK1748" s="1"/>
      <c r="AQ1748" s="1"/>
      <c r="AR1748" s="1"/>
      <c r="AS1748" s="1"/>
      <c r="AT1748" s="1"/>
      <c r="AU1748" s="1"/>
      <c r="AV1748" s="1"/>
      <c r="AW1748" s="1"/>
    </row>
    <row r="1749" spans="37:49">
      <c r="AK1749" s="1"/>
      <c r="AQ1749" s="1"/>
      <c r="AR1749" s="1"/>
      <c r="AS1749" s="1"/>
      <c r="AT1749" s="1"/>
      <c r="AU1749" s="1"/>
      <c r="AV1749" s="1"/>
      <c r="AW1749" s="1"/>
    </row>
    <row r="1750" spans="37:49">
      <c r="AK1750" s="1"/>
      <c r="AQ1750" s="1"/>
      <c r="AR1750" s="1"/>
      <c r="AS1750" s="1"/>
      <c r="AT1750" s="1"/>
      <c r="AU1750" s="1"/>
      <c r="AV1750" s="1"/>
      <c r="AW1750" s="1"/>
    </row>
    <row r="1751" spans="37:49">
      <c r="AK1751" s="1"/>
      <c r="AQ1751" s="1"/>
      <c r="AR1751" s="1"/>
      <c r="AS1751" s="1"/>
      <c r="AT1751" s="1"/>
      <c r="AU1751" s="1"/>
      <c r="AV1751" s="1"/>
      <c r="AW1751" s="1"/>
    </row>
    <row r="1752" spans="37:49">
      <c r="AK1752" s="1"/>
      <c r="AQ1752" s="1"/>
      <c r="AR1752" s="1"/>
      <c r="AS1752" s="1"/>
      <c r="AT1752" s="1"/>
      <c r="AU1752" s="1"/>
      <c r="AV1752" s="1"/>
      <c r="AW1752" s="1"/>
    </row>
    <row r="1753" spans="37:49">
      <c r="AK1753" s="1"/>
      <c r="AQ1753" s="1"/>
      <c r="AR1753" s="1"/>
      <c r="AS1753" s="1"/>
      <c r="AT1753" s="1"/>
      <c r="AU1753" s="1"/>
      <c r="AV1753" s="1"/>
      <c r="AW1753" s="1"/>
    </row>
    <row r="1754" spans="37:49">
      <c r="AK1754" s="1"/>
      <c r="AQ1754" s="1"/>
      <c r="AR1754" s="1"/>
      <c r="AS1754" s="1"/>
      <c r="AT1754" s="1"/>
      <c r="AU1754" s="1"/>
      <c r="AV1754" s="1"/>
      <c r="AW1754" s="1"/>
    </row>
    <row r="1755" spans="37:49">
      <c r="AK1755" s="1"/>
      <c r="AQ1755" s="1"/>
      <c r="AR1755" s="1"/>
      <c r="AS1755" s="1"/>
      <c r="AT1755" s="1"/>
      <c r="AU1755" s="1"/>
      <c r="AV1755" s="1"/>
      <c r="AW1755" s="1"/>
    </row>
    <row r="1756" spans="37:49">
      <c r="AK1756" s="1"/>
      <c r="AQ1756" s="1"/>
      <c r="AR1756" s="1"/>
      <c r="AS1756" s="1"/>
      <c r="AT1756" s="1"/>
      <c r="AU1756" s="1"/>
      <c r="AV1756" s="1"/>
      <c r="AW1756" s="1"/>
    </row>
    <row r="1757" spans="37:49">
      <c r="AK1757" s="1"/>
      <c r="AQ1757" s="1"/>
      <c r="AR1757" s="1"/>
      <c r="AS1757" s="1"/>
      <c r="AT1757" s="1"/>
      <c r="AU1757" s="1"/>
      <c r="AV1757" s="1"/>
      <c r="AW1757" s="1"/>
    </row>
    <row r="1758" spans="37:49">
      <c r="AK1758" s="1"/>
      <c r="AQ1758" s="1"/>
      <c r="AR1758" s="1"/>
      <c r="AS1758" s="1"/>
      <c r="AT1758" s="1"/>
      <c r="AU1758" s="1"/>
      <c r="AV1758" s="1"/>
      <c r="AW1758" s="1"/>
    </row>
    <row r="1759" spans="37:49">
      <c r="AK1759" s="1"/>
      <c r="AQ1759" s="1"/>
      <c r="AR1759" s="1"/>
      <c r="AS1759" s="1"/>
      <c r="AT1759" s="1"/>
      <c r="AU1759" s="1"/>
      <c r="AV1759" s="1"/>
      <c r="AW1759" s="1"/>
    </row>
    <row r="1760" spans="37:49">
      <c r="AK1760" s="1"/>
      <c r="AQ1760" s="1"/>
      <c r="AR1760" s="1"/>
      <c r="AS1760" s="1"/>
      <c r="AT1760" s="1"/>
      <c r="AU1760" s="1"/>
      <c r="AV1760" s="1"/>
      <c r="AW1760" s="1"/>
    </row>
    <row r="1761" spans="37:49">
      <c r="AK1761" s="1"/>
      <c r="AQ1761" s="1"/>
      <c r="AR1761" s="1"/>
      <c r="AS1761" s="1"/>
      <c r="AT1761" s="1"/>
      <c r="AU1761" s="1"/>
      <c r="AV1761" s="1"/>
      <c r="AW1761" s="1"/>
    </row>
    <row r="1762" spans="37:49">
      <c r="AK1762" s="1"/>
      <c r="AQ1762" s="1"/>
      <c r="AR1762" s="1"/>
      <c r="AS1762" s="1"/>
      <c r="AT1762" s="1"/>
      <c r="AU1762" s="1"/>
      <c r="AV1762" s="1"/>
      <c r="AW1762" s="1"/>
    </row>
    <row r="1763" spans="37:49">
      <c r="AK1763" s="1"/>
      <c r="AQ1763" s="1"/>
      <c r="AR1763" s="1"/>
      <c r="AS1763" s="1"/>
      <c r="AT1763" s="1"/>
      <c r="AU1763" s="1"/>
      <c r="AV1763" s="1"/>
      <c r="AW1763" s="1"/>
    </row>
    <row r="1764" spans="37:49">
      <c r="AK1764" s="1"/>
      <c r="AQ1764" s="1"/>
      <c r="AR1764" s="1"/>
      <c r="AS1764" s="1"/>
      <c r="AT1764" s="1"/>
      <c r="AU1764" s="1"/>
      <c r="AV1764" s="1"/>
      <c r="AW1764" s="1"/>
    </row>
    <row r="1765" spans="37:49">
      <c r="AK1765" s="1"/>
      <c r="AQ1765" s="1"/>
      <c r="AR1765" s="1"/>
      <c r="AS1765" s="1"/>
      <c r="AT1765" s="1"/>
      <c r="AU1765" s="1"/>
      <c r="AV1765" s="1"/>
      <c r="AW1765" s="1"/>
    </row>
    <row r="1766" spans="37:49">
      <c r="AK1766" s="1"/>
      <c r="AQ1766" s="1"/>
      <c r="AR1766" s="1"/>
      <c r="AS1766" s="1"/>
      <c r="AT1766" s="1"/>
      <c r="AU1766" s="1"/>
      <c r="AV1766" s="1"/>
      <c r="AW1766" s="1"/>
    </row>
    <row r="1767" spans="37:49">
      <c r="AK1767" s="1"/>
      <c r="AQ1767" s="1"/>
      <c r="AR1767" s="1"/>
      <c r="AS1767" s="1"/>
      <c r="AT1767" s="1"/>
      <c r="AU1767" s="1"/>
      <c r="AV1767" s="1"/>
      <c r="AW1767" s="1"/>
    </row>
    <row r="1768" spans="37:49">
      <c r="AK1768" s="1"/>
      <c r="AQ1768" s="1"/>
      <c r="AR1768" s="1"/>
      <c r="AS1768" s="1"/>
      <c r="AT1768" s="1"/>
      <c r="AU1768" s="1"/>
      <c r="AV1768" s="1"/>
      <c r="AW1768" s="1"/>
    </row>
    <row r="1769" spans="37:49">
      <c r="AK1769" s="1"/>
      <c r="AQ1769" s="1"/>
      <c r="AR1769" s="1"/>
      <c r="AS1769" s="1"/>
      <c r="AT1769" s="1"/>
      <c r="AU1769" s="1"/>
      <c r="AV1769" s="1"/>
      <c r="AW1769" s="1"/>
    </row>
    <row r="1770" spans="37:49">
      <c r="AK1770" s="1"/>
      <c r="AQ1770" s="1"/>
      <c r="AR1770" s="1"/>
      <c r="AS1770" s="1"/>
      <c r="AT1770" s="1"/>
      <c r="AU1770" s="1"/>
      <c r="AV1770" s="1"/>
      <c r="AW1770" s="1"/>
    </row>
    <row r="1771" spans="37:49">
      <c r="AK1771" s="1"/>
      <c r="AQ1771" s="1"/>
      <c r="AR1771" s="1"/>
      <c r="AS1771" s="1"/>
      <c r="AT1771" s="1"/>
      <c r="AU1771" s="1"/>
      <c r="AV1771" s="1"/>
      <c r="AW1771" s="1"/>
    </row>
    <row r="1772" spans="37:49">
      <c r="AK1772" s="1"/>
      <c r="AQ1772" s="1"/>
      <c r="AR1772" s="1"/>
      <c r="AS1772" s="1"/>
      <c r="AT1772" s="1"/>
      <c r="AU1772" s="1"/>
      <c r="AV1772" s="1"/>
      <c r="AW1772" s="1"/>
    </row>
    <row r="1773" spans="37:49">
      <c r="AK1773" s="1"/>
      <c r="AQ1773" s="1"/>
      <c r="AR1773" s="1"/>
      <c r="AS1773" s="1"/>
      <c r="AT1773" s="1"/>
      <c r="AU1773" s="1"/>
      <c r="AV1773" s="1"/>
      <c r="AW1773" s="1"/>
    </row>
    <row r="1774" spans="37:49">
      <c r="AK1774" s="1"/>
      <c r="AQ1774" s="1"/>
      <c r="AR1774" s="1"/>
      <c r="AS1774" s="1"/>
      <c r="AT1774" s="1"/>
      <c r="AU1774" s="1"/>
      <c r="AV1774" s="1"/>
      <c r="AW1774" s="1"/>
    </row>
    <row r="1775" spans="37:49">
      <c r="AK1775" s="1"/>
      <c r="AQ1775" s="1"/>
      <c r="AR1775" s="1"/>
      <c r="AS1775" s="1"/>
      <c r="AT1775" s="1"/>
      <c r="AU1775" s="1"/>
      <c r="AV1775" s="1"/>
      <c r="AW1775" s="1"/>
    </row>
    <row r="1776" spans="37:49">
      <c r="AK1776" s="1"/>
      <c r="AQ1776" s="1"/>
      <c r="AR1776" s="1"/>
      <c r="AS1776" s="1"/>
      <c r="AT1776" s="1"/>
      <c r="AU1776" s="1"/>
      <c r="AV1776" s="1"/>
      <c r="AW1776" s="1"/>
    </row>
    <row r="1777" spans="37:49">
      <c r="AK1777" s="1"/>
      <c r="AQ1777" s="1"/>
      <c r="AR1777" s="1"/>
      <c r="AS1777" s="1"/>
      <c r="AT1777" s="1"/>
      <c r="AU1777" s="1"/>
      <c r="AV1777" s="1"/>
      <c r="AW1777" s="1"/>
    </row>
    <row r="1778" spans="37:49">
      <c r="AK1778" s="1"/>
      <c r="AQ1778" s="1"/>
      <c r="AR1778" s="1"/>
      <c r="AS1778" s="1"/>
      <c r="AT1778" s="1"/>
      <c r="AU1778" s="1"/>
      <c r="AV1778" s="1"/>
      <c r="AW1778" s="1"/>
    </row>
    <row r="1779" spans="37:49">
      <c r="AK1779" s="1"/>
      <c r="AQ1779" s="1"/>
      <c r="AR1779" s="1"/>
      <c r="AS1779" s="1"/>
      <c r="AT1779" s="1"/>
      <c r="AU1779" s="1"/>
      <c r="AV1779" s="1"/>
      <c r="AW1779" s="1"/>
    </row>
    <row r="1780" spans="37:49">
      <c r="AK1780" s="1"/>
      <c r="AQ1780" s="1"/>
      <c r="AR1780" s="1"/>
      <c r="AS1780" s="1"/>
      <c r="AT1780" s="1"/>
      <c r="AU1780" s="1"/>
      <c r="AV1780" s="1"/>
      <c r="AW1780" s="1"/>
    </row>
    <row r="1781" spans="37:49">
      <c r="AK1781" s="1"/>
      <c r="AQ1781" s="1"/>
      <c r="AR1781" s="1"/>
      <c r="AS1781" s="1"/>
      <c r="AT1781" s="1"/>
      <c r="AU1781" s="1"/>
      <c r="AV1781" s="1"/>
      <c r="AW1781" s="1"/>
    </row>
    <row r="1782" spans="37:49">
      <c r="AK1782" s="1"/>
      <c r="AQ1782" s="1"/>
      <c r="AR1782" s="1"/>
      <c r="AS1782" s="1"/>
      <c r="AT1782" s="1"/>
      <c r="AU1782" s="1"/>
      <c r="AV1782" s="1"/>
      <c r="AW1782" s="1"/>
    </row>
    <row r="1783" spans="37:49">
      <c r="AK1783" s="1"/>
      <c r="AQ1783" s="1"/>
      <c r="AR1783" s="1"/>
      <c r="AS1783" s="1"/>
      <c r="AT1783" s="1"/>
      <c r="AU1783" s="1"/>
      <c r="AV1783" s="1"/>
      <c r="AW1783" s="1"/>
    </row>
    <row r="1784" spans="37:49">
      <c r="AK1784" s="1"/>
      <c r="AQ1784" s="1"/>
      <c r="AR1784" s="1"/>
      <c r="AS1784" s="1"/>
      <c r="AT1784" s="1"/>
      <c r="AU1784" s="1"/>
      <c r="AV1784" s="1"/>
      <c r="AW1784" s="1"/>
    </row>
    <row r="1785" spans="37:49">
      <c r="AK1785" s="1"/>
      <c r="AQ1785" s="1"/>
      <c r="AR1785" s="1"/>
      <c r="AS1785" s="1"/>
      <c r="AT1785" s="1"/>
      <c r="AU1785" s="1"/>
      <c r="AV1785" s="1"/>
      <c r="AW1785" s="1"/>
    </row>
    <row r="1786" spans="37:49">
      <c r="AK1786" s="1"/>
      <c r="AQ1786" s="1"/>
      <c r="AR1786" s="1"/>
      <c r="AS1786" s="1"/>
      <c r="AT1786" s="1"/>
      <c r="AU1786" s="1"/>
      <c r="AV1786" s="1"/>
      <c r="AW1786" s="1"/>
    </row>
    <row r="1787" spans="37:49">
      <c r="AK1787" s="1"/>
      <c r="AQ1787" s="1"/>
      <c r="AR1787" s="1"/>
      <c r="AS1787" s="1"/>
      <c r="AT1787" s="1"/>
      <c r="AU1787" s="1"/>
      <c r="AV1787" s="1"/>
      <c r="AW1787" s="1"/>
    </row>
    <row r="1788" spans="37:49">
      <c r="AK1788" s="1"/>
      <c r="AQ1788" s="1"/>
      <c r="AR1788" s="1"/>
      <c r="AS1788" s="1"/>
      <c r="AT1788" s="1"/>
      <c r="AU1788" s="1"/>
      <c r="AV1788" s="1"/>
      <c r="AW1788" s="1"/>
    </row>
    <row r="1789" spans="37:49">
      <c r="AK1789" s="1"/>
      <c r="AQ1789" s="1"/>
      <c r="AR1789" s="1"/>
      <c r="AS1789" s="1"/>
      <c r="AT1789" s="1"/>
      <c r="AU1789" s="1"/>
      <c r="AV1789" s="1"/>
      <c r="AW1789" s="1"/>
    </row>
    <row r="1790" spans="37:49">
      <c r="AK1790" s="1"/>
      <c r="AQ1790" s="1"/>
      <c r="AR1790" s="1"/>
      <c r="AS1790" s="1"/>
      <c r="AT1790" s="1"/>
      <c r="AU1790" s="1"/>
      <c r="AV1790" s="1"/>
      <c r="AW1790" s="1"/>
    </row>
    <row r="1791" spans="37:49">
      <c r="AK1791" s="1"/>
      <c r="AQ1791" s="1"/>
      <c r="AR1791" s="1"/>
      <c r="AS1791" s="1"/>
      <c r="AT1791" s="1"/>
      <c r="AU1791" s="1"/>
      <c r="AV1791" s="1"/>
      <c r="AW1791" s="1"/>
    </row>
    <row r="1792" spans="37:49">
      <c r="AK1792" s="1"/>
      <c r="AQ1792" s="1"/>
      <c r="AR1792" s="1"/>
      <c r="AS1792" s="1"/>
      <c r="AT1792" s="1"/>
      <c r="AU1792" s="1"/>
      <c r="AV1792" s="1"/>
      <c r="AW1792" s="1"/>
    </row>
    <row r="1793" spans="37:49">
      <c r="AK1793" s="1"/>
      <c r="AQ1793" s="1"/>
      <c r="AR1793" s="1"/>
      <c r="AS1793" s="1"/>
      <c r="AT1793" s="1"/>
      <c r="AU1793" s="1"/>
      <c r="AV1793" s="1"/>
      <c r="AW1793" s="1"/>
    </row>
    <row r="1794" spans="37:49">
      <c r="AK1794" s="1"/>
      <c r="AQ1794" s="1"/>
      <c r="AR1794" s="1"/>
      <c r="AS1794" s="1"/>
      <c r="AT1794" s="1"/>
      <c r="AU1794" s="1"/>
      <c r="AV1794" s="1"/>
      <c r="AW1794" s="1"/>
    </row>
    <row r="1795" spans="37:49">
      <c r="AK1795" s="1"/>
      <c r="AQ1795" s="1"/>
      <c r="AR1795" s="1"/>
      <c r="AS1795" s="1"/>
      <c r="AT1795" s="1"/>
      <c r="AU1795" s="1"/>
      <c r="AV1795" s="1"/>
      <c r="AW1795" s="1"/>
    </row>
    <row r="1796" spans="37:49">
      <c r="AK1796" s="1"/>
      <c r="AQ1796" s="1"/>
      <c r="AR1796" s="1"/>
      <c r="AS1796" s="1"/>
      <c r="AT1796" s="1"/>
      <c r="AU1796" s="1"/>
      <c r="AV1796" s="1"/>
      <c r="AW1796" s="1"/>
    </row>
    <row r="1797" spans="37:49">
      <c r="AK1797" s="1"/>
      <c r="AQ1797" s="1"/>
      <c r="AR1797" s="1"/>
      <c r="AS1797" s="1"/>
      <c r="AT1797" s="1"/>
      <c r="AU1797" s="1"/>
      <c r="AV1797" s="1"/>
      <c r="AW1797" s="1"/>
    </row>
    <row r="1798" spans="37:49">
      <c r="AK1798" s="1"/>
      <c r="AQ1798" s="1"/>
      <c r="AR1798" s="1"/>
      <c r="AS1798" s="1"/>
      <c r="AT1798" s="1"/>
      <c r="AU1798" s="1"/>
      <c r="AV1798" s="1"/>
      <c r="AW1798" s="1"/>
    </row>
    <row r="1799" spans="37:49">
      <c r="AK1799" s="1"/>
      <c r="AQ1799" s="1"/>
      <c r="AR1799" s="1"/>
      <c r="AS1799" s="1"/>
      <c r="AT1799" s="1"/>
      <c r="AU1799" s="1"/>
      <c r="AV1799" s="1"/>
      <c r="AW1799" s="1"/>
    </row>
    <row r="1800" spans="37:49">
      <c r="AK1800" s="1"/>
      <c r="AQ1800" s="1"/>
      <c r="AR1800" s="1"/>
      <c r="AS1800" s="1"/>
      <c r="AT1800" s="1"/>
      <c r="AU1800" s="1"/>
      <c r="AV1800" s="1"/>
      <c r="AW1800" s="1"/>
    </row>
    <row r="1801" spans="37:49">
      <c r="AK1801" s="1"/>
      <c r="AQ1801" s="1"/>
      <c r="AR1801" s="1"/>
      <c r="AS1801" s="1"/>
      <c r="AT1801" s="1"/>
      <c r="AU1801" s="1"/>
      <c r="AV1801" s="1"/>
      <c r="AW1801" s="1"/>
    </row>
    <row r="1802" spans="37:49">
      <c r="AK1802" s="1"/>
      <c r="AQ1802" s="1"/>
      <c r="AR1802" s="1"/>
      <c r="AS1802" s="1"/>
      <c r="AT1802" s="1"/>
      <c r="AU1802" s="1"/>
      <c r="AV1802" s="1"/>
      <c r="AW1802" s="1"/>
    </row>
    <row r="1803" spans="37:49">
      <c r="AK1803" s="1"/>
      <c r="AQ1803" s="1"/>
      <c r="AR1803" s="1"/>
      <c r="AS1803" s="1"/>
      <c r="AT1803" s="1"/>
      <c r="AU1803" s="1"/>
      <c r="AV1803" s="1"/>
      <c r="AW1803" s="1"/>
    </row>
    <row r="1804" spans="37:49">
      <c r="AK1804" s="1"/>
      <c r="AQ1804" s="1"/>
      <c r="AR1804" s="1"/>
      <c r="AS1804" s="1"/>
      <c r="AT1804" s="1"/>
      <c r="AU1804" s="1"/>
      <c r="AV1804" s="1"/>
      <c r="AW1804" s="1"/>
    </row>
    <row r="1805" spans="37:49">
      <c r="AK1805" s="1"/>
      <c r="AQ1805" s="1"/>
      <c r="AR1805" s="1"/>
      <c r="AS1805" s="1"/>
      <c r="AT1805" s="1"/>
      <c r="AU1805" s="1"/>
      <c r="AV1805" s="1"/>
      <c r="AW1805" s="1"/>
    </row>
    <row r="1806" spans="37:49">
      <c r="AK1806" s="1"/>
      <c r="AQ1806" s="1"/>
      <c r="AR1806" s="1"/>
      <c r="AS1806" s="1"/>
      <c r="AT1806" s="1"/>
      <c r="AU1806" s="1"/>
      <c r="AV1806" s="1"/>
      <c r="AW1806" s="1"/>
    </row>
    <row r="1807" spans="37:49">
      <c r="AK1807" s="1"/>
      <c r="AQ1807" s="1"/>
      <c r="AR1807" s="1"/>
      <c r="AS1807" s="1"/>
      <c r="AT1807" s="1"/>
      <c r="AU1807" s="1"/>
      <c r="AV1807" s="1"/>
      <c r="AW1807" s="1"/>
    </row>
    <row r="1808" spans="37:49">
      <c r="AK1808" s="1"/>
      <c r="AQ1808" s="1"/>
      <c r="AR1808" s="1"/>
      <c r="AS1808" s="1"/>
      <c r="AT1808" s="1"/>
      <c r="AU1808" s="1"/>
      <c r="AV1808" s="1"/>
      <c r="AW1808" s="1"/>
    </row>
    <row r="1809" spans="37:49">
      <c r="AK1809" s="1"/>
      <c r="AQ1809" s="1"/>
      <c r="AR1809" s="1"/>
      <c r="AS1809" s="1"/>
      <c r="AT1809" s="1"/>
      <c r="AU1809" s="1"/>
      <c r="AV1809" s="1"/>
      <c r="AW1809" s="1"/>
    </row>
    <row r="1810" spans="37:49">
      <c r="AK1810" s="1"/>
      <c r="AQ1810" s="1"/>
      <c r="AR1810" s="1"/>
      <c r="AS1810" s="1"/>
      <c r="AT1810" s="1"/>
      <c r="AU1810" s="1"/>
      <c r="AV1810" s="1"/>
      <c r="AW1810" s="1"/>
    </row>
    <row r="1811" spans="37:49">
      <c r="AK1811" s="1"/>
      <c r="AQ1811" s="1"/>
      <c r="AR1811" s="1"/>
      <c r="AS1811" s="1"/>
      <c r="AT1811" s="1"/>
      <c r="AU1811" s="1"/>
      <c r="AV1811" s="1"/>
      <c r="AW1811" s="1"/>
    </row>
    <row r="1812" spans="37:49">
      <c r="AK1812" s="1"/>
      <c r="AQ1812" s="1"/>
      <c r="AR1812" s="1"/>
      <c r="AS1812" s="1"/>
      <c r="AT1812" s="1"/>
      <c r="AU1812" s="1"/>
      <c r="AV1812" s="1"/>
      <c r="AW1812" s="1"/>
    </row>
    <row r="1813" spans="37:49">
      <c r="AK1813" s="1"/>
      <c r="AQ1813" s="1"/>
      <c r="AR1813" s="1"/>
      <c r="AS1813" s="1"/>
      <c r="AT1813" s="1"/>
      <c r="AU1813" s="1"/>
      <c r="AV1813" s="1"/>
      <c r="AW1813" s="1"/>
    </row>
    <row r="1814" spans="37:49">
      <c r="AK1814" s="1"/>
      <c r="AQ1814" s="1"/>
      <c r="AR1814" s="1"/>
      <c r="AS1814" s="1"/>
      <c r="AT1814" s="1"/>
      <c r="AU1814" s="1"/>
      <c r="AV1814" s="1"/>
      <c r="AW1814" s="1"/>
    </row>
    <row r="1815" spans="37:49">
      <c r="AK1815" s="1"/>
      <c r="AQ1815" s="1"/>
      <c r="AR1815" s="1"/>
      <c r="AS1815" s="1"/>
      <c r="AT1815" s="1"/>
      <c r="AU1815" s="1"/>
      <c r="AV1815" s="1"/>
      <c r="AW1815" s="1"/>
    </row>
    <row r="1816" spans="37:49">
      <c r="AK1816" s="1"/>
      <c r="AQ1816" s="1"/>
      <c r="AR1816" s="1"/>
      <c r="AS1816" s="1"/>
      <c r="AT1816" s="1"/>
      <c r="AU1816" s="1"/>
      <c r="AV1816" s="1"/>
      <c r="AW1816" s="1"/>
    </row>
    <row r="1817" spans="37:49">
      <c r="AK1817" s="1"/>
      <c r="AQ1817" s="1"/>
      <c r="AR1817" s="1"/>
      <c r="AS1817" s="1"/>
      <c r="AT1817" s="1"/>
      <c r="AU1817" s="1"/>
      <c r="AV1817" s="1"/>
      <c r="AW1817" s="1"/>
    </row>
    <row r="1818" spans="37:49">
      <c r="AK1818" s="1"/>
      <c r="AQ1818" s="1"/>
      <c r="AR1818" s="1"/>
      <c r="AS1818" s="1"/>
      <c r="AT1818" s="1"/>
      <c r="AU1818" s="1"/>
      <c r="AV1818" s="1"/>
      <c r="AW1818" s="1"/>
    </row>
    <row r="1819" spans="37:49">
      <c r="AK1819" s="1"/>
      <c r="AQ1819" s="1"/>
      <c r="AR1819" s="1"/>
      <c r="AS1819" s="1"/>
      <c r="AT1819" s="1"/>
      <c r="AU1819" s="1"/>
      <c r="AV1819" s="1"/>
      <c r="AW1819" s="1"/>
    </row>
    <row r="1820" spans="37:49">
      <c r="AK1820" s="1"/>
      <c r="AQ1820" s="1"/>
      <c r="AR1820" s="1"/>
      <c r="AS1820" s="1"/>
      <c r="AT1820" s="1"/>
      <c r="AU1820" s="1"/>
      <c r="AV1820" s="1"/>
      <c r="AW1820" s="1"/>
    </row>
    <row r="1821" spans="37:49">
      <c r="AK1821" s="1"/>
      <c r="AQ1821" s="1"/>
      <c r="AR1821" s="1"/>
      <c r="AS1821" s="1"/>
      <c r="AT1821" s="1"/>
      <c r="AU1821" s="1"/>
      <c r="AV1821" s="1"/>
      <c r="AW1821" s="1"/>
    </row>
    <row r="1822" spans="37:49">
      <c r="AK1822" s="1"/>
      <c r="AQ1822" s="1"/>
      <c r="AR1822" s="1"/>
      <c r="AS1822" s="1"/>
      <c r="AT1822" s="1"/>
      <c r="AU1822" s="1"/>
      <c r="AV1822" s="1"/>
      <c r="AW1822" s="1"/>
    </row>
    <row r="1823" spans="37:49">
      <c r="AK1823" s="1"/>
      <c r="AQ1823" s="1"/>
      <c r="AR1823" s="1"/>
      <c r="AS1823" s="1"/>
      <c r="AT1823" s="1"/>
      <c r="AU1823" s="1"/>
      <c r="AV1823" s="1"/>
      <c r="AW1823" s="1"/>
    </row>
    <row r="1824" spans="37:49">
      <c r="AK1824" s="1"/>
      <c r="AQ1824" s="1"/>
      <c r="AR1824" s="1"/>
      <c r="AS1824" s="1"/>
      <c r="AT1824" s="1"/>
      <c r="AU1824" s="1"/>
      <c r="AV1824" s="1"/>
      <c r="AW1824" s="1"/>
    </row>
    <row r="1825" spans="37:49">
      <c r="AK1825" s="1"/>
      <c r="AQ1825" s="1"/>
      <c r="AR1825" s="1"/>
      <c r="AS1825" s="1"/>
      <c r="AT1825" s="1"/>
      <c r="AU1825" s="1"/>
      <c r="AV1825" s="1"/>
      <c r="AW1825" s="1"/>
    </row>
    <row r="1826" spans="37:49">
      <c r="AK1826" s="1"/>
      <c r="AQ1826" s="1"/>
      <c r="AR1826" s="1"/>
      <c r="AS1826" s="1"/>
      <c r="AT1826" s="1"/>
      <c r="AU1826" s="1"/>
      <c r="AV1826" s="1"/>
      <c r="AW1826" s="1"/>
    </row>
    <row r="1827" spans="37:49">
      <c r="AK1827" s="1"/>
      <c r="AQ1827" s="1"/>
      <c r="AR1827" s="1"/>
      <c r="AS1827" s="1"/>
      <c r="AT1827" s="1"/>
      <c r="AU1827" s="1"/>
      <c r="AV1827" s="1"/>
      <c r="AW1827" s="1"/>
    </row>
    <row r="1828" spans="37:49">
      <c r="AK1828" s="1"/>
      <c r="AQ1828" s="1"/>
      <c r="AR1828" s="1"/>
      <c r="AS1828" s="1"/>
      <c r="AT1828" s="1"/>
      <c r="AU1828" s="1"/>
      <c r="AV1828" s="1"/>
      <c r="AW1828" s="1"/>
    </row>
    <row r="1829" spans="37:49">
      <c r="AK1829" s="1"/>
      <c r="AQ1829" s="1"/>
      <c r="AR1829" s="1"/>
      <c r="AS1829" s="1"/>
      <c r="AT1829" s="1"/>
      <c r="AU1829" s="1"/>
      <c r="AV1829" s="1"/>
      <c r="AW1829" s="1"/>
    </row>
    <row r="1830" spans="37:49">
      <c r="AK1830" s="1"/>
      <c r="AQ1830" s="1"/>
      <c r="AR1830" s="1"/>
      <c r="AS1830" s="1"/>
      <c r="AT1830" s="1"/>
      <c r="AU1830" s="1"/>
      <c r="AV1830" s="1"/>
      <c r="AW1830" s="1"/>
    </row>
    <row r="1831" spans="37:49">
      <c r="AK1831" s="1"/>
      <c r="AQ1831" s="1"/>
      <c r="AR1831" s="1"/>
      <c r="AS1831" s="1"/>
      <c r="AT1831" s="1"/>
      <c r="AU1831" s="1"/>
      <c r="AV1831" s="1"/>
      <c r="AW1831" s="1"/>
    </row>
    <row r="1832" spans="37:49">
      <c r="AK1832" s="1"/>
      <c r="AQ1832" s="1"/>
      <c r="AR1832" s="1"/>
      <c r="AS1832" s="1"/>
      <c r="AT1832" s="1"/>
      <c r="AU1832" s="1"/>
      <c r="AV1832" s="1"/>
      <c r="AW1832" s="1"/>
    </row>
    <row r="1833" spans="37:49">
      <c r="AK1833" s="1"/>
      <c r="AQ1833" s="1"/>
      <c r="AR1833" s="1"/>
      <c r="AS1833" s="1"/>
      <c r="AT1833" s="1"/>
      <c r="AU1833" s="1"/>
      <c r="AV1833" s="1"/>
      <c r="AW1833" s="1"/>
    </row>
    <row r="1834" spans="37:49">
      <c r="AK1834" s="1"/>
      <c r="AQ1834" s="1"/>
      <c r="AR1834" s="1"/>
      <c r="AS1834" s="1"/>
      <c r="AT1834" s="1"/>
      <c r="AU1834" s="1"/>
      <c r="AV1834" s="1"/>
      <c r="AW1834" s="1"/>
    </row>
    <row r="1835" spans="37:49">
      <c r="AK1835" s="1"/>
      <c r="AQ1835" s="1"/>
      <c r="AR1835" s="1"/>
      <c r="AS1835" s="1"/>
      <c r="AT1835" s="1"/>
      <c r="AU1835" s="1"/>
      <c r="AV1835" s="1"/>
      <c r="AW1835" s="1"/>
    </row>
    <row r="1836" spans="37:49">
      <c r="AK1836" s="1"/>
      <c r="AQ1836" s="1"/>
      <c r="AR1836" s="1"/>
      <c r="AS1836" s="1"/>
      <c r="AT1836" s="1"/>
      <c r="AU1836" s="1"/>
      <c r="AV1836" s="1"/>
      <c r="AW1836" s="1"/>
    </row>
    <row r="1837" spans="37:49">
      <c r="AK1837" s="1"/>
      <c r="AQ1837" s="1"/>
      <c r="AR1837" s="1"/>
      <c r="AS1837" s="1"/>
      <c r="AT1837" s="1"/>
      <c r="AU1837" s="1"/>
      <c r="AV1837" s="1"/>
      <c r="AW1837" s="1"/>
    </row>
    <row r="1838" spans="37:49">
      <c r="AK1838" s="1"/>
      <c r="AQ1838" s="1"/>
      <c r="AR1838" s="1"/>
      <c r="AS1838" s="1"/>
      <c r="AT1838" s="1"/>
      <c r="AU1838" s="1"/>
      <c r="AV1838" s="1"/>
      <c r="AW1838" s="1"/>
    </row>
    <row r="1839" spans="37:49">
      <c r="AK1839" s="1"/>
      <c r="AQ1839" s="1"/>
      <c r="AR1839" s="1"/>
      <c r="AS1839" s="1"/>
      <c r="AT1839" s="1"/>
      <c r="AU1839" s="1"/>
      <c r="AV1839" s="1"/>
      <c r="AW1839" s="1"/>
    </row>
    <row r="1840" spans="37:49">
      <c r="AK1840" s="1"/>
      <c r="AQ1840" s="1"/>
      <c r="AR1840" s="1"/>
      <c r="AS1840" s="1"/>
      <c r="AT1840" s="1"/>
      <c r="AU1840" s="1"/>
      <c r="AV1840" s="1"/>
      <c r="AW1840" s="1"/>
    </row>
    <row r="1841" spans="37:49">
      <c r="AK1841" s="1"/>
      <c r="AQ1841" s="1"/>
      <c r="AR1841" s="1"/>
      <c r="AS1841" s="1"/>
      <c r="AT1841" s="1"/>
      <c r="AU1841" s="1"/>
      <c r="AV1841" s="1"/>
      <c r="AW1841" s="1"/>
    </row>
    <row r="1842" spans="37:49">
      <c r="AK1842" s="1"/>
      <c r="AQ1842" s="1"/>
      <c r="AR1842" s="1"/>
      <c r="AS1842" s="1"/>
      <c r="AT1842" s="1"/>
      <c r="AU1842" s="1"/>
      <c r="AV1842" s="1"/>
      <c r="AW1842" s="1"/>
    </row>
    <row r="1843" spans="37:49">
      <c r="AK1843" s="1"/>
      <c r="AQ1843" s="1"/>
      <c r="AR1843" s="1"/>
      <c r="AS1843" s="1"/>
      <c r="AT1843" s="1"/>
      <c r="AU1843" s="1"/>
      <c r="AV1843" s="1"/>
      <c r="AW1843" s="1"/>
    </row>
    <row r="1844" spans="37:49">
      <c r="AK1844" s="1"/>
      <c r="AQ1844" s="1"/>
      <c r="AR1844" s="1"/>
      <c r="AS1844" s="1"/>
      <c r="AT1844" s="1"/>
      <c r="AU1844" s="1"/>
      <c r="AV1844" s="1"/>
      <c r="AW1844" s="1"/>
    </row>
    <row r="1845" spans="37:49">
      <c r="AK1845" s="1"/>
      <c r="AQ1845" s="1"/>
      <c r="AR1845" s="1"/>
      <c r="AS1845" s="1"/>
      <c r="AT1845" s="1"/>
      <c r="AU1845" s="1"/>
      <c r="AV1845" s="1"/>
      <c r="AW1845" s="1"/>
    </row>
    <row r="1846" spans="37:49">
      <c r="AK1846" s="1"/>
      <c r="AQ1846" s="1"/>
      <c r="AR1846" s="1"/>
      <c r="AS1846" s="1"/>
      <c r="AT1846" s="1"/>
      <c r="AU1846" s="1"/>
      <c r="AV1846" s="1"/>
      <c r="AW1846" s="1"/>
    </row>
    <row r="1847" spans="37:49">
      <c r="AK1847" s="1"/>
      <c r="AQ1847" s="1"/>
      <c r="AR1847" s="1"/>
      <c r="AS1847" s="1"/>
      <c r="AT1847" s="1"/>
      <c r="AU1847" s="1"/>
      <c r="AV1847" s="1"/>
      <c r="AW1847" s="1"/>
    </row>
    <row r="1848" spans="37:49">
      <c r="AK1848" s="1"/>
      <c r="AQ1848" s="1"/>
      <c r="AR1848" s="1"/>
      <c r="AS1848" s="1"/>
      <c r="AT1848" s="1"/>
      <c r="AU1848" s="1"/>
      <c r="AV1848" s="1"/>
      <c r="AW1848" s="1"/>
    </row>
    <row r="1849" spans="37:49">
      <c r="AK1849" s="1"/>
      <c r="AQ1849" s="1"/>
      <c r="AR1849" s="1"/>
      <c r="AS1849" s="1"/>
      <c r="AT1849" s="1"/>
      <c r="AU1849" s="1"/>
      <c r="AV1849" s="1"/>
      <c r="AW1849" s="1"/>
    </row>
    <row r="1850" spans="37:49">
      <c r="AK1850" s="1"/>
      <c r="AQ1850" s="1"/>
      <c r="AR1850" s="1"/>
      <c r="AS1850" s="1"/>
      <c r="AT1850" s="1"/>
      <c r="AU1850" s="1"/>
      <c r="AV1850" s="1"/>
      <c r="AW1850" s="1"/>
    </row>
    <row r="1851" spans="37:49">
      <c r="AK1851" s="1"/>
      <c r="AQ1851" s="1"/>
      <c r="AR1851" s="1"/>
      <c r="AS1851" s="1"/>
      <c r="AT1851" s="1"/>
      <c r="AU1851" s="1"/>
      <c r="AV1851" s="1"/>
      <c r="AW1851" s="1"/>
    </row>
    <row r="1852" spans="37:49">
      <c r="AK1852" s="1"/>
      <c r="AQ1852" s="1"/>
      <c r="AR1852" s="1"/>
      <c r="AS1852" s="1"/>
      <c r="AT1852" s="1"/>
      <c r="AU1852" s="1"/>
      <c r="AV1852" s="1"/>
      <c r="AW1852" s="1"/>
    </row>
    <row r="1853" spans="37:49">
      <c r="AK1853" s="1"/>
      <c r="AQ1853" s="1"/>
      <c r="AR1853" s="1"/>
      <c r="AS1853" s="1"/>
      <c r="AT1853" s="1"/>
      <c r="AU1853" s="1"/>
      <c r="AV1853" s="1"/>
      <c r="AW1853" s="1"/>
    </row>
    <row r="1854" spans="37:49">
      <c r="AK1854" s="1"/>
      <c r="AQ1854" s="1"/>
      <c r="AR1854" s="1"/>
      <c r="AS1854" s="1"/>
      <c r="AT1854" s="1"/>
      <c r="AU1854" s="1"/>
      <c r="AV1854" s="1"/>
      <c r="AW1854" s="1"/>
    </row>
    <row r="1855" spans="37:49">
      <c r="AK1855" s="1"/>
      <c r="AQ1855" s="1"/>
      <c r="AR1855" s="1"/>
      <c r="AS1855" s="1"/>
      <c r="AT1855" s="1"/>
      <c r="AU1855" s="1"/>
      <c r="AV1855" s="1"/>
      <c r="AW1855" s="1"/>
    </row>
    <row r="1856" spans="37:49">
      <c r="AK1856" s="1"/>
      <c r="AQ1856" s="1"/>
      <c r="AR1856" s="1"/>
      <c r="AS1856" s="1"/>
      <c r="AT1856" s="1"/>
      <c r="AU1856" s="1"/>
      <c r="AV1856" s="1"/>
      <c r="AW1856" s="1"/>
    </row>
    <row r="1857" spans="37:49">
      <c r="AK1857" s="1"/>
      <c r="AQ1857" s="1"/>
      <c r="AR1857" s="1"/>
      <c r="AS1857" s="1"/>
      <c r="AT1857" s="1"/>
      <c r="AU1857" s="1"/>
      <c r="AV1857" s="1"/>
      <c r="AW1857" s="1"/>
    </row>
    <row r="1858" spans="37:49">
      <c r="AK1858" s="1"/>
      <c r="AQ1858" s="1"/>
      <c r="AR1858" s="1"/>
      <c r="AS1858" s="1"/>
      <c r="AT1858" s="1"/>
      <c r="AU1858" s="1"/>
      <c r="AV1858" s="1"/>
      <c r="AW1858" s="1"/>
    </row>
    <row r="1859" spans="37:49">
      <c r="AK1859" s="1"/>
      <c r="AQ1859" s="1"/>
      <c r="AR1859" s="1"/>
      <c r="AS1859" s="1"/>
      <c r="AT1859" s="1"/>
      <c r="AU1859" s="1"/>
      <c r="AV1859" s="1"/>
      <c r="AW1859" s="1"/>
    </row>
    <row r="1860" spans="37:49">
      <c r="AK1860" s="1"/>
      <c r="AQ1860" s="1"/>
      <c r="AR1860" s="1"/>
      <c r="AS1860" s="1"/>
      <c r="AT1860" s="1"/>
      <c r="AU1860" s="1"/>
      <c r="AV1860" s="1"/>
      <c r="AW1860" s="1"/>
    </row>
    <row r="1861" spans="37:49">
      <c r="AK1861" s="1"/>
      <c r="AQ1861" s="1"/>
      <c r="AR1861" s="1"/>
      <c r="AS1861" s="1"/>
      <c r="AT1861" s="1"/>
      <c r="AU1861" s="1"/>
      <c r="AV1861" s="1"/>
      <c r="AW1861" s="1"/>
    </row>
    <row r="1862" spans="37:49">
      <c r="AK1862" s="1"/>
      <c r="AQ1862" s="1"/>
      <c r="AR1862" s="1"/>
      <c r="AS1862" s="1"/>
      <c r="AT1862" s="1"/>
      <c r="AU1862" s="1"/>
      <c r="AV1862" s="1"/>
      <c r="AW1862" s="1"/>
    </row>
    <row r="1863" spans="37:49">
      <c r="AK1863" s="1"/>
      <c r="AQ1863" s="1"/>
      <c r="AR1863" s="1"/>
      <c r="AS1863" s="1"/>
      <c r="AT1863" s="1"/>
      <c r="AU1863" s="1"/>
      <c r="AV1863" s="1"/>
      <c r="AW1863" s="1"/>
    </row>
    <row r="1864" spans="37:49">
      <c r="AK1864" s="1"/>
      <c r="AQ1864" s="1"/>
      <c r="AR1864" s="1"/>
      <c r="AS1864" s="1"/>
      <c r="AT1864" s="1"/>
      <c r="AU1864" s="1"/>
      <c r="AV1864" s="1"/>
      <c r="AW1864" s="1"/>
    </row>
    <row r="1865" spans="37:49">
      <c r="AK1865" s="1"/>
      <c r="AQ1865" s="1"/>
      <c r="AR1865" s="1"/>
      <c r="AS1865" s="1"/>
      <c r="AT1865" s="1"/>
      <c r="AU1865" s="1"/>
      <c r="AV1865" s="1"/>
      <c r="AW1865" s="1"/>
    </row>
    <row r="1866" spans="37:49">
      <c r="AK1866" s="1"/>
      <c r="AQ1866" s="1"/>
      <c r="AR1866" s="1"/>
      <c r="AS1866" s="1"/>
      <c r="AT1866" s="1"/>
      <c r="AU1866" s="1"/>
      <c r="AV1866" s="1"/>
      <c r="AW1866" s="1"/>
    </row>
    <row r="1867" spans="37:49">
      <c r="AK1867" s="1"/>
      <c r="AQ1867" s="1"/>
      <c r="AR1867" s="1"/>
      <c r="AS1867" s="1"/>
      <c r="AT1867" s="1"/>
      <c r="AU1867" s="1"/>
      <c r="AV1867" s="1"/>
      <c r="AW1867" s="1"/>
    </row>
    <row r="1868" spans="37:49">
      <c r="AK1868" s="1"/>
      <c r="AQ1868" s="1"/>
      <c r="AR1868" s="1"/>
      <c r="AS1868" s="1"/>
      <c r="AT1868" s="1"/>
      <c r="AU1868" s="1"/>
      <c r="AV1868" s="1"/>
      <c r="AW1868" s="1"/>
    </row>
    <row r="1869" spans="37:49">
      <c r="AK1869" s="1"/>
      <c r="AQ1869" s="1"/>
      <c r="AR1869" s="1"/>
      <c r="AS1869" s="1"/>
      <c r="AT1869" s="1"/>
      <c r="AU1869" s="1"/>
      <c r="AV1869" s="1"/>
      <c r="AW1869" s="1"/>
    </row>
    <row r="1870" spans="37:49">
      <c r="AK1870" s="1"/>
      <c r="AQ1870" s="1"/>
      <c r="AR1870" s="1"/>
      <c r="AS1870" s="1"/>
      <c r="AT1870" s="1"/>
      <c r="AU1870" s="1"/>
      <c r="AV1870" s="1"/>
      <c r="AW1870" s="1"/>
    </row>
    <row r="1871" spans="37:49">
      <c r="AK1871" s="1"/>
      <c r="AQ1871" s="1"/>
      <c r="AR1871" s="1"/>
      <c r="AS1871" s="1"/>
      <c r="AT1871" s="1"/>
      <c r="AU1871" s="1"/>
      <c r="AV1871" s="1"/>
      <c r="AW1871" s="1"/>
    </row>
    <row r="1872" spans="37:49">
      <c r="AK1872" s="1"/>
      <c r="AQ1872" s="1"/>
      <c r="AR1872" s="1"/>
      <c r="AS1872" s="1"/>
      <c r="AT1872" s="1"/>
      <c r="AU1872" s="1"/>
      <c r="AV1872" s="1"/>
      <c r="AW1872" s="1"/>
    </row>
    <row r="1873" spans="37:49">
      <c r="AK1873" s="1"/>
      <c r="AQ1873" s="1"/>
      <c r="AR1873" s="1"/>
      <c r="AS1873" s="1"/>
      <c r="AT1873" s="1"/>
      <c r="AU1873" s="1"/>
      <c r="AV1873" s="1"/>
      <c r="AW1873" s="1"/>
    </row>
    <row r="1874" spans="37:49">
      <c r="AK1874" s="1"/>
      <c r="AQ1874" s="1"/>
      <c r="AR1874" s="1"/>
      <c r="AS1874" s="1"/>
      <c r="AT1874" s="1"/>
      <c r="AU1874" s="1"/>
      <c r="AV1874" s="1"/>
      <c r="AW1874" s="1"/>
    </row>
    <row r="1875" spans="37:49">
      <c r="AK1875" s="1"/>
      <c r="AQ1875" s="1"/>
      <c r="AR1875" s="1"/>
      <c r="AS1875" s="1"/>
      <c r="AT1875" s="1"/>
      <c r="AU1875" s="1"/>
      <c r="AV1875" s="1"/>
      <c r="AW1875" s="1"/>
    </row>
    <row r="1876" spans="37:49">
      <c r="AK1876" s="1"/>
      <c r="AQ1876" s="1"/>
      <c r="AR1876" s="1"/>
      <c r="AS1876" s="1"/>
      <c r="AT1876" s="1"/>
      <c r="AU1876" s="1"/>
      <c r="AV1876" s="1"/>
      <c r="AW1876" s="1"/>
    </row>
    <row r="1877" spans="37:49">
      <c r="AK1877" s="1"/>
      <c r="AQ1877" s="1"/>
      <c r="AR1877" s="1"/>
      <c r="AS1877" s="1"/>
      <c r="AT1877" s="1"/>
      <c r="AU1877" s="1"/>
      <c r="AV1877" s="1"/>
      <c r="AW1877" s="1"/>
    </row>
    <row r="1878" spans="37:49">
      <c r="AK1878" s="1"/>
      <c r="AQ1878" s="1"/>
      <c r="AR1878" s="1"/>
      <c r="AS1878" s="1"/>
      <c r="AT1878" s="1"/>
      <c r="AU1878" s="1"/>
      <c r="AV1878" s="1"/>
      <c r="AW1878" s="1"/>
    </row>
    <row r="1879" spans="37:49">
      <c r="AK1879" s="1"/>
      <c r="AQ1879" s="1"/>
      <c r="AR1879" s="1"/>
      <c r="AS1879" s="1"/>
      <c r="AT1879" s="1"/>
      <c r="AU1879" s="1"/>
      <c r="AV1879" s="1"/>
      <c r="AW1879" s="1"/>
    </row>
    <row r="1880" spans="37:49">
      <c r="AK1880" s="1"/>
      <c r="AQ1880" s="1"/>
      <c r="AR1880" s="1"/>
      <c r="AS1880" s="1"/>
      <c r="AT1880" s="1"/>
      <c r="AU1880" s="1"/>
      <c r="AV1880" s="1"/>
      <c r="AW1880" s="1"/>
    </row>
  </sheetData>
  <mergeCells count="1">
    <mergeCell ref="Q4:R4"/>
  </mergeCells>
  <phoneticPr fontId="11" type="noConversion"/>
  <conditionalFormatting sqref="F10:F61">
    <cfRule type="cellIs" dxfId="130" priority="5" operator="lessThan">
      <formula>0</formula>
    </cfRule>
    <cfRule type="cellIs" dxfId="129" priority="6" operator="greaterThan">
      <formula>0</formula>
    </cfRule>
  </conditionalFormatting>
  <conditionalFormatting sqref="L10:L61">
    <cfRule type="cellIs" dxfId="128" priority="3" operator="lessThan">
      <formula>0</formula>
    </cfRule>
    <cfRule type="cellIs" dxfId="127" priority="4" operator="greaterThan">
      <formula>0</formula>
    </cfRule>
  </conditionalFormatting>
  <conditionalFormatting sqref="N10:N61">
    <cfRule type="cellIs" dxfId="126" priority="1" operator="lessThan">
      <formula>0</formula>
    </cfRule>
    <cfRule type="cellIs" dxfId="125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65C5E-24F8-4A2F-9C21-7A2734B2C156}">
  <dimension ref="Q92:R92"/>
  <sheetViews>
    <sheetView zoomScale="86" zoomScaleNormal="86" workbookViewId="0">
      <selection activeCell="R1" sqref="R1"/>
    </sheetView>
  </sheetViews>
  <sheetFormatPr baseColWidth="10" defaultRowHeight="15"/>
  <sheetData>
    <row r="92" spans="17:18" ht="15.6">
      <c r="Q92" s="5">
        <f>+År!L35</f>
        <v>59.062388971789936</v>
      </c>
      <c r="R92" s="3" t="s">
        <v>662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307"/>
  <sheetViews>
    <sheetView zoomScale="99" zoomScaleNormal="99" workbookViewId="0">
      <pane xSplit="7" ySplit="10" topLeftCell="H11" activePane="bottomRight" state="frozen"/>
      <selection pane="topRight" activeCell="H1" sqref="H1"/>
      <selection pane="bottomLeft" activeCell="A11" sqref="A11"/>
      <selection pane="bottomRight" activeCell="G31" sqref="G31"/>
    </sheetView>
  </sheetViews>
  <sheetFormatPr baseColWidth="10" defaultRowHeight="15"/>
  <cols>
    <col min="1" max="1" width="3.81640625" customWidth="1"/>
    <col min="2" max="2" width="5.6328125" customWidth="1"/>
    <col min="3" max="3" width="3.90625" customWidth="1"/>
    <col min="4" max="4" width="7.54296875" customWidth="1"/>
    <col min="5" max="5" width="7.453125" customWidth="1"/>
    <col min="6" max="6" width="4.90625" customWidth="1"/>
    <col min="7" max="7" width="7.1796875" customWidth="1"/>
    <col min="8" max="8" width="5.54296875" customWidth="1"/>
    <col min="9" max="9" width="7.08984375" customWidth="1"/>
    <col min="10" max="10" width="6.81640625" style="96" customWidth="1"/>
    <col min="11" max="11" width="4.90625" style="96" customWidth="1"/>
    <col min="12" max="12" width="5.1796875" style="96" customWidth="1"/>
    <col min="13" max="13" width="2.08984375" style="96" customWidth="1"/>
    <col min="14" max="14" width="6.36328125" customWidth="1"/>
    <col min="15" max="15" width="4.90625" customWidth="1"/>
    <col min="16" max="16" width="6.36328125" style="9" customWidth="1"/>
    <col min="17" max="17" width="3.90625" style="9" customWidth="1"/>
    <col min="18" max="18" width="6.6328125" style="9" customWidth="1"/>
    <col min="19" max="19" width="7.453125" customWidth="1"/>
    <col min="20" max="20" width="11" style="9" customWidth="1"/>
    <col min="21" max="21" width="6.54296875" style="9" customWidth="1"/>
    <col min="22" max="22" width="7.90625" customWidth="1"/>
    <col min="23" max="23" width="9" style="9" customWidth="1"/>
    <col min="24" max="24" width="9" customWidth="1"/>
    <col min="25" max="25" width="9.36328125" customWidth="1"/>
    <col min="26" max="26" width="9.90625" customWidth="1"/>
    <col min="27" max="27" width="9.36328125" customWidth="1"/>
    <col min="28" max="28" width="8.81640625" customWidth="1"/>
    <col min="29" max="29" width="10.6328125" customWidth="1"/>
    <col min="30" max="30" width="9.54296875" customWidth="1"/>
    <col min="31" max="31" width="7.6328125" customWidth="1"/>
    <col min="33" max="33" width="15" customWidth="1"/>
  </cols>
  <sheetData>
    <row r="1" spans="1:34">
      <c r="A1" s="39"/>
      <c r="B1" s="39"/>
      <c r="C1" s="39"/>
      <c r="D1" s="39"/>
      <c r="E1" s="39"/>
      <c r="F1" s="39"/>
      <c r="G1" s="39"/>
      <c r="H1" s="39"/>
      <c r="I1" s="39"/>
      <c r="J1" s="100"/>
      <c r="K1" s="100"/>
      <c r="L1" s="100"/>
      <c r="M1" s="100"/>
      <c r="N1" s="39"/>
      <c r="O1" s="39"/>
      <c r="P1" s="64"/>
      <c r="Q1" s="64"/>
      <c r="R1" s="64"/>
      <c r="S1" s="39"/>
      <c r="T1" s="64"/>
      <c r="U1" s="64"/>
      <c r="V1" s="39"/>
      <c r="W1" s="39"/>
      <c r="X1" s="24"/>
      <c r="Y1" s="24"/>
      <c r="Z1" s="24"/>
      <c r="AF1" s="4"/>
    </row>
    <row r="2" spans="1:34" s="126" customFormat="1" ht="31.8">
      <c r="A2" s="144"/>
      <c r="B2" s="144"/>
      <c r="C2" s="145" t="s">
        <v>58</v>
      </c>
      <c r="D2" s="144"/>
      <c r="E2" s="144"/>
      <c r="F2" s="144"/>
      <c r="G2" s="144"/>
      <c r="H2" s="144"/>
      <c r="I2" s="144"/>
      <c r="J2" s="145" t="s">
        <v>502</v>
      </c>
      <c r="K2" s="150"/>
      <c r="L2" s="147"/>
      <c r="M2" s="147"/>
      <c r="N2" s="147"/>
      <c r="O2" s="144"/>
      <c r="P2" s="165" t="str">
        <f>+År!B2</f>
        <v>Skålda purke</v>
      </c>
      <c r="Q2" s="151"/>
      <c r="R2" s="165"/>
      <c r="S2" s="144"/>
      <c r="T2" s="151"/>
      <c r="U2" s="151"/>
      <c r="V2" s="144"/>
      <c r="W2" s="144"/>
      <c r="X2" s="24"/>
      <c r="Y2" s="146"/>
      <c r="Z2" s="146"/>
      <c r="AA2" s="146"/>
      <c r="AG2" s="128"/>
    </row>
    <row r="3" spans="1:34">
      <c r="A3" s="39"/>
      <c r="B3" s="39"/>
      <c r="C3" s="39"/>
      <c r="D3" s="39"/>
      <c r="E3" s="39"/>
      <c r="F3" s="39"/>
      <c r="G3" s="39"/>
      <c r="H3" s="39"/>
      <c r="I3" s="39"/>
      <c r="J3" s="100"/>
      <c r="K3" s="100"/>
      <c r="L3" s="100"/>
      <c r="M3" s="100"/>
      <c r="N3" s="39"/>
      <c r="O3" s="39"/>
      <c r="P3" s="64"/>
      <c r="Q3" s="64"/>
      <c r="R3" s="64"/>
      <c r="S3" s="39"/>
      <c r="T3" s="64"/>
      <c r="U3" s="64"/>
      <c r="V3" s="39"/>
      <c r="W3" s="39"/>
      <c r="X3" s="24"/>
      <c r="Y3" s="24"/>
      <c r="Z3" s="24"/>
      <c r="AF3" s="4"/>
    </row>
    <row r="4" spans="1:34">
      <c r="A4" s="39"/>
      <c r="B4" s="39"/>
      <c r="C4" s="39"/>
      <c r="D4" s="39"/>
      <c r="E4" s="39"/>
      <c r="F4" s="39"/>
      <c r="G4" s="39"/>
      <c r="H4" s="39"/>
      <c r="I4" s="39"/>
      <c r="J4" s="100"/>
      <c r="K4" s="100"/>
      <c r="L4" s="100"/>
      <c r="M4" s="100"/>
      <c r="N4" s="39"/>
      <c r="O4" s="39"/>
      <c r="P4" s="64"/>
      <c r="Q4" s="64"/>
      <c r="R4" s="64"/>
      <c r="S4" s="39"/>
      <c r="T4" s="64"/>
      <c r="U4" s="64"/>
      <c r="V4" s="39"/>
      <c r="W4" s="39"/>
      <c r="X4" s="24"/>
      <c r="Y4" s="24"/>
      <c r="Z4" s="24"/>
      <c r="AF4" s="4"/>
    </row>
    <row r="5" spans="1:34" s="124" customFormat="1" ht="24.6">
      <c r="A5" s="141"/>
      <c r="B5" s="141"/>
      <c r="C5" s="141"/>
      <c r="D5" s="141"/>
      <c r="E5" s="181" t="s">
        <v>503</v>
      </c>
      <c r="F5" s="181"/>
      <c r="G5" s="183">
        <v>23</v>
      </c>
      <c r="H5" s="141"/>
      <c r="I5" s="141"/>
      <c r="J5" s="141"/>
      <c r="K5" s="141"/>
      <c r="L5" s="141"/>
      <c r="M5" s="141"/>
      <c r="N5" s="141"/>
      <c r="O5" s="188" t="s">
        <v>458</v>
      </c>
      <c r="P5" s="187"/>
      <c r="Q5" s="181"/>
      <c r="R5" s="181"/>
      <c r="S5" s="319">
        <f>SUM(G11:G14)</f>
        <v>14103</v>
      </c>
      <c r="T5" s="318"/>
      <c r="U5" s="64"/>
      <c r="V5" s="141"/>
      <c r="W5" s="64"/>
      <c r="X5" s="24"/>
      <c r="Y5" s="24"/>
      <c r="Z5" s="24"/>
      <c r="AE5" s="143"/>
      <c r="AG5" s="185"/>
    </row>
    <row r="6" spans="1:34" ht="15.6">
      <c r="A6" s="45"/>
      <c r="B6" s="45"/>
      <c r="C6" s="45"/>
      <c r="D6" s="45"/>
      <c r="E6" s="45"/>
      <c r="F6" s="45"/>
      <c r="G6" s="45"/>
      <c r="H6" s="45"/>
      <c r="I6" s="45"/>
      <c r="J6" s="148"/>
      <c r="K6" s="148"/>
      <c r="L6" s="148"/>
      <c r="M6" s="148"/>
      <c r="N6" s="45"/>
      <c r="O6" s="45"/>
      <c r="P6" s="82"/>
      <c r="Q6" s="82"/>
      <c r="R6" s="82"/>
      <c r="S6" s="45"/>
      <c r="T6" s="82"/>
      <c r="U6" s="82"/>
      <c r="V6" s="45"/>
      <c r="W6" s="45"/>
      <c r="X6" s="24"/>
      <c r="Y6" s="24"/>
      <c r="Z6" s="24"/>
      <c r="AF6" s="4"/>
      <c r="AH6" s="24"/>
    </row>
    <row r="7" spans="1:34" ht="15.6">
      <c r="A7" s="45"/>
      <c r="B7" s="45"/>
      <c r="C7" s="45"/>
      <c r="D7" s="45"/>
      <c r="E7" s="45"/>
      <c r="F7" s="45"/>
      <c r="G7" s="45"/>
      <c r="H7" s="45"/>
      <c r="I7" s="45"/>
      <c r="J7" s="148"/>
      <c r="K7" s="148"/>
      <c r="L7" s="148"/>
      <c r="M7" s="148"/>
      <c r="N7" s="45"/>
      <c r="O7" s="45"/>
      <c r="P7" s="82"/>
      <c r="Q7" s="82"/>
      <c r="R7" s="82"/>
      <c r="S7" s="45"/>
      <c r="T7" s="82"/>
      <c r="U7" s="82" t="s">
        <v>3</v>
      </c>
      <c r="V7" s="45"/>
      <c r="W7" s="45"/>
      <c r="X7" s="24"/>
      <c r="Y7" s="24"/>
      <c r="Z7" s="24"/>
      <c r="AF7" s="4"/>
      <c r="AH7" s="24"/>
    </row>
    <row r="8" spans="1:34" ht="15.6">
      <c r="A8" s="39"/>
      <c r="B8" s="45"/>
      <c r="C8" s="45"/>
      <c r="D8" s="45"/>
      <c r="E8" s="34" t="s">
        <v>3</v>
      </c>
      <c r="F8" s="45"/>
      <c r="G8" s="45"/>
      <c r="H8" s="45"/>
      <c r="I8" s="72" t="s">
        <v>3</v>
      </c>
      <c r="J8" s="148"/>
      <c r="K8" s="148"/>
      <c r="L8" s="148"/>
      <c r="M8" s="148"/>
      <c r="N8" s="45"/>
      <c r="O8" s="45"/>
      <c r="P8" s="72" t="s">
        <v>18</v>
      </c>
      <c r="Q8" s="72"/>
      <c r="R8" s="72" t="s">
        <v>476</v>
      </c>
      <c r="S8" s="34" t="s">
        <v>2</v>
      </c>
      <c r="T8" s="72" t="s">
        <v>52</v>
      </c>
      <c r="U8" s="72" t="s">
        <v>11</v>
      </c>
      <c r="V8" s="34"/>
      <c r="W8" s="39"/>
      <c r="X8" s="24"/>
      <c r="Y8" s="24"/>
      <c r="Z8" s="24"/>
      <c r="AF8" s="4"/>
    </row>
    <row r="9" spans="1:34" ht="15.6">
      <c r="A9" s="39"/>
      <c r="B9" s="45"/>
      <c r="C9" s="45"/>
      <c r="D9" s="45"/>
      <c r="E9" s="34" t="s">
        <v>526</v>
      </c>
      <c r="F9" s="45"/>
      <c r="G9" s="72" t="s">
        <v>3</v>
      </c>
      <c r="H9" s="72"/>
      <c r="I9" s="72" t="s">
        <v>482</v>
      </c>
      <c r="J9" s="95" t="s">
        <v>3</v>
      </c>
      <c r="K9" s="95"/>
      <c r="L9" s="95" t="s">
        <v>1</v>
      </c>
      <c r="M9" s="95"/>
      <c r="N9" s="34" t="s">
        <v>18</v>
      </c>
      <c r="O9" s="72"/>
      <c r="P9" s="72" t="s">
        <v>480</v>
      </c>
      <c r="Q9" s="72"/>
      <c r="R9" s="72" t="s">
        <v>480</v>
      </c>
      <c r="S9" s="34" t="s">
        <v>476</v>
      </c>
      <c r="T9" s="72" t="s">
        <v>85</v>
      </c>
      <c r="U9" s="72" t="s">
        <v>533</v>
      </c>
      <c r="V9" s="34" t="s">
        <v>18</v>
      </c>
      <c r="W9" s="39"/>
      <c r="X9" s="24"/>
      <c r="Y9" s="24"/>
      <c r="Z9" s="24"/>
      <c r="AF9" s="4"/>
    </row>
    <row r="10" spans="1:34" ht="15.6">
      <c r="A10" s="39"/>
      <c r="B10" s="34" t="s">
        <v>63</v>
      </c>
      <c r="C10" s="34" t="s">
        <v>452</v>
      </c>
      <c r="D10" s="28"/>
      <c r="E10" s="34" t="s">
        <v>505</v>
      </c>
      <c r="F10" s="115" t="s">
        <v>532</v>
      </c>
      <c r="G10" s="72" t="s">
        <v>11</v>
      </c>
      <c r="H10" s="115" t="s">
        <v>532</v>
      </c>
      <c r="I10" s="72" t="s">
        <v>475</v>
      </c>
      <c r="J10" s="95" t="s">
        <v>444</v>
      </c>
      <c r="K10" s="130" t="s">
        <v>532</v>
      </c>
      <c r="L10" s="95" t="s">
        <v>444</v>
      </c>
      <c r="M10" s="95"/>
      <c r="N10" s="34" t="s">
        <v>475</v>
      </c>
      <c r="O10" s="115" t="s">
        <v>532</v>
      </c>
      <c r="P10" s="72" t="s">
        <v>529</v>
      </c>
      <c r="Q10" s="115" t="s">
        <v>532</v>
      </c>
      <c r="R10" s="72" t="s">
        <v>477</v>
      </c>
      <c r="S10" s="34" t="s">
        <v>478</v>
      </c>
      <c r="T10" s="72" t="s">
        <v>484</v>
      </c>
      <c r="U10" s="72" t="s">
        <v>540</v>
      </c>
      <c r="V10" s="34" t="s">
        <v>30</v>
      </c>
      <c r="W10" s="39"/>
      <c r="X10" s="24"/>
      <c r="Y10" s="24"/>
      <c r="Z10" s="24"/>
      <c r="AF10" s="43"/>
    </row>
    <row r="11" spans="1:34" ht="15.6">
      <c r="A11" s="39"/>
      <c r="B11" s="2">
        <f>+'Ark1'!C1890</f>
        <v>2024</v>
      </c>
      <c r="C11" s="2">
        <f>+'Ark1'!G1890</f>
        <v>1</v>
      </c>
      <c r="D11" s="2" t="s">
        <v>459</v>
      </c>
      <c r="E11" s="2">
        <f>+'Ark1'!Q1890</f>
        <v>225</v>
      </c>
      <c r="F11" s="2">
        <f>+E11-E16</f>
        <v>-12</v>
      </c>
      <c r="G11" s="18">
        <f>+'Ark1'!R1890</f>
        <v>6126</v>
      </c>
      <c r="H11" s="18">
        <f>+G11-G16</f>
        <v>218</v>
      </c>
      <c r="I11" s="18">
        <f>+'Ark1'!S1890</f>
        <v>6117</v>
      </c>
      <c r="J11" s="51">
        <f>+'Ark1'!T1890</f>
        <v>43.437566475218048</v>
      </c>
      <c r="K11" s="51">
        <f>+J11-J16</f>
        <v>2.9440777843338708</v>
      </c>
      <c r="L11" s="51">
        <f>+'Ark1'!U1890</f>
        <v>45.028881193817639</v>
      </c>
      <c r="M11" s="95"/>
      <c r="N11" s="5">
        <f>+'Ark1'!W1890</f>
        <v>58.614189962399855</v>
      </c>
      <c r="O11" s="5">
        <f>+N11-N16</f>
        <v>0.19461664712725479</v>
      </c>
      <c r="P11" s="18">
        <f>+'Ark1'!Y1890</f>
        <v>158.86301012079599</v>
      </c>
      <c r="Q11" s="18">
        <f>+P11-P16</f>
        <v>-0.17568317642837883</v>
      </c>
      <c r="R11" s="18">
        <f>+'Ark1'!AA1890</f>
        <v>31.522063148534105</v>
      </c>
      <c r="S11" s="5">
        <f>+'Ark1'!AB1890</f>
        <v>5.0279176191186314</v>
      </c>
      <c r="T11" s="18">
        <f>+'Ark1'!AC1890</f>
        <v>-38.702788268672244</v>
      </c>
      <c r="U11" s="18">
        <f t="shared" ref="U11:U47" si="0">+G11/E11</f>
        <v>27.226666666666667</v>
      </c>
      <c r="V11" s="5">
        <f>+'Ark1'!V1890</f>
        <v>6.2337577538361089</v>
      </c>
      <c r="W11" s="39"/>
      <c r="X11" s="24"/>
      <c r="Y11" s="24"/>
      <c r="Z11" s="24"/>
      <c r="AF11" s="43"/>
    </row>
    <row r="12" spans="1:34" ht="15.6">
      <c r="A12" s="39"/>
      <c r="B12" s="2">
        <f>+'Ark1'!C1891</f>
        <v>2024</v>
      </c>
      <c r="C12" s="2">
        <f>+'Ark1'!G1891</f>
        <v>2</v>
      </c>
      <c r="D12" s="2" t="s">
        <v>68</v>
      </c>
      <c r="E12" s="2">
        <f>+'Ark1'!Q1891</f>
        <v>209</v>
      </c>
      <c r="F12" s="2">
        <f>+E12-E17</f>
        <v>-13</v>
      </c>
      <c r="G12" s="18">
        <f>+'Ark1'!R1891</f>
        <v>6413</v>
      </c>
      <c r="H12" s="18">
        <f>+G12-G17</f>
        <v>-523</v>
      </c>
      <c r="I12" s="18">
        <f>+'Ark1'!S1891</f>
        <v>6394</v>
      </c>
      <c r="J12" s="51">
        <f>+'Ark1'!T1891</f>
        <v>45.472594483443238</v>
      </c>
      <c r="K12" s="51">
        <f>+J12-J17</f>
        <v>-2.0668160717315445</v>
      </c>
      <c r="L12" s="51">
        <f>+'Ark1'!U1891</f>
        <v>44.292919711946915</v>
      </c>
      <c r="M12" s="95"/>
      <c r="N12" s="5">
        <f>+'Ark1'!W1891</f>
        <v>59.611354394745071</v>
      </c>
      <c r="O12" s="5">
        <f>+N12-N17</f>
        <v>-0.12560934929654621</v>
      </c>
      <c r="P12" s="18">
        <f>+'Ark1'!Y1891</f>
        <v>149.27314829253055</v>
      </c>
      <c r="Q12" s="18">
        <f>+P12-P17</f>
        <v>-4.0612231030862631</v>
      </c>
      <c r="R12" s="18">
        <f>+'Ark1'!AA1891</f>
        <v>29.431333226187476</v>
      </c>
      <c r="S12" s="5">
        <f>+'Ark1'!AB1891</f>
        <v>4.0538526814068847</v>
      </c>
      <c r="T12" s="18">
        <f>+'Ark1'!AC1891</f>
        <v>-40.133057841543803</v>
      </c>
      <c r="U12" s="18">
        <f t="shared" si="0"/>
        <v>30.684210526315791</v>
      </c>
      <c r="V12" s="5">
        <f>+'Ark1'!V1891</f>
        <v>5.3531888351785435</v>
      </c>
      <c r="W12" s="39"/>
      <c r="X12" s="24"/>
      <c r="Y12" s="24"/>
      <c r="Z12" s="24"/>
      <c r="AF12" s="43"/>
    </row>
    <row r="13" spans="1:34" ht="15.6">
      <c r="A13" s="39"/>
      <c r="B13" s="2">
        <f>+'Ark1'!C1892</f>
        <v>2024</v>
      </c>
      <c r="C13" s="2">
        <f>+'Ark1'!G1892</f>
        <v>3</v>
      </c>
      <c r="D13" s="2" t="s">
        <v>587</v>
      </c>
      <c r="E13" s="2">
        <f>+'Ark1'!Q1892</f>
        <v>60</v>
      </c>
      <c r="F13" s="2">
        <f>+E13-E18</f>
        <v>-35</v>
      </c>
      <c r="G13" s="18">
        <f>+'Ark1'!R1892</f>
        <v>277</v>
      </c>
      <c r="H13" s="18">
        <f>+G13-G18</f>
        <v>-241</v>
      </c>
      <c r="I13" s="18">
        <f>+'Ark1'!S1892</f>
        <v>276</v>
      </c>
      <c r="J13" s="51">
        <f>+'Ark1'!T1892</f>
        <v>1.9641211089839037</v>
      </c>
      <c r="K13" s="51">
        <f>+J13-J18</f>
        <v>-1.5862558615438553</v>
      </c>
      <c r="L13" s="51">
        <f>+'Ark1'!U1892</f>
        <v>1.7362122605803652</v>
      </c>
      <c r="M13" s="95"/>
      <c r="N13" s="5">
        <f>+'Ark1'!W1892</f>
        <v>58.007246376811601</v>
      </c>
      <c r="O13" s="5">
        <f>+N13-N18</f>
        <v>0.39246038459369714</v>
      </c>
      <c r="P13" s="18">
        <f>+'Ark1'!Y1892</f>
        <v>135.4664259927797</v>
      </c>
      <c r="Q13" s="18">
        <f>+P13-P18</f>
        <v>-2.0995971732433816</v>
      </c>
      <c r="R13" s="18">
        <f>+'Ark1'!AA1892</f>
        <v>20.298366421318153</v>
      </c>
      <c r="S13" s="5">
        <f>+'Ark1'!AB1892</f>
        <v>4.0735918289114474</v>
      </c>
      <c r="T13" s="18">
        <f>+'Ark1'!AC1892</f>
        <v>-32.240892504898291</v>
      </c>
      <c r="U13" s="18">
        <f t="shared" si="0"/>
        <v>4.6166666666666663</v>
      </c>
      <c r="V13" s="5">
        <f>+'Ark1'!V1892</f>
        <v>7.5667870036101084</v>
      </c>
      <c r="W13" s="39"/>
      <c r="X13" s="24"/>
      <c r="Y13" s="24"/>
      <c r="Z13" s="24"/>
      <c r="AF13" s="43"/>
    </row>
    <row r="14" spans="1:34" ht="15.6">
      <c r="A14" s="39"/>
      <c r="B14" s="2">
        <f>+'Ark1'!C1893</f>
        <v>2024</v>
      </c>
      <c r="C14" s="2">
        <f>+'Ark1'!G1893</f>
        <v>4</v>
      </c>
      <c r="D14" s="2" t="s">
        <v>69</v>
      </c>
      <c r="E14" s="2">
        <f>+'Ark1'!Q1893</f>
        <v>44</v>
      </c>
      <c r="F14" s="2">
        <f>+E14-E19</f>
        <v>-2</v>
      </c>
      <c r="G14" s="18">
        <f>+'Ark1'!R1893</f>
        <v>1287</v>
      </c>
      <c r="H14" s="18">
        <f>+G14-G19</f>
        <v>59</v>
      </c>
      <c r="I14" s="18">
        <f>+'Ark1'!S1893</f>
        <v>1286</v>
      </c>
      <c r="J14" s="51">
        <f>+'Ark1'!T1893</f>
        <v>9.125717932354819</v>
      </c>
      <c r="K14" s="51">
        <f>+J14-J19</f>
        <v>0.70899414894152457</v>
      </c>
      <c r="L14" s="51">
        <f>+'Ark1'!U1893</f>
        <v>8.9419868336550898</v>
      </c>
      <c r="M14" s="95"/>
      <c r="N14" s="5">
        <f>+'Ark1'!W1893</f>
        <v>58.691290824261273</v>
      </c>
      <c r="O14" s="5">
        <f>+N14-N19</f>
        <v>-0.69827722789848679</v>
      </c>
      <c r="P14" s="18">
        <f>+'Ark1'!Y1893</f>
        <v>150.16340326340347</v>
      </c>
      <c r="Q14" s="18">
        <f>+P14-P19</f>
        <v>1.9331915370192689</v>
      </c>
      <c r="R14" s="18">
        <f>+'Ark1'!AA1893</f>
        <v>29.319340645655785</v>
      </c>
      <c r="S14" s="5">
        <f>+'Ark1'!AB1893</f>
        <v>4.4999086267923625</v>
      </c>
      <c r="T14" s="18">
        <f>+'Ark1'!AC1893</f>
        <v>-36.238727754024097</v>
      </c>
      <c r="U14" s="18">
        <f t="shared" si="0"/>
        <v>29.25</v>
      </c>
      <c r="V14" s="5">
        <f>+'Ark1'!V1893</f>
        <v>6.3216783216783208</v>
      </c>
      <c r="W14" s="39"/>
      <c r="X14" s="24"/>
      <c r="Y14" s="24"/>
      <c r="Z14" s="24"/>
      <c r="AF14" s="43"/>
    </row>
    <row r="15" spans="1:34" ht="15.6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95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24"/>
      <c r="Y15" s="24"/>
      <c r="Z15" s="24"/>
      <c r="AF15" s="43"/>
    </row>
    <row r="16" spans="1:34" ht="15.6">
      <c r="A16" s="39"/>
      <c r="B16" s="40">
        <f>+'Ark1'!C1894</f>
        <v>2023</v>
      </c>
      <c r="C16" s="40">
        <f>+'Ark1'!G1894</f>
        <v>1</v>
      </c>
      <c r="D16" s="40" t="str">
        <f>+D11</f>
        <v>Øst</v>
      </c>
      <c r="E16" s="40">
        <f>+'Ark1'!Q1894</f>
        <v>237</v>
      </c>
      <c r="F16" s="75"/>
      <c r="G16" s="75">
        <f>+'Ark1'!R1894</f>
        <v>5908</v>
      </c>
      <c r="H16" s="75"/>
      <c r="I16" s="75">
        <f>+'Ark1'!S1894</f>
        <v>5906</v>
      </c>
      <c r="J16" s="149">
        <f>+'Ark1'!T1894</f>
        <v>40.493488690884178</v>
      </c>
      <c r="K16" s="149"/>
      <c r="L16" s="149">
        <f>+'Ark1'!U1894</f>
        <v>41.641326676929936</v>
      </c>
      <c r="M16" s="95"/>
      <c r="N16" s="41">
        <f>+'Ark1'!W1894</f>
        <v>58.419573315272601</v>
      </c>
      <c r="O16" s="75"/>
      <c r="P16" s="75">
        <f>+'Ark1'!Y1894</f>
        <v>159.03869329722437</v>
      </c>
      <c r="Q16" s="75"/>
      <c r="R16" s="75">
        <f>+'Ark1'!AA1894</f>
        <v>32.058913799105952</v>
      </c>
      <c r="S16" s="41">
        <f>+'Ark1'!AB1894</f>
        <v>5.2888188373527827</v>
      </c>
      <c r="T16" s="75">
        <f>+'Ark1'!AC1894</f>
        <v>-39.516027329028979</v>
      </c>
      <c r="U16" s="75">
        <f t="shared" si="0"/>
        <v>24.928270042194093</v>
      </c>
      <c r="V16" s="41">
        <f>+'Ark1'!V1894</f>
        <v>6.3915030467163181</v>
      </c>
      <c r="W16" s="39"/>
      <c r="X16" s="24"/>
      <c r="Y16" s="24"/>
      <c r="Z16" s="24"/>
      <c r="AF16" s="43"/>
    </row>
    <row r="17" spans="1:32" ht="15.6">
      <c r="A17" s="39"/>
      <c r="B17" s="40">
        <f>+'Ark1'!C1895</f>
        <v>2023</v>
      </c>
      <c r="C17" s="40">
        <f>+'Ark1'!G1895</f>
        <v>2</v>
      </c>
      <c r="D17" s="40" t="str">
        <f>+D12</f>
        <v>Vest</v>
      </c>
      <c r="E17" s="40">
        <f>+'Ark1'!Q1895</f>
        <v>222</v>
      </c>
      <c r="F17" s="75"/>
      <c r="G17" s="75">
        <f>+'Ark1'!R1895</f>
        <v>6936</v>
      </c>
      <c r="H17" s="75"/>
      <c r="I17" s="75">
        <f>+'Ark1'!S1895</f>
        <v>6923</v>
      </c>
      <c r="J17" s="149">
        <f>+'Ark1'!T1895</f>
        <v>47.539410555174783</v>
      </c>
      <c r="K17" s="149"/>
      <c r="L17" s="149">
        <f>+'Ark1'!U1895</f>
        <v>47.133519886003114</v>
      </c>
      <c r="M17" s="95"/>
      <c r="N17" s="41">
        <f>+'Ark1'!W1895</f>
        <v>59.736963744041617</v>
      </c>
      <c r="O17" s="75"/>
      <c r="P17" s="75">
        <f>+'Ark1'!Y1895</f>
        <v>153.33437139561681</v>
      </c>
      <c r="Q17" s="75"/>
      <c r="R17" s="75">
        <f>+'Ark1'!AA1895</f>
        <v>30.132645738989325</v>
      </c>
      <c r="S17" s="41">
        <f>+'Ark1'!AB1895</f>
        <v>4.3058702607685282</v>
      </c>
      <c r="T17" s="75">
        <f>+'Ark1'!AC1895</f>
        <v>-45.116288580582122</v>
      </c>
      <c r="U17" s="75">
        <f t="shared" si="0"/>
        <v>31.243243243243242</v>
      </c>
      <c r="V17" s="41">
        <f>+'Ark1'!V1895</f>
        <v>5.151672433679356</v>
      </c>
      <c r="W17" s="39"/>
      <c r="X17" s="24"/>
      <c r="Y17" s="24"/>
      <c r="Z17" s="24"/>
      <c r="AF17" s="43"/>
    </row>
    <row r="18" spans="1:32" ht="15.6">
      <c r="A18" s="39"/>
      <c r="B18" s="40">
        <f>+'Ark1'!C1896</f>
        <v>2023</v>
      </c>
      <c r="C18" s="40">
        <f>+'Ark1'!G1896</f>
        <v>3</v>
      </c>
      <c r="D18" s="40" t="str">
        <f>+D13</f>
        <v>Midt</v>
      </c>
      <c r="E18" s="40">
        <f>+'Ark1'!Q1896</f>
        <v>95</v>
      </c>
      <c r="F18" s="75"/>
      <c r="G18" s="75">
        <f>+'Ark1'!R1896</f>
        <v>518</v>
      </c>
      <c r="H18" s="75"/>
      <c r="I18" s="75">
        <f>+'Ark1'!S1896</f>
        <v>514</v>
      </c>
      <c r="J18" s="149">
        <f>+'Ark1'!T1896</f>
        <v>3.550376970527759</v>
      </c>
      <c r="K18" s="149"/>
      <c r="L18" s="149">
        <f>+'Ark1'!U1896</f>
        <v>3.1580733621675829</v>
      </c>
      <c r="M18" s="95"/>
      <c r="N18" s="41">
        <f>+'Ark1'!W1896</f>
        <v>57.614785992217904</v>
      </c>
      <c r="O18" s="75"/>
      <c r="P18" s="75">
        <f>+'Ark1'!Y1896</f>
        <v>137.56602316602309</v>
      </c>
      <c r="Q18" s="75"/>
      <c r="R18" s="75">
        <f>+'Ark1'!AA1896</f>
        <v>22.625997941039639</v>
      </c>
      <c r="S18" s="41">
        <f>+'Ark1'!AB1896</f>
        <v>4.1913677332824868</v>
      </c>
      <c r="T18" s="75">
        <f>+'Ark1'!AC1896</f>
        <v>-38.178491484545241</v>
      </c>
      <c r="U18" s="75">
        <f t="shared" si="0"/>
        <v>5.4526315789473685</v>
      </c>
      <c r="V18" s="41">
        <f>+'Ark1'!V1896</f>
        <v>8.4922779922779927</v>
      </c>
      <c r="W18" s="39"/>
      <c r="X18" s="24"/>
      <c r="Y18" s="24"/>
      <c r="Z18" s="24"/>
      <c r="AF18" s="43"/>
    </row>
    <row r="19" spans="1:32" ht="15.6">
      <c r="A19" s="39"/>
      <c r="B19" s="40">
        <f>+'Ark1'!C1897</f>
        <v>2023</v>
      </c>
      <c r="C19" s="40">
        <f>+'Ark1'!G1897</f>
        <v>4</v>
      </c>
      <c r="D19" s="40" t="str">
        <f>+D14</f>
        <v>Nord</v>
      </c>
      <c r="E19" s="40">
        <f>+'Ark1'!Q1897</f>
        <v>46</v>
      </c>
      <c r="F19" s="75"/>
      <c r="G19" s="75">
        <f>+'Ark1'!R1897</f>
        <v>1228</v>
      </c>
      <c r="H19" s="75"/>
      <c r="I19" s="75">
        <f>+'Ark1'!S1897</f>
        <v>1227</v>
      </c>
      <c r="J19" s="149">
        <f>+'Ark1'!T1897</f>
        <v>8.4167237834132944</v>
      </c>
      <c r="K19" s="149"/>
      <c r="L19" s="149">
        <f>+'Ark1'!U1897</f>
        <v>8.0670800748993763</v>
      </c>
      <c r="M19" s="95"/>
      <c r="N19" s="41">
        <f>+'Ark1'!W1897</f>
        <v>59.38956805215976</v>
      </c>
      <c r="O19" s="75"/>
      <c r="P19" s="75">
        <f>+'Ark1'!Y1897</f>
        <v>148.2302117263842</v>
      </c>
      <c r="Q19" s="75"/>
      <c r="R19" s="75">
        <f>+'Ark1'!AA1897</f>
        <v>31.328748813545239</v>
      </c>
      <c r="S19" s="41">
        <f>+'Ark1'!AB1897</f>
        <v>4.2389687578041562</v>
      </c>
      <c r="T19" s="75">
        <f>+'Ark1'!AC1897</f>
        <v>-40.541320109213288</v>
      </c>
      <c r="U19" s="75">
        <f t="shared" si="0"/>
        <v>26.695652173913043</v>
      </c>
      <c r="V19" s="41">
        <f>+'Ark1'!V1897</f>
        <v>5.8843648208469039</v>
      </c>
      <c r="W19" s="39"/>
      <c r="X19" s="24"/>
      <c r="Y19" s="24"/>
      <c r="Z19" s="24"/>
      <c r="AF19" s="43"/>
    </row>
    <row r="20" spans="1:32" ht="15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95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24"/>
      <c r="Y20" s="24"/>
      <c r="Z20" s="24"/>
      <c r="AF20" s="43"/>
    </row>
    <row r="21" spans="1:32" ht="15.6">
      <c r="A21" s="39"/>
      <c r="B21" s="3">
        <f>+'Ark1'!C1898</f>
        <v>2022</v>
      </c>
      <c r="C21" s="3">
        <f>+'Ark1'!G1898</f>
        <v>1</v>
      </c>
      <c r="D21" s="3" t="str">
        <f>+D16</f>
        <v>Øst</v>
      </c>
      <c r="E21" s="3">
        <f>+'Ark1'!Q1898</f>
        <v>265</v>
      </c>
      <c r="F21" s="14"/>
      <c r="G21" s="14">
        <f>+'Ark1'!R1898</f>
        <v>5934</v>
      </c>
      <c r="H21" s="14"/>
      <c r="I21" s="14">
        <f>+'Ark1'!S1898</f>
        <v>5915</v>
      </c>
      <c r="J21" s="52">
        <f>+'Ark1'!T1898</f>
        <v>40.176032498307379</v>
      </c>
      <c r="K21" s="52"/>
      <c r="L21" s="52">
        <f>+'Ark1'!U1898</f>
        <v>41.022252262098505</v>
      </c>
      <c r="M21" s="95"/>
      <c r="N21" s="11">
        <f>+'Ark1'!W1898</f>
        <v>58.998985629754877</v>
      </c>
      <c r="O21" s="14"/>
      <c r="P21" s="14">
        <f>+'Ark1'!Y1898</f>
        <v>157.13092854735413</v>
      </c>
      <c r="Q21" s="14"/>
      <c r="R21" s="14">
        <f>+'Ark1'!AA1898</f>
        <v>31.184235284219071</v>
      </c>
      <c r="S21" s="11">
        <f>+'Ark1'!AB1898</f>
        <v>4.7453495304686513</v>
      </c>
      <c r="T21" s="14">
        <f>+'Ark1'!AC1898</f>
        <v>-42.128406257984622</v>
      </c>
      <c r="U21" s="14">
        <f t="shared" si="0"/>
        <v>22.392452830188681</v>
      </c>
      <c r="V21" s="11">
        <f>+'Ark1'!V1898</f>
        <v>5.8889450623525459</v>
      </c>
      <c r="W21" s="39"/>
      <c r="X21" s="24"/>
      <c r="Y21" s="24"/>
      <c r="Z21" s="24"/>
      <c r="AF21" s="43"/>
    </row>
    <row r="22" spans="1:32" ht="15.6">
      <c r="A22" s="39"/>
      <c r="B22" s="3">
        <f>+'Ark1'!C1899</f>
        <v>2022</v>
      </c>
      <c r="C22" s="3">
        <f>+'Ark1'!G1899</f>
        <v>2</v>
      </c>
      <c r="D22" s="3" t="str">
        <f>+D17</f>
        <v>Vest</v>
      </c>
      <c r="E22" s="3">
        <f>+'Ark1'!Q1899</f>
        <v>230</v>
      </c>
      <c r="F22" s="14"/>
      <c r="G22" s="14">
        <f>+'Ark1'!R1899</f>
        <v>6859</v>
      </c>
      <c r="H22" s="14"/>
      <c r="I22" s="14">
        <f>+'Ark1'!S1899</f>
        <v>6841</v>
      </c>
      <c r="J22" s="52">
        <f>+'Ark1'!T1899</f>
        <v>46.438727149627617</v>
      </c>
      <c r="K22" s="52"/>
      <c r="L22" s="52">
        <f>+'Ark1'!U1899</f>
        <v>46.471757832645608</v>
      </c>
      <c r="M22" s="95"/>
      <c r="N22" s="11">
        <f>+'Ark1'!W1899</f>
        <v>59.110802514252306</v>
      </c>
      <c r="O22" s="14"/>
      <c r="P22" s="14">
        <f>+'Ark1'!Y1899</f>
        <v>153.99904067648373</v>
      </c>
      <c r="Q22" s="14"/>
      <c r="R22" s="14">
        <f>+'Ark1'!AA1899</f>
        <v>29.594415426317894</v>
      </c>
      <c r="S22" s="11">
        <f>+'Ark1'!AB1899</f>
        <v>4.4965840255222176</v>
      </c>
      <c r="T22" s="14">
        <f>+'Ark1'!AC1899</f>
        <v>-45.427857186302845</v>
      </c>
      <c r="U22" s="14">
        <f t="shared" si="0"/>
        <v>29.821739130434782</v>
      </c>
      <c r="V22" s="11">
        <f>+'Ark1'!V1899</f>
        <v>5.7699373086455763</v>
      </c>
      <c r="W22" s="39"/>
      <c r="X22" s="24"/>
      <c r="Y22" s="24"/>
      <c r="Z22" s="24"/>
      <c r="AF22" s="43"/>
    </row>
    <row r="23" spans="1:32" ht="15.6">
      <c r="A23" s="39"/>
      <c r="B23" s="3">
        <f>+'Ark1'!C1900</f>
        <v>2022</v>
      </c>
      <c r="C23" s="3">
        <f>+'Ark1'!G1900</f>
        <v>3</v>
      </c>
      <c r="D23" s="3" t="str">
        <f>+D18</f>
        <v>Midt</v>
      </c>
      <c r="E23" s="3">
        <f>+'Ark1'!Q1900</f>
        <v>114</v>
      </c>
      <c r="F23" s="14"/>
      <c r="G23" s="14">
        <f>+'Ark1'!R1900</f>
        <v>699</v>
      </c>
      <c r="H23" s="14"/>
      <c r="I23" s="14">
        <f>+'Ark1'!S1900</f>
        <v>697</v>
      </c>
      <c r="J23" s="52">
        <f>+'Ark1'!T1900</f>
        <v>4.732566012186866</v>
      </c>
      <c r="K23" s="52"/>
      <c r="L23" s="52">
        <f>+'Ark1'!U1900</f>
        <v>4.1825207756298504</v>
      </c>
      <c r="M23" s="95"/>
      <c r="N23" s="11">
        <f>+'Ark1'!W1900</f>
        <v>58.318507890961264</v>
      </c>
      <c r="O23" s="14"/>
      <c r="P23" s="14">
        <f>+'Ark1'!Y1900</f>
        <v>136.00367668097289</v>
      </c>
      <c r="Q23" s="14"/>
      <c r="R23" s="14">
        <f>+'Ark1'!AA1900</f>
        <v>22.907621708120459</v>
      </c>
      <c r="S23" s="11">
        <f>+'Ark1'!AB1900</f>
        <v>4.1342762310210048</v>
      </c>
      <c r="T23" s="14">
        <f>+'Ark1'!AC1900</f>
        <v>-32.007270431996105</v>
      </c>
      <c r="U23" s="14">
        <f t="shared" si="0"/>
        <v>6.1315789473684212</v>
      </c>
      <c r="V23" s="11">
        <f>+'Ark1'!V1900</f>
        <v>7.3404864091559361</v>
      </c>
      <c r="W23" s="39"/>
      <c r="X23" s="24"/>
      <c r="Y23" s="24"/>
      <c r="Z23" s="24"/>
      <c r="AF23" s="19"/>
    </row>
    <row r="24" spans="1:32" ht="15.6">
      <c r="A24" s="39"/>
      <c r="B24" s="3">
        <f>+'Ark1'!C1901</f>
        <v>2022</v>
      </c>
      <c r="C24" s="3">
        <f>+'Ark1'!G1901</f>
        <v>4</v>
      </c>
      <c r="D24" s="3" t="str">
        <f>+D19</f>
        <v>Nord</v>
      </c>
      <c r="E24" s="3">
        <f>+'Ark1'!Q1901</f>
        <v>44</v>
      </c>
      <c r="F24" s="14"/>
      <c r="G24" s="14">
        <f>+'Ark1'!R1901</f>
        <v>1278</v>
      </c>
      <c r="H24" s="14"/>
      <c r="I24" s="14">
        <f>+'Ark1'!S1901</f>
        <v>1277</v>
      </c>
      <c r="J24" s="52">
        <f>+'Ark1'!T1901</f>
        <v>8.6526743398781321</v>
      </c>
      <c r="K24" s="52"/>
      <c r="L24" s="52">
        <f>+'Ark1'!U1901</f>
        <v>8.3234691296260248</v>
      </c>
      <c r="M24" s="95"/>
      <c r="N24" s="11">
        <f>+'Ark1'!W1901</f>
        <v>59.521534847298355</v>
      </c>
      <c r="O24" s="14"/>
      <c r="P24" s="14">
        <f>+'Ark1'!Y1901</f>
        <v>148.03460093896737</v>
      </c>
      <c r="Q24" s="14"/>
      <c r="R24" s="14">
        <f>+'Ark1'!AA1901</f>
        <v>30.78124020042014</v>
      </c>
      <c r="S24" s="11">
        <f>+'Ark1'!AB1901</f>
        <v>4.4495481888750028</v>
      </c>
      <c r="T24" s="14">
        <f>+'Ark1'!AC1901</f>
        <v>-49.007435327563712</v>
      </c>
      <c r="U24" s="14">
        <f t="shared" si="0"/>
        <v>29.045454545454547</v>
      </c>
      <c r="V24" s="11">
        <f>+'Ark1'!V1901</f>
        <v>5.4358372456964004</v>
      </c>
      <c r="W24" s="39"/>
      <c r="X24" s="24"/>
      <c r="Y24" s="24"/>
      <c r="Z24" s="24"/>
      <c r="AF24" s="19"/>
    </row>
    <row r="25" spans="1:32" ht="15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95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24"/>
      <c r="Y25" s="24"/>
      <c r="Z25" s="24"/>
      <c r="AF25" s="19"/>
    </row>
    <row r="26" spans="1:32" ht="15.6">
      <c r="A26" s="39"/>
      <c r="B26" s="40">
        <f>+'Ark1'!C1902</f>
        <v>2021</v>
      </c>
      <c r="C26" s="40">
        <f>+'Ark1'!G1902</f>
        <v>1</v>
      </c>
      <c r="D26" s="40" t="str">
        <f>+D21</f>
        <v>Øst</v>
      </c>
      <c r="E26" s="40">
        <f>+'Ark1'!Q1902</f>
        <v>252</v>
      </c>
      <c r="F26" s="75"/>
      <c r="G26" s="75">
        <f>+'Ark1'!R1902</f>
        <v>6373</v>
      </c>
      <c r="H26" s="75"/>
      <c r="I26" s="75">
        <f>+'Ark1'!S1902</f>
        <v>6373</v>
      </c>
      <c r="J26" s="149">
        <f>+'Ark1'!T1902</f>
        <v>43.365541643984749</v>
      </c>
      <c r="K26" s="149"/>
      <c r="L26" s="149">
        <f>+'Ark1'!U1902</f>
        <v>44.249103577280195</v>
      </c>
      <c r="M26" s="95"/>
      <c r="N26" s="41">
        <f>+'Ark1'!W1902</f>
        <v>59.285422877765583</v>
      </c>
      <c r="O26" s="75"/>
      <c r="P26" s="75">
        <f>+'Ark1'!Y1902</f>
        <v>156.28884198964371</v>
      </c>
      <c r="Q26" s="75"/>
      <c r="R26" s="75">
        <f>+'Ark1'!AA1902</f>
        <v>30.551431047725274</v>
      </c>
      <c r="S26" s="41">
        <f>+'Ark1'!AB1902</f>
        <v>4.4739919270811992</v>
      </c>
      <c r="T26" s="75">
        <f>+'Ark1'!AC1902</f>
        <v>-37.986340027196846</v>
      </c>
      <c r="U26" s="75">
        <f t="shared" si="0"/>
        <v>25.289682539682541</v>
      </c>
      <c r="V26" s="41">
        <f>+'Ark1'!V1902</f>
        <v>15.115644123646636</v>
      </c>
      <c r="W26" s="39"/>
      <c r="X26" s="24"/>
      <c r="Y26" s="24"/>
      <c r="Z26" s="24"/>
      <c r="AF26" s="19"/>
    </row>
    <row r="27" spans="1:32" ht="15.6">
      <c r="A27" s="39"/>
      <c r="B27" s="40">
        <f>+'Ark1'!C1903</f>
        <v>2021</v>
      </c>
      <c r="C27" s="40">
        <f>+'Ark1'!G1903</f>
        <v>2</v>
      </c>
      <c r="D27" s="40" t="str">
        <f>+D22</f>
        <v>Vest</v>
      </c>
      <c r="E27" s="40">
        <f>+'Ark1'!Q1903</f>
        <v>238</v>
      </c>
      <c r="F27" s="75"/>
      <c r="G27" s="75">
        <f>+'Ark1'!R1903</f>
        <v>6600</v>
      </c>
      <c r="H27" s="75"/>
      <c r="I27" s="75">
        <f>+'Ark1'!S1903</f>
        <v>6600</v>
      </c>
      <c r="J27" s="149">
        <f>+'Ark1'!T1903</f>
        <v>44.910179640718553</v>
      </c>
      <c r="K27" s="149"/>
      <c r="L27" s="149">
        <f>+'Ark1'!U1903</f>
        <v>44.489530973592757</v>
      </c>
      <c r="M27" s="95"/>
      <c r="N27" s="41">
        <f>+'Ark1'!W1903</f>
        <v>59.243333333333325</v>
      </c>
      <c r="O27" s="75"/>
      <c r="P27" s="75">
        <f>+'Ark1'!Y1903</f>
        <v>151.73344090909114</v>
      </c>
      <c r="Q27" s="75"/>
      <c r="R27" s="75">
        <f>+'Ark1'!AA1903</f>
        <v>29.221727140161303</v>
      </c>
      <c r="S27" s="41">
        <f>+'Ark1'!AB1903</f>
        <v>4.3199888935510113</v>
      </c>
      <c r="T27" s="75">
        <f>+'Ark1'!AC1903</f>
        <v>-46.745789158248598</v>
      </c>
      <c r="U27" s="75">
        <f t="shared" si="0"/>
        <v>27.731092436974791</v>
      </c>
      <c r="V27" s="41">
        <f>+'Ark1'!V1903</f>
        <v>15.159545454545457</v>
      </c>
      <c r="W27" s="39"/>
      <c r="X27" s="24"/>
      <c r="Y27" s="24"/>
      <c r="Z27" s="24"/>
      <c r="AF27" s="19"/>
    </row>
    <row r="28" spans="1:32" ht="15.6">
      <c r="A28" s="39"/>
      <c r="B28" s="40">
        <f>+'Ark1'!C1904</f>
        <v>2021</v>
      </c>
      <c r="C28" s="40">
        <f>+'Ark1'!G1904</f>
        <v>3</v>
      </c>
      <c r="D28" s="40" t="str">
        <f>+D23</f>
        <v>Midt</v>
      </c>
      <c r="E28" s="40">
        <f>+'Ark1'!Q1904</f>
        <v>92</v>
      </c>
      <c r="F28" s="75"/>
      <c r="G28" s="75">
        <f>+'Ark1'!R1904</f>
        <v>369</v>
      </c>
      <c r="H28" s="75"/>
      <c r="I28" s="75">
        <f>+'Ark1'!S1904</f>
        <v>369</v>
      </c>
      <c r="J28" s="149">
        <f>+'Ark1'!T1904</f>
        <v>2.5108873162765382</v>
      </c>
      <c r="K28" s="149"/>
      <c r="L28" s="149">
        <f>+'Ark1'!U1904</f>
        <v>2.2942927965270177</v>
      </c>
      <c r="M28" s="95"/>
      <c r="N28" s="41">
        <f>+'Ark1'!W1904</f>
        <v>58.50135501355016</v>
      </c>
      <c r="O28" s="75"/>
      <c r="P28" s="75">
        <f>+'Ark1'!Y1904</f>
        <v>139.95547425474251</v>
      </c>
      <c r="Q28" s="75"/>
      <c r="R28" s="75">
        <f>+'Ark1'!AA1904</f>
        <v>22.126585019213479</v>
      </c>
      <c r="S28" s="41">
        <f>+'Ark1'!AB1904</f>
        <v>4.3362245897085652</v>
      </c>
      <c r="T28" s="75">
        <f>+'Ark1'!AC1904</f>
        <v>-40.329161674725682</v>
      </c>
      <c r="U28" s="75">
        <f t="shared" si="0"/>
        <v>4.0108695652173916</v>
      </c>
      <c r="V28" s="41">
        <f>+'Ark1'!V1904</f>
        <v>14.707317073170724</v>
      </c>
      <c r="W28" s="39"/>
      <c r="X28" s="24"/>
      <c r="Y28" s="24"/>
      <c r="Z28" s="24"/>
      <c r="AF28" s="19"/>
    </row>
    <row r="29" spans="1:32" ht="15.6">
      <c r="A29" s="39"/>
      <c r="B29" s="40">
        <f>+'Ark1'!C1905</f>
        <v>2021</v>
      </c>
      <c r="C29" s="40">
        <f>+'Ark1'!G1905</f>
        <v>4</v>
      </c>
      <c r="D29" s="40" t="str">
        <f>+D24</f>
        <v>Nord</v>
      </c>
      <c r="E29" s="40">
        <f>+'Ark1'!Q1905</f>
        <v>46</v>
      </c>
      <c r="F29" s="75"/>
      <c r="G29" s="75">
        <f>+'Ark1'!R1905</f>
        <v>1354</v>
      </c>
      <c r="H29" s="75"/>
      <c r="I29" s="75">
        <f>+'Ark1'!S1905</f>
        <v>1354</v>
      </c>
      <c r="J29" s="149">
        <f>+'Ark1'!T1905</f>
        <v>9.213391399020141</v>
      </c>
      <c r="K29" s="149"/>
      <c r="L29" s="149">
        <f>+'Ark1'!U1905</f>
        <v>8.9670726526000379</v>
      </c>
      <c r="M29" s="95"/>
      <c r="N29" s="41">
        <f>+'Ark1'!W1905</f>
        <v>58.831610044313138</v>
      </c>
      <c r="O29" s="75"/>
      <c r="P29" s="75">
        <f>+'Ark1'!Y1905</f>
        <v>149.07315361890687</v>
      </c>
      <c r="Q29" s="75"/>
      <c r="R29" s="75">
        <f>+'Ark1'!AA1905</f>
        <v>30.276035624109024</v>
      </c>
      <c r="S29" s="41">
        <f>+'Ark1'!AB1905</f>
        <v>4.4984493545387778</v>
      </c>
      <c r="T29" s="75">
        <f>+'Ark1'!AC1905</f>
        <v>-51.11653956455536</v>
      </c>
      <c r="U29" s="75">
        <f t="shared" si="0"/>
        <v>29.434782608695652</v>
      </c>
      <c r="V29" s="41">
        <f>+'Ark1'!V1905</f>
        <v>14.903988183161005</v>
      </c>
      <c r="W29" s="39"/>
      <c r="X29" s="24"/>
      <c r="Y29" s="24"/>
      <c r="Z29" s="24"/>
      <c r="AF29" s="44"/>
    </row>
    <row r="30" spans="1:32" ht="15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95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24"/>
      <c r="Y30" s="24"/>
      <c r="Z30" s="24"/>
      <c r="AF30" s="44"/>
    </row>
    <row r="31" spans="1:32" ht="15.6">
      <c r="A31" s="39"/>
      <c r="B31" s="3">
        <f>+'Ark1'!C1906</f>
        <v>2020</v>
      </c>
      <c r="C31" s="3">
        <f>+'Ark1'!G1906</f>
        <v>1</v>
      </c>
      <c r="D31" s="3" t="s">
        <v>459</v>
      </c>
      <c r="E31" s="3">
        <f>+'Ark1'!Q1906</f>
        <v>239</v>
      </c>
      <c r="F31" s="14"/>
      <c r="G31" s="14">
        <f>+'Ark1'!R1906</f>
        <v>5103</v>
      </c>
      <c r="H31" s="14"/>
      <c r="I31" s="14">
        <f>+'Ark1'!S1906</f>
        <v>5103</v>
      </c>
      <c r="J31" s="52">
        <f>+'Ark1'!T1906</f>
        <v>36.304780876494007</v>
      </c>
      <c r="K31" s="52"/>
      <c r="L31" s="52">
        <f>+'Ark1'!U1906</f>
        <v>36.98580818970953</v>
      </c>
      <c r="M31" s="95"/>
      <c r="N31" s="11">
        <f>+'Ark1'!W1906</f>
        <v>59.460709386635315</v>
      </c>
      <c r="O31" s="14"/>
      <c r="P31" s="14">
        <f>+'Ark1'!Y1906</f>
        <v>154.70630413482215</v>
      </c>
      <c r="Q31" s="14"/>
      <c r="R31" s="14">
        <f>+'Ark1'!AA1906</f>
        <v>31.146284085353088</v>
      </c>
      <c r="S31" s="11">
        <f>+'Ark1'!AB1906</f>
        <v>4.8615532120861049</v>
      </c>
      <c r="T31" s="14">
        <f>+'Ark1'!AC1906</f>
        <v>-43.073833608023975</v>
      </c>
      <c r="U31" s="14">
        <f t="shared" si="0"/>
        <v>21.351464435146443</v>
      </c>
      <c r="V31" s="11">
        <f>+'Ark1'!V1906</f>
        <v>15.186360964138748</v>
      </c>
      <c r="W31" s="39"/>
      <c r="X31" s="24"/>
      <c r="Y31" s="24"/>
      <c r="Z31" s="24"/>
      <c r="AC31" s="1"/>
      <c r="AD31" s="1"/>
      <c r="AE31" s="1"/>
    </row>
    <row r="32" spans="1:32" ht="15.6">
      <c r="A32" s="39"/>
      <c r="B32" s="3">
        <f>+'Ark1'!C1907</f>
        <v>2020</v>
      </c>
      <c r="C32" s="3">
        <f>+'Ark1'!G1907</f>
        <v>2</v>
      </c>
      <c r="D32" s="3" t="s">
        <v>68</v>
      </c>
      <c r="E32" s="3">
        <f>+'Ark1'!Q1907</f>
        <v>251</v>
      </c>
      <c r="F32" s="14"/>
      <c r="G32" s="14">
        <f>+'Ark1'!R1907</f>
        <v>6734</v>
      </c>
      <c r="H32" s="14"/>
      <c r="I32" s="14">
        <f>+'Ark1'!S1907</f>
        <v>6734</v>
      </c>
      <c r="J32" s="52">
        <f>+'Ark1'!T1907</f>
        <v>47.908366533864559</v>
      </c>
      <c r="K32" s="52"/>
      <c r="L32" s="52">
        <f>+'Ark1'!U1907</f>
        <v>47.890992230568386</v>
      </c>
      <c r="M32" s="95"/>
      <c r="N32" s="11">
        <f>+'Ark1'!W1907</f>
        <v>59.088060588060557</v>
      </c>
      <c r="O32" s="14"/>
      <c r="P32" s="14">
        <f>+'Ark1'!Y1907</f>
        <v>151.80259281259291</v>
      </c>
      <c r="Q32" s="14"/>
      <c r="R32" s="14">
        <f>+'Ark1'!AA1907</f>
        <v>30.174429092064205</v>
      </c>
      <c r="S32" s="11">
        <f>+'Ark1'!AB1907</f>
        <v>4.441060072054845</v>
      </c>
      <c r="T32" s="14">
        <f>+'Ark1'!AC1907</f>
        <v>-46.482954730414953</v>
      </c>
      <c r="U32" s="14">
        <f t="shared" si="0"/>
        <v>26.828685258964143</v>
      </c>
      <c r="V32" s="11">
        <f>+'Ark1'!V1907</f>
        <v>15.06964656964657</v>
      </c>
      <c r="W32" s="39"/>
      <c r="X32" s="24"/>
      <c r="Y32" s="24"/>
      <c r="Z32" s="24"/>
    </row>
    <row r="33" spans="1:26" ht="15.6">
      <c r="A33" s="39"/>
      <c r="B33" s="3">
        <f>+'Ark1'!C1908</f>
        <v>2020</v>
      </c>
      <c r="C33" s="3">
        <f>+'Ark1'!G1908</f>
        <v>3</v>
      </c>
      <c r="D33" s="3" t="s">
        <v>587</v>
      </c>
      <c r="E33" s="3">
        <f>+'Ark1'!Q1908</f>
        <v>58</v>
      </c>
      <c r="F33" s="14"/>
      <c r="G33" s="14">
        <f>+'Ark1'!R1908</f>
        <v>764</v>
      </c>
      <c r="H33" s="14"/>
      <c r="I33" s="14">
        <f>+'Ark1'!S1908</f>
        <v>764</v>
      </c>
      <c r="J33" s="52">
        <f>+'Ark1'!T1908</f>
        <v>5.4354012521343211</v>
      </c>
      <c r="K33" s="52"/>
      <c r="L33" s="52">
        <f>+'Ark1'!U1908</f>
        <v>5.1293084252248589</v>
      </c>
      <c r="M33" s="95"/>
      <c r="N33" s="11">
        <f>+'Ark1'!W1908</f>
        <v>60.40968586387433</v>
      </c>
      <c r="O33" s="14"/>
      <c r="P33" s="14">
        <f>+'Ark1'!Y1908</f>
        <v>143.30585078534023</v>
      </c>
      <c r="Q33" s="14"/>
      <c r="R33" s="14">
        <f>+'Ark1'!AA1908</f>
        <v>24.77101932420144</v>
      </c>
      <c r="S33" s="11">
        <f>+'Ark1'!AB1908</f>
        <v>3.6241569383629328</v>
      </c>
      <c r="T33" s="14">
        <f>+'Ark1'!AC1908</f>
        <v>-22.159529384209367</v>
      </c>
      <c r="U33" s="14">
        <f t="shared" si="0"/>
        <v>13.172413793103448</v>
      </c>
      <c r="V33" s="11">
        <f>+'Ark1'!V1908</f>
        <v>15.759162303664922</v>
      </c>
      <c r="W33" s="39"/>
      <c r="X33" s="24"/>
      <c r="Y33" s="24"/>
      <c r="Z33" s="24"/>
    </row>
    <row r="34" spans="1:26" ht="15.6">
      <c r="A34" s="39"/>
      <c r="B34" s="3">
        <f>+'Ark1'!C1909</f>
        <v>2020</v>
      </c>
      <c r="C34" s="3">
        <f>+'Ark1'!G1909</f>
        <v>4</v>
      </c>
      <c r="D34" s="3" t="s">
        <v>69</v>
      </c>
      <c r="E34" s="3">
        <f>+'Ark1'!Q1909</f>
        <v>53</v>
      </c>
      <c r="F34" s="14"/>
      <c r="G34" s="14">
        <f>+'Ark1'!R1909</f>
        <v>1455</v>
      </c>
      <c r="H34" s="14"/>
      <c r="I34" s="14">
        <f>+'Ark1'!S1909</f>
        <v>1455</v>
      </c>
      <c r="J34" s="52">
        <f>+'Ark1'!T1909</f>
        <v>10.351451337507113</v>
      </c>
      <c r="K34" s="52"/>
      <c r="L34" s="52">
        <f>+'Ark1'!U1909</f>
        <v>9.993891154497236</v>
      </c>
      <c r="M34" s="95"/>
      <c r="N34" s="11">
        <f>+'Ark1'!W1909</f>
        <v>59.194501718213083</v>
      </c>
      <c r="O34" s="14"/>
      <c r="P34" s="14">
        <f>+'Ark1'!Y1909</f>
        <v>146.61219243986275</v>
      </c>
      <c r="Q34" s="14"/>
      <c r="R34" s="14">
        <f>+'Ark1'!AA1909</f>
        <v>31.166978669508712</v>
      </c>
      <c r="S34" s="11">
        <f>+'Ark1'!AB1909</f>
        <v>4.4060218097668704</v>
      </c>
      <c r="T34" s="14">
        <f>+'Ark1'!AC1909</f>
        <v>-46.323039624560323</v>
      </c>
      <c r="U34" s="14">
        <f t="shared" si="0"/>
        <v>27.452830188679247</v>
      </c>
      <c r="V34" s="11">
        <f>+'Ark1'!V1909</f>
        <v>15.096907216494849</v>
      </c>
      <c r="W34" s="39"/>
      <c r="X34" s="24"/>
      <c r="Y34" s="24"/>
      <c r="Z34" s="24"/>
    </row>
    <row r="35" spans="1:26" ht="15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95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24"/>
      <c r="Y35" s="24"/>
      <c r="Z35" s="24"/>
    </row>
    <row r="36" spans="1:26" ht="15.6">
      <c r="A36" s="39"/>
      <c r="B36" s="40">
        <f>+'Ark1'!C1910</f>
        <v>2019</v>
      </c>
      <c r="C36" s="40">
        <f>+'Ark1'!G1910</f>
        <v>1</v>
      </c>
      <c r="D36" s="40" t="s">
        <v>459</v>
      </c>
      <c r="E36" s="40">
        <f>+'Ark1'!Q1910</f>
        <v>282</v>
      </c>
      <c r="F36" s="75"/>
      <c r="G36" s="75">
        <f>+'Ark1'!R1910</f>
        <v>5918</v>
      </c>
      <c r="H36" s="75"/>
      <c r="I36" s="75">
        <f>+'Ark1'!S1910</f>
        <v>5918</v>
      </c>
      <c r="J36" s="149">
        <f>+'Ark1'!T1910</f>
        <v>41.034530578283189</v>
      </c>
      <c r="K36" s="149"/>
      <c r="L36" s="149">
        <f>+'Ark1'!U1910</f>
        <v>41.786271297943138</v>
      </c>
      <c r="M36" s="95"/>
      <c r="N36" s="41">
        <f>+'Ark1'!W1910</f>
        <v>59.293680297397742</v>
      </c>
      <c r="O36" s="75"/>
      <c r="P36" s="75">
        <f>+'Ark1'!Y1910</f>
        <v>154.87772896248791</v>
      </c>
      <c r="Q36" s="75"/>
      <c r="R36" s="75">
        <f>+'Ark1'!AA1910</f>
        <v>30.838993041835785</v>
      </c>
      <c r="S36" s="41">
        <f>+'Ark1'!AB1910</f>
        <v>4.9194179676158818</v>
      </c>
      <c r="T36" s="75">
        <f>+'Ark1'!AC1910</f>
        <v>-46.013028900497375</v>
      </c>
      <c r="U36" s="75">
        <f t="shared" si="0"/>
        <v>20.98581560283688</v>
      </c>
      <c r="V36" s="41">
        <f>+'Ark1'!V1910</f>
        <v>15.100540723217305</v>
      </c>
      <c r="W36" s="39"/>
      <c r="X36" s="24"/>
      <c r="Y36" s="24"/>
      <c r="Z36" s="24"/>
    </row>
    <row r="37" spans="1:26" ht="15.6">
      <c r="A37" s="39"/>
      <c r="B37" s="40">
        <f>+'Ark1'!C1911</f>
        <v>2019</v>
      </c>
      <c r="C37" s="40">
        <f>+'Ark1'!G1911</f>
        <v>2</v>
      </c>
      <c r="D37" s="40" t="s">
        <v>68</v>
      </c>
      <c r="E37" s="40">
        <f>+'Ark1'!Q1911</f>
        <v>249</v>
      </c>
      <c r="F37" s="75"/>
      <c r="G37" s="75">
        <f>+'Ark1'!R1911</f>
        <v>6079</v>
      </c>
      <c r="H37" s="75"/>
      <c r="I37" s="75">
        <f>+'Ark1'!S1911</f>
        <v>6045</v>
      </c>
      <c r="J37" s="149">
        <f>+'Ark1'!T1911</f>
        <v>42.150880599084729</v>
      </c>
      <c r="K37" s="149"/>
      <c r="L37" s="149">
        <f>+'Ark1'!U1911</f>
        <v>42.184627686904143</v>
      </c>
      <c r="M37" s="95"/>
      <c r="N37" s="41">
        <f>+'Ark1'!W1911</f>
        <v>59.031430934656747</v>
      </c>
      <c r="O37" s="75"/>
      <c r="P37" s="75">
        <f>+'Ark1'!Y1911</f>
        <v>152.21322585951611</v>
      </c>
      <c r="Q37" s="75"/>
      <c r="R37" s="75">
        <f>+'Ark1'!AA1911</f>
        <v>30.287265566631156</v>
      </c>
      <c r="S37" s="41">
        <f>+'Ark1'!AB1911</f>
        <v>4.5264049886373279</v>
      </c>
      <c r="T37" s="75">
        <f>+'Ark1'!AC1911</f>
        <v>-45.264266988475157</v>
      </c>
      <c r="U37" s="75">
        <f t="shared" si="0"/>
        <v>24.413654618473895</v>
      </c>
      <c r="V37" s="41">
        <f>+'Ark1'!V1911</f>
        <v>14.993419970389867</v>
      </c>
      <c r="W37" s="39"/>
      <c r="X37" s="24"/>
      <c r="Y37" s="24"/>
      <c r="Z37" s="24"/>
    </row>
    <row r="38" spans="1:26" ht="15.6">
      <c r="A38" s="39"/>
      <c r="B38" s="40">
        <f>+'Ark1'!C1912</f>
        <v>2019</v>
      </c>
      <c r="C38" s="40">
        <f>+'Ark1'!G1912</f>
        <v>3</v>
      </c>
      <c r="D38" s="40" t="s">
        <v>587</v>
      </c>
      <c r="E38" s="40">
        <f>+'Ark1'!Q1912</f>
        <v>71</v>
      </c>
      <c r="F38" s="75"/>
      <c r="G38" s="75">
        <f>+'Ark1'!R1912</f>
        <v>441</v>
      </c>
      <c r="H38" s="75"/>
      <c r="I38" s="75">
        <f>+'Ark1'!S1912</f>
        <v>441</v>
      </c>
      <c r="J38" s="149">
        <f>+'Ark1'!T1912</f>
        <v>3.0578283178477323</v>
      </c>
      <c r="K38" s="149"/>
      <c r="L38" s="149">
        <f>+'Ark1'!U1912</f>
        <v>3.0093281719363358</v>
      </c>
      <c r="M38" s="95"/>
      <c r="N38" s="41">
        <f>+'Ark1'!W1912</f>
        <v>59.009070294784557</v>
      </c>
      <c r="O38" s="75"/>
      <c r="P38" s="75">
        <f>+'Ark1'!Y1912</f>
        <v>149.67913832199537</v>
      </c>
      <c r="Q38" s="75"/>
      <c r="R38" s="75">
        <f>+'Ark1'!AA1912</f>
        <v>25.093376097569998</v>
      </c>
      <c r="S38" s="41">
        <f>+'Ark1'!AB1912</f>
        <v>4.2602321056133263</v>
      </c>
      <c r="T38" s="75">
        <f>+'Ark1'!AC1912</f>
        <v>-22.290232539103325</v>
      </c>
      <c r="U38" s="75">
        <f t="shared" si="0"/>
        <v>6.211267605633803</v>
      </c>
      <c r="V38" s="41">
        <f>+'Ark1'!V1912</f>
        <v>14.993197278911563</v>
      </c>
      <c r="W38" s="39"/>
      <c r="X38" s="24"/>
      <c r="Y38" s="24"/>
      <c r="Z38" s="24"/>
    </row>
    <row r="39" spans="1:26" ht="15.6">
      <c r="A39" s="39"/>
      <c r="B39" s="40">
        <f>+'Ark1'!C1913</f>
        <v>2019</v>
      </c>
      <c r="C39" s="40">
        <f>+'Ark1'!G1913</f>
        <v>4</v>
      </c>
      <c r="D39" s="40" t="s">
        <v>69</v>
      </c>
      <c r="E39" s="40">
        <f>+'Ark1'!Q1913</f>
        <v>54</v>
      </c>
      <c r="F39" s="75"/>
      <c r="G39" s="75">
        <f>+'Ark1'!R1913</f>
        <v>1984</v>
      </c>
      <c r="H39" s="75"/>
      <c r="I39" s="75">
        <f>+'Ark1'!S1913</f>
        <v>1984</v>
      </c>
      <c r="J39" s="149">
        <f>+'Ark1'!T1913</f>
        <v>13.756760504784356</v>
      </c>
      <c r="K39" s="149"/>
      <c r="L39" s="149">
        <f>+'Ark1'!U1913</f>
        <v>13.019772843216405</v>
      </c>
      <c r="M39" s="95"/>
      <c r="N39" s="41">
        <f>+'Ark1'!W1913</f>
        <v>59.535786290322577</v>
      </c>
      <c r="O39" s="75"/>
      <c r="P39" s="75">
        <f>+'Ark1'!Y1913</f>
        <v>143.94349798387103</v>
      </c>
      <c r="Q39" s="75"/>
      <c r="R39" s="75">
        <f>+'Ark1'!AA1913</f>
        <v>30.107167926365193</v>
      </c>
      <c r="S39" s="41">
        <f>+'Ark1'!AB1913</f>
        <v>4.3024197976973841</v>
      </c>
      <c r="T39" s="75">
        <f>+'Ark1'!AC1913</f>
        <v>-50.421772102199519</v>
      </c>
      <c r="U39" s="75">
        <f t="shared" si="0"/>
        <v>36.74074074074074</v>
      </c>
      <c r="V39" s="41">
        <f>+'Ark1'!V1913</f>
        <v>15.291330645161286</v>
      </c>
      <c r="W39" s="39"/>
      <c r="X39" s="24"/>
      <c r="Y39" s="24"/>
      <c r="Z39" s="24"/>
    </row>
    <row r="40" spans="1:26" ht="15.6">
      <c r="A40" s="39"/>
      <c r="B40" s="3">
        <f>+'Ark1'!C1914</f>
        <v>2018</v>
      </c>
      <c r="C40" s="3">
        <f>+'Ark1'!G1914</f>
        <v>1</v>
      </c>
      <c r="D40" s="3" t="s">
        <v>459</v>
      </c>
      <c r="E40" s="3">
        <f>+'Ark1'!Q1914</f>
        <v>291</v>
      </c>
      <c r="F40" s="14"/>
      <c r="G40" s="14">
        <f>+'Ark1'!R1914</f>
        <v>6487</v>
      </c>
      <c r="H40" s="14"/>
      <c r="I40" s="14">
        <f>+'Ark1'!S1914</f>
        <v>6487</v>
      </c>
      <c r="J40" s="52">
        <f>+'Ark1'!T1914</f>
        <v>41.832720706777593</v>
      </c>
      <c r="K40" s="52"/>
      <c r="L40" s="52">
        <f>+'Ark1'!U1914</f>
        <v>42.728302830942333</v>
      </c>
      <c r="M40" s="95"/>
      <c r="N40" s="11">
        <f>+'Ark1'!W1914</f>
        <v>58.902420225065512</v>
      </c>
      <c r="O40" s="14"/>
      <c r="P40" s="14">
        <f>+'Ark1'!Y1914</f>
        <v>156.56073685833189</v>
      </c>
      <c r="Q40" s="14"/>
      <c r="R40" s="14">
        <f>+'Ark1'!AA1914</f>
        <v>30.79121356817652</v>
      </c>
      <c r="S40" s="11">
        <f>+'Ark1'!AB1914</f>
        <v>5.1381595161068967</v>
      </c>
      <c r="T40" s="14">
        <f>+'Ark1'!AC1914</f>
        <v>-52.607272046267809</v>
      </c>
      <c r="U40" s="14">
        <f t="shared" si="0"/>
        <v>22.29209621993127</v>
      </c>
      <c r="V40" s="11">
        <f>+'Ark1'!V1914</f>
        <v>14.89764143671959</v>
      </c>
      <c r="W40" s="39"/>
      <c r="X40" s="24"/>
      <c r="Y40" s="24"/>
      <c r="Z40" s="24"/>
    </row>
    <row r="41" spans="1:26" ht="15.6">
      <c r="A41" s="39"/>
      <c r="B41" s="3">
        <f>+'Ark1'!C1915</f>
        <v>2018</v>
      </c>
      <c r="C41" s="3">
        <f>+'Ark1'!G1915</f>
        <v>2</v>
      </c>
      <c r="D41" s="3" t="s">
        <v>68</v>
      </c>
      <c r="E41" s="3">
        <f>+'Ark1'!Q1915</f>
        <v>251</v>
      </c>
      <c r="F41" s="14"/>
      <c r="G41" s="14">
        <f>+'Ark1'!R1915</f>
        <v>6530</v>
      </c>
      <c r="H41" s="14"/>
      <c r="I41" s="14">
        <f>+'Ark1'!S1915</f>
        <v>6530</v>
      </c>
      <c r="J41" s="52">
        <f>+'Ark1'!T1915</f>
        <v>42.110014832011352</v>
      </c>
      <c r="K41" s="52"/>
      <c r="L41" s="52">
        <f>+'Ark1'!U1915</f>
        <v>42.010948625502351</v>
      </c>
      <c r="M41" s="95"/>
      <c r="N41" s="11">
        <f>+'Ark1'!W1915</f>
        <v>58.441653905053592</v>
      </c>
      <c r="O41" s="14"/>
      <c r="P41" s="14">
        <f>+'Ark1'!Y1915</f>
        <v>152.91863705972443</v>
      </c>
      <c r="Q41" s="14"/>
      <c r="R41" s="14">
        <f>+'Ark1'!AA1915</f>
        <v>30.184080877475303</v>
      </c>
      <c r="S41" s="11">
        <f>+'Ark1'!AB1915</f>
        <v>4.6614359061528035</v>
      </c>
      <c r="T41" s="14">
        <f>+'Ark1'!AC1915</f>
        <v>-44.978274997322991</v>
      </c>
      <c r="U41" s="14">
        <f t="shared" si="0"/>
        <v>26.01593625498008</v>
      </c>
      <c r="V41" s="11">
        <f>+'Ark1'!V1915</f>
        <v>14.72404287901991</v>
      </c>
      <c r="W41" s="39"/>
      <c r="X41" s="24"/>
      <c r="Y41" s="24"/>
      <c r="Z41" s="24"/>
    </row>
    <row r="42" spans="1:26" ht="15.6">
      <c r="A42" s="39"/>
      <c r="B42" s="3">
        <f>+'Ark1'!C1916</f>
        <v>2018</v>
      </c>
      <c r="C42" s="3">
        <f>+'Ark1'!G1916</f>
        <v>3</v>
      </c>
      <c r="D42" s="3" t="s">
        <v>587</v>
      </c>
      <c r="E42" s="3">
        <f>+'Ark1'!Q1916</f>
        <v>49</v>
      </c>
      <c r="F42" s="14"/>
      <c r="G42" s="14">
        <f>+'Ark1'!R1916</f>
        <v>383</v>
      </c>
      <c r="H42" s="14"/>
      <c r="I42" s="14">
        <f>+'Ark1'!S1916</f>
        <v>382</v>
      </c>
      <c r="J42" s="52">
        <f>+'Ark1'!T1916</f>
        <v>2.469852324756562</v>
      </c>
      <c r="K42" s="52"/>
      <c r="L42" s="52">
        <f>+'Ark1'!U1916</f>
        <v>2.3966626125083632</v>
      </c>
      <c r="M42" s="95"/>
      <c r="N42" s="11">
        <f>+'Ark1'!W1916</f>
        <v>59.007853403141361</v>
      </c>
      <c r="O42" s="14"/>
      <c r="P42" s="14">
        <f>+'Ark1'!Y1916</f>
        <v>148.73707571801563</v>
      </c>
      <c r="Q42" s="14"/>
      <c r="R42" s="14">
        <f>+'Ark1'!AA1916</f>
        <v>27.451334519583003</v>
      </c>
      <c r="S42" s="11">
        <f>+'Ark1'!AB1916</f>
        <v>5.0122824115639917</v>
      </c>
      <c r="T42" s="14">
        <f>+'Ark1'!AC1916</f>
        <v>-43.722429308790318</v>
      </c>
      <c r="U42" s="14">
        <f t="shared" si="0"/>
        <v>7.8163265306122449</v>
      </c>
      <c r="V42" s="11">
        <f>+'Ark1'!V1916</f>
        <v>14.96344647519582</v>
      </c>
      <c r="W42" s="39"/>
      <c r="X42" s="24"/>
      <c r="Y42" s="24"/>
      <c r="Z42" s="24"/>
    </row>
    <row r="43" spans="1:26" ht="15.6">
      <c r="A43" s="39"/>
      <c r="B43" s="3">
        <f>+'Ark1'!C1917</f>
        <v>2018</v>
      </c>
      <c r="C43" s="3">
        <f>+'Ark1'!G1917</f>
        <v>4</v>
      </c>
      <c r="D43" s="3" t="s">
        <v>69</v>
      </c>
      <c r="E43" s="3">
        <f>+'Ark1'!Q1917</f>
        <v>51</v>
      </c>
      <c r="F43" s="14"/>
      <c r="G43" s="14">
        <f>+'Ark1'!R1917</f>
        <v>2107</v>
      </c>
      <c r="H43" s="14"/>
      <c r="I43" s="14">
        <f>+'Ark1'!S1917</f>
        <v>2107</v>
      </c>
      <c r="J43" s="52">
        <f>+'Ark1'!T1917</f>
        <v>13.587412136454509</v>
      </c>
      <c r="K43" s="52"/>
      <c r="L43" s="52">
        <f>+'Ark1'!U1917</f>
        <v>12.864085931046951</v>
      </c>
      <c r="M43" s="95"/>
      <c r="N43" s="11">
        <f>+'Ark1'!W1917</f>
        <v>58.765068818224961</v>
      </c>
      <c r="O43" s="14"/>
      <c r="P43" s="14">
        <f>+'Ark1'!Y1917</f>
        <v>145.11941148552452</v>
      </c>
      <c r="Q43" s="14"/>
      <c r="R43" s="14">
        <f>+'Ark1'!AA1917</f>
        <v>33.048751121245679</v>
      </c>
      <c r="S43" s="11">
        <f>+'Ark1'!AB1917</f>
        <v>4.8069869387233508</v>
      </c>
      <c r="T43" s="14">
        <f>+'Ark1'!AC1917</f>
        <v>-49.501746270102551</v>
      </c>
      <c r="U43" s="14">
        <f t="shared" si="0"/>
        <v>41.313725490196077</v>
      </c>
      <c r="V43" s="11">
        <f>+'Ark1'!V1917</f>
        <v>14.858566682486943</v>
      </c>
      <c r="W43" s="39"/>
      <c r="X43" s="24"/>
      <c r="Y43" s="24"/>
      <c r="Z43" s="24"/>
    </row>
    <row r="44" spans="1:26" ht="15.6">
      <c r="A44" s="39"/>
      <c r="B44" s="40">
        <f>+'Ark1'!C1918</f>
        <v>2017</v>
      </c>
      <c r="C44" s="40">
        <f>+'Ark1'!G1918</f>
        <v>1</v>
      </c>
      <c r="D44" s="40" t="s">
        <v>459</v>
      </c>
      <c r="E44" s="40">
        <f>+'Ark1'!Q1918</f>
        <v>300</v>
      </c>
      <c r="F44" s="75"/>
      <c r="G44" s="75">
        <f>+'Ark1'!R1918</f>
        <v>6101</v>
      </c>
      <c r="H44" s="75"/>
      <c r="I44" s="75">
        <f>+'Ark1'!S1918</f>
        <v>6101</v>
      </c>
      <c r="J44" s="149">
        <f>+'Ark1'!T1918</f>
        <v>42.874209416725215</v>
      </c>
      <c r="K44" s="149"/>
      <c r="L44" s="149">
        <f>+'Ark1'!U1918</f>
        <v>43.68457595603801</v>
      </c>
      <c r="M44" s="95"/>
      <c r="N44" s="41">
        <f>+'Ark1'!W1918</f>
        <v>58.81265366333389</v>
      </c>
      <c r="O44" s="75"/>
      <c r="P44" s="75">
        <f>+'Ark1'!Y1918</f>
        <v>155.0710867070969</v>
      </c>
      <c r="Q44" s="75"/>
      <c r="R44" s="75">
        <f>+'Ark1'!AA1918</f>
        <v>29.303955134802504</v>
      </c>
      <c r="S44" s="41">
        <f>+'Ark1'!AB1918</f>
        <v>5.104013402912476</v>
      </c>
      <c r="T44" s="75">
        <f>+'Ark1'!AC1918</f>
        <v>-45.992148790478979</v>
      </c>
      <c r="U44" s="75">
        <f t="shared" si="0"/>
        <v>20.336666666666666</v>
      </c>
      <c r="V44" s="41">
        <f>+'Ark1'!V1918</f>
        <v>14.824618914931975</v>
      </c>
      <c r="W44" s="39"/>
      <c r="X44" s="24"/>
      <c r="Y44" s="24"/>
      <c r="Z44" s="24"/>
    </row>
    <row r="45" spans="1:26" ht="15.6">
      <c r="A45" s="39"/>
      <c r="B45" s="40">
        <f>+'Ark1'!C1919</f>
        <v>2017</v>
      </c>
      <c r="C45" s="40">
        <f>+'Ark1'!G1919</f>
        <v>2</v>
      </c>
      <c r="D45" s="40" t="s">
        <v>68</v>
      </c>
      <c r="E45" s="40">
        <f>+'Ark1'!Q1919</f>
        <v>247</v>
      </c>
      <c r="F45" s="75"/>
      <c r="G45" s="75">
        <f>+'Ark1'!R1919</f>
        <v>5862</v>
      </c>
      <c r="H45" s="75"/>
      <c r="I45" s="75">
        <f>+'Ark1'!S1919</f>
        <v>5862</v>
      </c>
      <c r="J45" s="149">
        <f>+'Ark1'!T1919</f>
        <v>41.194659170765995</v>
      </c>
      <c r="K45" s="149"/>
      <c r="L45" s="149">
        <f>+'Ark1'!U1919</f>
        <v>41.157747899077407</v>
      </c>
      <c r="M45" s="95"/>
      <c r="N45" s="41">
        <f>+'Ark1'!W1919</f>
        <v>58.648925281473893</v>
      </c>
      <c r="O45" s="75"/>
      <c r="P45" s="75">
        <f>+'Ark1'!Y1919</f>
        <v>152.05808597748188</v>
      </c>
      <c r="Q45" s="75"/>
      <c r="R45" s="75">
        <f>+'Ark1'!AA1919</f>
        <v>29.4631180941102</v>
      </c>
      <c r="S45" s="41">
        <f>+'Ark1'!AB1919</f>
        <v>4.6008077893762556</v>
      </c>
      <c r="T45" s="75">
        <f>+'Ark1'!AC1919</f>
        <v>-46.217790173432313</v>
      </c>
      <c r="U45" s="75">
        <f t="shared" si="0"/>
        <v>23.732793522267208</v>
      </c>
      <c r="V45" s="41">
        <f>+'Ark1'!V1919</f>
        <v>14.798874104401222</v>
      </c>
      <c r="W45" s="39"/>
      <c r="X45" s="24"/>
      <c r="Y45" s="24"/>
      <c r="Z45" s="24"/>
    </row>
    <row r="46" spans="1:26" ht="15.6">
      <c r="A46" s="39"/>
      <c r="B46" s="40">
        <f>+'Ark1'!C1920</f>
        <v>2017</v>
      </c>
      <c r="C46" s="40">
        <f>+'Ark1'!G1920</f>
        <v>3</v>
      </c>
      <c r="D46" s="40" t="s">
        <v>587</v>
      </c>
      <c r="E46" s="40">
        <f>+'Ark1'!Q1920</f>
        <v>72</v>
      </c>
      <c r="F46" s="75"/>
      <c r="G46" s="75">
        <f>+'Ark1'!R1920</f>
        <v>446</v>
      </c>
      <c r="H46" s="75"/>
      <c r="I46" s="75">
        <f>+'Ark1'!S1920</f>
        <v>446</v>
      </c>
      <c r="J46" s="149">
        <f>+'Ark1'!T1920</f>
        <v>3.1342234715390025</v>
      </c>
      <c r="K46" s="149"/>
      <c r="L46" s="149">
        <f>+'Ark1'!U1920</f>
        <v>2.8825376936918841</v>
      </c>
      <c r="M46" s="95"/>
      <c r="N46" s="41">
        <f>+'Ark1'!W1920</f>
        <v>59.647982062780272</v>
      </c>
      <c r="O46" s="75"/>
      <c r="P46" s="75">
        <f>+'Ark1'!Y1920</f>
        <v>139.97286995515699</v>
      </c>
      <c r="Q46" s="75"/>
      <c r="R46" s="75">
        <f>+'Ark1'!AA1920</f>
        <v>20.163082953379568</v>
      </c>
      <c r="S46" s="41">
        <f>+'Ark1'!AB1920</f>
        <v>4.163619174165742</v>
      </c>
      <c r="T46" s="75">
        <f>+'Ark1'!AC1920</f>
        <v>-26.356428765657245</v>
      </c>
      <c r="U46" s="75">
        <f t="shared" si="0"/>
        <v>6.1944444444444446</v>
      </c>
      <c r="V46" s="41">
        <f>+'Ark1'!V1920</f>
        <v>15.298206278026901</v>
      </c>
      <c r="W46" s="39"/>
      <c r="X46" s="24"/>
      <c r="Y46" s="24"/>
      <c r="Z46" s="24"/>
    </row>
    <row r="47" spans="1:26" ht="15.6">
      <c r="A47" s="39"/>
      <c r="B47" s="40">
        <f>+'Ark1'!C1921</f>
        <v>2017</v>
      </c>
      <c r="C47" s="40">
        <f>+'Ark1'!G1921</f>
        <v>4</v>
      </c>
      <c r="D47" s="40" t="s">
        <v>69</v>
      </c>
      <c r="E47" s="40">
        <f>+'Ark1'!Q1921</f>
        <v>58</v>
      </c>
      <c r="F47" s="75"/>
      <c r="G47" s="75">
        <f>+'Ark1'!R1921</f>
        <v>1821</v>
      </c>
      <c r="H47" s="75"/>
      <c r="I47" s="75">
        <f>+'Ark1'!S1921</f>
        <v>1821</v>
      </c>
      <c r="J47" s="149">
        <f>+'Ark1'!T1921</f>
        <v>12.796907940969779</v>
      </c>
      <c r="K47" s="149"/>
      <c r="L47" s="149">
        <f>+'Ark1'!U1921</f>
        <v>12.275138451192673</v>
      </c>
      <c r="M47" s="95"/>
      <c r="N47" s="41">
        <f>+'Ark1'!W1921</f>
        <v>58.943986820428314</v>
      </c>
      <c r="O47" s="75"/>
      <c r="P47" s="75">
        <f>+'Ark1'!Y1921</f>
        <v>145.98901702361312</v>
      </c>
      <c r="Q47" s="75"/>
      <c r="R47" s="75">
        <f>+'Ark1'!AA1921</f>
        <v>30.650601171779304</v>
      </c>
      <c r="S47" s="41">
        <f>+'Ark1'!AB1921</f>
        <v>4.7815708047269618</v>
      </c>
      <c r="T47" s="75">
        <f>+'Ark1'!AC1921</f>
        <v>-54.660425261089912</v>
      </c>
      <c r="U47" s="75">
        <f t="shared" si="0"/>
        <v>31.396551724137932</v>
      </c>
      <c r="V47" s="41">
        <f>+'Ark1'!V1921</f>
        <v>14.927512355848435</v>
      </c>
      <c r="W47" s="39"/>
      <c r="X47" s="24"/>
      <c r="Y47" s="24"/>
      <c r="Z47" s="24"/>
    </row>
    <row r="48" spans="1:26" ht="15.6">
      <c r="A48" s="39"/>
      <c r="B48" s="3">
        <f>+'Ark1'!C1922</f>
        <v>2016</v>
      </c>
      <c r="C48" s="3">
        <f>+'Ark1'!G1922</f>
        <v>1</v>
      </c>
      <c r="D48" s="3" t="s">
        <v>459</v>
      </c>
      <c r="E48" s="3">
        <f>+'Ark1'!Q1922</f>
        <v>291</v>
      </c>
      <c r="F48" s="14"/>
      <c r="G48" s="14">
        <f>+'Ark1'!R1922</f>
        <v>6675</v>
      </c>
      <c r="H48" s="14"/>
      <c r="I48" s="14">
        <f>+'Ark1'!S1922</f>
        <v>6675</v>
      </c>
      <c r="J48" s="52">
        <f>+'Ark1'!T1922</f>
        <v>44.577267263256303</v>
      </c>
      <c r="K48" s="52"/>
      <c r="L48" s="52">
        <f>+'Ark1'!U1922</f>
        <v>44.966101550047846</v>
      </c>
      <c r="M48" s="95"/>
      <c r="N48" s="11">
        <f>+'Ark1'!W1922</f>
        <v>59.169288389513113</v>
      </c>
      <c r="O48" s="14"/>
      <c r="P48" s="14">
        <f>+'Ark1'!Y1922</f>
        <v>151.32567790262124</v>
      </c>
      <c r="Q48" s="14"/>
      <c r="R48" s="14">
        <f>+'Ark1'!AA1922</f>
        <v>30.225464073744153</v>
      </c>
      <c r="S48" s="11">
        <f>+'Ark1'!AB1922</f>
        <v>4.8090224834595512</v>
      </c>
      <c r="T48" s="14">
        <f>+'Ark1'!AC1922</f>
        <v>-41.964529765028757</v>
      </c>
      <c r="U48" s="14">
        <f t="shared" ref="U48:U81" si="1">+G48/E48</f>
        <v>22.938144329896907</v>
      </c>
      <c r="V48" s="11">
        <f>+'Ark1'!V1922</f>
        <v>15.027865168539321</v>
      </c>
      <c r="W48" s="39"/>
      <c r="X48" s="24"/>
      <c r="Y48" s="24"/>
      <c r="Z48" s="24"/>
    </row>
    <row r="49" spans="1:26" ht="15.6">
      <c r="A49" s="39"/>
      <c r="B49" s="3">
        <f>+'Ark1'!C1923</f>
        <v>2016</v>
      </c>
      <c r="C49" s="3">
        <f>+'Ark1'!G1923</f>
        <v>2</v>
      </c>
      <c r="D49" s="3" t="s">
        <v>68</v>
      </c>
      <c r="E49" s="3">
        <f>+'Ark1'!Q1923</f>
        <v>262</v>
      </c>
      <c r="F49" s="14"/>
      <c r="G49" s="14">
        <f>+'Ark1'!R1923</f>
        <v>6120</v>
      </c>
      <c r="H49" s="14"/>
      <c r="I49" s="14">
        <f>+'Ark1'!S1923</f>
        <v>6120</v>
      </c>
      <c r="J49" s="52">
        <f>+'Ark1'!T1923</f>
        <v>40.870842794176568</v>
      </c>
      <c r="K49" s="52"/>
      <c r="L49" s="52">
        <f>+'Ark1'!U1923</f>
        <v>40.919886977863378</v>
      </c>
      <c r="M49" s="95"/>
      <c r="N49" s="11">
        <f>+'Ark1'!W1923</f>
        <v>59.169607843137264</v>
      </c>
      <c r="O49" s="14"/>
      <c r="P49" s="14">
        <f>+'Ark1'!Y1923</f>
        <v>150.19714052287563</v>
      </c>
      <c r="Q49" s="14"/>
      <c r="R49" s="14">
        <f>+'Ark1'!AA1923</f>
        <v>29.044858870216089</v>
      </c>
      <c r="S49" s="11">
        <f>+'Ark1'!AB1923</f>
        <v>4.4723907399935694</v>
      </c>
      <c r="T49" s="14">
        <f>+'Ark1'!AC1923</f>
        <v>-41.358264343049129</v>
      </c>
      <c r="U49" s="14">
        <f t="shared" si="1"/>
        <v>23.358778625954198</v>
      </c>
      <c r="V49" s="11">
        <f>+'Ark1'!V1923</f>
        <v>15.083823529411765</v>
      </c>
      <c r="W49" s="39"/>
      <c r="X49" s="24"/>
      <c r="Y49" s="24"/>
      <c r="Z49" s="24"/>
    </row>
    <row r="50" spans="1:26" ht="15.6">
      <c r="A50" s="39"/>
      <c r="B50" s="3">
        <f>+'Ark1'!C1924</f>
        <v>2016</v>
      </c>
      <c r="C50" s="3">
        <f>+'Ark1'!G1924</f>
        <v>3</v>
      </c>
      <c r="D50" s="3" t="s">
        <v>587</v>
      </c>
      <c r="E50" s="3">
        <f>+'Ark1'!Q1924</f>
        <v>63</v>
      </c>
      <c r="F50" s="14"/>
      <c r="G50" s="14">
        <f>+'Ark1'!R1924</f>
        <v>473</v>
      </c>
      <c r="H50" s="14"/>
      <c r="I50" s="14">
        <f>+'Ark1'!S1924</f>
        <v>458</v>
      </c>
      <c r="J50" s="52">
        <f>+'Ark1'!T1924</f>
        <v>3.158808601576065</v>
      </c>
      <c r="K50" s="52"/>
      <c r="L50" s="52">
        <f>+'Ark1'!U1924</f>
        <v>2.882387674547108</v>
      </c>
      <c r="M50" s="95"/>
      <c r="N50" s="11">
        <f>+'Ark1'!W1924</f>
        <v>59.663755458515283</v>
      </c>
      <c r="O50" s="14"/>
      <c r="P50" s="14">
        <f>+'Ark1'!Y1924</f>
        <v>136.8894291754757</v>
      </c>
      <c r="Q50" s="14"/>
      <c r="R50" s="14">
        <f>+'Ark1'!AA1924</f>
        <v>22.499387126189337</v>
      </c>
      <c r="S50" s="11">
        <f>+'Ark1'!AB1924</f>
        <v>4.8438991341991686</v>
      </c>
      <c r="T50" s="14">
        <f>+'Ark1'!AC1924</f>
        <v>-26.39386464350633</v>
      </c>
      <c r="U50" s="14">
        <f t="shared" si="1"/>
        <v>7.5079365079365079</v>
      </c>
      <c r="V50" s="11">
        <f>+'Ark1'!V1924</f>
        <v>15.050739957716701</v>
      </c>
      <c r="W50" s="39"/>
      <c r="X50" s="24"/>
      <c r="Y50" s="24"/>
      <c r="Z50" s="24"/>
    </row>
    <row r="51" spans="1:26" ht="15.6">
      <c r="A51" s="39"/>
      <c r="B51" s="3">
        <f>+'Ark1'!C1925</f>
        <v>2016</v>
      </c>
      <c r="C51" s="3">
        <f>+'Ark1'!G1925</f>
        <v>4</v>
      </c>
      <c r="D51" s="3" t="s">
        <v>69</v>
      </c>
      <c r="E51" s="3">
        <f>+'Ark1'!Q1925</f>
        <v>55</v>
      </c>
      <c r="F51" s="14"/>
      <c r="G51" s="14">
        <f>+'Ark1'!R1925</f>
        <v>1706</v>
      </c>
      <c r="H51" s="14"/>
      <c r="I51" s="14">
        <f>+'Ark1'!S1925</f>
        <v>1705</v>
      </c>
      <c r="J51" s="52">
        <f>+'Ark1'!T1925</f>
        <v>11.393081340991049</v>
      </c>
      <c r="K51" s="52"/>
      <c r="L51" s="52">
        <f>+'Ark1'!U1925</f>
        <v>11.231623797541689</v>
      </c>
      <c r="M51" s="95"/>
      <c r="N51" s="11">
        <f>+'Ark1'!W1925</f>
        <v>58.912023460410545</v>
      </c>
      <c r="O51" s="14"/>
      <c r="P51" s="14">
        <f>+'Ark1'!Y1925</f>
        <v>147.89114888628387</v>
      </c>
      <c r="Q51" s="14"/>
      <c r="R51" s="14">
        <f>+'Ark1'!AA1925</f>
        <v>30.595256531495306</v>
      </c>
      <c r="S51" s="11">
        <f>+'Ark1'!AB1925</f>
        <v>4.3479731023956329</v>
      </c>
      <c r="T51" s="14">
        <f>+'Ark1'!AC1925</f>
        <v>-61.88766115605813</v>
      </c>
      <c r="U51" s="14">
        <f t="shared" si="1"/>
        <v>31.018181818181819</v>
      </c>
      <c r="V51" s="11">
        <f>+'Ark1'!V1925</f>
        <v>14.870457209847595</v>
      </c>
      <c r="W51" s="39"/>
      <c r="X51" s="24"/>
      <c r="Y51" s="24"/>
      <c r="Z51" s="24"/>
    </row>
    <row r="52" spans="1:26" ht="15.6">
      <c r="A52" s="39"/>
      <c r="B52" s="40">
        <f>+'Ark1'!C1926</f>
        <v>2015</v>
      </c>
      <c r="C52" s="40">
        <f>+'Ark1'!G1926</f>
        <v>1</v>
      </c>
      <c r="D52" s="40" t="s">
        <v>459</v>
      </c>
      <c r="E52" s="40">
        <f>+'Ark1'!Q1926</f>
        <v>421</v>
      </c>
      <c r="F52" s="75"/>
      <c r="G52" s="75">
        <f>+'Ark1'!R1926</f>
        <v>9291</v>
      </c>
      <c r="H52" s="75"/>
      <c r="I52" s="75">
        <f>+'Ark1'!S1926</f>
        <v>9291</v>
      </c>
      <c r="J52" s="149">
        <f>+'Ark1'!T1926</f>
        <v>45.772982559858121</v>
      </c>
      <c r="K52" s="149"/>
      <c r="L52" s="149">
        <f>+'Ark1'!U1926</f>
        <v>45.936975861762576</v>
      </c>
      <c r="M52" s="95"/>
      <c r="N52" s="41">
        <f>+'Ark1'!W1926</f>
        <v>59.324722850069968</v>
      </c>
      <c r="O52" s="75"/>
      <c r="P52" s="75">
        <f>+'Ark1'!Y1926</f>
        <v>140.59434937035803</v>
      </c>
      <c r="Q52" s="75"/>
      <c r="R52" s="75">
        <f>+'Ark1'!AA1926</f>
        <v>31.449554185036352</v>
      </c>
      <c r="S52" s="41">
        <f>+'Ark1'!AB1926</f>
        <v>4.3383598240468011</v>
      </c>
      <c r="T52" s="75">
        <f>+'Ark1'!AC1926</f>
        <v>-28.365994848338744</v>
      </c>
      <c r="U52" s="75">
        <f t="shared" si="1"/>
        <v>22.068883610451305</v>
      </c>
      <c r="V52" s="41">
        <f>+'Ark1'!V1926</f>
        <v>15.161769454310621</v>
      </c>
      <c r="W52" s="39"/>
      <c r="X52" s="24"/>
      <c r="Y52" s="24"/>
      <c r="Z52" s="24"/>
    </row>
    <row r="53" spans="1:26" ht="15.6">
      <c r="A53" s="39"/>
      <c r="B53" s="40">
        <f>+'Ark1'!C1927</f>
        <v>2015</v>
      </c>
      <c r="C53" s="40">
        <f>+'Ark1'!G1927</f>
        <v>2</v>
      </c>
      <c r="D53" s="40" t="s">
        <v>68</v>
      </c>
      <c r="E53" s="40">
        <f>+'Ark1'!Q1927</f>
        <v>420</v>
      </c>
      <c r="F53" s="75"/>
      <c r="G53" s="75">
        <f>+'Ark1'!R1927</f>
        <v>7525</v>
      </c>
      <c r="H53" s="75"/>
      <c r="I53" s="75">
        <f>+'Ark1'!S1927</f>
        <v>7525</v>
      </c>
      <c r="J53" s="149">
        <f>+'Ark1'!T1927</f>
        <v>37.072617991920382</v>
      </c>
      <c r="K53" s="149"/>
      <c r="L53" s="149">
        <f>+'Ark1'!U1927</f>
        <v>37.633680196928175</v>
      </c>
      <c r="M53" s="95"/>
      <c r="N53" s="41">
        <f>+'Ark1'!W1927</f>
        <v>59.638671096345512</v>
      </c>
      <c r="O53" s="75"/>
      <c r="P53" s="75">
        <f>+'Ark1'!Y1927</f>
        <v>142.2126112956812</v>
      </c>
      <c r="Q53" s="75"/>
      <c r="R53" s="75">
        <f>+'Ark1'!AA1927</f>
        <v>31.120801416774743</v>
      </c>
      <c r="S53" s="41">
        <f>+'Ark1'!AB1927</f>
        <v>4.2592802210534995</v>
      </c>
      <c r="T53" s="75">
        <f>+'Ark1'!AC1927</f>
        <v>-39.154493124991944</v>
      </c>
      <c r="U53" s="75">
        <f t="shared" si="1"/>
        <v>17.916666666666668</v>
      </c>
      <c r="V53" s="41">
        <f>+'Ark1'!V1927</f>
        <v>15.33395348837209</v>
      </c>
      <c r="W53" s="39"/>
      <c r="X53" s="24"/>
      <c r="Y53" s="24"/>
      <c r="Z53" s="24"/>
    </row>
    <row r="54" spans="1:26" ht="15.6">
      <c r="A54" s="39"/>
      <c r="B54" s="40">
        <f>+'Ark1'!C1928</f>
        <v>2015</v>
      </c>
      <c r="C54" s="40">
        <f>+'Ark1'!G1928</f>
        <v>3</v>
      </c>
      <c r="D54" s="40" t="s">
        <v>587</v>
      </c>
      <c r="E54" s="40">
        <f>+'Ark1'!Q1928</f>
        <v>171</v>
      </c>
      <c r="F54" s="75"/>
      <c r="G54" s="75">
        <f>+'Ark1'!R1928</f>
        <v>1548</v>
      </c>
      <c r="H54" s="75"/>
      <c r="I54" s="75">
        <f>+'Ark1'!S1928</f>
        <v>1543</v>
      </c>
      <c r="J54" s="149">
        <f>+'Ark1'!T1928</f>
        <v>7.6263671297664812</v>
      </c>
      <c r="K54" s="149"/>
      <c r="L54" s="149">
        <f>+'Ark1'!U1928</f>
        <v>6.9033887441543245</v>
      </c>
      <c r="M54" s="95"/>
      <c r="N54" s="41">
        <f>+'Ark1'!W1928</f>
        <v>59.57744653272843</v>
      </c>
      <c r="O54" s="75"/>
      <c r="P54" s="75">
        <f>+'Ark1'!Y1928</f>
        <v>126.81169250645992</v>
      </c>
      <c r="Q54" s="75"/>
      <c r="R54" s="75">
        <f>+'Ark1'!AA1928</f>
        <v>25.162386425319703</v>
      </c>
      <c r="S54" s="41">
        <f>+'Ark1'!AB1928</f>
        <v>3.7689675968584777</v>
      </c>
      <c r="T54" s="75">
        <f>+'Ark1'!AC1928</f>
        <v>-29.055141573324178</v>
      </c>
      <c r="U54" s="75">
        <f t="shared" si="1"/>
        <v>9.0526315789473681</v>
      </c>
      <c r="V54" s="41">
        <f>+'Ark1'!V1928</f>
        <v>15.297803617571066</v>
      </c>
      <c r="W54" s="39"/>
      <c r="X54" s="24"/>
      <c r="Y54" s="24"/>
      <c r="Z54" s="24"/>
    </row>
    <row r="55" spans="1:26" ht="15.6">
      <c r="A55" s="39"/>
      <c r="B55" s="40">
        <f>+'Ark1'!C1929</f>
        <v>2015</v>
      </c>
      <c r="C55" s="40">
        <f>+'Ark1'!G1929</f>
        <v>4</v>
      </c>
      <c r="D55" s="40" t="s">
        <v>69</v>
      </c>
      <c r="E55" s="40">
        <f>+'Ark1'!Q1929</f>
        <v>83</v>
      </c>
      <c r="F55" s="75"/>
      <c r="G55" s="75">
        <f>+'Ark1'!R1929</f>
        <v>1934</v>
      </c>
      <c r="H55" s="75"/>
      <c r="I55" s="75">
        <f>+'Ark1'!S1929</f>
        <v>1934</v>
      </c>
      <c r="J55" s="149">
        <f>+'Ark1'!T1929</f>
        <v>9.5280323184550184</v>
      </c>
      <c r="K55" s="149"/>
      <c r="L55" s="149">
        <f>+'Ark1'!U1929</f>
        <v>9.5259551971549357</v>
      </c>
      <c r="M55" s="95"/>
      <c r="N55" s="41">
        <f>+'Ark1'!W1929</f>
        <v>59.416235780765248</v>
      </c>
      <c r="O55" s="75"/>
      <c r="P55" s="75">
        <f>+'Ark1'!Y1929</f>
        <v>140.06189245087896</v>
      </c>
      <c r="Q55" s="75"/>
      <c r="R55" s="75">
        <f>+'Ark1'!AA1929</f>
        <v>30.819544335828301</v>
      </c>
      <c r="S55" s="41">
        <f>+'Ark1'!AB1929</f>
        <v>4.5777173877548245</v>
      </c>
      <c r="T55" s="75">
        <f>+'Ark1'!AC1929</f>
        <v>-45.343899271285458</v>
      </c>
      <c r="U55" s="75">
        <f t="shared" si="1"/>
        <v>23.301204819277107</v>
      </c>
      <c r="V55" s="41">
        <f>+'Ark1'!V1929</f>
        <v>15.188210961737331</v>
      </c>
      <c r="W55" s="39"/>
      <c r="X55" s="24"/>
      <c r="Y55" s="24"/>
      <c r="Z55" s="24"/>
    </row>
    <row r="56" spans="1:26" ht="15.6">
      <c r="A56" s="39"/>
      <c r="B56" s="40">
        <f>+'Ark1'!C1930</f>
        <v>2014</v>
      </c>
      <c r="C56" s="40">
        <f>+'Ark1'!G1930</f>
        <v>1</v>
      </c>
      <c r="D56" s="40" t="s">
        <v>459</v>
      </c>
      <c r="E56" s="40">
        <f>+'Ark1'!Q1930</f>
        <v>409</v>
      </c>
      <c r="F56" s="75"/>
      <c r="G56" s="75">
        <f>+'Ark1'!R1930</f>
        <v>9759</v>
      </c>
      <c r="H56" s="75"/>
      <c r="I56" s="75">
        <f>+'Ark1'!S1930</f>
        <v>9754</v>
      </c>
      <c r="J56" s="149">
        <f>+'Ark1'!T1930</f>
        <v>49.077193864722176</v>
      </c>
      <c r="K56" s="149"/>
      <c r="L56" s="149">
        <f>+'Ark1'!U1930</f>
        <v>49.243063299678496</v>
      </c>
      <c r="M56" s="95"/>
      <c r="N56" s="41">
        <f>+'Ark1'!W1930</f>
        <v>59.30387533319665</v>
      </c>
      <c r="O56" s="75"/>
      <c r="P56" s="75">
        <f>+'Ark1'!Y1930</f>
        <v>143.6868839020392</v>
      </c>
      <c r="Q56" s="75"/>
      <c r="R56" s="75">
        <f>+'Ark1'!AA1930</f>
        <v>32.967515749379579</v>
      </c>
      <c r="S56" s="41">
        <f>+'Ark1'!AB1930</f>
        <v>4.428912611173196</v>
      </c>
      <c r="T56" s="75">
        <f>+'Ark1'!AC1930</f>
        <v>-37.467332879923745</v>
      </c>
      <c r="U56" s="75">
        <f t="shared" si="1"/>
        <v>23.860635696821515</v>
      </c>
      <c r="V56" s="41">
        <f>+'Ark1'!V1930</f>
        <v>15.868019264268876</v>
      </c>
      <c r="W56" s="39"/>
      <c r="X56" s="24"/>
      <c r="Y56" s="24"/>
      <c r="Z56" s="24"/>
    </row>
    <row r="57" spans="1:26" ht="15.6">
      <c r="A57" s="39"/>
      <c r="B57" s="40">
        <f>+'Ark1'!C1931</f>
        <v>2014</v>
      </c>
      <c r="C57" s="40">
        <f>+'Ark1'!G1931</f>
        <v>2</v>
      </c>
      <c r="D57" s="40" t="s">
        <v>68</v>
      </c>
      <c r="E57" s="40">
        <f>+'Ark1'!Q1931</f>
        <v>366</v>
      </c>
      <c r="F57" s="75"/>
      <c r="G57" s="75">
        <f>+'Ark1'!R1931</f>
        <v>7510</v>
      </c>
      <c r="H57" s="75"/>
      <c r="I57" s="75">
        <f>+'Ark1'!S1931</f>
        <v>7502</v>
      </c>
      <c r="J57" s="149">
        <f>+'Ark1'!T1931</f>
        <v>37.767161176766407</v>
      </c>
      <c r="K57" s="149"/>
      <c r="L57" s="149">
        <f>+'Ark1'!U1931</f>
        <v>37.95120750375019</v>
      </c>
      <c r="M57" s="95"/>
      <c r="N57" s="41">
        <f>+'Ark1'!W1931</f>
        <v>59.518128499066904</v>
      </c>
      <c r="O57" s="75"/>
      <c r="P57" s="75">
        <f>+'Ark1'!Y1931</f>
        <v>143.90074567243738</v>
      </c>
      <c r="Q57" s="75"/>
      <c r="R57" s="75">
        <f>+'Ark1'!AA1931</f>
        <v>30.162649865553568</v>
      </c>
      <c r="S57" s="41">
        <f>+'Ark1'!AB1931</f>
        <v>4.3605046576802673</v>
      </c>
      <c r="T57" s="75">
        <f>+'Ark1'!AC1931</f>
        <v>-44.838585795307097</v>
      </c>
      <c r="U57" s="75">
        <f t="shared" si="1"/>
        <v>20.519125683060111</v>
      </c>
      <c r="V57" s="41">
        <f>+'Ark1'!V1931</f>
        <v>16.337549933422107</v>
      </c>
      <c r="W57" s="39"/>
      <c r="X57" s="24"/>
      <c r="Y57" s="24"/>
      <c r="Z57" s="24"/>
    </row>
    <row r="58" spans="1:26" ht="15.6">
      <c r="A58" s="39"/>
      <c r="B58" s="40">
        <f>+'Ark1'!C1932</f>
        <v>2014</v>
      </c>
      <c r="C58" s="40">
        <f>+'Ark1'!G1932</f>
        <v>3</v>
      </c>
      <c r="D58" s="40" t="s">
        <v>587</v>
      </c>
      <c r="E58" s="40">
        <f>+'Ark1'!Q1932</f>
        <v>127</v>
      </c>
      <c r="F58" s="75"/>
      <c r="G58" s="75">
        <f>+'Ark1'!R1932</f>
        <v>714</v>
      </c>
      <c r="H58" s="75"/>
      <c r="I58" s="75">
        <f>+'Ark1'!S1932</f>
        <v>691</v>
      </c>
      <c r="J58" s="149">
        <f>+'Ark1'!T1932</f>
        <v>3.590646215740509</v>
      </c>
      <c r="K58" s="149"/>
      <c r="L58" s="149">
        <f>+'Ark1'!U1932</f>
        <v>3.2154529295742886</v>
      </c>
      <c r="M58" s="95"/>
      <c r="N58" s="41">
        <f>+'Ark1'!W1932</f>
        <v>59.997105643994225</v>
      </c>
      <c r="O58" s="75"/>
      <c r="P58" s="75">
        <f>+'Ark1'!Y1932</f>
        <v>128.23935574229691</v>
      </c>
      <c r="Q58" s="75"/>
      <c r="R58" s="75">
        <f>+'Ark1'!AA1932</f>
        <v>27.186499527984367</v>
      </c>
      <c r="S58" s="41">
        <f>+'Ark1'!AB1932</f>
        <v>3.9800505075168577</v>
      </c>
      <c r="T58" s="75">
        <f>+'Ark1'!AC1932</f>
        <v>-22.979910939748745</v>
      </c>
      <c r="U58" s="75">
        <f t="shared" si="1"/>
        <v>5.622047244094488</v>
      </c>
      <c r="V58" s="41">
        <f>+'Ark1'!V1932</f>
        <v>15.984593837535012</v>
      </c>
      <c r="W58" s="39"/>
      <c r="X58" s="24"/>
      <c r="Y58" s="24"/>
      <c r="Z58" s="24"/>
    </row>
    <row r="59" spans="1:26" ht="15.6">
      <c r="A59" s="39"/>
      <c r="B59" s="40">
        <f>+'Ark1'!C1933</f>
        <v>2014</v>
      </c>
      <c r="C59" s="40">
        <f>+'Ark1'!G1933</f>
        <v>4</v>
      </c>
      <c r="D59" s="40" t="s">
        <v>69</v>
      </c>
      <c r="E59" s="40">
        <f>+'Ark1'!Q1933</f>
        <v>75</v>
      </c>
      <c r="F59" s="75"/>
      <c r="G59" s="75">
        <f>+'Ark1'!R1933</f>
        <v>1902</v>
      </c>
      <c r="H59" s="75"/>
      <c r="I59" s="75">
        <f>+'Ark1'!S1933</f>
        <v>1899</v>
      </c>
      <c r="J59" s="149">
        <f>+'Ark1'!T1933</f>
        <v>9.5649987427709355</v>
      </c>
      <c r="K59" s="149"/>
      <c r="L59" s="149">
        <f>+'Ark1'!U1933</f>
        <v>9.5902762669970247</v>
      </c>
      <c r="M59" s="95"/>
      <c r="N59" s="41">
        <f>+'Ark1'!W1933</f>
        <v>59.420747761979989</v>
      </c>
      <c r="O59" s="75"/>
      <c r="P59" s="75">
        <f>+'Ark1'!Y1933</f>
        <v>143.58133543638257</v>
      </c>
      <c r="Q59" s="75"/>
      <c r="R59" s="75">
        <f>+'Ark1'!AA1933</f>
        <v>32.025527136255157</v>
      </c>
      <c r="S59" s="41">
        <f>+'Ark1'!AB1933</f>
        <v>4.521251821076012</v>
      </c>
      <c r="T59" s="75">
        <f>+'Ark1'!AC1933</f>
        <v>-53.193340569075858</v>
      </c>
      <c r="U59" s="75">
        <f t="shared" si="1"/>
        <v>25.36</v>
      </c>
      <c r="V59" s="41">
        <f>+'Ark1'!V1933</f>
        <v>17.305993690851739</v>
      </c>
      <c r="W59" s="39"/>
      <c r="X59" s="24"/>
      <c r="Y59" s="24"/>
      <c r="Z59" s="24"/>
    </row>
    <row r="60" spans="1:2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24"/>
      <c r="Y60" s="24"/>
      <c r="Z60" s="24"/>
    </row>
    <row r="61" spans="1:26" ht="15.6">
      <c r="A61" s="39"/>
      <c r="B61" s="40">
        <f>+'Ark1'!C1934</f>
        <v>2013</v>
      </c>
      <c r="C61" s="40">
        <f>+'Ark1'!G1934</f>
        <v>1</v>
      </c>
      <c r="D61" s="40" t="s">
        <v>459</v>
      </c>
      <c r="E61" s="40">
        <f>+'Ark1'!Q1934</f>
        <v>384</v>
      </c>
      <c r="F61" s="75"/>
      <c r="G61" s="75">
        <f>+'Ark1'!R1934</f>
        <v>8804</v>
      </c>
      <c r="H61" s="75"/>
      <c r="I61" s="75">
        <f>+'Ark1'!S1934</f>
        <v>8790</v>
      </c>
      <c r="J61" s="149">
        <f>+'Ark1'!T1934</f>
        <v>45.153349061442192</v>
      </c>
      <c r="K61" s="149"/>
      <c r="L61" s="149">
        <f>+'Ark1'!U1934</f>
        <v>45.812675707816382</v>
      </c>
      <c r="M61" s="95"/>
      <c r="N61" s="41">
        <f>+'Ark1'!W1934</f>
        <v>59.232878270762221</v>
      </c>
      <c r="O61" s="75"/>
      <c r="P61" s="75">
        <f>+'Ark1'!Y1934</f>
        <v>145.21327805542973</v>
      </c>
      <c r="Q61" s="75"/>
      <c r="R61" s="75">
        <f>+'Ark1'!AA1934</f>
        <v>33.773852625478504</v>
      </c>
      <c r="S61" s="41">
        <f>+'Ark1'!AB1934</f>
        <v>4.3520593660698976</v>
      </c>
      <c r="T61" s="75">
        <f>+'Ark1'!AC1934</f>
        <v>-39.060530519630255</v>
      </c>
      <c r="U61" s="75">
        <f t="shared" si="1"/>
        <v>22.927083333333332</v>
      </c>
      <c r="V61" s="41">
        <f>+'Ark1'!V1934</f>
        <v>15.870967741935488</v>
      </c>
      <c r="W61" s="39"/>
      <c r="X61" s="24"/>
      <c r="Y61" s="24"/>
      <c r="Z61" s="24"/>
    </row>
    <row r="62" spans="1:26" ht="15.6">
      <c r="A62" s="39"/>
      <c r="B62" s="40">
        <f>+'Ark1'!C1935</f>
        <v>2013</v>
      </c>
      <c r="C62" s="40">
        <f>+'Ark1'!G1935</f>
        <v>2</v>
      </c>
      <c r="D62" s="40" t="s">
        <v>68</v>
      </c>
      <c r="E62" s="40">
        <f>+'Ark1'!Q1935</f>
        <v>381</v>
      </c>
      <c r="F62" s="75"/>
      <c r="G62" s="75">
        <f>+'Ark1'!R1935</f>
        <v>8205</v>
      </c>
      <c r="H62" s="75"/>
      <c r="I62" s="75">
        <f>+'Ark1'!S1935</f>
        <v>8195</v>
      </c>
      <c r="J62" s="149">
        <f>+'Ark1'!T1935</f>
        <v>42.081239101446307</v>
      </c>
      <c r="K62" s="149"/>
      <c r="L62" s="149">
        <f>+'Ark1'!U1935</f>
        <v>41.334817772861825</v>
      </c>
      <c r="M62" s="95"/>
      <c r="N62" s="41">
        <f>+'Ark1'!W1935</f>
        <v>59.370103721781554</v>
      </c>
      <c r="O62" s="75"/>
      <c r="P62" s="75">
        <f>+'Ark1'!Y1935</f>
        <v>140.5847288238883</v>
      </c>
      <c r="Q62" s="75"/>
      <c r="R62" s="75">
        <f>+'Ark1'!AA1935</f>
        <v>30.766942285219123</v>
      </c>
      <c r="S62" s="41">
        <f>+'Ark1'!AB1935</f>
        <v>4.1207887581434317</v>
      </c>
      <c r="T62" s="75">
        <f>+'Ark1'!AC1935</f>
        <v>-39.974072141830447</v>
      </c>
      <c r="U62" s="75">
        <f t="shared" si="1"/>
        <v>21.535433070866141</v>
      </c>
      <c r="V62" s="41">
        <f>+'Ark1'!V1935</f>
        <v>16.847531992687379</v>
      </c>
      <c r="W62" s="39"/>
      <c r="X62" s="24"/>
      <c r="Y62" s="24"/>
      <c r="Z62" s="24"/>
    </row>
    <row r="63" spans="1:26" ht="15.6">
      <c r="A63" s="39"/>
      <c r="B63" s="40">
        <f>+'Ark1'!C1936</f>
        <v>2013</v>
      </c>
      <c r="C63" s="40">
        <f>+'Ark1'!G1936</f>
        <v>3</v>
      </c>
      <c r="D63" s="40" t="s">
        <v>587</v>
      </c>
      <c r="E63" s="40">
        <f>+'Ark1'!Q1936</f>
        <v>85</v>
      </c>
      <c r="F63" s="75"/>
      <c r="G63" s="75">
        <f>+'Ark1'!R1936</f>
        <v>462</v>
      </c>
      <c r="H63" s="75"/>
      <c r="I63" s="75">
        <f>+'Ark1'!S1936</f>
        <v>428</v>
      </c>
      <c r="J63" s="149">
        <f>+'Ark1'!T1936</f>
        <v>2.3694737921838138</v>
      </c>
      <c r="K63" s="149"/>
      <c r="L63" s="149">
        <f>+'Ark1'!U1936</f>
        <v>2.014806731014557</v>
      </c>
      <c r="M63" s="95"/>
      <c r="N63" s="41">
        <f>+'Ark1'!W1936</f>
        <v>60.455607476635507</v>
      </c>
      <c r="O63" s="75"/>
      <c r="P63" s="75">
        <f>+'Ark1'!Y1936</f>
        <v>121.70043290043277</v>
      </c>
      <c r="Q63" s="75"/>
      <c r="R63" s="75">
        <f>+'Ark1'!AA1936</f>
        <v>26.112002103559242</v>
      </c>
      <c r="S63" s="41">
        <f>+'Ark1'!AB1936</f>
        <v>4.0597628211118755</v>
      </c>
      <c r="T63" s="75">
        <f>+'Ark1'!AC1936</f>
        <v>-30.330620094920647</v>
      </c>
      <c r="U63" s="75">
        <f t="shared" si="1"/>
        <v>5.4352941176470591</v>
      </c>
      <c r="V63" s="41">
        <f>+'Ark1'!V1936</f>
        <v>17.004329004329001</v>
      </c>
      <c r="W63" s="39"/>
      <c r="X63" s="24"/>
      <c r="Y63" s="24"/>
      <c r="Z63" s="24"/>
    </row>
    <row r="64" spans="1:26" ht="15.6">
      <c r="A64" s="39"/>
      <c r="B64" s="40">
        <f>+'Ark1'!C1937</f>
        <v>2013</v>
      </c>
      <c r="C64" s="40">
        <f>+'Ark1'!G1937</f>
        <v>4</v>
      </c>
      <c r="D64" s="40" t="s">
        <v>69</v>
      </c>
      <c r="E64" s="40">
        <f>+'Ark1'!Q1937</f>
        <v>76</v>
      </c>
      <c r="F64" s="75"/>
      <c r="G64" s="75">
        <f>+'Ark1'!R1937</f>
        <v>2027</v>
      </c>
      <c r="H64" s="75"/>
      <c r="I64" s="75">
        <f>+'Ark1'!S1937</f>
        <v>2023</v>
      </c>
      <c r="J64" s="149">
        <f>+'Ark1'!T1937</f>
        <v>10.395938044927687</v>
      </c>
      <c r="K64" s="149"/>
      <c r="L64" s="149">
        <f>+'Ark1'!U1937</f>
        <v>10.837699788307232</v>
      </c>
      <c r="M64" s="95"/>
      <c r="N64" s="41">
        <f>+'Ark1'!W1937</f>
        <v>58.353435491843797</v>
      </c>
      <c r="O64" s="75"/>
      <c r="P64" s="75">
        <f>+'Ark1'!Y1937</f>
        <v>149.20523926985695</v>
      </c>
      <c r="Q64" s="75"/>
      <c r="R64" s="75">
        <f>+'Ark1'!AA1937</f>
        <v>34.070992109780555</v>
      </c>
      <c r="S64" s="41">
        <f>+'Ark1'!AB1937</f>
        <v>5.0917578336508944</v>
      </c>
      <c r="T64" s="75">
        <f>+'Ark1'!AC1937</f>
        <v>-52.722655392186645</v>
      </c>
      <c r="U64" s="75">
        <f t="shared" si="1"/>
        <v>26.671052631578949</v>
      </c>
      <c r="V64" s="41">
        <f>+'Ark1'!V1937</f>
        <v>16.694622594967932</v>
      </c>
      <c r="W64" s="39"/>
      <c r="X64" s="24"/>
      <c r="Y64" s="24"/>
      <c r="Z64" s="24"/>
    </row>
    <row r="65" spans="1:2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24"/>
      <c r="Y65" s="24"/>
      <c r="Z65" s="24"/>
    </row>
    <row r="66" spans="1:26" ht="15.6">
      <c r="A66" s="39"/>
      <c r="B66" s="40">
        <f>+'Ark1'!C1938</f>
        <v>2012</v>
      </c>
      <c r="C66" s="40">
        <f>+'Ark1'!G1938</f>
        <v>1</v>
      </c>
      <c r="D66" s="40" t="s">
        <v>459</v>
      </c>
      <c r="E66" s="40">
        <f>+'Ark1'!Q1938</f>
        <v>431</v>
      </c>
      <c r="F66" s="75"/>
      <c r="G66" s="75">
        <f>+'Ark1'!R1938</f>
        <v>9333</v>
      </c>
      <c r="H66" s="75"/>
      <c r="I66" s="75">
        <f>+'Ark1'!S1938</f>
        <v>9322</v>
      </c>
      <c r="J66" s="149">
        <f>+'Ark1'!T1938</f>
        <v>46.307276290654691</v>
      </c>
      <c r="K66" s="149"/>
      <c r="L66" s="149">
        <f>+'Ark1'!U1938</f>
        <v>46.428461444422247</v>
      </c>
      <c r="M66" s="95"/>
      <c r="N66" s="41">
        <f>+'Ark1'!W1938</f>
        <v>59.125724093542168</v>
      </c>
      <c r="O66" s="75"/>
      <c r="P66" s="75">
        <f>+'Ark1'!Y1938</f>
        <v>144.25349833922667</v>
      </c>
      <c r="Q66" s="75"/>
      <c r="R66" s="75">
        <f>+'Ark1'!AA1938</f>
        <v>33.376899973287998</v>
      </c>
      <c r="S66" s="41">
        <f>+'Ark1'!AB1938</f>
        <v>4.452479203059295</v>
      </c>
      <c r="T66" s="75">
        <f>+'Ark1'!AC1938</f>
        <v>-38.508715147813433</v>
      </c>
      <c r="U66" s="75">
        <f t="shared" si="1"/>
        <v>21.654292343387471</v>
      </c>
      <c r="V66" s="41">
        <f>+'Ark1'!V1938</f>
        <v>15.939890710382516</v>
      </c>
      <c r="W66" s="39"/>
      <c r="X66" s="24"/>
      <c r="Y66" s="24"/>
      <c r="Z66" s="24"/>
    </row>
    <row r="67" spans="1:26" ht="15.6">
      <c r="A67" s="39"/>
      <c r="B67" s="40">
        <f>+'Ark1'!C1939</f>
        <v>2012</v>
      </c>
      <c r="C67" s="40">
        <f>+'Ark1'!G1939</f>
        <v>2</v>
      </c>
      <c r="D67" s="40" t="s">
        <v>68</v>
      </c>
      <c r="E67" s="40">
        <f>+'Ark1'!Q1939</f>
        <v>437</v>
      </c>
      <c r="F67" s="75"/>
      <c r="G67" s="75">
        <f>+'Ark1'!R1939</f>
        <v>8137.5</v>
      </c>
      <c r="H67" s="75"/>
      <c r="I67" s="75">
        <f>+'Ark1'!S1939</f>
        <v>8131.5</v>
      </c>
      <c r="J67" s="149">
        <f>+'Ark1'!T1939</f>
        <v>40.375598501575318</v>
      </c>
      <c r="K67" s="149"/>
      <c r="L67" s="149">
        <f>+'Ark1'!U1939</f>
        <v>40.521234712357177</v>
      </c>
      <c r="M67" s="95"/>
      <c r="N67" s="41">
        <f>+'Ark1'!W1939</f>
        <v>59.323863985734491</v>
      </c>
      <c r="O67" s="75"/>
      <c r="P67" s="75">
        <f>+'Ark1'!Y1939</f>
        <v>144.39594470046069</v>
      </c>
      <c r="Q67" s="75"/>
      <c r="R67" s="75">
        <f>+'Ark1'!AA1939</f>
        <v>31.522566734974504</v>
      </c>
      <c r="S67" s="41">
        <f>+'Ark1'!AB1939</f>
        <v>4.2297454273945956</v>
      </c>
      <c r="T67" s="75">
        <f>+'Ark1'!AC1939</f>
        <v>-38.693067933945848</v>
      </c>
      <c r="U67" s="75">
        <f t="shared" si="1"/>
        <v>18.621281464530892</v>
      </c>
      <c r="V67" s="41">
        <f>+'Ark1'!V1939</f>
        <v>16.690384024577572</v>
      </c>
      <c r="W67" s="39"/>
      <c r="X67" s="24"/>
      <c r="Y67" s="24"/>
      <c r="Z67" s="24"/>
    </row>
    <row r="68" spans="1:26" ht="15.6">
      <c r="A68" s="39"/>
      <c r="B68" s="40">
        <f>+'Ark1'!C1940</f>
        <v>2012</v>
      </c>
      <c r="C68" s="40">
        <f>+'Ark1'!G1940</f>
        <v>3</v>
      </c>
      <c r="D68" s="40" t="s">
        <v>587</v>
      </c>
      <c r="E68" s="40">
        <f>+'Ark1'!Q1940</f>
        <v>113</v>
      </c>
      <c r="F68" s="75"/>
      <c r="G68" s="75">
        <f>+'Ark1'!R1940</f>
        <v>704</v>
      </c>
      <c r="H68" s="75"/>
      <c r="I68" s="75">
        <f>+'Ark1'!S1940</f>
        <v>692</v>
      </c>
      <c r="J68" s="149">
        <f>+'Ark1'!T1940</f>
        <v>3.4930164479396661</v>
      </c>
      <c r="K68" s="149"/>
      <c r="L68" s="149">
        <f>+'Ark1'!U1940</f>
        <v>2.9840554513230968</v>
      </c>
      <c r="M68" s="95"/>
      <c r="N68" s="41">
        <f>+'Ark1'!W1940</f>
        <v>60.393063583815014</v>
      </c>
      <c r="O68" s="75"/>
      <c r="P68" s="75">
        <f>+'Ark1'!Y1940</f>
        <v>122.91292613636369</v>
      </c>
      <c r="Q68" s="75"/>
      <c r="R68" s="75">
        <f>+'Ark1'!AA1940</f>
        <v>25.408024880988204</v>
      </c>
      <c r="S68" s="41">
        <f>+'Ark1'!AB1940</f>
        <v>4.1965934962580791</v>
      </c>
      <c r="T68" s="75">
        <f>+'Ark1'!AC1940</f>
        <v>-27.485390224261433</v>
      </c>
      <c r="U68" s="75">
        <f t="shared" si="1"/>
        <v>6.2300884955752212</v>
      </c>
      <c r="V68" s="41">
        <f>+'Ark1'!V1940</f>
        <v>17.409090909090914</v>
      </c>
      <c r="W68" s="39"/>
      <c r="X68" s="24"/>
      <c r="Y68" s="24"/>
      <c r="Z68" s="24"/>
    </row>
    <row r="69" spans="1:26" ht="15.6">
      <c r="A69" s="39"/>
      <c r="B69" s="40">
        <f>+'Ark1'!C1941</f>
        <v>2012</v>
      </c>
      <c r="C69" s="40">
        <f>+'Ark1'!G1941</f>
        <v>4</v>
      </c>
      <c r="D69" s="40" t="s">
        <v>69</v>
      </c>
      <c r="E69" s="40">
        <f>+'Ark1'!Q1941</f>
        <v>88</v>
      </c>
      <c r="F69" s="75"/>
      <c r="G69" s="75">
        <f>+'Ark1'!R1941</f>
        <v>1980</v>
      </c>
      <c r="H69" s="75"/>
      <c r="I69" s="75">
        <f>+'Ark1'!S1941</f>
        <v>1978</v>
      </c>
      <c r="J69" s="149">
        <f>+'Ark1'!T1941</f>
        <v>9.8241087598303114</v>
      </c>
      <c r="K69" s="149"/>
      <c r="L69" s="149">
        <f>+'Ark1'!U1941</f>
        <v>10.066248391897503</v>
      </c>
      <c r="M69" s="95"/>
      <c r="N69" s="41">
        <f>+'Ark1'!W1941</f>
        <v>58.306370070778577</v>
      </c>
      <c r="O69" s="75"/>
      <c r="P69" s="75">
        <f>+'Ark1'!Y1941</f>
        <v>147.42318181818212</v>
      </c>
      <c r="Q69" s="75"/>
      <c r="R69" s="75">
        <f>+'Ark1'!AA1941</f>
        <v>33.734626099835623</v>
      </c>
      <c r="S69" s="41">
        <f>+'Ark1'!AB1941</f>
        <v>4.7656049738717723</v>
      </c>
      <c r="T69" s="75">
        <f>+'Ark1'!AC1941</f>
        <v>-49.666347935629261</v>
      </c>
      <c r="U69" s="75">
        <f t="shared" si="1"/>
        <v>22.5</v>
      </c>
      <c r="V69" s="41">
        <f>+'Ark1'!V1941</f>
        <v>15.956565656565653</v>
      </c>
      <c r="W69" s="39"/>
      <c r="X69" s="24"/>
      <c r="Y69" s="24"/>
      <c r="Z69" s="24"/>
    </row>
    <row r="70" spans="1:26" ht="15.6">
      <c r="A70" s="39"/>
      <c r="B70" s="40">
        <f>+'Ark1'!C1942</f>
        <v>2011</v>
      </c>
      <c r="C70" s="40">
        <f>+'Ark1'!G1942</f>
        <v>1</v>
      </c>
      <c r="D70" s="40" t="s">
        <v>459</v>
      </c>
      <c r="E70" s="40">
        <f>+'Ark1'!Q1942</f>
        <v>479</v>
      </c>
      <c r="F70" s="75"/>
      <c r="G70" s="75">
        <f>+'Ark1'!R1942</f>
        <v>9456</v>
      </c>
      <c r="H70" s="75"/>
      <c r="I70" s="75">
        <f>+'Ark1'!S1942</f>
        <v>9445</v>
      </c>
      <c r="J70" s="149">
        <f>+'Ark1'!T1942</f>
        <v>48.6069702888866</v>
      </c>
      <c r="K70" s="149"/>
      <c r="L70" s="149">
        <f>+'Ark1'!U1942</f>
        <v>49.237586854581238</v>
      </c>
      <c r="M70" s="95"/>
      <c r="N70" s="41">
        <f>+'Ark1'!W1942</f>
        <v>59.074007411328751</v>
      </c>
      <c r="O70" s="75"/>
      <c r="P70" s="75">
        <f>+'Ark1'!Y1942</f>
        <v>144.75697969543066</v>
      </c>
      <c r="Q70" s="75"/>
      <c r="R70" s="75">
        <f>+'Ark1'!AA1942</f>
        <v>32.567951010780078</v>
      </c>
      <c r="S70" s="41">
        <f>+'Ark1'!AB1942</f>
        <v>4.4346351921436726</v>
      </c>
      <c r="T70" s="75">
        <f>+'Ark1'!AC1942</f>
        <v>-36.868106309651807</v>
      </c>
      <c r="U70" s="75">
        <f t="shared" si="1"/>
        <v>19.741127348643005</v>
      </c>
      <c r="V70" s="41">
        <f>+'Ark1'!V1942</f>
        <v>15.841582064297798</v>
      </c>
      <c r="W70" s="39"/>
      <c r="X70" s="24"/>
      <c r="Y70" s="24"/>
      <c r="Z70" s="24"/>
    </row>
    <row r="71" spans="1:26" ht="15.6">
      <c r="A71" s="39"/>
      <c r="B71" s="40">
        <f>+'Ark1'!C1943</f>
        <v>2011</v>
      </c>
      <c r="C71" s="40">
        <f>+'Ark1'!G1943</f>
        <v>2</v>
      </c>
      <c r="D71" s="40" t="s">
        <v>68</v>
      </c>
      <c r="E71" s="40">
        <f>+'Ark1'!Q1943</f>
        <v>461</v>
      </c>
      <c r="F71" s="75"/>
      <c r="G71" s="75">
        <f>+'Ark1'!R1943</f>
        <v>7397</v>
      </c>
      <c r="H71" s="75"/>
      <c r="I71" s="75">
        <f>+'Ark1'!S1943</f>
        <v>7365</v>
      </c>
      <c r="J71" s="149">
        <f>+'Ark1'!T1943</f>
        <v>38.023028683047194</v>
      </c>
      <c r="K71" s="149"/>
      <c r="L71" s="149">
        <f>+'Ark1'!U1943</f>
        <v>37.654310573893277</v>
      </c>
      <c r="M71" s="95"/>
      <c r="N71" s="41">
        <f>+'Ark1'!W1943</f>
        <v>58.469789545145986</v>
      </c>
      <c r="O71" s="75"/>
      <c r="P71" s="75">
        <f>+'Ark1'!Y1943</f>
        <v>141.51722319859388</v>
      </c>
      <c r="Q71" s="75"/>
      <c r="R71" s="75">
        <f>+'Ark1'!AA1943</f>
        <v>31.539529378008396</v>
      </c>
      <c r="S71" s="41">
        <f>+'Ark1'!AB1943</f>
        <v>4.2941177368965446</v>
      </c>
      <c r="T71" s="75">
        <f>+'Ark1'!AC1943</f>
        <v>-35.621729855474506</v>
      </c>
      <c r="U71" s="75">
        <f t="shared" si="1"/>
        <v>16.045553145336225</v>
      </c>
      <c r="V71" s="41">
        <f>+'Ark1'!V1943</f>
        <v>16.706908206029471</v>
      </c>
      <c r="W71" s="39"/>
      <c r="X71" s="24"/>
      <c r="Y71" s="24"/>
      <c r="Z71" s="24"/>
    </row>
    <row r="72" spans="1:26" ht="15.6">
      <c r="A72" s="39"/>
      <c r="B72" s="40">
        <f>+'Ark1'!C1944</f>
        <v>2011</v>
      </c>
      <c r="C72" s="40">
        <f>+'Ark1'!G1944</f>
        <v>3</v>
      </c>
      <c r="D72" s="40" t="s">
        <v>587</v>
      </c>
      <c r="E72" s="40">
        <f>+'Ark1'!Q1944</f>
        <v>156</v>
      </c>
      <c r="F72" s="75"/>
      <c r="G72" s="75">
        <f>+'Ark1'!R1944</f>
        <v>711</v>
      </c>
      <c r="H72" s="75"/>
      <c r="I72" s="75">
        <f>+'Ark1'!S1944</f>
        <v>709</v>
      </c>
      <c r="J72" s="149">
        <f>+'Ark1'!T1944</f>
        <v>3.6547753675336705</v>
      </c>
      <c r="K72" s="149"/>
      <c r="L72" s="149">
        <f>+'Ark1'!U1944</f>
        <v>3.1932335233081912</v>
      </c>
      <c r="M72" s="95"/>
      <c r="N72" s="41">
        <f>+'Ark1'!W1944</f>
        <v>59.739069111424548</v>
      </c>
      <c r="O72" s="75"/>
      <c r="P72" s="75">
        <f>+'Ark1'!Y1944</f>
        <v>124.8565400843882</v>
      </c>
      <c r="Q72" s="75"/>
      <c r="R72" s="75">
        <f>+'Ark1'!AA1944</f>
        <v>27.098850697835392</v>
      </c>
      <c r="S72" s="41">
        <f>+'Ark1'!AB1944</f>
        <v>4.1360378732060701</v>
      </c>
      <c r="T72" s="75">
        <f>+'Ark1'!AC1944</f>
        <v>-30.180162329008201</v>
      </c>
      <c r="U72" s="75">
        <f t="shared" si="1"/>
        <v>4.5576923076923075</v>
      </c>
      <c r="V72" s="41">
        <f>+'Ark1'!V1944</f>
        <v>17.220815752461316</v>
      </c>
      <c r="W72" s="39"/>
      <c r="X72" s="24"/>
      <c r="Y72" s="24"/>
      <c r="Z72" s="24"/>
    </row>
    <row r="73" spans="1:26" ht="15.6">
      <c r="A73" s="39"/>
      <c r="B73" s="40">
        <f>+'Ark1'!C1945</f>
        <v>2011</v>
      </c>
      <c r="C73" s="40">
        <f>+'Ark1'!G1945</f>
        <v>4</v>
      </c>
      <c r="D73" s="40" t="s">
        <v>69</v>
      </c>
      <c r="E73" s="40">
        <f>+'Ark1'!Q1945</f>
        <v>103</v>
      </c>
      <c r="F73" s="75"/>
      <c r="G73" s="75">
        <f>+'Ark1'!R1945</f>
        <v>1890</v>
      </c>
      <c r="H73" s="75"/>
      <c r="I73" s="75">
        <f>+'Ark1'!S1945</f>
        <v>1883</v>
      </c>
      <c r="J73" s="149">
        <f>+'Ark1'!T1945</f>
        <v>9.7152256605325373</v>
      </c>
      <c r="K73" s="149"/>
      <c r="L73" s="149">
        <f>+'Ark1'!U1945</f>
        <v>9.9148690482173105</v>
      </c>
      <c r="M73" s="95"/>
      <c r="N73" s="41">
        <f>+'Ark1'!W1945</f>
        <v>58.466277217206574</v>
      </c>
      <c r="O73" s="75"/>
      <c r="P73" s="75">
        <f>+'Ark1'!Y1945</f>
        <v>145.83957671957671</v>
      </c>
      <c r="Q73" s="75"/>
      <c r="R73" s="75">
        <f>+'Ark1'!AA1945</f>
        <v>33.862043471721286</v>
      </c>
      <c r="S73" s="41">
        <f>+'Ark1'!AB1945</f>
        <v>4.6292501307294147</v>
      </c>
      <c r="T73" s="75">
        <f>+'Ark1'!AC1945</f>
        <v>-49.662165409514387</v>
      </c>
      <c r="U73" s="75">
        <f t="shared" si="1"/>
        <v>18.349514563106798</v>
      </c>
      <c r="V73" s="41">
        <f>+'Ark1'!V1945</f>
        <v>16.316931216931213</v>
      </c>
      <c r="W73" s="39"/>
      <c r="X73" s="24"/>
      <c r="Y73" s="24"/>
      <c r="Z73" s="24"/>
    </row>
    <row r="74" spans="1:26" ht="15.6">
      <c r="A74" s="39"/>
      <c r="B74" s="40">
        <f>+'Ark1'!C1946</f>
        <v>2010</v>
      </c>
      <c r="C74" s="40">
        <f>+'Ark1'!G1946</f>
        <v>1</v>
      </c>
      <c r="D74" s="40" t="s">
        <v>459</v>
      </c>
      <c r="E74" s="40">
        <f>+'Ark1'!Q1946</f>
        <v>514</v>
      </c>
      <c r="F74" s="75"/>
      <c r="G74" s="75">
        <f>+'Ark1'!R1946</f>
        <v>8905</v>
      </c>
      <c r="H74" s="75"/>
      <c r="I74" s="75">
        <f>+'Ark1'!S1946</f>
        <v>8882</v>
      </c>
      <c r="J74" s="149">
        <f>+'Ark1'!T1946</f>
        <v>44.64778139884681</v>
      </c>
      <c r="K74" s="149"/>
      <c r="L74" s="149">
        <f>+'Ark1'!U1946</f>
        <v>45.327689900311597</v>
      </c>
      <c r="M74" s="95"/>
      <c r="N74" s="41">
        <f>+'Ark1'!W1946</f>
        <v>59.043909029497883</v>
      </c>
      <c r="O74" s="75"/>
      <c r="P74" s="75">
        <f>+'Ark1'!Y1946</f>
        <v>146.59221785513725</v>
      </c>
      <c r="Q74" s="75"/>
      <c r="R74" s="75">
        <f>+'Ark1'!AA1946</f>
        <v>32.298305981677096</v>
      </c>
      <c r="S74" s="41">
        <f>+'Ark1'!AB1946</f>
        <v>4.520050597705759</v>
      </c>
      <c r="T74" s="75">
        <f>+'Ark1'!AC1946</f>
        <v>-41.733054165977727</v>
      </c>
      <c r="U74" s="75">
        <f t="shared" si="1"/>
        <v>17.324902723735409</v>
      </c>
      <c r="V74" s="41">
        <f>+'Ark1'!V1946</f>
        <v>14.873104997192581</v>
      </c>
      <c r="W74" s="39"/>
      <c r="X74" s="24"/>
      <c r="Y74" s="24"/>
      <c r="Z74" s="24"/>
    </row>
    <row r="75" spans="1:26" ht="15.6">
      <c r="A75" s="39"/>
      <c r="B75" s="40">
        <f>+'Ark1'!C1947</f>
        <v>2010</v>
      </c>
      <c r="C75" s="40">
        <f>+'Ark1'!G1947</f>
        <v>2</v>
      </c>
      <c r="D75" s="40" t="s">
        <v>68</v>
      </c>
      <c r="E75" s="40">
        <f>+'Ark1'!Q1947</f>
        <v>463</v>
      </c>
      <c r="F75" s="75"/>
      <c r="G75" s="75">
        <f>+'Ark1'!R1947</f>
        <v>7273</v>
      </c>
      <c r="H75" s="75"/>
      <c r="I75" s="75">
        <f>+'Ark1'!S1947</f>
        <v>7223</v>
      </c>
      <c r="J75" s="149">
        <f>+'Ark1'!T1947</f>
        <v>36.465279518676368</v>
      </c>
      <c r="K75" s="149"/>
      <c r="L75" s="149">
        <f>+'Ark1'!U1947</f>
        <v>35.953433517637897</v>
      </c>
      <c r="M75" s="95"/>
      <c r="N75" s="41">
        <f>+'Ark1'!W1947</f>
        <v>57.583967880382112</v>
      </c>
      <c r="O75" s="75"/>
      <c r="P75" s="75">
        <f>+'Ark1'!Y1947</f>
        <v>142.36657500343748</v>
      </c>
      <c r="Q75" s="75"/>
      <c r="R75" s="75">
        <f>+'Ark1'!AA1947</f>
        <v>31.455956401811193</v>
      </c>
      <c r="S75" s="41">
        <f>+'Ark1'!AB1947</f>
        <v>4.4950912892331125</v>
      </c>
      <c r="T75" s="75">
        <f>+'Ark1'!AC1947</f>
        <v>-40.323939090501682</v>
      </c>
      <c r="U75" s="75">
        <f t="shared" si="1"/>
        <v>15.708423326133909</v>
      </c>
      <c r="V75" s="41">
        <f>+'Ark1'!V1947</f>
        <v>14.340987212979512</v>
      </c>
      <c r="W75" s="39"/>
      <c r="X75" s="24"/>
      <c r="Y75" s="24"/>
      <c r="Z75" s="24"/>
    </row>
    <row r="76" spans="1:26" ht="15.6">
      <c r="A76" s="39"/>
      <c r="B76" s="40">
        <f>+'Ark1'!C1948</f>
        <v>2010</v>
      </c>
      <c r="C76" s="40">
        <f>+'Ark1'!G1948</f>
        <v>3</v>
      </c>
      <c r="D76" s="40" t="s">
        <v>587</v>
      </c>
      <c r="E76" s="40">
        <f>+'Ark1'!Q1948</f>
        <v>211</v>
      </c>
      <c r="F76" s="75"/>
      <c r="G76" s="75">
        <f>+'Ark1'!R1948</f>
        <v>1812</v>
      </c>
      <c r="H76" s="75"/>
      <c r="I76" s="75">
        <f>+'Ark1'!S1948</f>
        <v>1811</v>
      </c>
      <c r="J76" s="149">
        <f>+'Ark1'!T1948</f>
        <v>9.0849837051892663</v>
      </c>
      <c r="K76" s="149"/>
      <c r="L76" s="149">
        <f>+'Ark1'!U1948</f>
        <v>8.9397173642165395</v>
      </c>
      <c r="M76" s="95"/>
      <c r="N76" s="41">
        <f>+'Ark1'!W1948</f>
        <v>57.822749861954705</v>
      </c>
      <c r="O76" s="75"/>
      <c r="P76" s="75">
        <f>+'Ark1'!Y1948</f>
        <v>142.08454746136852</v>
      </c>
      <c r="Q76" s="75"/>
      <c r="R76" s="75">
        <f>+'Ark1'!AA1948</f>
        <v>33.609724714645864</v>
      </c>
      <c r="S76" s="41">
        <f>+'Ark1'!AB1948</f>
        <v>5.1695762239813661</v>
      </c>
      <c r="T76" s="75">
        <f>+'Ark1'!AC1948</f>
        <v>-54.318226326412407</v>
      </c>
      <c r="U76" s="75">
        <f t="shared" si="1"/>
        <v>8.5876777251184837</v>
      </c>
      <c r="V76" s="41">
        <f>+'Ark1'!V1948</f>
        <v>15.485651214128039</v>
      </c>
      <c r="W76" s="39"/>
      <c r="X76" s="24"/>
      <c r="Y76" s="24"/>
      <c r="Z76" s="24"/>
    </row>
    <row r="77" spans="1:26" ht="15.6">
      <c r="A77" s="39"/>
      <c r="B77" s="40">
        <f>+'Ark1'!C1949</f>
        <v>2010</v>
      </c>
      <c r="C77" s="40">
        <f>+'Ark1'!G1949</f>
        <v>4</v>
      </c>
      <c r="D77" s="40" t="s">
        <v>69</v>
      </c>
      <c r="E77" s="40">
        <f>+'Ark1'!Q1949</f>
        <v>102</v>
      </c>
      <c r="F77" s="75"/>
      <c r="G77" s="75">
        <f>+'Ark1'!R1949</f>
        <v>1955</v>
      </c>
      <c r="H77" s="75"/>
      <c r="I77" s="75">
        <f>+'Ark1'!S1949</f>
        <v>1953</v>
      </c>
      <c r="J77" s="149">
        <f>+'Ark1'!T1949</f>
        <v>9.8019553772875376</v>
      </c>
      <c r="K77" s="149"/>
      <c r="L77" s="149">
        <f>+'Ark1'!U1949</f>
        <v>9.7791592178339499</v>
      </c>
      <c r="M77" s="95"/>
      <c r="N77" s="41">
        <f>+'Ark1'!W1949</f>
        <v>58.349206349206355</v>
      </c>
      <c r="O77" s="75"/>
      <c r="P77" s="75">
        <f>+'Ark1'!Y1949</f>
        <v>144.05754475703338</v>
      </c>
      <c r="Q77" s="75"/>
      <c r="R77" s="75">
        <f>+'Ark1'!AA1949</f>
        <v>31.378012396643321</v>
      </c>
      <c r="S77" s="41">
        <f>+'Ark1'!AB1949</f>
        <v>4.4747594608405121</v>
      </c>
      <c r="T77" s="75">
        <f>+'Ark1'!AC1949</f>
        <v>-48.472830287860923</v>
      </c>
      <c r="U77" s="75">
        <f t="shared" si="1"/>
        <v>19.166666666666668</v>
      </c>
      <c r="V77" s="41">
        <f>+'Ark1'!V1949</f>
        <v>14.529411764705879</v>
      </c>
      <c r="W77" s="39"/>
      <c r="X77" s="24"/>
      <c r="Y77" s="24"/>
      <c r="Z77" s="24"/>
    </row>
    <row r="78" spans="1:26" ht="15.6">
      <c r="A78" s="39"/>
      <c r="B78" s="40">
        <f>+'Ark1'!C1950</f>
        <v>2009</v>
      </c>
      <c r="C78" s="40">
        <f>+'Ark1'!G1950</f>
        <v>1</v>
      </c>
      <c r="D78" s="40" t="s">
        <v>459</v>
      </c>
      <c r="E78" s="40">
        <f>+'Ark1'!Q1950</f>
        <v>536</v>
      </c>
      <c r="F78" s="75"/>
      <c r="G78" s="75">
        <f>+'Ark1'!R1950</f>
        <v>10237</v>
      </c>
      <c r="H78" s="75"/>
      <c r="I78" s="75">
        <f>+'Ark1'!S1950</f>
        <v>10214</v>
      </c>
      <c r="J78" s="149">
        <f>+'Ark1'!T1950</f>
        <v>50.32197807599664</v>
      </c>
      <c r="K78" s="149"/>
      <c r="L78" s="149">
        <f>+'Ark1'!U1950</f>
        <v>50.09492937582516</v>
      </c>
      <c r="M78" s="95"/>
      <c r="N78" s="41">
        <f>+'Ark1'!W1950</f>
        <v>56.693362052085355</v>
      </c>
      <c r="O78" s="75"/>
      <c r="P78" s="75">
        <f>+'Ark1'!Y1950</f>
        <v>144.0872521246462</v>
      </c>
      <c r="Q78" s="75"/>
      <c r="R78" s="75">
        <f>+'Ark1'!AA1950</f>
        <v>31.487567796581153</v>
      </c>
      <c r="S78" s="41">
        <f>+'Ark1'!AB1950</f>
        <v>4.6099220635566516</v>
      </c>
      <c r="T78" s="75">
        <f>+'Ark1'!AC1950</f>
        <v>-35.083391936042794</v>
      </c>
      <c r="U78" s="75">
        <f t="shared" si="1"/>
        <v>19.098880597014926</v>
      </c>
      <c r="V78" s="41">
        <f>+'Ark1'!V1950</f>
        <v>14.916772491940998</v>
      </c>
      <c r="W78" s="39"/>
      <c r="X78" s="24"/>
      <c r="Y78" s="24"/>
      <c r="Z78" s="24"/>
    </row>
    <row r="79" spans="1:26" ht="15.6">
      <c r="A79" s="39"/>
      <c r="B79" s="40">
        <f>+'Ark1'!C1951</f>
        <v>2009</v>
      </c>
      <c r="C79" s="40">
        <f>+'Ark1'!G1951</f>
        <v>2</v>
      </c>
      <c r="D79" s="40" t="s">
        <v>68</v>
      </c>
      <c r="E79" s="40">
        <f>+'Ark1'!Q1951</f>
        <v>473</v>
      </c>
      <c r="F79" s="75"/>
      <c r="G79" s="75">
        <f>+'Ark1'!R1951</f>
        <v>6872</v>
      </c>
      <c r="H79" s="75"/>
      <c r="I79" s="75">
        <f>+'Ark1'!S1951</f>
        <v>6843</v>
      </c>
      <c r="J79" s="149">
        <f>+'Ark1'!T1951</f>
        <v>33.780661652656931</v>
      </c>
      <c r="K79" s="149"/>
      <c r="L79" s="149">
        <f>+'Ark1'!U1951</f>
        <v>33.893344707492453</v>
      </c>
      <c r="M79" s="95"/>
      <c r="N79" s="41">
        <f>+'Ark1'!W1951</f>
        <v>57.017097764138519</v>
      </c>
      <c r="O79" s="75"/>
      <c r="P79" s="75">
        <f>+'Ark1'!Y1951</f>
        <v>145.22312281722964</v>
      </c>
      <c r="Q79" s="75"/>
      <c r="R79" s="75">
        <f>+'Ark1'!AA1951</f>
        <v>32.963486308238025</v>
      </c>
      <c r="S79" s="41">
        <f>+'Ark1'!AB1951</f>
        <v>4.803291158849853</v>
      </c>
      <c r="T79" s="75">
        <f>+'Ark1'!AC1951</f>
        <v>-49.519812472387393</v>
      </c>
      <c r="U79" s="75">
        <f t="shared" si="1"/>
        <v>14.528541226215644</v>
      </c>
      <c r="V79" s="41">
        <f>+'Ark1'!V1951</f>
        <v>15.755238649592551</v>
      </c>
      <c r="W79" s="39"/>
      <c r="X79" s="24"/>
      <c r="Y79" s="24"/>
      <c r="Z79" s="24"/>
    </row>
    <row r="80" spans="1:26" ht="15.6">
      <c r="A80" s="39"/>
      <c r="B80" s="40">
        <f>+'Ark1'!C1952</f>
        <v>2009</v>
      </c>
      <c r="C80" s="40">
        <f>+'Ark1'!G1952</f>
        <v>3</v>
      </c>
      <c r="D80" s="40" t="s">
        <v>587</v>
      </c>
      <c r="E80" s="40">
        <f>+'Ark1'!Q1952</f>
        <v>178</v>
      </c>
      <c r="F80" s="75"/>
      <c r="G80" s="75">
        <f>+'Ark1'!R1952</f>
        <v>1790</v>
      </c>
      <c r="H80" s="75"/>
      <c r="I80" s="75">
        <f>+'Ark1'!S1952</f>
        <v>1770</v>
      </c>
      <c r="J80" s="149">
        <f>+'Ark1'!T1952</f>
        <v>8.7990955119697176</v>
      </c>
      <c r="K80" s="149"/>
      <c r="L80" s="149">
        <f>+'Ark1'!U1952</f>
        <v>8.5179887966253407</v>
      </c>
      <c r="M80" s="95"/>
      <c r="N80" s="41">
        <f>+'Ark1'!W1952</f>
        <v>57.463841807909603</v>
      </c>
      <c r="O80" s="75"/>
      <c r="P80" s="75">
        <f>+'Ark1'!Y1952</f>
        <v>140.11625698324011</v>
      </c>
      <c r="Q80" s="75"/>
      <c r="R80" s="75">
        <f>+'Ark1'!AA1952</f>
        <v>31.583927199900646</v>
      </c>
      <c r="S80" s="41">
        <f>+'Ark1'!AB1952</f>
        <v>4.5902245600513396</v>
      </c>
      <c r="T80" s="75">
        <f>+'Ark1'!AC1952</f>
        <v>-50.456746223641368</v>
      </c>
      <c r="U80" s="75">
        <f t="shared" si="1"/>
        <v>10.056179775280899</v>
      </c>
      <c r="V80" s="41">
        <f>+'Ark1'!V1952</f>
        <v>17.339664804469269</v>
      </c>
      <c r="W80" s="39"/>
      <c r="X80" s="24"/>
      <c r="Y80" s="24"/>
      <c r="Z80" s="24"/>
    </row>
    <row r="81" spans="1:33" ht="15.6">
      <c r="A81" s="39"/>
      <c r="B81" s="40">
        <f>+'Ark1'!C1953</f>
        <v>2009</v>
      </c>
      <c r="C81" s="40">
        <f>+'Ark1'!G1953</f>
        <v>4</v>
      </c>
      <c r="D81" s="40" t="s">
        <v>69</v>
      </c>
      <c r="E81" s="40">
        <f>+'Ark1'!Q1953</f>
        <v>109</v>
      </c>
      <c r="F81" s="75"/>
      <c r="G81" s="75">
        <f>+'Ark1'!R1953</f>
        <v>1444</v>
      </c>
      <c r="H81" s="75"/>
      <c r="I81" s="75">
        <f>+'Ark1'!S1953</f>
        <v>1444</v>
      </c>
      <c r="J81" s="149">
        <f>+'Ark1'!T1953</f>
        <v>7.0982647593766899</v>
      </c>
      <c r="K81" s="149"/>
      <c r="L81" s="149">
        <f>+'Ark1'!U1953</f>
        <v>7.4937371200570499</v>
      </c>
      <c r="M81" s="95"/>
      <c r="N81" s="41">
        <f>+'Ark1'!W1953</f>
        <v>55.838642659279778</v>
      </c>
      <c r="O81" s="75"/>
      <c r="P81" s="75">
        <f>+'Ark1'!Y1953</f>
        <v>152.8043628808862</v>
      </c>
      <c r="Q81" s="75"/>
      <c r="R81" s="75">
        <f>+'Ark1'!AA1953</f>
        <v>34.192201190324106</v>
      </c>
      <c r="S81" s="41">
        <f>+'Ark1'!AB1953</f>
        <v>4.9372379301825298</v>
      </c>
      <c r="T81" s="75">
        <f>+'Ark1'!AC1953</f>
        <v>-55.673459363925744</v>
      </c>
      <c r="U81" s="75">
        <f t="shared" si="1"/>
        <v>13.247706422018348</v>
      </c>
      <c r="V81" s="41">
        <f>+'Ark1'!V1953</f>
        <v>14.979916897506923</v>
      </c>
      <c r="W81" s="39"/>
      <c r="X81" s="24"/>
      <c r="Y81" s="24"/>
      <c r="Z81" s="24"/>
    </row>
    <row r="82" spans="1:33" ht="15.6">
      <c r="A82" s="39"/>
      <c r="B82" s="40">
        <f>+'Ark1'!C1954</f>
        <v>2008</v>
      </c>
      <c r="C82" s="40">
        <f>+'Ark1'!G1954</f>
        <v>1</v>
      </c>
      <c r="D82" s="40" t="s">
        <v>459</v>
      </c>
      <c r="E82" s="40">
        <f>+'Ark1'!Q1954</f>
        <v>591</v>
      </c>
      <c r="F82" s="75"/>
      <c r="G82" s="75">
        <f>+'Ark1'!R1954</f>
        <v>10738</v>
      </c>
      <c r="H82" s="75"/>
      <c r="I82" s="75">
        <f>+'Ark1'!S1954</f>
        <v>10704</v>
      </c>
      <c r="J82" s="149">
        <f>+'Ark1'!T1954</f>
        <v>53.929988448596255</v>
      </c>
      <c r="K82" s="149"/>
      <c r="L82" s="149">
        <f>+'Ark1'!U1954</f>
        <v>53.960396920517951</v>
      </c>
      <c r="M82" s="95"/>
      <c r="N82" s="41">
        <f>+'Ark1'!W1954</f>
        <v>56.849869207772805</v>
      </c>
      <c r="O82" s="75"/>
      <c r="P82" s="75">
        <f>+'Ark1'!Y1954</f>
        <v>146.84874278264144</v>
      </c>
      <c r="Q82" s="75"/>
      <c r="R82" s="75">
        <f>+'Ark1'!AA1954</f>
        <v>32.351496047719358</v>
      </c>
      <c r="S82" s="41">
        <f>+'Ark1'!AB1954</f>
        <v>4.5192014749217684</v>
      </c>
      <c r="T82" s="75">
        <f>+'Ark1'!AC1954</f>
        <v>-42.001086703822558</v>
      </c>
      <c r="U82" s="75">
        <f t="shared" ref="U82:U97" si="2">+G82/E82</f>
        <v>18.169204737732656</v>
      </c>
      <c r="V82" s="41">
        <f>+'Ark1'!V1954</f>
        <v>14.906314024958096</v>
      </c>
      <c r="W82" s="39"/>
      <c r="X82" s="24"/>
      <c r="Y82" s="24"/>
      <c r="Z82" s="24"/>
    </row>
    <row r="83" spans="1:33" ht="15.6">
      <c r="A83" s="39"/>
      <c r="B83" s="40">
        <f>+'Ark1'!C1955</f>
        <v>2008</v>
      </c>
      <c r="C83" s="40">
        <f>+'Ark1'!G1955</f>
        <v>2</v>
      </c>
      <c r="D83" s="40" t="s">
        <v>68</v>
      </c>
      <c r="E83" s="40">
        <f>+'Ark1'!Q1955</f>
        <v>469</v>
      </c>
      <c r="F83" s="75"/>
      <c r="G83" s="75">
        <f>+'Ark1'!R1955</f>
        <v>5909</v>
      </c>
      <c r="H83" s="75"/>
      <c r="I83" s="75">
        <f>+'Ark1'!S1955</f>
        <v>5894</v>
      </c>
      <c r="J83" s="149">
        <f>+'Ark1'!T1955</f>
        <v>29.677062930038669</v>
      </c>
      <c r="K83" s="149"/>
      <c r="L83" s="149">
        <f>+'Ark1'!U1955</f>
        <v>29.871062701659095</v>
      </c>
      <c r="M83" s="95"/>
      <c r="N83" s="41">
        <f>+'Ark1'!W1955</f>
        <v>57.291822192059719</v>
      </c>
      <c r="O83" s="75"/>
      <c r="P83" s="75">
        <f>+'Ark1'!Y1955</f>
        <v>147.72540192926044</v>
      </c>
      <c r="Q83" s="75"/>
      <c r="R83" s="75">
        <f>+'Ark1'!AA1955</f>
        <v>33.906388349037833</v>
      </c>
      <c r="S83" s="41">
        <f>+'Ark1'!AB1955</f>
        <v>4.3835857308600605</v>
      </c>
      <c r="T83" s="75">
        <f>+'Ark1'!AC1955</f>
        <v>-51.379172621059645</v>
      </c>
      <c r="U83" s="75">
        <f t="shared" si="2"/>
        <v>12.59914712153518</v>
      </c>
      <c r="V83" s="41">
        <f>+'Ark1'!V1955</f>
        <v>15.55187002876967</v>
      </c>
      <c r="W83" s="39"/>
      <c r="X83" s="24"/>
      <c r="Y83" s="24"/>
      <c r="Z83" s="24"/>
    </row>
    <row r="84" spans="1:33" ht="15.6">
      <c r="A84" s="39"/>
      <c r="B84" s="40">
        <f>+'Ark1'!C1956</f>
        <v>2008</v>
      </c>
      <c r="C84" s="40">
        <f>+'Ark1'!G1956</f>
        <v>3</v>
      </c>
      <c r="D84" s="40" t="s">
        <v>587</v>
      </c>
      <c r="E84" s="40">
        <f>+'Ark1'!Q1956</f>
        <v>207</v>
      </c>
      <c r="F84" s="75"/>
      <c r="G84" s="75">
        <f>+'Ark1'!R1956</f>
        <v>1974</v>
      </c>
      <c r="H84" s="75"/>
      <c r="I84" s="75">
        <f>+'Ark1'!S1956</f>
        <v>1963</v>
      </c>
      <c r="J84" s="149">
        <f>+'Ark1'!T1956</f>
        <v>9.9141178243182164</v>
      </c>
      <c r="K84" s="149"/>
      <c r="L84" s="149">
        <f>+'Ark1'!U1956</f>
        <v>9.5128848326033832</v>
      </c>
      <c r="M84" s="95"/>
      <c r="N84" s="41">
        <f>+'Ark1'!W1956</f>
        <v>57.129903209373424</v>
      </c>
      <c r="O84" s="75"/>
      <c r="P84" s="75">
        <f>+'Ark1'!Y1956</f>
        <v>140.8262411347518</v>
      </c>
      <c r="Q84" s="75"/>
      <c r="R84" s="75">
        <f>+'Ark1'!AA1956</f>
        <v>32.797814336622857</v>
      </c>
      <c r="S84" s="41">
        <f>+'Ark1'!AB1956</f>
        <v>4.2976302087203972</v>
      </c>
      <c r="T84" s="75">
        <f>+'Ark1'!AC1956</f>
        <v>-45.318369654187315</v>
      </c>
      <c r="U84" s="75">
        <f t="shared" si="2"/>
        <v>9.5362318840579707</v>
      </c>
      <c r="V84" s="41">
        <f>+'Ark1'!V1956</f>
        <v>15.959979736575484</v>
      </c>
      <c r="W84" s="39"/>
      <c r="X84" s="24"/>
      <c r="Y84" s="24"/>
      <c r="Z84" s="24"/>
      <c r="AG84" s="1"/>
    </row>
    <row r="85" spans="1:33" ht="15.6">
      <c r="A85" s="39"/>
      <c r="B85" s="40">
        <f>+'Ark1'!C1957</f>
        <v>2008</v>
      </c>
      <c r="C85" s="40">
        <f>+'Ark1'!G1957</f>
        <v>4</v>
      </c>
      <c r="D85" s="40" t="s">
        <v>69</v>
      </c>
      <c r="E85" s="40">
        <f>+'Ark1'!Q1957</f>
        <v>110</v>
      </c>
      <c r="F85" s="75"/>
      <c r="G85" s="75">
        <f>+'Ark1'!R1957</f>
        <v>1290</v>
      </c>
      <c r="H85" s="75"/>
      <c r="I85" s="75">
        <f>+'Ark1'!S1957</f>
        <v>1289</v>
      </c>
      <c r="J85" s="149">
        <f>+'Ark1'!T1957</f>
        <v>6.478830797046859</v>
      </c>
      <c r="K85" s="149"/>
      <c r="L85" s="149">
        <f>+'Ark1'!U1957</f>
        <v>6.655655545219556</v>
      </c>
      <c r="M85" s="95"/>
      <c r="N85" s="41">
        <f>+'Ark1'!W1957</f>
        <v>56.435996896819219</v>
      </c>
      <c r="O85" s="75"/>
      <c r="P85" s="75">
        <f>+'Ark1'!Y1957</f>
        <v>150.77162790697685</v>
      </c>
      <c r="Q85" s="75"/>
      <c r="R85" s="75">
        <f>+'Ark1'!AA1957</f>
        <v>31.947193900338025</v>
      </c>
      <c r="S85" s="41">
        <f>+'Ark1'!AB1957</f>
        <v>4.4581468685912347</v>
      </c>
      <c r="T85" s="75">
        <f>+'Ark1'!AC1957</f>
        <v>-51.823936934143561</v>
      </c>
      <c r="U85" s="75">
        <f t="shared" si="2"/>
        <v>11.727272727272727</v>
      </c>
      <c r="V85" s="41">
        <f>+'Ark1'!V1957</f>
        <v>15.356589147286821</v>
      </c>
      <c r="W85" s="39"/>
      <c r="X85" s="24"/>
      <c r="Y85" s="24"/>
      <c r="Z85" s="24"/>
      <c r="AG85" s="1"/>
    </row>
    <row r="86" spans="1:33" ht="15.6">
      <c r="A86" s="39"/>
      <c r="B86" s="40">
        <f>+'Ark1'!C1958</f>
        <v>2007</v>
      </c>
      <c r="C86" s="40">
        <f>+'Ark1'!G1958</f>
        <v>1</v>
      </c>
      <c r="D86" s="40" t="s">
        <v>459</v>
      </c>
      <c r="E86" s="40">
        <f>+'Ark1'!Q1958</f>
        <v>576</v>
      </c>
      <c r="F86" s="75"/>
      <c r="G86" s="75">
        <f>+'Ark1'!R1958</f>
        <v>11553</v>
      </c>
      <c r="H86" s="75"/>
      <c r="I86" s="75">
        <f>+'Ark1'!S1958</f>
        <v>11510</v>
      </c>
      <c r="J86" s="149">
        <f>+'Ark1'!T1958</f>
        <v>56.52705744201976</v>
      </c>
      <c r="K86" s="149"/>
      <c r="L86" s="149">
        <f>+'Ark1'!U1958</f>
        <v>56.461282696540685</v>
      </c>
      <c r="M86" s="95"/>
      <c r="N86" s="41">
        <f>+'Ark1'!W1958</f>
        <v>56.802085143353608</v>
      </c>
      <c r="O86" s="75"/>
      <c r="P86" s="75">
        <f>+'Ark1'!Y1958</f>
        <v>148.43963472691121</v>
      </c>
      <c r="Q86" s="75"/>
      <c r="R86" s="75">
        <f>+'Ark1'!AA1958</f>
        <v>31.412865655398985</v>
      </c>
      <c r="S86" s="41">
        <f>+'Ark1'!AB1958</f>
        <v>4.515415722255538</v>
      </c>
      <c r="T86" s="75">
        <f>+'Ark1'!AC1958</f>
        <v>-46.338245498661912</v>
      </c>
      <c r="U86" s="75">
        <f t="shared" si="2"/>
        <v>20.057291666666668</v>
      </c>
      <c r="V86" s="41">
        <f>+'Ark1'!V1958</f>
        <v>15.047520124642949</v>
      </c>
      <c r="W86" s="39"/>
      <c r="X86" s="24"/>
      <c r="Y86" s="24"/>
      <c r="Z86" s="24"/>
      <c r="AG86" s="1"/>
    </row>
    <row r="87" spans="1:33" ht="15.6">
      <c r="A87" s="39"/>
      <c r="B87" s="40">
        <f>+'Ark1'!C1959</f>
        <v>2007</v>
      </c>
      <c r="C87" s="40">
        <f>+'Ark1'!G1959</f>
        <v>2</v>
      </c>
      <c r="D87" s="40" t="s">
        <v>68</v>
      </c>
      <c r="E87" s="40">
        <f>+'Ark1'!Q1959</f>
        <v>417</v>
      </c>
      <c r="F87" s="75"/>
      <c r="G87" s="75">
        <f>+'Ark1'!R1959</f>
        <v>5435</v>
      </c>
      <c r="H87" s="75"/>
      <c r="I87" s="75">
        <f>+'Ark1'!S1959</f>
        <v>5409</v>
      </c>
      <c r="J87" s="149">
        <f>+'Ark1'!T1959</f>
        <v>26.592621587239449</v>
      </c>
      <c r="K87" s="149"/>
      <c r="L87" s="149">
        <f>+'Ark1'!U1959</f>
        <v>26.684235747454913</v>
      </c>
      <c r="M87" s="95"/>
      <c r="N87" s="41">
        <f>+'Ark1'!W1959</f>
        <v>56.802551303383247</v>
      </c>
      <c r="O87" s="75"/>
      <c r="P87" s="75">
        <f>+'Ark1'!Y1959</f>
        <v>149.12454461821511</v>
      </c>
      <c r="Q87" s="75"/>
      <c r="R87" s="75">
        <f>+'Ark1'!AA1959</f>
        <v>32.866378770315151</v>
      </c>
      <c r="S87" s="41">
        <f>+'Ark1'!AB1959</f>
        <v>4.769742031237941</v>
      </c>
      <c r="T87" s="75">
        <f>+'Ark1'!AC1959</f>
        <v>-52.329416613823838</v>
      </c>
      <c r="U87" s="75">
        <f t="shared" si="2"/>
        <v>13.03357314148681</v>
      </c>
      <c r="V87" s="41">
        <f>+'Ark1'!V1959</f>
        <v>15.439926402943877</v>
      </c>
      <c r="W87" s="39"/>
      <c r="X87" s="24"/>
      <c r="Y87" s="24"/>
      <c r="Z87" s="24"/>
      <c r="AG87" s="1"/>
    </row>
    <row r="88" spans="1:33" ht="15.6">
      <c r="A88" s="39"/>
      <c r="B88" s="40">
        <f>+'Ark1'!C1960</f>
        <v>2007</v>
      </c>
      <c r="C88" s="40">
        <f>+'Ark1'!G1960</f>
        <v>3</v>
      </c>
      <c r="D88" s="40" t="s">
        <v>587</v>
      </c>
      <c r="E88" s="40">
        <f>+'Ark1'!Q1960</f>
        <v>202</v>
      </c>
      <c r="F88" s="75"/>
      <c r="G88" s="75">
        <f>+'Ark1'!R1960</f>
        <v>2056</v>
      </c>
      <c r="H88" s="75"/>
      <c r="I88" s="75">
        <f>+'Ark1'!S1960</f>
        <v>2051</v>
      </c>
      <c r="J88" s="149">
        <f>+'Ark1'!T1960</f>
        <v>10.059692729229864</v>
      </c>
      <c r="K88" s="149"/>
      <c r="L88" s="149">
        <f>+'Ark1'!U1960</f>
        <v>9.9322549458103513</v>
      </c>
      <c r="M88" s="95"/>
      <c r="N88" s="41">
        <f>+'Ark1'!W1960</f>
        <v>56.821062896148199</v>
      </c>
      <c r="O88" s="75"/>
      <c r="P88" s="75">
        <f>+'Ark1'!Y1960</f>
        <v>146.72991245136177</v>
      </c>
      <c r="Q88" s="75"/>
      <c r="R88" s="75">
        <f>+'Ark1'!AA1960</f>
        <v>34.2615481813678</v>
      </c>
      <c r="S88" s="41">
        <f>+'Ark1'!AB1960</f>
        <v>4.9525948796931427</v>
      </c>
      <c r="T88" s="75">
        <f>+'Ark1'!AC1960</f>
        <v>-50.876253426885526</v>
      </c>
      <c r="U88" s="75">
        <f t="shared" si="2"/>
        <v>10.178217821782178</v>
      </c>
      <c r="V88" s="41">
        <f>+'Ark1'!V1960</f>
        <v>15.7738326848249</v>
      </c>
      <c r="W88" s="39"/>
      <c r="X88" s="24"/>
      <c r="Y88" s="24"/>
      <c r="Z88" s="24"/>
      <c r="AG88" s="1"/>
    </row>
    <row r="89" spans="1:33" ht="15.6">
      <c r="A89" s="39"/>
      <c r="B89" s="40">
        <f>+'Ark1'!C1961</f>
        <v>2007</v>
      </c>
      <c r="C89" s="40">
        <f>+'Ark1'!G1961</f>
        <v>4</v>
      </c>
      <c r="D89" s="40" t="s">
        <v>69</v>
      </c>
      <c r="E89" s="40">
        <f>+'Ark1'!Q1961</f>
        <v>114</v>
      </c>
      <c r="F89" s="75"/>
      <c r="G89" s="75">
        <f>+'Ark1'!R1961</f>
        <v>1394</v>
      </c>
      <c r="H89" s="75"/>
      <c r="I89" s="75">
        <f>+'Ark1'!S1961</f>
        <v>1394</v>
      </c>
      <c r="J89" s="149">
        <f>+'Ark1'!T1961</f>
        <v>6.8206282415109101</v>
      </c>
      <c r="K89" s="149"/>
      <c r="L89" s="149">
        <f>+'Ark1'!U1961</f>
        <v>6.9222266101940733</v>
      </c>
      <c r="M89" s="95"/>
      <c r="N89" s="41">
        <f>+'Ark1'!W1961</f>
        <v>56.139885222381643</v>
      </c>
      <c r="O89" s="75"/>
      <c r="P89" s="75">
        <f>+'Ark1'!Y1961</f>
        <v>150.82625538020113</v>
      </c>
      <c r="Q89" s="75"/>
      <c r="R89" s="75">
        <f>+'Ark1'!AA1961</f>
        <v>32.085710392202635</v>
      </c>
      <c r="S89" s="41">
        <f>+'Ark1'!AB1961</f>
        <v>4.7437735662900389</v>
      </c>
      <c r="T89" s="75">
        <f>+'Ark1'!AC1961</f>
        <v>-49.925157058785203</v>
      </c>
      <c r="U89" s="75">
        <f t="shared" si="2"/>
        <v>12.228070175438596</v>
      </c>
      <c r="V89" s="41">
        <f>+'Ark1'!V1961</f>
        <v>15.580344332855098</v>
      </c>
      <c r="W89" s="39"/>
      <c r="X89" s="24"/>
      <c r="Y89" s="24"/>
      <c r="Z89" s="24"/>
      <c r="AG89" s="1"/>
    </row>
    <row r="90" spans="1:33" ht="15.6">
      <c r="A90" s="39"/>
      <c r="B90" s="40">
        <f>+'Ark1'!C1962</f>
        <v>2006</v>
      </c>
      <c r="C90" s="40">
        <f>+'Ark1'!G1962</f>
        <v>1</v>
      </c>
      <c r="D90" s="40" t="s">
        <v>459</v>
      </c>
      <c r="E90" s="40">
        <f>+'Ark1'!Q1962</f>
        <v>640</v>
      </c>
      <c r="F90" s="75"/>
      <c r="G90" s="75">
        <f>+'Ark1'!R1962</f>
        <v>10252</v>
      </c>
      <c r="H90" s="75"/>
      <c r="I90" s="75">
        <f>+'Ark1'!S1962</f>
        <v>10175</v>
      </c>
      <c r="J90" s="149">
        <f>+'Ark1'!T1962</f>
        <v>52.687840476924656</v>
      </c>
      <c r="K90" s="149"/>
      <c r="L90" s="149">
        <f>+'Ark1'!U1962</f>
        <v>52.964065675328314</v>
      </c>
      <c r="M90" s="95"/>
      <c r="N90" s="41">
        <f>+'Ark1'!W1962</f>
        <v>56.681375921375917</v>
      </c>
      <c r="O90" s="75"/>
      <c r="P90" s="75">
        <f>+'Ark1'!Y1962</f>
        <v>145.54415723761252</v>
      </c>
      <c r="Q90" s="75"/>
      <c r="R90" s="75">
        <f>+'Ark1'!AA1962</f>
        <v>31.467825989962702</v>
      </c>
      <c r="S90" s="41">
        <f>+'Ark1'!AB1962</f>
        <v>4.5040960963242691</v>
      </c>
      <c r="T90" s="75">
        <f>+'Ark1'!AC1962</f>
        <v>-46.548387582164253</v>
      </c>
      <c r="U90" s="75">
        <f t="shared" si="2"/>
        <v>16.018750000000001</v>
      </c>
      <c r="V90" s="41">
        <f>+'Ark1'!V1962</f>
        <v>15.557744830277024</v>
      </c>
      <c r="W90" s="39"/>
      <c r="X90" s="24"/>
      <c r="Y90" s="24"/>
      <c r="Z90" s="24"/>
      <c r="AG90" s="1"/>
    </row>
    <row r="91" spans="1:33" ht="15.6">
      <c r="A91" s="39"/>
      <c r="B91" s="40">
        <f>+'Ark1'!C1963</f>
        <v>2006</v>
      </c>
      <c r="C91" s="40">
        <f>+'Ark1'!G1963</f>
        <v>2</v>
      </c>
      <c r="D91" s="40" t="s">
        <v>68</v>
      </c>
      <c r="E91" s="40">
        <f>+'Ark1'!Q1963</f>
        <v>456</v>
      </c>
      <c r="F91" s="75"/>
      <c r="G91" s="75">
        <f>+'Ark1'!R1963</f>
        <v>5864</v>
      </c>
      <c r="H91" s="75"/>
      <c r="I91" s="75">
        <f>+'Ark1'!S1963</f>
        <v>5784</v>
      </c>
      <c r="J91" s="149">
        <f>+'Ark1'!T1963</f>
        <v>30.136704697296757</v>
      </c>
      <c r="K91" s="149"/>
      <c r="L91" s="149">
        <f>+'Ark1'!U1963</f>
        <v>29.917464270912472</v>
      </c>
      <c r="M91" s="95"/>
      <c r="N91" s="41">
        <f>+'Ark1'!W1963</f>
        <v>57.414591977869989</v>
      </c>
      <c r="O91" s="75"/>
      <c r="P91" s="75">
        <f>+'Ark1'!Y1963</f>
        <v>143.73180422919512</v>
      </c>
      <c r="Q91" s="75"/>
      <c r="R91" s="75">
        <f>+'Ark1'!AA1963</f>
        <v>32.158132212330273</v>
      </c>
      <c r="S91" s="41">
        <f>+'Ark1'!AB1963</f>
        <v>4.3225703214000095</v>
      </c>
      <c r="T91" s="75">
        <f>+'Ark1'!AC1963</f>
        <v>-45.552792744441106</v>
      </c>
      <c r="U91" s="75">
        <f t="shared" si="2"/>
        <v>12.859649122807017</v>
      </c>
      <c r="V91" s="41">
        <f>+'Ark1'!V1963</f>
        <v>15.919508867667121</v>
      </c>
      <c r="W91" s="39"/>
      <c r="X91" s="24"/>
      <c r="Y91" s="24"/>
      <c r="Z91" s="24"/>
      <c r="AG91" s="1"/>
    </row>
    <row r="92" spans="1:33" ht="15.6">
      <c r="A92" s="39"/>
      <c r="B92" s="40">
        <f>+'Ark1'!C1964</f>
        <v>2006</v>
      </c>
      <c r="C92" s="40">
        <f>+'Ark1'!G1964</f>
        <v>3</v>
      </c>
      <c r="D92" s="40" t="s">
        <v>587</v>
      </c>
      <c r="E92" s="40">
        <f>+'Ark1'!Q1964</f>
        <v>252</v>
      </c>
      <c r="F92" s="75"/>
      <c r="G92" s="75">
        <f>+'Ark1'!R1964</f>
        <v>2249</v>
      </c>
      <c r="H92" s="75"/>
      <c r="I92" s="75">
        <f>+'Ark1'!S1964</f>
        <v>2234</v>
      </c>
      <c r="J92" s="149">
        <f>+'Ark1'!T1964</f>
        <v>11.558227978209477</v>
      </c>
      <c r="K92" s="149"/>
      <c r="L92" s="149">
        <f>+'Ark1'!U1964</f>
        <v>11.38244595290889</v>
      </c>
      <c r="M92" s="95"/>
      <c r="N92" s="41">
        <f>+'Ark1'!W1964</f>
        <v>56.99015219337511</v>
      </c>
      <c r="O92" s="75"/>
      <c r="P92" s="75">
        <f>+'Ark1'!Y1964</f>
        <v>142.58314806580717</v>
      </c>
      <c r="Q92" s="75"/>
      <c r="R92" s="75">
        <f>+'Ark1'!AA1964</f>
        <v>33.107512419562958</v>
      </c>
      <c r="S92" s="41">
        <f>+'Ark1'!AB1964</f>
        <v>4.7424152962023394</v>
      </c>
      <c r="T92" s="75">
        <f>+'Ark1'!AC1964</f>
        <v>-52.739289592642038</v>
      </c>
      <c r="U92" s="75">
        <f t="shared" si="2"/>
        <v>8.924603174603174</v>
      </c>
      <c r="V92" s="41">
        <f>+'Ark1'!V1964</f>
        <v>15.850155624722101</v>
      </c>
      <c r="W92" s="39"/>
      <c r="X92" s="24"/>
      <c r="Y92" s="24"/>
      <c r="Z92" s="24"/>
      <c r="AG92" s="1"/>
    </row>
    <row r="93" spans="1:33" ht="15.6">
      <c r="A93" s="39"/>
      <c r="B93" s="40">
        <f>+'Ark1'!C1965</f>
        <v>2006</v>
      </c>
      <c r="C93" s="40">
        <f>+'Ark1'!G1965</f>
        <v>4</v>
      </c>
      <c r="D93" s="40" t="s">
        <v>69</v>
      </c>
      <c r="E93" s="40">
        <f>+'Ark1'!Q1965</f>
        <v>117</v>
      </c>
      <c r="F93" s="75"/>
      <c r="G93" s="75">
        <f>+'Ark1'!R1965</f>
        <v>1093</v>
      </c>
      <c r="H93" s="75"/>
      <c r="I93" s="75">
        <f>+'Ark1'!S1965</f>
        <v>1092</v>
      </c>
      <c r="J93" s="149">
        <f>+'Ark1'!T1965</f>
        <v>5.6172268475691212</v>
      </c>
      <c r="K93" s="149"/>
      <c r="L93" s="149">
        <f>+'Ark1'!U1965</f>
        <v>5.7360241008503134</v>
      </c>
      <c r="M93" s="95"/>
      <c r="N93" s="41">
        <f>+'Ark1'!W1965</f>
        <v>56.771978021978043</v>
      </c>
      <c r="O93" s="75"/>
      <c r="P93" s="75">
        <f>+'Ark1'!Y1965</f>
        <v>147.84711802378771</v>
      </c>
      <c r="Q93" s="75"/>
      <c r="R93" s="75">
        <f>+'Ark1'!AA1965</f>
        <v>31.065301302034847</v>
      </c>
      <c r="S93" s="41">
        <f>+'Ark1'!AB1965</f>
        <v>4.7786366899881996</v>
      </c>
      <c r="T93" s="75">
        <f>+'Ark1'!AC1965</f>
        <v>-50.918324993862761</v>
      </c>
      <c r="U93" s="75">
        <f t="shared" si="2"/>
        <v>9.3418803418803424</v>
      </c>
      <c r="V93" s="41">
        <f>+'Ark1'!V1965</f>
        <v>15.250686184812443</v>
      </c>
      <c r="W93" s="39"/>
      <c r="X93" s="24"/>
      <c r="Y93" s="24"/>
      <c r="Z93" s="24"/>
      <c r="AG93" s="1"/>
    </row>
    <row r="94" spans="1:33" ht="15.6">
      <c r="A94" s="39"/>
      <c r="B94" s="40">
        <f>+'Ark1'!C1966</f>
        <v>2005</v>
      </c>
      <c r="C94" s="40">
        <f>+'Ark1'!G1966</f>
        <v>1</v>
      </c>
      <c r="D94" s="40" t="s">
        <v>459</v>
      </c>
      <c r="E94" s="40">
        <f>+'Ark1'!Q1966</f>
        <v>676</v>
      </c>
      <c r="F94" s="75"/>
      <c r="G94" s="75">
        <f>+'Ark1'!R1966</f>
        <v>9286.25</v>
      </c>
      <c r="H94" s="75"/>
      <c r="I94" s="75">
        <f>+'Ark1'!S1966</f>
        <v>9225</v>
      </c>
      <c r="J94" s="149">
        <f>+'Ark1'!T1966</f>
        <v>50.544979520744626</v>
      </c>
      <c r="K94" s="149"/>
      <c r="L94" s="149">
        <f>+'Ark1'!U1966</f>
        <v>50.866842603437618</v>
      </c>
      <c r="M94" s="95"/>
      <c r="N94" s="41">
        <f>+'Ark1'!W1966</f>
        <v>56.661788617886174</v>
      </c>
      <c r="O94" s="75"/>
      <c r="P94" s="75">
        <f>+'Ark1'!Y1966</f>
        <v>143.61794050343283</v>
      </c>
      <c r="Q94" s="75"/>
      <c r="R94" s="75">
        <f>+'Ark1'!AA1966</f>
        <v>30.826782881784258</v>
      </c>
      <c r="S94" s="41">
        <f>+'Ark1'!AB1966</f>
        <v>4.4906500937236657</v>
      </c>
      <c r="T94" s="75">
        <f>+'Ark1'!AC1966</f>
        <v>-48.609787025224527</v>
      </c>
      <c r="U94" s="75">
        <f t="shared" si="2"/>
        <v>13.737056213017752</v>
      </c>
      <c r="V94" s="41">
        <f>+'Ark1'!V1966</f>
        <v>15.217875891775476</v>
      </c>
      <c r="W94" s="39"/>
      <c r="X94" s="24"/>
      <c r="Y94" s="24"/>
      <c r="Z94" s="24"/>
      <c r="AG94" s="1"/>
    </row>
    <row r="95" spans="1:33" ht="15.6">
      <c r="A95" s="39"/>
      <c r="B95" s="40">
        <f>+'Ark1'!C1967</f>
        <v>2005</v>
      </c>
      <c r="C95" s="40">
        <f>+'Ark1'!G1967</f>
        <v>2</v>
      </c>
      <c r="D95" s="40" t="s">
        <v>68</v>
      </c>
      <c r="E95" s="40">
        <f>+'Ark1'!Q1967</f>
        <v>484</v>
      </c>
      <c r="F95" s="75"/>
      <c r="G95" s="75">
        <f>+'Ark1'!R1967</f>
        <v>5854</v>
      </c>
      <c r="H95" s="75"/>
      <c r="I95" s="75">
        <f>+'Ark1'!S1967</f>
        <v>5734</v>
      </c>
      <c r="J95" s="149">
        <f>+'Ark1'!T1967</f>
        <v>31.863272054321055</v>
      </c>
      <c r="K95" s="149"/>
      <c r="L95" s="149">
        <f>+'Ark1'!U1967</f>
        <v>32.280566884432005</v>
      </c>
      <c r="M95" s="95"/>
      <c r="N95" s="41">
        <f>+'Ark1'!W1967</f>
        <v>57.135507499128011</v>
      </c>
      <c r="O95" s="75"/>
      <c r="P95" s="75">
        <f>+'Ark1'!Y1967</f>
        <v>144.57816877348816</v>
      </c>
      <c r="Q95" s="75"/>
      <c r="R95" s="75">
        <f>+'Ark1'!AA1967</f>
        <v>32.938028434238326</v>
      </c>
      <c r="S95" s="41">
        <f>+'Ark1'!AB1967</f>
        <v>4.5026386612024156</v>
      </c>
      <c r="T95" s="75">
        <f>+'Ark1'!AC1967</f>
        <v>-46.912912096753118</v>
      </c>
      <c r="U95" s="75">
        <f t="shared" si="2"/>
        <v>12.095041322314049</v>
      </c>
      <c r="V95" s="41">
        <f>+'Ark1'!V1967</f>
        <v>15.406047147249748</v>
      </c>
      <c r="W95" s="39"/>
      <c r="X95" s="24"/>
      <c r="Y95" s="24"/>
      <c r="Z95" s="24"/>
      <c r="AG95" s="1"/>
    </row>
    <row r="96" spans="1:33" ht="15.6">
      <c r="A96" s="39"/>
      <c r="B96" s="40">
        <f>+'Ark1'!C1968</f>
        <v>2005</v>
      </c>
      <c r="C96" s="40">
        <f>+'Ark1'!G1968</f>
        <v>3</v>
      </c>
      <c r="D96" s="40" t="s">
        <v>587</v>
      </c>
      <c r="E96" s="40">
        <f>+'Ark1'!Q1968</f>
        <v>291</v>
      </c>
      <c r="F96" s="75"/>
      <c r="G96" s="75">
        <f>+'Ark1'!R1968</f>
        <v>2181</v>
      </c>
      <c r="H96" s="75"/>
      <c r="I96" s="75">
        <f>+'Ark1'!S1968</f>
        <v>2012</v>
      </c>
      <c r="J96" s="149">
        <f>+'Ark1'!T1968</f>
        <v>11.871164391949817</v>
      </c>
      <c r="K96" s="149"/>
      <c r="L96" s="149">
        <f>+'Ark1'!U1968</f>
        <v>11.057508958522217</v>
      </c>
      <c r="M96" s="95"/>
      <c r="N96" s="41">
        <f>+'Ark1'!W1968</f>
        <v>56.884194831013914</v>
      </c>
      <c r="O96" s="75"/>
      <c r="P96" s="75">
        <f>+'Ark1'!Y1968</f>
        <v>132.92783127005956</v>
      </c>
      <c r="Q96" s="75"/>
      <c r="R96" s="75">
        <f>+'Ark1'!AA1968</f>
        <v>33.220917475116742</v>
      </c>
      <c r="S96" s="41">
        <f>+'Ark1'!AB1968</f>
        <v>4.987260978274632</v>
      </c>
      <c r="T96" s="75">
        <f>+'Ark1'!AC1968</f>
        <v>-53.286626702996202</v>
      </c>
      <c r="U96" s="75">
        <f t="shared" si="2"/>
        <v>7.4948453608247423</v>
      </c>
      <c r="V96" s="41">
        <f>+'Ark1'!V1968</f>
        <v>15.86565795506649</v>
      </c>
      <c r="W96" s="39"/>
      <c r="X96" s="24"/>
      <c r="Y96" s="24"/>
      <c r="Z96" s="24"/>
      <c r="AG96" s="1"/>
    </row>
    <row r="97" spans="1:33" ht="15.6">
      <c r="A97" s="39"/>
      <c r="B97" s="40">
        <f>+'Ark1'!C1969</f>
        <v>2005</v>
      </c>
      <c r="C97" s="40">
        <f>+'Ark1'!G1969</f>
        <v>4</v>
      </c>
      <c r="D97" s="40" t="s">
        <v>69</v>
      </c>
      <c r="E97" s="40">
        <f>+'Ark1'!Q1969</f>
        <v>123</v>
      </c>
      <c r="F97" s="75"/>
      <c r="G97" s="75">
        <f>+'Ark1'!R1969</f>
        <v>1051</v>
      </c>
      <c r="H97" s="75"/>
      <c r="I97" s="75">
        <f>+'Ark1'!S1969</f>
        <v>1050</v>
      </c>
      <c r="J97" s="149">
        <f>+'Ark1'!T1969</f>
        <v>5.7205840329845294</v>
      </c>
      <c r="K97" s="149"/>
      <c r="L97" s="149">
        <f>+'Ark1'!U1969</f>
        <v>5.7950815536081652</v>
      </c>
      <c r="M97" s="95"/>
      <c r="N97" s="41">
        <f>+'Ark1'!W1969</f>
        <v>56.507619047619023</v>
      </c>
      <c r="O97" s="75"/>
      <c r="P97" s="75">
        <f>+'Ark1'!Y1969</f>
        <v>144.56764985727898</v>
      </c>
      <c r="Q97" s="75"/>
      <c r="R97" s="75">
        <f>+'Ark1'!AA1969</f>
        <v>29.512972291184713</v>
      </c>
      <c r="S97" s="41">
        <f>+'Ark1'!AB1969</f>
        <v>4.4048067951380689</v>
      </c>
      <c r="T97" s="75">
        <f>+'Ark1'!AC1969</f>
        <v>-56.824816552459723</v>
      </c>
      <c r="U97" s="75">
        <f t="shared" si="2"/>
        <v>8.5447154471544717</v>
      </c>
      <c r="V97" s="41">
        <f>+'Ark1'!V1969</f>
        <v>16.94957183634634</v>
      </c>
      <c r="W97" s="39"/>
      <c r="X97" s="24"/>
      <c r="Y97" s="24"/>
      <c r="Z97" s="24"/>
      <c r="AG97" s="1"/>
    </row>
    <row r="98" spans="1:33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24"/>
      <c r="Y98" s="24"/>
      <c r="Z98" s="24"/>
      <c r="AG98" s="1"/>
    </row>
    <row r="99" spans="1:33" ht="15.6">
      <c r="A99" s="39"/>
      <c r="B99" s="40">
        <f>+'Ark1'!C1970</f>
        <v>2004</v>
      </c>
      <c r="C99" s="40">
        <f>+'Ark1'!G1970</f>
        <v>1</v>
      </c>
      <c r="D99" s="40" t="s">
        <v>459</v>
      </c>
      <c r="E99" s="40">
        <f>+'Ark1'!Q1970</f>
        <v>607</v>
      </c>
      <c r="F99" s="75"/>
      <c r="G99" s="75">
        <f>+'Ark1'!R1970</f>
        <v>7754</v>
      </c>
      <c r="H99" s="75"/>
      <c r="I99" s="75">
        <f>+'Ark1'!S1970</f>
        <v>7742</v>
      </c>
      <c r="J99" s="149">
        <f>+'Ark1'!T1970</f>
        <v>47.623142120132655</v>
      </c>
      <c r="K99" s="149"/>
      <c r="L99" s="149">
        <f>+'Ark1'!U1970</f>
        <v>47.699955340939447</v>
      </c>
      <c r="M99" s="95"/>
      <c r="N99" s="41">
        <f>+'Ark1'!W1970</f>
        <v>56.080728493929207</v>
      </c>
      <c r="O99" s="75"/>
      <c r="P99" s="75">
        <f>+'Ark1'!Y1970</f>
        <v>143.2845757028629</v>
      </c>
      <c r="Q99" s="75"/>
      <c r="R99" s="75">
        <f>+'Ark1'!AA1970</f>
        <v>31.070445155166219</v>
      </c>
      <c r="S99" s="41">
        <f>+'Ark1'!AB1970</f>
        <v>4.4591278658628424</v>
      </c>
      <c r="T99" s="75">
        <f>+'Ark1'!AC1970</f>
        <v>-49.470646630794192</v>
      </c>
      <c r="U99" s="75">
        <f>+G99/E99</f>
        <v>12.774299835255354</v>
      </c>
      <c r="V99" s="41">
        <f>+'Ark1'!V1970</f>
        <v>13.94673716791333</v>
      </c>
      <c r="W99" s="39"/>
      <c r="X99" s="24"/>
      <c r="Y99" s="24"/>
      <c r="Z99" s="24"/>
      <c r="AG99" s="1"/>
    </row>
    <row r="100" spans="1:33" ht="15.6">
      <c r="A100" s="39"/>
      <c r="B100" s="40">
        <f>+'Ark1'!C1971</f>
        <v>2004</v>
      </c>
      <c r="C100" s="40">
        <f>+'Ark1'!G1971</f>
        <v>2</v>
      </c>
      <c r="D100" s="40" t="s">
        <v>68</v>
      </c>
      <c r="E100" s="40">
        <f>+'Ark1'!Q1971</f>
        <v>519</v>
      </c>
      <c r="F100" s="75"/>
      <c r="G100" s="75">
        <f>+'Ark1'!R1971</f>
        <v>5360</v>
      </c>
      <c r="H100" s="75"/>
      <c r="I100" s="75">
        <f>+'Ark1'!S1971</f>
        <v>5301</v>
      </c>
      <c r="J100" s="149">
        <f>+'Ark1'!T1971</f>
        <v>32.919788723744006</v>
      </c>
      <c r="K100" s="149"/>
      <c r="L100" s="149">
        <f>+'Ark1'!U1971</f>
        <v>33.740954951707465</v>
      </c>
      <c r="M100" s="95"/>
      <c r="N100" s="41">
        <f>+'Ark1'!W1971</f>
        <v>56.46764761365781</v>
      </c>
      <c r="O100" s="75"/>
      <c r="P100" s="75">
        <f>+'Ark1'!Y1971</f>
        <v>146.62223880596972</v>
      </c>
      <c r="Q100" s="75"/>
      <c r="R100" s="75">
        <f>+'Ark1'!AA1971</f>
        <v>33.107648848895842</v>
      </c>
      <c r="S100" s="41">
        <f>+'Ark1'!AB1971</f>
        <v>4.5675400906681558</v>
      </c>
      <c r="T100" s="75">
        <f>+'Ark1'!AC1971</f>
        <v>-50.652771189916209</v>
      </c>
      <c r="U100" s="75">
        <f>+G100/E100</f>
        <v>10.327552986512524</v>
      </c>
      <c r="V100" s="41">
        <f>+'Ark1'!V1971</f>
        <v>13.842723880597021</v>
      </c>
      <c r="W100" s="39"/>
      <c r="AG100" s="1"/>
    </row>
    <row r="101" spans="1:33" ht="15.6">
      <c r="A101" s="39"/>
      <c r="B101" s="40">
        <f>+'Ark1'!C1972</f>
        <v>2004</v>
      </c>
      <c r="C101" s="40">
        <f>+'Ark1'!G1972</f>
        <v>3</v>
      </c>
      <c r="D101" s="40" t="s">
        <v>587</v>
      </c>
      <c r="E101" s="40">
        <f>+'Ark1'!Q1972</f>
        <v>372</v>
      </c>
      <c r="F101" s="75"/>
      <c r="G101" s="75">
        <f>+'Ark1'!R1972</f>
        <v>2196</v>
      </c>
      <c r="H101" s="75"/>
      <c r="I101" s="75">
        <f>+'Ark1'!S1972</f>
        <v>2109</v>
      </c>
      <c r="J101" s="149">
        <f>+'Ark1'!T1972</f>
        <v>13.487286574130939</v>
      </c>
      <c r="K101" s="149"/>
      <c r="L101" s="149">
        <f>+'Ark1'!U1972</f>
        <v>12.661320230365556</v>
      </c>
      <c r="M101" s="95"/>
      <c r="N101" s="41">
        <f>+'Ark1'!W1972</f>
        <v>56.492650545282117</v>
      </c>
      <c r="O101" s="75"/>
      <c r="P101" s="75">
        <f>+'Ark1'!Y1972</f>
        <v>134.29316939890711</v>
      </c>
      <c r="Q101" s="75"/>
      <c r="R101" s="75">
        <f>+'Ark1'!AA1972</f>
        <v>29.207002602050899</v>
      </c>
      <c r="S101" s="41">
        <f>+'Ark1'!AB1972</f>
        <v>4.5904396954082411</v>
      </c>
      <c r="T101" s="75">
        <f>+'Ark1'!AC1972</f>
        <v>-49.53229818820116</v>
      </c>
      <c r="U101" s="75">
        <f>+G101/E101</f>
        <v>5.903225806451613</v>
      </c>
      <c r="V101" s="41">
        <f>+'Ark1'!V1972</f>
        <v>14.360655737704922</v>
      </c>
      <c r="W101" s="39"/>
      <c r="AG101" s="1"/>
    </row>
    <row r="102" spans="1:33" ht="15.6">
      <c r="A102" s="39"/>
      <c r="B102" s="40">
        <f>+'Ark1'!C1973</f>
        <v>2004</v>
      </c>
      <c r="C102" s="40">
        <f>+'Ark1'!G1973</f>
        <v>4</v>
      </c>
      <c r="D102" s="40" t="s">
        <v>69</v>
      </c>
      <c r="E102" s="40">
        <f>+'Ark1'!Q1973</f>
        <v>133</v>
      </c>
      <c r="F102" s="75"/>
      <c r="G102" s="75">
        <f>+'Ark1'!R1973</f>
        <v>972</v>
      </c>
      <c r="H102" s="75"/>
      <c r="I102" s="75">
        <f>+'Ark1'!S1973</f>
        <v>972</v>
      </c>
      <c r="J102" s="149">
        <f>+'Ark1'!T1973</f>
        <v>5.9697825819923844</v>
      </c>
      <c r="K102" s="149"/>
      <c r="L102" s="149">
        <f>+'Ark1'!U1973</f>
        <v>5.8977694769875244</v>
      </c>
      <c r="M102" s="95"/>
      <c r="N102" s="41">
        <f>+'Ark1'!W1973</f>
        <v>56.840534979423857</v>
      </c>
      <c r="O102" s="75"/>
      <c r="P102" s="75">
        <f>+'Ark1'!Y1973</f>
        <v>141.3281893004112</v>
      </c>
      <c r="Q102" s="75"/>
      <c r="R102" s="75">
        <f>+'Ark1'!AA1973</f>
        <v>27.308112566558219</v>
      </c>
      <c r="S102" s="41">
        <f>+'Ark1'!AB1973</f>
        <v>4.1370904521498826</v>
      </c>
      <c r="T102" s="75">
        <f>+'Ark1'!AC1973</f>
        <v>-50.084262144665722</v>
      </c>
      <c r="U102" s="75">
        <f>+G102/E102</f>
        <v>7.3082706766917296</v>
      </c>
      <c r="V102" s="41">
        <f>+'Ark1'!V1973</f>
        <v>14.150205761316872</v>
      </c>
      <c r="W102" s="39"/>
      <c r="AG102" s="1"/>
    </row>
    <row r="103" spans="1:33" ht="15.6">
      <c r="A103" s="39"/>
      <c r="B103" s="39"/>
      <c r="C103" s="39"/>
      <c r="D103" s="39"/>
      <c r="E103" s="39"/>
      <c r="F103" s="39"/>
      <c r="G103" s="39"/>
      <c r="H103" s="39"/>
      <c r="I103" s="39"/>
      <c r="J103" s="100"/>
      <c r="K103" s="100"/>
      <c r="L103" s="100"/>
      <c r="M103" s="95"/>
      <c r="N103" s="39"/>
      <c r="O103" s="39"/>
      <c r="P103" s="64"/>
      <c r="Q103" s="64"/>
      <c r="R103" s="64"/>
      <c r="S103" s="39"/>
      <c r="T103" s="64"/>
      <c r="U103" s="64"/>
      <c r="V103" s="39"/>
      <c r="W103" s="39"/>
    </row>
    <row r="104" spans="1:33">
      <c r="A104" s="39"/>
      <c r="B104" s="39"/>
      <c r="C104" s="39"/>
      <c r="D104" s="39"/>
      <c r="E104" s="39"/>
      <c r="F104" s="39"/>
      <c r="G104" s="39"/>
      <c r="H104" s="39"/>
      <c r="I104" s="39"/>
      <c r="J104" s="100"/>
      <c r="K104" s="100"/>
      <c r="L104" s="100"/>
      <c r="M104" s="100"/>
      <c r="N104" s="39"/>
      <c r="O104" s="39"/>
      <c r="P104" s="64"/>
      <c r="Q104" s="64"/>
      <c r="R104" s="64"/>
      <c r="S104" s="39"/>
      <c r="T104" s="64"/>
      <c r="U104" s="64"/>
      <c r="V104" s="39"/>
      <c r="W104" s="39"/>
    </row>
    <row r="105" spans="1:33">
      <c r="J105" s="52"/>
      <c r="L105" s="52"/>
      <c r="M105" s="52"/>
      <c r="S105" s="3"/>
      <c r="T105" s="14"/>
      <c r="U105" s="14"/>
      <c r="W105" s="14"/>
      <c r="X105" s="3"/>
      <c r="Y105" s="3"/>
      <c r="Z105" s="3"/>
      <c r="AA105" s="3"/>
      <c r="AB105" s="3"/>
      <c r="AC105" s="3"/>
      <c r="AD105" s="3"/>
      <c r="AE105" s="3"/>
      <c r="AF105" s="3"/>
    </row>
    <row r="106" spans="1:33">
      <c r="J106" s="52"/>
      <c r="L106" s="52"/>
      <c r="M106" s="52"/>
      <c r="S106" s="3"/>
      <c r="T106" s="14"/>
      <c r="U106" s="14"/>
      <c r="W106" s="14"/>
      <c r="X106" s="3"/>
      <c r="Y106" s="3"/>
      <c r="Z106" s="3"/>
      <c r="AA106" s="3"/>
      <c r="AB106" s="3"/>
      <c r="AC106" s="3"/>
      <c r="AD106" s="3"/>
      <c r="AE106" s="3"/>
      <c r="AF106" s="3"/>
    </row>
    <row r="107" spans="1:33">
      <c r="J107" s="52"/>
      <c r="L107" s="52"/>
      <c r="M107" s="52"/>
      <c r="S107" s="3"/>
      <c r="T107" s="14"/>
      <c r="U107" s="14"/>
      <c r="W107" s="14"/>
      <c r="X107" s="3"/>
      <c r="Y107" s="3"/>
      <c r="Z107" s="3"/>
      <c r="AA107" s="3"/>
      <c r="AB107" s="3"/>
      <c r="AC107" s="3"/>
      <c r="AD107" s="3"/>
      <c r="AE107" s="3"/>
      <c r="AF107" s="3"/>
    </row>
    <row r="108" spans="1:33">
      <c r="J108" s="52"/>
      <c r="L108" s="52"/>
      <c r="M108" s="52"/>
      <c r="S108" s="3"/>
      <c r="T108" s="14"/>
      <c r="U108" s="14"/>
      <c r="W108" s="14"/>
      <c r="X108" s="3"/>
      <c r="Y108" s="3"/>
      <c r="Z108" s="3"/>
      <c r="AA108" s="3"/>
      <c r="AB108" s="3"/>
      <c r="AC108" s="3"/>
      <c r="AD108" s="3"/>
      <c r="AE108" s="3"/>
      <c r="AF108" s="3"/>
    </row>
    <row r="109" spans="1:33">
      <c r="J109" s="52"/>
      <c r="L109" s="52"/>
      <c r="M109" s="52"/>
      <c r="S109" s="3"/>
      <c r="T109" s="14"/>
      <c r="U109" s="14"/>
      <c r="W109" s="14"/>
      <c r="X109" s="3"/>
      <c r="Y109" s="3"/>
      <c r="Z109" s="3"/>
      <c r="AA109" s="3"/>
      <c r="AB109" s="3"/>
      <c r="AC109" s="3"/>
      <c r="AD109" s="3"/>
      <c r="AE109" s="3"/>
      <c r="AF109" s="3"/>
    </row>
    <row r="110" spans="1:33">
      <c r="J110" s="52"/>
      <c r="L110" s="52"/>
      <c r="M110" s="52"/>
      <c r="S110" s="3"/>
      <c r="T110" s="14"/>
      <c r="U110" s="14"/>
      <c r="W110" s="14"/>
      <c r="X110" s="3"/>
      <c r="Y110" s="3"/>
      <c r="Z110" s="3"/>
      <c r="AA110" s="3"/>
      <c r="AB110" s="3"/>
      <c r="AC110" s="3"/>
      <c r="AD110" s="3"/>
      <c r="AE110" s="3"/>
      <c r="AF110" s="3"/>
    </row>
    <row r="111" spans="1:33">
      <c r="J111" s="52"/>
      <c r="L111" s="52"/>
      <c r="M111" s="52"/>
      <c r="S111" s="3"/>
      <c r="T111" s="14"/>
      <c r="U111" s="14"/>
      <c r="W111" s="14"/>
      <c r="X111" s="3"/>
      <c r="Y111" s="3"/>
      <c r="Z111" s="3"/>
      <c r="AA111" s="3"/>
      <c r="AB111" s="3"/>
      <c r="AC111" s="3"/>
      <c r="AD111" s="3"/>
      <c r="AE111" s="3"/>
      <c r="AF111" s="3"/>
    </row>
    <row r="112" spans="1:33">
      <c r="J112" s="52"/>
      <c r="L112" s="52"/>
      <c r="M112" s="52"/>
      <c r="S112" s="3"/>
      <c r="T112" s="14"/>
      <c r="U112" s="14"/>
      <c r="W112" s="14"/>
      <c r="X112" s="3"/>
      <c r="Y112" s="3"/>
      <c r="Z112" s="3"/>
      <c r="AA112" s="3"/>
      <c r="AB112" s="3"/>
      <c r="AC112" s="3"/>
      <c r="AD112" s="3"/>
      <c r="AE112" s="3"/>
      <c r="AF112" s="3"/>
    </row>
    <row r="113" spans="10:32">
      <c r="J113" s="52"/>
      <c r="L113" s="52"/>
      <c r="M113" s="52"/>
      <c r="S113" s="3"/>
      <c r="T113" s="14"/>
      <c r="U113" s="14"/>
      <c r="W113" s="14"/>
      <c r="X113" s="3"/>
      <c r="Y113" s="3"/>
      <c r="Z113" s="3"/>
      <c r="AA113" s="3"/>
      <c r="AB113" s="3"/>
      <c r="AC113" s="3"/>
      <c r="AD113" s="3"/>
      <c r="AE113" s="3"/>
      <c r="AF113" s="3"/>
    </row>
    <row r="114" spans="10:32">
      <c r="J114" s="52"/>
      <c r="L114" s="52"/>
      <c r="M114" s="52"/>
      <c r="S114" s="3"/>
      <c r="T114" s="14"/>
      <c r="U114" s="14"/>
      <c r="W114" s="14"/>
      <c r="X114" s="3"/>
      <c r="Y114" s="3"/>
      <c r="Z114" s="3"/>
      <c r="AA114" s="3"/>
      <c r="AB114" s="3"/>
      <c r="AC114" s="3"/>
      <c r="AD114" s="3"/>
      <c r="AE114" s="3"/>
      <c r="AF114" s="3"/>
    </row>
    <row r="115" spans="10:32">
      <c r="J115" s="52"/>
      <c r="L115" s="52"/>
      <c r="M115" s="52"/>
      <c r="S115" s="3"/>
      <c r="T115" s="14"/>
      <c r="U115" s="14"/>
      <c r="W115" s="14"/>
      <c r="X115" s="3"/>
      <c r="Y115" s="3"/>
      <c r="Z115" s="3"/>
      <c r="AA115" s="3"/>
      <c r="AB115" s="3"/>
      <c r="AC115" s="3"/>
      <c r="AD115" s="3"/>
      <c r="AE115" s="3"/>
      <c r="AF115" s="3"/>
    </row>
    <row r="116" spans="10:32">
      <c r="J116" s="52"/>
      <c r="L116" s="52"/>
      <c r="M116" s="52"/>
      <c r="S116" s="3"/>
      <c r="T116" s="14"/>
      <c r="U116" s="14"/>
      <c r="W116" s="14"/>
      <c r="X116" s="3"/>
      <c r="Y116" s="3"/>
      <c r="Z116" s="3"/>
      <c r="AA116" s="3"/>
      <c r="AB116" s="3"/>
      <c r="AC116" s="3"/>
      <c r="AD116" s="3"/>
      <c r="AE116" s="3"/>
      <c r="AF116" s="3"/>
    </row>
    <row r="117" spans="10:32">
      <c r="J117" s="52"/>
      <c r="L117" s="52"/>
      <c r="M117" s="52"/>
      <c r="S117" s="3"/>
      <c r="T117" s="14"/>
      <c r="U117" s="14"/>
      <c r="W117" s="14"/>
      <c r="X117" s="3"/>
      <c r="Y117" s="3"/>
      <c r="Z117" s="3"/>
      <c r="AA117" s="3"/>
      <c r="AB117" s="3"/>
      <c r="AC117" s="3"/>
      <c r="AD117" s="3"/>
      <c r="AE117" s="3"/>
      <c r="AF117" s="3"/>
    </row>
    <row r="118" spans="10:32">
      <c r="J118" s="52"/>
      <c r="L118" s="52"/>
      <c r="M118" s="52"/>
      <c r="S118" s="3"/>
      <c r="T118" s="14"/>
      <c r="U118" s="14"/>
      <c r="W118" s="14"/>
      <c r="X118" s="3"/>
      <c r="Y118" s="3"/>
      <c r="Z118" s="3"/>
      <c r="AA118" s="3"/>
      <c r="AB118" s="3"/>
      <c r="AC118" s="3"/>
      <c r="AD118" s="3"/>
      <c r="AE118" s="3"/>
      <c r="AF118" s="3"/>
    </row>
    <row r="119" spans="10:32">
      <c r="J119" s="52"/>
      <c r="L119" s="52"/>
      <c r="M119" s="52"/>
      <c r="S119" s="3"/>
      <c r="T119" s="14"/>
      <c r="U119" s="14"/>
      <c r="W119" s="14"/>
      <c r="X119" s="3"/>
      <c r="Y119" s="3"/>
      <c r="Z119" s="3"/>
      <c r="AA119" s="3"/>
      <c r="AB119" s="3"/>
      <c r="AC119" s="3"/>
      <c r="AD119" s="3"/>
      <c r="AE119" s="3"/>
      <c r="AF119" s="3"/>
    </row>
    <row r="120" spans="10:32">
      <c r="J120" s="52"/>
      <c r="L120" s="52"/>
      <c r="M120" s="52"/>
      <c r="S120" s="3"/>
      <c r="T120" s="14"/>
      <c r="U120" s="14"/>
      <c r="W120" s="14"/>
      <c r="X120" s="3"/>
      <c r="Y120" s="3"/>
      <c r="Z120" s="3"/>
      <c r="AA120" s="3"/>
      <c r="AB120" s="3"/>
      <c r="AC120" s="3"/>
      <c r="AD120" s="3"/>
      <c r="AE120" s="3"/>
      <c r="AF120" s="3"/>
    </row>
    <row r="121" spans="10:32">
      <c r="J121" s="52"/>
      <c r="L121" s="52"/>
      <c r="M121" s="52"/>
      <c r="S121" s="3"/>
      <c r="T121" s="14"/>
      <c r="U121" s="14"/>
      <c r="W121" s="14"/>
      <c r="X121" s="3"/>
      <c r="Y121" s="3"/>
      <c r="Z121" s="3"/>
      <c r="AA121" s="3"/>
      <c r="AB121" s="3"/>
      <c r="AC121" s="3"/>
      <c r="AD121" s="3"/>
      <c r="AE121" s="3"/>
      <c r="AF121" s="3"/>
    </row>
    <row r="122" spans="10:32">
      <c r="J122" s="52"/>
      <c r="L122" s="52"/>
      <c r="M122" s="52"/>
      <c r="S122" s="3"/>
      <c r="T122" s="14"/>
      <c r="U122" s="14"/>
      <c r="W122" s="14"/>
      <c r="X122" s="3"/>
      <c r="Y122" s="3"/>
      <c r="Z122" s="3"/>
      <c r="AA122" s="3"/>
      <c r="AB122" s="3"/>
      <c r="AC122" s="3"/>
      <c r="AD122" s="3"/>
      <c r="AE122" s="3"/>
      <c r="AF122" s="3"/>
    </row>
    <row r="123" spans="10:32">
      <c r="J123" s="52"/>
      <c r="L123" s="52"/>
      <c r="M123" s="52"/>
      <c r="S123" s="3"/>
      <c r="T123" s="14"/>
      <c r="U123" s="14"/>
      <c r="W123" s="14"/>
      <c r="X123" s="3"/>
      <c r="Y123" s="3"/>
      <c r="Z123" s="3"/>
      <c r="AA123" s="3"/>
      <c r="AB123" s="3"/>
      <c r="AC123" s="3"/>
      <c r="AD123" s="3"/>
      <c r="AE123" s="3"/>
      <c r="AF123" s="3"/>
    </row>
    <row r="124" spans="10:32">
      <c r="J124" s="52"/>
      <c r="L124" s="52"/>
      <c r="M124" s="52"/>
      <c r="S124" s="3"/>
      <c r="T124" s="14"/>
      <c r="U124" s="14"/>
      <c r="W124" s="14"/>
      <c r="X124" s="3"/>
      <c r="Y124" s="3"/>
      <c r="Z124" s="3"/>
      <c r="AA124" s="3"/>
      <c r="AB124" s="3"/>
      <c r="AC124" s="3"/>
      <c r="AD124" s="3"/>
      <c r="AE124" s="3"/>
      <c r="AF124" s="3"/>
    </row>
    <row r="125" spans="10:32">
      <c r="J125" s="52"/>
      <c r="L125" s="52"/>
      <c r="M125" s="52"/>
      <c r="S125" s="3"/>
      <c r="T125" s="14"/>
      <c r="U125" s="14"/>
      <c r="W125" s="14"/>
      <c r="X125" s="3"/>
      <c r="Y125" s="3"/>
      <c r="Z125" s="3"/>
      <c r="AA125" s="3"/>
      <c r="AB125" s="3"/>
      <c r="AC125" s="3"/>
      <c r="AD125" s="3"/>
      <c r="AE125" s="3"/>
      <c r="AF125" s="3"/>
    </row>
    <row r="126" spans="10:32">
      <c r="J126" s="52"/>
      <c r="L126" s="52"/>
      <c r="M126" s="52"/>
      <c r="S126" s="3"/>
      <c r="T126" s="14"/>
      <c r="U126" s="14"/>
      <c r="W126" s="14"/>
      <c r="X126" s="3"/>
      <c r="Y126" s="3"/>
      <c r="Z126" s="3"/>
      <c r="AA126" s="3"/>
      <c r="AB126" s="3"/>
      <c r="AC126" s="3"/>
      <c r="AD126" s="3"/>
      <c r="AE126" s="3"/>
      <c r="AF126" s="3"/>
    </row>
    <row r="127" spans="10:32">
      <c r="J127" s="52"/>
      <c r="L127" s="52"/>
      <c r="M127" s="52"/>
      <c r="S127" s="3"/>
      <c r="T127" s="14"/>
      <c r="U127" s="14"/>
      <c r="W127" s="14"/>
      <c r="X127" s="3"/>
      <c r="Y127" s="3"/>
      <c r="Z127" s="3"/>
      <c r="AA127" s="3"/>
      <c r="AB127" s="3"/>
      <c r="AC127" s="3"/>
      <c r="AD127" s="3"/>
      <c r="AE127" s="3"/>
      <c r="AF127" s="3"/>
    </row>
    <row r="128" spans="10:32">
      <c r="J128" s="52"/>
      <c r="L128" s="52"/>
      <c r="M128" s="52"/>
      <c r="S128" s="3"/>
      <c r="T128" s="14"/>
      <c r="U128" s="14"/>
      <c r="W128" s="14"/>
      <c r="X128" s="3"/>
      <c r="Y128" s="3"/>
      <c r="Z128" s="3"/>
      <c r="AA128" s="3"/>
      <c r="AB128" s="3"/>
      <c r="AC128" s="3"/>
      <c r="AD128" s="3"/>
      <c r="AE128" s="3"/>
      <c r="AF128" s="3"/>
    </row>
    <row r="129" spans="10:32">
      <c r="J129" s="52"/>
      <c r="L129" s="52"/>
      <c r="M129" s="52"/>
      <c r="S129" s="3"/>
      <c r="T129" s="14"/>
      <c r="U129" s="14"/>
      <c r="W129" s="14"/>
      <c r="X129" s="3"/>
      <c r="Y129" s="3"/>
      <c r="Z129" s="3"/>
      <c r="AA129" s="3"/>
      <c r="AB129" s="3"/>
      <c r="AC129" s="3"/>
      <c r="AD129" s="3"/>
      <c r="AE129" s="3"/>
      <c r="AF129" s="3"/>
    </row>
    <row r="130" spans="10:32">
      <c r="J130" s="52"/>
      <c r="L130" s="52"/>
      <c r="M130" s="52"/>
      <c r="S130" s="3"/>
      <c r="T130" s="14"/>
      <c r="U130" s="14"/>
      <c r="W130" s="14"/>
      <c r="X130" s="3"/>
      <c r="Y130" s="3"/>
      <c r="Z130" s="3"/>
      <c r="AA130" s="3"/>
      <c r="AB130" s="3"/>
      <c r="AC130" s="3"/>
      <c r="AD130" s="3"/>
      <c r="AE130" s="3"/>
      <c r="AF130" s="3"/>
    </row>
    <row r="131" spans="10:32">
      <c r="J131" s="52"/>
      <c r="L131" s="52"/>
      <c r="M131" s="52"/>
      <c r="S131" s="3"/>
      <c r="T131" s="14"/>
      <c r="U131" s="14"/>
      <c r="W131" s="14"/>
      <c r="X131" s="3"/>
      <c r="Y131" s="3"/>
      <c r="Z131" s="3"/>
      <c r="AA131" s="3"/>
      <c r="AB131" s="3"/>
      <c r="AC131" s="3"/>
      <c r="AD131" s="3"/>
      <c r="AE131" s="3"/>
      <c r="AF131" s="3"/>
    </row>
    <row r="132" spans="10:32">
      <c r="J132" s="52"/>
      <c r="L132" s="52"/>
      <c r="M132" s="52"/>
      <c r="S132" s="3"/>
      <c r="T132" s="14"/>
      <c r="U132" s="14"/>
      <c r="W132" s="14"/>
      <c r="X132" s="3"/>
      <c r="Y132" s="3"/>
      <c r="Z132" s="3"/>
      <c r="AA132" s="3"/>
      <c r="AB132" s="3"/>
      <c r="AC132" s="3"/>
      <c r="AD132" s="3"/>
      <c r="AE132" s="3"/>
      <c r="AF132" s="3"/>
    </row>
    <row r="133" spans="10:32">
      <c r="J133" s="52"/>
      <c r="L133" s="52"/>
      <c r="M133" s="52"/>
      <c r="S133" s="3"/>
      <c r="T133" s="14"/>
      <c r="U133" s="14"/>
      <c r="W133" s="14"/>
      <c r="X133" s="3"/>
      <c r="Y133" s="3"/>
      <c r="Z133" s="3"/>
      <c r="AA133" s="3"/>
      <c r="AB133" s="3"/>
      <c r="AC133" s="3"/>
      <c r="AD133" s="3"/>
      <c r="AE133" s="3"/>
      <c r="AF133" s="3"/>
    </row>
    <row r="134" spans="10:32">
      <c r="J134" s="52"/>
      <c r="L134" s="52"/>
      <c r="M134" s="52"/>
      <c r="S134" s="3"/>
      <c r="T134" s="14"/>
      <c r="U134" s="14"/>
      <c r="W134" s="14"/>
      <c r="X134" s="3"/>
      <c r="Y134" s="3"/>
      <c r="Z134" s="3"/>
      <c r="AA134" s="3"/>
      <c r="AB134" s="3"/>
      <c r="AC134" s="3"/>
      <c r="AD134" s="3"/>
      <c r="AE134" s="3"/>
      <c r="AF134" s="3"/>
    </row>
    <row r="135" spans="10:32">
      <c r="J135" s="52"/>
      <c r="L135" s="52"/>
      <c r="M135" s="52"/>
      <c r="S135" s="3"/>
      <c r="T135" s="14"/>
      <c r="U135" s="14"/>
      <c r="W135" s="14"/>
      <c r="X135" s="3"/>
      <c r="Y135" s="3"/>
      <c r="Z135" s="3"/>
      <c r="AA135" s="3"/>
      <c r="AB135" s="3"/>
      <c r="AC135" s="3"/>
      <c r="AD135" s="3"/>
      <c r="AE135" s="3"/>
      <c r="AF135" s="3"/>
    </row>
    <row r="136" spans="10:32">
      <c r="J136" s="52"/>
      <c r="L136" s="52"/>
      <c r="M136" s="52"/>
      <c r="S136" s="3"/>
      <c r="T136" s="14"/>
      <c r="U136" s="14"/>
      <c r="W136" s="14"/>
      <c r="X136" s="3"/>
      <c r="Y136" s="3"/>
      <c r="Z136" s="3"/>
      <c r="AA136" s="3"/>
      <c r="AB136" s="3"/>
      <c r="AC136" s="3"/>
      <c r="AD136" s="3"/>
      <c r="AE136" s="3"/>
      <c r="AF136" s="3"/>
    </row>
    <row r="137" spans="10:32">
      <c r="J137" s="52"/>
      <c r="L137" s="52"/>
      <c r="M137" s="52"/>
      <c r="S137" s="3"/>
      <c r="T137" s="14"/>
      <c r="U137" s="14"/>
      <c r="W137" s="14"/>
      <c r="X137" s="3"/>
      <c r="Y137" s="3"/>
      <c r="Z137" s="3"/>
      <c r="AA137" s="3"/>
      <c r="AB137" s="3"/>
      <c r="AC137" s="3"/>
      <c r="AD137" s="3"/>
      <c r="AE137" s="3"/>
      <c r="AF137" s="3"/>
    </row>
    <row r="138" spans="10:32">
      <c r="J138" s="52"/>
      <c r="L138" s="52"/>
      <c r="M138" s="52"/>
      <c r="S138" s="3"/>
      <c r="T138" s="14"/>
      <c r="U138" s="14"/>
      <c r="W138" s="14"/>
      <c r="X138" s="3"/>
      <c r="Y138" s="3"/>
      <c r="Z138" s="3"/>
      <c r="AA138" s="3"/>
      <c r="AB138" s="3"/>
      <c r="AC138" s="3"/>
      <c r="AD138" s="3"/>
      <c r="AE138" s="3"/>
      <c r="AF138" s="3"/>
    </row>
    <row r="139" spans="10:32">
      <c r="J139" s="52"/>
      <c r="L139" s="52"/>
      <c r="M139" s="52"/>
      <c r="S139" s="3"/>
      <c r="T139" s="14"/>
      <c r="U139" s="14"/>
      <c r="W139" s="14"/>
      <c r="X139" s="3"/>
      <c r="Y139" s="3"/>
      <c r="Z139" s="3"/>
      <c r="AA139" s="3"/>
      <c r="AB139" s="3"/>
      <c r="AC139" s="3"/>
      <c r="AD139" s="3"/>
      <c r="AE139" s="3"/>
      <c r="AF139" s="3"/>
    </row>
    <row r="140" spans="10:32">
      <c r="J140" s="52"/>
      <c r="L140" s="52"/>
      <c r="M140" s="52"/>
      <c r="S140" s="3"/>
      <c r="T140" s="14"/>
      <c r="U140" s="14"/>
      <c r="W140" s="14"/>
      <c r="X140" s="3"/>
      <c r="Y140" s="3"/>
      <c r="Z140" s="3"/>
      <c r="AA140" s="3"/>
      <c r="AB140" s="3"/>
      <c r="AC140" s="3"/>
      <c r="AD140" s="3"/>
      <c r="AE140" s="3"/>
      <c r="AF140" s="3"/>
    </row>
    <row r="141" spans="10:32">
      <c r="J141" s="52"/>
      <c r="L141" s="52"/>
      <c r="M141" s="52"/>
      <c r="S141" s="3"/>
      <c r="T141" s="14"/>
      <c r="U141" s="14"/>
      <c r="W141" s="14"/>
      <c r="X141" s="3"/>
      <c r="Y141" s="3"/>
      <c r="Z141" s="3"/>
      <c r="AA141" s="3"/>
      <c r="AB141" s="3"/>
      <c r="AC141" s="3"/>
      <c r="AD141" s="3"/>
      <c r="AE141" s="3"/>
      <c r="AF141" s="3"/>
    </row>
    <row r="142" spans="10:32">
      <c r="J142" s="52"/>
      <c r="L142" s="52"/>
      <c r="M142" s="52"/>
      <c r="S142" s="3"/>
      <c r="T142" s="14"/>
      <c r="U142" s="14"/>
      <c r="W142" s="14"/>
      <c r="X142" s="3"/>
      <c r="Y142" s="3"/>
      <c r="Z142" s="3"/>
      <c r="AA142" s="3"/>
      <c r="AB142" s="3"/>
      <c r="AC142" s="3"/>
      <c r="AD142" s="3"/>
      <c r="AE142" s="3"/>
      <c r="AF142" s="3"/>
    </row>
    <row r="143" spans="10:32">
      <c r="J143" s="52"/>
      <c r="L143" s="52"/>
      <c r="M143" s="52"/>
      <c r="S143" s="3"/>
      <c r="T143" s="14"/>
      <c r="U143" s="14"/>
      <c r="W143" s="14"/>
      <c r="X143" s="3"/>
      <c r="Y143" s="3"/>
      <c r="Z143" s="3"/>
      <c r="AA143" s="3"/>
      <c r="AB143" s="3"/>
      <c r="AC143" s="3"/>
      <c r="AD143" s="3"/>
      <c r="AE143" s="3"/>
      <c r="AF143" s="3"/>
    </row>
    <row r="144" spans="10:32">
      <c r="J144" s="52"/>
      <c r="L144" s="52"/>
      <c r="M144" s="52"/>
      <c r="S144" s="3"/>
      <c r="T144" s="14"/>
      <c r="U144" s="14"/>
      <c r="W144" s="14"/>
      <c r="X144" s="3"/>
      <c r="Y144" s="3"/>
      <c r="Z144" s="3"/>
      <c r="AA144" s="3"/>
      <c r="AB144" s="3"/>
      <c r="AC144" s="3"/>
      <c r="AD144" s="3"/>
      <c r="AE144" s="3"/>
      <c r="AF144" s="3"/>
    </row>
    <row r="145" spans="10:33">
      <c r="J145" s="52"/>
      <c r="L145" s="52"/>
      <c r="M145" s="52"/>
      <c r="S145" s="3"/>
      <c r="T145" s="14"/>
      <c r="U145" s="14"/>
      <c r="W145" s="14"/>
      <c r="X145" s="3"/>
      <c r="Y145" s="3"/>
      <c r="Z145" s="3"/>
      <c r="AA145" s="3"/>
      <c r="AB145" s="3"/>
      <c r="AC145" s="3"/>
      <c r="AD145" s="3"/>
      <c r="AE145" s="3"/>
      <c r="AF145" s="3"/>
    </row>
    <row r="146" spans="10:33">
      <c r="J146" s="52"/>
      <c r="L146" s="52"/>
      <c r="M146" s="52"/>
      <c r="S146" s="3"/>
      <c r="T146" s="14"/>
      <c r="U146" s="14"/>
      <c r="W146" s="14"/>
      <c r="X146" s="3"/>
      <c r="Y146" s="3"/>
      <c r="Z146" s="3"/>
      <c r="AA146" s="3"/>
      <c r="AB146" s="3"/>
      <c r="AC146" s="3"/>
      <c r="AD146" s="3"/>
      <c r="AE146" s="3"/>
      <c r="AF146" s="3"/>
    </row>
    <row r="147" spans="10:33">
      <c r="J147" s="52"/>
      <c r="L147" s="52"/>
      <c r="M147" s="52"/>
      <c r="S147" s="3"/>
      <c r="T147" s="14"/>
      <c r="U147" s="14"/>
      <c r="W147" s="14"/>
      <c r="X147" s="3"/>
      <c r="Y147" s="3"/>
      <c r="Z147" s="3"/>
      <c r="AA147" s="3"/>
      <c r="AB147" s="3"/>
      <c r="AC147" s="3"/>
      <c r="AD147" s="3"/>
      <c r="AE147" s="3"/>
      <c r="AF147" s="3"/>
    </row>
    <row r="148" spans="10:33">
      <c r="J148" s="52"/>
      <c r="L148" s="52"/>
      <c r="M148" s="52"/>
      <c r="S148" s="3"/>
      <c r="T148" s="14"/>
      <c r="U148" s="14"/>
      <c r="W148" s="14"/>
      <c r="X148" s="3"/>
      <c r="Y148" s="3"/>
      <c r="Z148" s="3"/>
      <c r="AA148" s="3"/>
      <c r="AB148" s="3"/>
      <c r="AC148" s="3"/>
      <c r="AD148" s="3"/>
      <c r="AE148" s="3"/>
      <c r="AF148" s="3"/>
    </row>
    <row r="149" spans="10:33">
      <c r="J149" s="52"/>
      <c r="L149" s="52"/>
      <c r="M149" s="52"/>
      <c r="S149" s="3"/>
      <c r="T149" s="14"/>
      <c r="U149" s="14"/>
      <c r="W149" s="14"/>
      <c r="X149" s="3"/>
      <c r="Y149" s="3"/>
      <c r="Z149" s="3"/>
      <c r="AA149" s="3"/>
      <c r="AB149" s="3"/>
      <c r="AC149" s="3"/>
      <c r="AD149" s="3"/>
      <c r="AE149" s="3"/>
      <c r="AF149" s="3"/>
    </row>
    <row r="150" spans="10:33">
      <c r="J150" s="52"/>
      <c r="L150" s="52"/>
      <c r="M150" s="52"/>
      <c r="S150" s="3"/>
      <c r="T150" s="14"/>
      <c r="U150" s="14"/>
      <c r="W150" s="14"/>
      <c r="X150" s="3"/>
      <c r="Y150" s="3"/>
      <c r="Z150" s="3"/>
      <c r="AA150" s="3"/>
      <c r="AB150" s="3"/>
      <c r="AC150" s="3"/>
      <c r="AD150" s="3"/>
      <c r="AE150" s="3"/>
      <c r="AF150" s="3"/>
      <c r="AG150" s="24"/>
    </row>
    <row r="151" spans="10:33">
      <c r="J151" s="52"/>
      <c r="L151" s="52"/>
      <c r="M151" s="52"/>
      <c r="S151" s="3"/>
      <c r="T151" s="14"/>
      <c r="U151" s="14"/>
      <c r="W151" s="14"/>
      <c r="X151" s="3"/>
      <c r="Y151" s="3"/>
      <c r="Z151" s="3"/>
      <c r="AA151" s="3"/>
      <c r="AB151" s="3"/>
      <c r="AC151" s="3"/>
      <c r="AD151" s="3"/>
      <c r="AE151" s="3"/>
      <c r="AF151" s="3"/>
      <c r="AG151" s="24"/>
    </row>
    <row r="152" spans="10:33">
      <c r="J152" s="52"/>
      <c r="L152" s="52"/>
      <c r="M152" s="52"/>
      <c r="S152" s="3"/>
      <c r="T152" s="14"/>
      <c r="U152" s="14"/>
      <c r="W152" s="14"/>
      <c r="X152" s="3"/>
      <c r="Y152" s="3"/>
      <c r="Z152" s="3"/>
      <c r="AA152" s="3"/>
      <c r="AB152" s="3"/>
      <c r="AC152" s="3"/>
      <c r="AD152" s="3"/>
      <c r="AE152" s="3"/>
      <c r="AF152" s="3"/>
      <c r="AG152" s="24"/>
    </row>
    <row r="153" spans="10:33">
      <c r="J153" s="52"/>
      <c r="L153" s="52"/>
      <c r="M153" s="52"/>
      <c r="S153" s="3"/>
      <c r="T153" s="14"/>
      <c r="U153" s="14"/>
      <c r="W153" s="14"/>
      <c r="X153" s="3"/>
      <c r="Y153" s="3"/>
      <c r="Z153" s="3"/>
      <c r="AA153" s="3"/>
      <c r="AB153" s="3"/>
      <c r="AC153" s="3"/>
      <c r="AD153" s="3"/>
      <c r="AE153" s="3"/>
      <c r="AF153" s="3"/>
      <c r="AG153" s="24"/>
    </row>
    <row r="154" spans="10:33">
      <c r="J154" s="52"/>
      <c r="L154" s="52"/>
      <c r="M154" s="52"/>
      <c r="S154" s="3"/>
      <c r="T154" s="14"/>
      <c r="U154" s="14"/>
      <c r="W154" s="14"/>
      <c r="X154" s="3"/>
      <c r="Y154" s="3"/>
      <c r="Z154" s="3"/>
      <c r="AA154" s="3"/>
      <c r="AB154" s="3"/>
      <c r="AC154" s="3"/>
      <c r="AD154" s="3"/>
      <c r="AE154" s="3"/>
      <c r="AF154" s="3"/>
      <c r="AG154" s="24"/>
    </row>
    <row r="155" spans="10:33" ht="12.75" customHeight="1">
      <c r="J155" s="52"/>
      <c r="L155" s="52"/>
      <c r="M155" s="52"/>
      <c r="S155" s="3"/>
      <c r="T155" s="14"/>
      <c r="U155" s="14"/>
      <c r="W155" s="14"/>
      <c r="X155" s="3"/>
      <c r="Y155" s="3"/>
      <c r="Z155" s="3"/>
      <c r="AA155" s="3"/>
      <c r="AB155" s="3"/>
      <c r="AC155" s="3"/>
      <c r="AD155" s="3"/>
      <c r="AE155" s="3"/>
      <c r="AF155" s="3"/>
      <c r="AG155" s="24"/>
    </row>
    <row r="156" spans="10:33">
      <c r="J156" s="52"/>
      <c r="L156" s="52"/>
      <c r="M156" s="52"/>
      <c r="S156" s="3"/>
      <c r="T156" s="14"/>
      <c r="U156" s="14"/>
      <c r="W156" s="14"/>
      <c r="X156" s="3"/>
      <c r="Y156" s="3"/>
      <c r="Z156" s="3"/>
      <c r="AA156" s="3"/>
      <c r="AB156" s="3"/>
      <c r="AC156" s="3"/>
      <c r="AD156" s="3"/>
      <c r="AE156" s="3"/>
      <c r="AF156" s="3"/>
      <c r="AG156" s="24"/>
    </row>
    <row r="157" spans="10:33">
      <c r="J157" s="52"/>
      <c r="L157" s="52"/>
      <c r="M157" s="52"/>
      <c r="S157" s="3"/>
      <c r="T157" s="14"/>
      <c r="U157" s="14"/>
      <c r="W157" s="14"/>
      <c r="X157" s="3"/>
      <c r="Y157" s="3"/>
      <c r="Z157" s="3"/>
      <c r="AA157" s="3"/>
      <c r="AB157" s="3"/>
      <c r="AC157" s="3"/>
      <c r="AD157" s="3"/>
      <c r="AE157" s="3"/>
      <c r="AF157" s="3"/>
      <c r="AG157" s="24"/>
    </row>
    <row r="158" spans="10:33">
      <c r="J158" s="52"/>
      <c r="L158" s="52"/>
      <c r="M158" s="52"/>
      <c r="S158" s="3"/>
      <c r="T158" s="14"/>
      <c r="U158" s="14"/>
      <c r="W158" s="14"/>
      <c r="X158" s="3"/>
      <c r="Y158" s="3"/>
      <c r="Z158" s="3"/>
      <c r="AA158" s="3"/>
      <c r="AB158" s="3"/>
      <c r="AC158" s="3"/>
      <c r="AD158" s="3"/>
      <c r="AE158" s="3"/>
      <c r="AF158" s="3"/>
      <c r="AG158" s="24"/>
    </row>
    <row r="159" spans="10:33">
      <c r="J159" s="52"/>
      <c r="L159" s="52"/>
      <c r="M159" s="52"/>
      <c r="S159" s="3"/>
      <c r="T159" s="14"/>
      <c r="U159" s="14"/>
      <c r="W159" s="14"/>
      <c r="X159" s="3"/>
      <c r="Y159" s="3"/>
      <c r="Z159" s="3"/>
      <c r="AA159" s="3"/>
      <c r="AB159" s="3"/>
      <c r="AC159" s="3"/>
      <c r="AD159" s="3"/>
      <c r="AE159" s="3"/>
      <c r="AF159" s="3"/>
      <c r="AG159" s="24"/>
    </row>
    <row r="160" spans="10:33">
      <c r="J160" s="52"/>
      <c r="L160" s="52"/>
      <c r="M160" s="52"/>
      <c r="S160" s="3"/>
      <c r="T160" s="14"/>
      <c r="U160" s="14"/>
      <c r="W160" s="14"/>
      <c r="X160" s="3"/>
      <c r="Y160" s="3"/>
      <c r="Z160" s="3"/>
      <c r="AA160" s="3"/>
      <c r="AB160" s="3"/>
      <c r="AC160" s="3"/>
      <c r="AD160" s="3"/>
      <c r="AE160" s="3"/>
      <c r="AF160" s="3"/>
      <c r="AG160" s="24"/>
    </row>
    <row r="161" spans="10:33">
      <c r="J161" s="52"/>
      <c r="L161" s="52"/>
      <c r="M161" s="52"/>
      <c r="S161" s="3"/>
      <c r="T161" s="14"/>
      <c r="U161" s="14"/>
      <c r="W161" s="14"/>
      <c r="X161" s="3"/>
      <c r="Y161" s="3"/>
      <c r="Z161" s="3"/>
      <c r="AA161" s="3"/>
      <c r="AB161" s="3"/>
      <c r="AC161" s="3"/>
      <c r="AD161" s="3"/>
      <c r="AE161" s="3"/>
      <c r="AF161" s="3"/>
      <c r="AG161" s="24"/>
    </row>
    <row r="162" spans="10:33">
      <c r="J162" s="52"/>
      <c r="L162" s="52"/>
      <c r="M162" s="52"/>
      <c r="S162" s="3"/>
      <c r="T162" s="14"/>
      <c r="U162" s="14"/>
      <c r="W162" s="14"/>
      <c r="X162" s="3"/>
      <c r="Y162" s="3"/>
      <c r="Z162" s="3"/>
      <c r="AA162" s="3"/>
      <c r="AB162" s="3"/>
      <c r="AC162" s="3"/>
      <c r="AD162" s="3"/>
      <c r="AE162" s="3"/>
      <c r="AF162" s="3"/>
      <c r="AG162" s="24"/>
    </row>
    <row r="163" spans="10:33">
      <c r="J163" s="52"/>
      <c r="L163" s="52"/>
      <c r="M163" s="52"/>
      <c r="S163" s="3"/>
      <c r="T163" s="14"/>
      <c r="U163" s="14"/>
      <c r="W163" s="14"/>
      <c r="X163" s="3"/>
      <c r="Y163" s="3"/>
      <c r="Z163" s="3"/>
      <c r="AA163" s="3"/>
      <c r="AB163" s="3"/>
      <c r="AC163" s="3"/>
      <c r="AD163" s="3"/>
      <c r="AE163" s="3"/>
      <c r="AF163" s="3"/>
      <c r="AG163" s="24"/>
    </row>
    <row r="164" spans="10:33">
      <c r="J164" s="52"/>
      <c r="L164" s="52"/>
      <c r="M164" s="52"/>
      <c r="S164" s="3"/>
      <c r="T164" s="14"/>
      <c r="U164" s="14"/>
      <c r="W164" s="14"/>
      <c r="X164" s="3"/>
      <c r="Y164" s="3"/>
      <c r="Z164" s="3"/>
      <c r="AA164" s="3"/>
      <c r="AB164" s="3"/>
      <c r="AC164" s="3"/>
      <c r="AD164" s="3"/>
      <c r="AE164" s="3"/>
      <c r="AF164" s="3"/>
      <c r="AG164" s="24"/>
    </row>
    <row r="165" spans="10:33">
      <c r="J165" s="52"/>
      <c r="L165" s="52"/>
      <c r="M165" s="52"/>
      <c r="S165" s="3"/>
      <c r="T165" s="14"/>
      <c r="U165" s="14"/>
      <c r="W165" s="14"/>
      <c r="X165" s="3"/>
      <c r="Y165" s="3"/>
      <c r="Z165" s="3"/>
      <c r="AA165" s="3"/>
      <c r="AB165" s="3"/>
      <c r="AC165" s="3"/>
      <c r="AD165" s="3"/>
      <c r="AE165" s="3"/>
      <c r="AF165" s="3"/>
      <c r="AG165" s="24"/>
    </row>
    <row r="166" spans="10:33">
      <c r="J166" s="52"/>
      <c r="L166" s="52"/>
      <c r="M166" s="52"/>
      <c r="S166" s="3"/>
      <c r="T166" s="14"/>
      <c r="U166" s="14"/>
      <c r="W166" s="14"/>
      <c r="X166" s="3"/>
      <c r="Y166" s="3"/>
      <c r="Z166" s="3"/>
      <c r="AA166" s="3"/>
      <c r="AB166" s="3"/>
      <c r="AC166" s="3"/>
      <c r="AD166" s="3"/>
      <c r="AE166" s="3"/>
      <c r="AF166" s="3"/>
      <c r="AG166" s="24"/>
    </row>
    <row r="167" spans="10:33">
      <c r="J167" s="52"/>
      <c r="L167" s="52"/>
      <c r="M167" s="52"/>
      <c r="S167" s="3"/>
      <c r="T167" s="14"/>
      <c r="U167" s="14"/>
      <c r="W167" s="14"/>
      <c r="X167" s="3"/>
      <c r="Y167" s="3"/>
      <c r="Z167" s="3"/>
      <c r="AA167" s="3"/>
      <c r="AB167" s="3"/>
      <c r="AC167" s="3"/>
      <c r="AD167" s="3"/>
      <c r="AE167" s="3"/>
      <c r="AF167" s="3"/>
      <c r="AG167" s="24"/>
    </row>
    <row r="168" spans="10:33">
      <c r="J168" s="52"/>
      <c r="L168" s="52"/>
      <c r="M168" s="52"/>
      <c r="S168" s="3"/>
      <c r="T168" s="14"/>
      <c r="U168" s="14"/>
      <c r="W168" s="14"/>
      <c r="X168" s="3"/>
      <c r="Y168" s="3"/>
      <c r="Z168" s="3"/>
      <c r="AA168" s="3"/>
      <c r="AB168" s="3"/>
      <c r="AC168" s="3"/>
      <c r="AD168" s="3"/>
      <c r="AE168" s="3"/>
      <c r="AF168" s="3"/>
      <c r="AG168" s="24"/>
    </row>
    <row r="169" spans="10:33">
      <c r="J169" s="52"/>
      <c r="L169" s="52"/>
      <c r="M169" s="52"/>
      <c r="S169" s="3"/>
      <c r="T169" s="14"/>
      <c r="U169" s="14"/>
      <c r="W169" s="14"/>
      <c r="X169" s="3"/>
      <c r="Y169" s="3"/>
      <c r="Z169" s="3"/>
      <c r="AA169" s="3"/>
      <c r="AB169" s="3"/>
      <c r="AC169" s="3"/>
      <c r="AD169" s="3"/>
      <c r="AE169" s="3"/>
      <c r="AF169" s="3"/>
      <c r="AG169" s="24"/>
    </row>
    <row r="170" spans="10:33">
      <c r="J170" s="52"/>
      <c r="L170" s="52"/>
      <c r="M170" s="52"/>
      <c r="S170" s="3"/>
      <c r="T170" s="14"/>
      <c r="U170" s="14"/>
      <c r="W170" s="14"/>
      <c r="X170" s="3"/>
      <c r="Y170" s="3"/>
      <c r="Z170" s="3"/>
      <c r="AA170" s="3"/>
      <c r="AB170" s="3"/>
      <c r="AC170" s="3"/>
      <c r="AD170" s="3"/>
      <c r="AE170" s="3"/>
      <c r="AF170" s="3"/>
      <c r="AG170" s="24"/>
    </row>
    <row r="171" spans="10:33">
      <c r="J171" s="52"/>
      <c r="L171" s="52"/>
      <c r="M171" s="52"/>
      <c r="S171" s="3"/>
      <c r="T171" s="14"/>
      <c r="U171" s="14"/>
      <c r="W171" s="14"/>
      <c r="X171" s="3"/>
      <c r="Y171" s="3"/>
      <c r="Z171" s="3"/>
      <c r="AA171" s="3"/>
      <c r="AB171" s="3"/>
      <c r="AC171" s="3"/>
      <c r="AD171" s="3"/>
      <c r="AE171" s="3"/>
      <c r="AF171" s="3"/>
      <c r="AG171" s="24"/>
    </row>
    <row r="172" spans="10:33">
      <c r="J172" s="52"/>
      <c r="L172" s="52"/>
      <c r="M172" s="52"/>
      <c r="S172" s="3"/>
      <c r="T172" s="14"/>
      <c r="U172" s="14"/>
      <c r="W172" s="14"/>
      <c r="X172" s="3"/>
      <c r="Y172" s="3"/>
      <c r="Z172" s="3"/>
      <c r="AA172" s="3"/>
      <c r="AB172" s="3"/>
      <c r="AC172" s="3"/>
      <c r="AD172" s="3"/>
      <c r="AE172" s="3"/>
      <c r="AF172" s="3"/>
      <c r="AG172" s="24"/>
    </row>
    <row r="173" spans="10:33">
      <c r="J173" s="52"/>
      <c r="L173" s="52"/>
      <c r="M173" s="52"/>
      <c r="S173" s="3"/>
      <c r="T173" s="14"/>
      <c r="U173" s="14"/>
      <c r="W173" s="14"/>
      <c r="X173" s="3"/>
      <c r="Y173" s="3"/>
      <c r="Z173" s="3"/>
      <c r="AA173" s="3"/>
      <c r="AB173" s="3"/>
      <c r="AC173" s="3"/>
      <c r="AD173" s="3"/>
      <c r="AE173" s="3"/>
      <c r="AF173" s="3"/>
      <c r="AG173" s="24"/>
    </row>
    <row r="174" spans="10:33">
      <c r="J174" s="52"/>
      <c r="L174" s="52"/>
      <c r="M174" s="52"/>
      <c r="S174" s="3"/>
      <c r="T174" s="14"/>
      <c r="U174" s="14"/>
      <c r="W174" s="14"/>
      <c r="X174" s="3"/>
      <c r="Y174" s="3"/>
      <c r="Z174" s="3"/>
      <c r="AA174" s="3"/>
      <c r="AB174" s="3"/>
      <c r="AC174" s="3"/>
      <c r="AD174" s="3"/>
      <c r="AE174" s="3"/>
      <c r="AF174" s="3"/>
      <c r="AG174" s="24"/>
    </row>
    <row r="175" spans="10:33">
      <c r="J175" s="52"/>
      <c r="L175" s="52"/>
      <c r="M175" s="52"/>
      <c r="S175" s="3"/>
      <c r="T175" s="14"/>
      <c r="U175" s="14"/>
      <c r="W175" s="14"/>
      <c r="X175" s="3"/>
      <c r="Y175" s="3"/>
      <c r="Z175" s="3"/>
      <c r="AA175" s="3"/>
      <c r="AB175" s="3"/>
      <c r="AC175" s="3"/>
      <c r="AD175" s="3"/>
      <c r="AE175" s="3"/>
      <c r="AF175" s="3"/>
      <c r="AG175" s="24"/>
    </row>
    <row r="176" spans="10:33">
      <c r="J176" s="52"/>
      <c r="L176" s="52"/>
      <c r="M176" s="52"/>
      <c r="S176" s="3"/>
      <c r="T176" s="14"/>
      <c r="U176" s="14"/>
      <c r="W176" s="14"/>
      <c r="X176" s="3"/>
      <c r="Y176" s="3"/>
      <c r="Z176" s="3"/>
      <c r="AA176" s="3"/>
      <c r="AB176" s="3"/>
      <c r="AC176" s="3"/>
      <c r="AD176" s="3"/>
      <c r="AE176" s="3"/>
      <c r="AF176" s="3"/>
      <c r="AG176" s="24"/>
    </row>
    <row r="177" spans="10:33">
      <c r="J177" s="52"/>
      <c r="L177" s="52"/>
      <c r="M177" s="52"/>
      <c r="S177" s="3"/>
      <c r="T177" s="14"/>
      <c r="U177" s="14"/>
      <c r="W177" s="14"/>
      <c r="X177" s="3"/>
      <c r="Y177" s="3"/>
      <c r="Z177" s="3"/>
      <c r="AA177" s="3"/>
      <c r="AB177" s="3"/>
      <c r="AC177" s="3"/>
      <c r="AD177" s="3"/>
      <c r="AE177" s="3"/>
      <c r="AF177" s="3"/>
      <c r="AG177" s="24"/>
    </row>
    <row r="178" spans="10:33">
      <c r="J178" s="52"/>
      <c r="L178" s="52"/>
      <c r="M178" s="52"/>
      <c r="S178" s="3"/>
      <c r="T178" s="14"/>
      <c r="U178" s="14"/>
      <c r="W178" s="14"/>
      <c r="X178" s="3"/>
      <c r="Y178" s="3"/>
      <c r="Z178" s="3"/>
      <c r="AA178" s="3"/>
      <c r="AB178" s="3"/>
      <c r="AC178" s="3"/>
      <c r="AD178" s="3"/>
      <c r="AE178" s="3"/>
      <c r="AF178" s="3"/>
      <c r="AG178" s="24"/>
    </row>
    <row r="179" spans="10:33">
      <c r="J179" s="52"/>
      <c r="L179" s="52"/>
      <c r="M179" s="52"/>
      <c r="S179" s="3"/>
      <c r="T179" s="14"/>
      <c r="U179" s="14"/>
      <c r="W179" s="14"/>
      <c r="X179" s="3"/>
      <c r="Y179" s="3"/>
      <c r="Z179" s="3"/>
      <c r="AA179" s="3"/>
      <c r="AB179" s="3"/>
      <c r="AC179" s="3"/>
      <c r="AD179" s="3"/>
      <c r="AE179" s="3"/>
      <c r="AF179" s="3"/>
      <c r="AG179" s="24"/>
    </row>
    <row r="180" spans="10:33">
      <c r="J180" s="52"/>
      <c r="L180" s="52"/>
      <c r="M180" s="52"/>
      <c r="S180" s="3"/>
      <c r="T180" s="14"/>
      <c r="U180" s="14"/>
      <c r="W180" s="14"/>
      <c r="X180" s="3"/>
      <c r="Y180" s="3"/>
      <c r="Z180" s="3"/>
      <c r="AA180" s="3"/>
      <c r="AB180" s="3"/>
      <c r="AC180" s="3"/>
      <c r="AD180" s="3"/>
      <c r="AE180" s="3"/>
      <c r="AF180" s="3"/>
      <c r="AG180" s="24"/>
    </row>
    <row r="181" spans="10:33">
      <c r="J181" s="52"/>
      <c r="L181" s="52"/>
      <c r="M181" s="52"/>
      <c r="S181" s="3"/>
      <c r="T181" s="14"/>
      <c r="U181" s="14"/>
      <c r="W181" s="14"/>
      <c r="X181" s="3"/>
      <c r="Y181" s="3"/>
      <c r="Z181" s="3"/>
      <c r="AA181" s="3"/>
      <c r="AB181" s="3"/>
      <c r="AC181" s="3"/>
      <c r="AD181" s="3"/>
      <c r="AE181" s="3"/>
      <c r="AF181" s="3"/>
      <c r="AG181" s="24"/>
    </row>
    <row r="182" spans="10:33">
      <c r="J182" s="52"/>
      <c r="L182" s="52"/>
      <c r="M182" s="52"/>
      <c r="S182" s="3"/>
      <c r="T182" s="14"/>
      <c r="U182" s="14"/>
      <c r="W182" s="14"/>
      <c r="X182" s="3"/>
      <c r="Y182" s="3"/>
      <c r="Z182" s="3"/>
      <c r="AA182" s="3"/>
      <c r="AB182" s="3"/>
      <c r="AC182" s="3"/>
      <c r="AD182" s="3"/>
      <c r="AE182" s="3"/>
      <c r="AF182" s="3"/>
      <c r="AG182" s="24"/>
    </row>
    <row r="183" spans="10:33">
      <c r="J183" s="52"/>
      <c r="L183" s="52"/>
      <c r="M183" s="52"/>
      <c r="S183" s="3"/>
      <c r="T183" s="14"/>
      <c r="U183" s="14"/>
      <c r="W183" s="14"/>
      <c r="X183" s="3"/>
      <c r="Y183" s="3"/>
      <c r="Z183" s="3"/>
      <c r="AA183" s="3"/>
      <c r="AB183" s="3"/>
      <c r="AC183" s="3"/>
      <c r="AD183" s="3"/>
      <c r="AE183" s="3"/>
      <c r="AF183" s="3"/>
      <c r="AG183" s="24"/>
    </row>
    <row r="184" spans="10:33">
      <c r="J184" s="52"/>
      <c r="L184" s="52"/>
      <c r="M184" s="52"/>
      <c r="S184" s="3"/>
      <c r="T184" s="14"/>
      <c r="U184" s="14"/>
      <c r="W184" s="14"/>
      <c r="X184" s="3"/>
      <c r="Y184" s="3"/>
      <c r="Z184" s="3"/>
      <c r="AA184" s="3"/>
      <c r="AB184" s="3"/>
      <c r="AC184" s="3"/>
      <c r="AD184" s="3"/>
      <c r="AE184" s="3"/>
      <c r="AF184" s="3"/>
      <c r="AG184" s="24"/>
    </row>
    <row r="185" spans="10:33">
      <c r="J185" s="52"/>
      <c r="L185" s="52"/>
      <c r="M185" s="52"/>
      <c r="S185" s="3"/>
      <c r="T185" s="14"/>
      <c r="U185" s="14"/>
      <c r="W185" s="14"/>
      <c r="X185" s="3"/>
      <c r="Y185" s="3"/>
      <c r="Z185" s="3"/>
      <c r="AA185" s="3"/>
      <c r="AB185" s="3"/>
      <c r="AC185" s="3"/>
      <c r="AD185" s="3"/>
      <c r="AE185" s="3"/>
      <c r="AF185" s="3"/>
      <c r="AG185" s="24"/>
    </row>
    <row r="186" spans="10:33">
      <c r="J186" s="52"/>
      <c r="L186" s="52"/>
      <c r="M186" s="52"/>
      <c r="S186" s="3"/>
      <c r="T186" s="14"/>
      <c r="U186" s="14"/>
      <c r="W186" s="14"/>
      <c r="X186" s="3"/>
      <c r="Y186" s="3"/>
      <c r="Z186" s="3"/>
      <c r="AA186" s="3"/>
      <c r="AB186" s="3"/>
      <c r="AC186" s="3"/>
      <c r="AD186" s="3"/>
      <c r="AE186" s="3"/>
      <c r="AF186" s="3"/>
      <c r="AG186" s="24"/>
    </row>
    <row r="187" spans="10:33">
      <c r="J187" s="52"/>
      <c r="L187" s="52"/>
      <c r="M187" s="52"/>
      <c r="S187" s="3"/>
      <c r="T187" s="14"/>
      <c r="U187" s="14"/>
      <c r="W187" s="14"/>
      <c r="X187" s="3"/>
      <c r="Y187" s="3"/>
      <c r="Z187" s="3"/>
      <c r="AA187" s="3"/>
      <c r="AB187" s="3"/>
      <c r="AC187" s="3"/>
      <c r="AD187" s="3"/>
      <c r="AE187" s="3"/>
      <c r="AF187" s="3"/>
      <c r="AG187" s="24"/>
    </row>
    <row r="188" spans="10:33">
      <c r="J188" s="52"/>
      <c r="L188" s="52"/>
      <c r="M188" s="52"/>
      <c r="S188" s="3"/>
      <c r="T188" s="14"/>
      <c r="U188" s="14"/>
      <c r="W188" s="14"/>
      <c r="X188" s="3"/>
      <c r="Y188" s="3"/>
      <c r="Z188" s="3"/>
      <c r="AA188" s="3"/>
      <c r="AB188" s="3"/>
      <c r="AC188" s="3"/>
      <c r="AD188" s="3"/>
      <c r="AE188" s="3"/>
      <c r="AF188" s="3"/>
      <c r="AG188" s="24"/>
    </row>
    <row r="189" spans="10:33">
      <c r="J189" s="52"/>
      <c r="L189" s="52"/>
      <c r="M189" s="52"/>
      <c r="S189" s="3"/>
      <c r="T189" s="14"/>
      <c r="U189" s="14"/>
      <c r="W189" s="14"/>
      <c r="X189" s="3"/>
      <c r="Y189" s="3"/>
      <c r="Z189" s="3"/>
      <c r="AA189" s="3"/>
      <c r="AB189" s="3"/>
      <c r="AC189" s="3"/>
      <c r="AD189" s="3"/>
      <c r="AE189" s="3"/>
      <c r="AF189" s="3"/>
      <c r="AG189" s="24"/>
    </row>
    <row r="190" spans="10:33">
      <c r="J190" s="52"/>
      <c r="L190" s="52"/>
      <c r="M190" s="52"/>
      <c r="S190" s="3"/>
      <c r="T190" s="14"/>
      <c r="U190" s="14"/>
      <c r="W190" s="14"/>
      <c r="X190" s="3"/>
      <c r="Y190" s="3"/>
      <c r="Z190" s="3"/>
      <c r="AA190" s="3"/>
      <c r="AB190" s="3"/>
      <c r="AC190" s="3"/>
      <c r="AD190" s="3"/>
      <c r="AE190" s="3"/>
      <c r="AF190" s="3"/>
      <c r="AG190" s="24"/>
    </row>
    <row r="191" spans="10:33">
      <c r="J191" s="52"/>
      <c r="L191" s="52"/>
      <c r="M191" s="52"/>
      <c r="S191" s="3"/>
      <c r="T191" s="14"/>
      <c r="U191" s="14"/>
      <c r="W191" s="14"/>
      <c r="X191" s="3"/>
      <c r="Y191" s="3"/>
      <c r="Z191" s="3"/>
      <c r="AA191" s="3"/>
      <c r="AB191" s="3"/>
      <c r="AC191" s="3"/>
      <c r="AD191" s="3"/>
      <c r="AE191" s="3"/>
      <c r="AF191" s="3"/>
      <c r="AG191" s="24"/>
    </row>
    <row r="192" spans="10:33">
      <c r="J192" s="52"/>
      <c r="L192" s="52"/>
      <c r="M192" s="52"/>
      <c r="S192" s="3"/>
      <c r="T192" s="14"/>
      <c r="U192" s="14"/>
      <c r="W192" s="14"/>
      <c r="X192" s="3"/>
      <c r="Y192" s="3"/>
      <c r="Z192" s="3"/>
      <c r="AA192" s="3"/>
      <c r="AB192" s="3"/>
      <c r="AC192" s="3"/>
      <c r="AD192" s="3"/>
      <c r="AE192" s="3"/>
      <c r="AF192" s="3"/>
      <c r="AG192" s="24"/>
    </row>
    <row r="193" spans="10:33">
      <c r="J193" s="52"/>
      <c r="L193" s="52"/>
      <c r="M193" s="52"/>
      <c r="S193" s="3"/>
      <c r="T193" s="14"/>
      <c r="U193" s="14"/>
      <c r="W193" s="14"/>
      <c r="X193" s="3"/>
      <c r="Y193" s="3"/>
      <c r="Z193" s="3"/>
      <c r="AA193" s="3"/>
      <c r="AB193" s="3"/>
      <c r="AC193" s="3"/>
      <c r="AD193" s="3"/>
      <c r="AE193" s="3"/>
      <c r="AF193" s="3"/>
      <c r="AG193" s="24"/>
    </row>
    <row r="194" spans="10:33">
      <c r="J194" s="52"/>
      <c r="L194" s="52"/>
      <c r="M194" s="52"/>
      <c r="S194" s="3"/>
      <c r="T194" s="14"/>
      <c r="U194" s="14"/>
      <c r="W194" s="14"/>
      <c r="X194" s="3"/>
      <c r="Y194" s="3"/>
      <c r="Z194" s="3"/>
      <c r="AA194" s="3"/>
      <c r="AB194" s="3"/>
      <c r="AC194" s="3"/>
      <c r="AD194" s="3"/>
      <c r="AE194" s="3"/>
      <c r="AF194" s="3"/>
      <c r="AG194" s="24"/>
    </row>
    <row r="195" spans="10:33">
      <c r="J195" s="52"/>
      <c r="L195" s="52"/>
      <c r="M195" s="52"/>
      <c r="S195" s="3"/>
      <c r="T195" s="14"/>
      <c r="U195" s="14"/>
      <c r="W195" s="14"/>
      <c r="X195" s="3"/>
      <c r="Y195" s="3"/>
      <c r="Z195" s="3"/>
      <c r="AA195" s="3"/>
      <c r="AB195" s="3"/>
      <c r="AC195" s="3"/>
      <c r="AD195" s="3"/>
      <c r="AE195" s="3"/>
      <c r="AF195" s="3"/>
      <c r="AG195" s="24"/>
    </row>
    <row r="196" spans="10:33">
      <c r="J196" s="52"/>
      <c r="L196" s="52"/>
      <c r="M196" s="52"/>
      <c r="S196" s="3"/>
      <c r="T196" s="14"/>
      <c r="U196" s="14"/>
      <c r="W196" s="14"/>
      <c r="X196" s="3"/>
      <c r="Y196" s="3"/>
      <c r="Z196" s="3"/>
      <c r="AA196" s="3"/>
      <c r="AB196" s="3"/>
      <c r="AC196" s="3"/>
      <c r="AD196" s="3"/>
      <c r="AE196" s="3"/>
      <c r="AF196" s="3"/>
      <c r="AG196" s="24"/>
    </row>
    <row r="197" spans="10:33">
      <c r="J197" s="52"/>
      <c r="L197" s="52"/>
      <c r="M197" s="52"/>
      <c r="S197" s="3"/>
      <c r="T197" s="14"/>
      <c r="U197" s="14"/>
      <c r="W197" s="14"/>
      <c r="X197" s="3"/>
      <c r="Y197" s="3"/>
      <c r="Z197" s="3"/>
      <c r="AA197" s="3"/>
      <c r="AB197" s="3"/>
      <c r="AC197" s="3"/>
      <c r="AD197" s="3"/>
      <c r="AE197" s="3"/>
      <c r="AF197" s="3"/>
      <c r="AG197" s="24"/>
    </row>
    <row r="198" spans="10:33">
      <c r="J198" s="52"/>
      <c r="L198" s="52"/>
      <c r="M198" s="52"/>
      <c r="S198" s="3"/>
      <c r="T198" s="14"/>
      <c r="U198" s="14"/>
      <c r="W198" s="14"/>
      <c r="X198" s="3"/>
      <c r="Y198" s="3"/>
      <c r="Z198" s="3"/>
      <c r="AA198" s="3"/>
      <c r="AB198" s="3"/>
      <c r="AC198" s="3"/>
      <c r="AD198" s="3"/>
      <c r="AE198" s="3"/>
      <c r="AF198" s="3"/>
      <c r="AG198" s="24"/>
    </row>
    <row r="199" spans="10:33">
      <c r="J199" s="52"/>
      <c r="L199" s="52"/>
      <c r="M199" s="52"/>
      <c r="S199" s="3"/>
      <c r="T199" s="14"/>
      <c r="U199" s="14"/>
      <c r="W199" s="14"/>
      <c r="X199" s="3"/>
      <c r="Y199" s="3"/>
      <c r="Z199" s="3"/>
      <c r="AA199" s="3"/>
      <c r="AB199" s="3"/>
      <c r="AC199" s="3"/>
      <c r="AD199" s="3"/>
      <c r="AE199" s="3"/>
      <c r="AF199" s="3"/>
      <c r="AG199" s="24"/>
    </row>
    <row r="200" spans="10:33">
      <c r="J200" s="52"/>
      <c r="L200" s="52"/>
      <c r="M200" s="52"/>
      <c r="S200" s="3"/>
      <c r="T200" s="14"/>
      <c r="U200" s="14"/>
      <c r="W200" s="14"/>
      <c r="X200" s="3"/>
      <c r="Y200" s="3"/>
      <c r="Z200" s="3"/>
      <c r="AA200" s="3"/>
      <c r="AB200" s="3"/>
      <c r="AC200" s="3"/>
      <c r="AD200" s="3"/>
      <c r="AE200" s="3"/>
      <c r="AF200" s="3"/>
      <c r="AG200" s="24"/>
    </row>
    <row r="201" spans="10:33">
      <c r="J201" s="52"/>
      <c r="L201" s="52"/>
      <c r="M201" s="52"/>
      <c r="R201" s="189"/>
      <c r="S201" s="3"/>
      <c r="T201" s="14"/>
      <c r="U201" s="14"/>
      <c r="W201" s="14"/>
      <c r="X201" s="3"/>
      <c r="Y201" s="3"/>
      <c r="Z201" s="3"/>
      <c r="AA201" s="3"/>
      <c r="AB201" s="3"/>
      <c r="AC201" s="3"/>
      <c r="AD201" s="3"/>
      <c r="AE201" s="3"/>
      <c r="AF201" s="3"/>
      <c r="AG201" s="24"/>
    </row>
    <row r="202" spans="10:33">
      <c r="J202" s="52"/>
      <c r="L202" s="52"/>
      <c r="M202" s="52"/>
      <c r="R202" s="189"/>
      <c r="S202" s="3"/>
      <c r="T202" s="14"/>
      <c r="U202" s="14"/>
      <c r="W202" s="14"/>
      <c r="X202" s="3"/>
      <c r="Y202" s="3"/>
      <c r="Z202" s="3"/>
      <c r="AA202" s="3"/>
      <c r="AB202" s="3"/>
      <c r="AC202" s="3"/>
      <c r="AD202" s="3"/>
      <c r="AE202" s="3"/>
      <c r="AF202" s="3"/>
      <c r="AG202" s="24"/>
    </row>
    <row r="203" spans="10:33">
      <c r="J203" s="52"/>
      <c r="L203" s="52"/>
      <c r="M203" s="52"/>
      <c r="R203" s="189"/>
      <c r="S203" s="3"/>
      <c r="T203" s="14"/>
      <c r="U203" s="14"/>
      <c r="W203" s="14"/>
      <c r="X203" s="3"/>
      <c r="Y203" s="3"/>
      <c r="Z203" s="3"/>
      <c r="AA203" s="3"/>
      <c r="AB203" s="3"/>
      <c r="AC203" s="3"/>
      <c r="AD203" s="3"/>
      <c r="AE203" s="3"/>
      <c r="AF203" s="3"/>
      <c r="AG203" s="24"/>
    </row>
    <row r="204" spans="10:33">
      <c r="J204" s="52"/>
      <c r="L204" s="52"/>
      <c r="M204" s="52"/>
      <c r="R204" s="189"/>
      <c r="S204" s="3"/>
      <c r="T204" s="14"/>
      <c r="U204" s="14"/>
      <c r="W204" s="14"/>
      <c r="X204" s="3"/>
      <c r="Y204" s="3"/>
      <c r="Z204" s="3"/>
      <c r="AA204" s="3"/>
      <c r="AB204" s="3"/>
      <c r="AC204" s="3"/>
      <c r="AD204" s="3"/>
      <c r="AE204" s="3"/>
      <c r="AF204" s="3"/>
      <c r="AG204" s="24"/>
    </row>
    <row r="205" spans="10:33">
      <c r="J205" s="52"/>
      <c r="L205" s="52"/>
      <c r="M205" s="52"/>
      <c r="P205" s="190"/>
      <c r="R205" s="189"/>
      <c r="S205" s="3"/>
      <c r="T205" s="14"/>
      <c r="U205" s="14"/>
      <c r="W205" s="14"/>
      <c r="X205" s="3"/>
      <c r="Y205" s="3"/>
      <c r="Z205" s="3"/>
      <c r="AA205" s="3"/>
      <c r="AB205" s="3"/>
      <c r="AC205" s="3"/>
      <c r="AD205" s="3"/>
      <c r="AE205" s="3"/>
      <c r="AF205" s="3"/>
      <c r="AG205" s="24"/>
    </row>
    <row r="206" spans="10:33">
      <c r="J206" s="52"/>
      <c r="L206" s="52"/>
      <c r="M206" s="52"/>
      <c r="P206" s="190"/>
      <c r="R206" s="189"/>
      <c r="S206" s="3"/>
      <c r="T206" s="14"/>
      <c r="U206" s="14"/>
      <c r="W206" s="14"/>
      <c r="X206" s="3"/>
      <c r="Y206" s="3"/>
      <c r="Z206" s="3"/>
      <c r="AA206" s="3"/>
      <c r="AB206" s="3"/>
      <c r="AC206" s="3"/>
      <c r="AD206" s="3"/>
      <c r="AE206" s="3"/>
      <c r="AF206" s="3"/>
      <c r="AG206" s="24"/>
    </row>
    <row r="207" spans="10:33">
      <c r="J207" s="52"/>
      <c r="L207" s="52"/>
      <c r="M207" s="52"/>
      <c r="P207" s="190"/>
      <c r="R207" s="189"/>
      <c r="S207" s="3"/>
      <c r="T207" s="14"/>
      <c r="U207" s="14"/>
      <c r="W207" s="14"/>
      <c r="X207" s="3"/>
      <c r="Y207" s="3"/>
      <c r="Z207" s="3"/>
      <c r="AA207" s="3"/>
      <c r="AB207" s="3"/>
      <c r="AC207" s="3"/>
      <c r="AD207" s="3"/>
      <c r="AE207" s="3"/>
      <c r="AF207" s="3"/>
      <c r="AG207" s="24"/>
    </row>
    <row r="208" spans="10:33">
      <c r="J208" s="52"/>
      <c r="L208" s="52"/>
      <c r="M208" s="52"/>
      <c r="P208" s="190"/>
      <c r="R208" s="189"/>
      <c r="S208" s="3"/>
      <c r="T208" s="14"/>
      <c r="U208" s="14"/>
      <c r="W208" s="14"/>
      <c r="X208" s="3"/>
      <c r="Y208" s="3"/>
      <c r="Z208" s="3"/>
      <c r="AA208" s="3"/>
      <c r="AB208" s="3"/>
      <c r="AC208" s="3"/>
      <c r="AD208" s="3"/>
      <c r="AE208" s="3"/>
      <c r="AF208" s="3"/>
      <c r="AG208" s="24"/>
    </row>
    <row r="209" spans="10:33">
      <c r="J209" s="52"/>
      <c r="L209" s="52"/>
      <c r="M209" s="52"/>
      <c r="P209" s="190"/>
      <c r="R209" s="189"/>
      <c r="S209" s="3"/>
      <c r="T209" s="14"/>
      <c r="U209" s="14"/>
      <c r="W209" s="14"/>
      <c r="X209" s="3"/>
      <c r="Y209" s="3"/>
      <c r="Z209" s="3"/>
      <c r="AA209" s="3"/>
      <c r="AB209" s="3"/>
      <c r="AC209" s="3"/>
      <c r="AD209" s="3"/>
      <c r="AE209" s="3"/>
      <c r="AF209" s="3"/>
      <c r="AG209" s="24"/>
    </row>
    <row r="210" spans="10:33">
      <c r="J210" s="52"/>
      <c r="L210" s="52"/>
      <c r="M210" s="52"/>
      <c r="P210" s="190"/>
      <c r="R210" s="189"/>
      <c r="S210" s="3"/>
      <c r="T210" s="14"/>
      <c r="U210" s="14"/>
      <c r="W210" s="14"/>
      <c r="X210" s="3"/>
      <c r="Y210" s="3"/>
      <c r="Z210" s="3"/>
      <c r="AA210" s="3"/>
      <c r="AB210" s="3"/>
      <c r="AC210" s="3"/>
      <c r="AD210" s="3"/>
      <c r="AE210" s="3"/>
      <c r="AF210" s="3"/>
      <c r="AG210" s="24"/>
    </row>
    <row r="211" spans="10:33">
      <c r="J211" s="52"/>
      <c r="L211" s="52"/>
      <c r="M211" s="52"/>
      <c r="P211" s="190"/>
      <c r="R211" s="189"/>
      <c r="S211" s="3"/>
      <c r="T211" s="14"/>
      <c r="U211" s="14"/>
      <c r="W211" s="14"/>
      <c r="X211" s="3"/>
      <c r="Y211" s="3"/>
      <c r="Z211" s="3"/>
      <c r="AA211" s="3"/>
      <c r="AB211" s="3"/>
      <c r="AC211" s="3"/>
      <c r="AD211" s="3"/>
      <c r="AE211" s="3"/>
      <c r="AF211" s="3"/>
      <c r="AG211" s="24"/>
    </row>
    <row r="212" spans="10:33">
      <c r="J212" s="52"/>
      <c r="L212" s="52"/>
      <c r="M212" s="52"/>
      <c r="P212" s="190"/>
      <c r="R212" s="189"/>
      <c r="S212" s="3"/>
      <c r="T212" s="14"/>
      <c r="U212" s="14"/>
      <c r="W212" s="14"/>
      <c r="X212" s="3"/>
      <c r="Y212" s="3"/>
      <c r="Z212" s="3"/>
      <c r="AA212" s="3"/>
      <c r="AB212" s="3"/>
      <c r="AC212" s="3"/>
      <c r="AD212" s="3"/>
      <c r="AE212" s="3"/>
      <c r="AF212" s="3"/>
      <c r="AG212" s="24"/>
    </row>
    <row r="213" spans="10:33">
      <c r="J213" s="52"/>
      <c r="L213" s="52"/>
      <c r="M213" s="52"/>
      <c r="P213" s="190"/>
      <c r="R213" s="189"/>
      <c r="S213" s="3"/>
      <c r="T213" s="14"/>
      <c r="U213" s="14"/>
      <c r="W213" s="14"/>
      <c r="X213" s="3"/>
      <c r="Y213" s="3"/>
      <c r="Z213" s="3"/>
      <c r="AA213" s="3"/>
      <c r="AB213" s="3"/>
      <c r="AC213" s="3"/>
      <c r="AD213" s="3"/>
      <c r="AE213" s="3"/>
      <c r="AF213" s="3"/>
      <c r="AG213" s="24"/>
    </row>
    <row r="214" spans="10:33">
      <c r="J214" s="52"/>
      <c r="L214" s="52"/>
      <c r="M214" s="52"/>
      <c r="P214" s="190"/>
      <c r="R214" s="189"/>
      <c r="S214" s="3"/>
      <c r="T214" s="14"/>
      <c r="U214" s="14"/>
      <c r="W214" s="14"/>
      <c r="X214" s="3"/>
      <c r="Y214" s="3"/>
      <c r="Z214" s="3"/>
      <c r="AA214" s="3"/>
      <c r="AB214" s="3"/>
      <c r="AC214" s="3"/>
      <c r="AD214" s="3"/>
      <c r="AE214" s="3"/>
      <c r="AF214" s="3"/>
      <c r="AG214" s="24"/>
    </row>
    <row r="215" spans="10:33">
      <c r="J215" s="52"/>
      <c r="L215" s="52"/>
      <c r="M215" s="52"/>
      <c r="P215" s="190"/>
      <c r="R215" s="189"/>
      <c r="S215" s="3"/>
      <c r="T215" s="14"/>
      <c r="U215" s="14"/>
      <c r="W215" s="14"/>
      <c r="X215" s="3"/>
      <c r="Y215" s="3"/>
      <c r="Z215" s="3"/>
      <c r="AA215" s="3"/>
      <c r="AB215" s="3"/>
      <c r="AC215" s="3"/>
      <c r="AD215" s="3"/>
      <c r="AE215" s="3"/>
      <c r="AF215" s="3"/>
      <c r="AG215" s="24"/>
    </row>
    <row r="216" spans="10:33">
      <c r="J216" s="52"/>
      <c r="L216" s="52"/>
      <c r="M216" s="52"/>
      <c r="P216" s="190"/>
      <c r="R216" s="189"/>
      <c r="S216" s="3"/>
      <c r="T216" s="14"/>
      <c r="U216" s="14"/>
      <c r="W216" s="14"/>
      <c r="X216" s="3"/>
      <c r="Y216" s="3"/>
      <c r="Z216" s="3"/>
      <c r="AA216" s="3"/>
      <c r="AB216" s="3"/>
      <c r="AC216" s="3"/>
      <c r="AD216" s="3"/>
      <c r="AE216" s="3"/>
      <c r="AF216" s="3"/>
      <c r="AG216" s="24"/>
    </row>
    <row r="217" spans="10:33">
      <c r="J217" s="52"/>
      <c r="L217" s="52"/>
      <c r="M217" s="52"/>
      <c r="P217" s="190"/>
      <c r="R217" s="189"/>
      <c r="S217" s="3"/>
      <c r="T217" s="14"/>
      <c r="U217" s="14"/>
      <c r="W217" s="14"/>
      <c r="X217" s="3"/>
      <c r="Y217" s="3"/>
      <c r="Z217" s="3"/>
      <c r="AA217" s="3"/>
      <c r="AB217" s="3"/>
      <c r="AC217" s="3"/>
      <c r="AD217" s="3"/>
      <c r="AE217" s="3"/>
      <c r="AF217" s="3"/>
      <c r="AG217" s="24"/>
    </row>
    <row r="218" spans="10:33">
      <c r="J218" s="52"/>
      <c r="L218" s="52"/>
      <c r="M218" s="52"/>
      <c r="P218" s="190"/>
      <c r="R218" s="189"/>
      <c r="S218" s="3"/>
      <c r="T218" s="14"/>
      <c r="U218" s="14"/>
      <c r="W218" s="14"/>
      <c r="X218" s="3"/>
      <c r="Y218" s="3"/>
      <c r="Z218" s="3"/>
      <c r="AA218" s="3"/>
      <c r="AB218" s="3"/>
      <c r="AC218" s="3"/>
      <c r="AD218" s="3"/>
      <c r="AE218" s="3"/>
      <c r="AF218" s="3"/>
      <c r="AG218" s="24"/>
    </row>
    <row r="219" spans="10:33">
      <c r="J219" s="52"/>
      <c r="L219" s="52"/>
      <c r="M219" s="52"/>
      <c r="P219" s="190"/>
      <c r="R219" s="189"/>
      <c r="S219" s="3"/>
      <c r="T219" s="14"/>
      <c r="U219" s="14"/>
      <c r="W219" s="14"/>
      <c r="X219" s="3"/>
      <c r="Y219" s="3"/>
      <c r="Z219" s="3"/>
      <c r="AA219" s="3"/>
      <c r="AB219" s="3"/>
      <c r="AC219" s="3"/>
      <c r="AD219" s="3"/>
      <c r="AE219" s="3"/>
      <c r="AF219" s="3"/>
      <c r="AG219" s="24"/>
    </row>
    <row r="220" spans="10:33">
      <c r="J220" s="52"/>
      <c r="L220" s="52"/>
      <c r="M220" s="52"/>
      <c r="P220" s="190"/>
      <c r="R220" s="189"/>
      <c r="S220" s="3"/>
      <c r="T220" s="14"/>
      <c r="U220" s="14"/>
      <c r="W220" s="14"/>
      <c r="X220" s="3"/>
      <c r="Y220" s="3"/>
      <c r="Z220" s="3"/>
      <c r="AA220" s="3"/>
      <c r="AB220" s="3"/>
      <c r="AC220" s="3"/>
      <c r="AD220" s="3"/>
      <c r="AE220" s="3"/>
      <c r="AF220" s="3"/>
      <c r="AG220" s="24"/>
    </row>
    <row r="221" spans="10:33">
      <c r="J221" s="52"/>
      <c r="L221" s="52"/>
      <c r="M221" s="52"/>
      <c r="P221" s="190"/>
      <c r="R221" s="189"/>
      <c r="S221" s="3"/>
      <c r="T221" s="14"/>
      <c r="U221" s="14"/>
      <c r="W221" s="14"/>
      <c r="X221" s="3"/>
      <c r="Y221" s="3"/>
      <c r="Z221" s="3"/>
      <c r="AA221" s="3"/>
      <c r="AB221" s="3"/>
      <c r="AC221" s="3"/>
      <c r="AD221" s="3"/>
      <c r="AE221" s="3"/>
      <c r="AF221" s="3"/>
      <c r="AG221" s="24"/>
    </row>
    <row r="222" spans="10:33">
      <c r="J222" s="52"/>
      <c r="L222" s="52"/>
      <c r="M222" s="52"/>
      <c r="P222" s="190"/>
      <c r="R222" s="189"/>
      <c r="S222" s="3"/>
      <c r="T222" s="14"/>
      <c r="U222" s="14"/>
      <c r="W222" s="14"/>
      <c r="X222" s="3"/>
      <c r="Y222" s="3"/>
      <c r="Z222" s="3"/>
      <c r="AA222" s="3"/>
      <c r="AB222" s="3"/>
      <c r="AC222" s="3"/>
      <c r="AD222" s="3"/>
      <c r="AE222" s="3"/>
      <c r="AF222" s="3"/>
      <c r="AG222" s="24"/>
    </row>
    <row r="223" spans="10:33">
      <c r="J223" s="52"/>
      <c r="L223" s="52"/>
      <c r="M223" s="52"/>
      <c r="P223" s="190"/>
      <c r="R223" s="189"/>
      <c r="S223" s="3"/>
      <c r="T223" s="14"/>
      <c r="U223" s="14"/>
      <c r="W223" s="14"/>
      <c r="X223" s="3"/>
      <c r="Y223" s="3"/>
      <c r="Z223" s="3"/>
      <c r="AA223" s="3"/>
      <c r="AB223" s="3"/>
      <c r="AC223" s="3"/>
      <c r="AD223" s="3"/>
      <c r="AE223" s="3"/>
      <c r="AF223" s="3"/>
      <c r="AG223" s="24"/>
    </row>
    <row r="224" spans="10:33">
      <c r="J224" s="52"/>
      <c r="L224" s="52"/>
      <c r="M224" s="52"/>
      <c r="P224" s="190"/>
      <c r="R224" s="189"/>
      <c r="S224" s="3"/>
      <c r="T224" s="14"/>
      <c r="U224" s="14"/>
      <c r="W224" s="14"/>
      <c r="X224" s="3"/>
      <c r="Y224" s="3"/>
      <c r="Z224" s="3"/>
      <c r="AA224" s="3"/>
      <c r="AB224" s="3"/>
      <c r="AC224" s="3"/>
      <c r="AD224" s="3"/>
      <c r="AE224" s="3"/>
      <c r="AF224" s="3"/>
      <c r="AG224" s="24"/>
    </row>
    <row r="225" spans="10:33">
      <c r="J225" s="52"/>
      <c r="L225" s="52"/>
      <c r="M225" s="52"/>
      <c r="P225" s="190"/>
      <c r="R225" s="189"/>
      <c r="S225" s="3"/>
      <c r="T225" s="14"/>
      <c r="U225" s="14"/>
      <c r="W225" s="14"/>
      <c r="X225" s="3"/>
      <c r="Y225" s="3"/>
      <c r="Z225" s="3"/>
      <c r="AA225" s="3"/>
      <c r="AB225" s="3"/>
      <c r="AC225" s="3"/>
      <c r="AD225" s="3"/>
      <c r="AE225" s="3"/>
      <c r="AF225" s="3"/>
      <c r="AG225" s="24"/>
    </row>
    <row r="226" spans="10:33">
      <c r="J226" s="52"/>
      <c r="L226" s="52"/>
      <c r="M226" s="52"/>
      <c r="P226" s="190"/>
      <c r="R226" s="189"/>
      <c r="S226" s="3"/>
      <c r="T226" s="14"/>
      <c r="U226" s="14"/>
      <c r="W226" s="14"/>
      <c r="X226" s="3"/>
      <c r="Y226" s="3"/>
      <c r="Z226" s="3"/>
      <c r="AA226" s="3"/>
      <c r="AB226" s="3"/>
      <c r="AC226" s="3"/>
      <c r="AD226" s="3"/>
      <c r="AE226" s="3"/>
      <c r="AF226" s="3"/>
      <c r="AG226" s="24"/>
    </row>
    <row r="227" spans="10:33">
      <c r="J227" s="52"/>
      <c r="L227" s="52"/>
      <c r="M227" s="52"/>
      <c r="P227" s="190"/>
      <c r="R227" s="189"/>
      <c r="S227" s="3"/>
      <c r="T227" s="14"/>
      <c r="U227" s="14"/>
      <c r="W227" s="14"/>
      <c r="X227" s="3"/>
      <c r="Y227" s="3"/>
      <c r="Z227" s="3"/>
      <c r="AA227" s="3"/>
      <c r="AB227" s="3"/>
      <c r="AC227" s="3"/>
      <c r="AD227" s="3"/>
      <c r="AE227" s="3"/>
      <c r="AF227" s="3"/>
      <c r="AG227" s="24"/>
    </row>
    <row r="228" spans="10:33">
      <c r="J228" s="52"/>
      <c r="L228" s="52"/>
      <c r="M228" s="52"/>
      <c r="P228" s="190"/>
      <c r="R228" s="189"/>
      <c r="S228" s="3"/>
      <c r="T228" s="14"/>
      <c r="U228" s="14"/>
      <c r="W228" s="14"/>
      <c r="X228" s="3"/>
      <c r="Y228" s="3"/>
      <c r="Z228" s="3"/>
      <c r="AA228" s="3"/>
      <c r="AB228" s="3"/>
      <c r="AC228" s="3"/>
      <c r="AD228" s="3"/>
      <c r="AE228" s="3"/>
      <c r="AF228" s="3"/>
      <c r="AG228" s="24"/>
    </row>
    <row r="229" spans="10:33">
      <c r="J229" s="52"/>
      <c r="L229" s="52"/>
      <c r="M229" s="52"/>
      <c r="P229" s="190"/>
      <c r="R229" s="189"/>
      <c r="S229" s="3"/>
      <c r="T229" s="14"/>
      <c r="U229" s="14"/>
      <c r="W229" s="14"/>
      <c r="X229" s="3"/>
      <c r="Y229" s="3"/>
      <c r="Z229" s="3"/>
      <c r="AA229" s="3"/>
      <c r="AB229" s="3"/>
      <c r="AC229" s="3"/>
      <c r="AD229" s="3"/>
      <c r="AE229" s="3"/>
      <c r="AF229" s="3"/>
      <c r="AG229" s="24"/>
    </row>
    <row r="230" spans="10:33">
      <c r="J230" s="52"/>
      <c r="L230" s="52"/>
      <c r="M230" s="52"/>
      <c r="P230" s="190"/>
      <c r="R230" s="189"/>
      <c r="S230" s="3"/>
      <c r="T230" s="14"/>
      <c r="U230" s="14"/>
      <c r="W230" s="14"/>
      <c r="X230" s="3"/>
      <c r="Y230" s="3"/>
      <c r="Z230" s="3"/>
      <c r="AA230" s="3"/>
      <c r="AB230" s="3"/>
      <c r="AC230" s="3"/>
      <c r="AD230" s="3"/>
      <c r="AE230" s="3"/>
      <c r="AF230" s="3"/>
      <c r="AG230" s="24"/>
    </row>
    <row r="231" spans="10:33">
      <c r="J231" s="52"/>
      <c r="L231" s="52"/>
      <c r="M231" s="52"/>
      <c r="P231" s="190"/>
      <c r="R231" s="189"/>
      <c r="S231" s="3"/>
      <c r="T231" s="14"/>
      <c r="U231" s="14"/>
      <c r="W231" s="14"/>
      <c r="X231" s="3"/>
      <c r="Y231" s="3"/>
      <c r="Z231" s="3"/>
      <c r="AA231" s="3"/>
      <c r="AB231" s="3"/>
      <c r="AC231" s="3"/>
      <c r="AD231" s="3"/>
      <c r="AE231" s="3"/>
      <c r="AF231" s="3"/>
      <c r="AG231" s="24"/>
    </row>
    <row r="232" spans="10:33">
      <c r="J232" s="52"/>
      <c r="L232" s="52"/>
      <c r="M232" s="52"/>
      <c r="P232" s="190"/>
      <c r="R232" s="189"/>
      <c r="S232" s="3"/>
      <c r="T232" s="14"/>
      <c r="U232" s="14"/>
      <c r="W232" s="14"/>
      <c r="X232" s="3"/>
      <c r="Y232" s="3"/>
      <c r="Z232" s="3"/>
      <c r="AA232" s="3"/>
      <c r="AB232" s="3"/>
      <c r="AC232" s="3"/>
      <c r="AD232" s="3"/>
      <c r="AE232" s="3"/>
      <c r="AF232" s="3"/>
      <c r="AG232" s="24"/>
    </row>
    <row r="233" spans="10:33">
      <c r="J233" s="52"/>
      <c r="L233" s="52"/>
      <c r="M233" s="52"/>
      <c r="P233" s="190"/>
      <c r="R233" s="189"/>
      <c r="S233" s="3"/>
      <c r="T233" s="14"/>
      <c r="U233" s="14"/>
      <c r="W233" s="14"/>
      <c r="X233" s="3"/>
      <c r="Y233" s="3"/>
      <c r="Z233" s="3"/>
      <c r="AA233" s="3"/>
      <c r="AB233" s="3"/>
      <c r="AC233" s="3"/>
      <c r="AD233" s="3"/>
      <c r="AE233" s="3"/>
      <c r="AF233" s="3"/>
      <c r="AG233" s="24"/>
    </row>
    <row r="234" spans="10:33">
      <c r="J234" s="52"/>
      <c r="L234" s="52"/>
      <c r="M234" s="52"/>
      <c r="P234" s="190"/>
      <c r="R234" s="189"/>
      <c r="S234" s="3"/>
      <c r="T234" s="14"/>
      <c r="U234" s="14"/>
      <c r="W234" s="14"/>
      <c r="X234" s="3"/>
      <c r="Y234" s="3"/>
      <c r="Z234" s="3"/>
      <c r="AA234" s="3"/>
      <c r="AB234" s="3"/>
      <c r="AC234" s="3"/>
      <c r="AD234" s="3"/>
      <c r="AE234" s="3"/>
      <c r="AF234" s="3"/>
      <c r="AG234" s="24"/>
    </row>
    <row r="235" spans="10:33">
      <c r="J235" s="52"/>
      <c r="L235" s="52"/>
      <c r="M235" s="52"/>
      <c r="P235" s="190"/>
      <c r="R235" s="189"/>
      <c r="S235" s="3"/>
      <c r="T235" s="14"/>
      <c r="U235" s="14"/>
      <c r="W235" s="14"/>
      <c r="X235" s="3"/>
      <c r="Y235" s="3"/>
      <c r="Z235" s="3"/>
      <c r="AA235" s="3"/>
      <c r="AB235" s="3"/>
      <c r="AC235" s="3"/>
      <c r="AD235" s="3"/>
      <c r="AE235" s="3"/>
      <c r="AF235" s="3"/>
      <c r="AG235" s="24"/>
    </row>
    <row r="236" spans="10:33">
      <c r="J236" s="52"/>
      <c r="L236" s="52"/>
      <c r="M236" s="52"/>
      <c r="P236" s="190"/>
      <c r="R236" s="189"/>
      <c r="S236" s="3"/>
      <c r="T236" s="14"/>
      <c r="U236" s="14"/>
      <c r="W236" s="14"/>
      <c r="X236" s="3"/>
      <c r="Y236" s="3"/>
      <c r="Z236" s="3"/>
      <c r="AA236" s="3"/>
      <c r="AB236" s="3"/>
      <c r="AC236" s="3"/>
      <c r="AD236" s="3"/>
      <c r="AE236" s="3"/>
      <c r="AF236" s="3"/>
      <c r="AG236" s="24"/>
    </row>
    <row r="237" spans="10:33">
      <c r="J237" s="52"/>
      <c r="L237" s="52"/>
      <c r="M237" s="52"/>
      <c r="P237" s="190"/>
      <c r="R237" s="189"/>
      <c r="S237" s="3"/>
      <c r="T237" s="14"/>
      <c r="U237" s="14"/>
      <c r="W237" s="14"/>
      <c r="X237" s="3"/>
      <c r="Y237" s="3"/>
      <c r="Z237" s="3"/>
      <c r="AA237" s="3"/>
      <c r="AB237" s="3"/>
      <c r="AC237" s="3"/>
      <c r="AD237" s="3"/>
      <c r="AE237" s="3"/>
      <c r="AF237" s="3"/>
      <c r="AG237" s="24"/>
    </row>
    <row r="238" spans="10:33">
      <c r="J238" s="52"/>
      <c r="L238" s="52"/>
      <c r="M238" s="52"/>
      <c r="P238" s="190"/>
      <c r="R238" s="189"/>
      <c r="S238" s="3"/>
      <c r="T238" s="14"/>
      <c r="U238" s="14"/>
      <c r="W238" s="14"/>
      <c r="X238" s="3"/>
      <c r="Y238" s="3"/>
      <c r="Z238" s="3"/>
      <c r="AA238" s="3"/>
      <c r="AB238" s="3"/>
      <c r="AC238" s="3"/>
      <c r="AD238" s="3"/>
      <c r="AE238" s="3"/>
      <c r="AF238" s="3"/>
      <c r="AG238" s="24"/>
    </row>
    <row r="239" spans="10:33">
      <c r="J239" s="52"/>
      <c r="L239" s="52"/>
      <c r="M239" s="52"/>
      <c r="P239" s="190"/>
      <c r="R239" s="189"/>
      <c r="S239" s="3"/>
      <c r="T239" s="14"/>
      <c r="U239" s="14"/>
      <c r="W239" s="14"/>
      <c r="X239" s="3"/>
      <c r="Y239" s="3"/>
      <c r="Z239" s="3"/>
      <c r="AA239" s="3"/>
      <c r="AB239" s="3"/>
      <c r="AC239" s="3"/>
      <c r="AD239" s="3"/>
      <c r="AE239" s="3"/>
      <c r="AF239" s="3"/>
      <c r="AG239" s="24"/>
    </row>
    <row r="240" spans="10:33">
      <c r="J240" s="52"/>
      <c r="L240" s="52"/>
      <c r="M240" s="52"/>
      <c r="P240" s="190"/>
      <c r="R240" s="189"/>
      <c r="S240" s="3"/>
      <c r="T240" s="14"/>
      <c r="U240" s="14"/>
      <c r="W240" s="14"/>
      <c r="X240" s="3"/>
      <c r="Y240" s="3"/>
      <c r="Z240" s="3"/>
      <c r="AA240" s="3"/>
      <c r="AB240" s="3"/>
      <c r="AC240" s="3"/>
      <c r="AD240" s="3"/>
      <c r="AE240" s="3"/>
      <c r="AF240" s="3"/>
      <c r="AG240" s="24"/>
    </row>
    <row r="241" spans="10:33">
      <c r="J241" s="52"/>
      <c r="L241" s="52"/>
      <c r="M241" s="52"/>
      <c r="P241" s="190"/>
      <c r="R241" s="189"/>
      <c r="S241" s="3"/>
      <c r="T241" s="14"/>
      <c r="U241" s="14"/>
      <c r="W241" s="14"/>
      <c r="X241" s="3"/>
      <c r="Y241" s="3"/>
      <c r="Z241" s="3"/>
      <c r="AA241" s="3"/>
      <c r="AB241" s="3"/>
      <c r="AC241" s="3"/>
      <c r="AD241" s="3"/>
      <c r="AE241" s="3"/>
      <c r="AF241" s="3"/>
      <c r="AG241" s="24"/>
    </row>
    <row r="242" spans="10:33">
      <c r="J242" s="52"/>
      <c r="L242" s="52"/>
      <c r="M242" s="52"/>
      <c r="P242" s="190"/>
      <c r="R242" s="189"/>
      <c r="S242" s="3"/>
      <c r="T242" s="14"/>
      <c r="U242" s="14"/>
      <c r="W242" s="14"/>
      <c r="X242" s="3"/>
      <c r="Y242" s="3"/>
      <c r="Z242" s="3"/>
      <c r="AA242" s="3"/>
      <c r="AB242" s="3"/>
      <c r="AC242" s="3"/>
      <c r="AD242" s="3"/>
      <c r="AE242" s="3"/>
      <c r="AF242" s="3"/>
      <c r="AG242" s="24"/>
    </row>
    <row r="243" spans="10:33">
      <c r="J243" s="52"/>
      <c r="L243" s="52"/>
      <c r="M243" s="52"/>
      <c r="P243" s="190"/>
      <c r="R243" s="189"/>
      <c r="S243" s="3"/>
      <c r="T243" s="14"/>
      <c r="U243" s="14"/>
      <c r="W243" s="14"/>
      <c r="X243" s="3"/>
      <c r="Y243" s="3"/>
      <c r="Z243" s="3"/>
      <c r="AA243" s="3"/>
      <c r="AB243" s="3"/>
      <c r="AC243" s="3"/>
      <c r="AD243" s="3"/>
      <c r="AE243" s="3"/>
      <c r="AF243" s="3"/>
      <c r="AG243" s="24"/>
    </row>
    <row r="244" spans="10:33">
      <c r="J244" s="52"/>
      <c r="L244" s="52"/>
      <c r="M244" s="52"/>
      <c r="P244" s="190"/>
      <c r="R244" s="189"/>
      <c r="S244" s="3"/>
      <c r="T244" s="14"/>
      <c r="U244" s="14"/>
      <c r="W244" s="14"/>
      <c r="X244" s="3"/>
      <c r="Y244" s="3"/>
      <c r="Z244" s="3"/>
      <c r="AA244" s="3"/>
      <c r="AB244" s="3"/>
      <c r="AC244" s="3"/>
      <c r="AD244" s="3"/>
      <c r="AE244" s="3"/>
      <c r="AF244" s="3"/>
      <c r="AG244" s="24"/>
    </row>
    <row r="245" spans="10:33">
      <c r="J245" s="52"/>
      <c r="L245" s="52"/>
      <c r="M245" s="52"/>
      <c r="P245" s="190"/>
      <c r="R245" s="189"/>
      <c r="S245" s="3"/>
      <c r="T245" s="14"/>
      <c r="U245" s="14"/>
      <c r="W245" s="14"/>
      <c r="X245" s="3"/>
      <c r="Y245" s="3"/>
      <c r="Z245" s="3"/>
      <c r="AA245" s="3"/>
      <c r="AB245" s="3"/>
      <c r="AC245" s="3"/>
      <c r="AD245" s="3"/>
      <c r="AE245" s="3"/>
      <c r="AF245" s="3"/>
      <c r="AG245" s="24"/>
    </row>
    <row r="246" spans="10:33">
      <c r="J246" s="52"/>
      <c r="L246" s="52"/>
      <c r="M246" s="52"/>
      <c r="P246" s="190"/>
      <c r="R246" s="189"/>
      <c r="S246" s="3"/>
      <c r="T246" s="14"/>
      <c r="U246" s="14"/>
      <c r="W246" s="14"/>
      <c r="X246" s="3"/>
      <c r="Y246" s="3"/>
      <c r="Z246" s="3"/>
      <c r="AA246" s="3"/>
      <c r="AB246" s="3"/>
      <c r="AC246" s="3"/>
      <c r="AD246" s="3"/>
      <c r="AE246" s="3"/>
      <c r="AF246" s="3"/>
      <c r="AG246" s="24"/>
    </row>
    <row r="247" spans="10:33">
      <c r="J247" s="52"/>
      <c r="L247" s="52"/>
      <c r="M247" s="52"/>
      <c r="P247" s="190"/>
      <c r="R247" s="189"/>
      <c r="S247" s="3"/>
      <c r="T247" s="14"/>
      <c r="U247" s="14"/>
      <c r="W247" s="14"/>
      <c r="X247" s="3"/>
      <c r="Y247" s="3"/>
      <c r="Z247" s="3"/>
      <c r="AA247" s="3"/>
      <c r="AB247" s="3"/>
      <c r="AC247" s="3"/>
      <c r="AD247" s="3"/>
      <c r="AE247" s="3"/>
      <c r="AF247" s="3"/>
      <c r="AG247" s="24"/>
    </row>
    <row r="248" spans="10:33">
      <c r="J248" s="52"/>
      <c r="L248" s="52"/>
      <c r="M248" s="52"/>
      <c r="P248" s="190"/>
      <c r="R248" s="189"/>
      <c r="S248" s="3"/>
      <c r="T248" s="14"/>
      <c r="U248" s="14"/>
      <c r="W248" s="14"/>
      <c r="X248" s="3"/>
      <c r="Y248" s="3"/>
      <c r="Z248" s="3"/>
      <c r="AA248" s="3"/>
      <c r="AB248" s="3"/>
      <c r="AC248" s="3"/>
      <c r="AD248" s="3"/>
      <c r="AE248" s="3"/>
      <c r="AF248" s="3"/>
      <c r="AG248" s="24"/>
    </row>
    <row r="249" spans="10:33">
      <c r="J249" s="52"/>
      <c r="L249" s="52"/>
      <c r="M249" s="52"/>
      <c r="P249" s="190"/>
      <c r="R249" s="189"/>
      <c r="S249" s="3"/>
      <c r="T249" s="14"/>
      <c r="U249" s="14"/>
      <c r="W249" s="14"/>
      <c r="X249" s="3"/>
      <c r="Y249" s="3"/>
      <c r="Z249" s="3"/>
      <c r="AA249" s="3"/>
      <c r="AB249" s="3"/>
      <c r="AC249" s="3"/>
      <c r="AD249" s="3"/>
      <c r="AE249" s="3"/>
      <c r="AF249" s="3"/>
      <c r="AG249" s="24"/>
    </row>
    <row r="250" spans="10:33">
      <c r="J250" s="52"/>
      <c r="L250" s="52"/>
      <c r="M250" s="52"/>
      <c r="P250" s="190"/>
      <c r="R250" s="189"/>
      <c r="S250" s="3"/>
      <c r="T250" s="14"/>
      <c r="U250" s="14"/>
      <c r="W250" s="14"/>
      <c r="X250" s="3"/>
      <c r="Y250" s="3"/>
      <c r="Z250" s="3"/>
      <c r="AA250" s="3"/>
      <c r="AB250" s="3"/>
      <c r="AC250" s="3"/>
      <c r="AD250" s="3"/>
      <c r="AE250" s="3"/>
      <c r="AF250" s="3"/>
    </row>
    <row r="251" spans="10:33">
      <c r="J251" s="52"/>
      <c r="L251" s="52"/>
      <c r="M251" s="52"/>
      <c r="P251" s="190"/>
      <c r="R251" s="189"/>
      <c r="S251" s="3"/>
      <c r="T251" s="14"/>
      <c r="U251" s="14"/>
      <c r="W251" s="14"/>
      <c r="X251" s="3"/>
      <c r="Y251" s="3"/>
      <c r="Z251" s="3"/>
      <c r="AA251" s="3"/>
      <c r="AB251" s="3"/>
      <c r="AC251" s="3"/>
      <c r="AD251" s="3"/>
      <c r="AE251" s="3"/>
      <c r="AF251" s="3"/>
    </row>
    <row r="252" spans="10:33">
      <c r="J252" s="52"/>
      <c r="L252" s="52"/>
      <c r="M252" s="52"/>
      <c r="P252" s="190"/>
      <c r="R252" s="189"/>
      <c r="S252" s="3"/>
      <c r="T252" s="14"/>
      <c r="U252" s="14"/>
      <c r="W252" s="14"/>
      <c r="X252" s="3"/>
      <c r="Y252" s="3"/>
      <c r="Z252" s="3"/>
      <c r="AA252" s="3"/>
      <c r="AB252" s="3"/>
      <c r="AC252" s="3"/>
      <c r="AD252" s="3"/>
      <c r="AE252" s="3"/>
      <c r="AF252" s="3"/>
    </row>
    <row r="253" spans="10:33">
      <c r="J253" s="52"/>
      <c r="L253" s="52"/>
      <c r="M253" s="52"/>
      <c r="P253" s="190"/>
      <c r="R253" s="189"/>
      <c r="S253" s="3"/>
      <c r="T253" s="14"/>
      <c r="U253" s="14"/>
      <c r="W253" s="14"/>
      <c r="X253" s="3"/>
      <c r="Y253" s="3"/>
      <c r="Z253" s="3"/>
      <c r="AA253" s="3"/>
      <c r="AB253" s="3"/>
      <c r="AC253" s="3"/>
      <c r="AD253" s="3"/>
      <c r="AE253" s="3"/>
      <c r="AF253" s="3"/>
    </row>
    <row r="254" spans="10:33">
      <c r="J254" s="52"/>
      <c r="L254" s="52"/>
      <c r="M254" s="52"/>
      <c r="P254" s="190"/>
      <c r="R254" s="189"/>
      <c r="S254" s="3"/>
      <c r="T254" s="14"/>
      <c r="U254" s="14"/>
      <c r="W254" s="14"/>
      <c r="X254" s="3"/>
      <c r="Y254" s="3"/>
      <c r="Z254" s="3"/>
      <c r="AA254" s="3"/>
      <c r="AB254" s="3"/>
      <c r="AC254" s="3"/>
      <c r="AD254" s="3"/>
      <c r="AE254" s="3"/>
      <c r="AF254" s="3"/>
    </row>
    <row r="255" spans="10:33">
      <c r="J255" s="52"/>
      <c r="L255" s="52"/>
      <c r="M255" s="52"/>
      <c r="P255" s="190"/>
      <c r="R255" s="189"/>
      <c r="S255" s="3"/>
      <c r="T255" s="14"/>
      <c r="U255" s="14"/>
      <c r="W255" s="14"/>
      <c r="X255" s="3"/>
      <c r="Y255" s="3"/>
      <c r="Z255" s="3"/>
      <c r="AA255" s="3"/>
      <c r="AB255" s="3"/>
      <c r="AC255" s="3"/>
      <c r="AD255" s="3"/>
      <c r="AE255" s="3"/>
      <c r="AF255" s="3"/>
    </row>
    <row r="256" spans="10:33">
      <c r="J256" s="52"/>
      <c r="L256" s="52"/>
      <c r="M256" s="52"/>
      <c r="P256" s="190"/>
      <c r="R256" s="189"/>
      <c r="S256" s="3"/>
      <c r="T256" s="14"/>
      <c r="U256" s="14"/>
      <c r="W256" s="14"/>
      <c r="X256" s="3"/>
      <c r="Y256" s="3"/>
      <c r="Z256" s="3"/>
      <c r="AA256" s="3"/>
      <c r="AB256" s="3"/>
      <c r="AC256" s="3"/>
      <c r="AD256" s="3"/>
      <c r="AE256" s="3"/>
      <c r="AF256" s="3"/>
    </row>
    <row r="257" spans="10:32">
      <c r="J257" s="52"/>
      <c r="L257" s="52"/>
      <c r="M257" s="52"/>
      <c r="P257" s="190"/>
      <c r="R257" s="189"/>
      <c r="S257" s="3"/>
      <c r="T257" s="14"/>
      <c r="U257" s="14"/>
      <c r="W257" s="14"/>
      <c r="X257" s="3"/>
      <c r="Y257" s="3"/>
      <c r="Z257" s="3"/>
      <c r="AA257" s="3"/>
      <c r="AB257" s="3"/>
      <c r="AC257" s="3"/>
      <c r="AD257" s="3"/>
      <c r="AE257" s="3"/>
      <c r="AF257" s="3"/>
    </row>
    <row r="258" spans="10:32">
      <c r="J258" s="52"/>
      <c r="L258" s="52"/>
      <c r="M258" s="52"/>
      <c r="P258" s="190"/>
      <c r="R258" s="189"/>
      <c r="S258" s="3"/>
      <c r="T258" s="14"/>
      <c r="U258" s="14"/>
      <c r="W258" s="14"/>
      <c r="X258" s="3"/>
      <c r="Y258" s="3"/>
      <c r="Z258" s="3"/>
      <c r="AA258" s="3"/>
      <c r="AB258" s="3"/>
      <c r="AC258" s="3"/>
      <c r="AD258" s="3"/>
      <c r="AE258" s="3"/>
      <c r="AF258" s="3"/>
    </row>
    <row r="259" spans="10:32">
      <c r="J259" s="52"/>
      <c r="L259" s="52"/>
      <c r="M259" s="52"/>
      <c r="P259" s="190"/>
      <c r="R259" s="189"/>
      <c r="S259" s="3"/>
      <c r="T259" s="14"/>
      <c r="U259" s="14"/>
      <c r="W259" s="14"/>
      <c r="X259" s="3"/>
      <c r="Y259" s="3"/>
      <c r="Z259" s="3"/>
      <c r="AA259" s="3"/>
      <c r="AB259" s="3"/>
      <c r="AC259" s="3"/>
      <c r="AD259" s="3"/>
      <c r="AE259" s="3"/>
      <c r="AF259" s="3"/>
    </row>
    <row r="260" spans="10:32">
      <c r="J260" s="52"/>
      <c r="L260" s="52"/>
      <c r="M260" s="52"/>
      <c r="P260" s="190"/>
      <c r="R260" s="189"/>
      <c r="S260" s="3"/>
      <c r="T260" s="14"/>
      <c r="U260" s="14"/>
      <c r="W260" s="14"/>
      <c r="X260" s="3"/>
      <c r="Y260" s="3"/>
      <c r="Z260" s="3"/>
      <c r="AA260" s="3"/>
      <c r="AB260" s="3"/>
      <c r="AC260" s="3"/>
      <c r="AD260" s="3"/>
      <c r="AE260" s="3"/>
      <c r="AF260" s="3"/>
    </row>
    <row r="261" spans="10:32">
      <c r="J261" s="52"/>
      <c r="L261" s="52"/>
      <c r="M261" s="52"/>
      <c r="P261" s="190"/>
      <c r="R261" s="189"/>
      <c r="S261" s="3"/>
      <c r="T261" s="14"/>
      <c r="U261" s="14"/>
      <c r="W261" s="14"/>
      <c r="X261" s="3"/>
      <c r="Y261" s="3"/>
      <c r="Z261" s="3"/>
      <c r="AA261" s="3"/>
      <c r="AB261" s="3"/>
      <c r="AC261" s="3"/>
      <c r="AD261" s="3"/>
      <c r="AE261" s="3"/>
      <c r="AF261" s="3"/>
    </row>
    <row r="262" spans="10:32">
      <c r="J262" s="52"/>
      <c r="L262" s="52"/>
      <c r="M262" s="52"/>
      <c r="P262" s="190"/>
      <c r="R262" s="189"/>
      <c r="S262" s="3"/>
      <c r="T262" s="14"/>
      <c r="U262" s="14"/>
      <c r="W262" s="14"/>
      <c r="X262" s="3"/>
      <c r="Y262" s="3"/>
      <c r="Z262" s="3"/>
      <c r="AA262" s="3"/>
      <c r="AB262" s="3"/>
      <c r="AC262" s="3"/>
      <c r="AD262" s="3"/>
      <c r="AE262" s="3"/>
      <c r="AF262" s="3"/>
    </row>
    <row r="263" spans="10:32">
      <c r="J263" s="52"/>
      <c r="L263" s="52"/>
      <c r="M263" s="52"/>
      <c r="P263" s="190"/>
      <c r="R263" s="189"/>
      <c r="S263" s="3"/>
      <c r="T263" s="14"/>
      <c r="U263" s="14"/>
      <c r="W263" s="14"/>
      <c r="X263" s="3"/>
      <c r="Y263" s="3"/>
      <c r="Z263" s="3"/>
      <c r="AA263" s="3"/>
      <c r="AB263" s="3"/>
      <c r="AC263" s="3"/>
      <c r="AD263" s="3"/>
      <c r="AE263" s="3"/>
      <c r="AF263" s="3"/>
    </row>
    <row r="264" spans="10:32">
      <c r="J264" s="52"/>
      <c r="L264" s="52"/>
      <c r="M264" s="52"/>
      <c r="P264" s="190"/>
      <c r="R264" s="189"/>
      <c r="S264" s="3"/>
      <c r="T264" s="14"/>
      <c r="U264" s="14"/>
      <c r="W264" s="14"/>
      <c r="X264" s="3"/>
      <c r="Y264" s="3"/>
      <c r="Z264" s="3"/>
      <c r="AA264" s="3"/>
      <c r="AB264" s="3"/>
      <c r="AC264" s="3"/>
      <c r="AD264" s="3"/>
      <c r="AE264" s="3"/>
      <c r="AF264" s="3"/>
    </row>
    <row r="265" spans="10:32">
      <c r="J265" s="52"/>
      <c r="L265" s="52"/>
      <c r="M265" s="52"/>
      <c r="P265" s="190"/>
      <c r="R265" s="189"/>
      <c r="S265" s="3"/>
      <c r="T265" s="14"/>
      <c r="U265" s="14"/>
      <c r="W265" s="14"/>
      <c r="X265" s="3"/>
      <c r="Y265" s="3"/>
      <c r="Z265" s="3"/>
      <c r="AA265" s="3"/>
      <c r="AB265" s="3"/>
      <c r="AC265" s="3"/>
      <c r="AD265" s="3"/>
      <c r="AE265" s="3"/>
      <c r="AF265" s="3"/>
    </row>
    <row r="266" spans="10:32">
      <c r="J266" s="52"/>
      <c r="L266" s="52"/>
      <c r="M266" s="52"/>
      <c r="P266" s="190"/>
      <c r="R266" s="189"/>
      <c r="S266" s="3"/>
      <c r="T266" s="14"/>
      <c r="U266" s="14"/>
      <c r="W266" s="14"/>
      <c r="X266" s="3"/>
      <c r="Y266" s="3"/>
      <c r="Z266" s="3"/>
      <c r="AA266" s="3"/>
      <c r="AB266" s="3"/>
      <c r="AC266" s="3"/>
      <c r="AD266" s="3"/>
      <c r="AE266" s="3"/>
      <c r="AF266" s="3"/>
    </row>
    <row r="267" spans="10:32">
      <c r="J267" s="52"/>
      <c r="L267" s="52"/>
      <c r="M267" s="52"/>
      <c r="P267" s="190"/>
      <c r="R267" s="189"/>
      <c r="S267" s="3"/>
      <c r="T267" s="14"/>
      <c r="U267" s="14"/>
      <c r="W267" s="14"/>
      <c r="X267" s="3"/>
      <c r="Y267" s="3"/>
      <c r="Z267" s="3"/>
      <c r="AA267" s="3"/>
      <c r="AB267" s="3"/>
      <c r="AC267" s="3"/>
      <c r="AD267" s="3"/>
      <c r="AE267" s="3"/>
      <c r="AF267" s="3"/>
    </row>
    <row r="268" spans="10:32">
      <c r="J268" s="52"/>
      <c r="L268" s="52"/>
      <c r="M268" s="52"/>
      <c r="P268" s="190"/>
      <c r="R268" s="189"/>
      <c r="S268" s="3"/>
      <c r="T268" s="14"/>
      <c r="U268" s="14"/>
      <c r="W268" s="14"/>
      <c r="X268" s="3"/>
      <c r="Y268" s="3"/>
      <c r="Z268" s="3"/>
      <c r="AA268" s="3"/>
      <c r="AB268" s="3"/>
      <c r="AC268" s="3"/>
      <c r="AD268" s="3"/>
      <c r="AE268" s="3"/>
      <c r="AF268" s="3"/>
    </row>
    <row r="269" spans="10:32">
      <c r="J269" s="52"/>
      <c r="L269" s="52"/>
      <c r="M269" s="52"/>
      <c r="P269" s="190"/>
      <c r="R269" s="189"/>
      <c r="S269" s="3"/>
      <c r="T269" s="14"/>
      <c r="U269" s="14"/>
      <c r="W269" s="14"/>
      <c r="X269" s="3"/>
      <c r="Y269" s="3"/>
      <c r="Z269" s="3"/>
      <c r="AA269" s="3"/>
      <c r="AB269" s="3"/>
      <c r="AC269" s="3"/>
      <c r="AD269" s="3"/>
      <c r="AE269" s="3"/>
      <c r="AF269" s="3"/>
    </row>
    <row r="270" spans="10:32">
      <c r="J270" s="52"/>
      <c r="L270" s="52"/>
      <c r="M270" s="52"/>
      <c r="P270" s="190"/>
      <c r="R270" s="189"/>
      <c r="S270" s="3"/>
      <c r="T270" s="14"/>
      <c r="U270" s="14"/>
      <c r="W270" s="14"/>
      <c r="X270" s="3"/>
      <c r="Y270" s="3"/>
      <c r="Z270" s="3"/>
      <c r="AA270" s="3"/>
      <c r="AB270" s="3"/>
      <c r="AC270" s="3"/>
      <c r="AD270" s="3"/>
      <c r="AE270" s="3"/>
      <c r="AF270" s="3"/>
    </row>
    <row r="271" spans="10:32">
      <c r="J271" s="52"/>
      <c r="L271" s="52"/>
      <c r="M271" s="52"/>
      <c r="P271" s="190"/>
      <c r="R271" s="189"/>
      <c r="S271" s="3"/>
      <c r="T271" s="14"/>
      <c r="U271" s="14"/>
      <c r="W271" s="14"/>
      <c r="X271" s="3"/>
      <c r="Y271" s="3"/>
      <c r="Z271" s="3"/>
      <c r="AA271" s="3"/>
      <c r="AB271" s="3"/>
      <c r="AC271" s="3"/>
      <c r="AD271" s="3"/>
      <c r="AE271" s="3"/>
      <c r="AF271" s="3"/>
    </row>
    <row r="272" spans="10:32">
      <c r="J272" s="52"/>
      <c r="L272" s="52"/>
      <c r="M272" s="52"/>
      <c r="P272" s="190"/>
      <c r="R272" s="189"/>
      <c r="S272" s="3"/>
      <c r="T272" s="14"/>
      <c r="U272" s="14"/>
      <c r="W272" s="14"/>
      <c r="X272" s="3"/>
      <c r="Y272" s="3"/>
      <c r="Z272" s="3"/>
      <c r="AA272" s="3"/>
      <c r="AB272" s="3"/>
      <c r="AC272" s="3"/>
      <c r="AD272" s="3"/>
      <c r="AE272" s="3"/>
      <c r="AF272" s="3"/>
    </row>
    <row r="273" spans="10:32">
      <c r="J273" s="52"/>
      <c r="L273" s="52"/>
      <c r="M273" s="52"/>
      <c r="P273" s="190"/>
      <c r="R273" s="189"/>
      <c r="S273" s="3"/>
      <c r="T273" s="14"/>
      <c r="U273" s="14"/>
      <c r="W273" s="14"/>
      <c r="X273" s="3"/>
      <c r="Y273" s="3"/>
      <c r="Z273" s="3"/>
      <c r="AA273" s="3"/>
      <c r="AB273" s="3"/>
      <c r="AC273" s="3"/>
      <c r="AD273" s="3"/>
      <c r="AE273" s="3"/>
      <c r="AF273" s="3"/>
    </row>
    <row r="274" spans="10:32">
      <c r="J274" s="52"/>
      <c r="L274" s="52"/>
      <c r="M274" s="52"/>
      <c r="P274" s="190"/>
      <c r="R274" s="189"/>
      <c r="S274" s="3"/>
      <c r="T274" s="14"/>
      <c r="U274" s="14"/>
      <c r="W274" s="14"/>
      <c r="X274" s="3"/>
      <c r="Y274" s="3"/>
      <c r="Z274" s="3"/>
      <c r="AA274" s="3"/>
      <c r="AB274" s="3"/>
      <c r="AC274" s="3"/>
      <c r="AD274" s="3"/>
      <c r="AE274" s="3"/>
      <c r="AF274" s="3"/>
    </row>
    <row r="275" spans="10:32">
      <c r="J275" s="52"/>
      <c r="L275" s="52"/>
      <c r="M275" s="52"/>
      <c r="P275" s="190"/>
      <c r="R275" s="189"/>
      <c r="S275" s="3"/>
      <c r="T275" s="14"/>
      <c r="U275" s="14"/>
      <c r="W275" s="14"/>
      <c r="X275" s="3"/>
      <c r="Y275" s="3"/>
      <c r="Z275" s="3"/>
      <c r="AA275" s="3"/>
      <c r="AB275" s="3"/>
      <c r="AC275" s="3"/>
      <c r="AD275" s="3"/>
      <c r="AE275" s="3"/>
      <c r="AF275" s="3"/>
    </row>
    <row r="276" spans="10:32">
      <c r="J276" s="52"/>
      <c r="L276" s="52"/>
      <c r="M276" s="52"/>
      <c r="P276" s="190"/>
      <c r="R276" s="189"/>
      <c r="S276" s="3"/>
      <c r="T276" s="14"/>
      <c r="U276" s="14"/>
      <c r="W276" s="14"/>
      <c r="X276" s="3"/>
      <c r="Y276" s="3"/>
      <c r="Z276" s="3"/>
      <c r="AA276" s="3"/>
      <c r="AB276" s="3"/>
      <c r="AC276" s="3"/>
      <c r="AD276" s="3"/>
      <c r="AE276" s="3"/>
      <c r="AF276" s="3"/>
    </row>
    <row r="277" spans="10:32">
      <c r="J277" s="52"/>
      <c r="L277" s="52"/>
      <c r="M277" s="52"/>
      <c r="P277" s="190"/>
      <c r="R277" s="189"/>
      <c r="S277" s="3"/>
      <c r="T277" s="14"/>
      <c r="U277" s="14"/>
      <c r="W277" s="14"/>
      <c r="X277" s="3"/>
      <c r="Y277" s="3"/>
      <c r="Z277" s="3"/>
      <c r="AA277" s="3"/>
      <c r="AB277" s="3"/>
      <c r="AC277" s="3"/>
      <c r="AD277" s="3"/>
      <c r="AE277" s="3"/>
      <c r="AF277" s="3"/>
    </row>
    <row r="278" spans="10:32">
      <c r="J278" s="52"/>
      <c r="L278" s="52"/>
      <c r="M278" s="52"/>
      <c r="P278" s="190"/>
      <c r="R278" s="189"/>
      <c r="S278" s="3"/>
      <c r="T278" s="14"/>
      <c r="U278" s="14"/>
      <c r="W278" s="14"/>
      <c r="X278" s="3"/>
      <c r="Y278" s="3"/>
      <c r="Z278" s="3"/>
      <c r="AA278" s="3"/>
      <c r="AB278" s="3"/>
      <c r="AC278" s="3"/>
      <c r="AD278" s="3"/>
      <c r="AE278" s="3"/>
      <c r="AF278" s="3"/>
    </row>
    <row r="279" spans="10:32">
      <c r="J279" s="52"/>
      <c r="L279" s="52"/>
      <c r="M279" s="52"/>
      <c r="P279" s="190"/>
      <c r="R279" s="189"/>
      <c r="S279" s="3"/>
      <c r="T279" s="14"/>
      <c r="U279" s="14"/>
      <c r="W279" s="14"/>
      <c r="X279" s="3"/>
      <c r="Y279" s="3"/>
      <c r="Z279" s="3"/>
      <c r="AA279" s="3"/>
      <c r="AB279" s="3"/>
      <c r="AC279" s="3"/>
      <c r="AD279" s="3"/>
      <c r="AE279" s="3"/>
      <c r="AF279" s="3"/>
    </row>
    <row r="280" spans="10:32">
      <c r="J280" s="52"/>
      <c r="L280" s="52"/>
      <c r="M280" s="52"/>
      <c r="P280" s="190"/>
      <c r="R280" s="189"/>
      <c r="S280" s="3"/>
      <c r="T280" s="14"/>
      <c r="U280" s="14"/>
      <c r="W280" s="14"/>
      <c r="X280" s="3"/>
      <c r="Y280" s="3"/>
      <c r="Z280" s="3"/>
      <c r="AA280" s="3"/>
      <c r="AB280" s="3"/>
      <c r="AC280" s="3"/>
      <c r="AD280" s="3"/>
      <c r="AE280" s="3"/>
      <c r="AF280" s="3"/>
    </row>
    <row r="281" spans="10:32">
      <c r="J281" s="52"/>
      <c r="L281" s="52"/>
      <c r="M281" s="52"/>
      <c r="P281" s="190"/>
      <c r="R281" s="189"/>
      <c r="S281" s="3"/>
      <c r="T281" s="14"/>
      <c r="U281" s="14"/>
      <c r="W281" s="14"/>
      <c r="X281" s="3"/>
      <c r="Y281" s="3"/>
      <c r="Z281" s="3"/>
      <c r="AA281" s="3"/>
      <c r="AB281" s="3"/>
      <c r="AC281" s="3"/>
      <c r="AD281" s="3"/>
      <c r="AE281" s="3"/>
      <c r="AF281" s="3"/>
    </row>
    <row r="282" spans="10:32">
      <c r="J282" s="52"/>
      <c r="L282" s="52"/>
      <c r="M282" s="52"/>
      <c r="P282" s="190"/>
      <c r="R282" s="189"/>
      <c r="S282" s="3"/>
      <c r="T282" s="14"/>
      <c r="U282" s="14"/>
      <c r="W282" s="14"/>
      <c r="X282" s="3"/>
      <c r="Y282" s="3"/>
      <c r="Z282" s="3"/>
      <c r="AA282" s="3"/>
      <c r="AB282" s="3"/>
      <c r="AC282" s="3"/>
      <c r="AD282" s="3"/>
      <c r="AE282" s="3"/>
      <c r="AF282" s="3"/>
    </row>
    <row r="283" spans="10:32">
      <c r="J283" s="52"/>
      <c r="L283" s="52"/>
      <c r="M283" s="52"/>
      <c r="P283" s="190"/>
      <c r="R283" s="189"/>
      <c r="S283" s="3"/>
      <c r="T283" s="14"/>
      <c r="U283" s="14"/>
      <c r="W283" s="14"/>
      <c r="X283" s="3"/>
      <c r="Y283" s="3"/>
      <c r="Z283" s="3"/>
      <c r="AA283" s="3"/>
      <c r="AB283" s="3"/>
      <c r="AC283" s="3"/>
      <c r="AD283" s="3"/>
      <c r="AE283" s="3"/>
      <c r="AF283" s="3"/>
    </row>
    <row r="284" spans="10:32">
      <c r="J284" s="52"/>
      <c r="L284" s="52"/>
      <c r="M284" s="52"/>
      <c r="P284" s="190"/>
      <c r="R284" s="189"/>
      <c r="S284" s="3"/>
      <c r="T284" s="14"/>
      <c r="U284" s="14"/>
      <c r="W284" s="14"/>
      <c r="X284" s="3"/>
      <c r="Y284" s="3"/>
      <c r="Z284" s="3"/>
      <c r="AA284" s="3"/>
      <c r="AB284" s="3"/>
      <c r="AC284" s="3"/>
      <c r="AD284" s="3"/>
      <c r="AE284" s="3"/>
      <c r="AF284" s="3"/>
    </row>
    <row r="285" spans="10:32">
      <c r="J285" s="52"/>
      <c r="L285" s="52"/>
      <c r="M285" s="52"/>
      <c r="P285" s="190"/>
      <c r="R285" s="189"/>
      <c r="S285" s="3"/>
      <c r="T285" s="14"/>
      <c r="U285" s="14"/>
      <c r="W285" s="14"/>
      <c r="X285" s="3"/>
      <c r="Y285" s="3"/>
      <c r="Z285" s="3"/>
      <c r="AA285" s="3"/>
      <c r="AB285" s="3"/>
      <c r="AC285" s="3"/>
      <c r="AD285" s="3"/>
      <c r="AE285" s="3"/>
      <c r="AF285" s="3"/>
    </row>
    <row r="286" spans="10:32">
      <c r="J286" s="52"/>
      <c r="L286" s="52"/>
      <c r="M286" s="52"/>
      <c r="P286" s="190"/>
      <c r="R286" s="189"/>
      <c r="S286" s="3"/>
      <c r="T286" s="14"/>
      <c r="U286" s="14"/>
      <c r="W286" s="14"/>
      <c r="X286" s="3"/>
      <c r="Y286" s="3"/>
      <c r="Z286" s="3"/>
      <c r="AA286" s="3"/>
      <c r="AB286" s="3"/>
      <c r="AC286" s="3"/>
      <c r="AD286" s="3"/>
      <c r="AE286" s="3"/>
      <c r="AF286" s="3"/>
    </row>
    <row r="287" spans="10:32">
      <c r="J287" s="52"/>
      <c r="L287" s="52"/>
      <c r="M287" s="52"/>
      <c r="P287" s="190"/>
      <c r="R287" s="189"/>
      <c r="S287" s="3"/>
      <c r="T287" s="14"/>
      <c r="U287" s="14"/>
      <c r="W287" s="14"/>
      <c r="X287" s="3"/>
      <c r="Y287" s="3"/>
      <c r="Z287" s="3"/>
      <c r="AA287" s="3"/>
      <c r="AB287" s="3"/>
      <c r="AC287" s="3"/>
      <c r="AD287" s="3"/>
      <c r="AE287" s="3"/>
      <c r="AF287" s="3"/>
    </row>
    <row r="288" spans="10:32">
      <c r="J288" s="52"/>
      <c r="L288" s="52"/>
      <c r="M288" s="52"/>
      <c r="P288" s="190"/>
      <c r="R288" s="189"/>
      <c r="S288" s="3"/>
      <c r="T288" s="14"/>
      <c r="U288" s="14"/>
      <c r="W288" s="14"/>
      <c r="X288" s="3"/>
      <c r="Y288" s="3"/>
      <c r="Z288" s="3"/>
      <c r="AA288" s="3"/>
      <c r="AB288" s="3"/>
      <c r="AC288" s="3"/>
      <c r="AD288" s="3"/>
      <c r="AE288" s="3"/>
      <c r="AF288" s="3"/>
    </row>
    <row r="289" spans="10:32">
      <c r="J289" s="52"/>
      <c r="L289" s="52"/>
      <c r="M289" s="52"/>
      <c r="P289" s="190"/>
      <c r="R289" s="189"/>
      <c r="S289" s="3"/>
      <c r="T289" s="14"/>
      <c r="U289" s="14"/>
      <c r="W289" s="14"/>
      <c r="X289" s="3"/>
      <c r="Y289" s="3"/>
      <c r="Z289" s="3"/>
      <c r="AA289" s="3"/>
      <c r="AB289" s="3"/>
      <c r="AC289" s="3"/>
      <c r="AD289" s="3"/>
      <c r="AE289" s="3"/>
      <c r="AF289" s="3"/>
    </row>
    <row r="290" spans="10:32">
      <c r="J290" s="52"/>
      <c r="L290" s="52"/>
      <c r="M290" s="52"/>
      <c r="P290" s="190"/>
      <c r="R290" s="189"/>
      <c r="S290" s="3"/>
      <c r="T290" s="14"/>
      <c r="U290" s="14"/>
      <c r="W290" s="14"/>
      <c r="X290" s="3"/>
      <c r="Y290" s="3"/>
      <c r="Z290" s="3"/>
      <c r="AA290" s="3"/>
      <c r="AB290" s="3"/>
      <c r="AC290" s="3"/>
      <c r="AD290" s="3"/>
      <c r="AE290" s="3"/>
      <c r="AF290" s="3"/>
    </row>
    <row r="291" spans="10:32">
      <c r="J291" s="52"/>
      <c r="L291" s="52"/>
      <c r="M291" s="52"/>
      <c r="P291" s="190"/>
      <c r="R291" s="189"/>
      <c r="S291" s="3"/>
      <c r="T291" s="14"/>
      <c r="U291" s="14"/>
      <c r="W291" s="14"/>
      <c r="X291" s="3"/>
      <c r="Y291" s="3"/>
      <c r="Z291" s="3"/>
      <c r="AA291" s="3"/>
      <c r="AB291" s="3"/>
      <c r="AC291" s="3"/>
      <c r="AD291" s="3"/>
      <c r="AE291" s="3"/>
      <c r="AF291" s="3"/>
    </row>
    <row r="292" spans="10:32">
      <c r="J292" s="52"/>
      <c r="L292" s="52"/>
      <c r="M292" s="52"/>
      <c r="P292" s="190"/>
      <c r="R292" s="189"/>
      <c r="S292" s="3"/>
      <c r="T292" s="14"/>
      <c r="U292" s="14"/>
      <c r="W292" s="14"/>
      <c r="X292" s="3"/>
      <c r="Y292" s="3"/>
      <c r="Z292" s="3"/>
      <c r="AA292" s="3"/>
      <c r="AB292" s="3"/>
      <c r="AC292" s="3"/>
      <c r="AD292" s="3"/>
      <c r="AE292" s="3"/>
      <c r="AF292" s="3"/>
    </row>
    <row r="293" spans="10:32">
      <c r="J293" s="52"/>
      <c r="L293" s="52"/>
      <c r="M293" s="52"/>
      <c r="P293" s="190"/>
      <c r="R293" s="189"/>
      <c r="S293" s="3"/>
      <c r="T293" s="14"/>
      <c r="U293" s="14"/>
      <c r="W293" s="14"/>
      <c r="X293" s="3"/>
      <c r="Y293" s="3"/>
      <c r="Z293" s="3"/>
      <c r="AA293" s="3"/>
      <c r="AB293" s="3"/>
      <c r="AC293" s="3"/>
      <c r="AD293" s="3"/>
      <c r="AE293" s="3"/>
      <c r="AF293" s="3"/>
    </row>
    <row r="294" spans="10:32">
      <c r="J294" s="52"/>
      <c r="L294" s="52"/>
      <c r="M294" s="52"/>
      <c r="P294" s="190"/>
      <c r="R294" s="189"/>
      <c r="S294" s="3"/>
      <c r="T294" s="14"/>
      <c r="U294" s="14"/>
      <c r="W294" s="14"/>
      <c r="X294" s="3"/>
      <c r="Y294" s="3"/>
      <c r="Z294" s="3"/>
      <c r="AA294" s="3"/>
      <c r="AB294" s="3"/>
      <c r="AC294" s="3"/>
      <c r="AD294" s="3"/>
      <c r="AE294" s="3"/>
      <c r="AF294" s="3"/>
    </row>
    <row r="295" spans="10:32">
      <c r="J295" s="52"/>
      <c r="L295" s="52"/>
      <c r="M295" s="52"/>
      <c r="P295" s="190"/>
      <c r="S295" s="3"/>
      <c r="T295" s="14"/>
      <c r="U295" s="14"/>
      <c r="W295" s="14"/>
      <c r="X295" s="3"/>
      <c r="Y295" s="3"/>
      <c r="Z295" s="3"/>
      <c r="AA295" s="3"/>
      <c r="AB295" s="3"/>
      <c r="AC295" s="3"/>
      <c r="AD295" s="3"/>
      <c r="AE295" s="3"/>
      <c r="AF295" s="3"/>
    </row>
    <row r="296" spans="10:32">
      <c r="J296" s="52"/>
      <c r="L296" s="52"/>
      <c r="M296" s="52"/>
      <c r="P296" s="190"/>
      <c r="S296" s="3"/>
      <c r="T296" s="14"/>
      <c r="U296" s="14"/>
      <c r="W296" s="14"/>
      <c r="X296" s="3"/>
      <c r="Y296" s="3"/>
      <c r="Z296" s="3"/>
      <c r="AA296" s="3"/>
      <c r="AB296" s="3"/>
      <c r="AC296" s="3"/>
      <c r="AD296" s="3"/>
      <c r="AE296" s="3"/>
      <c r="AF296" s="3"/>
    </row>
    <row r="297" spans="10:32">
      <c r="J297" s="52"/>
      <c r="L297" s="52"/>
      <c r="M297" s="52"/>
      <c r="P297" s="190"/>
      <c r="S297" s="3"/>
      <c r="T297" s="14"/>
      <c r="U297" s="14"/>
      <c r="W297" s="14"/>
      <c r="X297" s="3"/>
      <c r="Y297" s="3"/>
      <c r="Z297" s="3"/>
      <c r="AA297" s="3"/>
      <c r="AB297" s="3"/>
      <c r="AC297" s="3"/>
      <c r="AD297" s="3"/>
      <c r="AE297" s="3"/>
      <c r="AF297" s="3"/>
    </row>
    <row r="298" spans="10:32">
      <c r="J298" s="52"/>
      <c r="L298" s="52"/>
      <c r="M298" s="52"/>
      <c r="P298" s="190"/>
      <c r="S298" s="3"/>
      <c r="T298" s="14"/>
      <c r="U298" s="14"/>
      <c r="W298" s="14"/>
      <c r="X298" s="3"/>
      <c r="Y298" s="3"/>
      <c r="Z298" s="3"/>
      <c r="AA298" s="3"/>
      <c r="AB298" s="3"/>
      <c r="AC298" s="3"/>
      <c r="AD298" s="3"/>
      <c r="AE298" s="3"/>
      <c r="AF298" s="3"/>
    </row>
    <row r="299" spans="10:32">
      <c r="J299" s="52"/>
      <c r="L299" s="52"/>
      <c r="M299" s="52"/>
      <c r="S299" s="3"/>
      <c r="T299" s="14"/>
      <c r="U299" s="14"/>
      <c r="W299" s="14"/>
      <c r="X299" s="3"/>
      <c r="Y299" s="3"/>
      <c r="Z299" s="3"/>
      <c r="AA299" s="3"/>
      <c r="AB299" s="3"/>
      <c r="AC299" s="3"/>
      <c r="AD299" s="3"/>
      <c r="AE299" s="3"/>
      <c r="AF299" s="3"/>
    </row>
    <row r="300" spans="10:32">
      <c r="J300" s="52"/>
      <c r="L300" s="52"/>
      <c r="M300" s="52"/>
      <c r="S300" s="3"/>
      <c r="T300" s="14"/>
      <c r="U300" s="14"/>
      <c r="W300" s="14"/>
      <c r="X300" s="3"/>
      <c r="Y300" s="3"/>
      <c r="Z300" s="3"/>
      <c r="AA300" s="3"/>
      <c r="AB300" s="3"/>
      <c r="AC300" s="3"/>
      <c r="AD300" s="3"/>
      <c r="AE300" s="3"/>
      <c r="AF300" s="3"/>
    </row>
    <row r="301" spans="10:32">
      <c r="J301" s="52"/>
      <c r="L301" s="52"/>
      <c r="M301" s="52"/>
      <c r="S301" s="3"/>
      <c r="T301" s="14"/>
      <c r="U301" s="14"/>
      <c r="W301" s="14"/>
      <c r="X301" s="3"/>
      <c r="Y301" s="3"/>
      <c r="Z301" s="3"/>
      <c r="AA301" s="3"/>
      <c r="AB301" s="3"/>
      <c r="AC301" s="3"/>
      <c r="AD301" s="3"/>
      <c r="AE301" s="3"/>
      <c r="AF301" s="3"/>
    </row>
    <row r="302" spans="10:32">
      <c r="J302" s="52"/>
      <c r="L302" s="52"/>
      <c r="M302" s="52"/>
      <c r="S302" s="3"/>
      <c r="T302" s="14"/>
      <c r="U302" s="14"/>
      <c r="W302" s="14"/>
      <c r="X302" s="3"/>
      <c r="Y302" s="3"/>
      <c r="Z302" s="3"/>
      <c r="AA302" s="3"/>
      <c r="AB302" s="3"/>
      <c r="AC302" s="3"/>
      <c r="AD302" s="3"/>
      <c r="AE302" s="3"/>
      <c r="AF302" s="3"/>
    </row>
    <row r="303" spans="10:32">
      <c r="J303" s="52"/>
      <c r="L303" s="52"/>
      <c r="M303" s="52"/>
      <c r="S303" s="3"/>
      <c r="T303" s="14"/>
      <c r="U303" s="14"/>
      <c r="W303" s="14"/>
      <c r="X303" s="3"/>
      <c r="Y303" s="3"/>
      <c r="Z303" s="3"/>
      <c r="AA303" s="3"/>
      <c r="AB303" s="3"/>
      <c r="AC303" s="3"/>
      <c r="AD303" s="3"/>
      <c r="AE303" s="3"/>
      <c r="AF303" s="3"/>
    </row>
    <row r="304" spans="10:32">
      <c r="J304" s="52"/>
      <c r="L304" s="52"/>
      <c r="M304" s="52"/>
      <c r="S304" s="3"/>
      <c r="T304" s="14"/>
      <c r="U304" s="14"/>
      <c r="W304" s="14"/>
      <c r="X304" s="3"/>
      <c r="Y304" s="3"/>
      <c r="Z304" s="3"/>
      <c r="AA304" s="3"/>
      <c r="AB304" s="3"/>
      <c r="AC304" s="3"/>
      <c r="AD304" s="3"/>
      <c r="AE304" s="3"/>
      <c r="AF304" s="3"/>
    </row>
    <row r="305" spans="10:32">
      <c r="J305" s="52"/>
      <c r="L305" s="52"/>
      <c r="M305" s="52"/>
      <c r="S305" s="3"/>
      <c r="T305" s="14"/>
      <c r="U305" s="14"/>
      <c r="W305" s="14"/>
      <c r="X305" s="3"/>
      <c r="Y305" s="3"/>
      <c r="Z305" s="3"/>
      <c r="AA305" s="3"/>
      <c r="AB305" s="3"/>
      <c r="AC305" s="3"/>
      <c r="AD305" s="3"/>
      <c r="AE305" s="3"/>
      <c r="AF305" s="3"/>
    </row>
    <row r="306" spans="10:32">
      <c r="J306" s="52"/>
      <c r="L306" s="52"/>
      <c r="M306" s="52"/>
      <c r="S306" s="3"/>
      <c r="T306" s="14"/>
      <c r="U306" s="14"/>
      <c r="W306" s="14"/>
      <c r="X306" s="3"/>
      <c r="Y306" s="3"/>
      <c r="Z306" s="3"/>
      <c r="AA306" s="3"/>
      <c r="AB306" s="3"/>
      <c r="AC306" s="3"/>
      <c r="AD306" s="3"/>
      <c r="AE306" s="3"/>
      <c r="AF306" s="3"/>
    </row>
    <row r="307" spans="10:32">
      <c r="J307" s="52"/>
      <c r="L307" s="52"/>
      <c r="M307" s="52"/>
      <c r="S307" s="3"/>
      <c r="T307" s="14"/>
      <c r="U307" s="14"/>
      <c r="W307" s="14"/>
      <c r="X307" s="3"/>
      <c r="Y307" s="3"/>
      <c r="Z307" s="3"/>
      <c r="AA307" s="3"/>
      <c r="AB307" s="3"/>
      <c r="AC307" s="3"/>
      <c r="AD307" s="3"/>
      <c r="AE307" s="3"/>
      <c r="AF307" s="3"/>
    </row>
  </sheetData>
  <mergeCells count="1">
    <mergeCell ref="S5:T5"/>
  </mergeCells>
  <phoneticPr fontId="11" type="noConversion"/>
  <conditionalFormatting sqref="H11:H14">
    <cfRule type="cellIs" dxfId="124" priority="9" operator="lessThan">
      <formula>0</formula>
    </cfRule>
    <cfRule type="cellIs" dxfId="123" priority="10" operator="greaterThan">
      <formula>0</formula>
    </cfRule>
  </conditionalFormatting>
  <conditionalFormatting sqref="F11:F14">
    <cfRule type="cellIs" dxfId="122" priority="7" operator="lessThan">
      <formula>0</formula>
    </cfRule>
    <cfRule type="cellIs" dxfId="121" priority="8" operator="greaterThan">
      <formula>0</formula>
    </cfRule>
  </conditionalFormatting>
  <conditionalFormatting sqref="O11:O14">
    <cfRule type="cellIs" dxfId="120" priority="5" operator="lessThan">
      <formula>0</formula>
    </cfRule>
    <cfRule type="cellIs" dxfId="119" priority="6" operator="greaterThan">
      <formula>0</formula>
    </cfRule>
  </conditionalFormatting>
  <conditionalFormatting sqref="Q11:Q14">
    <cfRule type="cellIs" dxfId="118" priority="3" operator="lessThan">
      <formula>0</formula>
    </cfRule>
    <cfRule type="cellIs" dxfId="117" priority="4" operator="greaterThan">
      <formula>0</formula>
    </cfRule>
  </conditionalFormatting>
  <conditionalFormatting sqref="K11:K14">
    <cfRule type="cellIs" dxfId="116" priority="1" operator="lessThan">
      <formula>0</formula>
    </cfRule>
    <cfRule type="cellIs" dxfId="11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966E9-F8E7-41F1-ABC6-FCCA2B3F3FBC}">
  <dimension ref="AA1:BB299"/>
  <sheetViews>
    <sheetView zoomScale="96" zoomScaleNormal="96" workbookViewId="0">
      <selection activeCell="P12" sqref="P12"/>
    </sheetView>
  </sheetViews>
  <sheetFormatPr baseColWidth="10" defaultRowHeight="15"/>
  <cols>
    <col min="27" max="27" width="3.81640625" customWidth="1"/>
    <col min="28" max="28" width="5.6328125" customWidth="1"/>
    <col min="29" max="29" width="3.90625" customWidth="1"/>
    <col min="31" max="31" width="7.453125" customWidth="1"/>
    <col min="32" max="32" width="7.1796875" customWidth="1"/>
    <col min="33" max="33" width="7.08984375" customWidth="1"/>
    <col min="34" max="34" width="6.81640625" style="96" customWidth="1"/>
    <col min="35" max="35" width="5.1796875" style="96" customWidth="1"/>
    <col min="36" max="36" width="6.36328125" customWidth="1"/>
    <col min="37" max="37" width="6.36328125" style="9" customWidth="1"/>
    <col min="38" max="38" width="6.6328125" style="9" customWidth="1"/>
    <col min="39" max="39" width="7.453125" customWidth="1"/>
    <col min="40" max="40" width="11" style="9" customWidth="1"/>
    <col min="41" max="41" width="6.54296875" style="9" customWidth="1"/>
    <col min="42" max="42" width="7.90625" customWidth="1"/>
    <col min="43" max="43" width="9" style="9" customWidth="1"/>
    <col min="44" max="44" width="9" customWidth="1"/>
    <col min="45" max="45" width="9.36328125" customWidth="1"/>
    <col min="46" max="46" width="9.90625" customWidth="1"/>
    <col min="47" max="47" width="9.36328125" customWidth="1"/>
    <col min="48" max="48" width="8.81640625" customWidth="1"/>
    <col min="49" max="49" width="10.6328125" customWidth="1"/>
    <col min="50" max="50" width="9.54296875" customWidth="1"/>
    <col min="51" max="51" width="7.6328125" customWidth="1"/>
    <col min="53" max="53" width="15" customWidth="1"/>
  </cols>
  <sheetData>
    <row r="1" spans="27:54">
      <c r="AH1"/>
      <c r="AI1"/>
      <c r="AK1"/>
      <c r="AL1"/>
      <c r="AN1"/>
      <c r="AO1"/>
      <c r="AQ1"/>
      <c r="AZ1" s="4"/>
    </row>
    <row r="2" spans="27:54" s="126" customFormat="1" ht="15" customHeight="1"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BA2" s="128"/>
    </row>
    <row r="3" spans="27:54">
      <c r="AH3"/>
      <c r="AI3"/>
      <c r="AK3"/>
      <c r="AL3"/>
      <c r="AN3"/>
      <c r="AO3"/>
      <c r="AQ3"/>
      <c r="AZ3" s="4"/>
    </row>
    <row r="4" spans="27:54">
      <c r="AH4"/>
      <c r="AI4"/>
      <c r="AK4"/>
      <c r="AL4"/>
      <c r="AN4"/>
      <c r="AO4"/>
      <c r="AQ4"/>
      <c r="AZ4" s="4"/>
    </row>
    <row r="5" spans="27:54" s="124" customFormat="1" ht="16.2"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 s="143"/>
      <c r="AX5" s="185"/>
    </row>
    <row r="6" spans="27:54">
      <c r="AH6"/>
      <c r="AI6"/>
      <c r="AK6"/>
      <c r="AL6"/>
      <c r="AN6"/>
      <c r="AO6"/>
      <c r="AQ6"/>
      <c r="AZ6" s="4"/>
      <c r="BB6" s="24"/>
    </row>
    <row r="7" spans="27:54">
      <c r="AH7"/>
      <c r="AI7"/>
      <c r="AK7"/>
      <c r="AL7"/>
      <c r="AN7"/>
      <c r="AO7"/>
      <c r="AQ7"/>
      <c r="AZ7" s="4"/>
      <c r="BB7" s="24"/>
    </row>
    <row r="8" spans="27:54">
      <c r="AH8"/>
      <c r="AI8"/>
      <c r="AK8"/>
      <c r="AL8"/>
      <c r="AN8"/>
      <c r="AO8"/>
      <c r="AQ8"/>
      <c r="AZ8" s="4"/>
    </row>
    <row r="9" spans="27:54">
      <c r="AH9"/>
      <c r="AI9"/>
      <c r="AK9"/>
      <c r="AL9"/>
      <c r="AN9"/>
      <c r="AO9"/>
      <c r="AQ9"/>
      <c r="AZ9" s="4"/>
    </row>
    <row r="10" spans="27:54">
      <c r="AH10" s="52"/>
      <c r="AI10" s="52"/>
      <c r="AM10" s="3"/>
      <c r="AN10" s="14"/>
      <c r="AO10" s="14"/>
      <c r="AQ10" s="14"/>
      <c r="AR10" s="3"/>
      <c r="AS10" s="3"/>
      <c r="AT10" s="3"/>
      <c r="AU10" s="3"/>
      <c r="AZ10" s="43"/>
    </row>
    <row r="11" spans="27:54">
      <c r="AH11" s="52"/>
      <c r="AI11" s="52"/>
      <c r="AM11" s="3"/>
      <c r="AN11" s="14"/>
      <c r="AO11" s="14"/>
      <c r="AQ11" s="14"/>
      <c r="AR11" s="3"/>
      <c r="AS11" s="3"/>
      <c r="AT11" s="3"/>
      <c r="AU11" s="3"/>
      <c r="AZ11" s="43"/>
    </row>
    <row r="12" spans="27:54">
      <c r="AH12" s="52"/>
      <c r="AI12" s="52"/>
      <c r="AM12" s="3"/>
      <c r="AN12" s="14"/>
      <c r="AO12" s="14"/>
      <c r="AQ12" s="14"/>
      <c r="AR12" s="3"/>
      <c r="AS12" s="3"/>
      <c r="AT12" s="3"/>
      <c r="AU12" s="3"/>
      <c r="AZ12" s="43"/>
    </row>
    <row r="13" spans="27:54">
      <c r="AH13" s="52"/>
      <c r="AI13" s="52"/>
      <c r="AM13" s="3"/>
      <c r="AN13" s="14"/>
      <c r="AO13" s="14"/>
      <c r="AQ13" s="14"/>
      <c r="AR13" s="3"/>
      <c r="AS13" s="3"/>
      <c r="AT13" s="3"/>
      <c r="AU13" s="3"/>
      <c r="AZ13" s="43"/>
    </row>
    <row r="14" spans="27:54">
      <c r="AH14" s="52"/>
      <c r="AI14" s="52"/>
      <c r="AM14" s="3"/>
      <c r="AN14" s="14"/>
      <c r="AO14" s="14"/>
      <c r="AQ14" s="14"/>
      <c r="AR14" s="3"/>
      <c r="AS14" s="3"/>
      <c r="AT14" s="3"/>
      <c r="AU14" s="3"/>
      <c r="AZ14" s="43"/>
    </row>
    <row r="15" spans="27:54">
      <c r="AH15" s="52"/>
      <c r="AI15" s="52"/>
      <c r="AM15" s="3"/>
      <c r="AN15" s="14"/>
      <c r="AO15" s="14"/>
      <c r="AQ15" s="14"/>
      <c r="AR15" s="3"/>
      <c r="AS15" s="3"/>
      <c r="AT15" s="3"/>
      <c r="AU15" s="3"/>
      <c r="AZ15" s="43"/>
    </row>
    <row r="16" spans="27:54">
      <c r="AH16" s="52"/>
      <c r="AI16" s="52"/>
      <c r="AM16" s="3"/>
      <c r="AN16" s="14"/>
      <c r="AO16" s="14"/>
      <c r="AQ16" s="14"/>
      <c r="AR16" s="3"/>
      <c r="AS16" s="3"/>
      <c r="AT16" s="3"/>
      <c r="AU16" s="3"/>
      <c r="AZ16" s="43"/>
    </row>
    <row r="17" spans="34:52">
      <c r="AH17" s="52"/>
      <c r="AI17" s="52"/>
      <c r="AM17" s="3"/>
      <c r="AN17" s="14"/>
      <c r="AO17" s="14"/>
      <c r="AQ17" s="14"/>
      <c r="AR17" s="3"/>
      <c r="AS17" s="3"/>
      <c r="AT17" s="3"/>
      <c r="AU17" s="3"/>
      <c r="AZ17" s="43"/>
    </row>
    <row r="18" spans="34:52">
      <c r="AH18" s="52"/>
      <c r="AI18" s="52"/>
      <c r="AM18" s="3"/>
      <c r="AN18" s="14"/>
      <c r="AO18" s="14"/>
      <c r="AQ18" s="14"/>
      <c r="AR18" s="3"/>
      <c r="AS18" s="3"/>
      <c r="AT18" s="3"/>
      <c r="AU18" s="3"/>
      <c r="AZ18" s="43"/>
    </row>
    <row r="19" spans="34:52">
      <c r="AH19" s="52"/>
      <c r="AI19" s="52"/>
      <c r="AM19" s="3"/>
      <c r="AN19" s="14"/>
      <c r="AO19" s="14"/>
      <c r="AQ19" s="14"/>
      <c r="AR19" s="3"/>
      <c r="AS19" s="3"/>
      <c r="AT19" s="3"/>
      <c r="AU19" s="3"/>
      <c r="AZ19" s="43"/>
    </row>
    <row r="20" spans="34:52">
      <c r="AH20" s="52"/>
      <c r="AI20" s="52"/>
      <c r="AM20" s="3"/>
      <c r="AN20" s="14"/>
      <c r="AO20" s="14"/>
      <c r="AQ20" s="14"/>
      <c r="AR20" s="3"/>
      <c r="AS20" s="3"/>
      <c r="AT20" s="3"/>
      <c r="AU20" s="3"/>
      <c r="AZ20" s="43"/>
    </row>
    <row r="21" spans="34:52">
      <c r="AH21" s="52"/>
      <c r="AI21" s="52"/>
      <c r="AM21" s="3"/>
      <c r="AN21" s="14"/>
      <c r="AO21" s="14"/>
      <c r="AQ21" s="14"/>
      <c r="AR21" s="3"/>
      <c r="AS21" s="3"/>
      <c r="AT21" s="3"/>
      <c r="AU21" s="3"/>
      <c r="AZ21" s="19"/>
    </row>
    <row r="22" spans="34:52">
      <c r="AH22" s="52"/>
      <c r="AI22" s="52"/>
      <c r="AM22" s="3"/>
      <c r="AN22" s="14"/>
      <c r="AO22" s="14"/>
      <c r="AQ22" s="14"/>
      <c r="AR22" s="3"/>
      <c r="AS22" s="3"/>
      <c r="AT22" s="3"/>
      <c r="AU22" s="3"/>
      <c r="AZ22" s="19"/>
    </row>
    <row r="23" spans="34:52">
      <c r="AH23" s="52"/>
      <c r="AI23" s="52"/>
      <c r="AM23" s="3"/>
      <c r="AN23" s="14"/>
      <c r="AO23" s="14"/>
      <c r="AQ23" s="14"/>
      <c r="AR23" s="3"/>
      <c r="AS23" s="3"/>
      <c r="AT23" s="3"/>
      <c r="AU23" s="3"/>
      <c r="AZ23" s="19"/>
    </row>
    <row r="24" spans="34:52">
      <c r="AH24" s="52"/>
      <c r="AI24" s="52"/>
      <c r="AM24" s="3"/>
      <c r="AN24" s="14"/>
      <c r="AO24" s="14"/>
      <c r="AQ24" s="14"/>
      <c r="AR24" s="3"/>
      <c r="AS24" s="3"/>
      <c r="AT24" s="3"/>
      <c r="AU24" s="3"/>
      <c r="AZ24" s="19"/>
    </row>
    <row r="25" spans="34:52">
      <c r="AH25" s="52"/>
      <c r="AI25" s="52"/>
      <c r="AM25" s="3"/>
      <c r="AN25" s="14"/>
      <c r="AO25" s="14"/>
      <c r="AQ25" s="14"/>
      <c r="AR25" s="3"/>
      <c r="AS25" s="3"/>
      <c r="AT25" s="3"/>
      <c r="AU25" s="3"/>
      <c r="AZ25" s="19"/>
    </row>
    <row r="26" spans="34:52" ht="15.6">
      <c r="AH26" s="52"/>
      <c r="AI26" s="52"/>
      <c r="AM26" s="3"/>
      <c r="AN26" s="14"/>
      <c r="AO26" s="14"/>
      <c r="AQ26" s="14"/>
      <c r="AR26" s="3"/>
      <c r="AS26" s="3"/>
      <c r="AT26" s="3"/>
      <c r="AU26" s="3"/>
      <c r="AZ26" s="44"/>
    </row>
    <row r="27" spans="34:52">
      <c r="AH27" s="52"/>
      <c r="AI27" s="52"/>
      <c r="AM27" s="3"/>
      <c r="AN27" s="14"/>
      <c r="AO27" s="14"/>
      <c r="AQ27" s="14"/>
      <c r="AR27" s="3"/>
      <c r="AS27" s="3"/>
      <c r="AT27" s="3"/>
      <c r="AU27" s="3"/>
      <c r="AW27" s="1"/>
      <c r="AX27" s="1"/>
      <c r="AY27" s="1"/>
    </row>
    <row r="28" spans="34:52">
      <c r="AH28" s="52"/>
      <c r="AI28" s="52"/>
      <c r="AM28" s="3"/>
      <c r="AN28" s="14"/>
      <c r="AO28" s="14"/>
      <c r="AQ28" s="14"/>
      <c r="AR28" s="3"/>
      <c r="AS28" s="3"/>
      <c r="AT28" s="3"/>
      <c r="AU28" s="3"/>
    </row>
    <row r="29" spans="34:52">
      <c r="AH29" s="52"/>
      <c r="AI29" s="52"/>
      <c r="AM29" s="3"/>
      <c r="AN29" s="14"/>
      <c r="AO29" s="14"/>
      <c r="AQ29" s="14"/>
      <c r="AR29" s="3"/>
      <c r="AS29" s="3"/>
      <c r="AT29" s="3"/>
      <c r="AU29" s="3"/>
    </row>
    <row r="30" spans="34:52">
      <c r="AH30" s="52"/>
      <c r="AI30" s="52"/>
      <c r="AM30" s="3"/>
      <c r="AN30" s="14"/>
      <c r="AO30" s="14"/>
      <c r="AQ30" s="14"/>
      <c r="AR30" s="3"/>
      <c r="AS30" s="3"/>
      <c r="AT30" s="3"/>
      <c r="AU30" s="3"/>
    </row>
    <row r="31" spans="34:52">
      <c r="AH31" s="52"/>
      <c r="AI31" s="52"/>
      <c r="AM31" s="3"/>
      <c r="AN31" s="14"/>
      <c r="AO31" s="14"/>
      <c r="AQ31" s="14"/>
      <c r="AR31" s="3"/>
      <c r="AS31" s="3"/>
      <c r="AT31" s="3"/>
      <c r="AU31" s="3"/>
    </row>
    <row r="32" spans="34:52">
      <c r="AH32" s="52"/>
      <c r="AI32" s="52"/>
      <c r="AM32" s="3"/>
      <c r="AN32" s="14"/>
      <c r="AO32" s="14"/>
      <c r="AQ32" s="14"/>
      <c r="AR32" s="3"/>
      <c r="AS32" s="3"/>
      <c r="AT32" s="3"/>
      <c r="AU32" s="3"/>
    </row>
    <row r="33" spans="34:47">
      <c r="AH33" s="52"/>
      <c r="AI33" s="52"/>
      <c r="AM33" s="3"/>
      <c r="AN33" s="14"/>
      <c r="AO33" s="14"/>
      <c r="AQ33" s="14"/>
      <c r="AR33" s="3"/>
      <c r="AS33" s="3"/>
      <c r="AT33" s="3"/>
      <c r="AU33" s="3"/>
    </row>
    <row r="34" spans="34:47">
      <c r="AH34" s="52"/>
      <c r="AI34" s="52"/>
      <c r="AM34" s="3"/>
      <c r="AN34" s="14"/>
      <c r="AO34" s="14"/>
      <c r="AQ34" s="14"/>
      <c r="AR34" s="3"/>
      <c r="AS34" s="3"/>
      <c r="AT34" s="3"/>
      <c r="AU34" s="3"/>
    </row>
    <row r="35" spans="34:47">
      <c r="AH35" s="52"/>
      <c r="AI35" s="52"/>
      <c r="AM35" s="3"/>
      <c r="AN35" s="14"/>
      <c r="AO35" s="14"/>
      <c r="AQ35" s="14"/>
      <c r="AR35" s="3"/>
      <c r="AS35" s="3"/>
      <c r="AT35" s="3"/>
      <c r="AU35" s="3"/>
    </row>
    <row r="36" spans="34:47">
      <c r="AH36" s="52"/>
      <c r="AI36" s="52"/>
      <c r="AM36" s="3"/>
      <c r="AN36" s="14"/>
      <c r="AO36" s="14"/>
      <c r="AQ36" s="14"/>
      <c r="AR36" s="3"/>
      <c r="AS36" s="3"/>
      <c r="AT36" s="3"/>
      <c r="AU36" s="3"/>
    </row>
    <row r="37" spans="34:47">
      <c r="AH37" s="52"/>
      <c r="AI37" s="52"/>
      <c r="AM37" s="3"/>
      <c r="AN37" s="14"/>
      <c r="AO37" s="14"/>
      <c r="AQ37" s="14"/>
      <c r="AR37" s="3"/>
      <c r="AS37" s="3"/>
      <c r="AT37" s="3"/>
      <c r="AU37" s="3"/>
    </row>
    <row r="38" spans="34:47">
      <c r="AH38" s="52"/>
      <c r="AI38" s="52"/>
      <c r="AM38" s="3"/>
      <c r="AN38" s="14"/>
      <c r="AO38" s="14"/>
      <c r="AQ38" s="14"/>
      <c r="AR38" s="3"/>
      <c r="AS38" s="3"/>
      <c r="AT38" s="3"/>
      <c r="AU38" s="3"/>
    </row>
    <row r="39" spans="34:47">
      <c r="AH39" s="52"/>
      <c r="AI39" s="52"/>
      <c r="AM39" s="3"/>
      <c r="AN39" s="14"/>
      <c r="AO39" s="14"/>
      <c r="AQ39" s="14"/>
      <c r="AR39" s="3"/>
      <c r="AS39" s="3"/>
      <c r="AT39" s="3"/>
      <c r="AU39" s="3"/>
    </row>
    <row r="40" spans="34:47">
      <c r="AH40" s="52"/>
      <c r="AI40" s="52"/>
      <c r="AM40" s="3"/>
      <c r="AN40" s="14"/>
      <c r="AO40" s="14"/>
      <c r="AQ40" s="14"/>
      <c r="AR40" s="3"/>
      <c r="AS40" s="3"/>
      <c r="AT40" s="3"/>
      <c r="AU40" s="3"/>
    </row>
    <row r="41" spans="34:47">
      <c r="AH41" s="52"/>
      <c r="AI41" s="52"/>
      <c r="AM41" s="3"/>
      <c r="AN41" s="14"/>
      <c r="AO41" s="14"/>
      <c r="AQ41" s="14"/>
      <c r="AR41" s="3"/>
      <c r="AS41" s="3"/>
      <c r="AT41" s="3"/>
      <c r="AU41" s="3"/>
    </row>
    <row r="42" spans="34:47">
      <c r="AH42" s="52"/>
      <c r="AI42" s="52"/>
      <c r="AM42" s="3"/>
      <c r="AN42" s="14"/>
      <c r="AO42" s="14"/>
      <c r="AQ42" s="14"/>
      <c r="AR42" s="3"/>
      <c r="AS42" s="3"/>
      <c r="AT42" s="3"/>
      <c r="AU42" s="3"/>
    </row>
    <row r="43" spans="34:47">
      <c r="AH43" s="52"/>
      <c r="AI43" s="52"/>
      <c r="AM43" s="3"/>
      <c r="AN43" s="14"/>
      <c r="AO43" s="14"/>
      <c r="AQ43" s="14"/>
      <c r="AR43" s="3"/>
      <c r="AS43" s="3"/>
      <c r="AT43" s="3"/>
      <c r="AU43" s="3"/>
    </row>
    <row r="44" spans="34:47">
      <c r="AH44" s="52"/>
      <c r="AI44" s="52"/>
      <c r="AM44" s="3"/>
      <c r="AN44" s="14"/>
      <c r="AO44" s="14"/>
      <c r="AQ44" s="14"/>
      <c r="AR44" s="3"/>
      <c r="AS44" s="3"/>
      <c r="AT44" s="3"/>
      <c r="AU44" s="3"/>
    </row>
    <row r="45" spans="34:47">
      <c r="AH45" s="52"/>
      <c r="AI45" s="52"/>
      <c r="AM45" s="3"/>
      <c r="AN45" s="14"/>
      <c r="AO45" s="14"/>
      <c r="AQ45" s="14"/>
      <c r="AR45" s="3"/>
      <c r="AS45" s="3"/>
      <c r="AT45" s="3"/>
      <c r="AU45" s="3"/>
    </row>
    <row r="46" spans="34:47">
      <c r="AH46" s="52"/>
      <c r="AI46" s="52"/>
      <c r="AM46" s="3"/>
      <c r="AN46" s="14"/>
      <c r="AO46" s="14"/>
      <c r="AQ46" s="14"/>
      <c r="AR46" s="3"/>
      <c r="AS46" s="3"/>
      <c r="AT46" s="3"/>
      <c r="AU46" s="3"/>
    </row>
    <row r="47" spans="34:47">
      <c r="AH47" s="52"/>
      <c r="AI47" s="52"/>
      <c r="AM47" s="3"/>
      <c r="AN47" s="14"/>
      <c r="AO47" s="14"/>
      <c r="AQ47" s="14"/>
      <c r="AR47" s="3"/>
      <c r="AS47" s="3"/>
      <c r="AT47" s="3"/>
      <c r="AU47" s="3"/>
    </row>
    <row r="48" spans="34:47">
      <c r="AH48" s="52"/>
      <c r="AI48" s="52"/>
      <c r="AM48" s="3"/>
      <c r="AN48" s="14"/>
      <c r="AO48" s="14"/>
      <c r="AQ48" s="14"/>
      <c r="AR48" s="3"/>
      <c r="AS48" s="3"/>
      <c r="AT48" s="3"/>
      <c r="AU48" s="3"/>
    </row>
    <row r="49" spans="34:47">
      <c r="AH49" s="52"/>
      <c r="AI49" s="52"/>
      <c r="AM49" s="3"/>
      <c r="AN49" s="14"/>
      <c r="AO49" s="14"/>
      <c r="AQ49" s="14"/>
      <c r="AR49" s="3"/>
      <c r="AS49" s="3"/>
      <c r="AT49" s="3"/>
      <c r="AU49" s="3"/>
    </row>
    <row r="50" spans="34:47">
      <c r="AH50" s="52"/>
      <c r="AI50" s="52"/>
      <c r="AM50" s="3"/>
      <c r="AN50" s="14"/>
      <c r="AO50" s="14"/>
      <c r="AQ50" s="14"/>
      <c r="AR50" s="3"/>
      <c r="AS50" s="3"/>
      <c r="AT50" s="3"/>
      <c r="AU50" s="3"/>
    </row>
    <row r="51" spans="34:47">
      <c r="AH51" s="52"/>
      <c r="AI51" s="52"/>
      <c r="AM51" s="3"/>
      <c r="AN51" s="14"/>
      <c r="AO51" s="14"/>
      <c r="AQ51" s="14"/>
      <c r="AR51" s="3"/>
      <c r="AS51" s="3"/>
      <c r="AT51" s="3"/>
      <c r="AU51" s="3"/>
    </row>
    <row r="52" spans="34:47">
      <c r="AH52" s="52"/>
      <c r="AI52" s="52"/>
      <c r="AM52" s="3"/>
      <c r="AN52" s="14"/>
      <c r="AO52" s="14"/>
      <c r="AQ52" s="14"/>
      <c r="AR52" s="3"/>
      <c r="AS52" s="3"/>
      <c r="AT52" s="3"/>
      <c r="AU52" s="3"/>
    </row>
    <row r="53" spans="34:47">
      <c r="AH53" s="52"/>
      <c r="AI53" s="52"/>
      <c r="AM53" s="3"/>
      <c r="AN53" s="14"/>
      <c r="AO53" s="14"/>
      <c r="AQ53" s="14"/>
      <c r="AR53" s="3"/>
      <c r="AS53" s="3"/>
      <c r="AT53" s="3"/>
      <c r="AU53" s="3"/>
    </row>
    <row r="54" spans="34:47">
      <c r="AH54" s="52"/>
      <c r="AI54" s="52"/>
      <c r="AM54" s="3"/>
      <c r="AN54" s="14"/>
      <c r="AO54" s="14"/>
      <c r="AQ54" s="14"/>
      <c r="AR54" s="3"/>
      <c r="AS54" s="3"/>
      <c r="AT54" s="3"/>
      <c r="AU54" s="3"/>
    </row>
    <row r="55" spans="34:47">
      <c r="AH55" s="52"/>
      <c r="AI55" s="52"/>
      <c r="AM55" s="3"/>
      <c r="AN55" s="14"/>
      <c r="AO55" s="14"/>
      <c r="AQ55" s="14"/>
      <c r="AR55" s="3"/>
      <c r="AS55" s="3"/>
      <c r="AT55" s="3"/>
      <c r="AU55" s="3"/>
    </row>
    <row r="56" spans="34:47">
      <c r="AH56" s="52"/>
      <c r="AI56" s="52"/>
      <c r="AM56" s="3"/>
      <c r="AN56" s="14"/>
      <c r="AO56" s="14"/>
      <c r="AQ56" s="14"/>
      <c r="AR56" s="3"/>
      <c r="AS56" s="3"/>
      <c r="AT56" s="3"/>
      <c r="AU56" s="3"/>
    </row>
    <row r="57" spans="34:47">
      <c r="AH57" s="52"/>
      <c r="AI57" s="52"/>
      <c r="AM57" s="3"/>
      <c r="AN57" s="14"/>
      <c r="AO57" s="14"/>
      <c r="AQ57" s="14"/>
      <c r="AR57" s="3"/>
      <c r="AS57" s="3"/>
      <c r="AT57" s="3"/>
      <c r="AU57" s="3"/>
    </row>
    <row r="58" spans="34:47">
      <c r="AH58" s="52"/>
      <c r="AI58" s="52"/>
      <c r="AM58" s="3"/>
      <c r="AN58" s="14"/>
      <c r="AO58" s="14"/>
      <c r="AQ58" s="14"/>
      <c r="AR58" s="3"/>
      <c r="AS58" s="3"/>
      <c r="AT58" s="3"/>
      <c r="AU58" s="3"/>
    </row>
    <row r="59" spans="34:47">
      <c r="AH59" s="52"/>
      <c r="AI59" s="52"/>
      <c r="AM59" s="3"/>
      <c r="AN59" s="14"/>
      <c r="AO59" s="14"/>
      <c r="AQ59" s="14"/>
      <c r="AR59" s="3"/>
      <c r="AS59" s="3"/>
      <c r="AT59" s="3"/>
      <c r="AU59" s="3"/>
    </row>
    <row r="60" spans="34:47">
      <c r="AH60" s="52"/>
      <c r="AI60" s="52"/>
      <c r="AM60" s="3"/>
      <c r="AN60" s="14"/>
      <c r="AO60" s="14"/>
      <c r="AQ60" s="14"/>
      <c r="AR60" s="3"/>
      <c r="AS60" s="3"/>
      <c r="AT60" s="3"/>
      <c r="AU60" s="3"/>
    </row>
    <row r="61" spans="34:47">
      <c r="AH61" s="52"/>
      <c r="AI61" s="52"/>
      <c r="AM61" s="3"/>
      <c r="AN61" s="14"/>
      <c r="AO61" s="14"/>
      <c r="AQ61" s="14"/>
      <c r="AR61" s="3"/>
      <c r="AS61" s="3"/>
      <c r="AT61" s="3"/>
      <c r="AU61" s="3"/>
    </row>
    <row r="62" spans="34:47">
      <c r="AH62" s="52"/>
      <c r="AI62" s="52"/>
      <c r="AM62" s="3"/>
      <c r="AN62" s="14"/>
      <c r="AO62" s="14"/>
      <c r="AQ62" s="14"/>
      <c r="AR62" s="3"/>
      <c r="AS62" s="3"/>
      <c r="AT62" s="3"/>
      <c r="AU62" s="3"/>
    </row>
    <row r="63" spans="34:47">
      <c r="AH63" s="52"/>
      <c r="AI63" s="52"/>
      <c r="AM63" s="3"/>
      <c r="AN63" s="14"/>
      <c r="AO63" s="14"/>
      <c r="AQ63" s="14"/>
      <c r="AR63" s="3"/>
      <c r="AS63" s="3"/>
      <c r="AT63" s="3"/>
      <c r="AU63" s="3"/>
    </row>
    <row r="64" spans="34:47">
      <c r="AH64" s="52"/>
      <c r="AI64" s="52"/>
      <c r="AM64" s="3"/>
      <c r="AN64" s="14"/>
      <c r="AO64" s="14"/>
      <c r="AQ64" s="14"/>
      <c r="AR64" s="3"/>
      <c r="AS64" s="3"/>
      <c r="AT64" s="3"/>
      <c r="AU64" s="3"/>
    </row>
    <row r="65" spans="34:53">
      <c r="AH65" s="52"/>
      <c r="AI65" s="52"/>
      <c r="AM65" s="3"/>
      <c r="AN65" s="14"/>
      <c r="AO65" s="14"/>
      <c r="AQ65" s="14"/>
      <c r="AR65" s="3"/>
      <c r="AS65" s="3"/>
      <c r="AT65" s="3"/>
      <c r="AU65" s="3"/>
    </row>
    <row r="66" spans="34:53">
      <c r="AH66" s="52"/>
      <c r="AI66" s="52"/>
      <c r="AM66" s="3"/>
      <c r="AN66" s="14"/>
      <c r="AO66" s="14"/>
      <c r="AQ66" s="14"/>
      <c r="AR66" s="3"/>
      <c r="AS66" s="3"/>
      <c r="AT66" s="3"/>
      <c r="AU66" s="3"/>
    </row>
    <row r="67" spans="34:53">
      <c r="AH67" s="52"/>
      <c r="AI67" s="52"/>
      <c r="AM67" s="3"/>
      <c r="AN67" s="14"/>
      <c r="AO67" s="14"/>
      <c r="AQ67" s="14"/>
      <c r="AR67" s="3"/>
      <c r="AS67" s="3"/>
      <c r="AT67" s="3"/>
      <c r="AU67" s="3"/>
    </row>
    <row r="68" spans="34:53">
      <c r="AH68" s="52"/>
      <c r="AI68" s="52"/>
      <c r="AM68" s="3"/>
      <c r="AN68" s="14"/>
      <c r="AO68" s="14"/>
      <c r="AQ68" s="14"/>
      <c r="AR68" s="3"/>
      <c r="AS68" s="3"/>
      <c r="AT68" s="3"/>
      <c r="AU68" s="3"/>
    </row>
    <row r="69" spans="34:53">
      <c r="AH69" s="52"/>
      <c r="AI69" s="52"/>
      <c r="AM69" s="3"/>
      <c r="AN69" s="14"/>
      <c r="AO69" s="14"/>
      <c r="AQ69" s="14"/>
      <c r="AR69" s="3"/>
      <c r="AS69" s="3"/>
      <c r="AT69" s="3"/>
      <c r="AU69" s="3"/>
    </row>
    <row r="70" spans="34:53">
      <c r="AH70" s="52"/>
      <c r="AI70" s="52"/>
      <c r="AM70" s="3"/>
      <c r="AN70" s="14"/>
      <c r="AO70" s="14"/>
      <c r="AQ70" s="14"/>
      <c r="AR70" s="3"/>
      <c r="AS70" s="3"/>
      <c r="AT70" s="3"/>
      <c r="AU70" s="3"/>
    </row>
    <row r="71" spans="34:53">
      <c r="AH71" s="52"/>
      <c r="AI71" s="52"/>
      <c r="AM71" s="3"/>
      <c r="AN71" s="14"/>
      <c r="AO71" s="14"/>
      <c r="AQ71" s="14"/>
      <c r="AR71" s="3"/>
      <c r="AS71" s="3"/>
      <c r="AT71" s="3"/>
      <c r="AU71" s="3"/>
    </row>
    <row r="72" spans="34:53">
      <c r="AH72" s="52"/>
      <c r="AI72" s="52"/>
      <c r="AM72" s="3"/>
      <c r="AN72" s="14"/>
      <c r="AO72" s="14"/>
      <c r="AQ72" s="14"/>
      <c r="AR72" s="3"/>
      <c r="AS72" s="3"/>
      <c r="AT72" s="3"/>
      <c r="AU72" s="3"/>
    </row>
    <row r="73" spans="34:53">
      <c r="AH73" s="52"/>
      <c r="AI73" s="52"/>
      <c r="AM73" s="3"/>
      <c r="AN73" s="14"/>
      <c r="AO73" s="14"/>
      <c r="AQ73" s="14"/>
      <c r="AR73" s="3"/>
      <c r="AS73" s="3"/>
      <c r="AT73" s="3"/>
      <c r="AU73" s="3"/>
    </row>
    <row r="74" spans="34:53">
      <c r="AH74" s="52"/>
      <c r="AI74" s="52"/>
      <c r="AM74" s="3"/>
      <c r="AN74" s="14"/>
      <c r="AO74" s="14"/>
      <c r="AQ74" s="14"/>
      <c r="AR74" s="3"/>
      <c r="AS74" s="3"/>
      <c r="AT74" s="3"/>
      <c r="AU74" s="3"/>
    </row>
    <row r="75" spans="34:53">
      <c r="AH75" s="52"/>
      <c r="AI75" s="52"/>
      <c r="AM75" s="3"/>
      <c r="AN75" s="14"/>
      <c r="AO75" s="14"/>
      <c r="AQ75" s="14"/>
      <c r="AR75" s="3"/>
      <c r="AS75" s="3"/>
      <c r="AT75" s="3"/>
      <c r="AU75" s="3"/>
    </row>
    <row r="76" spans="34:53">
      <c r="AH76" s="52"/>
      <c r="AI76" s="52"/>
      <c r="AM76" s="3"/>
      <c r="AN76" s="14"/>
      <c r="AO76" s="14"/>
      <c r="AQ76" s="14"/>
      <c r="AR76" s="3"/>
      <c r="AS76" s="3"/>
      <c r="AT76" s="3"/>
      <c r="AU76" s="3"/>
    </row>
    <row r="77" spans="34:53">
      <c r="AH77" s="52"/>
      <c r="AI77" s="52"/>
      <c r="AM77" s="3"/>
      <c r="AN77" s="14"/>
      <c r="AO77" s="14"/>
      <c r="AQ77" s="14"/>
      <c r="AR77" s="3"/>
      <c r="AS77" s="3"/>
      <c r="AT77" s="3"/>
      <c r="AU77" s="3"/>
      <c r="BA77" s="1"/>
    </row>
    <row r="78" spans="34:53">
      <c r="AH78" s="52"/>
      <c r="AI78" s="52"/>
      <c r="AM78" s="3"/>
      <c r="AN78" s="14"/>
      <c r="AO78" s="14"/>
      <c r="AQ78" s="14"/>
      <c r="AR78" s="3"/>
      <c r="AS78" s="3"/>
      <c r="AT78" s="3"/>
      <c r="AU78" s="3"/>
      <c r="BA78" s="1"/>
    </row>
    <row r="79" spans="34:53">
      <c r="AH79" s="52"/>
      <c r="AI79" s="52"/>
      <c r="AM79" s="3"/>
      <c r="AN79" s="14"/>
      <c r="AO79" s="14"/>
      <c r="AQ79" s="14"/>
      <c r="AR79" s="3"/>
      <c r="AS79" s="3"/>
      <c r="AT79" s="3"/>
      <c r="AU79" s="3"/>
      <c r="BA79" s="1"/>
    </row>
    <row r="80" spans="34:53">
      <c r="AH80" s="52"/>
      <c r="AI80" s="52"/>
      <c r="AM80" s="3"/>
      <c r="AN80" s="14"/>
      <c r="AO80" s="14"/>
      <c r="AQ80" s="14"/>
      <c r="AR80" s="3"/>
      <c r="AS80" s="3"/>
      <c r="AT80" s="3"/>
      <c r="AU80" s="3"/>
      <c r="BA80" s="1"/>
    </row>
    <row r="81" spans="34:53">
      <c r="AH81" s="52"/>
      <c r="AI81" s="52"/>
      <c r="AM81" s="3"/>
      <c r="AN81" s="14"/>
      <c r="AO81" s="14"/>
      <c r="AQ81" s="14"/>
      <c r="AR81" s="3"/>
      <c r="AS81" s="3"/>
      <c r="AT81" s="3"/>
      <c r="AU81" s="3"/>
      <c r="BA81" s="1"/>
    </row>
    <row r="82" spans="34:53">
      <c r="AH82" s="52"/>
      <c r="AI82" s="52"/>
      <c r="AM82" s="3"/>
      <c r="AN82" s="14"/>
      <c r="AO82" s="14"/>
      <c r="AQ82" s="14"/>
      <c r="AR82" s="3"/>
      <c r="AS82" s="3"/>
      <c r="AT82" s="3"/>
      <c r="AU82" s="3"/>
      <c r="BA82" s="1"/>
    </row>
    <row r="83" spans="34:53">
      <c r="AH83" s="52"/>
      <c r="AI83" s="52"/>
      <c r="AM83" s="3"/>
      <c r="AN83" s="14"/>
      <c r="AO83" s="14"/>
      <c r="AQ83" s="14"/>
      <c r="AR83" s="3"/>
      <c r="AS83" s="3"/>
      <c r="AT83" s="3"/>
      <c r="AU83" s="3"/>
      <c r="BA83" s="1"/>
    </row>
    <row r="84" spans="34:53">
      <c r="AH84" s="52"/>
      <c r="AI84" s="52"/>
      <c r="AM84" s="3"/>
      <c r="AN84" s="14"/>
      <c r="AO84" s="14"/>
      <c r="AQ84" s="14"/>
      <c r="AR84" s="3"/>
      <c r="AS84" s="3"/>
      <c r="AT84" s="3"/>
      <c r="AU84" s="3"/>
      <c r="BA84" s="1"/>
    </row>
    <row r="85" spans="34:53">
      <c r="AH85" s="52"/>
      <c r="AI85" s="52"/>
      <c r="AM85" s="3"/>
      <c r="AN85" s="14"/>
      <c r="AO85" s="14"/>
      <c r="AQ85" s="14"/>
      <c r="AR85" s="3"/>
      <c r="AS85" s="3"/>
      <c r="AT85" s="3"/>
      <c r="AU85" s="3"/>
      <c r="BA85" s="1"/>
    </row>
    <row r="86" spans="34:53">
      <c r="AH86" s="52"/>
      <c r="AI86" s="52"/>
      <c r="AM86" s="3"/>
      <c r="AN86" s="14"/>
      <c r="AO86" s="14"/>
      <c r="AQ86" s="14"/>
      <c r="AR86" s="3"/>
      <c r="AS86" s="3"/>
      <c r="AT86" s="3"/>
      <c r="AU86" s="3"/>
      <c r="BA86" s="1"/>
    </row>
    <row r="87" spans="34:53">
      <c r="AH87" s="52"/>
      <c r="AI87" s="52"/>
      <c r="AM87" s="3"/>
      <c r="AN87" s="14"/>
      <c r="AO87" s="14"/>
      <c r="AQ87" s="14"/>
      <c r="AR87" s="3"/>
      <c r="AS87" s="3"/>
      <c r="AT87" s="3"/>
      <c r="AU87" s="3"/>
      <c r="BA87" s="1"/>
    </row>
    <row r="88" spans="34:53">
      <c r="AH88" s="52"/>
      <c r="AI88" s="52"/>
      <c r="AM88" s="3"/>
      <c r="AN88" s="14"/>
      <c r="AO88" s="14"/>
      <c r="AQ88" s="14"/>
      <c r="AR88" s="3"/>
      <c r="AS88" s="3"/>
      <c r="AT88" s="3"/>
      <c r="AU88" s="3"/>
      <c r="BA88" s="1"/>
    </row>
    <row r="89" spans="34:53">
      <c r="AH89" s="52"/>
      <c r="AI89" s="52"/>
      <c r="AM89" s="3"/>
      <c r="AN89" s="14"/>
      <c r="AO89" s="14"/>
      <c r="AQ89" s="14"/>
      <c r="AR89" s="3"/>
      <c r="AS89" s="3"/>
      <c r="AT89" s="3"/>
      <c r="AU89" s="3"/>
      <c r="BA89" s="1"/>
    </row>
    <row r="90" spans="34:53">
      <c r="AH90" s="52"/>
      <c r="AI90" s="52"/>
      <c r="AM90" s="3"/>
      <c r="AN90" s="14"/>
      <c r="AO90" s="14"/>
      <c r="AQ90" s="14"/>
      <c r="AR90" s="3"/>
      <c r="AS90" s="3"/>
      <c r="AT90" s="3"/>
      <c r="AU90" s="3"/>
      <c r="BA90" s="1"/>
    </row>
    <row r="91" spans="34:53">
      <c r="AH91" s="52"/>
      <c r="AI91" s="52"/>
      <c r="AM91" s="3"/>
      <c r="AN91" s="14"/>
      <c r="AO91" s="14"/>
      <c r="AQ91" s="14"/>
      <c r="AR91" s="3"/>
      <c r="AS91" s="3"/>
      <c r="AT91" s="3"/>
      <c r="AU91" s="3"/>
      <c r="BA91" s="1"/>
    </row>
    <row r="92" spans="34:53">
      <c r="AH92" s="52"/>
      <c r="AI92" s="52"/>
      <c r="AM92" s="3"/>
      <c r="AN92" s="14"/>
      <c r="AO92" s="14"/>
      <c r="AQ92" s="14"/>
      <c r="AR92" s="3"/>
      <c r="AS92" s="3"/>
      <c r="AT92" s="3"/>
      <c r="AU92" s="3"/>
      <c r="BA92" s="1"/>
    </row>
    <row r="93" spans="34:53">
      <c r="AH93" s="52"/>
      <c r="AI93" s="52"/>
      <c r="AM93" s="3"/>
      <c r="AN93" s="14"/>
      <c r="AO93" s="14"/>
      <c r="AQ93" s="14"/>
      <c r="AR93" s="3"/>
      <c r="AS93" s="3"/>
      <c r="AT93" s="3"/>
      <c r="AU93" s="3"/>
      <c r="BA93" s="1"/>
    </row>
    <row r="94" spans="34:53">
      <c r="AH94" s="52"/>
      <c r="AI94" s="52"/>
      <c r="AM94" s="3"/>
      <c r="AN94" s="14"/>
      <c r="AO94" s="14"/>
      <c r="AQ94" s="14"/>
      <c r="AR94" s="3"/>
      <c r="AS94" s="3"/>
      <c r="AT94" s="3"/>
      <c r="AU94" s="3"/>
      <c r="BA94" s="1"/>
    </row>
    <row r="95" spans="34:53">
      <c r="AH95" s="52"/>
      <c r="AI95" s="52"/>
      <c r="AM95" s="3"/>
      <c r="AN95" s="14"/>
      <c r="AO95" s="14"/>
      <c r="AQ95" s="14"/>
      <c r="AR95" s="3"/>
      <c r="AS95" s="3"/>
      <c r="AT95" s="3"/>
      <c r="AU95" s="3"/>
    </row>
    <row r="96" spans="34:53">
      <c r="AH96" s="52"/>
      <c r="AI96" s="52"/>
      <c r="AM96" s="3"/>
      <c r="AN96" s="14"/>
      <c r="AO96" s="14"/>
      <c r="AQ96" s="14"/>
      <c r="AR96" s="3"/>
      <c r="AS96" s="3"/>
      <c r="AT96" s="3"/>
      <c r="AU96" s="3"/>
    </row>
    <row r="97" spans="34:52">
      <c r="AH97" s="52"/>
      <c r="AI97" s="52"/>
      <c r="AM97" s="3"/>
      <c r="AN97" s="14"/>
      <c r="AO97" s="14"/>
      <c r="AQ97" s="14"/>
      <c r="AR97" s="3"/>
      <c r="AS97" s="3"/>
      <c r="AT97" s="3"/>
      <c r="AU97" s="3"/>
      <c r="AV97" s="3"/>
      <c r="AW97" s="3"/>
      <c r="AX97" s="3"/>
      <c r="AY97" s="3"/>
      <c r="AZ97" s="3"/>
    </row>
    <row r="98" spans="34:52">
      <c r="AH98" s="52"/>
      <c r="AI98" s="52"/>
      <c r="AM98" s="3"/>
      <c r="AN98" s="14"/>
      <c r="AO98" s="14"/>
      <c r="AQ98" s="14"/>
      <c r="AR98" s="3"/>
      <c r="AS98" s="3"/>
      <c r="AT98" s="3"/>
      <c r="AU98" s="3"/>
      <c r="AV98" s="3"/>
      <c r="AW98" s="3"/>
      <c r="AX98" s="3"/>
      <c r="AY98" s="3"/>
      <c r="AZ98" s="3"/>
    </row>
    <row r="99" spans="34:52">
      <c r="AH99" s="52"/>
      <c r="AI99" s="52"/>
      <c r="AM99" s="3"/>
      <c r="AN99" s="14"/>
      <c r="AO99" s="14"/>
      <c r="AQ99" s="14"/>
      <c r="AR99" s="3"/>
      <c r="AS99" s="3"/>
      <c r="AT99" s="3"/>
      <c r="AU99" s="3"/>
      <c r="AV99" s="3"/>
      <c r="AW99" s="3"/>
      <c r="AX99" s="3"/>
      <c r="AY99" s="3"/>
      <c r="AZ99" s="3"/>
    </row>
    <row r="100" spans="34:52">
      <c r="AH100" s="52"/>
      <c r="AI100" s="52"/>
      <c r="AM100" s="3"/>
      <c r="AN100" s="14"/>
      <c r="AO100" s="14"/>
      <c r="AQ100" s="14"/>
      <c r="AR100" s="3"/>
      <c r="AS100" s="3"/>
      <c r="AT100" s="3"/>
      <c r="AU100" s="3"/>
      <c r="AV100" s="3"/>
      <c r="AW100" s="3"/>
      <c r="AX100" s="3"/>
      <c r="AY100" s="3"/>
      <c r="AZ100" s="3"/>
    </row>
    <row r="101" spans="34:52">
      <c r="AH101" s="52"/>
      <c r="AI101" s="52"/>
      <c r="AM101" s="3"/>
      <c r="AN101" s="14"/>
      <c r="AO101" s="14"/>
      <c r="AQ101" s="14"/>
      <c r="AR101" s="3"/>
      <c r="AS101" s="3"/>
      <c r="AT101" s="3"/>
      <c r="AU101" s="3"/>
      <c r="AV101" s="3"/>
      <c r="AW101" s="3"/>
      <c r="AX101" s="3"/>
      <c r="AY101" s="3"/>
      <c r="AZ101" s="3"/>
    </row>
    <row r="102" spans="34:52">
      <c r="AH102" s="52"/>
      <c r="AI102" s="52"/>
      <c r="AM102" s="3"/>
      <c r="AN102" s="14"/>
      <c r="AO102" s="14"/>
      <c r="AQ102" s="14"/>
      <c r="AR102" s="3"/>
      <c r="AS102" s="3"/>
      <c r="AT102" s="3"/>
      <c r="AU102" s="3"/>
      <c r="AV102" s="3"/>
      <c r="AW102" s="3"/>
      <c r="AX102" s="3"/>
      <c r="AY102" s="3"/>
      <c r="AZ102" s="3"/>
    </row>
    <row r="103" spans="34:52">
      <c r="AH103" s="52"/>
      <c r="AI103" s="52"/>
      <c r="AM103" s="3"/>
      <c r="AN103" s="14"/>
      <c r="AO103" s="14"/>
      <c r="AQ103" s="14"/>
      <c r="AR103" s="3"/>
      <c r="AS103" s="3"/>
      <c r="AT103" s="3"/>
      <c r="AU103" s="3"/>
      <c r="AV103" s="3"/>
      <c r="AW103" s="3"/>
      <c r="AX103" s="3"/>
      <c r="AY103" s="3"/>
      <c r="AZ103" s="3"/>
    </row>
    <row r="104" spans="34:52">
      <c r="AH104" s="52"/>
      <c r="AI104" s="52"/>
      <c r="AM104" s="3"/>
      <c r="AN104" s="14"/>
      <c r="AO104" s="14"/>
      <c r="AQ104" s="14"/>
      <c r="AR104" s="3"/>
      <c r="AS104" s="3"/>
      <c r="AT104" s="3"/>
      <c r="AU104" s="3"/>
      <c r="AV104" s="3"/>
      <c r="AW104" s="3"/>
      <c r="AX104" s="3"/>
      <c r="AY104" s="3"/>
      <c r="AZ104" s="3"/>
    </row>
    <row r="105" spans="34:52">
      <c r="AH105" s="52"/>
      <c r="AI105" s="52"/>
      <c r="AM105" s="3"/>
      <c r="AN105" s="14"/>
      <c r="AO105" s="14"/>
      <c r="AQ105" s="14"/>
      <c r="AR105" s="3"/>
      <c r="AS105" s="3"/>
      <c r="AT105" s="3"/>
      <c r="AU105" s="3"/>
      <c r="AV105" s="3"/>
      <c r="AW105" s="3"/>
      <c r="AX105" s="3"/>
      <c r="AY105" s="3"/>
      <c r="AZ105" s="3"/>
    </row>
    <row r="106" spans="34:52">
      <c r="AH106" s="52"/>
      <c r="AI106" s="52"/>
      <c r="AM106" s="3"/>
      <c r="AN106" s="14"/>
      <c r="AO106" s="14"/>
      <c r="AQ106" s="14"/>
      <c r="AR106" s="3"/>
      <c r="AS106" s="3"/>
      <c r="AT106" s="3"/>
      <c r="AU106" s="3"/>
      <c r="AV106" s="3"/>
      <c r="AW106" s="3"/>
      <c r="AX106" s="3"/>
      <c r="AY106" s="3"/>
      <c r="AZ106" s="3"/>
    </row>
    <row r="107" spans="34:52">
      <c r="AH107" s="52"/>
      <c r="AI107" s="52"/>
      <c r="AM107" s="3"/>
      <c r="AN107" s="14"/>
      <c r="AO107" s="14"/>
      <c r="AQ107" s="14"/>
      <c r="AR107" s="3"/>
      <c r="AS107" s="3"/>
      <c r="AT107" s="3"/>
      <c r="AU107" s="3"/>
      <c r="AV107" s="3"/>
      <c r="AW107" s="3"/>
      <c r="AX107" s="3"/>
      <c r="AY107" s="3"/>
      <c r="AZ107" s="3"/>
    </row>
    <row r="108" spans="34:52">
      <c r="AH108" s="52"/>
      <c r="AI108" s="52"/>
      <c r="AM108" s="3"/>
      <c r="AN108" s="14"/>
      <c r="AO108" s="14"/>
      <c r="AQ108" s="14"/>
      <c r="AR108" s="3"/>
      <c r="AS108" s="3"/>
      <c r="AT108" s="3"/>
      <c r="AU108" s="3"/>
      <c r="AV108" s="3"/>
      <c r="AW108" s="3"/>
      <c r="AX108" s="3"/>
      <c r="AY108" s="3"/>
      <c r="AZ108" s="3"/>
    </row>
    <row r="109" spans="34:52">
      <c r="AH109" s="52"/>
      <c r="AI109" s="52"/>
      <c r="AM109" s="3"/>
      <c r="AN109" s="14"/>
      <c r="AO109" s="14"/>
      <c r="AQ109" s="14"/>
      <c r="AR109" s="3"/>
      <c r="AS109" s="3"/>
      <c r="AT109" s="3"/>
      <c r="AU109" s="3"/>
      <c r="AV109" s="3"/>
      <c r="AW109" s="3"/>
      <c r="AX109" s="3"/>
      <c r="AY109" s="3"/>
      <c r="AZ109" s="3"/>
    </row>
    <row r="110" spans="34:52">
      <c r="AH110" s="52"/>
      <c r="AI110" s="52"/>
      <c r="AM110" s="3"/>
      <c r="AN110" s="14"/>
      <c r="AO110" s="14"/>
      <c r="AQ110" s="14"/>
      <c r="AR110" s="3"/>
      <c r="AS110" s="3"/>
      <c r="AT110" s="3"/>
      <c r="AU110" s="3"/>
      <c r="AV110" s="3"/>
      <c r="AW110" s="3"/>
      <c r="AX110" s="3"/>
      <c r="AY110" s="3"/>
      <c r="AZ110" s="3"/>
    </row>
    <row r="111" spans="34:52">
      <c r="AH111" s="52"/>
      <c r="AI111" s="52"/>
      <c r="AM111" s="3"/>
      <c r="AN111" s="14"/>
      <c r="AO111" s="14"/>
      <c r="AQ111" s="14"/>
      <c r="AR111" s="3"/>
      <c r="AS111" s="3"/>
      <c r="AT111" s="3"/>
      <c r="AU111" s="3"/>
      <c r="AV111" s="3"/>
      <c r="AW111" s="3"/>
      <c r="AX111" s="3"/>
      <c r="AY111" s="3"/>
      <c r="AZ111" s="3"/>
    </row>
    <row r="112" spans="34:52">
      <c r="AH112" s="52"/>
      <c r="AI112" s="52"/>
      <c r="AM112" s="3"/>
      <c r="AN112" s="14"/>
      <c r="AO112" s="14"/>
      <c r="AQ112" s="14"/>
      <c r="AR112" s="3"/>
      <c r="AS112" s="3"/>
      <c r="AT112" s="3"/>
      <c r="AU112" s="3"/>
      <c r="AV112" s="3"/>
      <c r="AW112" s="3"/>
      <c r="AX112" s="3"/>
      <c r="AY112" s="3"/>
      <c r="AZ112" s="3"/>
    </row>
    <row r="113" spans="34:52">
      <c r="AH113" s="52"/>
      <c r="AI113" s="52"/>
      <c r="AM113" s="3"/>
      <c r="AN113" s="14"/>
      <c r="AO113" s="14"/>
      <c r="AQ113" s="14"/>
      <c r="AR113" s="3"/>
      <c r="AS113" s="3"/>
      <c r="AT113" s="3"/>
      <c r="AU113" s="3"/>
      <c r="AV113" s="3"/>
      <c r="AW113" s="3"/>
      <c r="AX113" s="3"/>
      <c r="AY113" s="3"/>
      <c r="AZ113" s="3"/>
    </row>
    <row r="114" spans="34:52">
      <c r="AH114" s="52"/>
      <c r="AI114" s="52"/>
      <c r="AM114" s="3"/>
      <c r="AN114" s="14"/>
      <c r="AO114" s="14"/>
      <c r="AQ114" s="14"/>
      <c r="AR114" s="3"/>
      <c r="AS114" s="3"/>
      <c r="AT114" s="3"/>
      <c r="AU114" s="3"/>
      <c r="AV114" s="3"/>
      <c r="AW114" s="3"/>
      <c r="AX114" s="3"/>
      <c r="AY114" s="3"/>
      <c r="AZ114" s="3"/>
    </row>
    <row r="115" spans="34:52">
      <c r="AH115" s="52"/>
      <c r="AI115" s="52"/>
      <c r="AM115" s="3"/>
      <c r="AN115" s="14"/>
      <c r="AO115" s="14"/>
      <c r="AQ115" s="14"/>
      <c r="AR115" s="3"/>
      <c r="AS115" s="3"/>
      <c r="AT115" s="3"/>
      <c r="AU115" s="3"/>
      <c r="AV115" s="3"/>
      <c r="AW115" s="3"/>
      <c r="AX115" s="3"/>
      <c r="AY115" s="3"/>
      <c r="AZ115" s="3"/>
    </row>
    <row r="116" spans="34:52">
      <c r="AH116" s="52"/>
      <c r="AI116" s="52"/>
      <c r="AM116" s="3"/>
      <c r="AN116" s="14"/>
      <c r="AO116" s="14"/>
      <c r="AQ116" s="14"/>
      <c r="AR116" s="3"/>
      <c r="AS116" s="3"/>
      <c r="AT116" s="3"/>
      <c r="AU116" s="3"/>
      <c r="AV116" s="3"/>
      <c r="AW116" s="3"/>
      <c r="AX116" s="3"/>
      <c r="AY116" s="3"/>
      <c r="AZ116" s="3"/>
    </row>
    <row r="117" spans="34:52">
      <c r="AH117" s="52"/>
      <c r="AI117" s="52"/>
      <c r="AM117" s="3"/>
      <c r="AN117" s="14"/>
      <c r="AO117" s="14"/>
      <c r="AQ117" s="14"/>
      <c r="AR117" s="3"/>
      <c r="AS117" s="3"/>
      <c r="AT117" s="3"/>
      <c r="AU117" s="3"/>
      <c r="AV117" s="3"/>
      <c r="AW117" s="3"/>
      <c r="AX117" s="3"/>
      <c r="AY117" s="3"/>
      <c r="AZ117" s="3"/>
    </row>
    <row r="118" spans="34:52">
      <c r="AH118" s="52"/>
      <c r="AI118" s="52"/>
      <c r="AM118" s="3"/>
      <c r="AN118" s="14"/>
      <c r="AO118" s="14"/>
      <c r="AQ118" s="14"/>
      <c r="AR118" s="3"/>
      <c r="AS118" s="3"/>
      <c r="AT118" s="3"/>
      <c r="AU118" s="3"/>
      <c r="AV118" s="3"/>
      <c r="AW118" s="3"/>
      <c r="AX118" s="3"/>
      <c r="AY118" s="3"/>
      <c r="AZ118" s="3"/>
    </row>
    <row r="119" spans="34:52">
      <c r="AH119" s="52"/>
      <c r="AI119" s="52"/>
      <c r="AM119" s="3"/>
      <c r="AN119" s="14"/>
      <c r="AO119" s="14"/>
      <c r="AQ119" s="14"/>
      <c r="AR119" s="3"/>
      <c r="AS119" s="3"/>
      <c r="AT119" s="3"/>
      <c r="AU119" s="3"/>
      <c r="AV119" s="3"/>
      <c r="AW119" s="3"/>
      <c r="AX119" s="3"/>
      <c r="AY119" s="3"/>
      <c r="AZ119" s="3"/>
    </row>
    <row r="120" spans="34:52">
      <c r="AH120" s="52"/>
      <c r="AI120" s="52"/>
      <c r="AM120" s="3"/>
      <c r="AN120" s="14"/>
      <c r="AO120" s="14"/>
      <c r="AQ120" s="14"/>
      <c r="AR120" s="3"/>
      <c r="AS120" s="3"/>
      <c r="AT120" s="3"/>
      <c r="AU120" s="3"/>
      <c r="AV120" s="3"/>
      <c r="AW120" s="3"/>
      <c r="AX120" s="3"/>
      <c r="AY120" s="3"/>
      <c r="AZ120" s="3"/>
    </row>
    <row r="121" spans="34:52">
      <c r="AH121" s="52"/>
      <c r="AI121" s="52"/>
      <c r="AM121" s="3"/>
      <c r="AN121" s="14"/>
      <c r="AO121" s="14"/>
      <c r="AQ121" s="14"/>
      <c r="AR121" s="3"/>
      <c r="AS121" s="3"/>
      <c r="AT121" s="3"/>
      <c r="AU121" s="3"/>
      <c r="AV121" s="3"/>
      <c r="AW121" s="3"/>
      <c r="AX121" s="3"/>
      <c r="AY121" s="3"/>
      <c r="AZ121" s="3"/>
    </row>
    <row r="122" spans="34:52">
      <c r="AH122" s="52"/>
      <c r="AI122" s="52"/>
      <c r="AM122" s="3"/>
      <c r="AN122" s="14"/>
      <c r="AO122" s="14"/>
      <c r="AQ122" s="14"/>
      <c r="AR122" s="3"/>
      <c r="AS122" s="3"/>
      <c r="AT122" s="3"/>
      <c r="AU122" s="3"/>
      <c r="AV122" s="3"/>
      <c r="AW122" s="3"/>
      <c r="AX122" s="3"/>
      <c r="AY122" s="3"/>
      <c r="AZ122" s="3"/>
    </row>
    <row r="123" spans="34:52">
      <c r="AH123" s="52"/>
      <c r="AI123" s="52"/>
      <c r="AM123" s="3"/>
      <c r="AN123" s="14"/>
      <c r="AO123" s="14"/>
      <c r="AQ123" s="14"/>
      <c r="AR123" s="3"/>
      <c r="AS123" s="3"/>
      <c r="AT123" s="3"/>
      <c r="AU123" s="3"/>
      <c r="AV123" s="3"/>
      <c r="AW123" s="3"/>
      <c r="AX123" s="3"/>
      <c r="AY123" s="3"/>
      <c r="AZ123" s="3"/>
    </row>
    <row r="124" spans="34:52">
      <c r="AH124" s="52"/>
      <c r="AI124" s="52"/>
      <c r="AM124" s="3"/>
      <c r="AN124" s="14"/>
      <c r="AO124" s="14"/>
      <c r="AQ124" s="14"/>
      <c r="AR124" s="3"/>
      <c r="AS124" s="3"/>
      <c r="AT124" s="3"/>
      <c r="AU124" s="3"/>
      <c r="AV124" s="3"/>
      <c r="AW124" s="3"/>
      <c r="AX124" s="3"/>
      <c r="AY124" s="3"/>
      <c r="AZ124" s="3"/>
    </row>
    <row r="125" spans="34:52">
      <c r="AH125" s="52"/>
      <c r="AI125" s="52"/>
      <c r="AM125" s="3"/>
      <c r="AN125" s="14"/>
      <c r="AO125" s="14"/>
      <c r="AQ125" s="14"/>
      <c r="AR125" s="3"/>
      <c r="AS125" s="3"/>
      <c r="AT125" s="3"/>
      <c r="AU125" s="3"/>
      <c r="AV125" s="3"/>
      <c r="AW125" s="3"/>
      <c r="AX125" s="3"/>
      <c r="AY125" s="3"/>
      <c r="AZ125" s="3"/>
    </row>
    <row r="126" spans="34:52">
      <c r="AH126" s="52"/>
      <c r="AI126" s="52"/>
      <c r="AM126" s="3"/>
      <c r="AN126" s="14"/>
      <c r="AO126" s="14"/>
      <c r="AQ126" s="14"/>
      <c r="AR126" s="3"/>
      <c r="AS126" s="3"/>
      <c r="AT126" s="3"/>
      <c r="AU126" s="3"/>
      <c r="AV126" s="3"/>
      <c r="AW126" s="3"/>
      <c r="AX126" s="3"/>
      <c r="AY126" s="3"/>
      <c r="AZ126" s="3"/>
    </row>
    <row r="127" spans="34:52">
      <c r="AH127" s="52"/>
      <c r="AI127" s="52"/>
      <c r="AM127" s="3"/>
      <c r="AN127" s="14"/>
      <c r="AO127" s="14"/>
      <c r="AQ127" s="14"/>
      <c r="AR127" s="3"/>
      <c r="AS127" s="3"/>
      <c r="AT127" s="3"/>
      <c r="AU127" s="3"/>
      <c r="AV127" s="3"/>
      <c r="AW127" s="3"/>
      <c r="AX127" s="3"/>
      <c r="AY127" s="3"/>
      <c r="AZ127" s="3"/>
    </row>
    <row r="128" spans="34:52">
      <c r="AH128" s="52"/>
      <c r="AI128" s="52"/>
      <c r="AM128" s="3"/>
      <c r="AN128" s="14"/>
      <c r="AO128" s="14"/>
      <c r="AQ128" s="14"/>
      <c r="AR128" s="3"/>
      <c r="AS128" s="3"/>
      <c r="AT128" s="3"/>
      <c r="AU128" s="3"/>
      <c r="AV128" s="3"/>
      <c r="AW128" s="3"/>
      <c r="AX128" s="3"/>
      <c r="AY128" s="3"/>
      <c r="AZ128" s="3"/>
    </row>
    <row r="129" spans="34:53">
      <c r="AH129" s="52"/>
      <c r="AI129" s="52"/>
      <c r="AM129" s="3"/>
      <c r="AN129" s="14"/>
      <c r="AO129" s="14"/>
      <c r="AQ129" s="14"/>
      <c r="AR129" s="3"/>
      <c r="AS129" s="3"/>
      <c r="AT129" s="3"/>
      <c r="AU129" s="3"/>
      <c r="AV129" s="3"/>
      <c r="AW129" s="3"/>
      <c r="AX129" s="3"/>
      <c r="AY129" s="3"/>
      <c r="AZ129" s="3"/>
    </row>
    <row r="130" spans="34:53">
      <c r="AH130" s="52"/>
      <c r="AI130" s="52"/>
      <c r="AM130" s="3"/>
      <c r="AN130" s="14"/>
      <c r="AO130" s="14"/>
      <c r="AQ130" s="14"/>
      <c r="AR130" s="3"/>
      <c r="AS130" s="3"/>
      <c r="AT130" s="3"/>
      <c r="AU130" s="3"/>
      <c r="AV130" s="3"/>
      <c r="AW130" s="3"/>
      <c r="AX130" s="3"/>
      <c r="AY130" s="3"/>
      <c r="AZ130" s="3"/>
    </row>
    <row r="131" spans="34:53">
      <c r="AH131" s="52"/>
      <c r="AI131" s="52"/>
      <c r="AM131" s="3"/>
      <c r="AN131" s="14"/>
      <c r="AO131" s="14"/>
      <c r="AQ131" s="14"/>
      <c r="AR131" s="3"/>
      <c r="AS131" s="3"/>
      <c r="AT131" s="3"/>
      <c r="AU131" s="3"/>
      <c r="AV131" s="3"/>
      <c r="AW131" s="3"/>
      <c r="AX131" s="3"/>
      <c r="AY131" s="3"/>
      <c r="AZ131" s="3"/>
    </row>
    <row r="132" spans="34:53">
      <c r="AH132" s="52"/>
      <c r="AI132" s="52"/>
      <c r="AM132" s="3"/>
      <c r="AN132" s="14"/>
      <c r="AO132" s="14"/>
      <c r="AQ132" s="14"/>
      <c r="AR132" s="3"/>
      <c r="AS132" s="3"/>
      <c r="AT132" s="3"/>
      <c r="AU132" s="3"/>
      <c r="AV132" s="3"/>
      <c r="AW132" s="3"/>
      <c r="AX132" s="3"/>
      <c r="AY132" s="3"/>
      <c r="AZ132" s="3"/>
    </row>
    <row r="133" spans="34:53">
      <c r="AH133" s="52"/>
      <c r="AI133" s="52"/>
      <c r="AM133" s="3"/>
      <c r="AN133" s="14"/>
      <c r="AO133" s="14"/>
      <c r="AQ133" s="14"/>
      <c r="AR133" s="3"/>
      <c r="AS133" s="3"/>
      <c r="AT133" s="3"/>
      <c r="AU133" s="3"/>
      <c r="AV133" s="3"/>
      <c r="AW133" s="3"/>
      <c r="AX133" s="3"/>
      <c r="AY133" s="3"/>
      <c r="AZ133" s="3"/>
    </row>
    <row r="134" spans="34:53">
      <c r="AH134" s="52"/>
      <c r="AI134" s="52"/>
      <c r="AM134" s="3"/>
      <c r="AN134" s="14"/>
      <c r="AO134" s="14"/>
      <c r="AQ134" s="14"/>
      <c r="AR134" s="3"/>
      <c r="AS134" s="3"/>
      <c r="AT134" s="3"/>
      <c r="AU134" s="3"/>
      <c r="AV134" s="3"/>
      <c r="AW134" s="3"/>
      <c r="AX134" s="3"/>
      <c r="AY134" s="3"/>
      <c r="AZ134" s="3"/>
    </row>
    <row r="135" spans="34:53">
      <c r="AH135" s="52"/>
      <c r="AI135" s="52"/>
      <c r="AM135" s="3"/>
      <c r="AN135" s="14"/>
      <c r="AO135" s="14"/>
      <c r="AQ135" s="14"/>
      <c r="AR135" s="3"/>
      <c r="AS135" s="3"/>
      <c r="AT135" s="3"/>
      <c r="AU135" s="3"/>
      <c r="AV135" s="3"/>
      <c r="AW135" s="3"/>
      <c r="AX135" s="3"/>
      <c r="AY135" s="3"/>
      <c r="AZ135" s="3"/>
    </row>
    <row r="136" spans="34:53">
      <c r="AH136" s="52"/>
      <c r="AI136" s="52"/>
      <c r="AM136" s="3"/>
      <c r="AN136" s="14"/>
      <c r="AO136" s="14"/>
      <c r="AQ136" s="14"/>
      <c r="AR136" s="3"/>
      <c r="AS136" s="3"/>
      <c r="AT136" s="3"/>
      <c r="AU136" s="3"/>
      <c r="AV136" s="3"/>
      <c r="AW136" s="3"/>
      <c r="AX136" s="3"/>
      <c r="AY136" s="3"/>
      <c r="AZ136" s="3"/>
    </row>
    <row r="137" spans="34:53">
      <c r="AH137" s="52"/>
      <c r="AI137" s="52"/>
      <c r="AM137" s="3"/>
      <c r="AN137" s="14"/>
      <c r="AO137" s="14"/>
      <c r="AQ137" s="14"/>
      <c r="AR137" s="3"/>
      <c r="AS137" s="3"/>
      <c r="AT137" s="3"/>
      <c r="AU137" s="3"/>
      <c r="AV137" s="3"/>
      <c r="AW137" s="3"/>
      <c r="AX137" s="3"/>
      <c r="AY137" s="3"/>
      <c r="AZ137" s="3"/>
    </row>
    <row r="138" spans="34:53">
      <c r="AH138" s="52"/>
      <c r="AI138" s="52"/>
      <c r="AM138" s="3"/>
      <c r="AN138" s="14"/>
      <c r="AO138" s="14"/>
      <c r="AQ138" s="14"/>
      <c r="AR138" s="3"/>
      <c r="AS138" s="3"/>
      <c r="AT138" s="3"/>
      <c r="AU138" s="3"/>
      <c r="AV138" s="3"/>
      <c r="AW138" s="3"/>
      <c r="AX138" s="3"/>
      <c r="AY138" s="3"/>
      <c r="AZ138" s="3"/>
    </row>
    <row r="139" spans="34:53">
      <c r="AH139" s="52"/>
      <c r="AI139" s="52"/>
      <c r="AM139" s="3"/>
      <c r="AN139" s="14"/>
      <c r="AO139" s="14"/>
      <c r="AQ139" s="14"/>
      <c r="AR139" s="3"/>
      <c r="AS139" s="3"/>
      <c r="AT139" s="3"/>
      <c r="AU139" s="3"/>
      <c r="AV139" s="3"/>
      <c r="AW139" s="3"/>
      <c r="AX139" s="3"/>
      <c r="AY139" s="3"/>
      <c r="AZ139" s="3"/>
    </row>
    <row r="140" spans="34:53">
      <c r="AH140" s="52"/>
      <c r="AI140" s="52"/>
      <c r="AM140" s="3"/>
      <c r="AN140" s="14"/>
      <c r="AO140" s="14"/>
      <c r="AQ140" s="14"/>
      <c r="AR140" s="3"/>
      <c r="AS140" s="3"/>
      <c r="AT140" s="3"/>
      <c r="AU140" s="3"/>
      <c r="AV140" s="3"/>
      <c r="AW140" s="3"/>
      <c r="AX140" s="3"/>
      <c r="AY140" s="3"/>
      <c r="AZ140" s="3"/>
    </row>
    <row r="141" spans="34:53">
      <c r="AH141" s="52"/>
      <c r="AI141" s="52"/>
      <c r="AM141" s="3"/>
      <c r="AN141" s="14"/>
      <c r="AO141" s="14"/>
      <c r="AQ141" s="14"/>
      <c r="AR141" s="3"/>
      <c r="AS141" s="3"/>
      <c r="AT141" s="3"/>
      <c r="AU141" s="3"/>
      <c r="AV141" s="3"/>
      <c r="AW141" s="3"/>
      <c r="AX141" s="3"/>
      <c r="AY141" s="3"/>
      <c r="AZ141" s="3"/>
    </row>
    <row r="142" spans="34:53">
      <c r="AH142" s="52"/>
      <c r="AI142" s="52"/>
      <c r="AM142" s="3"/>
      <c r="AN142" s="14"/>
      <c r="AO142" s="14"/>
      <c r="AQ142" s="14"/>
      <c r="AR142" s="3"/>
      <c r="AS142" s="3"/>
      <c r="AT142" s="3"/>
      <c r="AU142" s="3"/>
      <c r="AV142" s="3"/>
      <c r="AW142" s="3"/>
      <c r="AX142" s="3"/>
      <c r="AY142" s="3"/>
      <c r="AZ142" s="3"/>
      <c r="BA142" s="24"/>
    </row>
    <row r="143" spans="34:53">
      <c r="AH143" s="52"/>
      <c r="AI143" s="52"/>
      <c r="AM143" s="3"/>
      <c r="AN143" s="14"/>
      <c r="AO143" s="14"/>
      <c r="AQ143" s="14"/>
      <c r="AR143" s="3"/>
      <c r="AS143" s="3"/>
      <c r="AT143" s="3"/>
      <c r="AU143" s="3"/>
      <c r="AV143" s="3"/>
      <c r="AW143" s="3"/>
      <c r="AX143" s="3"/>
      <c r="AY143" s="3"/>
      <c r="AZ143" s="3"/>
      <c r="BA143" s="24"/>
    </row>
    <row r="144" spans="34:53">
      <c r="AH144" s="52"/>
      <c r="AI144" s="52"/>
      <c r="AM144" s="3"/>
      <c r="AN144" s="14"/>
      <c r="AO144" s="14"/>
      <c r="AQ144" s="14"/>
      <c r="AR144" s="3"/>
      <c r="AS144" s="3"/>
      <c r="AT144" s="3"/>
      <c r="AU144" s="3"/>
      <c r="AV144" s="3"/>
      <c r="AW144" s="3"/>
      <c r="AX144" s="3"/>
      <c r="AY144" s="3"/>
      <c r="AZ144" s="3"/>
      <c r="BA144" s="24"/>
    </row>
    <row r="145" spans="34:53">
      <c r="AH145" s="52"/>
      <c r="AI145" s="52"/>
      <c r="AM145" s="3"/>
      <c r="AN145" s="14"/>
      <c r="AO145" s="14"/>
      <c r="AQ145" s="14"/>
      <c r="AR145" s="3"/>
      <c r="AS145" s="3"/>
      <c r="AT145" s="3"/>
      <c r="AU145" s="3"/>
      <c r="AV145" s="3"/>
      <c r="AW145" s="3"/>
      <c r="AX145" s="3"/>
      <c r="AY145" s="3"/>
      <c r="AZ145" s="3"/>
      <c r="BA145" s="24"/>
    </row>
    <row r="146" spans="34:53">
      <c r="AH146" s="52"/>
      <c r="AI146" s="52"/>
      <c r="AM146" s="3"/>
      <c r="AN146" s="14"/>
      <c r="AO146" s="14"/>
      <c r="AQ146" s="14"/>
      <c r="AR146" s="3"/>
      <c r="AS146" s="3"/>
      <c r="AT146" s="3"/>
      <c r="AU146" s="3"/>
      <c r="AV146" s="3"/>
      <c r="AW146" s="3"/>
      <c r="AX146" s="3"/>
      <c r="AY146" s="3"/>
      <c r="AZ146" s="3"/>
      <c r="BA146" s="24"/>
    </row>
    <row r="147" spans="34:53" ht="12.75" customHeight="1">
      <c r="AH147" s="52"/>
      <c r="AI147" s="52"/>
      <c r="AM147" s="3"/>
      <c r="AN147" s="14"/>
      <c r="AO147" s="14"/>
      <c r="AQ147" s="14"/>
      <c r="AR147" s="3"/>
      <c r="AS147" s="3"/>
      <c r="AT147" s="3"/>
      <c r="AU147" s="3"/>
      <c r="AV147" s="3"/>
      <c r="AW147" s="3"/>
      <c r="AX147" s="3"/>
      <c r="AY147" s="3"/>
      <c r="AZ147" s="3"/>
      <c r="BA147" s="24"/>
    </row>
    <row r="148" spans="34:53">
      <c r="AH148" s="52"/>
      <c r="AI148" s="52"/>
      <c r="AM148" s="3"/>
      <c r="AN148" s="14"/>
      <c r="AO148" s="14"/>
      <c r="AQ148" s="14"/>
      <c r="AR148" s="3"/>
      <c r="AS148" s="3"/>
      <c r="AT148" s="3"/>
      <c r="AU148" s="3"/>
      <c r="AV148" s="3"/>
      <c r="AW148" s="3"/>
      <c r="AX148" s="3"/>
      <c r="AY148" s="3"/>
      <c r="AZ148" s="3"/>
      <c r="BA148" s="24"/>
    </row>
    <row r="149" spans="34:53">
      <c r="AH149" s="52"/>
      <c r="AI149" s="52"/>
      <c r="AM149" s="3"/>
      <c r="AN149" s="14"/>
      <c r="AO149" s="14"/>
      <c r="AQ149" s="14"/>
      <c r="AR149" s="3"/>
      <c r="AS149" s="3"/>
      <c r="AT149" s="3"/>
      <c r="AU149" s="3"/>
      <c r="AV149" s="3"/>
      <c r="AW149" s="3"/>
      <c r="AX149" s="3"/>
      <c r="AY149" s="3"/>
      <c r="AZ149" s="3"/>
      <c r="BA149" s="24"/>
    </row>
    <row r="150" spans="34:53">
      <c r="AH150" s="52"/>
      <c r="AI150" s="52"/>
      <c r="AM150" s="3"/>
      <c r="AN150" s="14"/>
      <c r="AO150" s="14"/>
      <c r="AQ150" s="14"/>
      <c r="AR150" s="3"/>
      <c r="AS150" s="3"/>
      <c r="AT150" s="3"/>
      <c r="AU150" s="3"/>
      <c r="AV150" s="3"/>
      <c r="AW150" s="3"/>
      <c r="AX150" s="3"/>
      <c r="AY150" s="3"/>
      <c r="AZ150" s="3"/>
      <c r="BA150" s="24"/>
    </row>
    <row r="151" spans="34:53">
      <c r="AH151" s="52"/>
      <c r="AI151" s="52"/>
      <c r="AM151" s="3"/>
      <c r="AN151" s="14"/>
      <c r="AO151" s="14"/>
      <c r="AQ151" s="14"/>
      <c r="AR151" s="3"/>
      <c r="AS151" s="3"/>
      <c r="AT151" s="3"/>
      <c r="AU151" s="3"/>
      <c r="AV151" s="3"/>
      <c r="AW151" s="3"/>
      <c r="AX151" s="3"/>
      <c r="AY151" s="3"/>
      <c r="AZ151" s="3"/>
      <c r="BA151" s="24"/>
    </row>
    <row r="152" spans="34:53">
      <c r="AH152" s="52"/>
      <c r="AI152" s="52"/>
      <c r="AM152" s="3"/>
      <c r="AN152" s="14"/>
      <c r="AO152" s="14"/>
      <c r="AQ152" s="14"/>
      <c r="AR152" s="3"/>
      <c r="AS152" s="3"/>
      <c r="AT152" s="3"/>
      <c r="AU152" s="3"/>
      <c r="AV152" s="3"/>
      <c r="AW152" s="3"/>
      <c r="AX152" s="3"/>
      <c r="AY152" s="3"/>
      <c r="AZ152" s="3"/>
      <c r="BA152" s="24"/>
    </row>
    <row r="153" spans="34:53">
      <c r="AH153" s="52"/>
      <c r="AI153" s="52"/>
      <c r="AM153" s="3"/>
      <c r="AN153" s="14"/>
      <c r="AO153" s="14"/>
      <c r="AQ153" s="14"/>
      <c r="AR153" s="3"/>
      <c r="AS153" s="3"/>
      <c r="AT153" s="3"/>
      <c r="AU153" s="3"/>
      <c r="AV153" s="3"/>
      <c r="AW153" s="3"/>
      <c r="AX153" s="3"/>
      <c r="AY153" s="3"/>
      <c r="AZ153" s="3"/>
      <c r="BA153" s="24"/>
    </row>
    <row r="154" spans="34:53">
      <c r="AH154" s="52"/>
      <c r="AI154" s="52"/>
      <c r="AM154" s="3"/>
      <c r="AN154" s="14"/>
      <c r="AO154" s="14"/>
      <c r="AQ154" s="14"/>
      <c r="AR154" s="3"/>
      <c r="AS154" s="3"/>
      <c r="AT154" s="3"/>
      <c r="AU154" s="3"/>
      <c r="AV154" s="3"/>
      <c r="AW154" s="3"/>
      <c r="AX154" s="3"/>
      <c r="AY154" s="3"/>
      <c r="AZ154" s="3"/>
      <c r="BA154" s="24"/>
    </row>
    <row r="155" spans="34:53">
      <c r="AH155" s="52"/>
      <c r="AI155" s="52"/>
      <c r="AM155" s="3"/>
      <c r="AN155" s="14"/>
      <c r="AO155" s="14"/>
      <c r="AQ155" s="14"/>
      <c r="AR155" s="3"/>
      <c r="AS155" s="3"/>
      <c r="AT155" s="3"/>
      <c r="AU155" s="3"/>
      <c r="AV155" s="3"/>
      <c r="AW155" s="3"/>
      <c r="AX155" s="3"/>
      <c r="AY155" s="3"/>
      <c r="AZ155" s="3"/>
      <c r="BA155" s="24"/>
    </row>
    <row r="156" spans="34:53">
      <c r="AH156" s="52"/>
      <c r="AI156" s="52"/>
      <c r="AM156" s="3"/>
      <c r="AN156" s="14"/>
      <c r="AO156" s="14"/>
      <c r="AQ156" s="14"/>
      <c r="AR156" s="3"/>
      <c r="AS156" s="3"/>
      <c r="AT156" s="3"/>
      <c r="AU156" s="3"/>
      <c r="AV156" s="3"/>
      <c r="AW156" s="3"/>
      <c r="AX156" s="3"/>
      <c r="AY156" s="3"/>
      <c r="AZ156" s="3"/>
      <c r="BA156" s="24"/>
    </row>
    <row r="157" spans="34:53">
      <c r="AH157" s="52"/>
      <c r="AI157" s="52"/>
      <c r="AM157" s="3"/>
      <c r="AN157" s="14"/>
      <c r="AO157" s="14"/>
      <c r="AQ157" s="14"/>
      <c r="AR157" s="3"/>
      <c r="AS157" s="3"/>
      <c r="AT157" s="3"/>
      <c r="AU157" s="3"/>
      <c r="AV157" s="3"/>
      <c r="AW157" s="3"/>
      <c r="AX157" s="3"/>
      <c r="AY157" s="3"/>
      <c r="AZ157" s="3"/>
      <c r="BA157" s="24"/>
    </row>
    <row r="158" spans="34:53">
      <c r="AH158" s="52"/>
      <c r="AI158" s="52"/>
      <c r="AM158" s="3"/>
      <c r="AN158" s="14"/>
      <c r="AO158" s="14"/>
      <c r="AQ158" s="14"/>
      <c r="AR158" s="3"/>
      <c r="AS158" s="3"/>
      <c r="AT158" s="3"/>
      <c r="AU158" s="3"/>
      <c r="AV158" s="3"/>
      <c r="AW158" s="3"/>
      <c r="AX158" s="3"/>
      <c r="AY158" s="3"/>
      <c r="AZ158" s="3"/>
      <c r="BA158" s="24"/>
    </row>
    <row r="159" spans="34:53">
      <c r="AH159" s="52"/>
      <c r="AI159" s="52"/>
      <c r="AM159" s="3"/>
      <c r="AN159" s="14"/>
      <c r="AO159" s="14"/>
      <c r="AQ159" s="14"/>
      <c r="AR159" s="3"/>
      <c r="AS159" s="3"/>
      <c r="AT159" s="3"/>
      <c r="AU159" s="3"/>
      <c r="AV159" s="3"/>
      <c r="AW159" s="3"/>
      <c r="AX159" s="3"/>
      <c r="AY159" s="3"/>
      <c r="AZ159" s="3"/>
      <c r="BA159" s="24"/>
    </row>
    <row r="160" spans="34:53">
      <c r="AH160" s="52"/>
      <c r="AI160" s="52"/>
      <c r="AM160" s="3"/>
      <c r="AN160" s="14"/>
      <c r="AO160" s="14"/>
      <c r="AQ160" s="14"/>
      <c r="AR160" s="3"/>
      <c r="AS160" s="3"/>
      <c r="AT160" s="3"/>
      <c r="AU160" s="3"/>
      <c r="AV160" s="3"/>
      <c r="AW160" s="3"/>
      <c r="AX160" s="3"/>
      <c r="AY160" s="3"/>
      <c r="AZ160" s="3"/>
      <c r="BA160" s="24"/>
    </row>
    <row r="161" spans="34:53">
      <c r="AH161" s="52"/>
      <c r="AI161" s="52"/>
      <c r="AM161" s="3"/>
      <c r="AN161" s="14"/>
      <c r="AO161" s="14"/>
      <c r="AQ161" s="14"/>
      <c r="AR161" s="3"/>
      <c r="AS161" s="3"/>
      <c r="AT161" s="3"/>
      <c r="AU161" s="3"/>
      <c r="AV161" s="3"/>
      <c r="AW161" s="3"/>
      <c r="AX161" s="3"/>
      <c r="AY161" s="3"/>
      <c r="AZ161" s="3"/>
      <c r="BA161" s="24"/>
    </row>
    <row r="162" spans="34:53">
      <c r="AH162" s="52"/>
      <c r="AI162" s="52"/>
      <c r="AM162" s="3"/>
      <c r="AN162" s="14"/>
      <c r="AO162" s="14"/>
      <c r="AQ162" s="14"/>
      <c r="AR162" s="3"/>
      <c r="AS162" s="3"/>
      <c r="AT162" s="3"/>
      <c r="AU162" s="3"/>
      <c r="AV162" s="3"/>
      <c r="AW162" s="3"/>
      <c r="AX162" s="3"/>
      <c r="AY162" s="3"/>
      <c r="AZ162" s="3"/>
      <c r="BA162" s="24"/>
    </row>
    <row r="163" spans="34:53">
      <c r="AH163" s="52"/>
      <c r="AI163" s="52"/>
      <c r="AM163" s="3"/>
      <c r="AN163" s="14"/>
      <c r="AO163" s="14"/>
      <c r="AQ163" s="14"/>
      <c r="AR163" s="3"/>
      <c r="AS163" s="3"/>
      <c r="AT163" s="3"/>
      <c r="AU163" s="3"/>
      <c r="AV163" s="3"/>
      <c r="AW163" s="3"/>
      <c r="AX163" s="3"/>
      <c r="AY163" s="3"/>
      <c r="AZ163" s="3"/>
      <c r="BA163" s="24"/>
    </row>
    <row r="164" spans="34:53">
      <c r="AH164" s="52"/>
      <c r="AI164" s="52"/>
      <c r="AM164" s="3"/>
      <c r="AN164" s="14"/>
      <c r="AO164" s="14"/>
      <c r="AQ164" s="14"/>
      <c r="AR164" s="3"/>
      <c r="AS164" s="3"/>
      <c r="AT164" s="3"/>
      <c r="AU164" s="3"/>
      <c r="AV164" s="3"/>
      <c r="AW164" s="3"/>
      <c r="AX164" s="3"/>
      <c r="AY164" s="3"/>
      <c r="AZ164" s="3"/>
      <c r="BA164" s="24"/>
    </row>
    <row r="165" spans="34:53">
      <c r="AH165" s="52"/>
      <c r="AI165" s="52"/>
      <c r="AM165" s="3"/>
      <c r="AN165" s="14"/>
      <c r="AO165" s="14"/>
      <c r="AQ165" s="14"/>
      <c r="AR165" s="3"/>
      <c r="AS165" s="3"/>
      <c r="AT165" s="3"/>
      <c r="AU165" s="3"/>
      <c r="AV165" s="3"/>
      <c r="AW165" s="3"/>
      <c r="AX165" s="3"/>
      <c r="AY165" s="3"/>
      <c r="AZ165" s="3"/>
      <c r="BA165" s="24"/>
    </row>
    <row r="166" spans="34:53">
      <c r="AH166" s="52"/>
      <c r="AI166" s="52"/>
      <c r="AM166" s="3"/>
      <c r="AN166" s="14"/>
      <c r="AO166" s="14"/>
      <c r="AQ166" s="14"/>
      <c r="AR166" s="3"/>
      <c r="AS166" s="3"/>
      <c r="AT166" s="3"/>
      <c r="AU166" s="3"/>
      <c r="AV166" s="3"/>
      <c r="AW166" s="3"/>
      <c r="AX166" s="3"/>
      <c r="AY166" s="3"/>
      <c r="AZ166" s="3"/>
      <c r="BA166" s="24"/>
    </row>
    <row r="167" spans="34:53">
      <c r="AH167" s="52"/>
      <c r="AI167" s="52"/>
      <c r="AM167" s="3"/>
      <c r="AN167" s="14"/>
      <c r="AO167" s="14"/>
      <c r="AQ167" s="14"/>
      <c r="AR167" s="3"/>
      <c r="AS167" s="3"/>
      <c r="AT167" s="3"/>
      <c r="AU167" s="3"/>
      <c r="AV167" s="3"/>
      <c r="AW167" s="3"/>
      <c r="AX167" s="3"/>
      <c r="AY167" s="3"/>
      <c r="AZ167" s="3"/>
      <c r="BA167" s="24"/>
    </row>
    <row r="168" spans="34:53">
      <c r="AH168" s="52"/>
      <c r="AI168" s="52"/>
      <c r="AM168" s="3"/>
      <c r="AN168" s="14"/>
      <c r="AO168" s="14"/>
      <c r="AQ168" s="14"/>
      <c r="AR168" s="3"/>
      <c r="AS168" s="3"/>
      <c r="AT168" s="3"/>
      <c r="AU168" s="3"/>
      <c r="AV168" s="3"/>
      <c r="AW168" s="3"/>
      <c r="AX168" s="3"/>
      <c r="AY168" s="3"/>
      <c r="AZ168" s="3"/>
      <c r="BA168" s="24"/>
    </row>
    <row r="169" spans="34:53">
      <c r="AH169" s="52"/>
      <c r="AI169" s="52"/>
      <c r="AM169" s="3"/>
      <c r="AN169" s="14"/>
      <c r="AO169" s="14"/>
      <c r="AQ169" s="14"/>
      <c r="AR169" s="3"/>
      <c r="AS169" s="3"/>
      <c r="AT169" s="3"/>
      <c r="AU169" s="3"/>
      <c r="AV169" s="3"/>
      <c r="AW169" s="3"/>
      <c r="AX169" s="3"/>
      <c r="AY169" s="3"/>
      <c r="AZ169" s="3"/>
      <c r="BA169" s="24"/>
    </row>
    <row r="170" spans="34:53">
      <c r="AH170" s="52"/>
      <c r="AI170" s="52"/>
      <c r="AM170" s="3"/>
      <c r="AN170" s="14"/>
      <c r="AO170" s="14"/>
      <c r="AQ170" s="14"/>
      <c r="AR170" s="3"/>
      <c r="AS170" s="3"/>
      <c r="AT170" s="3"/>
      <c r="AU170" s="3"/>
      <c r="AV170" s="3"/>
      <c r="AW170" s="3"/>
      <c r="AX170" s="3"/>
      <c r="AY170" s="3"/>
      <c r="AZ170" s="3"/>
      <c r="BA170" s="24"/>
    </row>
    <row r="171" spans="34:53">
      <c r="AH171" s="52"/>
      <c r="AI171" s="52"/>
      <c r="AM171" s="3"/>
      <c r="AN171" s="14"/>
      <c r="AO171" s="14"/>
      <c r="AQ171" s="14"/>
      <c r="AR171" s="3"/>
      <c r="AS171" s="3"/>
      <c r="AT171" s="3"/>
      <c r="AU171" s="3"/>
      <c r="AV171" s="3"/>
      <c r="AW171" s="3"/>
      <c r="AX171" s="3"/>
      <c r="AY171" s="3"/>
      <c r="AZ171" s="3"/>
      <c r="BA171" s="24"/>
    </row>
    <row r="172" spans="34:53">
      <c r="AH172" s="52"/>
      <c r="AI172" s="52"/>
      <c r="AM172" s="3"/>
      <c r="AN172" s="14"/>
      <c r="AO172" s="14"/>
      <c r="AQ172" s="14"/>
      <c r="AR172" s="3"/>
      <c r="AS172" s="3"/>
      <c r="AT172" s="3"/>
      <c r="AU172" s="3"/>
      <c r="AV172" s="3"/>
      <c r="AW172" s="3"/>
      <c r="AX172" s="3"/>
      <c r="AY172" s="3"/>
      <c r="AZ172" s="3"/>
      <c r="BA172" s="24"/>
    </row>
    <row r="173" spans="34:53">
      <c r="AH173" s="52"/>
      <c r="AI173" s="52"/>
      <c r="AM173" s="3"/>
      <c r="AN173" s="14"/>
      <c r="AO173" s="14"/>
      <c r="AQ173" s="14"/>
      <c r="AR173" s="3"/>
      <c r="AS173" s="3"/>
      <c r="AT173" s="3"/>
      <c r="AU173" s="3"/>
      <c r="AV173" s="3"/>
      <c r="AW173" s="3"/>
      <c r="AX173" s="3"/>
      <c r="AY173" s="3"/>
      <c r="AZ173" s="3"/>
      <c r="BA173" s="24"/>
    </row>
    <row r="174" spans="34:53">
      <c r="AH174" s="52"/>
      <c r="AI174" s="52"/>
      <c r="AM174" s="3"/>
      <c r="AN174" s="14"/>
      <c r="AO174" s="14"/>
      <c r="AQ174" s="14"/>
      <c r="AR174" s="3"/>
      <c r="AS174" s="3"/>
      <c r="AT174" s="3"/>
      <c r="AU174" s="3"/>
      <c r="AV174" s="3"/>
      <c r="AW174" s="3"/>
      <c r="AX174" s="3"/>
      <c r="AY174" s="3"/>
      <c r="AZ174" s="3"/>
      <c r="BA174" s="24"/>
    </row>
    <row r="175" spans="34:53">
      <c r="AH175" s="52"/>
      <c r="AI175" s="52"/>
      <c r="AM175" s="3"/>
      <c r="AN175" s="14"/>
      <c r="AO175" s="14"/>
      <c r="AQ175" s="14"/>
      <c r="AR175" s="3"/>
      <c r="AS175" s="3"/>
      <c r="AT175" s="3"/>
      <c r="AU175" s="3"/>
      <c r="AV175" s="3"/>
      <c r="AW175" s="3"/>
      <c r="AX175" s="3"/>
      <c r="AY175" s="3"/>
      <c r="AZ175" s="3"/>
      <c r="BA175" s="24"/>
    </row>
    <row r="176" spans="34:53">
      <c r="AH176" s="52"/>
      <c r="AI176" s="52"/>
      <c r="AM176" s="3"/>
      <c r="AN176" s="14"/>
      <c r="AO176" s="14"/>
      <c r="AQ176" s="14"/>
      <c r="AR176" s="3"/>
      <c r="AS176" s="3"/>
      <c r="AT176" s="3"/>
      <c r="AU176" s="3"/>
      <c r="AV176" s="3"/>
      <c r="AW176" s="3"/>
      <c r="AX176" s="3"/>
      <c r="AY176" s="3"/>
      <c r="AZ176" s="3"/>
      <c r="BA176" s="24"/>
    </row>
    <row r="177" spans="34:53">
      <c r="AH177" s="52"/>
      <c r="AI177" s="52"/>
      <c r="AM177" s="3"/>
      <c r="AN177" s="14"/>
      <c r="AO177" s="14"/>
      <c r="AQ177" s="14"/>
      <c r="AR177" s="3"/>
      <c r="AS177" s="3"/>
      <c r="AT177" s="3"/>
      <c r="AU177" s="3"/>
      <c r="AV177" s="3"/>
      <c r="AW177" s="3"/>
      <c r="AX177" s="3"/>
      <c r="AY177" s="3"/>
      <c r="AZ177" s="3"/>
      <c r="BA177" s="24"/>
    </row>
    <row r="178" spans="34:53">
      <c r="AH178" s="52"/>
      <c r="AI178" s="52"/>
      <c r="AM178" s="3"/>
      <c r="AN178" s="14"/>
      <c r="AO178" s="14"/>
      <c r="AQ178" s="14"/>
      <c r="AR178" s="3"/>
      <c r="AS178" s="3"/>
      <c r="AT178" s="3"/>
      <c r="AU178" s="3"/>
      <c r="AV178" s="3"/>
      <c r="AW178" s="3"/>
      <c r="AX178" s="3"/>
      <c r="AY178" s="3"/>
      <c r="AZ178" s="3"/>
      <c r="BA178" s="24"/>
    </row>
    <row r="179" spans="34:53">
      <c r="AH179" s="52"/>
      <c r="AI179" s="52"/>
      <c r="AM179" s="3"/>
      <c r="AN179" s="14"/>
      <c r="AO179" s="14"/>
      <c r="AQ179" s="14"/>
      <c r="AR179" s="3"/>
      <c r="AS179" s="3"/>
      <c r="AT179" s="3"/>
      <c r="AU179" s="3"/>
      <c r="AV179" s="3"/>
      <c r="AW179" s="3"/>
      <c r="AX179" s="3"/>
      <c r="AY179" s="3"/>
      <c r="AZ179" s="3"/>
      <c r="BA179" s="24"/>
    </row>
    <row r="180" spans="34:53">
      <c r="AH180" s="52"/>
      <c r="AI180" s="52"/>
      <c r="AM180" s="3"/>
      <c r="AN180" s="14"/>
      <c r="AO180" s="14"/>
      <c r="AQ180" s="14"/>
      <c r="AR180" s="3"/>
      <c r="AS180" s="3"/>
      <c r="AT180" s="3"/>
      <c r="AU180" s="3"/>
      <c r="AV180" s="3"/>
      <c r="AW180" s="3"/>
      <c r="AX180" s="3"/>
      <c r="AY180" s="3"/>
      <c r="AZ180" s="3"/>
      <c r="BA180" s="24"/>
    </row>
    <row r="181" spans="34:53">
      <c r="AH181" s="52"/>
      <c r="AI181" s="52"/>
      <c r="AM181" s="3"/>
      <c r="AN181" s="14"/>
      <c r="AO181" s="14"/>
      <c r="AQ181" s="14"/>
      <c r="AR181" s="3"/>
      <c r="AS181" s="3"/>
      <c r="AT181" s="3"/>
      <c r="AU181" s="3"/>
      <c r="AV181" s="3"/>
      <c r="AW181" s="3"/>
      <c r="AX181" s="3"/>
      <c r="AY181" s="3"/>
      <c r="AZ181" s="3"/>
      <c r="BA181" s="24"/>
    </row>
    <row r="182" spans="34:53">
      <c r="AH182" s="52"/>
      <c r="AI182" s="52"/>
      <c r="AM182" s="3"/>
      <c r="AN182" s="14"/>
      <c r="AO182" s="14"/>
      <c r="AQ182" s="14"/>
      <c r="AR182" s="3"/>
      <c r="AS182" s="3"/>
      <c r="AT182" s="3"/>
      <c r="AU182" s="3"/>
      <c r="AV182" s="3"/>
      <c r="AW182" s="3"/>
      <c r="AX182" s="3"/>
      <c r="AY182" s="3"/>
      <c r="AZ182" s="3"/>
      <c r="BA182" s="24"/>
    </row>
    <row r="183" spans="34:53">
      <c r="AH183" s="52"/>
      <c r="AI183" s="52"/>
      <c r="AM183" s="3"/>
      <c r="AN183" s="14"/>
      <c r="AO183" s="14"/>
      <c r="AQ183" s="14"/>
      <c r="AR183" s="3"/>
      <c r="AS183" s="3"/>
      <c r="AT183" s="3"/>
      <c r="AU183" s="3"/>
      <c r="AV183" s="3"/>
      <c r="AW183" s="3"/>
      <c r="AX183" s="3"/>
      <c r="AY183" s="3"/>
      <c r="AZ183" s="3"/>
      <c r="BA183" s="24"/>
    </row>
    <row r="184" spans="34:53">
      <c r="AH184" s="52"/>
      <c r="AI184" s="52"/>
      <c r="AM184" s="3"/>
      <c r="AN184" s="14"/>
      <c r="AO184" s="14"/>
      <c r="AQ184" s="14"/>
      <c r="AR184" s="3"/>
      <c r="AS184" s="3"/>
      <c r="AT184" s="3"/>
      <c r="AU184" s="3"/>
      <c r="AV184" s="3"/>
      <c r="AW184" s="3"/>
      <c r="AX184" s="3"/>
      <c r="AY184" s="3"/>
      <c r="AZ184" s="3"/>
      <c r="BA184" s="24"/>
    </row>
    <row r="185" spans="34:53">
      <c r="AH185" s="52"/>
      <c r="AI185" s="52"/>
      <c r="AM185" s="3"/>
      <c r="AN185" s="14"/>
      <c r="AO185" s="14"/>
      <c r="AQ185" s="14"/>
      <c r="AR185" s="3"/>
      <c r="AS185" s="3"/>
      <c r="AT185" s="3"/>
      <c r="AU185" s="3"/>
      <c r="AV185" s="3"/>
      <c r="AW185" s="3"/>
      <c r="AX185" s="3"/>
      <c r="AY185" s="3"/>
      <c r="AZ185" s="3"/>
      <c r="BA185" s="24"/>
    </row>
    <row r="186" spans="34:53">
      <c r="AH186" s="52"/>
      <c r="AI186" s="52"/>
      <c r="AM186" s="3"/>
      <c r="AN186" s="14"/>
      <c r="AO186" s="14"/>
      <c r="AQ186" s="14"/>
      <c r="AR186" s="3"/>
      <c r="AS186" s="3"/>
      <c r="AT186" s="3"/>
      <c r="AU186" s="3"/>
      <c r="AV186" s="3"/>
      <c r="AW186" s="3"/>
      <c r="AX186" s="3"/>
      <c r="AY186" s="3"/>
      <c r="AZ186" s="3"/>
      <c r="BA186" s="24"/>
    </row>
    <row r="187" spans="34:53">
      <c r="AH187" s="52"/>
      <c r="AI187" s="52"/>
      <c r="AM187" s="3"/>
      <c r="AN187" s="14"/>
      <c r="AO187" s="14"/>
      <c r="AQ187" s="14"/>
      <c r="AR187" s="3"/>
      <c r="AS187" s="3"/>
      <c r="AT187" s="3"/>
      <c r="AU187" s="3"/>
      <c r="AV187" s="3"/>
      <c r="AW187" s="3"/>
      <c r="AX187" s="3"/>
      <c r="AY187" s="3"/>
      <c r="AZ187" s="3"/>
      <c r="BA187" s="24"/>
    </row>
    <row r="188" spans="34:53">
      <c r="AH188" s="52"/>
      <c r="AI188" s="52"/>
      <c r="AM188" s="3"/>
      <c r="AN188" s="14"/>
      <c r="AO188" s="14"/>
      <c r="AQ188" s="14"/>
      <c r="AR188" s="3"/>
      <c r="AS188" s="3"/>
      <c r="AT188" s="3"/>
      <c r="AU188" s="3"/>
      <c r="AV188" s="3"/>
      <c r="AW188" s="3"/>
      <c r="AX188" s="3"/>
      <c r="AY188" s="3"/>
      <c r="AZ188" s="3"/>
      <c r="BA188" s="24"/>
    </row>
    <row r="189" spans="34:53">
      <c r="AH189" s="52"/>
      <c r="AI189" s="52"/>
      <c r="AM189" s="3"/>
      <c r="AN189" s="14"/>
      <c r="AO189" s="14"/>
      <c r="AQ189" s="14"/>
      <c r="AR189" s="3"/>
      <c r="AS189" s="3"/>
      <c r="AT189" s="3"/>
      <c r="AU189" s="3"/>
      <c r="AV189" s="3"/>
      <c r="AW189" s="3"/>
      <c r="AX189" s="3"/>
      <c r="AY189" s="3"/>
      <c r="AZ189" s="3"/>
      <c r="BA189" s="24"/>
    </row>
    <row r="190" spans="34:53">
      <c r="AH190" s="52"/>
      <c r="AI190" s="52"/>
      <c r="AM190" s="3"/>
      <c r="AN190" s="14"/>
      <c r="AO190" s="14"/>
      <c r="AQ190" s="14"/>
      <c r="AR190" s="3"/>
      <c r="AS190" s="3"/>
      <c r="AT190" s="3"/>
      <c r="AU190" s="3"/>
      <c r="AV190" s="3"/>
      <c r="AW190" s="3"/>
      <c r="AX190" s="3"/>
      <c r="AY190" s="3"/>
      <c r="AZ190" s="3"/>
      <c r="BA190" s="24"/>
    </row>
    <row r="191" spans="34:53">
      <c r="AH191" s="52"/>
      <c r="AI191" s="52"/>
      <c r="AM191" s="3"/>
      <c r="AN191" s="14"/>
      <c r="AO191" s="14"/>
      <c r="AQ191" s="14"/>
      <c r="AR191" s="3"/>
      <c r="AS191" s="3"/>
      <c r="AT191" s="3"/>
      <c r="AU191" s="3"/>
      <c r="AV191" s="3"/>
      <c r="AW191" s="3"/>
      <c r="AX191" s="3"/>
      <c r="AY191" s="3"/>
      <c r="AZ191" s="3"/>
      <c r="BA191" s="24"/>
    </row>
    <row r="192" spans="34:53">
      <c r="AH192" s="52"/>
      <c r="AI192" s="52"/>
      <c r="AM192" s="3"/>
      <c r="AN192" s="14"/>
      <c r="AO192" s="14"/>
      <c r="AQ192" s="14"/>
      <c r="AR192" s="3"/>
      <c r="AS192" s="3"/>
      <c r="AT192" s="3"/>
      <c r="AU192" s="3"/>
      <c r="AV192" s="3"/>
      <c r="AW192" s="3"/>
      <c r="AX192" s="3"/>
      <c r="AY192" s="3"/>
      <c r="AZ192" s="3"/>
      <c r="BA192" s="24"/>
    </row>
    <row r="193" spans="34:53">
      <c r="AH193" s="52"/>
      <c r="AI193" s="52"/>
      <c r="AL193" s="189"/>
      <c r="AM193" s="3"/>
      <c r="AN193" s="14"/>
      <c r="AO193" s="14"/>
      <c r="AQ193" s="14"/>
      <c r="AR193" s="3"/>
      <c r="AS193" s="3"/>
      <c r="AT193" s="3"/>
      <c r="AU193" s="3"/>
      <c r="AV193" s="3"/>
      <c r="AW193" s="3"/>
      <c r="AX193" s="3"/>
      <c r="AY193" s="3"/>
      <c r="AZ193" s="3"/>
      <c r="BA193" s="24"/>
    </row>
    <row r="194" spans="34:53">
      <c r="AH194" s="52"/>
      <c r="AI194" s="52"/>
      <c r="AL194" s="189"/>
      <c r="AM194" s="3"/>
      <c r="AN194" s="14"/>
      <c r="AO194" s="14"/>
      <c r="AQ194" s="14"/>
      <c r="AR194" s="3"/>
      <c r="AS194" s="3"/>
      <c r="AT194" s="3"/>
      <c r="AU194" s="3"/>
      <c r="AV194" s="3"/>
      <c r="AW194" s="3"/>
      <c r="AX194" s="3"/>
      <c r="AY194" s="3"/>
      <c r="AZ194" s="3"/>
      <c r="BA194" s="24"/>
    </row>
    <row r="195" spans="34:53">
      <c r="AH195" s="52"/>
      <c r="AI195" s="52"/>
      <c r="AL195" s="189"/>
      <c r="AM195" s="3"/>
      <c r="AN195" s="14"/>
      <c r="AO195" s="14"/>
      <c r="AQ195" s="14"/>
      <c r="AR195" s="3"/>
      <c r="AS195" s="3"/>
      <c r="AT195" s="3"/>
      <c r="AU195" s="3"/>
      <c r="AV195" s="3"/>
      <c r="AW195" s="3"/>
      <c r="AX195" s="3"/>
      <c r="AY195" s="3"/>
      <c r="AZ195" s="3"/>
      <c r="BA195" s="24"/>
    </row>
    <row r="196" spans="34:53">
      <c r="AH196" s="52"/>
      <c r="AI196" s="52"/>
      <c r="AL196" s="189"/>
      <c r="AM196" s="3"/>
      <c r="AN196" s="14"/>
      <c r="AO196" s="14"/>
      <c r="AQ196" s="14"/>
      <c r="AR196" s="3"/>
      <c r="AS196" s="3"/>
      <c r="AT196" s="3"/>
      <c r="AU196" s="3"/>
      <c r="AV196" s="3"/>
      <c r="AW196" s="3"/>
      <c r="AX196" s="3"/>
      <c r="AY196" s="3"/>
      <c r="AZ196" s="3"/>
      <c r="BA196" s="24"/>
    </row>
    <row r="197" spans="34:53">
      <c r="AH197" s="52"/>
      <c r="AI197" s="52"/>
      <c r="AK197" s="190"/>
      <c r="AL197" s="189"/>
      <c r="AM197" s="3"/>
      <c r="AN197" s="14"/>
      <c r="AO197" s="14"/>
      <c r="AQ197" s="14"/>
      <c r="AR197" s="3"/>
      <c r="AS197" s="3"/>
      <c r="AT197" s="3"/>
      <c r="AU197" s="3"/>
      <c r="AV197" s="3"/>
      <c r="AW197" s="3"/>
      <c r="AX197" s="3"/>
      <c r="AY197" s="3"/>
      <c r="AZ197" s="3"/>
      <c r="BA197" s="24"/>
    </row>
    <row r="198" spans="34:53">
      <c r="AH198" s="52"/>
      <c r="AI198" s="52"/>
      <c r="AK198" s="190"/>
      <c r="AL198" s="189"/>
      <c r="AM198" s="3"/>
      <c r="AN198" s="14"/>
      <c r="AO198" s="14"/>
      <c r="AQ198" s="14"/>
      <c r="AR198" s="3"/>
      <c r="AS198" s="3"/>
      <c r="AT198" s="3"/>
      <c r="AU198" s="3"/>
      <c r="AV198" s="3"/>
      <c r="AW198" s="3"/>
      <c r="AX198" s="3"/>
      <c r="AY198" s="3"/>
      <c r="AZ198" s="3"/>
      <c r="BA198" s="24"/>
    </row>
    <row r="199" spans="34:53">
      <c r="AH199" s="52"/>
      <c r="AI199" s="52"/>
      <c r="AK199" s="190"/>
      <c r="AL199" s="189"/>
      <c r="AM199" s="3"/>
      <c r="AN199" s="14"/>
      <c r="AO199" s="14"/>
      <c r="AQ199" s="14"/>
      <c r="AR199" s="3"/>
      <c r="AS199" s="3"/>
      <c r="AT199" s="3"/>
      <c r="AU199" s="3"/>
      <c r="AV199" s="3"/>
      <c r="AW199" s="3"/>
      <c r="AX199" s="3"/>
      <c r="AY199" s="3"/>
      <c r="AZ199" s="3"/>
      <c r="BA199" s="24"/>
    </row>
    <row r="200" spans="34:53">
      <c r="AH200" s="52"/>
      <c r="AI200" s="52"/>
      <c r="AK200" s="190"/>
      <c r="AL200" s="189"/>
      <c r="AM200" s="3"/>
      <c r="AN200" s="14"/>
      <c r="AO200" s="14"/>
      <c r="AQ200" s="14"/>
      <c r="AR200" s="3"/>
      <c r="AS200" s="3"/>
      <c r="AT200" s="3"/>
      <c r="AU200" s="3"/>
      <c r="AV200" s="3"/>
      <c r="AW200" s="3"/>
      <c r="AX200" s="3"/>
      <c r="AY200" s="3"/>
      <c r="AZ200" s="3"/>
      <c r="BA200" s="24"/>
    </row>
    <row r="201" spans="34:53">
      <c r="AH201" s="52"/>
      <c r="AI201" s="52"/>
      <c r="AK201" s="190"/>
      <c r="AL201" s="189"/>
      <c r="AM201" s="3"/>
      <c r="AN201" s="14"/>
      <c r="AO201" s="14"/>
      <c r="AQ201" s="14"/>
      <c r="AR201" s="3"/>
      <c r="AS201" s="3"/>
      <c r="AT201" s="3"/>
      <c r="AU201" s="3"/>
      <c r="AV201" s="3"/>
      <c r="AW201" s="3"/>
      <c r="AX201" s="3"/>
      <c r="AY201" s="3"/>
      <c r="AZ201" s="3"/>
      <c r="BA201" s="24"/>
    </row>
    <row r="202" spans="34:53">
      <c r="AH202" s="52"/>
      <c r="AI202" s="52"/>
      <c r="AK202" s="190"/>
      <c r="AL202" s="189"/>
      <c r="AM202" s="3"/>
      <c r="AN202" s="14"/>
      <c r="AO202" s="14"/>
      <c r="AQ202" s="14"/>
      <c r="AR202" s="3"/>
      <c r="AS202" s="3"/>
      <c r="AT202" s="3"/>
      <c r="AU202" s="3"/>
      <c r="AV202" s="3"/>
      <c r="AW202" s="3"/>
      <c r="AX202" s="3"/>
      <c r="AY202" s="3"/>
      <c r="AZ202" s="3"/>
      <c r="BA202" s="24"/>
    </row>
    <row r="203" spans="34:53">
      <c r="AH203" s="52"/>
      <c r="AI203" s="52"/>
      <c r="AK203" s="190"/>
      <c r="AL203" s="189"/>
      <c r="AM203" s="3"/>
      <c r="AN203" s="14"/>
      <c r="AO203" s="14"/>
      <c r="AQ203" s="14"/>
      <c r="AR203" s="3"/>
      <c r="AS203" s="3"/>
      <c r="AT203" s="3"/>
      <c r="AU203" s="3"/>
      <c r="AV203" s="3"/>
      <c r="AW203" s="3"/>
      <c r="AX203" s="3"/>
      <c r="AY203" s="3"/>
      <c r="AZ203" s="3"/>
      <c r="BA203" s="24"/>
    </row>
    <row r="204" spans="34:53">
      <c r="AH204" s="52"/>
      <c r="AI204" s="52"/>
      <c r="AK204" s="190"/>
      <c r="AL204" s="189"/>
      <c r="AM204" s="3"/>
      <c r="AN204" s="14"/>
      <c r="AO204" s="14"/>
      <c r="AQ204" s="14"/>
      <c r="AR204" s="3"/>
      <c r="AS204" s="3"/>
      <c r="AT204" s="3"/>
      <c r="AU204" s="3"/>
      <c r="AV204" s="3"/>
      <c r="AW204" s="3"/>
      <c r="AX204" s="3"/>
      <c r="AY204" s="3"/>
      <c r="AZ204" s="3"/>
      <c r="BA204" s="24"/>
    </row>
    <row r="205" spans="34:53">
      <c r="AH205" s="52"/>
      <c r="AI205" s="52"/>
      <c r="AK205" s="190"/>
      <c r="AL205" s="189"/>
      <c r="AM205" s="3"/>
      <c r="AN205" s="14"/>
      <c r="AO205" s="14"/>
      <c r="AQ205" s="14"/>
      <c r="AR205" s="3"/>
      <c r="AS205" s="3"/>
      <c r="AT205" s="3"/>
      <c r="AU205" s="3"/>
      <c r="AV205" s="3"/>
      <c r="AW205" s="3"/>
      <c r="AX205" s="3"/>
      <c r="AY205" s="3"/>
      <c r="AZ205" s="3"/>
      <c r="BA205" s="24"/>
    </row>
    <row r="206" spans="34:53">
      <c r="AH206" s="52"/>
      <c r="AI206" s="52"/>
      <c r="AK206" s="190"/>
      <c r="AL206" s="189"/>
      <c r="AM206" s="3"/>
      <c r="AN206" s="14"/>
      <c r="AO206" s="14"/>
      <c r="AQ206" s="14"/>
      <c r="AR206" s="3"/>
      <c r="AS206" s="3"/>
      <c r="AT206" s="3"/>
      <c r="AU206" s="3"/>
      <c r="AV206" s="3"/>
      <c r="AW206" s="3"/>
      <c r="AX206" s="3"/>
      <c r="AY206" s="3"/>
      <c r="AZ206" s="3"/>
      <c r="BA206" s="24"/>
    </row>
    <row r="207" spans="34:53">
      <c r="AH207" s="52"/>
      <c r="AI207" s="52"/>
      <c r="AK207" s="190"/>
      <c r="AL207" s="189"/>
      <c r="AM207" s="3"/>
      <c r="AN207" s="14"/>
      <c r="AO207" s="14"/>
      <c r="AQ207" s="14"/>
      <c r="AR207" s="3"/>
      <c r="AS207" s="3"/>
      <c r="AT207" s="3"/>
      <c r="AU207" s="3"/>
      <c r="AV207" s="3"/>
      <c r="AW207" s="3"/>
      <c r="AX207" s="3"/>
      <c r="AY207" s="3"/>
      <c r="AZ207" s="3"/>
      <c r="BA207" s="24"/>
    </row>
    <row r="208" spans="34:53">
      <c r="AH208" s="52"/>
      <c r="AI208" s="52"/>
      <c r="AK208" s="190"/>
      <c r="AL208" s="189"/>
      <c r="AM208" s="3"/>
      <c r="AN208" s="14"/>
      <c r="AO208" s="14"/>
      <c r="AQ208" s="14"/>
      <c r="AR208" s="3"/>
      <c r="AS208" s="3"/>
      <c r="AT208" s="3"/>
      <c r="AU208" s="3"/>
      <c r="AV208" s="3"/>
      <c r="AW208" s="3"/>
      <c r="AX208" s="3"/>
      <c r="AY208" s="3"/>
      <c r="AZ208" s="3"/>
      <c r="BA208" s="24"/>
    </row>
    <row r="209" spans="34:53">
      <c r="AH209" s="52"/>
      <c r="AI209" s="52"/>
      <c r="AK209" s="190"/>
      <c r="AL209" s="189"/>
      <c r="AM209" s="3"/>
      <c r="AN209" s="14"/>
      <c r="AO209" s="14"/>
      <c r="AQ209" s="14"/>
      <c r="AR209" s="3"/>
      <c r="AS209" s="3"/>
      <c r="AT209" s="3"/>
      <c r="AU209" s="3"/>
      <c r="AV209" s="3"/>
      <c r="AW209" s="3"/>
      <c r="AX209" s="3"/>
      <c r="AY209" s="3"/>
      <c r="AZ209" s="3"/>
      <c r="BA209" s="24"/>
    </row>
    <row r="210" spans="34:53">
      <c r="AH210" s="52"/>
      <c r="AI210" s="52"/>
      <c r="AK210" s="190"/>
      <c r="AL210" s="189"/>
      <c r="AM210" s="3"/>
      <c r="AN210" s="14"/>
      <c r="AO210" s="14"/>
      <c r="AQ210" s="14"/>
      <c r="AR210" s="3"/>
      <c r="AS210" s="3"/>
      <c r="AT210" s="3"/>
      <c r="AU210" s="3"/>
      <c r="AV210" s="3"/>
      <c r="AW210" s="3"/>
      <c r="AX210" s="3"/>
      <c r="AY210" s="3"/>
      <c r="AZ210" s="3"/>
      <c r="BA210" s="24"/>
    </row>
    <row r="211" spans="34:53">
      <c r="AH211" s="52"/>
      <c r="AI211" s="52"/>
      <c r="AK211" s="190"/>
      <c r="AL211" s="189"/>
      <c r="AM211" s="3"/>
      <c r="AN211" s="14"/>
      <c r="AO211" s="14"/>
      <c r="AQ211" s="14"/>
      <c r="AR211" s="3"/>
      <c r="AS211" s="3"/>
      <c r="AT211" s="3"/>
      <c r="AU211" s="3"/>
      <c r="AV211" s="3"/>
      <c r="AW211" s="3"/>
      <c r="AX211" s="3"/>
      <c r="AY211" s="3"/>
      <c r="AZ211" s="3"/>
      <c r="BA211" s="24"/>
    </row>
    <row r="212" spans="34:53">
      <c r="AH212" s="52"/>
      <c r="AI212" s="52"/>
      <c r="AK212" s="190"/>
      <c r="AL212" s="189"/>
      <c r="AM212" s="3"/>
      <c r="AN212" s="14"/>
      <c r="AO212" s="14"/>
      <c r="AQ212" s="14"/>
      <c r="AR212" s="3"/>
      <c r="AS212" s="3"/>
      <c r="AT212" s="3"/>
      <c r="AU212" s="3"/>
      <c r="AV212" s="3"/>
      <c r="AW212" s="3"/>
      <c r="AX212" s="3"/>
      <c r="AY212" s="3"/>
      <c r="AZ212" s="3"/>
      <c r="BA212" s="24"/>
    </row>
    <row r="213" spans="34:53">
      <c r="AH213" s="52"/>
      <c r="AI213" s="52"/>
      <c r="AK213" s="190"/>
      <c r="AL213" s="189"/>
      <c r="AM213" s="3"/>
      <c r="AN213" s="14"/>
      <c r="AO213" s="14"/>
      <c r="AQ213" s="14"/>
      <c r="AR213" s="3"/>
      <c r="AS213" s="3"/>
      <c r="AT213" s="3"/>
      <c r="AU213" s="3"/>
      <c r="AV213" s="3"/>
      <c r="AW213" s="3"/>
      <c r="AX213" s="3"/>
      <c r="AY213" s="3"/>
      <c r="AZ213" s="3"/>
      <c r="BA213" s="24"/>
    </row>
    <row r="214" spans="34:53">
      <c r="AH214" s="52"/>
      <c r="AI214" s="52"/>
      <c r="AK214" s="190"/>
      <c r="AL214" s="189"/>
      <c r="AM214" s="3"/>
      <c r="AN214" s="14"/>
      <c r="AO214" s="14"/>
      <c r="AQ214" s="14"/>
      <c r="AR214" s="3"/>
      <c r="AS214" s="3"/>
      <c r="AT214" s="3"/>
      <c r="AU214" s="3"/>
      <c r="AV214" s="3"/>
      <c r="AW214" s="3"/>
      <c r="AX214" s="3"/>
      <c r="AY214" s="3"/>
      <c r="AZ214" s="3"/>
      <c r="BA214" s="24"/>
    </row>
    <row r="215" spans="34:53">
      <c r="AH215" s="52"/>
      <c r="AI215" s="52"/>
      <c r="AK215" s="190"/>
      <c r="AL215" s="189"/>
      <c r="AM215" s="3"/>
      <c r="AN215" s="14"/>
      <c r="AO215" s="14"/>
      <c r="AQ215" s="14"/>
      <c r="AR215" s="3"/>
      <c r="AS215" s="3"/>
      <c r="AT215" s="3"/>
      <c r="AU215" s="3"/>
      <c r="AV215" s="3"/>
      <c r="AW215" s="3"/>
      <c r="AX215" s="3"/>
      <c r="AY215" s="3"/>
      <c r="AZ215" s="3"/>
      <c r="BA215" s="24"/>
    </row>
    <row r="216" spans="34:53">
      <c r="AH216" s="52"/>
      <c r="AI216" s="52"/>
      <c r="AK216" s="190"/>
      <c r="AL216" s="189"/>
      <c r="AM216" s="3"/>
      <c r="AN216" s="14"/>
      <c r="AO216" s="14"/>
      <c r="AQ216" s="14"/>
      <c r="AR216" s="3"/>
      <c r="AS216" s="3"/>
      <c r="AT216" s="3"/>
      <c r="AU216" s="3"/>
      <c r="AV216" s="3"/>
      <c r="AW216" s="3"/>
      <c r="AX216" s="3"/>
      <c r="AY216" s="3"/>
      <c r="AZ216" s="3"/>
      <c r="BA216" s="24"/>
    </row>
    <row r="217" spans="34:53">
      <c r="AH217" s="52"/>
      <c r="AI217" s="52"/>
      <c r="AK217" s="190"/>
      <c r="AL217" s="189"/>
      <c r="AM217" s="3"/>
      <c r="AN217" s="14"/>
      <c r="AO217" s="14"/>
      <c r="AQ217" s="14"/>
      <c r="AR217" s="3"/>
      <c r="AS217" s="3"/>
      <c r="AT217" s="3"/>
      <c r="AU217" s="3"/>
      <c r="AV217" s="3"/>
      <c r="AW217" s="3"/>
      <c r="AX217" s="3"/>
      <c r="AY217" s="3"/>
      <c r="AZ217" s="3"/>
      <c r="BA217" s="24"/>
    </row>
    <row r="218" spans="34:53">
      <c r="AH218" s="52"/>
      <c r="AI218" s="52"/>
      <c r="AK218" s="190"/>
      <c r="AL218" s="189"/>
      <c r="AM218" s="3"/>
      <c r="AN218" s="14"/>
      <c r="AO218" s="14"/>
      <c r="AQ218" s="14"/>
      <c r="AR218" s="3"/>
      <c r="AS218" s="3"/>
      <c r="AT218" s="3"/>
      <c r="AU218" s="3"/>
      <c r="AV218" s="3"/>
      <c r="AW218" s="3"/>
      <c r="AX218" s="3"/>
      <c r="AY218" s="3"/>
      <c r="AZ218" s="3"/>
      <c r="BA218" s="24"/>
    </row>
    <row r="219" spans="34:53">
      <c r="AH219" s="52"/>
      <c r="AI219" s="52"/>
      <c r="AK219" s="190"/>
      <c r="AL219" s="189"/>
      <c r="AM219" s="3"/>
      <c r="AN219" s="14"/>
      <c r="AO219" s="14"/>
      <c r="AQ219" s="14"/>
      <c r="AR219" s="3"/>
      <c r="AS219" s="3"/>
      <c r="AT219" s="3"/>
      <c r="AU219" s="3"/>
      <c r="AV219" s="3"/>
      <c r="AW219" s="3"/>
      <c r="AX219" s="3"/>
      <c r="AY219" s="3"/>
      <c r="AZ219" s="3"/>
      <c r="BA219" s="24"/>
    </row>
    <row r="220" spans="34:53">
      <c r="AH220" s="52"/>
      <c r="AI220" s="52"/>
      <c r="AK220" s="190"/>
      <c r="AL220" s="189"/>
      <c r="AM220" s="3"/>
      <c r="AN220" s="14"/>
      <c r="AO220" s="14"/>
      <c r="AQ220" s="14"/>
      <c r="AR220" s="3"/>
      <c r="AS220" s="3"/>
      <c r="AT220" s="3"/>
      <c r="AU220" s="3"/>
      <c r="AV220" s="3"/>
      <c r="AW220" s="3"/>
      <c r="AX220" s="3"/>
      <c r="AY220" s="3"/>
      <c r="AZ220" s="3"/>
      <c r="BA220" s="24"/>
    </row>
    <row r="221" spans="34:53">
      <c r="AH221" s="52"/>
      <c r="AI221" s="52"/>
      <c r="AK221" s="190"/>
      <c r="AL221" s="189"/>
      <c r="AM221" s="3"/>
      <c r="AN221" s="14"/>
      <c r="AO221" s="14"/>
      <c r="AQ221" s="14"/>
      <c r="AR221" s="3"/>
      <c r="AS221" s="3"/>
      <c r="AT221" s="3"/>
      <c r="AU221" s="3"/>
      <c r="AV221" s="3"/>
      <c r="AW221" s="3"/>
      <c r="AX221" s="3"/>
      <c r="AY221" s="3"/>
      <c r="AZ221" s="3"/>
      <c r="BA221" s="24"/>
    </row>
    <row r="222" spans="34:53">
      <c r="AH222" s="52"/>
      <c r="AI222" s="52"/>
      <c r="AK222" s="190"/>
      <c r="AL222" s="189"/>
      <c r="AM222" s="3"/>
      <c r="AN222" s="14"/>
      <c r="AO222" s="14"/>
      <c r="AQ222" s="14"/>
      <c r="AR222" s="3"/>
      <c r="AS222" s="3"/>
      <c r="AT222" s="3"/>
      <c r="AU222" s="3"/>
      <c r="AV222" s="3"/>
      <c r="AW222" s="3"/>
      <c r="AX222" s="3"/>
      <c r="AY222" s="3"/>
      <c r="AZ222" s="3"/>
      <c r="BA222" s="24"/>
    </row>
    <row r="223" spans="34:53">
      <c r="AH223" s="52"/>
      <c r="AI223" s="52"/>
      <c r="AK223" s="190"/>
      <c r="AL223" s="189"/>
      <c r="AM223" s="3"/>
      <c r="AN223" s="14"/>
      <c r="AO223" s="14"/>
      <c r="AQ223" s="14"/>
      <c r="AR223" s="3"/>
      <c r="AS223" s="3"/>
      <c r="AT223" s="3"/>
      <c r="AU223" s="3"/>
      <c r="AV223" s="3"/>
      <c r="AW223" s="3"/>
      <c r="AX223" s="3"/>
      <c r="AY223" s="3"/>
      <c r="AZ223" s="3"/>
      <c r="BA223" s="24"/>
    </row>
    <row r="224" spans="34:53">
      <c r="AH224" s="52"/>
      <c r="AI224" s="52"/>
      <c r="AK224" s="190"/>
      <c r="AL224" s="189"/>
      <c r="AM224" s="3"/>
      <c r="AN224" s="14"/>
      <c r="AO224" s="14"/>
      <c r="AQ224" s="14"/>
      <c r="AR224" s="3"/>
      <c r="AS224" s="3"/>
      <c r="AT224" s="3"/>
      <c r="AU224" s="3"/>
      <c r="AV224" s="3"/>
      <c r="AW224" s="3"/>
      <c r="AX224" s="3"/>
      <c r="AY224" s="3"/>
      <c r="AZ224" s="3"/>
      <c r="BA224" s="24"/>
    </row>
    <row r="225" spans="34:53">
      <c r="AH225" s="52"/>
      <c r="AI225" s="52"/>
      <c r="AK225" s="190"/>
      <c r="AL225" s="189"/>
      <c r="AM225" s="3"/>
      <c r="AN225" s="14"/>
      <c r="AO225" s="14"/>
      <c r="AQ225" s="14"/>
      <c r="AR225" s="3"/>
      <c r="AS225" s="3"/>
      <c r="AT225" s="3"/>
      <c r="AU225" s="3"/>
      <c r="AV225" s="3"/>
      <c r="AW225" s="3"/>
      <c r="AX225" s="3"/>
      <c r="AY225" s="3"/>
      <c r="AZ225" s="3"/>
      <c r="BA225" s="24"/>
    </row>
    <row r="226" spans="34:53">
      <c r="AH226" s="52"/>
      <c r="AI226" s="52"/>
      <c r="AK226" s="190"/>
      <c r="AL226" s="189"/>
      <c r="AM226" s="3"/>
      <c r="AN226" s="14"/>
      <c r="AO226" s="14"/>
      <c r="AQ226" s="14"/>
      <c r="AR226" s="3"/>
      <c r="AS226" s="3"/>
      <c r="AT226" s="3"/>
      <c r="AU226" s="3"/>
      <c r="AV226" s="3"/>
      <c r="AW226" s="3"/>
      <c r="AX226" s="3"/>
      <c r="AY226" s="3"/>
      <c r="AZ226" s="3"/>
      <c r="BA226" s="24"/>
    </row>
    <row r="227" spans="34:53">
      <c r="AH227" s="52"/>
      <c r="AI227" s="52"/>
      <c r="AK227" s="190"/>
      <c r="AL227" s="189"/>
      <c r="AM227" s="3"/>
      <c r="AN227" s="14"/>
      <c r="AO227" s="14"/>
      <c r="AQ227" s="14"/>
      <c r="AR227" s="3"/>
      <c r="AS227" s="3"/>
      <c r="AT227" s="3"/>
      <c r="AU227" s="3"/>
      <c r="AV227" s="3"/>
      <c r="AW227" s="3"/>
      <c r="AX227" s="3"/>
      <c r="AY227" s="3"/>
      <c r="AZ227" s="3"/>
      <c r="BA227" s="24"/>
    </row>
    <row r="228" spans="34:53">
      <c r="AH228" s="52"/>
      <c r="AI228" s="52"/>
      <c r="AK228" s="190"/>
      <c r="AL228" s="189"/>
      <c r="AM228" s="3"/>
      <c r="AN228" s="14"/>
      <c r="AO228" s="14"/>
      <c r="AQ228" s="14"/>
      <c r="AR228" s="3"/>
      <c r="AS228" s="3"/>
      <c r="AT228" s="3"/>
      <c r="AU228" s="3"/>
      <c r="AV228" s="3"/>
      <c r="AW228" s="3"/>
      <c r="AX228" s="3"/>
      <c r="AY228" s="3"/>
      <c r="AZ228" s="3"/>
      <c r="BA228" s="24"/>
    </row>
    <row r="229" spans="34:53">
      <c r="AH229" s="52"/>
      <c r="AI229" s="52"/>
      <c r="AK229" s="190"/>
      <c r="AL229" s="189"/>
      <c r="AM229" s="3"/>
      <c r="AN229" s="14"/>
      <c r="AO229" s="14"/>
      <c r="AQ229" s="14"/>
      <c r="AR229" s="3"/>
      <c r="AS229" s="3"/>
      <c r="AT229" s="3"/>
      <c r="AU229" s="3"/>
      <c r="AV229" s="3"/>
      <c r="AW229" s="3"/>
      <c r="AX229" s="3"/>
      <c r="AY229" s="3"/>
      <c r="AZ229" s="3"/>
      <c r="BA229" s="24"/>
    </row>
    <row r="230" spans="34:53">
      <c r="AH230" s="52"/>
      <c r="AI230" s="52"/>
      <c r="AK230" s="190"/>
      <c r="AL230" s="189"/>
      <c r="AM230" s="3"/>
      <c r="AN230" s="14"/>
      <c r="AO230" s="14"/>
      <c r="AQ230" s="14"/>
      <c r="AR230" s="3"/>
      <c r="AS230" s="3"/>
      <c r="AT230" s="3"/>
      <c r="AU230" s="3"/>
      <c r="AV230" s="3"/>
      <c r="AW230" s="3"/>
      <c r="AX230" s="3"/>
      <c r="AY230" s="3"/>
      <c r="AZ230" s="3"/>
      <c r="BA230" s="24"/>
    </row>
    <row r="231" spans="34:53">
      <c r="AH231" s="52"/>
      <c r="AI231" s="52"/>
      <c r="AK231" s="190"/>
      <c r="AL231" s="189"/>
      <c r="AM231" s="3"/>
      <c r="AN231" s="14"/>
      <c r="AO231" s="14"/>
      <c r="AQ231" s="14"/>
      <c r="AR231" s="3"/>
      <c r="AS231" s="3"/>
      <c r="AT231" s="3"/>
      <c r="AU231" s="3"/>
      <c r="AV231" s="3"/>
      <c r="AW231" s="3"/>
      <c r="AX231" s="3"/>
      <c r="AY231" s="3"/>
      <c r="AZ231" s="3"/>
      <c r="BA231" s="24"/>
    </row>
    <row r="232" spans="34:53">
      <c r="AH232" s="52"/>
      <c r="AI232" s="52"/>
      <c r="AK232" s="190"/>
      <c r="AL232" s="189"/>
      <c r="AM232" s="3"/>
      <c r="AN232" s="14"/>
      <c r="AO232" s="14"/>
      <c r="AQ232" s="14"/>
      <c r="AR232" s="3"/>
      <c r="AS232" s="3"/>
      <c r="AT232" s="3"/>
      <c r="AU232" s="3"/>
      <c r="AV232" s="3"/>
      <c r="AW232" s="3"/>
      <c r="AX232" s="3"/>
      <c r="AY232" s="3"/>
      <c r="AZ232" s="3"/>
      <c r="BA232" s="24"/>
    </row>
    <row r="233" spans="34:53">
      <c r="AH233" s="52"/>
      <c r="AI233" s="52"/>
      <c r="AK233" s="190"/>
      <c r="AL233" s="189"/>
      <c r="AM233" s="3"/>
      <c r="AN233" s="14"/>
      <c r="AO233" s="14"/>
      <c r="AQ233" s="14"/>
      <c r="AR233" s="3"/>
      <c r="AS233" s="3"/>
      <c r="AT233" s="3"/>
      <c r="AU233" s="3"/>
      <c r="AV233" s="3"/>
      <c r="AW233" s="3"/>
      <c r="AX233" s="3"/>
      <c r="AY233" s="3"/>
      <c r="AZ233" s="3"/>
      <c r="BA233" s="24"/>
    </row>
    <row r="234" spans="34:53">
      <c r="AH234" s="52"/>
      <c r="AI234" s="52"/>
      <c r="AK234" s="190"/>
      <c r="AL234" s="189"/>
      <c r="AM234" s="3"/>
      <c r="AN234" s="14"/>
      <c r="AO234" s="14"/>
      <c r="AQ234" s="14"/>
      <c r="AR234" s="3"/>
      <c r="AS234" s="3"/>
      <c r="AT234" s="3"/>
      <c r="AU234" s="3"/>
      <c r="AV234" s="3"/>
      <c r="AW234" s="3"/>
      <c r="AX234" s="3"/>
      <c r="AY234" s="3"/>
      <c r="AZ234" s="3"/>
      <c r="BA234" s="24"/>
    </row>
    <row r="235" spans="34:53">
      <c r="AH235" s="52"/>
      <c r="AI235" s="52"/>
      <c r="AK235" s="190"/>
      <c r="AL235" s="189"/>
      <c r="AM235" s="3"/>
      <c r="AN235" s="14"/>
      <c r="AO235" s="14"/>
      <c r="AQ235" s="14"/>
      <c r="AR235" s="3"/>
      <c r="AS235" s="3"/>
      <c r="AT235" s="3"/>
      <c r="AU235" s="3"/>
      <c r="AV235" s="3"/>
      <c r="AW235" s="3"/>
      <c r="AX235" s="3"/>
      <c r="AY235" s="3"/>
      <c r="AZ235" s="3"/>
      <c r="BA235" s="24"/>
    </row>
    <row r="236" spans="34:53">
      <c r="AH236" s="52"/>
      <c r="AI236" s="52"/>
      <c r="AK236" s="190"/>
      <c r="AL236" s="189"/>
      <c r="AM236" s="3"/>
      <c r="AN236" s="14"/>
      <c r="AO236" s="14"/>
      <c r="AQ236" s="14"/>
      <c r="AR236" s="3"/>
      <c r="AS236" s="3"/>
      <c r="AT236" s="3"/>
      <c r="AU236" s="3"/>
      <c r="AV236" s="3"/>
      <c r="AW236" s="3"/>
      <c r="AX236" s="3"/>
      <c r="AY236" s="3"/>
      <c r="AZ236" s="3"/>
      <c r="BA236" s="24"/>
    </row>
    <row r="237" spans="34:53">
      <c r="AH237" s="52"/>
      <c r="AI237" s="52"/>
      <c r="AK237" s="190"/>
      <c r="AL237" s="189"/>
      <c r="AM237" s="3"/>
      <c r="AN237" s="14"/>
      <c r="AO237" s="14"/>
      <c r="AQ237" s="14"/>
      <c r="AR237" s="3"/>
      <c r="AS237" s="3"/>
      <c r="AT237" s="3"/>
      <c r="AU237" s="3"/>
      <c r="AV237" s="3"/>
      <c r="AW237" s="3"/>
      <c r="AX237" s="3"/>
      <c r="AY237" s="3"/>
      <c r="AZ237" s="3"/>
      <c r="BA237" s="24"/>
    </row>
    <row r="238" spans="34:53">
      <c r="AH238" s="52"/>
      <c r="AI238" s="52"/>
      <c r="AK238" s="190"/>
      <c r="AL238" s="189"/>
      <c r="AM238" s="3"/>
      <c r="AN238" s="14"/>
      <c r="AO238" s="14"/>
      <c r="AQ238" s="14"/>
      <c r="AR238" s="3"/>
      <c r="AS238" s="3"/>
      <c r="AT238" s="3"/>
      <c r="AU238" s="3"/>
      <c r="AV238" s="3"/>
      <c r="AW238" s="3"/>
      <c r="AX238" s="3"/>
      <c r="AY238" s="3"/>
      <c r="AZ238" s="3"/>
      <c r="BA238" s="24"/>
    </row>
    <row r="239" spans="34:53">
      <c r="AH239" s="52"/>
      <c r="AI239" s="52"/>
      <c r="AK239" s="190"/>
      <c r="AL239" s="189"/>
      <c r="AM239" s="3"/>
      <c r="AN239" s="14"/>
      <c r="AO239" s="14"/>
      <c r="AQ239" s="14"/>
      <c r="AR239" s="3"/>
      <c r="AS239" s="3"/>
      <c r="AT239" s="3"/>
      <c r="AU239" s="3"/>
      <c r="AV239" s="3"/>
      <c r="AW239" s="3"/>
      <c r="AX239" s="3"/>
      <c r="AY239" s="3"/>
      <c r="AZ239" s="3"/>
      <c r="BA239" s="24"/>
    </row>
    <row r="240" spans="34:53">
      <c r="AH240" s="52"/>
      <c r="AI240" s="52"/>
      <c r="AK240" s="190"/>
      <c r="AL240" s="189"/>
      <c r="AM240" s="3"/>
      <c r="AN240" s="14"/>
      <c r="AO240" s="14"/>
      <c r="AQ240" s="14"/>
      <c r="AR240" s="3"/>
      <c r="AS240" s="3"/>
      <c r="AT240" s="3"/>
      <c r="AU240" s="3"/>
      <c r="AV240" s="3"/>
      <c r="AW240" s="3"/>
      <c r="AX240" s="3"/>
      <c r="AY240" s="3"/>
      <c r="AZ240" s="3"/>
      <c r="BA240" s="24"/>
    </row>
    <row r="241" spans="34:53">
      <c r="AH241" s="52"/>
      <c r="AI241" s="52"/>
      <c r="AK241" s="190"/>
      <c r="AL241" s="189"/>
      <c r="AM241" s="3"/>
      <c r="AN241" s="14"/>
      <c r="AO241" s="14"/>
      <c r="AQ241" s="14"/>
      <c r="AR241" s="3"/>
      <c r="AS241" s="3"/>
      <c r="AT241" s="3"/>
      <c r="AU241" s="3"/>
      <c r="AV241" s="3"/>
      <c r="AW241" s="3"/>
      <c r="AX241" s="3"/>
      <c r="AY241" s="3"/>
      <c r="AZ241" s="3"/>
      <c r="BA241" s="24"/>
    </row>
    <row r="242" spans="34:53">
      <c r="AH242" s="52"/>
      <c r="AI242" s="52"/>
      <c r="AK242" s="190"/>
      <c r="AL242" s="189"/>
      <c r="AM242" s="3"/>
      <c r="AN242" s="14"/>
      <c r="AO242" s="14"/>
      <c r="AQ242" s="14"/>
      <c r="AR242" s="3"/>
      <c r="AS242" s="3"/>
      <c r="AT242" s="3"/>
      <c r="AU242" s="3"/>
      <c r="AV242" s="3"/>
      <c r="AW242" s="3"/>
      <c r="AX242" s="3"/>
      <c r="AY242" s="3"/>
      <c r="AZ242" s="3"/>
    </row>
    <row r="243" spans="34:53">
      <c r="AH243" s="52"/>
      <c r="AI243" s="52"/>
      <c r="AK243" s="190"/>
      <c r="AL243" s="189"/>
      <c r="AM243" s="3"/>
      <c r="AN243" s="14"/>
      <c r="AO243" s="14"/>
      <c r="AQ243" s="14"/>
      <c r="AR243" s="3"/>
      <c r="AS243" s="3"/>
      <c r="AT243" s="3"/>
      <c r="AU243" s="3"/>
      <c r="AV243" s="3"/>
      <c r="AW243" s="3"/>
      <c r="AX243" s="3"/>
      <c r="AY243" s="3"/>
      <c r="AZ243" s="3"/>
    </row>
    <row r="244" spans="34:53">
      <c r="AH244" s="52"/>
      <c r="AI244" s="52"/>
      <c r="AK244" s="190"/>
      <c r="AL244" s="189"/>
      <c r="AM244" s="3"/>
      <c r="AN244" s="14"/>
      <c r="AO244" s="14"/>
      <c r="AQ244" s="14"/>
      <c r="AR244" s="3"/>
      <c r="AS244" s="3"/>
      <c r="AT244" s="3"/>
      <c r="AU244" s="3"/>
      <c r="AV244" s="3"/>
      <c r="AW244" s="3"/>
      <c r="AX244" s="3"/>
      <c r="AY244" s="3"/>
      <c r="AZ244" s="3"/>
    </row>
    <row r="245" spans="34:53">
      <c r="AH245" s="52"/>
      <c r="AI245" s="52"/>
      <c r="AK245" s="190"/>
      <c r="AL245" s="189"/>
      <c r="AM245" s="3"/>
      <c r="AN245" s="14"/>
      <c r="AO245" s="14"/>
      <c r="AQ245" s="14"/>
      <c r="AR245" s="3"/>
      <c r="AS245" s="3"/>
      <c r="AT245" s="3"/>
      <c r="AU245" s="3"/>
      <c r="AV245" s="3"/>
      <c r="AW245" s="3"/>
      <c r="AX245" s="3"/>
      <c r="AY245" s="3"/>
      <c r="AZ245" s="3"/>
    </row>
    <row r="246" spans="34:53">
      <c r="AH246" s="52"/>
      <c r="AI246" s="52"/>
      <c r="AK246" s="190"/>
      <c r="AL246" s="189"/>
      <c r="AM246" s="3"/>
      <c r="AN246" s="14"/>
      <c r="AO246" s="14"/>
      <c r="AQ246" s="14"/>
      <c r="AR246" s="3"/>
      <c r="AS246" s="3"/>
      <c r="AT246" s="3"/>
      <c r="AU246" s="3"/>
      <c r="AV246" s="3"/>
      <c r="AW246" s="3"/>
      <c r="AX246" s="3"/>
      <c r="AY246" s="3"/>
      <c r="AZ246" s="3"/>
    </row>
    <row r="247" spans="34:53">
      <c r="AH247" s="52"/>
      <c r="AI247" s="52"/>
      <c r="AK247" s="190"/>
      <c r="AL247" s="189"/>
      <c r="AM247" s="3"/>
      <c r="AN247" s="14"/>
      <c r="AO247" s="14"/>
      <c r="AQ247" s="14"/>
      <c r="AR247" s="3"/>
      <c r="AS247" s="3"/>
      <c r="AT247" s="3"/>
      <c r="AU247" s="3"/>
      <c r="AV247" s="3"/>
      <c r="AW247" s="3"/>
      <c r="AX247" s="3"/>
      <c r="AY247" s="3"/>
      <c r="AZ247" s="3"/>
    </row>
    <row r="248" spans="34:53">
      <c r="AH248" s="52"/>
      <c r="AI248" s="52"/>
      <c r="AK248" s="190"/>
      <c r="AL248" s="189"/>
      <c r="AM248" s="3"/>
      <c r="AN248" s="14"/>
      <c r="AO248" s="14"/>
      <c r="AQ248" s="14"/>
      <c r="AR248" s="3"/>
      <c r="AS248" s="3"/>
      <c r="AT248" s="3"/>
      <c r="AU248" s="3"/>
      <c r="AV248" s="3"/>
      <c r="AW248" s="3"/>
      <c r="AX248" s="3"/>
      <c r="AY248" s="3"/>
      <c r="AZ248" s="3"/>
    </row>
    <row r="249" spans="34:53">
      <c r="AH249" s="52"/>
      <c r="AI249" s="52"/>
      <c r="AK249" s="190"/>
      <c r="AL249" s="189"/>
      <c r="AM249" s="3"/>
      <c r="AN249" s="14"/>
      <c r="AO249" s="14"/>
      <c r="AQ249" s="14"/>
      <c r="AR249" s="3"/>
      <c r="AS249" s="3"/>
      <c r="AT249" s="3"/>
      <c r="AU249" s="3"/>
      <c r="AV249" s="3"/>
      <c r="AW249" s="3"/>
      <c r="AX249" s="3"/>
      <c r="AY249" s="3"/>
      <c r="AZ249" s="3"/>
    </row>
    <row r="250" spans="34:53">
      <c r="AH250" s="52"/>
      <c r="AI250" s="52"/>
      <c r="AK250" s="190"/>
      <c r="AL250" s="189"/>
      <c r="AM250" s="3"/>
      <c r="AN250" s="14"/>
      <c r="AO250" s="14"/>
      <c r="AQ250" s="14"/>
      <c r="AR250" s="3"/>
      <c r="AS250" s="3"/>
      <c r="AT250" s="3"/>
      <c r="AU250" s="3"/>
      <c r="AV250" s="3"/>
      <c r="AW250" s="3"/>
      <c r="AX250" s="3"/>
      <c r="AY250" s="3"/>
      <c r="AZ250" s="3"/>
    </row>
    <row r="251" spans="34:53">
      <c r="AH251" s="52"/>
      <c r="AI251" s="52"/>
      <c r="AK251" s="190"/>
      <c r="AL251" s="189"/>
      <c r="AM251" s="3"/>
      <c r="AN251" s="14"/>
      <c r="AO251" s="14"/>
      <c r="AQ251" s="14"/>
      <c r="AR251" s="3"/>
      <c r="AS251" s="3"/>
      <c r="AT251" s="3"/>
      <c r="AU251" s="3"/>
      <c r="AV251" s="3"/>
      <c r="AW251" s="3"/>
      <c r="AX251" s="3"/>
      <c r="AY251" s="3"/>
      <c r="AZ251" s="3"/>
    </row>
    <row r="252" spans="34:53">
      <c r="AH252" s="52"/>
      <c r="AI252" s="52"/>
      <c r="AK252" s="190"/>
      <c r="AL252" s="189"/>
      <c r="AM252" s="3"/>
      <c r="AN252" s="14"/>
      <c r="AO252" s="14"/>
      <c r="AQ252" s="14"/>
      <c r="AR252" s="3"/>
      <c r="AS252" s="3"/>
      <c r="AT252" s="3"/>
      <c r="AU252" s="3"/>
      <c r="AV252" s="3"/>
      <c r="AW252" s="3"/>
      <c r="AX252" s="3"/>
      <c r="AY252" s="3"/>
      <c r="AZ252" s="3"/>
    </row>
    <row r="253" spans="34:53">
      <c r="AH253" s="52"/>
      <c r="AI253" s="52"/>
      <c r="AK253" s="190"/>
      <c r="AL253" s="189"/>
      <c r="AM253" s="3"/>
      <c r="AN253" s="14"/>
      <c r="AO253" s="14"/>
      <c r="AQ253" s="14"/>
      <c r="AR253" s="3"/>
      <c r="AS253" s="3"/>
      <c r="AT253" s="3"/>
      <c r="AU253" s="3"/>
      <c r="AV253" s="3"/>
      <c r="AW253" s="3"/>
      <c r="AX253" s="3"/>
      <c r="AY253" s="3"/>
      <c r="AZ253" s="3"/>
    </row>
    <row r="254" spans="34:53">
      <c r="AH254" s="52"/>
      <c r="AI254" s="52"/>
      <c r="AK254" s="190"/>
      <c r="AL254" s="189"/>
      <c r="AM254" s="3"/>
      <c r="AN254" s="14"/>
      <c r="AO254" s="14"/>
      <c r="AQ254" s="14"/>
      <c r="AR254" s="3"/>
      <c r="AS254" s="3"/>
      <c r="AT254" s="3"/>
      <c r="AU254" s="3"/>
      <c r="AV254" s="3"/>
      <c r="AW254" s="3"/>
      <c r="AX254" s="3"/>
      <c r="AY254" s="3"/>
      <c r="AZ254" s="3"/>
    </row>
    <row r="255" spans="34:53">
      <c r="AH255" s="52"/>
      <c r="AI255" s="52"/>
      <c r="AK255" s="190"/>
      <c r="AL255" s="189"/>
      <c r="AM255" s="3"/>
      <c r="AN255" s="14"/>
      <c r="AO255" s="14"/>
      <c r="AQ255" s="14"/>
      <c r="AR255" s="3"/>
      <c r="AS255" s="3"/>
      <c r="AT255" s="3"/>
      <c r="AU255" s="3"/>
      <c r="AV255" s="3"/>
      <c r="AW255" s="3"/>
      <c r="AX255" s="3"/>
      <c r="AY255" s="3"/>
      <c r="AZ255" s="3"/>
    </row>
    <row r="256" spans="34:53">
      <c r="AH256" s="52"/>
      <c r="AI256" s="52"/>
      <c r="AK256" s="190"/>
      <c r="AL256" s="189"/>
      <c r="AM256" s="3"/>
      <c r="AN256" s="14"/>
      <c r="AO256" s="14"/>
      <c r="AQ256" s="14"/>
      <c r="AR256" s="3"/>
      <c r="AS256" s="3"/>
      <c r="AT256" s="3"/>
      <c r="AU256" s="3"/>
      <c r="AV256" s="3"/>
      <c r="AW256" s="3"/>
      <c r="AX256" s="3"/>
      <c r="AY256" s="3"/>
      <c r="AZ256" s="3"/>
    </row>
    <row r="257" spans="34:52">
      <c r="AH257" s="52"/>
      <c r="AI257" s="52"/>
      <c r="AK257" s="190"/>
      <c r="AL257" s="189"/>
      <c r="AM257" s="3"/>
      <c r="AN257" s="14"/>
      <c r="AO257" s="14"/>
      <c r="AQ257" s="14"/>
      <c r="AR257" s="3"/>
      <c r="AS257" s="3"/>
      <c r="AT257" s="3"/>
      <c r="AU257" s="3"/>
      <c r="AV257" s="3"/>
      <c r="AW257" s="3"/>
      <c r="AX257" s="3"/>
      <c r="AY257" s="3"/>
      <c r="AZ257" s="3"/>
    </row>
    <row r="258" spans="34:52">
      <c r="AH258" s="52"/>
      <c r="AI258" s="52"/>
      <c r="AK258" s="190"/>
      <c r="AL258" s="189"/>
      <c r="AM258" s="3"/>
      <c r="AN258" s="14"/>
      <c r="AO258" s="14"/>
      <c r="AQ258" s="14"/>
      <c r="AR258" s="3"/>
      <c r="AS258" s="3"/>
      <c r="AT258" s="3"/>
      <c r="AU258" s="3"/>
      <c r="AV258" s="3"/>
      <c r="AW258" s="3"/>
      <c r="AX258" s="3"/>
      <c r="AY258" s="3"/>
      <c r="AZ258" s="3"/>
    </row>
    <row r="259" spans="34:52">
      <c r="AH259" s="52"/>
      <c r="AI259" s="52"/>
      <c r="AK259" s="190"/>
      <c r="AL259" s="189"/>
      <c r="AM259" s="3"/>
      <c r="AN259" s="14"/>
      <c r="AO259" s="14"/>
      <c r="AQ259" s="14"/>
      <c r="AR259" s="3"/>
      <c r="AS259" s="3"/>
      <c r="AT259" s="3"/>
      <c r="AU259" s="3"/>
      <c r="AV259" s="3"/>
      <c r="AW259" s="3"/>
      <c r="AX259" s="3"/>
      <c r="AY259" s="3"/>
      <c r="AZ259" s="3"/>
    </row>
    <row r="260" spans="34:52">
      <c r="AH260" s="52"/>
      <c r="AI260" s="52"/>
      <c r="AK260" s="190"/>
      <c r="AL260" s="189"/>
      <c r="AM260" s="3"/>
      <c r="AN260" s="14"/>
      <c r="AO260" s="14"/>
      <c r="AQ260" s="14"/>
      <c r="AR260" s="3"/>
      <c r="AS260" s="3"/>
      <c r="AT260" s="3"/>
      <c r="AU260" s="3"/>
      <c r="AV260" s="3"/>
      <c r="AW260" s="3"/>
      <c r="AX260" s="3"/>
      <c r="AY260" s="3"/>
      <c r="AZ260" s="3"/>
    </row>
    <row r="261" spans="34:52">
      <c r="AH261" s="52"/>
      <c r="AI261" s="52"/>
      <c r="AK261" s="190"/>
      <c r="AL261" s="189"/>
      <c r="AM261" s="3"/>
      <c r="AN261" s="14"/>
      <c r="AO261" s="14"/>
      <c r="AQ261" s="14"/>
      <c r="AR261" s="3"/>
      <c r="AS261" s="3"/>
      <c r="AT261" s="3"/>
      <c r="AU261" s="3"/>
      <c r="AV261" s="3"/>
      <c r="AW261" s="3"/>
      <c r="AX261" s="3"/>
      <c r="AY261" s="3"/>
      <c r="AZ261" s="3"/>
    </row>
    <row r="262" spans="34:52">
      <c r="AH262" s="52"/>
      <c r="AI262" s="52"/>
      <c r="AK262" s="190"/>
      <c r="AL262" s="189"/>
      <c r="AM262" s="3"/>
      <c r="AN262" s="14"/>
      <c r="AO262" s="14"/>
      <c r="AQ262" s="14"/>
      <c r="AR262" s="3"/>
      <c r="AS262" s="3"/>
      <c r="AT262" s="3"/>
      <c r="AU262" s="3"/>
      <c r="AV262" s="3"/>
      <c r="AW262" s="3"/>
      <c r="AX262" s="3"/>
      <c r="AY262" s="3"/>
      <c r="AZ262" s="3"/>
    </row>
    <row r="263" spans="34:52">
      <c r="AH263" s="52"/>
      <c r="AI263" s="52"/>
      <c r="AK263" s="190"/>
      <c r="AL263" s="189"/>
      <c r="AM263" s="3"/>
      <c r="AN263" s="14"/>
      <c r="AO263" s="14"/>
      <c r="AQ263" s="14"/>
      <c r="AR263" s="3"/>
      <c r="AS263" s="3"/>
      <c r="AT263" s="3"/>
      <c r="AU263" s="3"/>
      <c r="AV263" s="3"/>
      <c r="AW263" s="3"/>
      <c r="AX263" s="3"/>
      <c r="AY263" s="3"/>
      <c r="AZ263" s="3"/>
    </row>
    <row r="264" spans="34:52">
      <c r="AH264" s="52"/>
      <c r="AI264" s="52"/>
      <c r="AK264" s="190"/>
      <c r="AL264" s="189"/>
      <c r="AM264" s="3"/>
      <c r="AN264" s="14"/>
      <c r="AO264" s="14"/>
      <c r="AQ264" s="14"/>
      <c r="AR264" s="3"/>
      <c r="AS264" s="3"/>
      <c r="AT264" s="3"/>
      <c r="AU264" s="3"/>
      <c r="AV264" s="3"/>
      <c r="AW264" s="3"/>
      <c r="AX264" s="3"/>
      <c r="AY264" s="3"/>
      <c r="AZ264" s="3"/>
    </row>
    <row r="265" spans="34:52">
      <c r="AH265" s="52"/>
      <c r="AI265" s="52"/>
      <c r="AK265" s="190"/>
      <c r="AL265" s="189"/>
      <c r="AM265" s="3"/>
      <c r="AN265" s="14"/>
      <c r="AO265" s="14"/>
      <c r="AQ265" s="14"/>
      <c r="AR265" s="3"/>
      <c r="AS265" s="3"/>
      <c r="AT265" s="3"/>
      <c r="AU265" s="3"/>
      <c r="AV265" s="3"/>
      <c r="AW265" s="3"/>
      <c r="AX265" s="3"/>
      <c r="AY265" s="3"/>
      <c r="AZ265" s="3"/>
    </row>
    <row r="266" spans="34:52">
      <c r="AH266" s="52"/>
      <c r="AI266" s="52"/>
      <c r="AK266" s="190"/>
      <c r="AL266" s="189"/>
      <c r="AM266" s="3"/>
      <c r="AN266" s="14"/>
      <c r="AO266" s="14"/>
      <c r="AQ266" s="14"/>
      <c r="AR266" s="3"/>
      <c r="AS266" s="3"/>
      <c r="AT266" s="3"/>
      <c r="AU266" s="3"/>
      <c r="AV266" s="3"/>
      <c r="AW266" s="3"/>
      <c r="AX266" s="3"/>
      <c r="AY266" s="3"/>
      <c r="AZ266" s="3"/>
    </row>
    <row r="267" spans="34:52">
      <c r="AH267" s="52"/>
      <c r="AI267" s="52"/>
      <c r="AK267" s="190"/>
      <c r="AL267" s="189"/>
      <c r="AM267" s="3"/>
      <c r="AN267" s="14"/>
      <c r="AO267" s="14"/>
      <c r="AQ267" s="14"/>
      <c r="AR267" s="3"/>
      <c r="AS267" s="3"/>
      <c r="AT267" s="3"/>
      <c r="AU267" s="3"/>
      <c r="AV267" s="3"/>
      <c r="AW267" s="3"/>
      <c r="AX267" s="3"/>
      <c r="AY267" s="3"/>
      <c r="AZ267" s="3"/>
    </row>
    <row r="268" spans="34:52">
      <c r="AH268" s="52"/>
      <c r="AI268" s="52"/>
      <c r="AK268" s="190"/>
      <c r="AL268" s="189"/>
      <c r="AM268" s="3"/>
      <c r="AN268" s="14"/>
      <c r="AO268" s="14"/>
      <c r="AQ268" s="14"/>
      <c r="AR268" s="3"/>
      <c r="AS268" s="3"/>
      <c r="AT268" s="3"/>
      <c r="AU268" s="3"/>
      <c r="AV268" s="3"/>
      <c r="AW268" s="3"/>
      <c r="AX268" s="3"/>
      <c r="AY268" s="3"/>
      <c r="AZ268" s="3"/>
    </row>
    <row r="269" spans="34:52">
      <c r="AH269" s="52"/>
      <c r="AI269" s="52"/>
      <c r="AK269" s="190"/>
      <c r="AL269" s="189"/>
      <c r="AM269" s="3"/>
      <c r="AN269" s="14"/>
      <c r="AO269" s="14"/>
      <c r="AQ269" s="14"/>
      <c r="AR269" s="3"/>
      <c r="AS269" s="3"/>
      <c r="AT269" s="3"/>
      <c r="AU269" s="3"/>
      <c r="AV269" s="3"/>
      <c r="AW269" s="3"/>
      <c r="AX269" s="3"/>
      <c r="AY269" s="3"/>
      <c r="AZ269" s="3"/>
    </row>
    <row r="270" spans="34:52">
      <c r="AH270" s="52"/>
      <c r="AI270" s="52"/>
      <c r="AK270" s="190"/>
      <c r="AL270" s="189"/>
      <c r="AM270" s="3"/>
      <c r="AN270" s="14"/>
      <c r="AO270" s="14"/>
      <c r="AQ270" s="14"/>
      <c r="AR270" s="3"/>
      <c r="AS270" s="3"/>
      <c r="AT270" s="3"/>
      <c r="AU270" s="3"/>
      <c r="AV270" s="3"/>
      <c r="AW270" s="3"/>
      <c r="AX270" s="3"/>
      <c r="AY270" s="3"/>
      <c r="AZ270" s="3"/>
    </row>
    <row r="271" spans="34:52">
      <c r="AH271" s="52"/>
      <c r="AI271" s="52"/>
      <c r="AK271" s="190"/>
      <c r="AL271" s="189"/>
      <c r="AM271" s="3"/>
      <c r="AN271" s="14"/>
      <c r="AO271" s="14"/>
      <c r="AQ271" s="14"/>
      <c r="AR271" s="3"/>
      <c r="AS271" s="3"/>
      <c r="AT271" s="3"/>
      <c r="AU271" s="3"/>
      <c r="AV271" s="3"/>
      <c r="AW271" s="3"/>
      <c r="AX271" s="3"/>
      <c r="AY271" s="3"/>
      <c r="AZ271" s="3"/>
    </row>
    <row r="272" spans="34:52">
      <c r="AH272" s="52"/>
      <c r="AI272" s="52"/>
      <c r="AK272" s="190"/>
      <c r="AL272" s="189"/>
      <c r="AM272" s="3"/>
      <c r="AN272" s="14"/>
      <c r="AO272" s="14"/>
      <c r="AQ272" s="14"/>
      <c r="AR272" s="3"/>
      <c r="AS272" s="3"/>
      <c r="AT272" s="3"/>
      <c r="AU272" s="3"/>
      <c r="AV272" s="3"/>
      <c r="AW272" s="3"/>
      <c r="AX272" s="3"/>
      <c r="AY272" s="3"/>
      <c r="AZ272" s="3"/>
    </row>
    <row r="273" spans="34:52">
      <c r="AH273" s="52"/>
      <c r="AI273" s="52"/>
      <c r="AK273" s="190"/>
      <c r="AL273" s="189"/>
      <c r="AM273" s="3"/>
      <c r="AN273" s="14"/>
      <c r="AO273" s="14"/>
      <c r="AQ273" s="14"/>
      <c r="AR273" s="3"/>
      <c r="AS273" s="3"/>
      <c r="AT273" s="3"/>
      <c r="AU273" s="3"/>
      <c r="AV273" s="3"/>
      <c r="AW273" s="3"/>
      <c r="AX273" s="3"/>
      <c r="AY273" s="3"/>
      <c r="AZ273" s="3"/>
    </row>
    <row r="274" spans="34:52">
      <c r="AH274" s="52"/>
      <c r="AI274" s="52"/>
      <c r="AK274" s="190"/>
      <c r="AL274" s="189"/>
      <c r="AM274" s="3"/>
      <c r="AN274" s="14"/>
      <c r="AO274" s="14"/>
      <c r="AQ274" s="14"/>
      <c r="AR274" s="3"/>
      <c r="AS274" s="3"/>
      <c r="AT274" s="3"/>
      <c r="AU274" s="3"/>
      <c r="AV274" s="3"/>
      <c r="AW274" s="3"/>
      <c r="AX274" s="3"/>
      <c r="AY274" s="3"/>
      <c r="AZ274" s="3"/>
    </row>
    <row r="275" spans="34:52">
      <c r="AH275" s="52"/>
      <c r="AI275" s="52"/>
      <c r="AK275" s="190"/>
      <c r="AL275" s="189"/>
      <c r="AM275" s="3"/>
      <c r="AN275" s="14"/>
      <c r="AO275" s="14"/>
      <c r="AQ275" s="14"/>
      <c r="AR275" s="3"/>
      <c r="AS275" s="3"/>
      <c r="AT275" s="3"/>
      <c r="AU275" s="3"/>
      <c r="AV275" s="3"/>
      <c r="AW275" s="3"/>
      <c r="AX275" s="3"/>
      <c r="AY275" s="3"/>
      <c r="AZ275" s="3"/>
    </row>
    <row r="276" spans="34:52">
      <c r="AH276" s="52"/>
      <c r="AI276" s="52"/>
      <c r="AK276" s="190"/>
      <c r="AL276" s="189"/>
      <c r="AM276" s="3"/>
      <c r="AN276" s="14"/>
      <c r="AO276" s="14"/>
      <c r="AQ276" s="14"/>
      <c r="AR276" s="3"/>
      <c r="AS276" s="3"/>
      <c r="AT276" s="3"/>
      <c r="AU276" s="3"/>
      <c r="AV276" s="3"/>
      <c r="AW276" s="3"/>
      <c r="AX276" s="3"/>
      <c r="AY276" s="3"/>
      <c r="AZ276" s="3"/>
    </row>
    <row r="277" spans="34:52">
      <c r="AH277" s="52"/>
      <c r="AI277" s="52"/>
      <c r="AK277" s="190"/>
      <c r="AL277" s="189"/>
      <c r="AM277" s="3"/>
      <c r="AN277" s="14"/>
      <c r="AO277" s="14"/>
      <c r="AQ277" s="14"/>
      <c r="AR277" s="3"/>
      <c r="AS277" s="3"/>
      <c r="AT277" s="3"/>
      <c r="AU277" s="3"/>
      <c r="AV277" s="3"/>
      <c r="AW277" s="3"/>
      <c r="AX277" s="3"/>
      <c r="AY277" s="3"/>
      <c r="AZ277" s="3"/>
    </row>
    <row r="278" spans="34:52">
      <c r="AH278" s="52"/>
      <c r="AI278" s="52"/>
      <c r="AK278" s="190"/>
      <c r="AL278" s="189"/>
      <c r="AM278" s="3"/>
      <c r="AN278" s="14"/>
      <c r="AO278" s="14"/>
      <c r="AQ278" s="14"/>
      <c r="AR278" s="3"/>
      <c r="AS278" s="3"/>
      <c r="AT278" s="3"/>
      <c r="AU278" s="3"/>
      <c r="AV278" s="3"/>
      <c r="AW278" s="3"/>
      <c r="AX278" s="3"/>
      <c r="AY278" s="3"/>
      <c r="AZ278" s="3"/>
    </row>
    <row r="279" spans="34:52">
      <c r="AH279" s="52"/>
      <c r="AI279" s="52"/>
      <c r="AK279" s="190"/>
      <c r="AL279" s="189"/>
      <c r="AM279" s="3"/>
      <c r="AN279" s="14"/>
      <c r="AO279" s="14"/>
      <c r="AQ279" s="14"/>
      <c r="AR279" s="3"/>
      <c r="AS279" s="3"/>
      <c r="AT279" s="3"/>
      <c r="AU279" s="3"/>
      <c r="AV279" s="3"/>
      <c r="AW279" s="3"/>
      <c r="AX279" s="3"/>
      <c r="AY279" s="3"/>
      <c r="AZ279" s="3"/>
    </row>
    <row r="280" spans="34:52">
      <c r="AH280" s="52"/>
      <c r="AI280" s="52"/>
      <c r="AK280" s="190"/>
      <c r="AL280" s="189"/>
      <c r="AM280" s="3"/>
      <c r="AN280" s="14"/>
      <c r="AO280" s="14"/>
      <c r="AQ280" s="14"/>
      <c r="AR280" s="3"/>
      <c r="AS280" s="3"/>
      <c r="AT280" s="3"/>
      <c r="AU280" s="3"/>
      <c r="AV280" s="3"/>
      <c r="AW280" s="3"/>
      <c r="AX280" s="3"/>
      <c r="AY280" s="3"/>
      <c r="AZ280" s="3"/>
    </row>
    <row r="281" spans="34:52">
      <c r="AH281" s="52"/>
      <c r="AI281" s="52"/>
      <c r="AK281" s="190"/>
      <c r="AL281" s="189"/>
      <c r="AM281" s="3"/>
      <c r="AN281" s="14"/>
      <c r="AO281" s="14"/>
      <c r="AQ281" s="14"/>
      <c r="AR281" s="3"/>
      <c r="AS281" s="3"/>
      <c r="AT281" s="3"/>
      <c r="AU281" s="3"/>
      <c r="AV281" s="3"/>
      <c r="AW281" s="3"/>
      <c r="AX281" s="3"/>
      <c r="AY281" s="3"/>
      <c r="AZ281" s="3"/>
    </row>
    <row r="282" spans="34:52">
      <c r="AH282" s="52"/>
      <c r="AI282" s="52"/>
      <c r="AK282" s="190"/>
      <c r="AL282" s="189"/>
      <c r="AM282" s="3"/>
      <c r="AN282" s="14"/>
      <c r="AO282" s="14"/>
      <c r="AQ282" s="14"/>
      <c r="AR282" s="3"/>
      <c r="AS282" s="3"/>
      <c r="AT282" s="3"/>
      <c r="AU282" s="3"/>
      <c r="AV282" s="3"/>
      <c r="AW282" s="3"/>
      <c r="AX282" s="3"/>
      <c r="AY282" s="3"/>
      <c r="AZ282" s="3"/>
    </row>
    <row r="283" spans="34:52">
      <c r="AH283" s="52"/>
      <c r="AI283" s="52"/>
      <c r="AK283" s="190"/>
      <c r="AL283" s="189"/>
      <c r="AM283" s="3"/>
      <c r="AN283" s="14"/>
      <c r="AO283" s="14"/>
      <c r="AQ283" s="14"/>
      <c r="AR283" s="3"/>
      <c r="AS283" s="3"/>
      <c r="AT283" s="3"/>
      <c r="AU283" s="3"/>
      <c r="AV283" s="3"/>
      <c r="AW283" s="3"/>
      <c r="AX283" s="3"/>
      <c r="AY283" s="3"/>
      <c r="AZ283" s="3"/>
    </row>
    <row r="284" spans="34:52">
      <c r="AH284" s="52"/>
      <c r="AI284" s="52"/>
      <c r="AK284" s="190"/>
      <c r="AL284" s="189"/>
      <c r="AM284" s="3"/>
      <c r="AN284" s="14"/>
      <c r="AO284" s="14"/>
      <c r="AQ284" s="14"/>
      <c r="AR284" s="3"/>
      <c r="AS284" s="3"/>
      <c r="AT284" s="3"/>
      <c r="AU284" s="3"/>
      <c r="AV284" s="3"/>
      <c r="AW284" s="3"/>
      <c r="AX284" s="3"/>
      <c r="AY284" s="3"/>
      <c r="AZ284" s="3"/>
    </row>
    <row r="285" spans="34:52">
      <c r="AH285" s="52"/>
      <c r="AI285" s="52"/>
      <c r="AK285" s="190"/>
      <c r="AL285" s="189"/>
      <c r="AM285" s="3"/>
      <c r="AN285" s="14"/>
      <c r="AO285" s="14"/>
      <c r="AQ285" s="14"/>
      <c r="AR285" s="3"/>
      <c r="AS285" s="3"/>
      <c r="AT285" s="3"/>
      <c r="AU285" s="3"/>
      <c r="AV285" s="3"/>
      <c r="AW285" s="3"/>
      <c r="AX285" s="3"/>
      <c r="AY285" s="3"/>
      <c r="AZ285" s="3"/>
    </row>
    <row r="286" spans="34:52">
      <c r="AH286" s="52"/>
      <c r="AI286" s="52"/>
      <c r="AK286" s="190"/>
      <c r="AL286" s="189"/>
      <c r="AM286" s="3"/>
      <c r="AN286" s="14"/>
      <c r="AO286" s="14"/>
      <c r="AQ286" s="14"/>
      <c r="AR286" s="3"/>
      <c r="AS286" s="3"/>
      <c r="AT286" s="3"/>
      <c r="AU286" s="3"/>
      <c r="AV286" s="3"/>
      <c r="AW286" s="3"/>
      <c r="AX286" s="3"/>
      <c r="AY286" s="3"/>
      <c r="AZ286" s="3"/>
    </row>
    <row r="287" spans="34:52">
      <c r="AH287" s="52"/>
      <c r="AI287" s="52"/>
      <c r="AK287" s="190"/>
      <c r="AM287" s="3"/>
      <c r="AN287" s="14"/>
      <c r="AO287" s="14"/>
      <c r="AQ287" s="14"/>
      <c r="AR287" s="3"/>
      <c r="AS287" s="3"/>
      <c r="AT287" s="3"/>
      <c r="AU287" s="3"/>
      <c r="AV287" s="3"/>
      <c r="AW287" s="3"/>
      <c r="AX287" s="3"/>
      <c r="AY287" s="3"/>
      <c r="AZ287" s="3"/>
    </row>
    <row r="288" spans="34:52">
      <c r="AH288" s="52"/>
      <c r="AI288" s="52"/>
      <c r="AK288" s="190"/>
      <c r="AM288" s="3"/>
      <c r="AN288" s="14"/>
      <c r="AO288" s="14"/>
      <c r="AQ288" s="14"/>
      <c r="AR288" s="3"/>
      <c r="AS288" s="3"/>
      <c r="AT288" s="3"/>
      <c r="AU288" s="3"/>
      <c r="AV288" s="3"/>
      <c r="AW288" s="3"/>
      <c r="AX288" s="3"/>
      <c r="AY288" s="3"/>
      <c r="AZ288" s="3"/>
    </row>
    <row r="289" spans="34:52">
      <c r="AH289" s="52"/>
      <c r="AI289" s="52"/>
      <c r="AK289" s="190"/>
      <c r="AM289" s="3"/>
      <c r="AN289" s="14"/>
      <c r="AO289" s="14"/>
      <c r="AQ289" s="14"/>
      <c r="AR289" s="3"/>
      <c r="AS289" s="3"/>
      <c r="AT289" s="3"/>
      <c r="AU289" s="3"/>
      <c r="AV289" s="3"/>
      <c r="AW289" s="3"/>
      <c r="AX289" s="3"/>
      <c r="AY289" s="3"/>
      <c r="AZ289" s="3"/>
    </row>
    <row r="290" spans="34:52">
      <c r="AH290" s="52"/>
      <c r="AI290" s="52"/>
      <c r="AK290" s="190"/>
      <c r="AM290" s="3"/>
      <c r="AN290" s="14"/>
      <c r="AO290" s="14"/>
      <c r="AQ290" s="14"/>
      <c r="AR290" s="3"/>
      <c r="AS290" s="3"/>
      <c r="AT290" s="3"/>
      <c r="AU290" s="3"/>
      <c r="AV290" s="3"/>
      <c r="AW290" s="3"/>
      <c r="AX290" s="3"/>
      <c r="AY290" s="3"/>
      <c r="AZ290" s="3"/>
    </row>
    <row r="291" spans="34:52">
      <c r="AH291" s="52"/>
      <c r="AI291" s="52"/>
      <c r="AM291" s="3"/>
      <c r="AN291" s="14"/>
      <c r="AO291" s="14"/>
      <c r="AQ291" s="14"/>
      <c r="AR291" s="3"/>
      <c r="AS291" s="3"/>
      <c r="AT291" s="3"/>
      <c r="AU291" s="3"/>
      <c r="AV291" s="3"/>
      <c r="AW291" s="3"/>
      <c r="AX291" s="3"/>
      <c r="AY291" s="3"/>
      <c r="AZ291" s="3"/>
    </row>
    <row r="292" spans="34:52">
      <c r="AH292" s="52"/>
      <c r="AI292" s="52"/>
      <c r="AM292" s="3"/>
      <c r="AN292" s="14"/>
      <c r="AO292" s="14"/>
      <c r="AQ292" s="14"/>
      <c r="AR292" s="3"/>
      <c r="AS292" s="3"/>
      <c r="AT292" s="3"/>
      <c r="AU292" s="3"/>
      <c r="AV292" s="3"/>
      <c r="AW292" s="3"/>
      <c r="AX292" s="3"/>
      <c r="AY292" s="3"/>
      <c r="AZ292" s="3"/>
    </row>
    <row r="293" spans="34:52">
      <c r="AH293" s="52"/>
      <c r="AI293" s="52"/>
      <c r="AM293" s="3"/>
      <c r="AN293" s="14"/>
      <c r="AO293" s="14"/>
      <c r="AQ293" s="14"/>
      <c r="AR293" s="3"/>
      <c r="AS293" s="3"/>
      <c r="AT293" s="3"/>
      <c r="AU293" s="3"/>
      <c r="AV293" s="3"/>
      <c r="AW293" s="3"/>
      <c r="AX293" s="3"/>
      <c r="AY293" s="3"/>
      <c r="AZ293" s="3"/>
    </row>
    <row r="294" spans="34:52">
      <c r="AH294" s="52"/>
      <c r="AI294" s="52"/>
      <c r="AM294" s="3"/>
      <c r="AN294" s="14"/>
      <c r="AO294" s="14"/>
      <c r="AQ294" s="14"/>
      <c r="AR294" s="3"/>
      <c r="AS294" s="3"/>
      <c r="AT294" s="3"/>
      <c r="AU294" s="3"/>
      <c r="AV294" s="3"/>
      <c r="AW294" s="3"/>
      <c r="AX294" s="3"/>
      <c r="AY294" s="3"/>
      <c r="AZ294" s="3"/>
    </row>
    <row r="295" spans="34:52">
      <c r="AH295" s="52"/>
      <c r="AI295" s="52"/>
      <c r="AM295" s="3"/>
      <c r="AN295" s="14"/>
      <c r="AO295" s="14"/>
      <c r="AQ295" s="14"/>
      <c r="AR295" s="3"/>
      <c r="AS295" s="3"/>
      <c r="AT295" s="3"/>
      <c r="AU295" s="3"/>
      <c r="AV295" s="3"/>
      <c r="AW295" s="3"/>
      <c r="AX295" s="3"/>
      <c r="AY295" s="3"/>
      <c r="AZ295" s="3"/>
    </row>
    <row r="296" spans="34:52">
      <c r="AH296" s="52"/>
      <c r="AI296" s="52"/>
      <c r="AM296" s="3"/>
      <c r="AN296" s="14"/>
      <c r="AO296" s="14"/>
      <c r="AQ296" s="14"/>
      <c r="AR296" s="3"/>
      <c r="AS296" s="3"/>
      <c r="AT296" s="3"/>
      <c r="AU296" s="3"/>
      <c r="AV296" s="3"/>
      <c r="AW296" s="3"/>
      <c r="AX296" s="3"/>
      <c r="AY296" s="3"/>
      <c r="AZ296" s="3"/>
    </row>
    <row r="297" spans="34:52">
      <c r="AH297" s="52"/>
      <c r="AI297" s="52"/>
      <c r="AM297" s="3"/>
      <c r="AN297" s="14"/>
      <c r="AO297" s="14"/>
      <c r="AQ297" s="14"/>
      <c r="AR297" s="3"/>
      <c r="AS297" s="3"/>
      <c r="AT297" s="3"/>
      <c r="AU297" s="3"/>
      <c r="AV297" s="3"/>
      <c r="AW297" s="3"/>
      <c r="AX297" s="3"/>
      <c r="AY297" s="3"/>
      <c r="AZ297" s="3"/>
    </row>
    <row r="298" spans="34:52">
      <c r="AH298" s="52"/>
      <c r="AI298" s="52"/>
      <c r="AM298" s="3"/>
      <c r="AN298" s="14"/>
      <c r="AO298" s="14"/>
      <c r="AQ298" s="14"/>
      <c r="AR298" s="3"/>
      <c r="AS298" s="3"/>
      <c r="AT298" s="3"/>
      <c r="AU298" s="3"/>
      <c r="AV298" s="3"/>
      <c r="AW298" s="3"/>
      <c r="AX298" s="3"/>
      <c r="AY298" s="3"/>
      <c r="AZ298" s="3"/>
    </row>
    <row r="299" spans="34:52">
      <c r="AH299" s="52"/>
      <c r="AI299" s="52"/>
      <c r="AM299" s="3"/>
      <c r="AN299" s="14"/>
      <c r="AO299" s="14"/>
      <c r="AQ299" s="14"/>
      <c r="AR299" s="3"/>
      <c r="AS299" s="3"/>
      <c r="AT299" s="3"/>
      <c r="AU299" s="3"/>
      <c r="AV299" s="3"/>
      <c r="AW299" s="3"/>
      <c r="AX299" s="3"/>
      <c r="AY299" s="3"/>
      <c r="AZ299" s="3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24ACA36-838F-4840-B8AA-18BED4266C29}">
  <ds:schemaRefs>
    <ds:schemaRef ds:uri="8bae7a49-658a-4f4f-955c-b11fe1869e53"/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f5ceb456-b444-4e4d-8de2-1136182d00f9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B171951-CC13-4A6E-A573-98C6FB3222C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03EAE3E-BD45-4322-B2A2-31B12933C64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33</vt:i4>
      </vt:variant>
      <vt:variant>
        <vt:lpstr>Navngitte områder</vt:lpstr>
      </vt:variant>
      <vt:variant>
        <vt:i4>2</vt:i4>
      </vt:variant>
    </vt:vector>
  </HeadingPairs>
  <TitlesOfParts>
    <vt:vector size="35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Slakteri per MÅNED</vt:lpstr>
      <vt:lpstr>Klasse</vt:lpstr>
      <vt:lpstr>K</vt:lpstr>
      <vt:lpstr>Kjøtt%</vt:lpstr>
      <vt:lpstr>KJ</vt:lpstr>
      <vt:lpstr>Vektgrupper</vt:lpstr>
      <vt:lpstr>V</vt:lpstr>
      <vt:lpstr>Variant</vt:lpstr>
      <vt:lpstr>Va</vt:lpstr>
      <vt:lpstr>Fylker</vt:lpstr>
      <vt:lpstr>F</vt:lpstr>
      <vt:lpstr>Ark2</vt:lpstr>
      <vt:lpstr>Kommune_nummer</vt:lpstr>
      <vt:lpstr>Variant per måned</vt:lpstr>
      <vt:lpstr>RNR</vt:lpstr>
      <vt:lpstr>VPM graf</vt:lpstr>
      <vt:lpstr>Ark1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2014-01-18T21:12:23Z</cp:lastPrinted>
  <dcterms:created xsi:type="dcterms:W3CDTF">1998-09-02T15:52:34Z</dcterms:created>
  <dcterms:modified xsi:type="dcterms:W3CDTF">2024-06-25T21:57:57Z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